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 d after service 2024\Data analytics\trainity classes\trainity project\5.IMDB Movie Analysis\FILE TO WORK\"/>
    </mc:Choice>
  </mc:AlternateContent>
  <xr:revisionPtr revIDLastSave="0" documentId="13_ncr:1_{08EC4434-F96A-44DE-ADA1-1CD94BD75A4A}" xr6:coauthVersionLast="47" xr6:coauthVersionMax="47" xr10:uidLastSave="{00000000-0000-0000-0000-000000000000}"/>
  <bookViews>
    <workbookView xWindow="-108" yWindow="-108" windowWidth="23256" windowHeight="12576" xr2:uid="{E88F20B3-09F1-4C5E-A916-85F8D4508678}"/>
  </bookViews>
  <sheets>
    <sheet name="main sheet" sheetId="4" r:id="rId1"/>
    <sheet name="TASK A" sheetId="5" r:id="rId2"/>
    <sheet name="TASK B" sheetId="6" r:id="rId3"/>
    <sheet name="TASK C" sheetId="7" r:id="rId4"/>
    <sheet name="TASK D" sheetId="11" r:id="rId5"/>
    <sheet name="TASK E" sheetId="12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2" l="1"/>
  <c r="D2" i="12"/>
  <c r="D1436" i="12"/>
  <c r="D3604" i="12"/>
  <c r="D49" i="12"/>
  <c r="D3777" i="12"/>
  <c r="D305" i="12"/>
  <c r="D3675" i="12"/>
  <c r="D45" i="12"/>
  <c r="D486" i="12"/>
  <c r="D292" i="12"/>
  <c r="D2752" i="12"/>
  <c r="D3475" i="12"/>
  <c r="D50" i="12"/>
  <c r="D3766" i="12"/>
  <c r="D373" i="12"/>
  <c r="D3729" i="12"/>
  <c r="D7" i="12"/>
  <c r="D2754" i="12"/>
  <c r="D3613" i="12"/>
  <c r="D1622" i="12"/>
  <c r="D783" i="12"/>
  <c r="D3748" i="12"/>
  <c r="D751" i="12"/>
  <c r="D3761" i="12"/>
  <c r="D1374" i="12"/>
  <c r="D4" i="12"/>
  <c r="D89" i="12"/>
  <c r="D3772" i="12"/>
  <c r="D3" i="12"/>
  <c r="D204" i="12"/>
  <c r="D69" i="12"/>
  <c r="D44" i="12"/>
  <c r="D127" i="12"/>
  <c r="D946" i="12"/>
  <c r="D361" i="12"/>
  <c r="D47" i="12"/>
  <c r="D716" i="12"/>
  <c r="D1077" i="12"/>
  <c r="D1743" i="12"/>
  <c r="D1811" i="12"/>
  <c r="D2734" i="12"/>
  <c r="D3730" i="12"/>
  <c r="D42" i="12"/>
  <c r="D3714" i="12"/>
  <c r="D86" i="12"/>
  <c r="D1331" i="12"/>
  <c r="D740" i="12"/>
  <c r="D664" i="12"/>
  <c r="D3769" i="12"/>
  <c r="D648" i="12"/>
  <c r="D3760" i="12"/>
  <c r="D3740" i="12"/>
  <c r="D87" i="12"/>
  <c r="D132" i="12"/>
  <c r="D479" i="12"/>
  <c r="D3661" i="12"/>
  <c r="D599" i="12"/>
  <c r="D1976" i="12"/>
  <c r="D3511" i="12"/>
  <c r="D3689" i="12"/>
  <c r="D3768" i="12"/>
  <c r="D3667" i="12"/>
  <c r="D178" i="12"/>
  <c r="D3301" i="12"/>
  <c r="D10" i="12"/>
  <c r="D154" i="12"/>
  <c r="D974" i="12"/>
  <c r="D64" i="12"/>
  <c r="D3750" i="12"/>
  <c r="D3669" i="12"/>
  <c r="D3592" i="12"/>
  <c r="D3020" i="12"/>
  <c r="D3715" i="12"/>
  <c r="D3723" i="12"/>
  <c r="D3735" i="12"/>
  <c r="D3352" i="12"/>
  <c r="D63" i="12"/>
  <c r="D60" i="12"/>
  <c r="D176" i="12"/>
  <c r="D3074" i="12"/>
  <c r="D403" i="12"/>
  <c r="D667" i="12"/>
  <c r="D3770" i="12"/>
  <c r="D249" i="12"/>
  <c r="D342" i="12"/>
  <c r="D3752" i="12"/>
  <c r="D426" i="12"/>
  <c r="D941" i="12"/>
  <c r="D3775" i="12"/>
  <c r="D3692" i="12"/>
  <c r="D477" i="12"/>
  <c r="D3637" i="12"/>
  <c r="D78" i="12"/>
  <c r="D980" i="12"/>
  <c r="D130" i="12"/>
  <c r="D145" i="12"/>
  <c r="D199" i="12"/>
  <c r="D3286" i="12"/>
  <c r="D3009" i="12"/>
  <c r="D147" i="12"/>
  <c r="D3736" i="12"/>
  <c r="D3754" i="12"/>
  <c r="D3746" i="12"/>
  <c r="D84" i="12"/>
  <c r="D3763" i="12"/>
  <c r="D3700" i="12"/>
  <c r="D3647" i="12"/>
  <c r="D418" i="12"/>
  <c r="D73" i="12"/>
  <c r="D3765" i="12"/>
  <c r="D112" i="12"/>
  <c r="D118" i="12"/>
  <c r="D310" i="12"/>
  <c r="D201" i="12"/>
  <c r="D433" i="12"/>
  <c r="D435" i="12"/>
  <c r="D445" i="12"/>
  <c r="D832" i="12"/>
  <c r="D885" i="12"/>
  <c r="D835" i="12"/>
  <c r="D2876" i="12"/>
  <c r="D29" i="12"/>
  <c r="D134" i="12"/>
  <c r="D701" i="12"/>
  <c r="D1694" i="12"/>
  <c r="D3125" i="12"/>
  <c r="D806" i="12"/>
  <c r="D3528" i="12"/>
  <c r="D3464" i="12"/>
  <c r="D3701" i="12"/>
  <c r="D3237" i="12"/>
  <c r="D582" i="12"/>
  <c r="D3739" i="12"/>
  <c r="D3309" i="12"/>
  <c r="D1228" i="12"/>
  <c r="D3178" i="12"/>
  <c r="D3124" i="12"/>
  <c r="D3721" i="12"/>
  <c r="D3767" i="12"/>
  <c r="D3732" i="12"/>
  <c r="D3764" i="12"/>
  <c r="D3503" i="12"/>
  <c r="D3585" i="12"/>
  <c r="D347" i="12"/>
  <c r="D1127" i="12"/>
  <c r="D3380" i="12"/>
  <c r="D400" i="12"/>
  <c r="D505" i="12"/>
  <c r="D3704" i="12"/>
  <c r="D2218" i="12"/>
  <c r="D385" i="12"/>
  <c r="D3584" i="12"/>
  <c r="D1403" i="12"/>
  <c r="D3427" i="12"/>
  <c r="D3717" i="12"/>
  <c r="D192" i="12"/>
  <c r="D25" i="12"/>
  <c r="D785" i="12"/>
  <c r="D3759" i="12"/>
  <c r="D3757" i="12"/>
  <c r="D3284" i="12"/>
  <c r="D2851" i="12"/>
  <c r="D2507" i="12"/>
  <c r="D2670" i="12"/>
  <c r="D3686" i="12"/>
  <c r="D3758" i="12"/>
  <c r="D691" i="12"/>
  <c r="D2709" i="12"/>
  <c r="D3668" i="12"/>
  <c r="D71" i="12"/>
  <c r="D3712" i="12"/>
  <c r="D3094" i="12"/>
  <c r="D3738" i="12"/>
  <c r="D524" i="12"/>
  <c r="D3653" i="12"/>
  <c r="D2929" i="12"/>
  <c r="D3631" i="12"/>
  <c r="D159" i="12"/>
  <c r="D268" i="12"/>
  <c r="D512" i="12"/>
  <c r="D13" i="12"/>
  <c r="D617" i="12"/>
  <c r="D208" i="12"/>
  <c r="D1480" i="12"/>
  <c r="D1096" i="12"/>
  <c r="D1483" i="12"/>
  <c r="D3321" i="12"/>
  <c r="D3673" i="12"/>
  <c r="D150" i="12"/>
  <c r="D3726" i="12"/>
  <c r="D3707" i="12"/>
  <c r="D1405" i="12"/>
  <c r="D2993" i="12"/>
  <c r="D1123" i="12"/>
  <c r="D57" i="12"/>
  <c r="D3751" i="12"/>
  <c r="D76" i="12"/>
  <c r="D43" i="12"/>
  <c r="D241" i="12"/>
  <c r="D854" i="12"/>
  <c r="D203" i="12"/>
  <c r="D271" i="12"/>
  <c r="D395" i="12"/>
  <c r="D671" i="12"/>
  <c r="D456" i="12"/>
  <c r="D3655" i="12"/>
  <c r="D2932" i="12"/>
  <c r="D3158" i="12"/>
  <c r="D122" i="12"/>
  <c r="D399" i="12"/>
  <c r="D248" i="12"/>
  <c r="D610" i="12"/>
  <c r="D1819" i="12"/>
  <c r="D1631" i="12"/>
  <c r="D1591" i="12"/>
  <c r="D2912" i="12"/>
  <c r="D3207" i="12"/>
  <c r="D2401" i="12"/>
  <c r="D3664" i="12"/>
  <c r="D3277" i="12"/>
  <c r="D3620" i="12"/>
  <c r="D3579" i="12"/>
  <c r="D3719" i="12"/>
  <c r="D3742" i="12"/>
  <c r="D3573" i="12"/>
  <c r="D3470" i="12"/>
  <c r="D24" i="12"/>
  <c r="D53" i="12"/>
  <c r="D66" i="12"/>
  <c r="D1322" i="12"/>
  <c r="D9" i="12"/>
  <c r="D482" i="12"/>
  <c r="D3713" i="12"/>
  <c r="D3703" i="12"/>
  <c r="D375" i="12"/>
  <c r="D68" i="12"/>
  <c r="D3634" i="12"/>
  <c r="D3659" i="12"/>
  <c r="D3694" i="12"/>
  <c r="D115" i="12"/>
  <c r="D579" i="12"/>
  <c r="D1224" i="12"/>
  <c r="D1709" i="12"/>
  <c r="D1214" i="12"/>
  <c r="D371" i="12"/>
  <c r="D1075" i="12"/>
  <c r="D2662" i="12"/>
  <c r="D3705" i="12"/>
  <c r="D3259" i="12"/>
  <c r="D2409" i="12"/>
  <c r="D768" i="12"/>
  <c r="D3680" i="12"/>
  <c r="D3600" i="12"/>
  <c r="D3338" i="12"/>
  <c r="D3512" i="12"/>
  <c r="D3762" i="12"/>
  <c r="D3630" i="12"/>
  <c r="D940" i="12"/>
  <c r="D39" i="12"/>
  <c r="D3734" i="12"/>
  <c r="D3633" i="12"/>
  <c r="D2735" i="12"/>
  <c r="D935" i="12"/>
  <c r="D3727" i="12"/>
  <c r="D1544" i="12"/>
  <c r="D2093" i="12"/>
  <c r="D148" i="12"/>
  <c r="D3744" i="12"/>
  <c r="D3728" i="12"/>
  <c r="D1350" i="12"/>
  <c r="D273" i="12"/>
  <c r="D829" i="12"/>
  <c r="D80" i="12"/>
  <c r="D1162" i="12"/>
  <c r="D293" i="12"/>
  <c r="D207" i="12"/>
  <c r="D2355" i="12"/>
  <c r="D826" i="12"/>
  <c r="D798" i="12"/>
  <c r="D3517" i="12"/>
  <c r="D527" i="12"/>
  <c r="D1098" i="12"/>
  <c r="D1857" i="12"/>
  <c r="D389" i="12"/>
  <c r="D1971" i="12"/>
  <c r="D2874" i="12"/>
  <c r="D2642" i="12"/>
  <c r="D343" i="12"/>
  <c r="D3363" i="12"/>
  <c r="D3297" i="12"/>
  <c r="D1523" i="12"/>
  <c r="D3488" i="12"/>
  <c r="D3113" i="12"/>
  <c r="D3590" i="12"/>
  <c r="D1168" i="12"/>
  <c r="D275" i="12"/>
  <c r="D3645" i="12"/>
  <c r="D3716" i="12"/>
  <c r="D3336" i="12"/>
  <c r="D3679" i="12"/>
  <c r="D3399" i="12"/>
  <c r="D3755" i="12"/>
  <c r="D3646" i="12"/>
  <c r="D3648" i="12"/>
  <c r="D3720" i="12"/>
  <c r="D3702" i="12"/>
  <c r="D3718" i="12"/>
  <c r="D3749" i="12"/>
  <c r="D3699" i="12"/>
  <c r="D802" i="12"/>
  <c r="D1961" i="12"/>
  <c r="D205" i="12"/>
  <c r="D3279" i="12"/>
  <c r="D3747" i="12"/>
  <c r="D3578" i="12"/>
  <c r="D3462" i="12"/>
  <c r="D1172" i="12"/>
  <c r="D2711" i="12"/>
  <c r="D3440" i="12"/>
  <c r="D2494" i="12"/>
  <c r="D3601" i="12"/>
  <c r="D372" i="12"/>
  <c r="D202" i="12"/>
  <c r="D3255" i="12"/>
  <c r="D17" i="12"/>
  <c r="D19" i="12"/>
  <c r="D32" i="12"/>
  <c r="D3724" i="12"/>
  <c r="D1191" i="12"/>
  <c r="D3722" i="12"/>
  <c r="D254" i="12"/>
  <c r="D276" i="12"/>
  <c r="D3191" i="12"/>
  <c r="D3342" i="12"/>
  <c r="D3733" i="12"/>
  <c r="D72" i="12"/>
  <c r="D3737" i="12"/>
  <c r="D2589" i="12"/>
  <c r="D85" i="12"/>
  <c r="D93" i="12"/>
  <c r="D3179" i="12"/>
  <c r="D125" i="12"/>
  <c r="D444" i="12"/>
  <c r="D931" i="12"/>
  <c r="D198" i="12"/>
  <c r="D3478" i="12"/>
  <c r="D754" i="12"/>
  <c r="D614" i="12"/>
  <c r="D815" i="12"/>
  <c r="D1120" i="12"/>
  <c r="D1323" i="12"/>
  <c r="D1417" i="12"/>
  <c r="D151" i="12"/>
  <c r="D3529" i="12"/>
  <c r="D2455" i="12"/>
  <c r="D1496" i="12"/>
  <c r="D1416" i="12"/>
  <c r="D2779" i="12"/>
  <c r="D3260" i="12"/>
  <c r="D3038" i="12"/>
  <c r="D1383" i="12"/>
  <c r="D3272" i="12"/>
  <c r="D2669" i="12"/>
  <c r="D3261" i="12"/>
  <c r="D3437" i="12"/>
  <c r="D3370" i="12"/>
  <c r="D2615" i="12"/>
  <c r="D3745" i="12"/>
  <c r="D3435" i="12"/>
  <c r="D465" i="12"/>
  <c r="D3586" i="12"/>
  <c r="D3589" i="12"/>
  <c r="D3594" i="12"/>
  <c r="D3696" i="12"/>
  <c r="D1146" i="12"/>
  <c r="D3388" i="12"/>
  <c r="D3743" i="12"/>
  <c r="D757" i="12"/>
  <c r="D103" i="12"/>
  <c r="D110" i="12"/>
  <c r="D226" i="12"/>
  <c r="D214" i="12"/>
  <c r="D257" i="12"/>
  <c r="D225" i="12"/>
  <c r="D3662" i="12"/>
  <c r="D387" i="12"/>
  <c r="D608" i="12"/>
  <c r="D631" i="12"/>
  <c r="D3168" i="12"/>
  <c r="D1730" i="12"/>
  <c r="D3271" i="12"/>
  <c r="D1023" i="12"/>
  <c r="D871" i="12"/>
  <c r="D780" i="12"/>
  <c r="D2105" i="12"/>
  <c r="D376" i="12"/>
  <c r="D3123" i="12"/>
  <c r="D3542" i="12"/>
  <c r="D3231" i="12"/>
  <c r="D3411" i="12"/>
  <c r="D3285" i="12"/>
  <c r="D3660" i="12"/>
  <c r="D3607" i="12"/>
  <c r="D3605" i="12"/>
  <c r="D3235" i="12"/>
  <c r="D3421" i="12"/>
  <c r="D3426" i="12"/>
  <c r="D422" i="12"/>
  <c r="D354" i="12"/>
  <c r="D3268" i="12"/>
  <c r="D367" i="12"/>
  <c r="D3581" i="12"/>
  <c r="D2501" i="12"/>
  <c r="D2778" i="12"/>
  <c r="D3479" i="12"/>
  <c r="D3621" i="12"/>
  <c r="D83" i="12"/>
  <c r="D981" i="12"/>
  <c r="D215" i="12"/>
  <c r="D11" i="12"/>
  <c r="D67" i="12"/>
  <c r="D282" i="12"/>
  <c r="D332" i="12"/>
  <c r="D377" i="12"/>
  <c r="D379" i="12"/>
  <c r="D3467" i="12"/>
  <c r="D323" i="12"/>
  <c r="D424" i="12"/>
  <c r="D463" i="12"/>
  <c r="D509" i="12"/>
  <c r="D590" i="12"/>
  <c r="D534" i="12"/>
  <c r="D644" i="12"/>
  <c r="D473" i="12"/>
  <c r="D777" i="12"/>
  <c r="D831" i="12"/>
  <c r="D954" i="12"/>
  <c r="D977" i="12"/>
  <c r="D908" i="12"/>
  <c r="D1037" i="12"/>
  <c r="D1173" i="12"/>
  <c r="D1245" i="12"/>
  <c r="D1308" i="12"/>
  <c r="D1368" i="12"/>
  <c r="D1394" i="12"/>
  <c r="D1156" i="12"/>
  <c r="D2095" i="12"/>
  <c r="D1871" i="12"/>
  <c r="D1143" i="12"/>
  <c r="D1660" i="12"/>
  <c r="D1067" i="12"/>
  <c r="D2622" i="12"/>
  <c r="D1934" i="12"/>
  <c r="D2886" i="12"/>
  <c r="D3031" i="12"/>
  <c r="D251" i="12"/>
  <c r="D3212" i="12"/>
  <c r="D3305" i="12"/>
  <c r="D3559" i="12"/>
  <c r="D2847" i="12"/>
  <c r="D3448" i="12"/>
  <c r="D3449" i="12"/>
  <c r="D3572" i="12"/>
  <c r="D3641" i="12"/>
  <c r="D3486" i="12"/>
  <c r="D3582" i="12"/>
  <c r="D3608" i="12"/>
  <c r="D3618" i="12"/>
  <c r="D3599" i="12"/>
  <c r="D3289" i="12"/>
  <c r="D3674" i="12"/>
  <c r="D3682" i="12"/>
  <c r="D3684" i="12"/>
  <c r="D3690" i="12"/>
  <c r="D3688" i="12"/>
  <c r="D3691" i="12"/>
  <c r="D3657" i="12"/>
  <c r="D3711" i="12"/>
  <c r="D3243" i="12"/>
  <c r="D3642" i="12"/>
  <c r="D3672" i="12"/>
  <c r="D174" i="12"/>
  <c r="D8" i="12"/>
  <c r="D933" i="12"/>
  <c r="D623" i="12"/>
  <c r="D1242" i="12"/>
  <c r="D3492" i="12"/>
  <c r="D2502" i="12"/>
  <c r="D496" i="12"/>
  <c r="D3725" i="12"/>
  <c r="D3698" i="12"/>
  <c r="D3640" i="12"/>
  <c r="D30" i="12"/>
  <c r="D2919" i="12"/>
  <c r="D15" i="12"/>
  <c r="D36" i="12"/>
  <c r="D91" i="12"/>
  <c r="D153" i="12"/>
  <c r="D3575" i="12"/>
  <c r="D285" i="12"/>
  <c r="D412" i="12"/>
  <c r="D416" i="12"/>
  <c r="D164" i="12"/>
  <c r="D569" i="12"/>
  <c r="D598" i="12"/>
  <c r="D2719" i="12"/>
  <c r="D996" i="12"/>
  <c r="D609" i="12"/>
  <c r="D287" i="12"/>
  <c r="D1160" i="12"/>
  <c r="D673" i="12"/>
  <c r="D2607" i="12"/>
  <c r="D2727" i="12"/>
  <c r="D264" i="12"/>
  <c r="D752" i="12"/>
  <c r="D1750" i="12"/>
  <c r="D3292" i="12"/>
  <c r="D3389" i="12"/>
  <c r="D3412" i="12"/>
  <c r="D3445" i="12"/>
  <c r="D3547" i="12"/>
  <c r="D2197" i="12"/>
  <c r="D3551" i="12"/>
  <c r="D3149" i="12"/>
  <c r="D3527" i="12"/>
  <c r="D1475" i="12"/>
  <c r="D3147" i="12"/>
  <c r="D3654" i="12"/>
  <c r="D3606" i="12"/>
  <c r="D3683" i="12"/>
  <c r="D3708" i="12"/>
  <c r="D3327" i="12"/>
  <c r="D1074" i="12"/>
  <c r="D26" i="12"/>
  <c r="D3611" i="12"/>
  <c r="D3001" i="12"/>
  <c r="D3548" i="12"/>
  <c r="D733" i="12"/>
  <c r="D1956" i="12"/>
  <c r="D3304" i="12"/>
  <c r="D3290" i="12"/>
  <c r="D331" i="12"/>
  <c r="D635" i="12"/>
  <c r="D1696" i="12"/>
  <c r="D2660" i="12"/>
  <c r="D190" i="12"/>
  <c r="D3602" i="12"/>
  <c r="D3560" i="12"/>
  <c r="D3574" i="12"/>
  <c r="D458" i="12"/>
  <c r="D344" i="12"/>
  <c r="D92" i="12"/>
  <c r="D18" i="12"/>
  <c r="D142" i="12"/>
  <c r="D286" i="12"/>
  <c r="D349" i="12"/>
  <c r="D253" i="12"/>
  <c r="D434" i="12"/>
  <c r="D574" i="12"/>
  <c r="D513" i="12"/>
  <c r="D539" i="12"/>
  <c r="D690" i="12"/>
  <c r="D767" i="12"/>
  <c r="D3406" i="12"/>
  <c r="D1065" i="12"/>
  <c r="D109" i="12"/>
  <c r="D1724" i="12"/>
  <c r="D846" i="12"/>
  <c r="D1336" i="12"/>
  <c r="D1285" i="12"/>
  <c r="D2417" i="12"/>
  <c r="D2519" i="12"/>
  <c r="D1274" i="12"/>
  <c r="D1501" i="12"/>
  <c r="D3090" i="12"/>
  <c r="D3153" i="12"/>
  <c r="D3032" i="12"/>
  <c r="D3431" i="12"/>
  <c r="D3476" i="12"/>
  <c r="D3482" i="12"/>
  <c r="D3267" i="12"/>
  <c r="D3564" i="12"/>
  <c r="D3480" i="12"/>
  <c r="D3538" i="12"/>
  <c r="D2677" i="12"/>
  <c r="D3534" i="12"/>
  <c r="D3577" i="12"/>
  <c r="D2820" i="12"/>
  <c r="D3650" i="12"/>
  <c r="D3666" i="12"/>
  <c r="D3643" i="12"/>
  <c r="D3670" i="12"/>
  <c r="D3687" i="12"/>
  <c r="D3693" i="12"/>
  <c r="D3485" i="12"/>
  <c r="D3695" i="12"/>
  <c r="D3357" i="12"/>
  <c r="D3651" i="12"/>
  <c r="D504" i="12"/>
  <c r="D35" i="12"/>
  <c r="D1727" i="12"/>
  <c r="D62" i="12"/>
  <c r="D3491" i="12"/>
  <c r="D1294" i="12"/>
  <c r="D3706" i="12"/>
  <c r="D3524" i="12"/>
  <c r="D1452" i="12"/>
  <c r="D3555" i="12"/>
  <c r="D3465" i="12"/>
  <c r="D3473" i="12"/>
  <c r="D1017" i="12"/>
  <c r="D1138" i="12"/>
  <c r="D3432" i="12"/>
  <c r="D106" i="12"/>
  <c r="D3282" i="12"/>
  <c r="D173" i="12"/>
  <c r="D156" i="12"/>
  <c r="D3515" i="12"/>
  <c r="D158" i="12"/>
  <c r="D189" i="12"/>
  <c r="D185" i="12"/>
  <c r="D301" i="12"/>
  <c r="D256" i="12"/>
  <c r="D501" i="12"/>
  <c r="D712" i="12"/>
  <c r="D849" i="12"/>
  <c r="D714" i="12"/>
  <c r="D503" i="12"/>
  <c r="D921" i="12"/>
  <c r="D1267" i="12"/>
  <c r="D1060" i="12"/>
  <c r="D1429" i="12"/>
  <c r="D1531" i="12"/>
  <c r="D2189" i="12"/>
  <c r="D2541" i="12"/>
  <c r="D2785" i="12"/>
  <c r="D1046" i="12"/>
  <c r="D1690" i="12"/>
  <c r="D2848" i="12"/>
  <c r="D2969" i="12"/>
  <c r="D3384" i="12"/>
  <c r="D3293" i="12"/>
  <c r="D2753" i="12"/>
  <c r="D3477" i="12"/>
  <c r="D3489" i="12"/>
  <c r="D3539" i="12"/>
  <c r="D3381" i="12"/>
  <c r="D3263" i="12"/>
  <c r="D3658" i="12"/>
  <c r="D3663" i="12"/>
  <c r="D3612" i="12"/>
  <c r="D3627" i="12"/>
  <c r="D3183" i="12"/>
  <c r="D3652" i="12"/>
  <c r="D3496" i="12"/>
  <c r="D2927" i="12"/>
  <c r="D3624" i="12"/>
  <c r="D102" i="12"/>
  <c r="D3609" i="12"/>
  <c r="D14" i="12"/>
  <c r="D3546" i="12"/>
  <c r="D409" i="12"/>
  <c r="D3697" i="12"/>
  <c r="D2558" i="12"/>
  <c r="D1236" i="12"/>
  <c r="D1732" i="12"/>
  <c r="D3451" i="12"/>
  <c r="D3387" i="12"/>
  <c r="D1412" i="12"/>
  <c r="D428" i="12"/>
  <c r="D581" i="12"/>
  <c r="D107" i="12"/>
  <c r="D48" i="12"/>
  <c r="D279" i="12"/>
  <c r="D318" i="12"/>
  <c r="D3058" i="12"/>
  <c r="D196" i="12"/>
  <c r="D401" i="12"/>
  <c r="D523" i="12"/>
  <c r="D1513" i="12"/>
  <c r="D378" i="12"/>
  <c r="D800" i="12"/>
  <c r="D594" i="12"/>
  <c r="D1248" i="12"/>
  <c r="D750" i="12"/>
  <c r="D563" i="12"/>
  <c r="D753" i="12"/>
  <c r="D3051" i="12"/>
  <c r="D517" i="12"/>
  <c r="D988" i="12"/>
  <c r="D991" i="12"/>
  <c r="D1053" i="12"/>
  <c r="D1055" i="12"/>
  <c r="D1204" i="12"/>
  <c r="D773" i="12"/>
  <c r="D1058" i="12"/>
  <c r="D1222" i="12"/>
  <c r="D725" i="12"/>
  <c r="D819" i="12"/>
  <c r="D1085" i="12"/>
  <c r="D1072" i="12"/>
  <c r="D1282" i="12"/>
  <c r="D1344" i="12"/>
  <c r="D1208" i="12"/>
  <c r="D1558" i="12"/>
  <c r="D1226" i="12"/>
  <c r="D1179" i="12"/>
  <c r="D1510" i="12"/>
  <c r="D1372" i="12"/>
  <c r="D862" i="12"/>
  <c r="D1916" i="12"/>
  <c r="D2639" i="12"/>
  <c r="D2380" i="12"/>
  <c r="D2446" i="12"/>
  <c r="D2524" i="12"/>
  <c r="D2588" i="12"/>
  <c r="D2757" i="12"/>
  <c r="D2775" i="12"/>
  <c r="D2814" i="12"/>
  <c r="D2824" i="12"/>
  <c r="D2792" i="12"/>
  <c r="D2402" i="12"/>
  <c r="D1781" i="12"/>
  <c r="D3397" i="12"/>
  <c r="D3030" i="12"/>
  <c r="D2776" i="12"/>
  <c r="D2204" i="12"/>
  <c r="D51" i="12"/>
  <c r="D1701" i="12"/>
  <c r="D3136" i="12"/>
  <c r="D3028" i="12"/>
  <c r="D3126" i="12"/>
  <c r="D3287" i="12"/>
  <c r="D3210" i="12"/>
  <c r="D3415" i="12"/>
  <c r="D3318" i="12"/>
  <c r="D3407" i="12"/>
  <c r="D3134" i="12"/>
  <c r="D3359" i="12"/>
  <c r="D3536" i="12"/>
  <c r="D2579" i="12"/>
  <c r="D3409" i="12"/>
  <c r="D3229" i="12"/>
  <c r="D3395" i="12"/>
  <c r="D3416" i="12"/>
  <c r="D3436" i="12"/>
  <c r="D3401" i="12"/>
  <c r="D3685" i="12"/>
  <c r="D3468" i="12"/>
  <c r="D3505" i="12"/>
  <c r="D3502" i="12"/>
  <c r="D3452" i="12"/>
  <c r="D3402" i="12"/>
  <c r="D3617" i="12"/>
  <c r="D3587" i="12"/>
  <c r="D3649" i="12"/>
  <c r="D3681" i="12"/>
  <c r="D3425" i="12"/>
  <c r="D3628" i="12"/>
  <c r="D2483" i="12"/>
  <c r="D3490" i="12"/>
  <c r="D3591" i="12"/>
  <c r="D3569" i="12"/>
  <c r="D3656" i="12"/>
  <c r="D3665" i="12"/>
  <c r="D3463" i="12"/>
  <c r="D3709" i="12"/>
  <c r="D12" i="12"/>
  <c r="D3626" i="12"/>
  <c r="D16" i="12"/>
  <c r="D1007" i="12"/>
  <c r="D2807" i="12"/>
  <c r="D3349" i="12"/>
  <c r="D2782" i="12"/>
  <c r="D3392" i="12"/>
  <c r="D3419" i="12"/>
  <c r="D2996" i="12"/>
  <c r="D1969" i="12"/>
  <c r="D2713" i="12"/>
  <c r="D1677" i="12"/>
  <c r="D3499" i="12"/>
  <c r="D2554" i="12"/>
  <c r="D3450" i="12"/>
  <c r="D2533" i="12"/>
  <c r="D3471" i="12"/>
  <c r="D429" i="12"/>
  <c r="D2839" i="12"/>
  <c r="D21" i="12"/>
  <c r="D88" i="12"/>
  <c r="D179" i="12"/>
  <c r="D262" i="12"/>
  <c r="D302" i="12"/>
  <c r="D334" i="12"/>
  <c r="D195" i="12"/>
  <c r="D511" i="12"/>
  <c r="D515" i="12"/>
  <c r="D484" i="12"/>
  <c r="D600" i="12"/>
  <c r="D508" i="12"/>
  <c r="D555" i="12"/>
  <c r="D661" i="12"/>
  <c r="D669" i="12"/>
  <c r="D194" i="12"/>
  <c r="D728" i="12"/>
  <c r="D865" i="12"/>
  <c r="D964" i="12"/>
  <c r="D645" i="12"/>
  <c r="D1367" i="12"/>
  <c r="D703" i="12"/>
  <c r="D1478" i="12"/>
  <c r="D1703" i="12"/>
  <c r="D1818" i="12"/>
  <c r="D1276" i="12"/>
  <c r="D1298" i="12"/>
  <c r="D3453" i="12"/>
  <c r="D1898" i="12"/>
  <c r="D1608" i="12"/>
  <c r="D2522" i="12"/>
  <c r="D2999" i="12"/>
  <c r="D3118" i="12"/>
  <c r="D1035" i="12"/>
  <c r="D3504" i="12"/>
  <c r="D3246" i="12"/>
  <c r="D3249" i="12"/>
  <c r="D3258" i="12"/>
  <c r="D3265" i="12"/>
  <c r="D3323" i="12"/>
  <c r="D3206" i="12"/>
  <c r="D3439" i="12"/>
  <c r="D3531" i="12"/>
  <c r="D3187" i="12"/>
  <c r="D3552" i="12"/>
  <c r="D3530" i="12"/>
  <c r="D3595" i="12"/>
  <c r="D3677" i="12"/>
  <c r="D3553" i="12"/>
  <c r="D1862" i="12"/>
  <c r="D3644" i="12"/>
  <c r="D3096" i="12"/>
  <c r="D3576" i="12"/>
  <c r="D876" i="12"/>
  <c r="D1241" i="12"/>
  <c r="D3610" i="12"/>
  <c r="D1315" i="12"/>
  <c r="D3454" i="12"/>
  <c r="D1020" i="12"/>
  <c r="D457" i="12"/>
  <c r="D3629" i="12"/>
  <c r="D3623" i="12"/>
  <c r="D948" i="12"/>
  <c r="D1484" i="12"/>
  <c r="D1635" i="12"/>
  <c r="D2686" i="12"/>
  <c r="D1430" i="12"/>
  <c r="D3671" i="12"/>
  <c r="D971" i="12"/>
  <c r="D3410" i="12"/>
  <c r="D3484" i="12"/>
  <c r="D3635" i="12"/>
  <c r="D175" i="12"/>
  <c r="D441" i="12"/>
  <c r="D370" i="12"/>
  <c r="D243" i="12"/>
  <c r="D419" i="12"/>
  <c r="D822" i="12"/>
  <c r="D3099" i="12"/>
  <c r="D3077" i="12"/>
  <c r="D3151" i="12"/>
  <c r="D2801" i="12"/>
  <c r="D3423" i="12"/>
  <c r="D3429" i="12"/>
  <c r="D651" i="12"/>
  <c r="D1021" i="12"/>
  <c r="D31" i="12"/>
  <c r="D46" i="12"/>
  <c r="D1335" i="12"/>
  <c r="D155" i="12"/>
  <c r="D206" i="12"/>
  <c r="D74" i="12"/>
  <c r="D227" i="12"/>
  <c r="D270" i="12"/>
  <c r="D3625" i="12"/>
  <c r="D322" i="12"/>
  <c r="D316" i="12"/>
  <c r="D341" i="12"/>
  <c r="D439" i="12"/>
  <c r="D113" i="12"/>
  <c r="D577" i="12"/>
  <c r="D874" i="12"/>
  <c r="D325" i="12"/>
  <c r="D633" i="12"/>
  <c r="D217" i="12"/>
  <c r="D309" i="12"/>
  <c r="D602" i="12"/>
  <c r="D791" i="12"/>
  <c r="D805" i="12"/>
  <c r="D834" i="12"/>
  <c r="D666" i="12"/>
  <c r="D732" i="12"/>
  <c r="D640" i="12"/>
  <c r="D1278" i="12"/>
  <c r="D918" i="12"/>
  <c r="D1140" i="12"/>
  <c r="D627" i="12"/>
  <c r="D1805" i="12"/>
  <c r="D1182" i="12"/>
  <c r="D1393" i="12"/>
  <c r="D1482" i="12"/>
  <c r="D1195" i="12"/>
  <c r="D1629" i="12"/>
  <c r="D1598" i="12"/>
  <c r="D1753" i="12"/>
  <c r="D2509" i="12"/>
  <c r="D1889" i="12"/>
  <c r="D1747" i="12"/>
  <c r="D1967" i="12"/>
  <c r="D2184" i="12"/>
  <c r="D1988" i="12"/>
  <c r="D2252" i="12"/>
  <c r="D2242" i="12"/>
  <c r="D2363" i="12"/>
  <c r="D2538" i="12"/>
  <c r="D1559" i="12"/>
  <c r="D2548" i="12"/>
  <c r="D2312" i="12"/>
  <c r="D2962" i="12"/>
  <c r="D2733" i="12"/>
  <c r="D2349" i="12"/>
  <c r="D2745" i="12"/>
  <c r="D1595" i="12"/>
  <c r="D1959" i="12"/>
  <c r="D2769" i="12"/>
  <c r="D2907" i="12"/>
  <c r="D2881" i="12"/>
  <c r="D2846" i="12"/>
  <c r="D2965" i="12"/>
  <c r="D2257" i="12"/>
  <c r="D3069" i="12"/>
  <c r="D2651" i="12"/>
  <c r="D3115" i="12"/>
  <c r="D3143" i="12"/>
  <c r="D3170" i="12"/>
  <c r="D3220" i="12"/>
  <c r="D3281" i="12"/>
  <c r="D3299" i="12"/>
  <c r="D2998" i="12"/>
  <c r="D3312" i="12"/>
  <c r="D3319" i="12"/>
  <c r="D3339" i="12"/>
  <c r="D3340" i="12"/>
  <c r="D3616" i="12"/>
  <c r="D3382" i="12"/>
  <c r="D3447" i="12"/>
  <c r="D3458" i="12"/>
  <c r="D3248" i="12"/>
  <c r="D3314" i="12"/>
  <c r="D2691" i="12"/>
  <c r="D3474" i="12"/>
  <c r="D3779" i="12"/>
  <c r="D3417" i="12"/>
  <c r="D3506" i="12"/>
  <c r="D3561" i="12"/>
  <c r="D3501" i="12"/>
  <c r="D3563" i="12"/>
  <c r="D2964" i="12"/>
  <c r="D3565" i="12"/>
  <c r="D3568" i="12"/>
  <c r="D3444" i="12"/>
  <c r="D3571" i="12"/>
  <c r="D3615" i="12"/>
  <c r="D3257" i="12"/>
  <c r="D3596" i="12"/>
  <c r="D3597" i="12"/>
  <c r="D3556" i="12"/>
  <c r="D2780" i="12"/>
  <c r="D2525" i="12"/>
  <c r="D3182" i="12"/>
  <c r="D324" i="12"/>
  <c r="D104" i="12"/>
  <c r="D3152" i="12"/>
  <c r="D1119" i="12"/>
  <c r="D542" i="12"/>
  <c r="D1319" i="12"/>
  <c r="D3632" i="12"/>
  <c r="D1473" i="12"/>
  <c r="D1800" i="12"/>
  <c r="D2140" i="12"/>
  <c r="D2838" i="12"/>
  <c r="D3483" i="12"/>
  <c r="D2211" i="12"/>
  <c r="D629" i="12"/>
  <c r="D2869" i="12"/>
  <c r="D1299" i="12"/>
  <c r="D1691" i="12"/>
  <c r="D1030" i="12"/>
  <c r="D3171" i="12"/>
  <c r="D3472" i="12"/>
  <c r="D3580" i="12"/>
  <c r="D290" i="12"/>
  <c r="D573" i="12"/>
  <c r="D1033" i="12"/>
  <c r="D547" i="12"/>
  <c r="D3533" i="12"/>
  <c r="D1309" i="12"/>
  <c r="D124" i="12"/>
  <c r="D2836" i="12"/>
  <c r="D267" i="12"/>
  <c r="D237" i="12"/>
  <c r="D394" i="12"/>
  <c r="D396" i="12"/>
  <c r="D432" i="12"/>
  <c r="D448" i="12"/>
  <c r="D440" i="12"/>
  <c r="D545" i="12"/>
  <c r="D526" i="12"/>
  <c r="D670" i="12"/>
  <c r="D983" i="12"/>
  <c r="D1240" i="12"/>
  <c r="D799" i="12"/>
  <c r="D902" i="12"/>
  <c r="D905" i="12"/>
  <c r="D601" i="12"/>
  <c r="D928" i="12"/>
  <c r="D683" i="12"/>
  <c r="D1014" i="12"/>
  <c r="D1057" i="12"/>
  <c r="D1202" i="12"/>
  <c r="D1254" i="12"/>
  <c r="D606" i="12"/>
  <c r="D2390" i="12"/>
  <c r="D1330" i="12"/>
  <c r="D1459" i="12"/>
  <c r="D1518" i="12"/>
  <c r="D1875" i="12"/>
  <c r="D1005" i="12"/>
  <c r="D1601" i="12"/>
  <c r="D1571" i="12"/>
  <c r="D2613" i="12"/>
  <c r="D1823" i="12"/>
  <c r="D2786" i="12"/>
  <c r="D1789" i="12"/>
  <c r="D1545" i="12"/>
  <c r="D2643" i="12"/>
  <c r="D3273" i="12"/>
  <c r="D2968" i="12"/>
  <c r="D3244" i="12"/>
  <c r="D2953" i="12"/>
  <c r="D3084" i="12"/>
  <c r="D3622" i="12"/>
  <c r="D3341" i="12"/>
  <c r="D3358" i="12"/>
  <c r="D3224" i="12"/>
  <c r="D3369" i="12"/>
  <c r="D3374" i="12"/>
  <c r="D3404" i="12"/>
  <c r="D3583" i="12"/>
  <c r="D3532" i="12"/>
  <c r="D3442" i="12"/>
  <c r="D3508" i="12"/>
  <c r="D3540" i="12"/>
  <c r="D3550" i="12"/>
  <c r="D3346" i="12"/>
  <c r="D3493" i="12"/>
  <c r="D3570" i="12"/>
  <c r="D3593" i="12"/>
  <c r="D3537" i="12"/>
  <c r="D244" i="12"/>
  <c r="D119" i="12"/>
  <c r="D887" i="12"/>
  <c r="D1440" i="12"/>
  <c r="D200" i="12"/>
  <c r="D1886" i="12"/>
  <c r="D289" i="12"/>
  <c r="D3588" i="12"/>
  <c r="D1333" i="12"/>
  <c r="D3514" i="12"/>
  <c r="D1465" i="12"/>
  <c r="D2570" i="12"/>
  <c r="D3240" i="12"/>
  <c r="D3181" i="12"/>
  <c r="D162" i="12"/>
  <c r="D2979" i="12"/>
  <c r="D2883" i="12"/>
  <c r="D232" i="12"/>
  <c r="D339" i="12"/>
  <c r="D398" i="12"/>
  <c r="D567" i="12"/>
  <c r="D827" i="12"/>
  <c r="D161" i="12"/>
  <c r="D898" i="12"/>
  <c r="D1714" i="12"/>
  <c r="D2062" i="12"/>
  <c r="D2115" i="12"/>
  <c r="D1718" i="12"/>
  <c r="D1133" i="12"/>
  <c r="D1760" i="12"/>
  <c r="D2473" i="12"/>
  <c r="D3154" i="12"/>
  <c r="D3256" i="12"/>
  <c r="D3379" i="12"/>
  <c r="D3469" i="12"/>
  <c r="D3010" i="12"/>
  <c r="D3545" i="12"/>
  <c r="D3557" i="12"/>
  <c r="D3377" i="12"/>
  <c r="D327" i="12"/>
  <c r="D2751" i="12"/>
  <c r="D3192" i="12"/>
  <c r="D27" i="12"/>
  <c r="D3308" i="12"/>
  <c r="D3507" i="12"/>
  <c r="D283" i="12"/>
  <c r="D184" i="12"/>
  <c r="D143" i="12"/>
  <c r="D552" i="12"/>
  <c r="D306" i="12"/>
  <c r="D263" i="12"/>
  <c r="D139" i="12"/>
  <c r="D340" i="12"/>
  <c r="D358" i="12"/>
  <c r="D224" i="12"/>
  <c r="D269" i="12"/>
  <c r="D366" i="12"/>
  <c r="D393" i="12"/>
  <c r="D430" i="12"/>
  <c r="D461" i="12"/>
  <c r="D570" i="12"/>
  <c r="D518" i="12"/>
  <c r="D537" i="12"/>
  <c r="D507" i="12"/>
  <c r="D612" i="12"/>
  <c r="D459" i="12"/>
  <c r="D452" i="12"/>
  <c r="D628" i="12"/>
  <c r="D495" i="12"/>
  <c r="D624" i="12"/>
  <c r="D642" i="12"/>
  <c r="D500" i="12"/>
  <c r="D772" i="12"/>
  <c r="D717" i="12"/>
  <c r="D736" i="12"/>
  <c r="D775" i="12"/>
  <c r="D797" i="12"/>
  <c r="D811" i="12"/>
  <c r="D818" i="12"/>
  <c r="D825" i="12"/>
  <c r="D765" i="12"/>
  <c r="D593" i="12"/>
  <c r="D597" i="12"/>
  <c r="D901" i="12"/>
  <c r="D774" i="12"/>
  <c r="D1107" i="12"/>
  <c r="D1508" i="12"/>
  <c r="D1272" i="12"/>
  <c r="D1238" i="12"/>
  <c r="D1097" i="12"/>
  <c r="D1134" i="12"/>
  <c r="D804" i="12"/>
  <c r="D1301" i="12"/>
  <c r="D1325" i="12"/>
  <c r="D1161" i="12"/>
  <c r="D1381" i="12"/>
  <c r="D1034" i="12"/>
  <c r="D1342" i="12"/>
  <c r="D1424" i="12"/>
  <c r="D1511" i="12"/>
  <c r="D1332" i="12"/>
  <c r="D1639" i="12"/>
  <c r="D891" i="12"/>
  <c r="D1579" i="12"/>
  <c r="D1542" i="12"/>
  <c r="D1590" i="12"/>
  <c r="D1084" i="12"/>
  <c r="D1489" i="12"/>
  <c r="D1607" i="12"/>
  <c r="D1824" i="12"/>
  <c r="D2261" i="12"/>
  <c r="D2290" i="12"/>
  <c r="D2329" i="12"/>
  <c r="D2351" i="12"/>
  <c r="D2250" i="12"/>
  <c r="D2414" i="12"/>
  <c r="D2345" i="12"/>
  <c r="D2214" i="12"/>
  <c r="D3325" i="12"/>
  <c r="D1766" i="12"/>
  <c r="D2582" i="12"/>
  <c r="D2606" i="12"/>
  <c r="D1337" i="12"/>
  <c r="D2650" i="12"/>
  <c r="D1761" i="12"/>
  <c r="D1540" i="12"/>
  <c r="D2715" i="12"/>
  <c r="D2765" i="12"/>
  <c r="D2767" i="12"/>
  <c r="D2813" i="12"/>
  <c r="D2889" i="12"/>
  <c r="D2865" i="12"/>
  <c r="D2911" i="12"/>
  <c r="D2960" i="12"/>
  <c r="D2983" i="12"/>
  <c r="D2718" i="12"/>
  <c r="D3068" i="12"/>
  <c r="D3072" i="12"/>
  <c r="D2063" i="12"/>
  <c r="D3101" i="12"/>
  <c r="D2383" i="12"/>
  <c r="D3144" i="12"/>
  <c r="D3543" i="12"/>
  <c r="D3544" i="12"/>
  <c r="D3190" i="12"/>
  <c r="D3222" i="12"/>
  <c r="D3344" i="12"/>
  <c r="D3329" i="12"/>
  <c r="D3368" i="12"/>
  <c r="D3367" i="12"/>
  <c r="D3383" i="12"/>
  <c r="D3535" i="12"/>
  <c r="D3197" i="12"/>
  <c r="D3373" i="12"/>
  <c r="D3375" i="12"/>
  <c r="D3598" i="12"/>
  <c r="D3106" i="12"/>
  <c r="D3614" i="12"/>
  <c r="D3228" i="12"/>
  <c r="D3390" i="12"/>
  <c r="D3424" i="12"/>
  <c r="D3386" i="12"/>
  <c r="D3456" i="12"/>
  <c r="D3430" i="12"/>
  <c r="D3005" i="12"/>
  <c r="D3294" i="12"/>
  <c r="D3510" i="12"/>
  <c r="D3522" i="12"/>
  <c r="D3523" i="12"/>
  <c r="D3280" i="12"/>
  <c r="D3266" i="12"/>
  <c r="D3562" i="12"/>
  <c r="D3438" i="12"/>
  <c r="D3558" i="12"/>
  <c r="D408" i="12"/>
  <c r="D2963" i="12"/>
  <c r="D3331" i="12"/>
  <c r="D3396" i="12"/>
  <c r="D3566" i="12"/>
  <c r="D3360" i="12"/>
  <c r="D3518" i="12"/>
  <c r="D873" i="12"/>
  <c r="D2917" i="12"/>
  <c r="D942" i="12"/>
  <c r="D2412" i="12"/>
  <c r="D3060" i="12"/>
  <c r="D3500" i="12"/>
  <c r="D1042" i="12"/>
  <c r="D2843" i="12"/>
  <c r="D3781" i="12"/>
  <c r="D252" i="12"/>
  <c r="D499" i="12"/>
  <c r="D2738" i="12"/>
  <c r="D538" i="12"/>
  <c r="D637" i="12"/>
  <c r="D3481" i="12"/>
  <c r="D1050" i="12"/>
  <c r="D1318" i="12"/>
  <c r="D1863" i="12"/>
  <c r="D1613" i="12"/>
  <c r="D632" i="12"/>
  <c r="D3024" i="12"/>
  <c r="D3089" i="12"/>
  <c r="D3209" i="12"/>
  <c r="D3245" i="12"/>
  <c r="D3567" i="12"/>
  <c r="D679" i="12"/>
  <c r="D3405" i="12"/>
  <c r="D2179" i="12"/>
  <c r="D1676" i="12"/>
  <c r="D3461" i="12"/>
  <c r="D3541" i="12"/>
  <c r="D3619" i="12"/>
  <c r="D3100" i="12"/>
  <c r="D3459" i="12"/>
  <c r="D2366" i="12"/>
  <c r="D335" i="12"/>
  <c r="D447" i="12"/>
  <c r="D1869" i="12"/>
  <c r="D972" i="12"/>
  <c r="D1377" i="12"/>
  <c r="D2897" i="12"/>
  <c r="D3055" i="12"/>
  <c r="D1509" i="12"/>
  <c r="D1463" i="12"/>
  <c r="D718" i="12"/>
  <c r="D97" i="12"/>
  <c r="D722" i="12"/>
  <c r="D1719" i="12"/>
  <c r="D169" i="12"/>
  <c r="D1261" i="12"/>
  <c r="D1087" i="12"/>
  <c r="D1257" i="12"/>
  <c r="D1578" i="12"/>
  <c r="D2866" i="12"/>
  <c r="D2815" i="12"/>
  <c r="D3110" i="12"/>
  <c r="D3300" i="12"/>
  <c r="D3269" i="12"/>
  <c r="D2440" i="12"/>
  <c r="D3316" i="12"/>
  <c r="D3498" i="12"/>
  <c r="D2631" i="12"/>
  <c r="D1764" i="12"/>
  <c r="D33" i="12"/>
  <c r="D3509" i="12"/>
  <c r="D70" i="12"/>
  <c r="D41" i="12"/>
  <c r="D3520" i="12"/>
  <c r="D186" i="12"/>
  <c r="D37" i="12"/>
  <c r="D312" i="12"/>
  <c r="D284" i="12"/>
  <c r="D128" i="12"/>
  <c r="D250" i="12"/>
  <c r="D543" i="12"/>
  <c r="D221" i="12"/>
  <c r="D596" i="12"/>
  <c r="D561" i="12"/>
  <c r="D333" i="12"/>
  <c r="D759" i="12"/>
  <c r="D488" i="12"/>
  <c r="D838" i="12"/>
  <c r="D845" i="12"/>
  <c r="D848" i="12"/>
  <c r="D927" i="12"/>
  <c r="D937" i="12"/>
  <c r="D861" i="12"/>
  <c r="D1010" i="12"/>
  <c r="D938" i="12"/>
  <c r="D1068" i="12"/>
  <c r="D1152" i="12"/>
  <c r="D1048" i="12"/>
  <c r="D1064" i="12"/>
  <c r="D528" i="12"/>
  <c r="D1232" i="12"/>
  <c r="D769" i="12"/>
  <c r="D1251" i="12"/>
  <c r="D1384" i="12"/>
  <c r="D1464" i="12"/>
  <c r="D939" i="12"/>
  <c r="D1273" i="12"/>
  <c r="D1550" i="12"/>
  <c r="D1565" i="12"/>
  <c r="D374" i="12"/>
  <c r="D1647" i="12"/>
  <c r="D1597" i="12"/>
  <c r="D2311" i="12"/>
  <c r="D1776" i="12"/>
  <c r="D1675" i="12"/>
  <c r="D3120" i="12"/>
  <c r="D2232" i="12"/>
  <c r="D2316" i="12"/>
  <c r="D1515" i="12"/>
  <c r="D1812" i="12"/>
  <c r="D1548" i="12"/>
  <c r="D1790" i="12"/>
  <c r="D2469" i="12"/>
  <c r="D2496" i="12"/>
  <c r="D2471" i="12"/>
  <c r="D2591" i="12"/>
  <c r="D2732" i="12"/>
  <c r="D2808" i="12"/>
  <c r="D2774" i="12"/>
  <c r="D2511" i="12"/>
  <c r="D2575" i="12"/>
  <c r="D2875" i="12"/>
  <c r="D2768" i="12"/>
  <c r="D2951" i="12"/>
  <c r="D2065" i="12"/>
  <c r="D2635" i="12"/>
  <c r="D3095" i="12"/>
  <c r="D3525" i="12"/>
  <c r="D2772" i="12"/>
  <c r="D3091" i="12"/>
  <c r="D3103" i="12"/>
  <c r="D3064" i="12"/>
  <c r="D2072" i="12"/>
  <c r="D3129" i="12"/>
  <c r="D3148" i="12"/>
  <c r="D3036" i="12"/>
  <c r="D3150" i="12"/>
  <c r="D3233" i="12"/>
  <c r="D3239" i="12"/>
  <c r="D3128" i="12"/>
  <c r="D3315" i="12"/>
  <c r="D3270" i="12"/>
  <c r="D3328" i="12"/>
  <c r="D3347" i="12"/>
  <c r="D3184" i="12"/>
  <c r="D3361" i="12"/>
  <c r="D3337" i="12"/>
  <c r="D3455" i="12"/>
  <c r="D3394" i="12"/>
  <c r="D3307" i="12"/>
  <c r="D3354" i="12"/>
  <c r="D3422" i="12"/>
  <c r="D3403" i="12"/>
  <c r="D3457" i="12"/>
  <c r="D3460" i="12"/>
  <c r="D3494" i="12"/>
  <c r="D3418" i="12"/>
  <c r="D3516" i="12"/>
  <c r="D362" i="12"/>
  <c r="D3350" i="12"/>
  <c r="D1814" i="12"/>
  <c r="D3353" i="12"/>
  <c r="D3296" i="12"/>
  <c r="D3519" i="12"/>
  <c r="D3194" i="12"/>
  <c r="D1702" i="12"/>
  <c r="D3306" i="12"/>
  <c r="D3400" i="12"/>
  <c r="D3275" i="12"/>
  <c r="D3391" i="12"/>
  <c r="D213" i="12"/>
  <c r="D1113" i="12"/>
  <c r="D258" i="12"/>
  <c r="D3513" i="12"/>
  <c r="D2736" i="12"/>
  <c r="D1810" i="12"/>
  <c r="D1876" i="12"/>
  <c r="D2451" i="12"/>
  <c r="D1904" i="12"/>
  <c r="D2556" i="12"/>
  <c r="D2980" i="12"/>
  <c r="D3446" i="12"/>
  <c r="D20" i="12"/>
  <c r="D3200" i="12"/>
  <c r="D1799" i="12"/>
  <c r="D117" i="12"/>
  <c r="D345" i="12"/>
  <c r="D562" i="12"/>
  <c r="D860" i="12"/>
  <c r="D530" i="12"/>
  <c r="D123" i="12"/>
  <c r="D352" i="12"/>
  <c r="D1041" i="12"/>
  <c r="D1169" i="12"/>
  <c r="D675" i="12"/>
  <c r="D2991" i="12"/>
  <c r="D1588" i="12"/>
  <c r="D986" i="12"/>
  <c r="D1644" i="12"/>
  <c r="D1728" i="12"/>
  <c r="D3495" i="12"/>
  <c r="D1902" i="12"/>
  <c r="D2075" i="12"/>
  <c r="D1373" i="12"/>
  <c r="D2997" i="12"/>
  <c r="D2841" i="12"/>
  <c r="D3549" i="12"/>
  <c r="D3172" i="12"/>
  <c r="D3330" i="12"/>
  <c r="D3376" i="12"/>
  <c r="D2668" i="12"/>
  <c r="D3420" i="12"/>
  <c r="D3433" i="12"/>
  <c r="D3466" i="12"/>
  <c r="D544" i="12"/>
  <c r="D3039" i="12"/>
  <c r="D326" i="12"/>
  <c r="D3142" i="12"/>
  <c r="D437" i="12"/>
  <c r="D390" i="12"/>
  <c r="D852" i="12"/>
  <c r="D737" i="12"/>
  <c r="D2628" i="12"/>
  <c r="D1002" i="12"/>
  <c r="D1271" i="12"/>
  <c r="D868" i="12"/>
  <c r="D622" i="12"/>
  <c r="D140" i="12"/>
  <c r="D135" i="12"/>
  <c r="D165" i="12"/>
  <c r="D81" i="12"/>
  <c r="D235" i="12"/>
  <c r="D236" i="12"/>
  <c r="D3204" i="12"/>
  <c r="D265" i="12"/>
  <c r="D242" i="12"/>
  <c r="D261" i="12"/>
  <c r="D238" i="12"/>
  <c r="D328" i="12"/>
  <c r="D307" i="12"/>
  <c r="D348" i="12"/>
  <c r="D299" i="12"/>
  <c r="D368" i="12"/>
  <c r="D266" i="12"/>
  <c r="D443" i="12"/>
  <c r="D383" i="12"/>
  <c r="D350" i="12"/>
  <c r="D320" i="12"/>
  <c r="D3428" i="12"/>
  <c r="D551" i="12"/>
  <c r="D514" i="12"/>
  <c r="D556" i="12"/>
  <c r="D586" i="12"/>
  <c r="D694" i="12"/>
  <c r="D417" i="12"/>
  <c r="D723" i="12"/>
  <c r="D795" i="12"/>
  <c r="D696" i="12"/>
  <c r="D735" i="12"/>
  <c r="D692" i="12"/>
  <c r="D748" i="12"/>
  <c r="D762" i="12"/>
  <c r="D840" i="12"/>
  <c r="D823" i="12"/>
  <c r="D828" i="12"/>
  <c r="D851" i="12"/>
  <c r="D657" i="12"/>
  <c r="D1109" i="12"/>
  <c r="D647" i="12"/>
  <c r="D1000" i="12"/>
  <c r="D982" i="12"/>
  <c r="D2286" i="12"/>
  <c r="D882" i="12"/>
  <c r="D1028" i="12"/>
  <c r="D1038" i="12"/>
  <c r="D1063" i="12"/>
  <c r="D909" i="12"/>
  <c r="D965" i="12"/>
  <c r="D1045" i="12"/>
  <c r="D978" i="12"/>
  <c r="D1207" i="12"/>
  <c r="D1290" i="12"/>
  <c r="D1166" i="12"/>
  <c r="D995" i="12"/>
  <c r="D1338" i="12"/>
  <c r="D1147" i="12"/>
  <c r="D1364" i="12"/>
  <c r="D1327" i="12"/>
  <c r="D1411" i="12"/>
  <c r="D1804" i="12"/>
  <c r="D1519" i="12"/>
  <c r="D1340" i="12"/>
  <c r="D1487" i="12"/>
  <c r="D1477" i="12"/>
  <c r="D1371" i="12"/>
  <c r="D1277" i="12"/>
  <c r="D1406" i="12"/>
  <c r="D1585" i="12"/>
  <c r="D1606" i="12"/>
  <c r="D1615" i="12"/>
  <c r="D1646" i="12"/>
  <c r="D1476" i="12"/>
  <c r="D2981" i="12"/>
  <c r="D1826" i="12"/>
  <c r="D1803" i="12"/>
  <c r="D2382" i="12"/>
  <c r="D1539" i="12"/>
  <c r="D2398" i="12"/>
  <c r="D1923" i="12"/>
  <c r="D2625" i="12"/>
  <c r="D2567" i="12"/>
  <c r="D2667" i="12"/>
  <c r="D1922" i="12"/>
  <c r="D2634" i="12"/>
  <c r="D3056" i="12"/>
  <c r="D2200" i="12"/>
  <c r="D2721" i="12"/>
  <c r="D3017" i="12"/>
  <c r="D2914" i="12"/>
  <c r="D1998" i="12"/>
  <c r="D2896" i="12"/>
  <c r="D2694" i="12"/>
  <c r="D2975" i="12"/>
  <c r="D1785" i="12"/>
  <c r="D2988" i="12"/>
  <c r="D3127" i="12"/>
  <c r="D3317" i="12"/>
  <c r="D2764" i="12"/>
  <c r="D3185" i="12"/>
  <c r="D3044" i="12"/>
  <c r="D3083" i="12"/>
  <c r="D3105" i="12"/>
  <c r="D3140" i="12"/>
  <c r="D2924" i="12"/>
  <c r="D3145" i="12"/>
  <c r="D3177" i="12"/>
  <c r="D3169" i="12"/>
  <c r="D3526" i="12"/>
  <c r="D3497" i="12"/>
  <c r="D2870" i="12"/>
  <c r="D2880" i="12"/>
  <c r="D3225" i="12"/>
  <c r="D3262" i="12"/>
  <c r="D3487" i="12"/>
  <c r="D2873" i="12"/>
  <c r="D3198" i="12"/>
  <c r="D1460" i="12"/>
  <c r="D3345" i="12"/>
  <c r="D3203" i="12"/>
  <c r="D3041" i="12"/>
  <c r="D3264" i="12"/>
  <c r="D3393" i="12"/>
  <c r="D3676" i="12"/>
  <c r="D3241" i="12"/>
  <c r="D3385" i="12"/>
  <c r="D3163" i="12"/>
  <c r="D3441" i="12"/>
  <c r="D98" i="12"/>
  <c r="D245" i="12"/>
  <c r="D1541" i="12"/>
  <c r="D2614" i="12"/>
  <c r="D3117" i="12"/>
  <c r="D2950" i="12"/>
  <c r="D738" i="12"/>
  <c r="D3302" i="12"/>
  <c r="D3310" i="12"/>
  <c r="D1625" i="12"/>
  <c r="D3295" i="12"/>
  <c r="D59" i="12"/>
  <c r="D129" i="12"/>
  <c r="D101" i="12"/>
  <c r="D321" i="12"/>
  <c r="D1265" i="12"/>
  <c r="D892" i="12"/>
  <c r="D468" i="12"/>
  <c r="D655" i="12"/>
  <c r="D618" i="12"/>
  <c r="D3291" i="12"/>
  <c r="D699" i="12"/>
  <c r="D761" i="12"/>
  <c r="D922" i="12"/>
  <c r="D796" i="12"/>
  <c r="D1025" i="12"/>
  <c r="D709" i="12"/>
  <c r="D731" i="12"/>
  <c r="D1008" i="12"/>
  <c r="D1148" i="12"/>
  <c r="D1157" i="12"/>
  <c r="D604" i="12"/>
  <c r="D1358" i="12"/>
  <c r="D1235" i="12"/>
  <c r="D1131" i="12"/>
  <c r="D1451" i="12"/>
  <c r="D1628" i="12"/>
  <c r="D659" i="12"/>
  <c r="D1399" i="12"/>
  <c r="D2157" i="12"/>
  <c r="D1697" i="12"/>
  <c r="D1759" i="12"/>
  <c r="D1520" i="12"/>
  <c r="D2902" i="12"/>
  <c r="D3773" i="12"/>
  <c r="D2872" i="12"/>
  <c r="D3202" i="12"/>
  <c r="D2416" i="12"/>
  <c r="D3227" i="12"/>
  <c r="D3215" i="12"/>
  <c r="D3254" i="12"/>
  <c r="D3139" i="12"/>
  <c r="D3283" i="12"/>
  <c r="D3334" i="12"/>
  <c r="D1896" i="12"/>
  <c r="D2682" i="12"/>
  <c r="D639" i="12"/>
  <c r="D152" i="12"/>
  <c r="D1100" i="12"/>
  <c r="D1537" i="12"/>
  <c r="D1396" i="12"/>
  <c r="D1773" i="12"/>
  <c r="D3161" i="12"/>
  <c r="D583" i="12"/>
  <c r="D611" i="12"/>
  <c r="D749" i="12"/>
  <c r="D886" i="12"/>
  <c r="D1586" i="12"/>
  <c r="D1388" i="12"/>
  <c r="D1642" i="12"/>
  <c r="D2479" i="12"/>
  <c r="D2547" i="12"/>
  <c r="D3372" i="12"/>
  <c r="D2971" i="12"/>
  <c r="D1940" i="12"/>
  <c r="D3130" i="12"/>
  <c r="D3015" i="12"/>
  <c r="D3173" i="12"/>
  <c r="D3213" i="12"/>
  <c r="D1357" i="12"/>
  <c r="D1270" i="12"/>
  <c r="D3298" i="12"/>
  <c r="D2863" i="12"/>
  <c r="D3288" i="12"/>
  <c r="D3322" i="12"/>
  <c r="D3278" i="12"/>
  <c r="D2531" i="12"/>
  <c r="D274" i="12"/>
  <c r="D278" i="12"/>
  <c r="D330" i="12"/>
  <c r="D2276" i="12"/>
  <c r="D380" i="12"/>
  <c r="D404" i="12"/>
  <c r="D649" i="12"/>
  <c r="D702" i="12"/>
  <c r="D711" i="12"/>
  <c r="D934" i="12"/>
  <c r="D787" i="12"/>
  <c r="D1059" i="12"/>
  <c r="D1086" i="12"/>
  <c r="D1260" i="12"/>
  <c r="D960" i="12"/>
  <c r="D1089" i="12"/>
  <c r="D1378" i="12"/>
  <c r="D1534" i="12"/>
  <c r="D1774" i="12"/>
  <c r="D2339" i="12"/>
  <c r="D2216" i="12"/>
  <c r="D3378" i="12"/>
  <c r="D2830" i="12"/>
  <c r="D2918" i="12"/>
  <c r="D2955" i="12"/>
  <c r="D3250" i="12"/>
  <c r="D3180" i="12"/>
  <c r="D2546" i="12"/>
  <c r="D3013" i="12"/>
  <c r="D1117" i="12"/>
  <c r="D3443" i="12"/>
  <c r="D56" i="12"/>
  <c r="D105" i="12"/>
  <c r="D166" i="12"/>
  <c r="D1931" i="12"/>
  <c r="D149" i="12"/>
  <c r="D1895" i="12"/>
  <c r="D230" i="12"/>
  <c r="D338" i="12"/>
  <c r="D108" i="12"/>
  <c r="D3348" i="12"/>
  <c r="D1669" i="12"/>
  <c r="D483" i="12"/>
  <c r="D498" i="12"/>
  <c r="D450" i="12"/>
  <c r="D464" i="12"/>
  <c r="D493" i="12"/>
  <c r="D516" i="12"/>
  <c r="D187" i="12"/>
  <c r="D575" i="12"/>
  <c r="D558" i="12"/>
  <c r="D585" i="12"/>
  <c r="D480" i="12"/>
  <c r="D571" i="12"/>
  <c r="D792" i="12"/>
  <c r="D809" i="12"/>
  <c r="D843" i="12"/>
  <c r="D715" i="12"/>
  <c r="D382" i="12"/>
  <c r="D896" i="12"/>
  <c r="D878" i="12"/>
  <c r="D900" i="12"/>
  <c r="D1039" i="12"/>
  <c r="D423" i="12"/>
  <c r="D1013" i="12"/>
  <c r="D1032" i="12"/>
  <c r="D1003" i="12"/>
  <c r="D1081" i="12"/>
  <c r="D1090" i="12"/>
  <c r="D1043" i="12"/>
  <c r="D626" i="12"/>
  <c r="D1193" i="12"/>
  <c r="D1230" i="12"/>
  <c r="D1243" i="12"/>
  <c r="D1253" i="12"/>
  <c r="D1297" i="12"/>
  <c r="D1269" i="12"/>
  <c r="D1346" i="12"/>
  <c r="D975" i="12"/>
  <c r="D1362" i="12"/>
  <c r="D1069" i="12"/>
  <c r="D1197" i="12"/>
  <c r="D1129" i="12"/>
  <c r="D1418" i="12"/>
  <c r="D1652" i="12"/>
  <c r="D1175" i="12"/>
  <c r="D1280" i="12"/>
  <c r="D1521" i="12"/>
  <c r="D1566" i="12"/>
  <c r="D3371" i="12"/>
  <c r="D1833" i="12"/>
  <c r="D1626" i="12"/>
  <c r="D1529" i="12"/>
  <c r="D2862" i="12"/>
  <c r="D1666" i="12"/>
  <c r="D1910" i="12"/>
  <c r="D1707" i="12"/>
  <c r="D1657" i="12"/>
  <c r="D2278" i="12"/>
  <c r="D1472" i="12"/>
  <c r="D1311" i="12"/>
  <c r="D2716" i="12"/>
  <c r="D2653" i="12"/>
  <c r="D2393" i="12"/>
  <c r="D2344" i="12"/>
  <c r="D451" i="12"/>
  <c r="D2217" i="12"/>
  <c r="D2149" i="12"/>
  <c r="D2320" i="12"/>
  <c r="D2652" i="12"/>
  <c r="D2657" i="12"/>
  <c r="D1784" i="12"/>
  <c r="D2784" i="12"/>
  <c r="D2749" i="12"/>
  <c r="D2821" i="12"/>
  <c r="D2148" i="12"/>
  <c r="D1435" i="12"/>
  <c r="D2834" i="12"/>
  <c r="D2855" i="12"/>
  <c r="D2857" i="12"/>
  <c r="D2888" i="12"/>
  <c r="D2895" i="12"/>
  <c r="D3413" i="12"/>
  <c r="D2583" i="12"/>
  <c r="D2942" i="12"/>
  <c r="D1684" i="12"/>
  <c r="D3003" i="12"/>
  <c r="D3026" i="12"/>
  <c r="D3016" i="12"/>
  <c r="D3019" i="12"/>
  <c r="D2904" i="12"/>
  <c r="D3137" i="12"/>
  <c r="D3040" i="12"/>
  <c r="D3034" i="12"/>
  <c r="D3043" i="12"/>
  <c r="D3073" i="12"/>
  <c r="D721" i="12"/>
  <c r="D3076" i="12"/>
  <c r="D3062" i="12"/>
  <c r="D3162" i="12"/>
  <c r="D2681" i="12"/>
  <c r="D3362" i="12"/>
  <c r="D3208" i="12"/>
  <c r="D3211" i="12"/>
  <c r="D3226" i="12"/>
  <c r="D3251" i="12"/>
  <c r="D2892" i="12"/>
  <c r="D3276" i="12"/>
  <c r="D3311" i="12"/>
  <c r="D3332" i="12"/>
  <c r="D3333" i="12"/>
  <c r="D3320" i="12"/>
  <c r="D3000" i="12"/>
  <c r="D3174" i="12"/>
  <c r="D3351" i="12"/>
  <c r="D3355" i="12"/>
  <c r="D2706" i="12"/>
  <c r="D3356" i="12"/>
  <c r="D1051" i="12"/>
  <c r="D3335" i="12"/>
  <c r="D272" i="12"/>
  <c r="D559" i="12"/>
  <c r="D313" i="12"/>
  <c r="D3313" i="12"/>
  <c r="D630" i="12"/>
  <c r="D755" i="12"/>
  <c r="D346" i="12"/>
  <c r="D502" i="12"/>
  <c r="D1137" i="12"/>
  <c r="D1198" i="12"/>
  <c r="D1470" i="12"/>
  <c r="D1525" i="12"/>
  <c r="D1864" i="12"/>
  <c r="D1526" i="12"/>
  <c r="D3326" i="12"/>
  <c r="D1636" i="12"/>
  <c r="D2644" i="12"/>
  <c r="D2680" i="12"/>
  <c r="D2893" i="12"/>
  <c r="D2920" i="12"/>
  <c r="D3098" i="12"/>
  <c r="D3052" i="12"/>
  <c r="D1877" i="12"/>
  <c r="D3132" i="12"/>
  <c r="D3219" i="12"/>
  <c r="D3398" i="12"/>
  <c r="D3324" i="12"/>
  <c r="D2118" i="12"/>
  <c r="D3205" i="12"/>
  <c r="D485" i="12"/>
  <c r="D114" i="12"/>
  <c r="D22" i="12"/>
  <c r="D550" i="12"/>
  <c r="D386" i="12"/>
  <c r="D821" i="12"/>
  <c r="D856" i="12"/>
  <c r="D1188" i="12"/>
  <c r="D1659" i="12"/>
  <c r="D1770" i="12"/>
  <c r="D2158" i="12"/>
  <c r="D3366" i="12"/>
  <c r="D2472" i="12"/>
  <c r="D2827" i="12"/>
  <c r="D2450" i="12"/>
  <c r="D2289" i="12"/>
  <c r="D2844" i="12"/>
  <c r="D2913" i="12"/>
  <c r="D2961" i="12"/>
  <c r="D3097" i="12"/>
  <c r="D2995" i="12"/>
  <c r="D3238" i="12"/>
  <c r="D2630" i="12"/>
  <c r="D548" i="12"/>
  <c r="D1219" i="12"/>
  <c r="D3175" i="12"/>
  <c r="D54" i="12"/>
  <c r="D100" i="12"/>
  <c r="D146" i="12"/>
  <c r="D442" i="12"/>
  <c r="D359" i="12"/>
  <c r="D708" i="12"/>
  <c r="D742" i="12"/>
  <c r="D776" i="12"/>
  <c r="D850" i="12"/>
  <c r="D1126" i="12"/>
  <c r="D676" i="12"/>
  <c r="D841" i="12"/>
  <c r="D1268" i="12"/>
  <c r="D1334" i="12"/>
  <c r="D1683" i="12"/>
  <c r="D1949" i="12"/>
  <c r="D1648" i="12"/>
  <c r="D2330" i="12"/>
  <c r="D889" i="12"/>
  <c r="D2334" i="12"/>
  <c r="D1498" i="12"/>
  <c r="D2948" i="12"/>
  <c r="D1504" i="12"/>
  <c r="D2684" i="12"/>
  <c r="D2287" i="12"/>
  <c r="D2731" i="12"/>
  <c r="D2777" i="12"/>
  <c r="D2978" i="12"/>
  <c r="D3111" i="12"/>
  <c r="D3232" i="12"/>
  <c r="D2959" i="12"/>
  <c r="D2759" i="12"/>
  <c r="D3122" i="12"/>
  <c r="D3252" i="12"/>
  <c r="D1348" i="12"/>
  <c r="D2194" i="12"/>
  <c r="D3199" i="12"/>
  <c r="D3236" i="12"/>
  <c r="D3092" i="12"/>
  <c r="D2871" i="12"/>
  <c r="D957" i="12"/>
  <c r="D1893" i="12"/>
  <c r="D1741" i="12"/>
  <c r="D2043" i="12"/>
  <c r="D914" i="12"/>
  <c r="D807" i="12"/>
  <c r="D2057" i="12"/>
  <c r="D917" i="12"/>
  <c r="D1099" i="12"/>
  <c r="D181" i="12"/>
  <c r="D1212" i="12"/>
  <c r="D1663" i="12"/>
  <c r="D1637" i="12"/>
  <c r="D2375" i="12"/>
  <c r="D2672" i="12"/>
  <c r="D2498" i="12"/>
  <c r="D3037" i="12"/>
  <c r="D1671" i="12"/>
  <c r="D3253" i="12"/>
  <c r="D3234" i="12"/>
  <c r="D729" i="12"/>
  <c r="D3414" i="12"/>
  <c r="D38" i="12"/>
  <c r="D94" i="12"/>
  <c r="D188" i="12"/>
  <c r="D1950" i="12"/>
  <c r="D141" i="12"/>
  <c r="D220" i="12"/>
  <c r="D177" i="12"/>
  <c r="D210" i="12"/>
  <c r="D228" i="12"/>
  <c r="D281" i="12"/>
  <c r="D336" i="12"/>
  <c r="D157" i="12"/>
  <c r="D510" i="12"/>
  <c r="D384" i="12"/>
  <c r="D560" i="12"/>
  <c r="D478" i="12"/>
  <c r="D779" i="12"/>
  <c r="D391" i="12"/>
  <c r="D541" i="12"/>
  <c r="D605" i="12"/>
  <c r="D689" i="12"/>
  <c r="D697" i="12"/>
  <c r="D646" i="12"/>
  <c r="D700" i="12"/>
  <c r="D704" i="12"/>
  <c r="D572" i="12"/>
  <c r="D713" i="12"/>
  <c r="D853" i="12"/>
  <c r="D857" i="12"/>
  <c r="D782" i="12"/>
  <c r="D867" i="12"/>
  <c r="D904" i="12"/>
  <c r="D869" i="12"/>
  <c r="D1213" i="12"/>
  <c r="D990" i="12"/>
  <c r="D1080" i="12"/>
  <c r="D929" i="12"/>
  <c r="D1154" i="12"/>
  <c r="D1103" i="12"/>
  <c r="D1144" i="12"/>
  <c r="D1132" i="12"/>
  <c r="D1149" i="12"/>
  <c r="D1211" i="12"/>
  <c r="D1218" i="12"/>
  <c r="D1171" i="12"/>
  <c r="D1441" i="12"/>
  <c r="D1250" i="12"/>
  <c r="D1289" i="12"/>
  <c r="D1751" i="12"/>
  <c r="D973" i="12"/>
  <c r="D1339" i="12"/>
  <c r="D1341" i="12"/>
  <c r="D1345" i="12"/>
  <c r="D1167" i="12"/>
  <c r="D2510" i="12"/>
  <c r="D1194" i="12"/>
  <c r="D1428" i="12"/>
  <c r="D1370" i="12"/>
  <c r="D1530" i="12"/>
  <c r="D2019" i="12"/>
  <c r="D758" i="12"/>
  <c r="D1415" i="12"/>
  <c r="D1262" i="12"/>
  <c r="D1599" i="12"/>
  <c r="D1568" i="12"/>
  <c r="D1580" i="12"/>
  <c r="D1603" i="12"/>
  <c r="D1420" i="12"/>
  <c r="D1354" i="12"/>
  <c r="D1720" i="12"/>
  <c r="D1264" i="12"/>
  <c r="D1848" i="12"/>
  <c r="D1623" i="12"/>
  <c r="D1713" i="12"/>
  <c r="D3201" i="12"/>
  <c r="D1860" i="12"/>
  <c r="D1458" i="12"/>
  <c r="D1954" i="12"/>
  <c r="D801" i="12"/>
  <c r="D3247" i="12"/>
  <c r="D1704" i="12"/>
  <c r="D2166" i="12"/>
  <c r="D2915" i="12"/>
  <c r="D2926" i="12"/>
  <c r="D2045" i="12"/>
  <c r="D1706" i="12"/>
  <c r="D2284" i="12"/>
  <c r="D2315" i="12"/>
  <c r="D1557" i="12"/>
  <c r="D2262" i="12"/>
  <c r="D2317" i="12"/>
  <c r="D2350" i="12"/>
  <c r="D3167" i="12"/>
  <c r="D2461" i="12"/>
  <c r="D2418" i="12"/>
  <c r="D2467" i="12"/>
  <c r="D2488" i="12"/>
  <c r="D2484" i="12"/>
  <c r="D2945" i="12"/>
  <c r="D2882" i="12"/>
  <c r="D2894" i="12"/>
  <c r="D2586" i="12"/>
  <c r="D2576" i="12"/>
  <c r="D2555" i="12"/>
  <c r="D3408" i="12"/>
  <c r="D2595" i="12"/>
  <c r="D2610" i="12"/>
  <c r="D2609" i="12"/>
  <c r="D3138" i="12"/>
  <c r="D2798" i="12"/>
  <c r="D2673" i="12"/>
  <c r="D2623" i="12"/>
  <c r="D2809" i="12"/>
  <c r="D2688" i="12"/>
  <c r="D2722" i="12"/>
  <c r="D2747" i="12"/>
  <c r="D2758" i="12"/>
  <c r="D2661" i="12"/>
  <c r="D2789" i="12"/>
  <c r="D2793" i="12"/>
  <c r="D2592" i="12"/>
  <c r="D2791" i="12"/>
  <c r="D2853" i="12"/>
  <c r="D2859" i="12"/>
  <c r="D2954" i="12"/>
  <c r="D2884" i="12"/>
  <c r="D3343" i="12"/>
  <c r="D2938" i="12"/>
  <c r="D2941" i="12"/>
  <c r="D2939" i="12"/>
  <c r="D2970" i="12"/>
  <c r="D2898" i="12"/>
  <c r="D2521" i="12"/>
  <c r="D2974" i="12"/>
  <c r="D3085" i="12"/>
  <c r="D3002" i="12"/>
  <c r="D2425" i="12"/>
  <c r="D3007" i="12"/>
  <c r="D2783" i="12"/>
  <c r="D2373" i="12"/>
  <c r="D3027" i="12"/>
  <c r="D3071" i="12"/>
  <c r="D3065" i="12"/>
  <c r="D3081" i="12"/>
  <c r="D3042" i="12"/>
  <c r="D3104" i="12"/>
  <c r="D3109" i="12"/>
  <c r="D3114" i="12"/>
  <c r="D3119" i="12"/>
  <c r="D3164" i="12"/>
  <c r="D3788" i="12"/>
  <c r="D3155" i="12"/>
  <c r="D3166" i="12"/>
  <c r="D2014" i="12"/>
  <c r="D3160" i="12"/>
  <c r="D3176" i="12"/>
  <c r="D3188" i="12"/>
  <c r="D3554" i="12"/>
  <c r="D3303" i="12"/>
  <c r="D3195" i="12"/>
  <c r="D2794" i="12"/>
  <c r="D3787" i="12"/>
  <c r="D3217" i="12"/>
  <c r="D3221" i="12"/>
  <c r="D3771" i="12"/>
  <c r="D3189" i="12"/>
  <c r="D3274" i="12"/>
  <c r="D3223" i="12"/>
  <c r="D2905" i="12"/>
  <c r="D3214" i="12"/>
  <c r="D79" i="12"/>
  <c r="D291" i="12"/>
  <c r="D650" i="12"/>
  <c r="D793" i="12"/>
  <c r="D255" i="12"/>
  <c r="D1011" i="12"/>
  <c r="D58" i="12"/>
  <c r="D1012" i="12"/>
  <c r="D665" i="12"/>
  <c r="D1466" i="12"/>
  <c r="D672" i="12"/>
  <c r="D3011" i="12"/>
  <c r="D2367" i="12"/>
  <c r="D1105" i="12"/>
  <c r="D2756" i="12"/>
  <c r="D3116" i="12"/>
  <c r="D1775" i="12"/>
  <c r="D2864" i="12"/>
  <c r="D3196" i="12"/>
  <c r="D3112" i="12"/>
  <c r="D3133" i="12"/>
  <c r="D3157" i="12"/>
  <c r="D578" i="12"/>
  <c r="D1716" i="12"/>
  <c r="D1610" i="12"/>
  <c r="D2697" i="12"/>
  <c r="D2007" i="12"/>
  <c r="D131" i="12"/>
  <c r="D209" i="12"/>
  <c r="D229" i="12"/>
  <c r="D183" i="12"/>
  <c r="D315" i="12"/>
  <c r="D414" i="12"/>
  <c r="D449" i="12"/>
  <c r="D525" i="12"/>
  <c r="D2274" i="12"/>
  <c r="D2890" i="12"/>
  <c r="D549" i="12"/>
  <c r="D620" i="12"/>
  <c r="D688" i="12"/>
  <c r="D625" i="12"/>
  <c r="D790" i="12"/>
  <c r="D587" i="12"/>
  <c r="D744" i="12"/>
  <c r="D962" i="12"/>
  <c r="D355" i="12"/>
  <c r="D919" i="12"/>
  <c r="D1024" i="12"/>
  <c r="D970" i="12"/>
  <c r="D947" i="12"/>
  <c r="D1220" i="12"/>
  <c r="D1184" i="12"/>
  <c r="D1617" i="12"/>
  <c r="D1457" i="12"/>
  <c r="D1061" i="12"/>
  <c r="D911" i="12"/>
  <c r="D1582" i="12"/>
  <c r="D1479" i="12"/>
  <c r="D3165" i="12"/>
  <c r="D1632" i="12"/>
  <c r="D3014" i="12"/>
  <c r="D1656" i="12"/>
  <c r="D1938" i="12"/>
  <c r="D2144" i="12"/>
  <c r="D2128" i="12"/>
  <c r="D1443" i="12"/>
  <c r="D2188" i="12"/>
  <c r="D2310" i="12"/>
  <c r="D2957" i="12"/>
  <c r="D2372" i="12"/>
  <c r="D2335" i="12"/>
  <c r="D2833" i="12"/>
  <c r="D2481" i="12"/>
  <c r="D2671" i="12"/>
  <c r="D2842" i="12"/>
  <c r="D2346" i="12"/>
  <c r="D2795" i="12"/>
  <c r="D2849" i="12"/>
  <c r="D2850" i="12"/>
  <c r="D2946" i="12"/>
  <c r="D2596" i="12"/>
  <c r="D2952" i="12"/>
  <c r="D2490" i="12"/>
  <c r="D3046" i="12"/>
  <c r="D2958" i="12"/>
  <c r="D3061" i="12"/>
  <c r="D3008" i="12"/>
  <c r="D3045" i="12"/>
  <c r="D3066" i="12"/>
  <c r="D3004" i="12"/>
  <c r="D2811" i="12"/>
  <c r="D1892" i="12"/>
  <c r="D3146" i="12"/>
  <c r="D2899" i="12"/>
  <c r="D3022" i="12"/>
  <c r="D212" i="12"/>
  <c r="D724" i="12"/>
  <c r="D747" i="12"/>
  <c r="D1583" i="12"/>
  <c r="D1206" i="12"/>
  <c r="D2860" i="12"/>
  <c r="D3141" i="12"/>
  <c r="D297" i="12"/>
  <c r="D369" i="12"/>
  <c r="D453" i="12"/>
  <c r="D446" i="12"/>
  <c r="D381" i="12"/>
  <c r="D413" i="12"/>
  <c r="D1829" i="12"/>
  <c r="D553" i="12"/>
  <c r="D1056" i="12"/>
  <c r="D467" i="12"/>
  <c r="D1115" i="12"/>
  <c r="D916" i="12"/>
  <c r="D1044" i="12"/>
  <c r="D1291" i="12"/>
  <c r="D1382" i="12"/>
  <c r="D893" i="12"/>
  <c r="D1596" i="12"/>
  <c r="D880" i="12"/>
  <c r="D533" i="12"/>
  <c r="D3047" i="12"/>
  <c r="D2100" i="12"/>
  <c r="D2468" i="12"/>
  <c r="D1349" i="12"/>
  <c r="D2540" i="12"/>
  <c r="D1408" i="12"/>
  <c r="D684" i="12"/>
  <c r="D2725" i="12"/>
  <c r="D2933" i="12"/>
  <c r="D2192" i="12"/>
  <c r="D2840" i="12"/>
  <c r="D3063" i="12"/>
  <c r="D961" i="12"/>
  <c r="D3082" i="12"/>
  <c r="D3093" i="12"/>
  <c r="D3135" i="12"/>
  <c r="D3131" i="12"/>
  <c r="D2949" i="12"/>
  <c r="D603" i="12"/>
  <c r="D3121" i="12"/>
  <c r="D847" i="12"/>
  <c r="D906" i="12"/>
  <c r="D1802" i="12"/>
  <c r="D2500" i="12"/>
  <c r="D2271" i="12"/>
  <c r="D298" i="12"/>
  <c r="D180" i="12"/>
  <c r="D317" i="12"/>
  <c r="D674" i="12"/>
  <c r="D474" i="12"/>
  <c r="D687" i="12"/>
  <c r="D837" i="12"/>
  <c r="D897" i="12"/>
  <c r="D839" i="12"/>
  <c r="D969" i="12"/>
  <c r="D2947" i="12"/>
  <c r="D945" i="12"/>
  <c r="D952" i="12"/>
  <c r="D2236" i="12"/>
  <c r="D1312" i="12"/>
  <c r="D1031" i="12"/>
  <c r="D1437" i="12"/>
  <c r="D1234" i="12"/>
  <c r="D1209" i="12"/>
  <c r="D1397" i="12"/>
  <c r="D1512" i="12"/>
  <c r="D1651" i="12"/>
  <c r="D1937" i="12"/>
  <c r="D1958" i="12"/>
  <c r="D2087" i="12"/>
  <c r="D2177" i="12"/>
  <c r="D1729" i="12"/>
  <c r="D2256" i="12"/>
  <c r="D2584" i="12"/>
  <c r="D492" i="12"/>
  <c r="D2074" i="12"/>
  <c r="D2852" i="12"/>
  <c r="D2901" i="12"/>
  <c r="D2879" i="12"/>
  <c r="D2837" i="12"/>
  <c r="D2989" i="12"/>
  <c r="D3048" i="12"/>
  <c r="D3029" i="12"/>
  <c r="D3050" i="12"/>
  <c r="D3156" i="12"/>
  <c r="D2279" i="12"/>
  <c r="D3079" i="12"/>
  <c r="D2972" i="12"/>
  <c r="D3107" i="12"/>
  <c r="D3006" i="12"/>
  <c r="D2277" i="12"/>
  <c r="D3049" i="12"/>
  <c r="D3088" i="12"/>
  <c r="D2683" i="12"/>
  <c r="D40" i="12"/>
  <c r="D23" i="12"/>
  <c r="D90" i="12"/>
  <c r="D95" i="12"/>
  <c r="D82" i="12"/>
  <c r="D171" i="12"/>
  <c r="D167" i="12"/>
  <c r="D144" i="12"/>
  <c r="D231" i="12"/>
  <c r="D3086" i="12"/>
  <c r="D303" i="12"/>
  <c r="D314" i="12"/>
  <c r="D411" i="12"/>
  <c r="D519" i="12"/>
  <c r="D490" i="12"/>
  <c r="D557" i="12"/>
  <c r="D259" i="12"/>
  <c r="D554" i="12"/>
  <c r="D421" i="12"/>
  <c r="D643" i="12"/>
  <c r="D726" i="12"/>
  <c r="D681" i="12"/>
  <c r="D763" i="12"/>
  <c r="D764" i="12"/>
  <c r="D864" i="12"/>
  <c r="D915" i="12"/>
  <c r="D866" i="12"/>
  <c r="D877" i="12"/>
  <c r="D926" i="12"/>
  <c r="D727" i="12"/>
  <c r="D1009" i="12"/>
  <c r="D739" i="12"/>
  <c r="D1073" i="12"/>
  <c r="D1047" i="12"/>
  <c r="D1124" i="12"/>
  <c r="D1112" i="12"/>
  <c r="D2763" i="12"/>
  <c r="D1122" i="12"/>
  <c r="D984" i="12"/>
  <c r="D1142" i="12"/>
  <c r="D1176" i="12"/>
  <c r="D1227" i="12"/>
  <c r="D1244" i="12"/>
  <c r="D1229" i="12"/>
  <c r="D1071" i="12"/>
  <c r="D1255" i="12"/>
  <c r="D1263" i="12"/>
  <c r="D1283" i="12"/>
  <c r="D1233" i="12"/>
  <c r="D1114" i="12"/>
  <c r="D1324" i="12"/>
  <c r="D1304" i="12"/>
  <c r="D1111" i="12"/>
  <c r="D1363" i="12"/>
  <c r="D1422" i="12"/>
  <c r="D1494" i="12"/>
  <c r="D1369" i="12"/>
  <c r="D1361" i="12"/>
  <c r="D1365" i="12"/>
  <c r="D1536" i="12"/>
  <c r="D1581" i="12"/>
  <c r="D1592" i="12"/>
  <c r="D1524" i="12"/>
  <c r="D1670" i="12"/>
  <c r="D2170" i="12"/>
  <c r="D1605" i="12"/>
  <c r="D1618" i="12"/>
  <c r="D1779" i="12"/>
  <c r="D1569" i="12"/>
  <c r="D1419" i="12"/>
  <c r="D1845" i="12"/>
  <c r="D1903" i="12"/>
  <c r="D1974" i="12"/>
  <c r="D2008" i="12"/>
  <c r="D1795" i="12"/>
  <c r="D2116" i="12"/>
  <c r="D2296" i="12"/>
  <c r="D2285" i="12"/>
  <c r="D2313" i="12"/>
  <c r="D2182" i="12"/>
  <c r="D2268" i="12"/>
  <c r="D2341" i="12"/>
  <c r="D2387" i="12"/>
  <c r="D2616" i="12"/>
  <c r="D2464" i="12"/>
  <c r="D2429" i="12"/>
  <c r="D1913" i="12"/>
  <c r="D2485" i="12"/>
  <c r="D2480" i="12"/>
  <c r="D2523" i="12"/>
  <c r="D2487" i="12"/>
  <c r="D1777" i="12"/>
  <c r="D2551" i="12"/>
  <c r="D2565" i="12"/>
  <c r="D2629" i="12"/>
  <c r="D2590" i="12"/>
  <c r="D2909" i="12"/>
  <c r="D2612" i="12"/>
  <c r="D2632" i="12"/>
  <c r="D2655" i="12"/>
  <c r="D2562" i="12"/>
  <c r="D2737" i="12"/>
  <c r="D2739" i="12"/>
  <c r="D2664" i="12"/>
  <c r="D2805" i="12"/>
  <c r="D2812" i="12"/>
  <c r="D2825" i="12"/>
  <c r="D2835" i="12"/>
  <c r="D2877" i="12"/>
  <c r="D3108" i="12"/>
  <c r="D2685" i="12"/>
  <c r="D3186" i="12"/>
  <c r="D2966" i="12"/>
  <c r="D2977" i="12"/>
  <c r="D2987" i="12"/>
  <c r="D2986" i="12"/>
  <c r="D3012" i="12"/>
  <c r="D2571" i="12"/>
  <c r="D2878" i="12"/>
  <c r="D2605" i="12"/>
  <c r="D3053" i="12"/>
  <c r="D3059" i="12"/>
  <c r="D3778" i="12"/>
  <c r="D3075" i="12"/>
  <c r="D3078" i="12"/>
  <c r="D3364" i="12"/>
  <c r="D3080" i="12"/>
  <c r="D436" i="12"/>
  <c r="D494" i="12"/>
  <c r="D788" i="12"/>
  <c r="D2297" i="12"/>
  <c r="D260" i="12"/>
  <c r="D3035" i="12"/>
  <c r="D138" i="12"/>
  <c r="D111" i="12"/>
  <c r="D77" i="12"/>
  <c r="D240" i="12"/>
  <c r="D438" i="12"/>
  <c r="D462" i="12"/>
  <c r="D695" i="12"/>
  <c r="D540" i="12"/>
  <c r="D766" i="12"/>
  <c r="D955" i="12"/>
  <c r="D1049" i="12"/>
  <c r="D1174" i="12"/>
  <c r="D1165" i="12"/>
  <c r="D1355" i="12"/>
  <c r="D1287" i="12"/>
  <c r="D1359" i="12"/>
  <c r="D2015" i="12"/>
  <c r="D1791" i="12"/>
  <c r="D1840" i="12"/>
  <c r="D1844" i="12"/>
  <c r="D1572" i="12"/>
  <c r="D1873" i="12"/>
  <c r="D1787" i="12"/>
  <c r="D1561" i="12"/>
  <c r="D2049" i="12"/>
  <c r="D1837" i="12"/>
  <c r="D2342" i="12"/>
  <c r="D2405" i="12"/>
  <c r="D2489" i="12"/>
  <c r="D3242" i="12"/>
  <c r="D3193" i="12"/>
  <c r="D2781" i="12"/>
  <c r="D2806" i="12"/>
  <c r="D2887" i="12"/>
  <c r="D2916" i="12"/>
  <c r="D2985" i="12"/>
  <c r="D2465" i="12"/>
  <c r="D3756" i="12"/>
  <c r="D3067" i="12"/>
  <c r="D3023" i="12"/>
  <c r="D2956" i="12"/>
  <c r="D356" i="12"/>
  <c r="D589" i="12"/>
  <c r="D1786" i="12"/>
  <c r="D2240" i="12"/>
  <c r="D2602" i="12"/>
  <c r="D1993" i="12"/>
  <c r="D2704" i="12"/>
  <c r="D2695" i="12"/>
  <c r="D182" i="12"/>
  <c r="D2992" i="12"/>
  <c r="D410" i="12"/>
  <c r="D239" i="12"/>
  <c r="D591" i="12"/>
  <c r="D308" i="12"/>
  <c r="D615" i="12"/>
  <c r="D522" i="12"/>
  <c r="D743" i="12"/>
  <c r="D789" i="12"/>
  <c r="D803" i="12"/>
  <c r="D705" i="12"/>
  <c r="D1001" i="12"/>
  <c r="D1199" i="12"/>
  <c r="D1079" i="12"/>
  <c r="D682" i="12"/>
  <c r="D2984" i="12"/>
  <c r="D546" i="12"/>
  <c r="D706" i="12"/>
  <c r="D1447" i="12"/>
  <c r="D1266" i="12"/>
  <c r="D1286" i="12"/>
  <c r="D1216" i="12"/>
  <c r="D654" i="12"/>
  <c r="D1517" i="12"/>
  <c r="D1395" i="12"/>
  <c r="D1423" i="12"/>
  <c r="D1187" i="12"/>
  <c r="D910" i="12"/>
  <c r="D1734" i="12"/>
  <c r="D2536" i="12"/>
  <c r="D2275" i="12"/>
  <c r="D2516" i="12"/>
  <c r="D1830" i="12"/>
  <c r="D2365" i="12"/>
  <c r="D2527" i="12"/>
  <c r="D2619" i="12"/>
  <c r="D2649" i="12"/>
  <c r="D1698" i="12"/>
  <c r="D2703" i="12"/>
  <c r="D2710" i="12"/>
  <c r="D1316" i="12"/>
  <c r="D2714" i="12"/>
  <c r="D2816" i="12"/>
  <c r="D1627" i="12"/>
  <c r="D3753" i="12"/>
  <c r="D2696" i="12"/>
  <c r="D2885" i="12"/>
  <c r="D2931" i="12"/>
  <c r="D1643" i="12"/>
  <c r="D2245" i="12"/>
  <c r="D2934" i="12"/>
  <c r="D3216" i="12"/>
  <c r="D2621" i="12"/>
  <c r="D2943" i="12"/>
  <c r="D2973" i="12"/>
  <c r="D660" i="12"/>
  <c r="D2967" i="12"/>
  <c r="D1221" i="12"/>
  <c r="D2891" i="12"/>
  <c r="D1474" i="12"/>
  <c r="D1839" i="12"/>
  <c r="D2110" i="12"/>
  <c r="D2243" i="12"/>
  <c r="D2976" i="12"/>
  <c r="D2448" i="12"/>
  <c r="D2578" i="12"/>
  <c r="D2396" i="12"/>
  <c r="D2740" i="12"/>
  <c r="D3054" i="12"/>
  <c r="D2903" i="12"/>
  <c r="D2867" i="12"/>
  <c r="D1192" i="12"/>
  <c r="D3025" i="12"/>
  <c r="D710" i="12"/>
  <c r="D2923" i="12"/>
  <c r="D2908" i="12"/>
  <c r="D52" i="12"/>
  <c r="D28" i="12"/>
  <c r="D247" i="12"/>
  <c r="D2797" i="12"/>
  <c r="D454" i="12"/>
  <c r="D296" i="12"/>
  <c r="D388" i="12"/>
  <c r="D363" i="12"/>
  <c r="D406" i="12"/>
  <c r="D365" i="12"/>
  <c r="D466" i="12"/>
  <c r="D425" i="12"/>
  <c r="D472" i="12"/>
  <c r="D497" i="12"/>
  <c r="D875" i="12"/>
  <c r="D907" i="12"/>
  <c r="D475" i="12"/>
  <c r="D1121" i="12"/>
  <c r="D680" i="12"/>
  <c r="D924" i="12"/>
  <c r="D607" i="12"/>
  <c r="D1083" i="12"/>
  <c r="D1082" i="12"/>
  <c r="D1092" i="12"/>
  <c r="D1101" i="12"/>
  <c r="D1102" i="12"/>
  <c r="D1225" i="12"/>
  <c r="D1275" i="12"/>
  <c r="D1296" i="12"/>
  <c r="D172" i="12"/>
  <c r="D1380" i="12"/>
  <c r="D1293" i="12"/>
  <c r="D1448" i="12"/>
  <c r="D913" i="12"/>
  <c r="D1427" i="12"/>
  <c r="D1563" i="12"/>
  <c r="D1076" i="12"/>
  <c r="D1602" i="12"/>
  <c r="D1495" i="12"/>
  <c r="D1614" i="12"/>
  <c r="D1662" i="12"/>
  <c r="D1200" i="12"/>
  <c r="D1882" i="12"/>
  <c r="D2324" i="12"/>
  <c r="D2246" i="12"/>
  <c r="D1712" i="12"/>
  <c r="D3741" i="12"/>
  <c r="D2453" i="12"/>
  <c r="D1404" i="12"/>
  <c r="D2431" i="12"/>
  <c r="D2362" i="12"/>
  <c r="D2185" i="12"/>
  <c r="D2603" i="12"/>
  <c r="D2640" i="12"/>
  <c r="D2535" i="12"/>
  <c r="D2645" i="12"/>
  <c r="D2646" i="12"/>
  <c r="D2658" i="12"/>
  <c r="D2748" i="12"/>
  <c r="D2803" i="12"/>
  <c r="D2823" i="12"/>
  <c r="D2707" i="12"/>
  <c r="D2594" i="12"/>
  <c r="D2845" i="12"/>
  <c r="D2854" i="12"/>
  <c r="D2925" i="12"/>
  <c r="D2861" i="12"/>
  <c r="D2900" i="12"/>
  <c r="D2910" i="12"/>
  <c r="D2800" i="12"/>
  <c r="D2922" i="12"/>
  <c r="D2936" i="12"/>
  <c r="D2678" i="12"/>
  <c r="D2928" i="12"/>
  <c r="D3789" i="12"/>
  <c r="D2930" i="12"/>
  <c r="D2937" i="12"/>
  <c r="D3230" i="12"/>
  <c r="D2944" i="12"/>
  <c r="D300" i="12"/>
  <c r="D953" i="12"/>
  <c r="D564" i="12"/>
  <c r="D2935" i="12"/>
  <c r="D121" i="12"/>
  <c r="D5" i="12"/>
  <c r="D956" i="12"/>
  <c r="D216" i="12"/>
  <c r="D295" i="12"/>
  <c r="D360" i="12"/>
  <c r="D621" i="12"/>
  <c r="D652" i="12"/>
  <c r="D662" i="12"/>
  <c r="D746" i="12"/>
  <c r="D824" i="12"/>
  <c r="D863" i="12"/>
  <c r="D872" i="12"/>
  <c r="D1170" i="12"/>
  <c r="D894" i="12"/>
  <c r="D1307" i="12"/>
  <c r="D1438" i="12"/>
  <c r="D2647" i="12"/>
  <c r="D883" i="12"/>
  <c r="D1736" i="12"/>
  <c r="D1763" i="12"/>
  <c r="D1528" i="12"/>
  <c r="D1769" i="12"/>
  <c r="D1807" i="12"/>
  <c r="D997" i="12"/>
  <c r="D2120" i="12"/>
  <c r="D2222" i="12"/>
  <c r="D2585" i="12"/>
  <c r="D2251" i="12"/>
  <c r="D2982" i="12"/>
  <c r="D2656" i="12"/>
  <c r="D2701" i="12"/>
  <c r="D2717" i="12"/>
  <c r="D1797" i="12"/>
  <c r="D1376" i="12"/>
  <c r="D2720" i="12"/>
  <c r="D2868" i="12"/>
  <c r="D565" i="12"/>
  <c r="D3057" i="12"/>
  <c r="D3783" i="12"/>
  <c r="D1653" i="12"/>
  <c r="D2641" i="12"/>
  <c r="D1356" i="12"/>
  <c r="D588" i="12"/>
  <c r="D6" i="12"/>
  <c r="D1874" i="12"/>
  <c r="D2856" i="12"/>
  <c r="D2822" i="12"/>
  <c r="D2530" i="12"/>
  <c r="D137" i="12"/>
  <c r="D351" i="12"/>
  <c r="D329" i="12"/>
  <c r="D420" i="12"/>
  <c r="D357" i="12"/>
  <c r="D469" i="12"/>
  <c r="D471" i="12"/>
  <c r="D566" i="12"/>
  <c r="D427" i="12"/>
  <c r="D668" i="12"/>
  <c r="D636" i="12"/>
  <c r="D218" i="12"/>
  <c r="D899" i="12"/>
  <c r="D879" i="12"/>
  <c r="D817" i="12"/>
  <c r="D1555" i="12"/>
  <c r="D698" i="12"/>
  <c r="D1279" i="12"/>
  <c r="D959" i="12"/>
  <c r="D912" i="12"/>
  <c r="D967" i="12"/>
  <c r="D1306" i="12"/>
  <c r="D619" i="12"/>
  <c r="D979" i="12"/>
  <c r="D1006" i="12"/>
  <c r="D994" i="12"/>
  <c r="D1054" i="12"/>
  <c r="D1062" i="12"/>
  <c r="D1088" i="12"/>
  <c r="D1303" i="12"/>
  <c r="D1093" i="12"/>
  <c r="D1070" i="12"/>
  <c r="D1185" i="12"/>
  <c r="D1223" i="12"/>
  <c r="D1210" i="12"/>
  <c r="D1141" i="12"/>
  <c r="D1527" i="12"/>
  <c r="D1398" i="12"/>
  <c r="D1217" i="12"/>
  <c r="D1402" i="12"/>
  <c r="D1485" i="12"/>
  <c r="D1493" i="12"/>
  <c r="D1366" i="12"/>
  <c r="D976" i="12"/>
  <c r="D1514" i="12"/>
  <c r="D2746" i="12"/>
  <c r="D1574" i="12"/>
  <c r="D1576" i="12"/>
  <c r="D1600" i="12"/>
  <c r="D1748" i="12"/>
  <c r="D3070" i="12"/>
  <c r="D1353" i="12"/>
  <c r="D1401" i="12"/>
  <c r="D1110" i="12"/>
  <c r="D1387" i="12"/>
  <c r="D1488" i="12"/>
  <c r="D1768" i="12"/>
  <c r="D1772" i="12"/>
  <c r="D663" i="12"/>
  <c r="D1828" i="12"/>
  <c r="D2858" i="12"/>
  <c r="D1888" i="12"/>
  <c r="D1917" i="12"/>
  <c r="D1655" i="12"/>
  <c r="D2027" i="12"/>
  <c r="D2263" i="12"/>
  <c r="D2226" i="12"/>
  <c r="D2255" i="12"/>
  <c r="D1746" i="12"/>
  <c r="D2309" i="12"/>
  <c r="D2386" i="12"/>
  <c r="D2122" i="12"/>
  <c r="D2369" i="12"/>
  <c r="D2399" i="12"/>
  <c r="D2079" i="12"/>
  <c r="D2426" i="12"/>
  <c r="D2439" i="12"/>
  <c r="D2288" i="12"/>
  <c r="D1321" i="12"/>
  <c r="D2921" i="12"/>
  <c r="D2482" i="12"/>
  <c r="D2491" i="12"/>
  <c r="D2559" i="12"/>
  <c r="D2520" i="12"/>
  <c r="D2617" i="12"/>
  <c r="D2723" i="12"/>
  <c r="D2560" i="12"/>
  <c r="D532" i="12"/>
  <c r="D2638" i="12"/>
  <c r="D2636" i="12"/>
  <c r="D2755" i="12"/>
  <c r="D2676" i="12"/>
  <c r="D2687" i="12"/>
  <c r="D1177" i="12"/>
  <c r="D2990" i="12"/>
  <c r="D2306" i="12"/>
  <c r="D2724" i="12"/>
  <c r="D2593" i="12"/>
  <c r="D2728" i="12"/>
  <c r="D2743" i="12"/>
  <c r="D2708" i="12"/>
  <c r="D2744" i="12"/>
  <c r="D2766" i="12"/>
  <c r="D2400" i="12"/>
  <c r="D2761" i="12"/>
  <c r="D2770" i="12"/>
  <c r="D2773" i="12"/>
  <c r="D2787" i="12"/>
  <c r="D2788" i="12"/>
  <c r="D2796" i="12"/>
  <c r="D2802" i="12"/>
  <c r="D3678" i="12"/>
  <c r="D2259" i="12"/>
  <c r="D2419" i="12"/>
  <c r="D2810" i="12"/>
  <c r="D2505" i="12"/>
  <c r="D2818" i="12"/>
  <c r="D2580" i="12"/>
  <c r="D2817" i="12"/>
  <c r="D2828" i="12"/>
  <c r="D2826" i="12"/>
  <c r="D2693" i="12"/>
  <c r="D2508" i="12"/>
  <c r="D2831" i="12"/>
  <c r="D2832" i="12"/>
  <c r="D2599" i="12"/>
  <c r="D2829" i="12"/>
  <c r="D2819" i="12"/>
  <c r="D2648" i="12"/>
  <c r="D536" i="12"/>
  <c r="D745" i="12"/>
  <c r="D2742" i="12"/>
  <c r="D1695" i="12"/>
  <c r="D686" i="12"/>
  <c r="D2389" i="12"/>
  <c r="D3782" i="12"/>
  <c r="D2474" i="12"/>
  <c r="D2460" i="12"/>
  <c r="D364" i="12"/>
  <c r="D813" i="12"/>
  <c r="D2598" i="12"/>
  <c r="D634" i="12"/>
  <c r="D455" i="12"/>
  <c r="D888" i="12"/>
  <c r="D925" i="12"/>
  <c r="D950" i="12"/>
  <c r="D1215" i="12"/>
  <c r="D392" i="12"/>
  <c r="D1375" i="12"/>
  <c r="D1446" i="12"/>
  <c r="D2283" i="12"/>
  <c r="D1456" i="12"/>
  <c r="D1532" i="12"/>
  <c r="D1865" i="12"/>
  <c r="D2314" i="12"/>
  <c r="D2470" i="12"/>
  <c r="D2410" i="12"/>
  <c r="D2577" i="12"/>
  <c r="D2666" i="12"/>
  <c r="D2456" i="12"/>
  <c r="D1742" i="12"/>
  <c r="D3780" i="12"/>
  <c r="D2741" i="12"/>
  <c r="D2750" i="12"/>
  <c r="D2712" i="12"/>
  <c r="D2906" i="12"/>
  <c r="D3603" i="12"/>
  <c r="D2700" i="12"/>
  <c r="D75" i="12"/>
  <c r="D1594" i="12"/>
  <c r="D2762" i="12"/>
  <c r="D771" i="12"/>
  <c r="D1052" i="12"/>
  <c r="D1302" i="12"/>
  <c r="D1551" i="12"/>
  <c r="D920" i="12"/>
  <c r="D3159" i="12"/>
  <c r="D2449" i="12"/>
  <c r="D2702" i="12"/>
  <c r="D2337" i="12"/>
  <c r="D2574" i="12"/>
  <c r="D2726" i="12"/>
  <c r="D219" i="12"/>
  <c r="D963" i="12"/>
  <c r="D2403" i="12"/>
  <c r="D96" i="12"/>
  <c r="D397" i="12"/>
  <c r="D487" i="12"/>
  <c r="D592" i="12"/>
  <c r="D685" i="12"/>
  <c r="D781" i="12"/>
  <c r="D855" i="12"/>
  <c r="D1094" i="12"/>
  <c r="D895" i="12"/>
  <c r="D890" i="12"/>
  <c r="D1136" i="12"/>
  <c r="D1130" i="12"/>
  <c r="D1249" i="12"/>
  <c r="D1201" i="12"/>
  <c r="D1413" i="12"/>
  <c r="D1425" i="12"/>
  <c r="D1444" i="12"/>
  <c r="D1467" i="12"/>
  <c r="D1499" i="12"/>
  <c r="D1454" i="12"/>
  <c r="D1793" i="12"/>
  <c r="D1432" i="12"/>
  <c r="D506" i="12"/>
  <c r="D1947" i="12"/>
  <c r="D1806" i="12"/>
  <c r="D2381" i="12"/>
  <c r="D2359" i="12"/>
  <c r="D2486" i="12"/>
  <c r="D2626" i="12"/>
  <c r="D2512" i="12"/>
  <c r="D2557" i="12"/>
  <c r="D2587" i="12"/>
  <c r="D2238" i="12"/>
  <c r="D2581" i="12"/>
  <c r="D2633" i="12"/>
  <c r="D2665" i="12"/>
  <c r="D2561" i="12"/>
  <c r="D1490" i="12"/>
  <c r="D2663" i="12"/>
  <c r="D2674" i="12"/>
  <c r="D2675" i="12"/>
  <c r="D2679" i="12"/>
  <c r="D2689" i="12"/>
  <c r="D2690" i="12"/>
  <c r="D2692" i="12"/>
  <c r="D2698" i="12"/>
  <c r="D3639" i="12"/>
  <c r="D2699" i="12"/>
  <c r="D3786" i="12"/>
  <c r="D2654" i="12"/>
  <c r="D2771" i="12"/>
  <c r="D222" i="12"/>
  <c r="D707" i="12"/>
  <c r="D932" i="12"/>
  <c r="D1125" i="12"/>
  <c r="D1522" i="12"/>
  <c r="D1497" i="12"/>
  <c r="D2301" i="12"/>
  <c r="D1733" i="12"/>
  <c r="D2376" i="12"/>
  <c r="D2384" i="12"/>
  <c r="D2457" i="12"/>
  <c r="D1749" i="12"/>
  <c r="D3638" i="12"/>
  <c r="D2659" i="12"/>
  <c r="D2518" i="12"/>
  <c r="D2528" i="12"/>
  <c r="D2347" i="12"/>
  <c r="D2553" i="12"/>
  <c r="D2545" i="12"/>
  <c r="D1621" i="12"/>
  <c r="D126" i="12"/>
  <c r="D693" i="12"/>
  <c r="D136" i="12"/>
  <c r="D246" i="12"/>
  <c r="D930" i="12"/>
  <c r="D756" i="12"/>
  <c r="D197" i="12"/>
  <c r="D1036" i="12"/>
  <c r="D858" i="12"/>
  <c r="D842" i="12"/>
  <c r="D814" i="12"/>
  <c r="D958" i="12"/>
  <c r="D1016" i="12"/>
  <c r="D1116" i="12"/>
  <c r="D1196" i="12"/>
  <c r="D1503" i="12"/>
  <c r="D1295" i="12"/>
  <c r="D992" i="12"/>
  <c r="D1462" i="12"/>
  <c r="D1507" i="12"/>
  <c r="D1421" i="12"/>
  <c r="D1392" i="12"/>
  <c r="D1546" i="12"/>
  <c r="D1604" i="12"/>
  <c r="D1798" i="12"/>
  <c r="D1831" i="12"/>
  <c r="D1808" i="12"/>
  <c r="D1516" i="12"/>
  <c r="D1801" i="12"/>
  <c r="D1850" i="12"/>
  <c r="D1946" i="12"/>
  <c r="D2052" i="12"/>
  <c r="D1966" i="12"/>
  <c r="D2191" i="12"/>
  <c r="D2229" i="12"/>
  <c r="D2292" i="12"/>
  <c r="D2452" i="12"/>
  <c r="D2493" i="12"/>
  <c r="D1928" i="12"/>
  <c r="D2503" i="12"/>
  <c r="D2514" i="12"/>
  <c r="D2539" i="12"/>
  <c r="D2537" i="12"/>
  <c r="D2526" i="12"/>
  <c r="D2413" i="12"/>
  <c r="D2705" i="12"/>
  <c r="D3636" i="12"/>
  <c r="D2534" i="12"/>
  <c r="D2804" i="12"/>
  <c r="D2611" i="12"/>
  <c r="D2377" i="12"/>
  <c r="D2627" i="12"/>
  <c r="D2604" i="12"/>
  <c r="D2608" i="12"/>
  <c r="D2637" i="12"/>
  <c r="D2620" i="12"/>
  <c r="D730" i="12"/>
  <c r="D1870" i="12"/>
  <c r="D3033" i="12"/>
  <c r="D2618" i="12"/>
  <c r="D2624" i="12"/>
  <c r="D936" i="12"/>
  <c r="D1981" i="12"/>
  <c r="D2499" i="12"/>
  <c r="D2444" i="12"/>
  <c r="D311" i="12"/>
  <c r="D2597" i="12"/>
  <c r="D491" i="12"/>
  <c r="D535" i="12"/>
  <c r="D923" i="12"/>
  <c r="D1145" i="12"/>
  <c r="D1400" i="12"/>
  <c r="D1553" i="12"/>
  <c r="D1693" i="12"/>
  <c r="D2129" i="12"/>
  <c r="D2319" i="12"/>
  <c r="D2239" i="12"/>
  <c r="D2476" i="12"/>
  <c r="D2463" i="12"/>
  <c r="D2543" i="12"/>
  <c r="D2601" i="12"/>
  <c r="D2600" i="12"/>
  <c r="D2408" i="12"/>
  <c r="D786" i="12"/>
  <c r="D2113" i="12"/>
  <c r="D2799" i="12"/>
  <c r="D2432" i="12"/>
  <c r="D65" i="12"/>
  <c r="D133" i="12"/>
  <c r="D170" i="12"/>
  <c r="D233" i="12"/>
  <c r="D234" i="12"/>
  <c r="D521" i="12"/>
  <c r="D677" i="12"/>
  <c r="D741" i="12"/>
  <c r="D1027" i="12"/>
  <c r="D1108" i="12"/>
  <c r="D1153" i="12"/>
  <c r="D1259" i="12"/>
  <c r="D1237" i="12"/>
  <c r="D1066" i="12"/>
  <c r="D1326" i="12"/>
  <c r="D1320" i="12"/>
  <c r="D1095" i="12"/>
  <c r="D1500" i="12"/>
  <c r="D1533" i="12"/>
  <c r="D1556" i="12"/>
  <c r="D1740" i="12"/>
  <c r="D1593" i="12"/>
  <c r="D1352" i="12"/>
  <c r="D1471" i="12"/>
  <c r="D1668" i="12"/>
  <c r="D1842" i="12"/>
  <c r="D1762" i="12"/>
  <c r="D1885" i="12"/>
  <c r="D1609" i="12"/>
  <c r="D2016" i="12"/>
  <c r="D1906" i="12"/>
  <c r="D2096" i="12"/>
  <c r="D2248" i="12"/>
  <c r="D2168" i="12"/>
  <c r="D2215" i="12"/>
  <c r="D2304" i="12"/>
  <c r="D2235" i="12"/>
  <c r="D2356" i="12"/>
  <c r="D2336" i="12"/>
  <c r="D2424" i="12"/>
  <c r="D2441" i="12"/>
  <c r="D2437" i="12"/>
  <c r="D2529" i="12"/>
  <c r="D2550" i="12"/>
  <c r="D2564" i="12"/>
  <c r="D2492" i="12"/>
  <c r="D2563" i="12"/>
  <c r="D2566" i="12"/>
  <c r="D2569" i="12"/>
  <c r="D2940" i="12"/>
  <c r="D2208" i="12"/>
  <c r="D2572" i="12"/>
  <c r="D2394" i="12"/>
  <c r="D3776" i="12"/>
  <c r="D844" i="12"/>
  <c r="D2321" i="12"/>
  <c r="D1849" i="12"/>
  <c r="D2549" i="12"/>
  <c r="D99" i="12"/>
  <c r="D470" i="12"/>
  <c r="D584" i="12"/>
  <c r="D820" i="12"/>
  <c r="D1026" i="12"/>
  <c r="D2123" i="12"/>
  <c r="D2462" i="12"/>
  <c r="D2253" i="12"/>
  <c r="D1856" i="12"/>
  <c r="D2438" i="12"/>
  <c r="D1040" i="12"/>
  <c r="D2542" i="12"/>
  <c r="D2374" i="12"/>
  <c r="D2544" i="12"/>
  <c r="D2760" i="12"/>
  <c r="D2477" i="12"/>
  <c r="D3434" i="12"/>
  <c r="D2532" i="12"/>
  <c r="D304" i="12"/>
  <c r="D280" i="12"/>
  <c r="D431" i="12"/>
  <c r="D415" i="12"/>
  <c r="D489" i="12"/>
  <c r="D223" i="12"/>
  <c r="D568" i="12"/>
  <c r="D641" i="12"/>
  <c r="D653" i="12"/>
  <c r="D520" i="12"/>
  <c r="D808" i="12"/>
  <c r="D903" i="12"/>
  <c r="D833" i="12"/>
  <c r="D881" i="12"/>
  <c r="D998" i="12"/>
  <c r="D993" i="12"/>
  <c r="D1178" i="12"/>
  <c r="D987" i="12"/>
  <c r="D1104" i="12"/>
  <c r="D1163" i="12"/>
  <c r="D1180" i="12"/>
  <c r="D1256" i="12"/>
  <c r="D1252" i="12"/>
  <c r="D1205" i="12"/>
  <c r="D1078" i="12"/>
  <c r="D1118" i="12"/>
  <c r="D1189" i="12"/>
  <c r="D1328" i="12"/>
  <c r="D1461" i="12"/>
  <c r="D1281" i="12"/>
  <c r="D1439" i="12"/>
  <c r="D34" i="12"/>
  <c r="D1449" i="12"/>
  <c r="D1410" i="12"/>
  <c r="D1351" i="12"/>
  <c r="D1434" i="12"/>
  <c r="D1481" i="12"/>
  <c r="D1486" i="12"/>
  <c r="D1310" i="12"/>
  <c r="D1506" i="12"/>
  <c r="D1450" i="12"/>
  <c r="D1535" i="12"/>
  <c r="D1314" i="12"/>
  <c r="D1673" i="12"/>
  <c r="D999" i="12"/>
  <c r="D1560" i="12"/>
  <c r="D1767" i="12"/>
  <c r="D1649" i="12"/>
  <c r="D1650" i="12"/>
  <c r="D1687" i="12"/>
  <c r="D2325" i="12"/>
  <c r="D1825" i="12"/>
  <c r="D1866" i="12"/>
  <c r="D1926" i="12"/>
  <c r="D1941" i="12"/>
  <c r="D1987" i="12"/>
  <c r="D2143" i="12"/>
  <c r="D2104" i="12"/>
  <c r="D2006" i="12"/>
  <c r="D2150" i="12"/>
  <c r="D2266" i="12"/>
  <c r="D2042" i="12"/>
  <c r="D2293" i="12"/>
  <c r="D2364" i="12"/>
  <c r="D2436" i="12"/>
  <c r="D2435" i="12"/>
  <c r="D2322" i="12"/>
  <c r="D2340" i="12"/>
  <c r="D2497" i="12"/>
  <c r="D2244" i="12"/>
  <c r="D2459" i="12"/>
  <c r="D2568" i="12"/>
  <c r="D2495" i="12"/>
  <c r="D2506" i="12"/>
  <c r="D2258" i="12"/>
  <c r="D407" i="12"/>
  <c r="D2513" i="12"/>
  <c r="D2517" i="12"/>
  <c r="D2515" i="12"/>
  <c r="D3731" i="12"/>
  <c r="D2415" i="12"/>
  <c r="D966" i="12"/>
  <c r="D613" i="12"/>
  <c r="D2227" i="12"/>
  <c r="D2378" i="12"/>
  <c r="D2360" i="12"/>
  <c r="D1710" i="12"/>
  <c r="D2447" i="12"/>
  <c r="D2454" i="12"/>
  <c r="D2458" i="12"/>
  <c r="D319" i="12"/>
  <c r="D529" i="12"/>
  <c r="D2264" i="12"/>
  <c r="D2106" i="12"/>
  <c r="D2134" i="12"/>
  <c r="D3784" i="12"/>
  <c r="D1611" i="12"/>
  <c r="D2420" i="12"/>
  <c r="D2423" i="12"/>
  <c r="D2233" i="12"/>
  <c r="D3790" i="12"/>
  <c r="D2303" i="12"/>
  <c r="D3521" i="12"/>
  <c r="D2475" i="12"/>
  <c r="D193" i="12"/>
  <c r="D2478" i="12"/>
  <c r="D2357" i="12"/>
  <c r="D1246" i="12"/>
  <c r="D3774" i="12"/>
  <c r="D2333" i="12"/>
  <c r="D405" i="12"/>
  <c r="D211" i="12"/>
  <c r="D2433" i="12"/>
  <c r="D638" i="12"/>
  <c r="D719" i="12"/>
  <c r="D784" i="12"/>
  <c r="D884" i="12"/>
  <c r="D2729" i="12"/>
  <c r="D859" i="12"/>
  <c r="D794" i="12"/>
  <c r="D1150" i="12"/>
  <c r="D1455" i="12"/>
  <c r="D1409" i="12"/>
  <c r="D1029" i="12"/>
  <c r="D1567" i="12"/>
  <c r="D1575" i="12"/>
  <c r="D1686" i="12"/>
  <c r="D1624" i="12"/>
  <c r="D1685" i="12"/>
  <c r="D1689" i="12"/>
  <c r="D1292" i="12"/>
  <c r="D1771" i="12"/>
  <c r="D1942" i="12"/>
  <c r="D1983" i="12"/>
  <c r="D2466" i="12"/>
  <c r="D2080" i="12"/>
  <c r="D2165" i="12"/>
  <c r="D2176" i="12"/>
  <c r="D2231" i="12"/>
  <c r="D2331" i="12"/>
  <c r="D2368" i="12"/>
  <c r="D2206" i="12"/>
  <c r="D2371" i="12"/>
  <c r="D2392" i="12"/>
  <c r="D2404" i="12"/>
  <c r="D2407" i="12"/>
  <c r="D2332" i="12"/>
  <c r="D2146" i="12"/>
  <c r="D2183" i="12"/>
  <c r="D2427" i="12"/>
  <c r="D2434" i="12"/>
  <c r="D2790" i="12"/>
  <c r="D3021" i="12"/>
  <c r="D2308" i="12"/>
  <c r="D3102" i="12"/>
  <c r="D2428" i="12"/>
  <c r="D2094" i="12"/>
  <c r="D2443" i="12"/>
  <c r="D2442" i="12"/>
  <c r="D2445" i="12"/>
  <c r="D55" i="12"/>
  <c r="D2430" i="12"/>
  <c r="D2422" i="12"/>
  <c r="D1667" i="12"/>
  <c r="D2395" i="12"/>
  <c r="D2114" i="12"/>
  <c r="D2421" i="12"/>
  <c r="D1901" i="12"/>
  <c r="D616" i="12"/>
  <c r="D294" i="12"/>
  <c r="D943" i="12"/>
  <c r="D944" i="12"/>
  <c r="D1390" i="12"/>
  <c r="D1018" i="12"/>
  <c r="D1554" i="12"/>
  <c r="D1584" i="12"/>
  <c r="D1739" i="12"/>
  <c r="D1128" i="12"/>
  <c r="D1788" i="12"/>
  <c r="D1945" i="12"/>
  <c r="D2328" i="12"/>
  <c r="D3218" i="12"/>
  <c r="D2379" i="12"/>
  <c r="D2388" i="12"/>
  <c r="D2391" i="12"/>
  <c r="D2385" i="12"/>
  <c r="D2397" i="12"/>
  <c r="D353" i="12"/>
  <c r="D1822" i="12"/>
  <c r="D2011" i="12"/>
  <c r="D1426" i="12"/>
  <c r="D1665" i="12"/>
  <c r="D2280" i="12"/>
  <c r="D2370" i="12"/>
  <c r="D1638" i="12"/>
  <c r="D2270" i="12"/>
  <c r="D1700" i="12"/>
  <c r="D1765" i="12"/>
  <c r="D120" i="12"/>
  <c r="D531" i="12"/>
  <c r="D1305" i="12"/>
  <c r="D720" i="12"/>
  <c r="D288" i="12"/>
  <c r="D1015" i="12"/>
  <c r="D1155" i="12"/>
  <c r="D870" i="12"/>
  <c r="D1135" i="12"/>
  <c r="D402" i="12"/>
  <c r="D580" i="12"/>
  <c r="D1190" i="12"/>
  <c r="D1019" i="12"/>
  <c r="D1183" i="12"/>
  <c r="D951" i="12"/>
  <c r="D1329" i="12"/>
  <c r="D1288" i="12"/>
  <c r="D1468" i="12"/>
  <c r="D1543" i="12"/>
  <c r="D1672" i="12"/>
  <c r="D1620" i="12"/>
  <c r="D1634" i="12"/>
  <c r="D1664" i="12"/>
  <c r="D1744" i="12"/>
  <c r="D1792" i="12"/>
  <c r="D1867" i="12"/>
  <c r="D1868" i="12"/>
  <c r="D1883" i="12"/>
  <c r="D1918" i="12"/>
  <c r="D2178" i="12"/>
  <c r="D2059" i="12"/>
  <c r="D2044" i="12"/>
  <c r="D2012" i="12"/>
  <c r="D1989" i="12"/>
  <c r="D2119" i="12"/>
  <c r="D2173" i="12"/>
  <c r="D2127" i="12"/>
  <c r="D2097" i="12"/>
  <c r="D2295" i="12"/>
  <c r="D1972" i="12"/>
  <c r="D2338" i="12"/>
  <c r="D2326" i="12"/>
  <c r="D2343" i="12"/>
  <c r="D2327" i="12"/>
  <c r="D2353" i="12"/>
  <c r="D2504" i="12"/>
  <c r="D2354" i="12"/>
  <c r="D2358" i="12"/>
  <c r="D2361" i="12"/>
  <c r="D1757" i="12"/>
  <c r="D1835" i="12"/>
  <c r="D2352" i="12"/>
  <c r="D1847" i="12"/>
  <c r="D1258" i="12"/>
  <c r="D1004" i="12"/>
  <c r="D1186" i="12"/>
  <c r="D1091" i="12"/>
  <c r="D277" i="12"/>
  <c r="D2160" i="12"/>
  <c r="D1570" i="12"/>
  <c r="D160" i="12"/>
  <c r="D812" i="12"/>
  <c r="D1920" i="12"/>
  <c r="D2298" i="12"/>
  <c r="D2323" i="12"/>
  <c r="D678" i="12"/>
  <c r="D810" i="12"/>
  <c r="D2025" i="12"/>
  <c r="D1343" i="12"/>
  <c r="D836" i="12"/>
  <c r="D1682" i="12"/>
  <c r="D949" i="12"/>
  <c r="D1737" i="12"/>
  <c r="D2180" i="12"/>
  <c r="D1887" i="12"/>
  <c r="D2234" i="12"/>
  <c r="D1658" i="12"/>
  <c r="D1944" i="12"/>
  <c r="D1391" i="12"/>
  <c r="D2299" i="12"/>
  <c r="D2300" i="12"/>
  <c r="D2307" i="12"/>
  <c r="D2302" i="12"/>
  <c r="D3018" i="12"/>
  <c r="D2730" i="12"/>
  <c r="D2305" i="12"/>
  <c r="D2282" i="12"/>
  <c r="D1708" i="12"/>
  <c r="D2210" i="12"/>
  <c r="D2171" i="12"/>
  <c r="D2291" i="12"/>
  <c r="D337" i="12"/>
  <c r="D778" i="12"/>
  <c r="D1106" i="12"/>
  <c r="D2249" i="12"/>
  <c r="D1386" i="12"/>
  <c r="D1022" i="12"/>
  <c r="D3087" i="12"/>
  <c r="D2281" i="12"/>
  <c r="D985" i="12"/>
  <c r="D2224" i="12"/>
  <c r="D1317" i="12"/>
  <c r="D1547" i="12"/>
  <c r="D1431" i="12"/>
  <c r="D1433" i="12"/>
  <c r="D1389" i="12"/>
  <c r="D1442" i="12"/>
  <c r="D770" i="12"/>
  <c r="D2318" i="12"/>
  <c r="D1645" i="12"/>
  <c r="D1726" i="12"/>
  <c r="D1705" i="12"/>
  <c r="D1725" i="12"/>
  <c r="D1654" i="12"/>
  <c r="D1820" i="12"/>
  <c r="D1838" i="12"/>
  <c r="D1852" i="12"/>
  <c r="D1919" i="12"/>
  <c r="D1924" i="12"/>
  <c r="D1612" i="12"/>
  <c r="D1994" i="12"/>
  <c r="D1894" i="12"/>
  <c r="D2138" i="12"/>
  <c r="D2085" i="12"/>
  <c r="D2078" i="12"/>
  <c r="D2132" i="12"/>
  <c r="D2199" i="12"/>
  <c r="D2348" i="12"/>
  <c r="D2552" i="12"/>
  <c r="D2254" i="12"/>
  <c r="D2411" i="12"/>
  <c r="D2994" i="12"/>
  <c r="D2219" i="12"/>
  <c r="D1990" i="12"/>
  <c r="D2247" i="12"/>
  <c r="D2272" i="12"/>
  <c r="D2294" i="12"/>
  <c r="D2273" i="12"/>
  <c r="D1756" i="12"/>
  <c r="D2069" i="12"/>
  <c r="D2269" i="12"/>
  <c r="D2203" i="12"/>
  <c r="D1816" i="12"/>
  <c r="D2213" i="12"/>
  <c r="D656" i="12"/>
  <c r="D1681" i="12"/>
  <c r="D1379" i="12"/>
  <c r="D1855" i="12"/>
  <c r="D2131" i="12"/>
  <c r="D2187" i="12"/>
  <c r="D1688" i="12"/>
  <c r="D2048" i="12"/>
  <c r="D734" i="12"/>
  <c r="D2260" i="12"/>
  <c r="D1952" i="12"/>
  <c r="D2108" i="12"/>
  <c r="D1717" i="12"/>
  <c r="D2090" i="12"/>
  <c r="D1674" i="12"/>
  <c r="D2034" i="12"/>
  <c r="D2198" i="12"/>
  <c r="D3710" i="12"/>
  <c r="D2230" i="12"/>
  <c r="D2237" i="12"/>
  <c r="D1159" i="12"/>
  <c r="D1385" i="12"/>
  <c r="D1587" i="12"/>
  <c r="D1589" i="12"/>
  <c r="D1577" i="12"/>
  <c r="D1723" i="12"/>
  <c r="D1884" i="12"/>
  <c r="D476" i="12"/>
  <c r="D2039" i="12"/>
  <c r="D2121" i="12"/>
  <c r="D1817" i="12"/>
  <c r="D2161" i="12"/>
  <c r="D2163" i="12"/>
  <c r="D2167" i="12"/>
  <c r="D2190" i="12"/>
  <c r="D2196" i="12"/>
  <c r="D2202" i="12"/>
  <c r="D2193" i="12"/>
  <c r="D2209" i="12"/>
  <c r="D2205" i="12"/>
  <c r="D2225" i="12"/>
  <c r="D2220" i="12"/>
  <c r="D2265" i="12"/>
  <c r="D2195" i="12"/>
  <c r="D61" i="12"/>
  <c r="D2164" i="12"/>
  <c r="D2201" i="12"/>
  <c r="D1758" i="12"/>
  <c r="D1936" i="12"/>
  <c r="D2091" i="12"/>
  <c r="D2147" i="12"/>
  <c r="D2103" i="12"/>
  <c r="D2221" i="12"/>
  <c r="D2152" i="12"/>
  <c r="D2207" i="12"/>
  <c r="D1139" i="12"/>
  <c r="D1780" i="12"/>
  <c r="D968" i="12"/>
  <c r="D460" i="12"/>
  <c r="D1151" i="12"/>
  <c r="D2186" i="12"/>
  <c r="D1552" i="12"/>
  <c r="D1505" i="12"/>
  <c r="D1878" i="12"/>
  <c r="D1832" i="12"/>
  <c r="D1836" i="12"/>
  <c r="D1633" i="12"/>
  <c r="D2406" i="12"/>
  <c r="D2092" i="12"/>
  <c r="D2169" i="12"/>
  <c r="D2172" i="12"/>
  <c r="D2174" i="12"/>
  <c r="D2175" i="12"/>
  <c r="D1951" i="12"/>
  <c r="D1300" i="12"/>
  <c r="D2101" i="12"/>
  <c r="D1943" i="12"/>
  <c r="D2228" i="12"/>
  <c r="D2159" i="12"/>
  <c r="D1731" i="12"/>
  <c r="D163" i="12"/>
  <c r="D816" i="12"/>
  <c r="D1164" i="12"/>
  <c r="D1239" i="12"/>
  <c r="D1158" i="12"/>
  <c r="D1284" i="12"/>
  <c r="D1203" i="12"/>
  <c r="D1453" i="12"/>
  <c r="D3785" i="12"/>
  <c r="D1573" i="12"/>
  <c r="D1502" i="12"/>
  <c r="D481" i="12"/>
  <c r="D1492" i="12"/>
  <c r="D1861" i="12"/>
  <c r="D1630" i="12"/>
  <c r="D1783" i="12"/>
  <c r="D1843" i="12"/>
  <c r="D1679" i="12"/>
  <c r="D1881" i="12"/>
  <c r="D1948" i="12"/>
  <c r="D1905" i="12"/>
  <c r="D1900" i="12"/>
  <c r="D1995" i="12"/>
  <c r="D2030" i="12"/>
  <c r="D2051" i="12"/>
  <c r="D2056" i="12"/>
  <c r="D2267" i="12"/>
  <c r="D2081" i="12"/>
  <c r="D2082" i="12"/>
  <c r="D2086" i="12"/>
  <c r="D2136" i="12"/>
  <c r="D2111" i="12"/>
  <c r="D2076" i="12"/>
  <c r="D2112" i="12"/>
  <c r="D2130" i="12"/>
  <c r="D2109" i="12"/>
  <c r="D2137" i="12"/>
  <c r="D2139" i="12"/>
  <c r="D2212" i="12"/>
  <c r="D2124" i="12"/>
  <c r="D2061" i="12"/>
  <c r="D2151" i="12"/>
  <c r="D2153" i="12"/>
  <c r="D2154" i="12"/>
  <c r="D2145" i="12"/>
  <c r="D2155" i="12"/>
  <c r="D2156" i="12"/>
  <c r="D2223" i="12"/>
  <c r="D1469" i="12"/>
  <c r="D2142" i="12"/>
  <c r="D1914" i="12"/>
  <c r="D1980" i="12"/>
  <c r="D2077" i="12"/>
  <c r="D1231" i="12"/>
  <c r="D2135" i="12"/>
  <c r="D2054" i="12"/>
  <c r="D2000" i="12"/>
  <c r="D1933" i="12"/>
  <c r="D2126" i="12"/>
  <c r="D1562" i="12"/>
  <c r="D1678" i="12"/>
  <c r="D1960" i="12"/>
  <c r="D1854" i="12"/>
  <c r="D2098" i="12"/>
  <c r="D2084" i="12"/>
  <c r="D2117" i="12"/>
  <c r="D1921" i="12"/>
  <c r="D168" i="12"/>
  <c r="D1641" i="12"/>
  <c r="D1715" i="12"/>
  <c r="D2066" i="12"/>
  <c r="D2099" i="12"/>
  <c r="D2107" i="12"/>
  <c r="D2133" i="12"/>
  <c r="D1538" i="12"/>
  <c r="D1929" i="12"/>
  <c r="D1815" i="12"/>
  <c r="D2102" i="12"/>
  <c r="D1834" i="12"/>
  <c r="D1782" i="12"/>
  <c r="D116" i="12"/>
  <c r="D1313" i="12"/>
  <c r="D2058" i="12"/>
  <c r="D2088" i="12"/>
  <c r="D2089" i="12"/>
  <c r="D2004" i="12"/>
  <c r="D2083" i="12"/>
  <c r="D760" i="12"/>
  <c r="D658" i="12"/>
  <c r="D830" i="12"/>
  <c r="D1181" i="12"/>
  <c r="D1616" i="12"/>
  <c r="D1752" i="12"/>
  <c r="D1841" i="12"/>
  <c r="D1897" i="12"/>
  <c r="D1872" i="12"/>
  <c r="D1932" i="12"/>
  <c r="D1911" i="12"/>
  <c r="D1912" i="12"/>
  <c r="D1925" i="12"/>
  <c r="D1973" i="12"/>
  <c r="D2024" i="12"/>
  <c r="D2031" i="12"/>
  <c r="D2035" i="12"/>
  <c r="D2046" i="12"/>
  <c r="D2047" i="12"/>
  <c r="D2241" i="12"/>
  <c r="D2050" i="12"/>
  <c r="D2060" i="12"/>
  <c r="D2053" i="12"/>
  <c r="D2064" i="12"/>
  <c r="D2070" i="12"/>
  <c r="D2037" i="12"/>
  <c r="D2071" i="12"/>
  <c r="D2073" i="12"/>
  <c r="D2068" i="12"/>
  <c r="D1794" i="12"/>
  <c r="D2181" i="12"/>
  <c r="D2009" i="12"/>
  <c r="D2067" i="12"/>
  <c r="D1821" i="12"/>
  <c r="D1755" i="12"/>
  <c r="D3365" i="12"/>
  <c r="D595" i="12"/>
  <c r="D2125" i="12"/>
  <c r="D191" i="12"/>
  <c r="D1879" i="12"/>
  <c r="D1853" i="12"/>
  <c r="D2013" i="12"/>
  <c r="D1915" i="12"/>
  <c r="D1985" i="12"/>
  <c r="D2038" i="12"/>
  <c r="D576" i="12"/>
  <c r="D1953" i="12"/>
  <c r="D1778" i="12"/>
  <c r="D2573" i="12"/>
  <c r="D2055" i="12"/>
  <c r="D2032" i="12"/>
  <c r="D1692" i="12"/>
  <c r="D1880" i="12"/>
  <c r="D1491" i="12"/>
  <c r="D1851" i="12"/>
  <c r="D1809" i="12"/>
  <c r="D2003" i="12"/>
  <c r="D1908" i="12"/>
  <c r="D2040" i="12"/>
  <c r="D2023" i="12"/>
  <c r="D2036" i="12"/>
  <c r="D2026" i="12"/>
  <c r="D2041" i="12"/>
  <c r="D1982" i="12"/>
  <c r="D1347" i="12"/>
  <c r="D1680" i="12"/>
  <c r="D1699" i="12"/>
  <c r="D1827" i="12"/>
  <c r="D1891" i="12"/>
  <c r="D1909" i="12"/>
  <c r="D1970" i="12"/>
  <c r="D2001" i="12"/>
  <c r="D2005" i="12"/>
  <c r="D1984" i="12"/>
  <c r="D1722" i="12"/>
  <c r="D2010" i="12"/>
  <c r="D2029" i="12"/>
  <c r="D2033" i="12"/>
  <c r="D2017" i="12"/>
  <c r="D1890" i="12"/>
  <c r="D1640" i="12"/>
  <c r="D1661" i="12"/>
  <c r="D1711" i="12"/>
  <c r="D1963" i="12"/>
  <c r="D1796" i="12"/>
  <c r="D2018" i="12"/>
  <c r="D1999" i="12"/>
  <c r="D1986" i="12"/>
  <c r="D2028" i="12"/>
  <c r="D1899" i="12"/>
  <c r="D1935" i="12"/>
  <c r="D1549" i="12"/>
  <c r="D1858" i="12"/>
  <c r="D1247" i="12"/>
  <c r="D1754" i="12"/>
  <c r="D1445" i="12"/>
  <c r="D2162" i="12"/>
  <c r="D1991" i="12"/>
  <c r="D2022" i="12"/>
  <c r="D2021" i="12"/>
  <c r="D1564" i="12"/>
  <c r="D1846" i="12"/>
  <c r="D1414" i="12"/>
  <c r="D989" i="12"/>
  <c r="D1738" i="12"/>
  <c r="D1619" i="12"/>
  <c r="D1977" i="12"/>
  <c r="D2020" i="12"/>
  <c r="D1721" i="12"/>
  <c r="D1927" i="12"/>
  <c r="D1360" i="12"/>
  <c r="D1997" i="12"/>
  <c r="D2002" i="12"/>
  <c r="D1407" i="12"/>
  <c r="D1939" i="12"/>
  <c r="D1962" i="12"/>
  <c r="D1955" i="12"/>
  <c r="D1957" i="12"/>
  <c r="D1735" i="12"/>
  <c r="D1996" i="12"/>
  <c r="D1745" i="12"/>
  <c r="D1859" i="12"/>
  <c r="D1964" i="12"/>
  <c r="D1979" i="12"/>
  <c r="D1965" i="12"/>
  <c r="D1968" i="12"/>
  <c r="D1907" i="12"/>
  <c r="D2141" i="12"/>
  <c r="D1930" i="12"/>
  <c r="D1978" i="12"/>
  <c r="D1813" i="12"/>
  <c r="D1992" i="12"/>
  <c r="D1975" i="12"/>
  <c r="I4" i="11"/>
  <c r="I3" i="11"/>
  <c r="I2" i="11"/>
  <c r="F75" i="11" a="1"/>
  <c r="F75" i="11" s="1"/>
  <c r="F664" i="11" a="1"/>
  <c r="F664" i="11" s="1"/>
  <c r="F267" i="11" a="1"/>
  <c r="F267" i="11" s="1"/>
  <c r="F13" i="11" a="1"/>
  <c r="F13" i="11" s="1"/>
  <c r="F504" i="11" a="1"/>
  <c r="F504" i="11" s="1"/>
  <c r="F130" i="11" a="1"/>
  <c r="F130" i="11" s="1"/>
  <c r="F589" i="11" a="1"/>
  <c r="F589" i="11" s="1"/>
  <c r="F97" i="11" a="1"/>
  <c r="F97" i="11" s="1"/>
  <c r="F92" i="11" a="1"/>
  <c r="F92" i="11" s="1"/>
  <c r="F400" i="11" a="1"/>
  <c r="F400" i="11" s="1"/>
  <c r="F486" i="11" a="1"/>
  <c r="F486" i="11" s="1"/>
  <c r="F382" i="11" a="1"/>
  <c r="F382" i="11" s="1"/>
  <c r="F475" i="11" a="1"/>
  <c r="F475" i="11" s="1"/>
  <c r="F570" i="11" a="1"/>
  <c r="F570" i="11" s="1"/>
  <c r="F977" i="11" a="1"/>
  <c r="F977" i="11" s="1"/>
  <c r="F1152" i="11" a="1"/>
  <c r="F1152" i="11" s="1"/>
  <c r="F91" i="11" a="1"/>
  <c r="F91" i="11" s="1"/>
  <c r="F490" i="11" a="1"/>
  <c r="F490" i="11" s="1"/>
  <c r="F495" i="11" a="1"/>
  <c r="F495" i="11" s="1"/>
  <c r="F1506" i="11" a="1"/>
  <c r="F1506" i="11" s="1"/>
  <c r="F76" i="11" a="1"/>
  <c r="F76" i="11" s="1"/>
  <c r="F593" i="11" a="1"/>
  <c r="F593" i="11" s="1"/>
  <c r="F945" i="11" a="1"/>
  <c r="F945" i="11" s="1"/>
  <c r="F594" i="11" a="1"/>
  <c r="F594" i="11" s="1"/>
  <c r="F281" i="11" a="1"/>
  <c r="F281" i="11" s="1"/>
  <c r="F579" i="11" a="1"/>
  <c r="F579" i="11" s="1"/>
  <c r="F1153" i="11" a="1"/>
  <c r="F1153" i="11" s="1"/>
  <c r="F333" i="11" a="1"/>
  <c r="F333" i="11" s="1"/>
  <c r="F971" i="11" a="1"/>
  <c r="F971" i="11" s="1"/>
  <c r="F334" i="11" a="1"/>
  <c r="F334" i="11" s="1"/>
  <c r="F320" i="11" a="1"/>
  <c r="F320" i="11" s="1"/>
  <c r="F1058" i="11" a="1"/>
  <c r="F1058" i="11" s="1"/>
  <c r="F24" i="11" a="1"/>
  <c r="F24" i="11" s="1"/>
  <c r="F1505" i="11" a="1"/>
  <c r="F1505" i="11" s="1"/>
  <c r="F401" i="11" a="1"/>
  <c r="F401" i="11" s="1"/>
  <c r="F271" i="11" a="1"/>
  <c r="F271" i="11" s="1"/>
  <c r="F571" i="11" a="1"/>
  <c r="F571" i="11" s="1"/>
  <c r="F772" i="11" a="1"/>
  <c r="F772" i="11" s="1"/>
  <c r="F487" i="11" a="1"/>
  <c r="F487" i="11" s="1"/>
  <c r="F265" i="11" a="1"/>
  <c r="F265" i="11" s="1"/>
  <c r="F785" i="11" a="1"/>
  <c r="F785" i="11" s="1"/>
  <c r="F402" i="11" a="1"/>
  <c r="F402" i="11" s="1"/>
  <c r="F773" i="11" a="1"/>
  <c r="F773" i="11" s="1"/>
  <c r="F1410" i="11" a="1"/>
  <c r="F1410" i="11" s="1"/>
  <c r="F331" i="11" a="1"/>
  <c r="F331" i="11" s="1"/>
  <c r="F688" i="11" a="1"/>
  <c r="F688" i="11" s="1"/>
  <c r="F31" i="11" a="1"/>
  <c r="F31" i="11" s="1"/>
  <c r="F1603" i="11" a="1"/>
  <c r="F1603" i="11" s="1"/>
  <c r="F591" i="11" a="1"/>
  <c r="F591" i="11" s="1"/>
  <c r="F163" i="11" a="1"/>
  <c r="F163" i="11" s="1"/>
  <c r="F1839" i="11" a="1"/>
  <c r="F1839" i="11" s="1"/>
  <c r="F669" i="11" a="1"/>
  <c r="F669" i="11" s="1"/>
  <c r="F1252" i="11" a="1"/>
  <c r="F1252" i="11" s="1"/>
  <c r="F497" i="11" a="1"/>
  <c r="F497" i="11" s="1"/>
  <c r="F940" i="11" a="1"/>
  <c r="F940" i="11" s="1"/>
  <c r="F1507" i="11" a="1"/>
  <c r="F1507" i="11" s="1"/>
  <c r="F1440" i="11" a="1"/>
  <c r="F1440" i="11" s="1"/>
  <c r="F595" i="11" a="1"/>
  <c r="F595" i="11" s="1"/>
  <c r="F942" i="11" a="1"/>
  <c r="F942" i="11" s="1"/>
  <c r="F2055" i="11" a="1"/>
  <c r="F2055" i="11" s="1"/>
  <c r="F1256" i="11" a="1"/>
  <c r="F1256" i="11" s="1"/>
  <c r="F1777" i="11" a="1"/>
  <c r="F1777" i="11" s="1"/>
  <c r="F211" i="11" a="1"/>
  <c r="F211" i="11" s="1"/>
  <c r="F77" i="11" a="1"/>
  <c r="F77" i="11" s="1"/>
  <c r="F98" i="11" a="1"/>
  <c r="F98" i="11" s="1"/>
  <c r="F124" i="11" a="1"/>
  <c r="F124" i="11" s="1"/>
  <c r="F1069" i="11" a="1"/>
  <c r="F1069" i="11" s="1"/>
  <c r="F491" i="11" a="1"/>
  <c r="F491" i="11" s="1"/>
  <c r="F34" i="11" a="1"/>
  <c r="F34" i="11" s="1"/>
  <c r="F129" i="11" a="1"/>
  <c r="F129" i="11" s="1"/>
  <c r="F164" i="11" a="1"/>
  <c r="F164" i="11" s="1"/>
  <c r="F596" i="11" a="1"/>
  <c r="F596" i="11" s="1"/>
  <c r="F1079" i="11" a="1"/>
  <c r="F1079" i="11" s="1"/>
  <c r="F755" i="11" a="1"/>
  <c r="F755" i="11" s="1"/>
  <c r="F964" i="11" a="1"/>
  <c r="F964" i="11" s="1"/>
  <c r="F1171" i="11" a="1"/>
  <c r="F1171" i="11" s="1"/>
  <c r="F213" i="11" a="1"/>
  <c r="F213" i="11" s="1"/>
  <c r="F758" i="11" a="1"/>
  <c r="F758" i="11" s="1"/>
  <c r="F1078" i="11" a="1"/>
  <c r="F1078" i="11" s="1"/>
  <c r="F670" i="11" a="1"/>
  <c r="F670" i="11" s="1"/>
  <c r="F853" i="11" a="1"/>
  <c r="F853" i="11" s="1"/>
  <c r="F1504" i="11" a="1"/>
  <c r="F1504" i="11" s="1"/>
  <c r="F750" i="11" a="1"/>
  <c r="F750" i="11" s="1"/>
  <c r="F174" i="11" a="1"/>
  <c r="F174" i="11" s="1"/>
  <c r="F786" i="11" a="1"/>
  <c r="F786" i="11" s="1"/>
  <c r="F682" i="11" a="1"/>
  <c r="F682" i="11" s="1"/>
  <c r="F505" i="11" a="1"/>
  <c r="F505" i="11" s="1"/>
  <c r="F689" i="11" a="1"/>
  <c r="F689" i="11" s="1"/>
  <c r="F2059" i="11" a="1"/>
  <c r="F2059" i="11" s="1"/>
  <c r="F1780" i="11" a="1"/>
  <c r="F1780" i="11" s="1"/>
  <c r="F583" i="11" a="1"/>
  <c r="F583" i="11" s="1"/>
  <c r="F1250" i="11" a="1"/>
  <c r="F1250" i="11" s="1"/>
  <c r="F1342" i="11" a="1"/>
  <c r="F1342" i="11" s="1"/>
  <c r="F335" i="11" a="1"/>
  <c r="F335" i="11" s="1"/>
  <c r="F1519" i="11" a="1"/>
  <c r="F1519" i="11" s="1"/>
  <c r="F1781" i="11" a="1"/>
  <c r="F1781" i="11" s="1"/>
  <c r="F1080" i="11" a="1"/>
  <c r="F1080" i="11" s="1"/>
  <c r="F687" i="11" a="1"/>
  <c r="F687" i="11" s="1"/>
  <c r="F1602" i="11" a="1"/>
  <c r="F1602" i="11" s="1"/>
  <c r="F1426" i="11" a="1"/>
  <c r="F1426" i="11" s="1"/>
  <c r="F1528" i="11" a="1"/>
  <c r="F1528" i="11" s="1"/>
  <c r="F403" i="11" a="1"/>
  <c r="F403" i="11" s="1"/>
  <c r="F336" i="11" a="1"/>
  <c r="F336" i="11" s="1"/>
  <c r="F1322" i="11" a="1"/>
  <c r="F1322" i="11" s="1"/>
  <c r="F396" i="11" a="1"/>
  <c r="F396" i="11" s="1"/>
  <c r="F781" i="11" a="1"/>
  <c r="F781" i="11" s="1"/>
  <c r="F856" i="11" a="1"/>
  <c r="F856" i="11" s="1"/>
  <c r="F387" i="11" a="1"/>
  <c r="F387" i="11" s="1"/>
  <c r="F1954" i="11" a="1"/>
  <c r="F1954" i="11" s="1"/>
  <c r="F1413" i="11" a="1"/>
  <c r="F1413" i="11" s="1"/>
  <c r="F1172" i="11" a="1"/>
  <c r="F1172" i="11" s="1"/>
  <c r="F132" i="11" a="1"/>
  <c r="F132" i="11" s="1"/>
  <c r="F1055" i="11" a="1"/>
  <c r="F1055" i="11" s="1"/>
  <c r="F951" i="11" a="1"/>
  <c r="F951" i="11" s="1"/>
  <c r="F221" i="11" a="1"/>
  <c r="F221" i="11" s="1"/>
  <c r="F123" i="11" a="1"/>
  <c r="F123" i="11" s="1"/>
  <c r="F1081" i="11" a="1"/>
  <c r="F1081" i="11" s="1"/>
  <c r="F210" i="11" a="1"/>
  <c r="F210" i="11" s="1"/>
  <c r="F160" i="11" a="1"/>
  <c r="F160" i="11" s="1"/>
  <c r="F1148" i="11" a="1"/>
  <c r="F1148" i="11" s="1"/>
  <c r="F858" i="11" a="1"/>
  <c r="F858" i="11" s="1"/>
  <c r="F847" i="11" a="1"/>
  <c r="F847" i="11" s="1"/>
  <c r="F264" i="11" a="1"/>
  <c r="F264" i="11" s="1"/>
  <c r="F99" i="11" a="1"/>
  <c r="F99" i="11" s="1"/>
  <c r="F1082" i="11" a="1"/>
  <c r="F1082" i="11" s="1"/>
  <c r="F671" i="11" a="1"/>
  <c r="F671" i="11" s="1"/>
  <c r="F337" i="11" a="1"/>
  <c r="F337" i="11" s="1"/>
  <c r="F955" i="11" a="1"/>
  <c r="F955" i="11" s="1"/>
  <c r="F1245" i="11" a="1"/>
  <c r="F1245" i="11" s="1"/>
  <c r="F780" i="11" a="1"/>
  <c r="F780" i="11" s="1"/>
  <c r="F498" i="11" a="1"/>
  <c r="F498" i="11" s="1"/>
  <c r="F1056" i="11" a="1"/>
  <c r="F1056" i="11" s="1"/>
  <c r="F969" i="11" a="1"/>
  <c r="F969" i="11" s="1"/>
  <c r="F867" i="11" a="1"/>
  <c r="F867" i="11" s="1"/>
  <c r="F1170" i="11" a="1"/>
  <c r="F1170" i="11" s="1"/>
  <c r="F1077" i="11" a="1"/>
  <c r="F1077" i="11" s="1"/>
  <c r="F1512" i="11" a="1"/>
  <c r="F1512" i="11" s="1"/>
  <c r="F1510" i="11" a="1"/>
  <c r="F1510" i="11" s="1"/>
  <c r="F473" i="11" a="1"/>
  <c r="F473" i="11" s="1"/>
  <c r="F943" i="11" a="1"/>
  <c r="F943" i="11" s="1"/>
  <c r="F476" i="11" a="1"/>
  <c r="F476" i="11" s="1"/>
  <c r="F1083" i="11" a="1"/>
  <c r="F1083" i="11" s="1"/>
  <c r="F572" i="11" a="1"/>
  <c r="F572" i="11" s="1"/>
  <c r="F282" i="11" a="1"/>
  <c r="F282" i="11" s="1"/>
  <c r="F1606" i="11" a="1"/>
  <c r="F1606" i="11" s="1"/>
  <c r="F2060" i="11" a="1"/>
  <c r="F2060" i="11" s="1"/>
  <c r="F1441" i="11" a="1"/>
  <c r="F1441" i="11" s="1"/>
  <c r="F846" i="11" a="1"/>
  <c r="F846" i="11" s="1"/>
  <c r="F1513" i="11" a="1"/>
  <c r="F1513" i="11" s="1"/>
  <c r="F1769" i="11" a="1"/>
  <c r="F1769" i="11" s="1"/>
  <c r="F1947" i="11" a="1"/>
  <c r="F1947" i="11" s="1"/>
  <c r="F1257" i="11" a="1"/>
  <c r="F1257" i="11" s="1"/>
  <c r="F939" i="11" a="1"/>
  <c r="F939" i="11" s="1"/>
  <c r="F684" i="11" a="1"/>
  <c r="F684" i="11" s="1"/>
  <c r="F1343" i="11" a="1"/>
  <c r="F1343" i="11" s="1"/>
  <c r="F2114" i="11" a="1"/>
  <c r="F2114" i="11" s="1"/>
  <c r="F1849" i="11" a="1"/>
  <c r="F1849" i="11" s="1"/>
  <c r="F1848" i="11" a="1"/>
  <c r="F1848" i="11" s="1"/>
  <c r="F597" i="11" a="1"/>
  <c r="F597" i="11" s="1"/>
  <c r="F1605" i="11" a="1"/>
  <c r="F1605" i="11" s="1"/>
  <c r="F569" i="11" a="1"/>
  <c r="F569" i="11" s="1"/>
  <c r="F2305" i="11" a="1"/>
  <c r="F2305" i="11" s="1"/>
  <c r="F318" i="11" a="1"/>
  <c r="F318" i="11" s="1"/>
  <c r="F404" i="11" a="1"/>
  <c r="F404" i="11" s="1"/>
  <c r="F1718" i="11" a="1"/>
  <c r="F1718" i="11" s="1"/>
  <c r="F1414" i="11" a="1"/>
  <c r="F1414" i="11" s="1"/>
  <c r="F842" i="11" a="1"/>
  <c r="F842" i="11" s="1"/>
  <c r="F1527" i="11" a="1"/>
  <c r="F1527" i="11" s="1"/>
  <c r="F686" i="11" a="1"/>
  <c r="F686" i="11" s="1"/>
  <c r="F1661" i="11" a="1"/>
  <c r="F1661" i="11" s="1"/>
  <c r="F33" i="11" a="1"/>
  <c r="F33" i="11" s="1"/>
  <c r="F759" i="11" a="1"/>
  <c r="F759" i="11" s="1"/>
  <c r="F946" i="11" a="1"/>
  <c r="F946" i="11" s="1"/>
  <c r="F1524" i="11" a="1"/>
  <c r="F1524" i="11" s="1"/>
  <c r="F2061" i="11" a="1"/>
  <c r="F2061" i="11" s="1"/>
  <c r="F212" i="11" a="1"/>
  <c r="F212" i="11" s="1"/>
  <c r="F751" i="11" a="1"/>
  <c r="F751" i="11" s="1"/>
  <c r="F388" i="11" a="1"/>
  <c r="F388" i="11" s="1"/>
  <c r="F1889" i="11" a="1"/>
  <c r="F1889" i="11" s="1"/>
  <c r="F399" i="11" a="1"/>
  <c r="F399" i="11" s="1"/>
  <c r="F2346" i="11" a="1"/>
  <c r="F2346" i="11" s="1"/>
  <c r="F1344" i="11" a="1"/>
  <c r="F1344" i="11" s="1"/>
  <c r="F1442" i="11" a="1"/>
  <c r="F1442" i="11" s="1"/>
  <c r="F1959" i="11" a="1"/>
  <c r="F1959" i="11" s="1"/>
  <c r="F2314" i="11" a="1"/>
  <c r="F2314" i="11" s="1"/>
  <c r="F1850" i="11" a="1"/>
  <c r="F1850" i="11" s="1"/>
  <c r="F690" i="11" a="1"/>
  <c r="F690" i="11" s="1"/>
  <c r="F580" i="11" a="1"/>
  <c r="F580" i="11" s="1"/>
  <c r="F470" i="11" a="1"/>
  <c r="F470" i="11" s="1"/>
  <c r="F787" i="11" a="1"/>
  <c r="F787" i="11" s="1"/>
  <c r="F1169" i="11" a="1"/>
  <c r="F1169" i="11" s="1"/>
  <c r="F1147" i="11" a="1"/>
  <c r="F1147" i="11" s="1"/>
  <c r="F978" i="11" a="1"/>
  <c r="F978" i="11" s="1"/>
  <c r="F2240" i="11" a="1"/>
  <c r="F2240" i="11" s="1"/>
  <c r="F1049" i="11" a="1"/>
  <c r="F1049" i="11" s="1"/>
  <c r="F1324" i="11" a="1"/>
  <c r="F1324" i="11" s="1"/>
  <c r="F1258" i="11" a="1"/>
  <c r="F1258" i="11" s="1"/>
  <c r="F788" i="11" a="1"/>
  <c r="F788" i="11" s="1"/>
  <c r="F1259" i="11" a="1"/>
  <c r="F1259" i="11" s="1"/>
  <c r="F1716" i="11" a="1"/>
  <c r="F1716" i="11" s="1"/>
  <c r="F581" i="11" a="1"/>
  <c r="F581" i="11" s="1"/>
  <c r="F1726" i="11" a="1"/>
  <c r="F1726" i="11" s="1"/>
  <c r="F385" i="11" a="1"/>
  <c r="F385" i="11" s="1"/>
  <c r="F1246" i="11" a="1"/>
  <c r="F1246" i="11" s="1"/>
  <c r="F223" i="11" a="1"/>
  <c r="F223" i="11" s="1"/>
  <c r="F1253" i="11" a="1"/>
  <c r="F1253" i="11" s="1"/>
  <c r="F1775" i="11" a="1"/>
  <c r="F1775" i="11" s="1"/>
  <c r="F1728" i="11" a="1"/>
  <c r="F1728" i="11" s="1"/>
  <c r="F1044" i="11" a="1"/>
  <c r="F1044" i="11" s="1"/>
  <c r="F1668" i="11" a="1"/>
  <c r="F1668" i="11" s="1"/>
  <c r="F937" i="11" a="1"/>
  <c r="F937" i="11" s="1"/>
  <c r="F1723" i="11" a="1"/>
  <c r="F1723" i="11" s="1"/>
  <c r="F1260" i="11" a="1"/>
  <c r="F1260" i="11" s="1"/>
  <c r="F397" i="11" a="1"/>
  <c r="F397" i="11" s="1"/>
  <c r="F1247" i="11" a="1"/>
  <c r="F1247" i="11" s="1"/>
  <c r="F1950" i="11" a="1"/>
  <c r="F1950" i="11" s="1"/>
  <c r="F501" i="11" a="1"/>
  <c r="F501" i="11" s="1"/>
  <c r="F1588" i="11" a="1"/>
  <c r="F1588" i="11" s="1"/>
  <c r="F691" i="11" a="1"/>
  <c r="F691" i="11" s="1"/>
  <c r="F1599" i="11" a="1"/>
  <c r="F1599" i="11" s="1"/>
  <c r="F965" i="11" a="1"/>
  <c r="F965" i="11" s="1"/>
  <c r="F854" i="11" a="1"/>
  <c r="F854" i="11" s="1"/>
  <c r="F324" i="11" a="1"/>
  <c r="F324" i="11" s="1"/>
  <c r="F666" i="11" a="1"/>
  <c r="F666" i="11" s="1"/>
  <c r="F384" i="11" a="1"/>
  <c r="F384" i="11" s="1"/>
  <c r="F506" i="11" a="1"/>
  <c r="F506" i="11" s="1"/>
  <c r="F1437" i="11" a="1"/>
  <c r="F1437" i="11" s="1"/>
  <c r="F1084" i="11" a="1"/>
  <c r="F1084" i="11" s="1"/>
  <c r="F283" i="11" a="1"/>
  <c r="F283" i="11" s="1"/>
  <c r="F1431" i="11" a="1"/>
  <c r="F1431" i="11" s="1"/>
  <c r="F175" i="11" a="1"/>
  <c r="F175" i="11" s="1"/>
  <c r="F1341" i="11" a="1"/>
  <c r="F1341" i="11" s="1"/>
  <c r="F1411" i="11" a="1"/>
  <c r="F1411" i="11" s="1"/>
  <c r="F760" i="11" a="1"/>
  <c r="F760" i="11" s="1"/>
  <c r="F1085" i="11" a="1"/>
  <c r="F1085" i="11" s="1"/>
  <c r="F761" i="11" a="1"/>
  <c r="F761" i="11" s="1"/>
  <c r="F954" i="11" a="1"/>
  <c r="F954" i="11" s="1"/>
  <c r="F1427" i="11" a="1"/>
  <c r="F1427" i="11" s="1"/>
  <c r="F1232" i="11" a="1"/>
  <c r="F1232" i="11" s="1"/>
  <c r="F1509" i="11" a="1"/>
  <c r="F1509" i="11" s="1"/>
  <c r="F1591" i="11" a="1"/>
  <c r="F1591" i="11" s="1"/>
  <c r="F873" i="11" a="1"/>
  <c r="F873" i="11" s="1"/>
  <c r="F338" i="11" a="1"/>
  <c r="F338" i="11" s="1"/>
  <c r="F575" i="11" a="1"/>
  <c r="F575" i="11" s="1"/>
  <c r="F1851" i="11" a="1"/>
  <c r="F1851" i="11" s="1"/>
  <c r="F1261" i="11" a="1"/>
  <c r="F1261" i="11" s="1"/>
  <c r="F1262" i="11" a="1"/>
  <c r="F1262" i="11" s="1"/>
  <c r="F1508" i="11" a="1"/>
  <c r="F1508" i="11" s="1"/>
  <c r="F2052" i="11" a="1"/>
  <c r="F2052" i="11" s="1"/>
  <c r="F598" i="11" a="1"/>
  <c r="F598" i="11" s="1"/>
  <c r="F1529" i="11" a="1"/>
  <c r="F1529" i="11" s="1"/>
  <c r="F507" i="11" a="1"/>
  <c r="F507" i="11" s="1"/>
  <c r="F599" i="11" a="1"/>
  <c r="F599" i="11" s="1"/>
  <c r="F224" i="11" a="1"/>
  <c r="F224" i="11" s="1"/>
  <c r="F600" i="11" a="1"/>
  <c r="F600" i="11" s="1"/>
  <c r="F1776" i="11" a="1"/>
  <c r="F1776" i="11" s="1"/>
  <c r="F329" i="11" a="1"/>
  <c r="F329" i="11" s="1"/>
  <c r="F1173" i="11" a="1"/>
  <c r="F1173" i="11" s="1"/>
  <c r="F2021" i="11" a="1"/>
  <c r="F2021" i="11" s="1"/>
  <c r="F2394" i="11" a="1"/>
  <c r="F2394" i="11" s="1"/>
  <c r="F1263" i="11" a="1"/>
  <c r="F1263" i="11" s="1"/>
  <c r="F474" i="11" a="1"/>
  <c r="F474" i="11" s="1"/>
  <c r="F1730" i="11" a="1"/>
  <c r="F1730" i="11" s="1"/>
  <c r="F78" i="11" a="1"/>
  <c r="F78" i="11" s="1"/>
  <c r="F2228" i="11" a="1"/>
  <c r="F2228" i="11" s="1"/>
  <c r="F1086" i="11" a="1"/>
  <c r="F1086" i="11" s="1"/>
  <c r="F1328" i="11" a="1"/>
  <c r="F1328" i="11" s="1"/>
  <c r="F502" i="11" a="1"/>
  <c r="F502" i="11" s="1"/>
  <c r="F2265" i="11" a="1"/>
  <c r="F2265" i="11" s="1"/>
  <c r="F789" i="11" a="1"/>
  <c r="F789" i="11" s="1"/>
  <c r="F1157" i="11" a="1"/>
  <c r="F1157" i="11" s="1"/>
  <c r="F176" i="11" a="1"/>
  <c r="F176" i="11" s="1"/>
  <c r="F2266" i="11" a="1"/>
  <c r="F2266" i="11" s="1"/>
  <c r="F938" i="11" a="1"/>
  <c r="F938" i="11" s="1"/>
  <c r="F679" i="11" a="1"/>
  <c r="F679" i="11" s="1"/>
  <c r="F678" i="11" a="1"/>
  <c r="F678" i="11" s="1"/>
  <c r="F1530" i="11" a="1"/>
  <c r="F1530" i="11" s="1"/>
  <c r="F1062" i="11" a="1"/>
  <c r="F1062" i="11" s="1"/>
  <c r="F1045" i="11" a="1"/>
  <c r="F1045" i="11" s="1"/>
  <c r="F1162" i="11" a="1"/>
  <c r="F1162" i="11" s="1"/>
  <c r="F1329" i="11" a="1"/>
  <c r="F1329" i="11" s="1"/>
  <c r="F979" i="11" a="1"/>
  <c r="F979" i="11" s="1"/>
  <c r="F601" i="11" a="1"/>
  <c r="F601" i="11" s="1"/>
  <c r="F1607" i="11" a="1"/>
  <c r="F1607" i="11" s="1"/>
  <c r="F1531" i="11" a="1"/>
  <c r="F1531" i="11" s="1"/>
  <c r="F1345" i="11" a="1"/>
  <c r="F1345" i="11" s="1"/>
  <c r="F1174" i="11" a="1"/>
  <c r="F1174" i="11" s="1"/>
  <c r="F1264" i="11" a="1"/>
  <c r="F1264" i="11" s="1"/>
  <c r="F980" i="11" a="1"/>
  <c r="F980" i="11" s="1"/>
  <c r="F1951" i="11" a="1"/>
  <c r="F1951" i="11" s="1"/>
  <c r="F125" i="11" a="1"/>
  <c r="F125" i="11" s="1"/>
  <c r="F284" i="11" a="1"/>
  <c r="F284" i="11" s="1"/>
  <c r="F70" i="11" a="1"/>
  <c r="F70" i="11" s="1"/>
  <c r="F1955" i="11" a="1"/>
  <c r="F1955" i="11" s="1"/>
  <c r="F1600" i="11" a="1"/>
  <c r="F1600" i="11" s="1"/>
  <c r="F1532" i="11" a="1"/>
  <c r="F1532" i="11" s="1"/>
  <c r="F1514" i="11" a="1"/>
  <c r="F1514" i="11" s="1"/>
  <c r="F776" i="11" a="1"/>
  <c r="F776" i="11" s="1"/>
  <c r="F970" i="11" a="1"/>
  <c r="F970" i="11" s="1"/>
  <c r="F1664" i="11" a="1"/>
  <c r="F1664" i="11" s="1"/>
  <c r="F855" i="11" a="1"/>
  <c r="F855" i="11" s="1"/>
  <c r="F1265" i="11" a="1"/>
  <c r="F1265" i="11" s="1"/>
  <c r="F2013" i="11" a="1"/>
  <c r="F2013" i="11" s="1"/>
  <c r="F1175" i="11" a="1"/>
  <c r="F1175" i="11" s="1"/>
  <c r="F974" i="11" a="1"/>
  <c r="F974" i="11" s="1"/>
  <c r="F1087" i="11" a="1"/>
  <c r="F1087" i="11" s="1"/>
  <c r="F2318" i="11" a="1"/>
  <c r="F2318" i="11" s="1"/>
  <c r="F1674" i="11" a="1"/>
  <c r="F1674" i="11" s="1"/>
  <c r="F1430" i="11" a="1"/>
  <c r="F1430" i="11" s="1"/>
  <c r="F1443" i="11" a="1"/>
  <c r="F1443" i="11" s="1"/>
  <c r="F1608" i="11" a="1"/>
  <c r="F1608" i="11" s="1"/>
  <c r="F1076" i="11" a="1"/>
  <c r="F1076" i="11" s="1"/>
  <c r="F1176" i="11" a="1"/>
  <c r="F1176" i="11" s="1"/>
  <c r="F1346" i="11" a="1"/>
  <c r="F1346" i="11" s="1"/>
  <c r="F1793" i="11" a="1"/>
  <c r="F1793" i="11" s="1"/>
  <c r="F1088" i="11" a="1"/>
  <c r="F1088" i="11" s="1"/>
  <c r="F477" i="11" a="1"/>
  <c r="F477" i="11" s="1"/>
  <c r="F1533" i="11" a="1"/>
  <c r="F1533" i="11" s="1"/>
  <c r="F692" i="11" a="1"/>
  <c r="F692" i="11" s="1"/>
  <c r="F1515" i="11" a="1"/>
  <c r="F1515" i="11" s="1"/>
  <c r="F1903" i="11" a="1"/>
  <c r="F1903" i="11" s="1"/>
  <c r="F1089" i="11" a="1"/>
  <c r="F1089" i="11" s="1"/>
  <c r="F1327" i="11" a="1"/>
  <c r="F1327" i="11" s="1"/>
  <c r="F1609" i="11" a="1"/>
  <c r="F1609" i="11" s="1"/>
  <c r="F131" i="11" a="1"/>
  <c r="F131" i="11" s="1"/>
  <c r="F1415" i="11" a="1"/>
  <c r="F1415" i="11" s="1"/>
  <c r="F1792" i="11" a="1"/>
  <c r="F1792" i="11" s="1"/>
  <c r="F398" i="11" a="1"/>
  <c r="F398" i="11" s="1"/>
  <c r="F1070" i="11" a="1"/>
  <c r="F1070" i="11" s="1"/>
  <c r="F56" i="11" a="1"/>
  <c r="F56" i="11" s="1"/>
  <c r="F1266" i="11" a="1"/>
  <c r="F1266" i="11" s="1"/>
  <c r="F752" i="11" a="1"/>
  <c r="F752" i="11" s="1"/>
  <c r="F1952" i="11" a="1"/>
  <c r="F1952" i="11" s="1"/>
  <c r="F748" i="11" a="1"/>
  <c r="F748" i="11" s="1"/>
  <c r="F1787" i="11" a="1"/>
  <c r="F1787" i="11" s="1"/>
  <c r="F2062" i="11" a="1"/>
  <c r="F2062" i="11" s="1"/>
  <c r="F279" i="11" a="1"/>
  <c r="F279" i="11" s="1"/>
  <c r="F1150" i="11" a="1"/>
  <c r="F1150" i="11" s="1"/>
  <c r="F848" i="11" a="1"/>
  <c r="F848" i="11" s="1"/>
  <c r="F1416" i="11" a="1"/>
  <c r="F1416" i="11" s="1"/>
  <c r="F2054" i="11" a="1"/>
  <c r="F2054" i="11" s="1"/>
  <c r="F590" i="11" a="1"/>
  <c r="F590" i="11" s="1"/>
  <c r="F2306" i="11" a="1"/>
  <c r="F2306" i="11" s="1"/>
  <c r="F1610" i="11" a="1"/>
  <c r="F1610" i="11" s="1"/>
  <c r="F1406" i="11" a="1"/>
  <c r="F1406" i="11" s="1"/>
  <c r="F1902" i="11" a="1"/>
  <c r="F1902" i="11" s="1"/>
  <c r="F975" i="11" a="1"/>
  <c r="F975" i="11" s="1"/>
  <c r="F602" i="11" a="1"/>
  <c r="F602" i="11" s="1"/>
  <c r="F1720" i="11" a="1"/>
  <c r="F1720" i="11" s="1"/>
  <c r="F1852" i="11" a="1"/>
  <c r="F1852" i="11" s="1"/>
  <c r="F981" i="11" a="1"/>
  <c r="F981" i="11" s="1"/>
  <c r="F1592" i="11" a="1"/>
  <c r="F1592" i="11" s="1"/>
  <c r="F775" i="11" a="1"/>
  <c r="F775" i="11" s="1"/>
  <c r="F868" i="11" a="1"/>
  <c r="F868" i="11" s="1"/>
  <c r="F1731" i="11" a="1"/>
  <c r="F1731" i="11" s="1"/>
  <c r="F2091" i="11" a="1"/>
  <c r="F2091" i="11" s="1"/>
  <c r="F1847" i="11" a="1"/>
  <c r="F1847" i="11" s="1"/>
  <c r="F2134" i="11" a="1"/>
  <c r="F2134" i="11" s="1"/>
  <c r="F1239" i="11" a="1"/>
  <c r="F1239" i="11" s="1"/>
  <c r="F603" i="11" a="1"/>
  <c r="F603" i="11" s="1"/>
  <c r="F1534" i="11" a="1"/>
  <c r="F1534" i="11" s="1"/>
  <c r="F1444" i="11" a="1"/>
  <c r="F1444" i="11" s="1"/>
  <c r="F1960" i="11" a="1"/>
  <c r="F1960" i="11" s="1"/>
  <c r="F1904" i="11" a="1"/>
  <c r="F1904" i="11" s="1"/>
  <c r="F845" i="11" a="1"/>
  <c r="F845" i="11" s="1"/>
  <c r="F1611" i="11" a="1"/>
  <c r="F1611" i="11" s="1"/>
  <c r="F328" i="11" a="1"/>
  <c r="F328" i="11" s="1"/>
  <c r="F790" i="11" a="1"/>
  <c r="F790" i="11" s="1"/>
  <c r="F1612" i="11" a="1"/>
  <c r="F1612" i="11" s="1"/>
  <c r="F1788" i="11" a="1"/>
  <c r="F1788" i="11" s="1"/>
  <c r="F777" i="11" a="1"/>
  <c r="F777" i="11" s="1"/>
  <c r="F1063" i="11" a="1"/>
  <c r="F1063" i="11" s="1"/>
  <c r="F171" i="11" a="1"/>
  <c r="F171" i="11" s="1"/>
  <c r="F1779" i="11" a="1"/>
  <c r="F1779" i="11" s="1"/>
  <c r="F1445" i="11" a="1"/>
  <c r="F1445" i="11" s="1"/>
  <c r="F1177" i="11" a="1"/>
  <c r="F1177" i="11" s="1"/>
  <c r="F319" i="11" a="1"/>
  <c r="F319" i="11" s="1"/>
  <c r="F791" i="11" a="1"/>
  <c r="F791" i="11" s="1"/>
  <c r="F1417" i="11" a="1"/>
  <c r="F1417" i="11" s="1"/>
  <c r="F1891" i="11" a="1"/>
  <c r="F1891" i="11" s="1"/>
  <c r="F874" i="11" a="1"/>
  <c r="F874" i="11" s="1"/>
  <c r="F982" i="11" a="1"/>
  <c r="F982" i="11" s="1"/>
  <c r="F983" i="11" a="1"/>
  <c r="F983" i="11" s="1"/>
  <c r="F1604" i="11" a="1"/>
  <c r="F1604" i="11" s="1"/>
  <c r="F1347" i="11" a="1"/>
  <c r="F1347" i="11" s="1"/>
  <c r="F1853" i="11" a="1"/>
  <c r="F1853" i="11" s="1"/>
  <c r="F1050" i="11" a="1"/>
  <c r="F1050" i="11" s="1"/>
  <c r="F1064" i="11" a="1"/>
  <c r="F1064" i="11" s="1"/>
  <c r="F1151" i="11" a="1"/>
  <c r="F1151" i="11" s="1"/>
  <c r="F2313" i="11" a="1"/>
  <c r="F2313" i="11" s="1"/>
  <c r="F1535" i="11" a="1"/>
  <c r="F1535" i="11" s="1"/>
  <c r="F782" i="11" a="1"/>
  <c r="F782" i="11" s="1"/>
  <c r="F43" i="11" a="1"/>
  <c r="F43" i="11" s="1"/>
  <c r="F1432" i="11" a="1"/>
  <c r="F1432" i="11" s="1"/>
  <c r="F1732" i="11" a="1"/>
  <c r="F1732" i="11" s="1"/>
  <c r="F1613" i="11" a="1"/>
  <c r="F1613" i="11" s="1"/>
  <c r="F1433" i="11" a="1"/>
  <c r="F1433" i="11" s="1"/>
  <c r="F1841" i="11" a="1"/>
  <c r="F1841" i="11" s="1"/>
  <c r="F843" i="11" a="1"/>
  <c r="F843" i="11" s="1"/>
  <c r="F1593" i="11" a="1"/>
  <c r="F1593" i="11" s="1"/>
  <c r="F984" i="11" a="1"/>
  <c r="F984" i="11" s="1"/>
  <c r="F1898" i="11" a="1"/>
  <c r="F1898" i="11" s="1"/>
  <c r="F1523" i="11" a="1"/>
  <c r="F1523" i="11" s="1"/>
  <c r="F1526" i="11" a="1"/>
  <c r="F1526" i="11" s="1"/>
  <c r="F667" i="11" a="1"/>
  <c r="F667" i="11" s="1"/>
  <c r="F1890" i="11" a="1"/>
  <c r="F1890" i="11" s="1"/>
  <c r="F1956" i="11" a="1"/>
  <c r="F1956" i="11" s="1"/>
  <c r="F584" i="11" a="1"/>
  <c r="F584" i="11" s="1"/>
  <c r="F1428" i="11" a="1"/>
  <c r="F1428" i="11" s="1"/>
  <c r="F405" i="11" a="1"/>
  <c r="F405" i="11" s="1"/>
  <c r="F1348" i="11" a="1"/>
  <c r="F1348" i="11" s="1"/>
  <c r="F746" i="11" a="1"/>
  <c r="F746" i="11" s="1"/>
  <c r="F1675" i="11" a="1"/>
  <c r="F1675" i="11" s="1"/>
  <c r="F762" i="11" a="1"/>
  <c r="F762" i="11" s="1"/>
  <c r="F668" i="11" a="1"/>
  <c r="F668" i="11" s="1"/>
  <c r="F1961" i="11" a="1"/>
  <c r="F1961" i="11" s="1"/>
  <c r="F604" i="11" a="1"/>
  <c r="F604" i="11" s="1"/>
  <c r="F2166" i="11" a="1"/>
  <c r="F2166" i="11" s="1"/>
  <c r="F1794" i="11" a="1"/>
  <c r="F1794" i="11" s="1"/>
  <c r="F1178" i="11" a="1"/>
  <c r="F1178" i="11" s="1"/>
  <c r="F1899" i="11" a="1"/>
  <c r="F1899" i="11" s="1"/>
  <c r="F278" i="11" a="1"/>
  <c r="F278" i="11" s="1"/>
  <c r="F985" i="11" a="1"/>
  <c r="F985" i="11" s="1"/>
  <c r="F585" i="11" a="1"/>
  <c r="F585" i="11" s="1"/>
  <c r="F1773" i="11" a="1"/>
  <c r="F1773" i="11" s="1"/>
  <c r="F972" i="11" a="1"/>
  <c r="F972" i="11" s="1"/>
  <c r="F1240" i="11" a="1"/>
  <c r="F1240" i="11" s="1"/>
  <c r="F1525" i="11" a="1"/>
  <c r="F1525" i="11" s="1"/>
  <c r="F389" i="11" a="1"/>
  <c r="F389" i="11" s="1"/>
  <c r="F956" i="11" a="1"/>
  <c r="F956" i="11" s="1"/>
  <c r="F42" i="11" a="1"/>
  <c r="F42" i="11" s="1"/>
  <c r="F756" i="11" a="1"/>
  <c r="F756" i="11" s="1"/>
  <c r="F1854" i="11" a="1"/>
  <c r="F1854" i="11" s="1"/>
  <c r="F1407" i="11" a="1"/>
  <c r="F1407" i="11" s="1"/>
  <c r="F2133" i="11" a="1"/>
  <c r="F2133" i="11" s="1"/>
  <c r="F508" i="11" a="1"/>
  <c r="F508" i="11" s="1"/>
  <c r="F852" i="11" a="1"/>
  <c r="F852" i="11" s="1"/>
  <c r="F849" i="11" a="1"/>
  <c r="F849" i="11" s="1"/>
  <c r="F1047" i="11" a="1"/>
  <c r="F1047" i="11" s="1"/>
  <c r="F872" i="11" a="1"/>
  <c r="F872" i="11" s="1"/>
  <c r="F1165" i="11" a="1"/>
  <c r="F1165" i="11" s="1"/>
  <c r="F1905" i="11" a="1"/>
  <c r="F1905" i="11" s="1"/>
  <c r="F1962" i="11" a="1"/>
  <c r="F1962" i="11" s="1"/>
  <c r="F1892" i="11" a="1"/>
  <c r="F1892" i="11" s="1"/>
  <c r="F225" i="11" a="1"/>
  <c r="F225" i="11" s="1"/>
  <c r="F1042" i="11" a="1"/>
  <c r="F1042" i="11" s="1"/>
  <c r="F1721" i="11" a="1"/>
  <c r="F1721" i="11" s="1"/>
  <c r="F957" i="11" a="1"/>
  <c r="F957" i="11" s="1"/>
  <c r="F986" i="11" a="1"/>
  <c r="F986" i="11" s="1"/>
  <c r="F2092" i="11" a="1"/>
  <c r="F2092" i="11" s="1"/>
  <c r="F973" i="11" a="1"/>
  <c r="F973" i="11" s="1"/>
  <c r="F1330" i="11" a="1"/>
  <c r="F1330" i="11" s="1"/>
  <c r="F1179" i="11" a="1"/>
  <c r="F1179" i="11" s="1"/>
  <c r="F1594" i="11" a="1"/>
  <c r="F1594" i="11" s="1"/>
  <c r="F339" i="11" a="1"/>
  <c r="F339" i="11" s="1"/>
  <c r="F1071" i="11" a="1"/>
  <c r="F1071" i="11" s="1"/>
  <c r="F987" i="11" a="1"/>
  <c r="F987" i="11" s="1"/>
  <c r="F1590" i="11" a="1"/>
  <c r="F1590" i="11" s="1"/>
  <c r="F958" i="11" a="1"/>
  <c r="F958" i="11" s="1"/>
  <c r="F1665" i="11" a="1"/>
  <c r="F1665" i="11" s="1"/>
  <c r="F605" i="11" a="1"/>
  <c r="F605" i="11" s="1"/>
  <c r="F1349" i="11" a="1"/>
  <c r="F1349" i="11" s="1"/>
  <c r="F1614" i="11" a="1"/>
  <c r="F1614" i="11" s="1"/>
  <c r="F976" i="11" a="1"/>
  <c r="F976" i="11" s="1"/>
  <c r="F2229" i="11" a="1"/>
  <c r="F2229" i="11" s="1"/>
  <c r="F274" i="11" a="1"/>
  <c r="F274" i="11" s="1"/>
  <c r="F2135" i="11" a="1"/>
  <c r="F2135" i="11" s="1"/>
  <c r="F1536" i="11" a="1"/>
  <c r="F1536" i="11" s="1"/>
  <c r="F988" i="11" a="1"/>
  <c r="F988" i="11" s="1"/>
  <c r="F749" i="11" a="1"/>
  <c r="F749" i="11" s="1"/>
  <c r="F871" i="11" a="1"/>
  <c r="F871" i="11" s="1"/>
  <c r="F173" i="11" a="1"/>
  <c r="F173" i="11" s="1"/>
  <c r="F568" i="11" a="1"/>
  <c r="F568" i="11" s="1"/>
  <c r="F859" i="11" a="1"/>
  <c r="F859" i="11" s="1"/>
  <c r="F1046" i="11" a="1"/>
  <c r="F1046" i="11" s="1"/>
  <c r="F1521" i="11" a="1"/>
  <c r="F1521" i="11" s="1"/>
  <c r="F860" i="11" a="1"/>
  <c r="F860" i="11" s="1"/>
  <c r="F1795" i="11" a="1"/>
  <c r="F1795" i="11" s="1"/>
  <c r="F953" i="11" a="1"/>
  <c r="F953" i="11" s="1"/>
  <c r="F1326" i="11" a="1"/>
  <c r="F1326" i="11" s="1"/>
  <c r="F1418" i="11" a="1"/>
  <c r="F1418" i="11" s="1"/>
  <c r="F1906" i="11" a="1"/>
  <c r="F1906" i="11" s="1"/>
  <c r="F2010" i="11" a="1"/>
  <c r="F2010" i="11" s="1"/>
  <c r="F170" i="11" a="1"/>
  <c r="F170" i="11" s="1"/>
  <c r="F2186" i="11" a="1"/>
  <c r="F2186" i="11" s="1"/>
  <c r="F1336" i="11" a="1"/>
  <c r="F1336" i="11" s="1"/>
  <c r="F100" i="11" a="1"/>
  <c r="F100" i="11" s="1"/>
  <c r="F792" i="11" a="1"/>
  <c r="F792" i="11" s="1"/>
  <c r="F857" i="11" a="1"/>
  <c r="F857" i="11" s="1"/>
  <c r="F133" i="11" a="1"/>
  <c r="F133" i="11" s="1"/>
  <c r="F44" i="11" a="1"/>
  <c r="F44" i="11" s="1"/>
  <c r="F2209" i="11" a="1"/>
  <c r="F2209" i="11" s="1"/>
  <c r="F574" i="11" a="1"/>
  <c r="F574" i="11" s="1"/>
  <c r="F1267" i="11" a="1"/>
  <c r="F1267" i="11" s="1"/>
  <c r="F869" i="11" a="1"/>
  <c r="F869" i="11" s="1"/>
  <c r="F1434" i="11" a="1"/>
  <c r="F1434" i="11" s="1"/>
  <c r="F2014" i="11" a="1"/>
  <c r="F2014" i="11" s="1"/>
  <c r="F72" i="11" a="1"/>
  <c r="F72" i="11" s="1"/>
  <c r="F947" i="11" a="1"/>
  <c r="F947" i="11" s="1"/>
  <c r="F948" i="11" a="1"/>
  <c r="F948" i="11" s="1"/>
  <c r="F2093" i="11" a="1"/>
  <c r="F2093" i="11" s="1"/>
  <c r="F406" i="11" a="1"/>
  <c r="F406" i="11" s="1"/>
  <c r="F793" i="11" a="1"/>
  <c r="F793" i="11" s="1"/>
  <c r="F1900" i="11" a="1"/>
  <c r="F1900" i="11" s="1"/>
  <c r="F1323" i="11" a="1"/>
  <c r="F1323" i="11" s="1"/>
  <c r="F1888" i="11" a="1"/>
  <c r="F1888" i="11" s="1"/>
  <c r="F1339" i="11" a="1"/>
  <c r="F1339" i="11" s="1"/>
  <c r="F1595" i="11" a="1"/>
  <c r="F1595" i="11" s="1"/>
  <c r="F169" i="11" a="1"/>
  <c r="F169" i="11" s="1"/>
  <c r="F866" i="11" a="1"/>
  <c r="F866" i="11" s="1"/>
  <c r="F1770" i="11" a="1"/>
  <c r="F1770" i="11" s="1"/>
  <c r="F1963" i="11" a="1"/>
  <c r="F1963" i="11" s="1"/>
  <c r="F1948" i="11" a="1"/>
  <c r="F1948" i="11" s="1"/>
  <c r="F226" i="11" a="1"/>
  <c r="F226" i="11" s="1"/>
  <c r="F1180" i="11" a="1"/>
  <c r="F1180" i="11" s="1"/>
  <c r="F1791" i="11" a="1"/>
  <c r="F1791" i="11" s="1"/>
  <c r="F693" i="11" a="1"/>
  <c r="F693" i="11" s="1"/>
  <c r="F1842" i="11" a="1"/>
  <c r="F1842" i="11" s="1"/>
  <c r="F1236" i="11" a="1"/>
  <c r="F1236" i="11" s="1"/>
  <c r="F1149" i="11" a="1"/>
  <c r="F1149" i="11" s="1"/>
  <c r="F2400" i="11" a="1"/>
  <c r="F2400" i="11" s="1"/>
  <c r="F165" i="11" a="1"/>
  <c r="F165" i="11" s="1"/>
  <c r="F1181" i="11" a="1"/>
  <c r="F1181" i="11" s="1"/>
  <c r="F227" i="11" a="1"/>
  <c r="F227" i="11" s="1"/>
  <c r="F228" i="11" a="1"/>
  <c r="F228" i="11" s="1"/>
  <c r="F680" i="11" a="1"/>
  <c r="F680" i="11" s="1"/>
  <c r="F496" i="11" a="1"/>
  <c r="F496" i="11" s="1"/>
  <c r="F2011" i="11" a="1"/>
  <c r="F2011" i="11" s="1"/>
  <c r="F1166" i="11" a="1"/>
  <c r="F1166" i="11" s="1"/>
  <c r="F1237" i="11" a="1"/>
  <c r="F1237" i="11" s="1"/>
  <c r="F2012" i="11" a="1"/>
  <c r="F2012" i="11" s="1"/>
  <c r="F606" i="11" a="1"/>
  <c r="F606" i="11" s="1"/>
  <c r="F1051" i="11" a="1"/>
  <c r="F1051" i="11" s="1"/>
  <c r="F763" i="11" a="1"/>
  <c r="F763" i="11" s="1"/>
  <c r="F989" i="11" a="1"/>
  <c r="F989" i="11" s="1"/>
  <c r="F1436" i="11" a="1"/>
  <c r="F1436" i="11" s="1"/>
  <c r="F1537" i="11" a="1"/>
  <c r="F1537" i="11" s="1"/>
  <c r="F2281" i="11" a="1"/>
  <c r="F2281" i="11" s="1"/>
  <c r="F1844" i="11" a="1"/>
  <c r="F1844" i="11" s="1"/>
  <c r="F959" i="11" a="1"/>
  <c r="F959" i="11" s="1"/>
  <c r="F1268" i="11" a="1"/>
  <c r="F1268" i="11" s="1"/>
  <c r="F2115" i="11" a="1"/>
  <c r="F2115" i="11" s="1"/>
  <c r="F2022" i="11" a="1"/>
  <c r="F2022" i="11" s="1"/>
  <c r="F990" i="11" a="1"/>
  <c r="F990" i="11" s="1"/>
  <c r="F166" i="11" a="1"/>
  <c r="F166" i="11" s="1"/>
  <c r="F1520" i="11" a="1"/>
  <c r="F1520" i="11" s="1"/>
  <c r="F332" i="11" a="1"/>
  <c r="F332" i="11" s="1"/>
  <c r="F1782" i="11" a="1"/>
  <c r="F1782" i="11" s="1"/>
  <c r="F1408" i="11" a="1"/>
  <c r="F1408" i="11" s="1"/>
  <c r="F1589" i="11" a="1"/>
  <c r="F1589" i="11" s="1"/>
  <c r="F1538" i="11" a="1"/>
  <c r="F1538" i="11" s="1"/>
  <c r="F573" i="11" a="1"/>
  <c r="F573" i="11" s="1"/>
  <c r="F1161" i="11" a="1"/>
  <c r="F1161" i="11" s="1"/>
  <c r="F2023" i="11" a="1"/>
  <c r="F2023" i="11" s="1"/>
  <c r="F1615" i="11" a="1"/>
  <c r="F1615" i="11" s="1"/>
  <c r="F1163" i="11" a="1"/>
  <c r="F1163" i="11" s="1"/>
  <c r="F794" i="11" a="1"/>
  <c r="F794" i="11" s="1"/>
  <c r="F764" i="11" a="1"/>
  <c r="F764" i="11" s="1"/>
  <c r="F1676" i="11" a="1"/>
  <c r="F1676" i="11" s="1"/>
  <c r="F2206" i="11" a="1"/>
  <c r="F2206" i="11" s="1"/>
  <c r="F1855" i="11" a="1"/>
  <c r="F1855" i="11" s="1"/>
  <c r="F492" i="11" a="1"/>
  <c r="F492" i="11" s="1"/>
  <c r="F1435" i="11" a="1"/>
  <c r="F1435" i="11" s="1"/>
  <c r="F2167" i="11" a="1"/>
  <c r="F2167" i="11" s="1"/>
  <c r="F1677" i="11" a="1"/>
  <c r="F1677" i="11" s="1"/>
  <c r="F285" i="11" a="1"/>
  <c r="F285" i="11" s="1"/>
  <c r="F2063" i="11" a="1"/>
  <c r="F2063" i="11" s="1"/>
  <c r="F694" i="11" a="1"/>
  <c r="F694" i="11" s="1"/>
  <c r="F875" i="11" a="1"/>
  <c r="F875" i="11" s="1"/>
  <c r="F1733" i="11" a="1"/>
  <c r="F1733" i="11" s="1"/>
  <c r="F1158" i="11" a="1"/>
  <c r="F1158" i="11" s="1"/>
  <c r="F2116" i="11" a="1"/>
  <c r="F2116" i="11" s="1"/>
  <c r="F685" i="11" a="1"/>
  <c r="F685" i="11" s="1"/>
  <c r="F2094" i="11" a="1"/>
  <c r="F2094" i="11" s="1"/>
  <c r="F217" i="11" a="1"/>
  <c r="F217" i="11" s="1"/>
  <c r="F2257" i="11" a="1"/>
  <c r="F2257" i="11" s="1"/>
  <c r="F1907" i="11" a="1"/>
  <c r="F1907" i="11" s="1"/>
  <c r="F1350" i="11" a="1"/>
  <c r="F1350" i="11" s="1"/>
  <c r="F1269" i="11" a="1"/>
  <c r="F1269" i="11" s="1"/>
  <c r="F2226" i="11" a="1"/>
  <c r="F2226" i="11" s="1"/>
  <c r="F1717" i="11" a="1"/>
  <c r="F1717" i="11" s="1"/>
  <c r="F2095" i="11" a="1"/>
  <c r="F2095" i="11" s="1"/>
  <c r="F2267" i="11" a="1"/>
  <c r="F2267" i="11" s="1"/>
  <c r="F1090" i="11" a="1"/>
  <c r="F1090" i="11" s="1"/>
  <c r="F1325" i="11" a="1"/>
  <c r="F1325" i="11" s="1"/>
  <c r="F2230" i="11" a="1"/>
  <c r="F2230" i="11" s="1"/>
  <c r="F1964" i="11" a="1"/>
  <c r="F1964" i="11" s="1"/>
  <c r="F966" i="11" a="1"/>
  <c r="F966" i="11" s="1"/>
  <c r="F509" i="11" a="1"/>
  <c r="F509" i="11" s="1"/>
  <c r="F607" i="11" a="1"/>
  <c r="F607" i="11" s="1"/>
  <c r="F1734" i="11" a="1"/>
  <c r="F1734" i="11" s="1"/>
  <c r="F14" i="11" a="1"/>
  <c r="F14" i="11" s="1"/>
  <c r="F1965" i="11" a="1"/>
  <c r="F1965" i="11" s="1"/>
  <c r="F936" i="11" a="1"/>
  <c r="F936" i="11" s="1"/>
  <c r="F991" i="11" a="1"/>
  <c r="F991" i="11" s="1"/>
  <c r="F744" i="11" a="1"/>
  <c r="F744" i="11" s="1"/>
  <c r="F1182" i="11" a="1"/>
  <c r="F1182" i="11" s="1"/>
  <c r="F876" i="11" a="1"/>
  <c r="F876" i="11" s="1"/>
  <c r="F1351" i="11" a="1"/>
  <c r="F1351" i="11" s="1"/>
  <c r="F1666" i="11" a="1"/>
  <c r="F1666" i="11" s="1"/>
  <c r="F390" i="11" a="1"/>
  <c r="F390" i="11" s="1"/>
  <c r="F1059" i="11" a="1"/>
  <c r="F1059" i="11" s="1"/>
  <c r="F1722" i="11" a="1"/>
  <c r="F1722" i="11" s="1"/>
  <c r="F222" i="11" a="1"/>
  <c r="F222" i="11" s="1"/>
  <c r="F1845" i="11" a="1"/>
  <c r="F1845" i="11" s="1"/>
  <c r="F2024" i="11" a="1"/>
  <c r="F2024" i="11" s="1"/>
  <c r="F177" i="11" a="1"/>
  <c r="F177" i="11" s="1"/>
  <c r="F992" i="11" a="1"/>
  <c r="F992" i="11" s="1"/>
  <c r="F499" i="11" a="1"/>
  <c r="F499" i="11" s="1"/>
  <c r="F1539" i="11" a="1"/>
  <c r="F1539" i="11" s="1"/>
  <c r="F1052" i="11" a="1"/>
  <c r="F1052" i="11" s="1"/>
  <c r="F1446" i="11" a="1"/>
  <c r="F1446" i="11" s="1"/>
  <c r="F1429" i="11" a="1"/>
  <c r="F1429" i="11" s="1"/>
  <c r="F1966" i="11" a="1"/>
  <c r="F1966" i="11" s="1"/>
  <c r="F229" i="11" a="1"/>
  <c r="F229" i="11" s="1"/>
  <c r="F1663" i="11" a="1"/>
  <c r="F1663" i="11" s="1"/>
  <c r="F774" i="11" a="1"/>
  <c r="F774" i="11" s="1"/>
  <c r="F1678" i="11" a="1"/>
  <c r="F1678" i="11" s="1"/>
  <c r="F407" i="11" a="1"/>
  <c r="F407" i="11" s="1"/>
  <c r="F408" i="11" a="1"/>
  <c r="F408" i="11" s="1"/>
  <c r="F1735" i="11" a="1"/>
  <c r="F1735" i="11" s="1"/>
  <c r="F1771" i="11" a="1"/>
  <c r="F1771" i="11" s="1"/>
  <c r="F1616" i="11" a="1"/>
  <c r="F1616" i="11" s="1"/>
  <c r="F993" i="11" a="1"/>
  <c r="F993" i="11" s="1"/>
  <c r="F1617" i="11" a="1"/>
  <c r="F1617" i="11" s="1"/>
  <c r="F1183" i="11" a="1"/>
  <c r="F1183" i="11" s="1"/>
  <c r="F1967" i="11" a="1"/>
  <c r="F1967" i="11" s="1"/>
  <c r="F1540" i="11" a="1"/>
  <c r="F1540" i="11" s="1"/>
  <c r="F1541" i="11" a="1"/>
  <c r="F1541" i="11" s="1"/>
  <c r="F1352" i="11" a="1"/>
  <c r="F1352" i="11" s="1"/>
  <c r="F2307" i="11" a="1"/>
  <c r="F2307" i="11" s="1"/>
  <c r="F1340" i="11" a="1"/>
  <c r="F1340" i="11" s="1"/>
  <c r="F1783" i="11" a="1"/>
  <c r="F1783" i="11" s="1"/>
  <c r="F1670" i="11" a="1"/>
  <c r="F1670" i="11" s="1"/>
  <c r="F1184" i="11" a="1"/>
  <c r="F1184" i="11" s="1"/>
  <c r="F1447" i="11" a="1"/>
  <c r="F1447" i="11" s="1"/>
  <c r="F1331" i="11" a="1"/>
  <c r="F1331" i="11" s="1"/>
  <c r="F1618" i="11" a="1"/>
  <c r="F1618" i="11" s="1"/>
  <c r="F1516" i="11" a="1"/>
  <c r="F1516" i="11" s="1"/>
  <c r="F510" i="11" a="1"/>
  <c r="F510" i="11"/>
  <c r="F1796" i="11" a="1"/>
  <c r="F1796" i="11" s="1"/>
  <c r="F2015" i="11" a="1"/>
  <c r="F2015" i="11" s="1"/>
  <c r="F1353" i="11" a="1"/>
  <c r="F1353" i="11" s="1"/>
  <c r="F2025" i="11" a="1"/>
  <c r="F2025" i="11" s="1"/>
  <c r="F1542" i="11" a="1"/>
  <c r="F1542" i="11" s="1"/>
  <c r="F500" i="11" a="1"/>
  <c r="F500" i="11" s="1"/>
  <c r="F266" i="11" a="1"/>
  <c r="F266" i="11" s="1"/>
  <c r="F2136" i="11" a="1"/>
  <c r="F2136" i="11" s="1"/>
  <c r="F1543" i="11" a="1"/>
  <c r="F1543" i="11" s="1"/>
  <c r="F1856" i="11" a="1"/>
  <c r="F1856" i="11" s="1"/>
  <c r="F861" i="11" a="1"/>
  <c r="F861" i="11" s="1"/>
  <c r="F15" i="11" a="1"/>
  <c r="F15" i="11" s="1"/>
  <c r="F608" i="11" a="1"/>
  <c r="F608" i="11" s="1"/>
  <c r="F1736" i="11" a="1"/>
  <c r="F1736" i="11" s="1"/>
  <c r="F57" i="11" a="1"/>
  <c r="F57" i="11" s="1"/>
  <c r="F1619" i="11" a="1"/>
  <c r="F1619" i="11" s="1"/>
  <c r="F2026" i="11" a="1"/>
  <c r="F2026" i="11" s="1"/>
  <c r="F32" i="11" a="1"/>
  <c r="F32" i="11" s="1"/>
  <c r="F683" i="11" a="1"/>
  <c r="F683" i="11" s="1"/>
  <c r="F1968" i="11" a="1"/>
  <c r="F1968" i="11" s="1"/>
  <c r="F1185" i="11" a="1"/>
  <c r="F1185" i="11" s="1"/>
  <c r="F1270" i="11" a="1"/>
  <c r="F1270" i="11" s="1"/>
  <c r="F2117" i="11" a="1"/>
  <c r="F2117" i="11" s="1"/>
  <c r="F1091" i="11" a="1"/>
  <c r="F1091" i="11" s="1"/>
  <c r="F1969" i="11" a="1"/>
  <c r="F1969" i="11" s="1"/>
  <c r="F1092" i="11" a="1"/>
  <c r="F1092" i="11" s="1"/>
  <c r="F1772" i="11" a="1"/>
  <c r="F1772" i="11" s="1"/>
  <c r="F586" i="11" a="1"/>
  <c r="F586" i="11" s="1"/>
  <c r="F16" i="11" a="1"/>
  <c r="F16" i="11" s="1"/>
  <c r="F1072" i="11" a="1"/>
  <c r="F1072" i="11" s="1"/>
  <c r="F1724" i="11" a="1"/>
  <c r="F1724" i="11" s="1"/>
  <c r="F1337" i="11" a="1"/>
  <c r="F1337" i="11" s="1"/>
  <c r="F1354" i="11" a="1"/>
  <c r="F1354" i="11" s="1"/>
  <c r="F1857" i="11" a="1"/>
  <c r="F1857" i="11" s="1"/>
  <c r="F1797" i="11" a="1"/>
  <c r="F1797" i="11" s="1"/>
  <c r="F695" i="11" a="1"/>
  <c r="F695" i="11" s="1"/>
  <c r="F1271" i="11" a="1"/>
  <c r="F1271" i="11" s="1"/>
  <c r="F2319" i="11" a="1"/>
  <c r="F2319" i="11" s="1"/>
  <c r="F1620" i="11" a="1"/>
  <c r="F1620" i="11" s="1"/>
  <c r="F391" i="11" a="1"/>
  <c r="F391" i="11" s="1"/>
  <c r="F1737" i="11" a="1"/>
  <c r="F1737" i="11" s="1"/>
  <c r="F1272" i="11" a="1"/>
  <c r="F1272" i="11" s="1"/>
  <c r="F994" i="11" a="1"/>
  <c r="F994" i="11" s="1"/>
  <c r="F850" i="11" a="1"/>
  <c r="F850" i="11" s="1"/>
  <c r="F1448" i="11" a="1"/>
  <c r="F1448" i="11" s="1"/>
  <c r="F1784" i="11" a="1"/>
  <c r="F1784" i="11" s="1"/>
  <c r="F795" i="11" a="1"/>
  <c r="F795" i="11" s="1"/>
  <c r="F1273" i="11" a="1"/>
  <c r="F1273" i="11" s="1"/>
  <c r="F609" i="11" a="1"/>
  <c r="F609" i="11" s="1"/>
  <c r="F1449" i="11" a="1"/>
  <c r="F1449" i="11" s="1"/>
  <c r="F488" i="11" a="1"/>
  <c r="F488" i="11" s="1"/>
  <c r="F277" i="11" a="1"/>
  <c r="F277" i="11" s="1"/>
  <c r="F783" i="11" a="1"/>
  <c r="F783" i="11" s="1"/>
  <c r="F478" i="11" a="1"/>
  <c r="F478" i="11" s="1"/>
  <c r="F696" i="11" a="1"/>
  <c r="F696" i="11" s="1"/>
  <c r="F1544" i="11" a="1"/>
  <c r="F1544" i="11" s="1"/>
  <c r="F1621" i="11" a="1"/>
  <c r="F1621" i="11" s="1"/>
  <c r="F592" i="11" a="1"/>
  <c r="F592" i="11" s="1"/>
  <c r="F1679" i="11" a="1"/>
  <c r="F1679" i="11" s="1"/>
  <c r="F178" i="11" a="1"/>
  <c r="F178" i="11" s="1"/>
  <c r="F1908" i="11" a="1"/>
  <c r="F1908" i="11" s="1"/>
  <c r="F230" i="11" a="1"/>
  <c r="F230" i="11" s="1"/>
  <c r="F409" i="11" a="1"/>
  <c r="F409" i="11" s="1"/>
  <c r="F672" i="11" a="1"/>
  <c r="F672" i="11" s="1"/>
  <c r="F468" i="11" a="1"/>
  <c r="F468" i="11" s="1"/>
  <c r="F610" i="11" a="1"/>
  <c r="F610" i="11" s="1"/>
  <c r="F2391" i="11" a="1"/>
  <c r="F2391" i="11" s="1"/>
  <c r="F995" i="11" a="1"/>
  <c r="F995" i="11" s="1"/>
  <c r="F2207" i="11" a="1"/>
  <c r="F2207" i="11" s="1"/>
  <c r="F1093" i="11" a="1"/>
  <c r="F1093" i="11" s="1"/>
  <c r="F949" i="11" a="1"/>
  <c r="F949" i="11" s="1"/>
  <c r="F877" i="11" a="1"/>
  <c r="F877" i="11" s="1"/>
  <c r="F1671" i="11" a="1"/>
  <c r="F1671" i="11" s="1"/>
  <c r="F511" i="11" a="1"/>
  <c r="F511" i="11" s="1"/>
  <c r="F1622" i="11" a="1"/>
  <c r="F1622" i="11" s="1"/>
  <c r="F340" i="11" a="1"/>
  <c r="F340" i="11" s="1"/>
  <c r="F2336" i="11" a="1"/>
  <c r="F2336" i="11" s="1"/>
  <c r="F231" i="11" a="1"/>
  <c r="F231" i="11" s="1"/>
  <c r="F1893" i="11" a="1"/>
  <c r="F1893" i="11" s="1"/>
  <c r="F1623" i="11" a="1"/>
  <c r="F1623" i="11" s="1"/>
  <c r="F2027" i="11" a="1"/>
  <c r="F2027" i="11" s="1"/>
  <c r="F1798" i="11" a="1"/>
  <c r="F1798" i="11" s="1"/>
  <c r="F232" i="11" a="1"/>
  <c r="F232" i="11" s="1"/>
  <c r="F1596" i="11" a="1"/>
  <c r="F1596" i="11" s="1"/>
  <c r="F1274" i="11" a="1"/>
  <c r="F1274" i="11" s="1"/>
  <c r="F1970" i="11" a="1"/>
  <c r="F1970" i="11" s="1"/>
  <c r="F1909" i="11" a="1"/>
  <c r="F1909" i="11" s="1"/>
  <c r="F275" i="11" a="1"/>
  <c r="F275" i="11" s="1"/>
  <c r="F1065" i="11" a="1"/>
  <c r="F1065" i="11" s="1"/>
  <c r="F2187" i="11" a="1"/>
  <c r="F2187" i="11" s="1"/>
  <c r="F665" i="11" a="1"/>
  <c r="F665" i="11" s="1"/>
  <c r="F2064" i="11" a="1"/>
  <c r="F2064" i="11" s="1"/>
  <c r="F2268" i="11" a="1"/>
  <c r="F2268" i="11" s="1"/>
  <c r="F765" i="11" a="1"/>
  <c r="F765" i="11" s="1"/>
  <c r="F2137" i="11" a="1"/>
  <c r="F2137" i="11" s="1"/>
  <c r="F1450" i="11" a="1"/>
  <c r="F1450" i="11"/>
  <c r="F2138" i="11" a="1"/>
  <c r="F2138" i="11" s="1"/>
  <c r="F341" i="11" a="1"/>
  <c r="F341" i="11" s="1"/>
  <c r="F12" i="11" a="1"/>
  <c r="F12" i="11" s="1"/>
  <c r="F342" i="11" a="1"/>
  <c r="F342" i="11" s="1"/>
  <c r="F796" i="11" a="1"/>
  <c r="F796" i="11" s="1"/>
  <c r="F2294" i="11" a="1"/>
  <c r="F2294" i="11" s="1"/>
  <c r="F1799" i="11" a="1"/>
  <c r="F1799" i="11" s="1"/>
  <c r="F2139" i="11" a="1"/>
  <c r="F2139" i="11" s="1"/>
  <c r="F766" i="11" a="1"/>
  <c r="F766" i="11" s="1"/>
  <c r="F1545" i="11" a="1"/>
  <c r="F1545" i="11" s="1"/>
  <c r="F392" i="11" a="1"/>
  <c r="F392" i="11" s="1"/>
  <c r="F2118" i="11" a="1"/>
  <c r="F2118" i="11" s="1"/>
  <c r="F2398" i="11" a="1"/>
  <c r="F2398" i="11" s="1"/>
  <c r="F1738" i="11" a="1"/>
  <c r="F1738" i="11" s="1"/>
  <c r="F2269" i="11" a="1"/>
  <c r="F2269" i="11" s="1"/>
  <c r="F878" i="11" a="1"/>
  <c r="F878" i="11" s="1"/>
  <c r="F233" i="11" a="1"/>
  <c r="F233" i="11" s="1"/>
  <c r="F1910" i="11" a="1"/>
  <c r="F1910" i="11" s="1"/>
  <c r="F1186" i="11" a="1"/>
  <c r="F1186" i="11" s="1"/>
  <c r="F2065" i="11" a="1"/>
  <c r="F2065" i="11" s="1"/>
  <c r="F179" i="11" a="1"/>
  <c r="F179" i="11" s="1"/>
  <c r="F2119" i="11" a="1"/>
  <c r="F2119" i="11" s="1"/>
  <c r="F512" i="11" a="1"/>
  <c r="F512" i="11" s="1"/>
  <c r="F1624" i="11" a="1"/>
  <c r="F1624" i="11" s="1"/>
  <c r="F1094" i="11" a="1"/>
  <c r="F1094" i="11" s="1"/>
  <c r="F1168" i="11" a="1"/>
  <c r="F1168" i="11" s="1"/>
  <c r="F862" i="11" a="1"/>
  <c r="F862" i="11" s="1"/>
  <c r="F2140" i="11" a="1"/>
  <c r="F2140" i="11" s="1"/>
  <c r="F1095" i="11" a="1"/>
  <c r="F1095" i="11"/>
  <c r="F1238" i="11" a="1"/>
  <c r="F1238" i="11" s="1"/>
  <c r="F1451" i="11" a="1"/>
  <c r="F1451" i="11" s="1"/>
  <c r="F1911" i="11" a="1"/>
  <c r="F1911" i="11" s="1"/>
  <c r="F58" i="11" a="1"/>
  <c r="F58" i="11" s="1"/>
  <c r="F393" i="11" a="1"/>
  <c r="F393" i="11" s="1"/>
  <c r="F268" i="11" a="1"/>
  <c r="F268" i="11" s="1"/>
  <c r="F1625" i="11" a="1"/>
  <c r="F1625" i="11" s="1"/>
  <c r="F1546" i="11" a="1"/>
  <c r="F1546" i="11" s="1"/>
  <c r="F1511" i="11" a="1"/>
  <c r="F1511" i="11" s="1"/>
  <c r="F167" i="11" a="1"/>
  <c r="F167" i="11" s="1"/>
  <c r="F697" i="11" a="1"/>
  <c r="F697" i="11" s="1"/>
  <c r="F879" i="11" a="1"/>
  <c r="F879" i="11" s="1"/>
  <c r="F330" i="11" a="1"/>
  <c r="F330" i="11" s="1"/>
  <c r="F1187" i="11" a="1"/>
  <c r="F1187" i="11" s="1"/>
  <c r="F797" i="11" a="1"/>
  <c r="F797" i="11" s="1"/>
  <c r="F950" i="11" a="1"/>
  <c r="F950" i="11" s="1"/>
  <c r="F1096" i="11" a="1"/>
  <c r="F1096" i="11" s="1"/>
  <c r="F1912" i="11" a="1"/>
  <c r="F1912" i="11" s="1"/>
  <c r="F1547" i="11" a="1"/>
  <c r="F1547" i="11"/>
  <c r="F2241" i="11" a="1"/>
  <c r="F2241" i="11" s="1"/>
  <c r="F1241" i="11" a="1"/>
  <c r="F1241" i="11" s="1"/>
  <c r="F1275" i="11" a="1"/>
  <c r="F1275" i="11" s="1"/>
  <c r="F2028" i="11" a="1"/>
  <c r="F2028" i="11" s="1"/>
  <c r="F209" i="11" a="1"/>
  <c r="F209" i="11" s="1"/>
  <c r="F753" i="11" a="1"/>
  <c r="F753" i="11" s="1"/>
  <c r="F1913" i="11" a="1"/>
  <c r="F1913" i="11" s="1"/>
  <c r="F1412" i="11" a="1"/>
  <c r="F1412" i="11" s="1"/>
  <c r="F1548" i="11" a="1"/>
  <c r="F1548" i="11" s="1"/>
  <c r="F880" i="11" a="1"/>
  <c r="F880" i="11" s="1"/>
  <c r="F1355" i="11" a="1"/>
  <c r="F1355" i="11" s="1"/>
  <c r="F410" i="11" a="1"/>
  <c r="F410" i="11" s="1"/>
  <c r="F2120" i="11" a="1"/>
  <c r="F2120" i="11" s="1"/>
  <c r="F745" i="11" a="1"/>
  <c r="F745" i="11" s="1"/>
  <c r="F1894" i="11" a="1"/>
  <c r="F1894" i="11" s="1"/>
  <c r="F74" i="11" a="1"/>
  <c r="F74" i="11" s="1"/>
  <c r="F2029" i="11" a="1"/>
  <c r="F2029" i="11" s="1"/>
  <c r="F1800" i="11" a="1"/>
  <c r="F1800" i="11" s="1"/>
  <c r="F996" i="11" a="1"/>
  <c r="F996" i="11" s="1"/>
  <c r="F1914" i="11" a="1"/>
  <c r="F1914" i="11" s="1"/>
  <c r="F2057" i="11" a="1"/>
  <c r="F2057" i="11" s="1"/>
  <c r="F1248" i="11" a="1"/>
  <c r="F1248" i="11" s="1"/>
  <c r="F1801" i="11" a="1"/>
  <c r="F1801" i="11" s="1"/>
  <c r="F1276" i="11" a="1"/>
  <c r="F1276" i="11" s="1"/>
  <c r="F2016" i="11" a="1"/>
  <c r="F2016" i="11" s="1"/>
  <c r="F798" i="11" a="1"/>
  <c r="F798" i="11" s="1"/>
  <c r="F234" i="11" a="1"/>
  <c r="F234" i="11" s="1"/>
  <c r="F1235" i="11" a="1"/>
  <c r="F1235" i="11" s="1"/>
  <c r="F2347" i="11" a="1"/>
  <c r="F2347" i="11" s="1"/>
  <c r="F2328" i="11" a="1"/>
  <c r="F2328" i="11" s="1"/>
  <c r="F674" i="11" a="1"/>
  <c r="F674" i="11" s="1"/>
  <c r="F1549" i="11" a="1"/>
  <c r="F1549" i="11" s="1"/>
  <c r="F698" i="11" a="1"/>
  <c r="F698" i="11" s="1"/>
  <c r="F235" i="11" a="1"/>
  <c r="F235" i="11" s="1"/>
  <c r="F799" i="11" a="1"/>
  <c r="F799" i="11" s="1"/>
  <c r="F1672" i="11" a="1"/>
  <c r="F1672" i="11" s="1"/>
  <c r="F1802" i="11" a="1"/>
  <c r="F1802" i="11" s="1"/>
  <c r="F1277" i="11" a="1"/>
  <c r="F1277" i="11" s="1"/>
  <c r="F997" i="11" a="1"/>
  <c r="F997" i="11" s="1"/>
  <c r="F2348" i="11" a="1"/>
  <c r="F2348" i="11" s="1"/>
  <c r="F1803" i="11" a="1"/>
  <c r="F1803" i="11" s="1"/>
  <c r="F1971" i="11" a="1"/>
  <c r="F1971" i="11" s="1"/>
  <c r="F286" i="11" a="1"/>
  <c r="F286" i="11" s="1"/>
  <c r="F1233" i="11" a="1"/>
  <c r="F1233" i="11" s="1"/>
  <c r="F1626" i="11" a="1"/>
  <c r="F1626" i="11" s="1"/>
  <c r="F1338" i="11" a="1"/>
  <c r="F1338" i="11" s="1"/>
  <c r="F1915" i="11" a="1"/>
  <c r="F1915" i="11" s="1"/>
  <c r="F2090" i="11" a="1"/>
  <c r="F2090" i="11" s="1"/>
  <c r="F587" i="11" a="1"/>
  <c r="F587" i="11" s="1"/>
  <c r="F1278" i="11" a="1"/>
  <c r="F1278" i="11" s="1"/>
  <c r="F1188" i="11" a="1"/>
  <c r="F1188" i="11" s="1"/>
  <c r="F1627" i="11" a="1"/>
  <c r="F1627" i="11" s="1"/>
  <c r="F2165" i="11" a="1"/>
  <c r="F2165" i="11" s="1"/>
  <c r="F1843" i="11" a="1"/>
  <c r="F1843" i="11" s="1"/>
  <c r="F611" i="11" a="1"/>
  <c r="F611" i="11" s="1"/>
  <c r="F2141" i="11" a="1"/>
  <c r="F2141" i="11" s="1"/>
  <c r="F2270" i="11" a="1"/>
  <c r="F2270" i="11" s="1"/>
  <c r="F2089" i="11" a="1"/>
  <c r="F2089" i="11" s="1"/>
  <c r="F2271" i="11" a="1"/>
  <c r="F2271" i="11" s="1"/>
  <c r="F747" i="11" a="1"/>
  <c r="F747" i="11" s="1"/>
  <c r="F411" i="11" a="1"/>
  <c r="F411" i="11" s="1"/>
  <c r="F101" i="11" a="1"/>
  <c r="F101" i="11" s="1"/>
  <c r="F612" i="11" a="1"/>
  <c r="F612" i="11" s="1"/>
  <c r="F1452" i="11" a="1"/>
  <c r="F1452" i="11" s="1"/>
  <c r="F2378" i="11" a="1"/>
  <c r="F2378" i="11" s="1"/>
  <c r="F2030" i="11" a="1"/>
  <c r="F2030" i="11" s="1"/>
  <c r="F1356" i="11" a="1"/>
  <c r="F1356" i="11" s="1"/>
  <c r="F343" i="11" a="1"/>
  <c r="F343" i="11" s="1"/>
  <c r="F881" i="11" a="1"/>
  <c r="F881" i="11" s="1"/>
  <c r="F2096" i="11" a="1"/>
  <c r="F2096" i="11" s="1"/>
  <c r="F1043" i="11" a="1"/>
  <c r="F1043" i="11" s="1"/>
  <c r="F1097" i="11" a="1"/>
  <c r="F1097" i="11" s="1"/>
  <c r="F699" i="11" a="1"/>
  <c r="F699" i="11" s="1"/>
  <c r="F1053" i="11" a="1"/>
  <c r="F1053" i="11" s="1"/>
  <c r="F1357" i="11" a="1"/>
  <c r="F1357" i="11" s="1"/>
  <c r="F1601" i="11" a="1"/>
  <c r="F1601" i="11" s="1"/>
  <c r="F471" i="11" a="1"/>
  <c r="F471" i="11" s="1"/>
  <c r="F1234" i="11" a="1"/>
  <c r="F1234" i="11" s="1"/>
  <c r="F1189" i="11" a="1"/>
  <c r="F1189" i="11" s="1"/>
  <c r="F412" i="11" a="1"/>
  <c r="F412" i="11" s="1"/>
  <c r="F2066" i="11" a="1"/>
  <c r="F2066" i="11" s="1"/>
  <c r="F1242" i="11" a="1"/>
  <c r="F1242" i="11" s="1"/>
  <c r="F1916" i="11" a="1"/>
  <c r="F1916" i="11" s="1"/>
  <c r="F1804" i="11" a="1"/>
  <c r="F1804" i="11" s="1"/>
  <c r="F2380" i="11" a="1"/>
  <c r="F2380" i="11" s="1"/>
  <c r="F882" i="11" a="1"/>
  <c r="F882" i="11" s="1"/>
  <c r="F2067" i="11" a="1"/>
  <c r="F2067" i="11" s="1"/>
  <c r="F1154" i="11" a="1"/>
  <c r="F1154" i="11" s="1"/>
  <c r="F1279" i="11" a="1"/>
  <c r="F1279" i="11" s="1"/>
  <c r="F941" i="11" a="1"/>
  <c r="F941" i="11" s="1"/>
  <c r="F469" i="11" a="1"/>
  <c r="F469" i="11" s="1"/>
  <c r="F513" i="11" a="1"/>
  <c r="F513" i="11" s="1"/>
  <c r="F960" i="11" a="1"/>
  <c r="F960" i="11" s="1"/>
  <c r="F1805" i="11" a="1"/>
  <c r="F1805" i="11" s="1"/>
  <c r="F2188" i="11" a="1"/>
  <c r="F2188" i="11" s="1"/>
  <c r="F1680" i="11" a="1"/>
  <c r="F1680" i="11" s="1"/>
  <c r="F1628" i="11" a="1"/>
  <c r="F1628" i="11" s="1"/>
  <c r="F1060" i="11" a="1"/>
  <c r="F1060" i="11" s="1"/>
  <c r="F2295" i="11" a="1"/>
  <c r="F2295" i="11" s="1"/>
  <c r="F2264" i="11" a="1"/>
  <c r="F2264" i="11" s="1"/>
  <c r="F961" i="11" a="1"/>
  <c r="F961" i="11" s="1"/>
  <c r="F1190" i="11" a="1"/>
  <c r="F1190" i="11" s="1"/>
  <c r="F102" i="11" a="1"/>
  <c r="F102" i="11" s="1"/>
  <c r="F1453" i="11" a="1"/>
  <c r="F1453" i="11" s="1"/>
  <c r="F1550" i="11" a="1"/>
  <c r="F1550" i="11" s="1"/>
  <c r="F1155" i="11" a="1"/>
  <c r="F1155" i="11" s="1"/>
  <c r="F272" i="11" a="1"/>
  <c r="F272" i="11" s="1"/>
  <c r="F576" i="11" a="1"/>
  <c r="F576" i="11" s="1"/>
  <c r="F2142" i="11" a="1"/>
  <c r="F2142" i="11" s="1"/>
  <c r="F2189" i="11" a="1"/>
  <c r="F2189" i="11" s="1"/>
  <c r="F1454" i="11" a="1"/>
  <c r="F1454" i="11" s="1"/>
  <c r="F514" i="11" a="1"/>
  <c r="F514" i="11" s="1"/>
  <c r="F1681" i="11" a="1"/>
  <c r="F1681" i="11" s="1"/>
  <c r="F1682" i="11" a="1"/>
  <c r="F1682" i="11" s="1"/>
  <c r="F2168" i="11" a="1"/>
  <c r="F2168" i="11" s="1"/>
  <c r="F613" i="11" a="1"/>
  <c r="F613" i="11" s="1"/>
  <c r="F767" i="11" a="1"/>
  <c r="F767" i="11" s="1"/>
  <c r="F1098" i="11" a="1"/>
  <c r="F1098" i="11" s="1"/>
  <c r="F161" i="11" a="1"/>
  <c r="F161" i="11" s="1"/>
  <c r="F180" i="11" a="1"/>
  <c r="F180" i="11" s="1"/>
  <c r="F1254" i="11" a="1"/>
  <c r="F1254" i="11" s="1"/>
  <c r="F2388" i="11" a="1"/>
  <c r="F2388" i="11" s="1"/>
  <c r="F1683" i="11" a="1"/>
  <c r="F1683" i="11" s="1"/>
  <c r="F614" i="11" a="1"/>
  <c r="F614" i="11" s="1"/>
  <c r="F1917" i="11" a="1"/>
  <c r="F1917" i="11" s="1"/>
  <c r="F1629" i="11" a="1"/>
  <c r="F1629" i="11" s="1"/>
  <c r="F1280" i="11" a="1"/>
  <c r="F1280" i="11" s="1"/>
  <c r="F79" i="11" a="1"/>
  <c r="F79" i="11" s="1"/>
  <c r="F1895" i="11" a="1"/>
  <c r="F1895" i="11" s="1"/>
  <c r="F1630" i="11" a="1"/>
  <c r="F1630" i="11" s="1"/>
  <c r="F681" i="11" a="1"/>
  <c r="F681" i="11" s="1"/>
  <c r="F883" i="11" a="1"/>
  <c r="F883" i="11" s="1"/>
  <c r="F236" i="11" a="1"/>
  <c r="F236" i="11" s="1"/>
  <c r="F884" i="11" a="1"/>
  <c r="F884" i="11" s="1"/>
  <c r="F1858" i="11" a="1"/>
  <c r="F1858" i="11" s="1"/>
  <c r="F1281" i="11" a="1"/>
  <c r="F1281" i="11" s="1"/>
  <c r="F1099" i="11" a="1"/>
  <c r="F1099" i="11" s="1"/>
  <c r="F2164" i="11" a="1"/>
  <c r="F2164" i="11" s="1"/>
  <c r="F2296" i="11" a="1"/>
  <c r="F2296" i="11" s="1"/>
  <c r="F1419" i="11" a="1"/>
  <c r="F1419" i="11" s="1"/>
  <c r="F1100" i="11" a="1"/>
  <c r="F1100" i="11" s="1"/>
  <c r="F1191" i="11" a="1"/>
  <c r="F1191" i="11" s="1"/>
  <c r="F1517" i="11" a="1"/>
  <c r="F1517" i="11" s="1"/>
  <c r="F2058" i="11" a="1"/>
  <c r="F2058" i="11" s="1"/>
  <c r="F1972" i="11" a="1"/>
  <c r="F1972" i="11" s="1"/>
  <c r="F1192" i="11" a="1"/>
  <c r="F1192" i="11" s="1"/>
  <c r="F1669" i="11" a="1"/>
  <c r="F1669" i="11" s="1"/>
  <c r="F700" i="11" a="1"/>
  <c r="F700" i="11" s="1"/>
  <c r="F323" i="11" a="1"/>
  <c r="F323" i="11" s="1"/>
  <c r="F1164" i="11" a="1"/>
  <c r="F1164" i="11" s="1"/>
  <c r="F2017" i="11" a="1"/>
  <c r="F2017" i="11" s="1"/>
  <c r="F615" i="11" a="1"/>
  <c r="F615" i="11" s="1"/>
  <c r="F2097" i="11" a="1"/>
  <c r="F2097" i="11" s="1"/>
  <c r="F1193" i="11" a="1"/>
  <c r="F1193" i="11" s="1"/>
  <c r="F413" i="11" a="1"/>
  <c r="F413" i="11" s="1"/>
  <c r="F2282" i="11" a="1"/>
  <c r="F2282" i="11" s="1"/>
  <c r="F1684" i="11" a="1"/>
  <c r="F1684" i="11"/>
  <c r="F2018" i="11" a="1"/>
  <c r="F2018" i="11" s="1"/>
  <c r="F1455" i="11" a="1"/>
  <c r="F1455" i="11" s="1"/>
  <c r="F383" i="11" a="1"/>
  <c r="F383" i="11" s="1"/>
  <c r="F998" i="11" a="1"/>
  <c r="F998" i="11" s="1"/>
  <c r="F885" i="11" a="1"/>
  <c r="F885" i="11" s="1"/>
  <c r="F1551" i="11" a="1"/>
  <c r="F1551" i="11" s="1"/>
  <c r="F1456" i="11" a="1"/>
  <c r="F1456" i="11" s="1"/>
  <c r="F768" i="11" a="1"/>
  <c r="F768" i="11" s="1"/>
  <c r="F2242" i="11" a="1"/>
  <c r="F2242" i="11" s="1"/>
  <c r="F1457" i="11" a="1"/>
  <c r="F1457" i="11" s="1"/>
  <c r="F2184" i="11" a="1"/>
  <c r="F2184" i="11" s="1"/>
  <c r="F2381" i="11" a="1"/>
  <c r="F2381" i="11" s="1"/>
  <c r="F2098" i="11" a="1"/>
  <c r="F2098" i="11" s="1"/>
  <c r="F1953" i="11" a="1"/>
  <c r="F1953" i="11" s="1"/>
  <c r="F322" i="11" a="1"/>
  <c r="F322" i="11" s="1"/>
  <c r="F287" i="11" a="1"/>
  <c r="F287" i="11" s="1"/>
  <c r="F1054" i="11" a="1"/>
  <c r="F1054" i="11" s="1"/>
  <c r="F616" i="11" a="1"/>
  <c r="F616" i="11" s="1"/>
  <c r="F1332" i="11" a="1"/>
  <c r="F1332" i="11" s="1"/>
  <c r="F617" i="11" a="1"/>
  <c r="F617" i="11" s="1"/>
  <c r="F493" i="11" a="1"/>
  <c r="F493" i="11" s="1"/>
  <c r="F2121" i="11" a="1"/>
  <c r="F2121" i="11" s="1"/>
  <c r="F237" i="11" a="1"/>
  <c r="F237" i="11" s="1"/>
  <c r="F2210" i="11" a="1"/>
  <c r="F2210" i="11" s="1"/>
  <c r="F618" i="11" a="1"/>
  <c r="F618" i="11" s="1"/>
  <c r="F886" i="11" a="1"/>
  <c r="F886" i="11" s="1"/>
  <c r="F238" i="11" a="1"/>
  <c r="F238" i="11" s="1"/>
  <c r="F1358" i="11" a="1"/>
  <c r="F1358" i="11" s="1"/>
  <c r="F1282" i="11" a="1"/>
  <c r="F1282" i="11" s="1"/>
  <c r="F1859" i="11" a="1"/>
  <c r="F1859" i="11" s="1"/>
  <c r="F2031" i="11" a="1"/>
  <c r="F2031" i="11" s="1"/>
  <c r="F887" i="11" a="1"/>
  <c r="F887" i="11" s="1"/>
  <c r="F1685" i="11" a="1"/>
  <c r="F1685" i="11" s="1"/>
  <c r="F619" i="11" a="1"/>
  <c r="F619" i="11" s="1"/>
  <c r="F2143" i="11" a="1"/>
  <c r="F2143" i="11" s="1"/>
  <c r="F414" i="11" a="1"/>
  <c r="F414" i="11" s="1"/>
  <c r="F1194" i="11" a="1"/>
  <c r="F1194" i="11" s="1"/>
  <c r="F1739" i="11" a="1"/>
  <c r="F1739" i="11" s="1"/>
  <c r="F2099" i="11" a="1"/>
  <c r="F2099" i="11" s="1"/>
  <c r="F2320" i="11" a="1"/>
  <c r="F2320" i="11" s="1"/>
  <c r="F1359" i="11" a="1"/>
  <c r="F1359" i="11" s="1"/>
  <c r="F181" i="11" a="1"/>
  <c r="F181" i="11" s="1"/>
  <c r="F1048" i="11" a="1"/>
  <c r="F1048" i="11" s="1"/>
  <c r="F888" i="11" a="1"/>
  <c r="F888" i="11" s="1"/>
  <c r="F769" i="11" a="1"/>
  <c r="F769" i="11" s="1"/>
  <c r="F1552" i="11" a="1"/>
  <c r="F1552" i="11" s="1"/>
  <c r="F1740" i="11" a="1"/>
  <c r="F1740" i="11" s="1"/>
  <c r="F800" i="11" a="1"/>
  <c r="F800" i="11" s="1"/>
  <c r="F103" i="11" a="1"/>
  <c r="F103" i="11" s="1"/>
  <c r="F1553" i="11" a="1"/>
  <c r="F1553" i="11" s="1"/>
  <c r="F1195" i="11" a="1"/>
  <c r="F1195" i="11" s="1"/>
  <c r="F2366" i="11" a="1"/>
  <c r="F2366" i="11" s="1"/>
  <c r="F394" i="11" a="1"/>
  <c r="F394" i="11" s="1"/>
  <c r="F889" i="11" a="1"/>
  <c r="F889" i="11" s="1"/>
  <c r="F1973" i="11" a="1"/>
  <c r="F1973" i="11" s="1"/>
  <c r="F1101" i="11" a="1"/>
  <c r="F1101" i="11" s="1"/>
  <c r="F1686" i="11" a="1"/>
  <c r="F1686" i="11" s="1"/>
  <c r="F1806" i="11" a="1"/>
  <c r="F1806" i="11" s="1"/>
  <c r="F2032" i="11" a="1"/>
  <c r="F2032" i="11" s="1"/>
  <c r="F1073" i="11" a="1"/>
  <c r="F1073" i="11" s="1"/>
  <c r="F1896" i="11" a="1"/>
  <c r="F1896" i="11" s="1"/>
  <c r="F2100" i="11" a="1"/>
  <c r="F2100" i="11" s="1"/>
  <c r="F1727" i="11" a="1"/>
  <c r="F1727" i="11" s="1"/>
  <c r="F2169" i="11" a="1"/>
  <c r="F2169" i="11" s="1"/>
  <c r="F1860" i="11" a="1"/>
  <c r="F1860" i="11" s="1"/>
  <c r="F515" i="11" a="1"/>
  <c r="F515" i="11" s="1"/>
  <c r="F890" i="11" a="1"/>
  <c r="F890" i="11" s="1"/>
  <c r="F2329" i="11" a="1"/>
  <c r="F2329" i="11" s="1"/>
  <c r="F415" i="11" a="1"/>
  <c r="F415" i="11" s="1"/>
  <c r="F516" i="11" a="1"/>
  <c r="F516" i="11" s="1"/>
  <c r="F280" i="11" a="1"/>
  <c r="F280" i="11" s="1"/>
  <c r="F2283" i="11" a="1"/>
  <c r="F2283" i="11" s="1"/>
  <c r="F1631" i="11" a="1"/>
  <c r="F1631" i="11" s="1"/>
  <c r="F1554" i="11" a="1"/>
  <c r="F1554" i="11" s="1"/>
  <c r="F1861" i="11" a="1"/>
  <c r="F1861" i="11" s="1"/>
  <c r="F1360" i="11" a="1"/>
  <c r="F1360" i="11" s="1"/>
  <c r="F891" i="11" a="1"/>
  <c r="F891" i="11" s="1"/>
  <c r="F999" i="11" a="1"/>
  <c r="F999" i="11" s="1"/>
  <c r="F1974" i="11" a="1"/>
  <c r="F1974" i="11" s="1"/>
  <c r="F1102" i="11" a="1"/>
  <c r="F1102" i="11" s="1"/>
  <c r="F45" i="11" a="1"/>
  <c r="F45" i="11" s="1"/>
  <c r="F1518" i="11" a="1"/>
  <c r="F1518" i="11" s="1"/>
  <c r="F1662" i="11" a="1"/>
  <c r="F1662" i="11" s="1"/>
  <c r="F2190" i="11" a="1"/>
  <c r="F2190" i="11" s="1"/>
  <c r="F1555" i="11" a="1"/>
  <c r="F1555" i="11" s="1"/>
  <c r="F80" i="11" a="1"/>
  <c r="F80" i="11" s="1"/>
  <c r="F2068" i="11" a="1"/>
  <c r="F2068" i="11" s="1"/>
  <c r="F1687" i="11" a="1"/>
  <c r="F1687" i="11" s="1"/>
  <c r="F1361" i="11" a="1"/>
  <c r="F1361" i="11" s="1"/>
  <c r="F2122" i="11" a="1"/>
  <c r="F2122" i="11" s="1"/>
  <c r="F1556" i="11" a="1"/>
  <c r="F1556" i="11" s="1"/>
  <c r="F416" i="11" a="1"/>
  <c r="F416" i="11" s="1"/>
  <c r="F2056" i="11" a="1"/>
  <c r="F2056" i="11" s="1"/>
  <c r="F2367" i="11" a="1"/>
  <c r="F2367" i="11" s="1"/>
  <c r="F1688" i="11" a="1"/>
  <c r="F1688" i="11" s="1"/>
  <c r="F801" i="11" a="1"/>
  <c r="F801" i="11" s="1"/>
  <c r="F1103" i="11" a="1"/>
  <c r="F1103" i="11" s="1"/>
  <c r="F2321" i="11" a="1"/>
  <c r="F2321" i="11" s="1"/>
  <c r="F2349" i="11" a="1"/>
  <c r="F2349" i="11" s="1"/>
  <c r="F417" i="11" a="1"/>
  <c r="F417" i="11" s="1"/>
  <c r="F1000" i="11" a="1"/>
  <c r="F1000" i="11" s="1"/>
  <c r="F2373" i="11" a="1"/>
  <c r="F2373" i="11" s="1"/>
  <c r="F1196" i="11" a="1"/>
  <c r="F1196" i="11" s="1"/>
  <c r="F1001" i="11" a="1"/>
  <c r="F1001" i="11" s="1"/>
  <c r="F1002" i="11" a="1"/>
  <c r="F1002" i="11" s="1"/>
  <c r="F1458" i="11" a="1"/>
  <c r="F1458" i="11" s="1"/>
  <c r="F2272" i="11" a="1"/>
  <c r="F2272" i="11" s="1"/>
  <c r="F1159" i="11" a="1"/>
  <c r="F1159" i="11" s="1"/>
  <c r="F802" i="11" a="1"/>
  <c r="F802" i="11" s="1"/>
  <c r="F517" i="11" a="1"/>
  <c r="F517" i="11" s="1"/>
  <c r="F1778" i="11" a="1"/>
  <c r="F1778" i="11" s="1"/>
  <c r="F620" i="11" a="1"/>
  <c r="F620" i="11" s="1"/>
  <c r="F344" i="11" a="1"/>
  <c r="F344" i="11" s="1"/>
  <c r="F59" i="11" a="1"/>
  <c r="F59" i="11" s="1"/>
  <c r="F1918" i="11" a="1"/>
  <c r="F1918" i="11" s="1"/>
  <c r="F2350" i="11" a="1"/>
  <c r="F2350" i="11" s="1"/>
  <c r="F2144" i="11" a="1"/>
  <c r="F2144" i="11" s="1"/>
  <c r="F1459" i="11" a="1"/>
  <c r="F1459" i="11" s="1"/>
  <c r="F2123" i="11" a="1"/>
  <c r="F2123" i="11" s="1"/>
  <c r="F1003" i="11" a="1"/>
  <c r="F1003" i="11" s="1"/>
  <c r="F2239" i="11" a="1"/>
  <c r="F2239" i="11" s="1"/>
  <c r="F418" i="11" a="1"/>
  <c r="F418" i="11" s="1"/>
  <c r="F1807" i="11" a="1"/>
  <c r="F1807" i="11" s="1"/>
  <c r="F419" i="11" a="1"/>
  <c r="F419" i="11" s="1"/>
  <c r="F1632" i="11" a="1"/>
  <c r="F1632" i="11" s="1"/>
  <c r="F621" i="11" a="1"/>
  <c r="F621" i="11" s="1"/>
  <c r="F2322" i="11" a="1"/>
  <c r="F2322" i="11" s="1"/>
  <c r="F2124" i="11" a="1"/>
  <c r="F2124" i="11" s="1"/>
  <c r="F1557" i="11" a="1"/>
  <c r="F1557" i="11"/>
  <c r="F1104" i="11" a="1"/>
  <c r="F1104" i="11" s="1"/>
  <c r="F420" i="11" a="1"/>
  <c r="F420" i="11" s="1"/>
  <c r="F2382" i="11" a="1"/>
  <c r="F2382" i="11" s="1"/>
  <c r="F577" i="11" a="1"/>
  <c r="F577" i="11" s="1"/>
  <c r="F2231" i="11" a="1"/>
  <c r="F2231" i="11" s="1"/>
  <c r="F518" i="11" a="1"/>
  <c r="F518" i="11" s="1"/>
  <c r="F1362" i="11" a="1"/>
  <c r="F1362" i="11" s="1"/>
  <c r="F325" i="11" a="1"/>
  <c r="F325" i="11" s="1"/>
  <c r="F892" i="11" a="1"/>
  <c r="F892" i="11" s="1"/>
  <c r="F582" i="11" a="1"/>
  <c r="F582" i="11" s="1"/>
  <c r="F2211" i="11" a="1"/>
  <c r="F2211" i="11" s="1"/>
  <c r="F1105" i="11" a="1"/>
  <c r="F1105" i="11" s="1"/>
  <c r="F1633" i="11" a="1"/>
  <c r="F1633" i="11" s="1"/>
  <c r="F1004" i="11" a="1"/>
  <c r="F1004" i="11" s="1"/>
  <c r="F803" i="11" a="1"/>
  <c r="F803" i="11" s="1"/>
  <c r="F1741" i="11" a="1"/>
  <c r="F1741" i="11" s="1"/>
  <c r="F95" i="11" a="1"/>
  <c r="F95" i="11" s="1"/>
  <c r="F1363" i="11" a="1"/>
  <c r="F1363" i="11" s="1"/>
  <c r="F622" i="11" a="1"/>
  <c r="F622" i="11" s="1"/>
  <c r="F1005" i="11" a="1"/>
  <c r="F1005" i="11" s="1"/>
  <c r="F1975" i="11" a="1"/>
  <c r="F1975" i="11" s="1"/>
  <c r="F1106" i="11" a="1"/>
  <c r="F1106" i="11" s="1"/>
  <c r="F1364" i="11" a="1"/>
  <c r="F1364" i="11" s="1"/>
  <c r="F1742" i="11" a="1"/>
  <c r="F1742" i="11" s="1"/>
  <c r="F128" i="11" a="1"/>
  <c r="F128" i="11" s="1"/>
  <c r="F804" i="11" a="1"/>
  <c r="F804" i="11" s="1"/>
  <c r="F1729" i="11" a="1"/>
  <c r="F1729" i="11" s="1"/>
  <c r="F1006" i="11" a="1"/>
  <c r="F1006" i="11" s="1"/>
  <c r="F2273" i="11" a="1"/>
  <c r="F2273" i="11" s="1"/>
  <c r="F273" i="11" a="1"/>
  <c r="F273" i="11" s="1"/>
  <c r="F701" i="11" a="1"/>
  <c r="F701" i="11" s="1"/>
  <c r="F2191" i="11" a="1"/>
  <c r="F2191" i="11" s="1"/>
  <c r="F623" i="11" a="1"/>
  <c r="F623" i="11" s="1"/>
  <c r="F494" i="11" a="1"/>
  <c r="F494" i="11" s="1"/>
  <c r="F2145" i="11" a="1"/>
  <c r="F2145" i="11" s="1"/>
  <c r="F2284" i="11" a="1"/>
  <c r="F2284" i="11" s="1"/>
  <c r="F1558" i="11" a="1"/>
  <c r="F1558" i="11" s="1"/>
  <c r="F1107" i="11" a="1"/>
  <c r="F1107" i="11" s="1"/>
  <c r="F2069" i="11" a="1"/>
  <c r="F2069" i="11"/>
  <c r="F2274" i="11" a="1"/>
  <c r="F2274" i="11" s="1"/>
  <c r="F2170" i="11" a="1"/>
  <c r="F2170" i="11" s="1"/>
  <c r="F1197" i="11" a="1"/>
  <c r="F1197" i="11" s="1"/>
  <c r="F1862" i="11" a="1"/>
  <c r="F1862" i="11" s="1"/>
  <c r="F326" i="11" a="1"/>
  <c r="F326" i="11" s="1"/>
  <c r="F1673" i="11" a="1"/>
  <c r="F1673" i="11" s="1"/>
  <c r="F1251" i="11" a="1"/>
  <c r="F1251" i="11" s="1"/>
  <c r="F2212" i="11" a="1"/>
  <c r="F2212" i="11" s="1"/>
  <c r="F1420" i="11" a="1"/>
  <c r="F1420" i="11" s="1"/>
  <c r="F17" i="11" a="1"/>
  <c r="F17" i="11" s="1"/>
  <c r="F2192" i="11" a="1"/>
  <c r="F2192" i="11" s="1"/>
  <c r="F1365" i="11" a="1"/>
  <c r="F1365" i="11" s="1"/>
  <c r="F479" i="11" a="1"/>
  <c r="F479" i="11" s="1"/>
  <c r="F702" i="11" a="1"/>
  <c r="F702" i="11" s="1"/>
  <c r="F1333" i="11" a="1"/>
  <c r="F1333" i="11" s="1"/>
  <c r="F778" i="11" a="1"/>
  <c r="F778" i="11" s="1"/>
  <c r="F1808" i="11" a="1"/>
  <c r="F1808" i="11" s="1"/>
  <c r="F2383" i="11" a="1"/>
  <c r="F2383" i="11" s="1"/>
  <c r="F1919" i="11" a="1"/>
  <c r="F1919" i="11" s="1"/>
  <c r="F2070" i="11" a="1"/>
  <c r="F2070" i="11" s="1"/>
  <c r="F421" i="11" a="1"/>
  <c r="F421" i="11" s="1"/>
  <c r="F1949" i="11" a="1"/>
  <c r="F1949" i="11" s="1"/>
  <c r="F2125" i="11" a="1"/>
  <c r="F2125" i="11" s="1"/>
  <c r="F288" i="11" a="1"/>
  <c r="F288" i="11" s="1"/>
  <c r="F1809" i="11" a="1"/>
  <c r="F1809" i="11" s="1"/>
  <c r="F182" i="11" a="1"/>
  <c r="F182" i="11" s="1"/>
  <c r="F1976" i="11" a="1"/>
  <c r="F1976" i="11" s="1"/>
  <c r="F1066" i="11" a="1"/>
  <c r="F1066" i="11" s="1"/>
  <c r="F1977" i="11" a="1"/>
  <c r="F1977" i="11" s="1"/>
  <c r="F1810" i="11" a="1"/>
  <c r="F1810" i="11" s="1"/>
  <c r="F1108" i="11" a="1"/>
  <c r="F1108" i="11" s="1"/>
  <c r="F1366" i="11" a="1"/>
  <c r="F1366" i="11" s="1"/>
  <c r="F1863" i="11" a="1"/>
  <c r="F1863" i="11" s="1"/>
  <c r="F624" i="11" a="1"/>
  <c r="F624" i="11" s="1"/>
  <c r="F754" i="11" a="1"/>
  <c r="F754" i="11" s="1"/>
  <c r="F1978" i="11" a="1"/>
  <c r="F1978" i="11" s="1"/>
  <c r="F1283" i="11" a="1"/>
  <c r="F1283" i="11" s="1"/>
  <c r="F1811" i="11" a="1"/>
  <c r="F1811" i="11" s="1"/>
  <c r="F25" i="11" a="1"/>
  <c r="F25" i="11" s="1"/>
  <c r="F1198" i="11" a="1"/>
  <c r="F1198" i="11" s="1"/>
  <c r="F60" i="11" a="1"/>
  <c r="F60" i="11" s="1"/>
  <c r="F1367" i="11" a="1"/>
  <c r="F1367" i="11" s="1"/>
  <c r="F1460" i="11" a="1"/>
  <c r="F1460" i="11" s="1"/>
  <c r="F1559" i="11" a="1"/>
  <c r="F1559" i="11" s="1"/>
  <c r="F2071" i="11" a="1"/>
  <c r="F2071" i="11" s="1"/>
  <c r="F1789" i="11" a="1"/>
  <c r="F1789" i="11" s="1"/>
  <c r="F1634" i="11" a="1"/>
  <c r="F1634" i="11" s="1"/>
  <c r="F1560" i="11" a="1"/>
  <c r="F1560" i="11" s="1"/>
  <c r="F1689" i="11" a="1"/>
  <c r="F1689" i="11" s="1"/>
  <c r="F1461" i="11" a="1"/>
  <c r="F1461" i="11" s="1"/>
  <c r="F2126" i="11" a="1"/>
  <c r="F2126" i="11" s="1"/>
  <c r="F1743" i="11" a="1"/>
  <c r="F1743" i="11" s="1"/>
  <c r="F519" i="11" a="1"/>
  <c r="F519" i="11" s="1"/>
  <c r="F1007" i="11" a="1"/>
  <c r="F1007" i="11" s="1"/>
  <c r="F1744" i="11" a="1"/>
  <c r="F1744" i="11" s="1"/>
  <c r="F239" i="11" a="1"/>
  <c r="F239" i="11" s="1"/>
  <c r="F1368" i="11" a="1"/>
  <c r="F1368" i="11" s="1"/>
  <c r="F240" i="11" a="1"/>
  <c r="F240" i="11" s="1"/>
  <c r="F2" i="11" a="1"/>
  <c r="F2" i="11" s="1"/>
  <c r="F1864" i="11" a="1"/>
  <c r="F1864" i="11" s="1"/>
  <c r="F1745" i="11" a="1"/>
  <c r="F1745" i="11" s="1"/>
  <c r="F2072" i="11" a="1"/>
  <c r="F2072" i="11" s="1"/>
  <c r="F1074" i="11" a="1"/>
  <c r="F1074" i="11" s="1"/>
  <c r="F1199" i="11" a="1"/>
  <c r="F1199" i="11" s="1"/>
  <c r="F1561" i="11" a="1"/>
  <c r="F1561" i="11" s="1"/>
  <c r="F703" i="11" a="1"/>
  <c r="F703" i="11" s="1"/>
  <c r="F1462" i="11" a="1"/>
  <c r="F1462" i="11" s="1"/>
  <c r="F2232" i="11" a="1"/>
  <c r="F2232" i="11" s="1"/>
  <c r="F625" i="11" a="1"/>
  <c r="F625" i="11" s="1"/>
  <c r="F1920" i="11" a="1"/>
  <c r="F1920" i="11" s="1"/>
  <c r="F269" i="11" a="1"/>
  <c r="F269" i="11" s="1"/>
  <c r="F218" i="11" a="1"/>
  <c r="F218" i="11" s="1"/>
  <c r="F1075" i="11" a="1"/>
  <c r="F1075" i="11" s="1"/>
  <c r="F2297" i="11" a="1"/>
  <c r="F2297" i="11" s="1"/>
  <c r="F1109" i="11" a="1"/>
  <c r="F1109" i="11" s="1"/>
  <c r="F1284" i="11" a="1"/>
  <c r="F1284" i="11" s="1"/>
  <c r="F704" i="11" a="1"/>
  <c r="F704" i="11" s="1"/>
  <c r="F520" i="11" a="1"/>
  <c r="F520" i="11" s="1"/>
  <c r="F2323" i="11" a="1"/>
  <c r="F2323" i="11" s="1"/>
  <c r="F1285" i="11" a="1"/>
  <c r="F1285" i="11" s="1"/>
  <c r="F1286" i="11" a="1"/>
  <c r="F1286" i="11" s="1"/>
  <c r="F345" i="11" a="1"/>
  <c r="F345" i="11" s="1"/>
  <c r="F1635" i="11" a="1"/>
  <c r="F1635" i="11" s="1"/>
  <c r="F1463" i="11" a="1"/>
  <c r="F1463" i="11" s="1"/>
  <c r="F134" i="11" a="1"/>
  <c r="F134" i="11" s="1"/>
  <c r="F2275" i="11" a="1"/>
  <c r="F2275" i="11" s="1"/>
  <c r="F1464" i="11" a="1"/>
  <c r="F1464" i="11" s="1"/>
  <c r="F1636" i="11" a="1"/>
  <c r="F1636" i="11" s="1"/>
  <c r="F1746" i="11" a="1"/>
  <c r="F1746" i="11" s="1"/>
  <c r="F1725" i="11" a="1"/>
  <c r="F1725" i="11" s="1"/>
  <c r="F135" i="11" a="1"/>
  <c r="F135" i="11" s="1"/>
  <c r="F2053" i="11" a="1"/>
  <c r="F2053" i="11" s="1"/>
  <c r="F1719" i="11" a="1"/>
  <c r="F1719" i="11" s="1"/>
  <c r="F2193" i="11" a="1"/>
  <c r="F2193" i="11" s="1"/>
  <c r="F26" i="11" a="1"/>
  <c r="F26" i="11" s="1"/>
  <c r="F1957" i="11" a="1"/>
  <c r="F1957" i="11" s="1"/>
  <c r="F1249" i="11" a="1"/>
  <c r="F1249" i="11" s="1"/>
  <c r="F1562" i="11" a="1"/>
  <c r="F1562" i="11" s="1"/>
  <c r="F1690" i="11" a="1"/>
  <c r="F1690" i="11" s="1"/>
  <c r="F1812" i="11" a="1"/>
  <c r="F1812" i="11" s="1"/>
  <c r="F1465" i="11" a="1"/>
  <c r="F1465" i="11" s="1"/>
  <c r="F521" i="11" a="1"/>
  <c r="F521" i="11" s="1"/>
  <c r="F346" i="11" a="1"/>
  <c r="F346" i="11" s="1"/>
  <c r="F1637" i="11" a="1"/>
  <c r="F1637" i="11" s="1"/>
  <c r="F61" i="11" a="1"/>
  <c r="F61" i="11" s="1"/>
  <c r="F2073" i="11" a="1"/>
  <c r="F2073" i="11" s="1"/>
  <c r="F1008" i="11" a="1"/>
  <c r="F1008" i="11" s="1"/>
  <c r="F805" i="11" a="1"/>
  <c r="F805" i="11" s="1"/>
  <c r="F1921" i="11" a="1"/>
  <c r="F1921" i="11" s="1"/>
  <c r="F1200" i="11" a="1"/>
  <c r="F1200" i="11" s="1"/>
  <c r="F1774" i="11" a="1"/>
  <c r="F1774" i="11" s="1"/>
  <c r="F2074" i="11" a="1"/>
  <c r="F2074" i="11" s="1"/>
  <c r="F104" i="11" a="1"/>
  <c r="F104" i="11" s="1"/>
  <c r="F289" i="11" a="1"/>
  <c r="F289" i="11" s="1"/>
  <c r="F1009" i="11" a="1"/>
  <c r="F1009" i="11" s="1"/>
  <c r="F893" i="11" a="1"/>
  <c r="F893" i="11" s="1"/>
  <c r="F1255" i="11" a="1"/>
  <c r="F1255" i="11" s="1"/>
  <c r="F46" i="11" a="1"/>
  <c r="F46" i="11" s="1"/>
  <c r="F1813" i="11" a="1"/>
  <c r="F1813" i="11" s="1"/>
  <c r="F81" i="11" a="1"/>
  <c r="F81" i="11" s="1"/>
  <c r="F522" i="11" a="1"/>
  <c r="F522" i="11" s="1"/>
  <c r="F1110" i="11" a="1"/>
  <c r="F1110" i="11" s="1"/>
  <c r="F770" i="11" a="1"/>
  <c r="F770" i="11" s="1"/>
  <c r="F2101" i="11" a="1"/>
  <c r="F2101" i="11" s="1"/>
  <c r="F894" i="11" a="1"/>
  <c r="F894" i="11" s="1"/>
  <c r="F870" i="11" a="1"/>
  <c r="F870" i="11" s="1"/>
  <c r="F1287" i="11" a="1"/>
  <c r="F1287" i="11" s="1"/>
  <c r="F1922" i="11" a="1"/>
  <c r="F1922" i="11" s="1"/>
  <c r="F2243" i="11" a="1"/>
  <c r="F2243" i="11" s="1"/>
  <c r="F136" i="11" a="1"/>
  <c r="F136" i="11" s="1"/>
  <c r="F1638" i="11" a="1"/>
  <c r="F1638" i="11" s="1"/>
  <c r="F105" i="11" a="1"/>
  <c r="F105" i="11" s="1"/>
  <c r="F863" i="11" a="1"/>
  <c r="F863" i="11" s="1"/>
  <c r="F2213" i="11" a="1"/>
  <c r="F2213" i="11" s="1"/>
  <c r="F895" i="11" a="1"/>
  <c r="F895" i="11" s="1"/>
  <c r="F1979" i="11" a="1"/>
  <c r="F1979" i="11" s="1"/>
  <c r="F1923" i="11" a="1"/>
  <c r="F1923" i="11" s="1"/>
  <c r="F1010" i="11" a="1"/>
  <c r="F1010" i="11" s="1"/>
  <c r="F1201" i="11" a="1"/>
  <c r="F1201" i="11" s="1"/>
  <c r="F626" i="11" a="1"/>
  <c r="F626" i="11" s="1"/>
  <c r="F1747" i="11" a="1"/>
  <c r="F1747" i="11" s="1"/>
  <c r="F1466" i="11" a="1"/>
  <c r="F1466" i="11" s="1"/>
  <c r="F472" i="11" a="1"/>
  <c r="F472" i="11" s="1"/>
  <c r="F967" i="11" a="1"/>
  <c r="F967" i="11" s="1"/>
  <c r="F627" i="11" a="1"/>
  <c r="F627" i="11" s="1"/>
  <c r="F523" i="11" a="1"/>
  <c r="F523" i="11" s="1"/>
  <c r="F628" i="11" a="1"/>
  <c r="F628" i="11" s="1"/>
  <c r="F137" i="11" a="1"/>
  <c r="F137" i="11" s="1"/>
  <c r="F524" i="11" a="1"/>
  <c r="F524" i="11" s="1"/>
  <c r="F172" i="11" a="1"/>
  <c r="F172" i="11" s="1"/>
  <c r="F1421" i="11" a="1"/>
  <c r="F1421" i="11" s="1"/>
  <c r="F327" i="11" a="1"/>
  <c r="F327" i="11" s="1"/>
  <c r="F422" i="11" a="1"/>
  <c r="F422" i="11" s="1"/>
  <c r="F270" i="11" a="1"/>
  <c r="F270" i="11" s="1"/>
  <c r="F525" i="11" a="1"/>
  <c r="F525" i="11" s="1"/>
  <c r="F2194" i="11" a="1"/>
  <c r="F2194" i="11" s="1"/>
  <c r="F138" i="11" a="1"/>
  <c r="F138" i="11" s="1"/>
  <c r="F2360" i="11" a="1"/>
  <c r="F2360" i="11" s="1"/>
  <c r="F1467" i="11" a="1"/>
  <c r="F1467" i="11" s="1"/>
  <c r="F864" i="11" a="1"/>
  <c r="F864" i="11" s="1"/>
  <c r="F241" i="11" a="1"/>
  <c r="F241" i="11" s="1"/>
  <c r="F2384" i="11" a="1"/>
  <c r="F2384" i="11" s="1"/>
  <c r="F47" i="11" a="1"/>
  <c r="F47" i="11" s="1"/>
  <c r="F1563" i="11" a="1"/>
  <c r="F1563" i="11" s="1"/>
  <c r="F1369" i="11" a="1"/>
  <c r="F1369" i="11" s="1"/>
  <c r="F1564" i="11" a="1"/>
  <c r="F1564" i="11" s="1"/>
  <c r="F806" i="11" a="1"/>
  <c r="F806" i="11" s="1"/>
  <c r="F423" i="11" a="1"/>
  <c r="F423" i="11" s="1"/>
  <c r="F2195" i="11" a="1"/>
  <c r="F2195" i="11" s="1"/>
  <c r="F242" i="11" a="1"/>
  <c r="F242" i="11" s="1"/>
  <c r="F1288" i="11" a="1"/>
  <c r="F1288" i="11" s="1"/>
  <c r="F807" i="11" a="1"/>
  <c r="F807" i="11" s="1"/>
  <c r="F1980" i="11" a="1"/>
  <c r="F1980" i="11" s="1"/>
  <c r="F480" i="11" a="1"/>
  <c r="F480" i="11" s="1"/>
  <c r="F1981" i="11" a="1"/>
  <c r="F1981" i="11" s="1"/>
  <c r="F139" i="11" a="1"/>
  <c r="F139" i="11" s="1"/>
  <c r="F1370" i="11" a="1"/>
  <c r="F1370" i="11" s="1"/>
  <c r="F2075" i="11" a="1"/>
  <c r="F2075" i="11" s="1"/>
  <c r="F290" i="11" a="1"/>
  <c r="F290" i="11" s="1"/>
  <c r="F1334" i="11" a="1"/>
  <c r="F1334" i="11" s="1"/>
  <c r="F808" i="11" a="1"/>
  <c r="F808" i="11" s="1"/>
  <c r="F1846" i="11" a="1"/>
  <c r="F1846" i="11" s="1"/>
  <c r="F1371" i="11" a="1"/>
  <c r="F1371" i="11" s="1"/>
  <c r="F2244" i="11" a="1"/>
  <c r="F2244" i="11" s="1"/>
  <c r="F1202" i="11" a="1"/>
  <c r="F1202" i="11" s="1"/>
  <c r="F629" i="11" a="1"/>
  <c r="F629" i="11" s="1"/>
  <c r="F1865" i="11" a="1"/>
  <c r="F1865" i="11" s="1"/>
  <c r="F944" i="11" a="1"/>
  <c r="F944" i="11" s="1"/>
  <c r="F1111" i="11" a="1"/>
  <c r="F1111" i="11" s="1"/>
  <c r="F771" i="11" a="1"/>
  <c r="F771" i="11" s="1"/>
  <c r="F1203" i="11" a="1"/>
  <c r="F1203" i="11" s="1"/>
  <c r="F1982" i="11" a="1"/>
  <c r="F1982" i="11" s="1"/>
  <c r="F1011" i="11" a="1"/>
  <c r="F1011" i="11" s="1"/>
  <c r="F291" i="11" a="1"/>
  <c r="F291" i="11" s="1"/>
  <c r="F1983" i="11" a="1"/>
  <c r="F1983" i="11" s="1"/>
  <c r="F1057" i="11" a="1"/>
  <c r="F1057" i="11" s="1"/>
  <c r="F1438" i="11" a="1"/>
  <c r="F1438" i="11" s="1"/>
  <c r="F106" i="11" a="1"/>
  <c r="F106" i="11" s="1"/>
  <c r="F481" i="11" a="1"/>
  <c r="F481" i="11" s="1"/>
  <c r="F1112" i="11" a="1"/>
  <c r="F1112" i="11" s="1"/>
  <c r="F1866" i="11" a="1"/>
  <c r="F1866" i="11" s="1"/>
  <c r="F1468" i="11" a="1"/>
  <c r="F1468" i="11" s="1"/>
  <c r="F809" i="11" a="1"/>
  <c r="F809" i="11" s="1"/>
  <c r="F810" i="11" a="1"/>
  <c r="F810" i="11" s="1"/>
  <c r="F1814" i="11" a="1"/>
  <c r="F1814" i="11" s="1"/>
  <c r="F1867" i="11" a="1"/>
  <c r="F1867" i="11" s="1"/>
  <c r="F347" i="11" a="1"/>
  <c r="F347" i="11" s="1"/>
  <c r="F2033" i="11" a="1"/>
  <c r="F2033" i="11" s="1"/>
  <c r="F1748" i="11" a="1"/>
  <c r="F1748" i="11" s="1"/>
  <c r="F1639" i="11" a="1"/>
  <c r="F1639" i="11" s="1"/>
  <c r="F1640" i="11" a="1"/>
  <c r="F1640" i="11" s="1"/>
  <c r="F1815" i="11" a="1"/>
  <c r="F1815" i="11" s="1"/>
  <c r="F896" i="11" a="1"/>
  <c r="F896" i="11" s="1"/>
  <c r="F1469" i="11" a="1"/>
  <c r="F1469" i="11" s="1"/>
  <c r="F1641" i="11" a="1"/>
  <c r="F1641" i="11" s="1"/>
  <c r="F1565" i="11" a="1"/>
  <c r="F1565" i="11" s="1"/>
  <c r="F1691" i="11" a="1"/>
  <c r="F1691" i="11" s="1"/>
  <c r="F1642" i="11" a="1"/>
  <c r="F1642" i="11" s="1"/>
  <c r="F292" i="11" a="1"/>
  <c r="F292" i="11" s="1"/>
  <c r="F526" i="11" a="1"/>
  <c r="F526" i="11" s="1"/>
  <c r="F630" i="11" a="1"/>
  <c r="F630" i="11" s="1"/>
  <c r="F1113" i="11" a="1"/>
  <c r="F1113" i="11" s="1"/>
  <c r="F1868" i="11" a="1"/>
  <c r="F1868" i="11" s="1"/>
  <c r="F2034" i="11" a="1"/>
  <c r="F2034" i="11" s="1"/>
  <c r="F897" i="11" a="1"/>
  <c r="F897" i="11" s="1"/>
  <c r="F1470" i="11" a="1"/>
  <c r="F1470" i="11" s="1"/>
  <c r="F1692" i="11" a="1"/>
  <c r="F1692" i="11" s="1"/>
  <c r="F140" i="11" a="1"/>
  <c r="F140" i="11" s="1"/>
  <c r="F1816" i="11" a="1"/>
  <c r="F1816" i="11" s="1"/>
  <c r="F898" i="11" a="1"/>
  <c r="F898" i="11" s="1"/>
  <c r="F811" i="11" a="1"/>
  <c r="F811" i="11" s="1"/>
  <c r="F2258" i="11" a="1"/>
  <c r="F2258" i="11" s="1"/>
  <c r="F2146" i="11" a="1"/>
  <c r="F2146" i="11" s="1"/>
  <c r="F527" i="11" a="1"/>
  <c r="F527" i="11" s="1"/>
  <c r="F1243" i="11" a="1"/>
  <c r="F1243" i="11" s="1"/>
  <c r="F631" i="11" a="1"/>
  <c r="F631" i="11" s="1"/>
  <c r="F1869" i="11" a="1"/>
  <c r="F1869" i="11" s="1"/>
  <c r="F1012" i="11" a="1"/>
  <c r="F1012" i="11" s="1"/>
  <c r="F528" i="11" a="1"/>
  <c r="F528" i="11" s="1"/>
  <c r="F1817" i="11" a="1"/>
  <c r="F1817" i="11" s="1"/>
  <c r="F2351" i="11" a="1"/>
  <c r="F2351" i="11" s="1"/>
  <c r="F2147" i="11" a="1"/>
  <c r="F2147" i="11" s="1"/>
  <c r="F588" i="11" a="1"/>
  <c r="F588" i="11" s="1"/>
  <c r="F1749" i="11" a="1"/>
  <c r="F1749" i="11" s="1"/>
  <c r="F1289" i="11" a="1"/>
  <c r="F1289" i="11" s="1"/>
  <c r="F1114" i="11" a="1"/>
  <c r="F1114" i="11" s="1"/>
  <c r="F482" i="11" a="1"/>
  <c r="F482" i="11" s="1"/>
  <c r="F1785" i="11" a="1"/>
  <c r="F1785" i="11" s="1"/>
  <c r="F1750" i="11" a="1"/>
  <c r="F1750" i="11" s="1"/>
  <c r="F1335" i="11" a="1"/>
  <c r="F1335" i="11" s="1"/>
  <c r="F1013" i="11" a="1"/>
  <c r="F1013" i="11" s="1"/>
  <c r="F1014" i="11" a="1"/>
  <c r="F1014" i="11" s="1"/>
  <c r="F812" i="11" a="1"/>
  <c r="F812" i="11" s="1"/>
  <c r="F1372" i="11" a="1"/>
  <c r="F1372" i="11" s="1"/>
  <c r="F348" i="11" a="1"/>
  <c r="F348" i="11" s="1"/>
  <c r="F1373" i="11" a="1"/>
  <c r="F1373" i="11" s="1"/>
  <c r="F705" i="11" a="1"/>
  <c r="F705" i="11" s="1"/>
  <c r="F632" i="11" a="1"/>
  <c r="F632" i="11" s="1"/>
  <c r="F2352" i="11" a="1"/>
  <c r="F2352" i="11" s="1"/>
  <c r="F1374" i="11" a="1"/>
  <c r="F1374" i="11" s="1"/>
  <c r="F2330" i="11" a="1"/>
  <c r="F2330" i="11" s="1"/>
  <c r="F1870" i="11" a="1"/>
  <c r="F1870" i="11" s="1"/>
  <c r="F1643" i="11" a="1"/>
  <c r="F1643" i="11" s="1"/>
  <c r="F2171" i="11" a="1"/>
  <c r="F2171" i="11" s="1"/>
  <c r="F2035" i="11" a="1"/>
  <c r="F2035" i="11" s="1"/>
  <c r="F2185" i="11" a="1"/>
  <c r="F2185" i="11" s="1"/>
  <c r="F1471" i="11" a="1"/>
  <c r="F1471" i="11" s="1"/>
  <c r="F1693" i="11" a="1"/>
  <c r="F1693" i="11" s="1"/>
  <c r="F899" i="11" a="1"/>
  <c r="F899" i="11" s="1"/>
  <c r="F2214" i="11" a="1"/>
  <c r="F2214" i="11" s="1"/>
  <c r="F706" i="11" a="1"/>
  <c r="F706" i="11" s="1"/>
  <c r="F2148" i="11" a="1"/>
  <c r="F2148" i="11" s="1"/>
  <c r="F707" i="11" a="1"/>
  <c r="F707" i="11" s="1"/>
  <c r="F1439" i="11" a="1"/>
  <c r="F1439" i="11" s="1"/>
  <c r="F2308" i="11" a="1"/>
  <c r="F2308" i="11" s="1"/>
  <c r="F529" i="11" a="1"/>
  <c r="F529" i="11" s="1"/>
  <c r="F2036" i="11" a="1"/>
  <c r="F2036" i="11" s="1"/>
  <c r="F1115" i="11" a="1"/>
  <c r="F1115" i="11" s="1"/>
  <c r="F900" i="11" a="1"/>
  <c r="F900" i="11" s="1"/>
  <c r="F2037" i="11" a="1"/>
  <c r="F2037" i="11" s="1"/>
  <c r="F1422" i="11" a="1"/>
  <c r="F1422" i="11" s="1"/>
  <c r="F2215" i="11" a="1"/>
  <c r="F2215" i="11" s="1"/>
  <c r="F2076" i="11" a="1"/>
  <c r="F2076" i="11" s="1"/>
  <c r="F73" i="11" a="1"/>
  <c r="F73" i="11" s="1"/>
  <c r="F183" i="11" a="1"/>
  <c r="F183" i="11" s="1"/>
  <c r="F901" i="11" a="1"/>
  <c r="F901" i="11" s="1"/>
  <c r="F1566" i="11" a="1"/>
  <c r="F1566" i="11" s="1"/>
  <c r="F243" i="11" a="1"/>
  <c r="F243" i="11" s="1"/>
  <c r="F293" i="11" a="1"/>
  <c r="F293" i="11" s="1"/>
  <c r="F1015" i="11" a="1"/>
  <c r="F1015" i="11" s="1"/>
  <c r="F349" i="11" a="1"/>
  <c r="F349" i="11" s="1"/>
  <c r="F2127" i="11" a="1"/>
  <c r="F2127" i="11" s="1"/>
  <c r="F633" i="11" a="1"/>
  <c r="F633" i="11" s="1"/>
  <c r="F1871" i="11" a="1"/>
  <c r="F1871" i="11" s="1"/>
  <c r="F708" i="11" a="1"/>
  <c r="F708" i="11" s="1"/>
  <c r="F2149" i="11" a="1"/>
  <c r="F2149" i="11" s="1"/>
  <c r="F1116" i="11" a="1"/>
  <c r="F1116" i="11" s="1"/>
  <c r="F2208" i="11" a="1"/>
  <c r="F2208" i="11" s="1"/>
  <c r="F141" i="11" a="1"/>
  <c r="F141" i="11" s="1"/>
  <c r="F1016" i="11" a="1"/>
  <c r="F1016" i="11" s="1"/>
  <c r="F1472" i="11" a="1"/>
  <c r="F1472" i="11" s="1"/>
  <c r="F1473" i="11" a="1"/>
  <c r="F1473" i="11" s="1"/>
  <c r="F1375" i="11" a="1"/>
  <c r="F1375" i="11" s="1"/>
  <c r="F350" i="11" a="1"/>
  <c r="F350" i="11" s="1"/>
  <c r="F2259" i="11" a="1"/>
  <c r="F2259" i="11" s="1"/>
  <c r="F1567" i="11" a="1"/>
  <c r="F1567" i="11" s="1"/>
  <c r="F1117" i="11" a="1"/>
  <c r="F1117" i="11" s="1"/>
  <c r="F1118" i="11" a="1"/>
  <c r="F1118" i="11" s="1"/>
  <c r="F1751" i="11" a="1"/>
  <c r="F1751" i="11" s="1"/>
  <c r="F1474" i="11" a="1"/>
  <c r="F1474" i="11" s="1"/>
  <c r="F530" i="11" a="1"/>
  <c r="F530" i="11" s="1"/>
  <c r="F351" i="11" a="1"/>
  <c r="F351" i="11" s="1"/>
  <c r="F1119" i="11" a="1"/>
  <c r="F1119" i="11" s="1"/>
  <c r="F1752" i="11" a="1"/>
  <c r="F1752" i="11" s="1"/>
  <c r="F709" i="11" a="1"/>
  <c r="F709" i="11" s="1"/>
  <c r="F2102" i="11" a="1"/>
  <c r="F2102" i="11" s="1"/>
  <c r="F1644" i="11" a="1"/>
  <c r="F1644" i="11" s="1"/>
  <c r="F902" i="11" a="1"/>
  <c r="F902" i="11" s="1"/>
  <c r="F1120" i="11" a="1"/>
  <c r="F1120" i="11" s="1"/>
  <c r="F2397" i="11" a="1"/>
  <c r="F2397" i="11" s="1"/>
  <c r="F1984" i="11" a="1"/>
  <c r="F1984" i="11" s="1"/>
  <c r="F424" i="11" a="1"/>
  <c r="F424" i="11" s="1"/>
  <c r="F757" i="11" a="1"/>
  <c r="F757" i="11" s="1"/>
  <c r="F352" i="11" a="1"/>
  <c r="F352" i="11" s="1"/>
  <c r="F244" i="11" a="1"/>
  <c r="F244" i="11" s="1"/>
  <c r="F710" i="11" a="1"/>
  <c r="F710" i="11" s="1"/>
  <c r="F425" i="11" a="1"/>
  <c r="F425" i="11" s="1"/>
  <c r="F1568" i="11" a="1"/>
  <c r="F1568" i="11" s="1"/>
  <c r="F142" i="11" a="1"/>
  <c r="F142" i="11" s="1"/>
  <c r="F82" i="11" a="1"/>
  <c r="F82" i="11" s="1"/>
  <c r="F83" i="11" a="1"/>
  <c r="F83" i="11" s="1"/>
  <c r="F2304" i="11" a="1"/>
  <c r="F2304" i="11" s="1"/>
  <c r="F184" i="11" a="1"/>
  <c r="F184" i="11" s="1"/>
  <c r="F1818" i="11" a="1"/>
  <c r="F1818" i="11" s="1"/>
  <c r="F2038" i="11" a="1"/>
  <c r="F2038" i="11" s="1"/>
  <c r="F1475" i="11" a="1"/>
  <c r="F1475" i="11" s="1"/>
  <c r="F2103" i="11" a="1"/>
  <c r="F2103" i="11" s="1"/>
  <c r="F107" i="11" a="1"/>
  <c r="F107" i="11" s="1"/>
  <c r="F813" i="11" a="1"/>
  <c r="F813" i="11" s="1"/>
  <c r="F245" i="11" a="1"/>
  <c r="F245" i="11" s="1"/>
  <c r="F1819" i="11" a="1"/>
  <c r="F1819" i="11" s="1"/>
  <c r="F185" i="11" a="1"/>
  <c r="F185" i="11" s="1"/>
  <c r="F634" i="11" a="1"/>
  <c r="F634" i="11" s="1"/>
  <c r="F531" i="11" a="1"/>
  <c r="F531" i="11" s="1"/>
  <c r="F952" i="11" a="1"/>
  <c r="F952" i="11" s="1"/>
  <c r="F1376" i="11" a="1"/>
  <c r="F1376" i="11" s="1"/>
  <c r="F1985" i="11" a="1"/>
  <c r="F1985" i="11" s="1"/>
  <c r="F353" i="11" a="1"/>
  <c r="F353" i="11" s="1"/>
  <c r="F675" i="11" a="1"/>
  <c r="F675" i="11" s="1"/>
  <c r="F426" i="11" a="1"/>
  <c r="F426" i="11" s="1"/>
  <c r="F214" i="11" a="1"/>
  <c r="F214" i="11" s="1"/>
  <c r="F2285" i="11" a="1"/>
  <c r="F2285" i="11" s="1"/>
  <c r="F143" i="11" a="1"/>
  <c r="F143" i="11" s="1"/>
  <c r="F168" i="11" a="1"/>
  <c r="F168" i="11" s="1"/>
  <c r="F1121" i="11" a="1"/>
  <c r="F1121" i="11" s="1"/>
  <c r="F1204" i="11" a="1"/>
  <c r="F1204" i="11" s="1"/>
  <c r="F427" i="11" a="1"/>
  <c r="F427" i="11" s="1"/>
  <c r="F1820" i="11" a="1"/>
  <c r="F1820" i="11" s="1"/>
  <c r="F814" i="11" a="1"/>
  <c r="F814" i="11" s="1"/>
  <c r="F1872" i="11" a="1"/>
  <c r="F1872" i="11" s="1"/>
  <c r="F1569" i="11" a="1"/>
  <c r="F1569" i="11" s="1"/>
  <c r="F1205" i="11" a="1"/>
  <c r="F1205" i="11" s="1"/>
  <c r="F162" i="11" a="1"/>
  <c r="F162" i="11" s="1"/>
  <c r="F1986" i="11" a="1"/>
  <c r="F1986" i="11" s="1"/>
  <c r="F144" i="11" a="1"/>
  <c r="F144" i="11" s="1"/>
  <c r="F2196" i="11" a="1"/>
  <c r="F2196" i="11" s="1"/>
  <c r="F578" i="11" a="1"/>
  <c r="F578" i="11" s="1"/>
  <c r="F1924" i="11" a="1"/>
  <c r="F1924" i="11" s="1"/>
  <c r="F1122" i="11" a="1"/>
  <c r="F1122" i="11" s="1"/>
  <c r="F2260" i="11" a="1"/>
  <c r="F2260" i="11" s="1"/>
  <c r="F903" i="11" a="1"/>
  <c r="F903" i="11" s="1"/>
  <c r="F354" i="11" a="1"/>
  <c r="F354" i="11" s="1"/>
  <c r="F1840" i="11" a="1"/>
  <c r="F1840" i="11" s="1"/>
  <c r="F1206" i="11" a="1"/>
  <c r="F1206" i="11" s="1"/>
  <c r="F2368" i="11" a="1"/>
  <c r="F2368" i="11" s="1"/>
  <c r="F711" i="11" a="1"/>
  <c r="F711" i="11" s="1"/>
  <c r="F712" i="11" a="1"/>
  <c r="F712" i="11" s="1"/>
  <c r="F2150" i="11" a="1"/>
  <c r="F2150" i="11" s="1"/>
  <c r="F673" i="11" a="1"/>
  <c r="F673" i="11" s="1"/>
  <c r="F1821" i="11" a="1"/>
  <c r="F1821" i="11" s="1"/>
  <c r="F1925" i="11" a="1"/>
  <c r="F1925" i="11" s="1"/>
  <c r="F62" i="11" a="1"/>
  <c r="F62" i="11" s="1"/>
  <c r="F186" i="11" a="1"/>
  <c r="F186" i="11" s="1"/>
  <c r="F428" i="11" a="1"/>
  <c r="F428" i="11" s="1"/>
  <c r="F2331" i="11" a="1"/>
  <c r="F2331" i="11" s="1"/>
  <c r="F1901" i="11" a="1"/>
  <c r="F1901" i="11" s="1"/>
  <c r="F676" i="11" a="1"/>
  <c r="F676" i="11" s="1"/>
  <c r="F429" i="11" a="1"/>
  <c r="F429" i="11" s="1"/>
  <c r="F815" i="11" a="1"/>
  <c r="F815" i="11" s="1"/>
  <c r="F246" i="11" a="1"/>
  <c r="F246" i="11" s="1"/>
  <c r="F2286" i="11" a="1"/>
  <c r="F2286" i="11" s="1"/>
  <c r="F2276" i="11" a="1"/>
  <c r="F2276" i="11" s="1"/>
  <c r="F532" i="11" a="1"/>
  <c r="F532" i="11" s="1"/>
  <c r="F187" i="11" a="1"/>
  <c r="F187" i="11" s="1"/>
  <c r="F1377" i="11" a="1"/>
  <c r="F1377" i="11" s="1"/>
  <c r="F1694" i="11" a="1"/>
  <c r="F1694" i="11" s="1"/>
  <c r="F1290" i="11" a="1"/>
  <c r="F1290" i="11" s="1"/>
  <c r="F533" i="11" a="1"/>
  <c r="F533" i="11" s="1"/>
  <c r="F1695" i="11" a="1"/>
  <c r="F1695" i="11" s="1"/>
  <c r="F1123" i="11" a="1"/>
  <c r="F1123" i="11" s="1"/>
  <c r="F1291" i="11" a="1"/>
  <c r="F1291" i="11" s="1"/>
  <c r="F1987" i="11" a="1"/>
  <c r="F1987" i="11" s="1"/>
  <c r="F2395" i="11" a="1"/>
  <c r="F2395" i="11" s="1"/>
  <c r="F534" i="11" a="1"/>
  <c r="F534" i="11" s="1"/>
  <c r="F904" i="11" a="1"/>
  <c r="F904" i="11" s="1"/>
  <c r="F905" i="11" a="1"/>
  <c r="F905" i="11" s="1"/>
  <c r="F906" i="11" a="1"/>
  <c r="F906" i="11" s="1"/>
  <c r="F1570" i="11" a="1"/>
  <c r="F1570" i="11" s="1"/>
  <c r="F713" i="11" a="1"/>
  <c r="F713" i="11" s="1"/>
  <c r="F1988" i="11" a="1"/>
  <c r="F1988" i="11" s="1"/>
  <c r="F1989" i="11" a="1"/>
  <c r="F1989" i="11" s="1"/>
  <c r="F1571" i="11" a="1"/>
  <c r="F1571" i="11" s="1"/>
  <c r="F294" i="11" a="1"/>
  <c r="F294" i="11" s="1"/>
  <c r="F430" i="11" a="1"/>
  <c r="F430" i="11" s="1"/>
  <c r="F1696" i="11" a="1"/>
  <c r="F1696" i="11" s="1"/>
  <c r="F355" i="11" a="1"/>
  <c r="F355" i="11" s="1"/>
  <c r="F635" i="11" a="1"/>
  <c r="F635" i="11" s="1"/>
  <c r="F1207" i="11" a="1"/>
  <c r="F1207" i="11" s="1"/>
  <c r="F1822" i="11" a="1"/>
  <c r="F1822" i="11" s="1"/>
  <c r="F1208" i="11" a="1"/>
  <c r="F1208" i="11" s="1"/>
  <c r="F1292" i="11" a="1"/>
  <c r="F1292" i="11" s="1"/>
  <c r="F816" i="11" a="1"/>
  <c r="F816" i="11" s="1"/>
  <c r="F431" i="11" a="1"/>
  <c r="F431" i="11" s="1"/>
  <c r="F2324" i="11" a="1"/>
  <c r="F2324" i="11" s="1"/>
  <c r="F145" i="11" a="1"/>
  <c r="F145" i="11" s="1"/>
  <c r="F1017" i="11" a="1"/>
  <c r="F1017" i="11" s="1"/>
  <c r="F784" i="11" a="1"/>
  <c r="F784" i="11" s="1"/>
  <c r="F356" i="11" a="1"/>
  <c r="F356" i="11" s="1"/>
  <c r="F432" i="11" a="1"/>
  <c r="F432" i="11" s="1"/>
  <c r="F1124" i="11" a="1"/>
  <c r="F1124" i="11" s="1"/>
  <c r="F146" i="11" a="1"/>
  <c r="F146" i="11" s="1"/>
  <c r="F357" i="11" a="1"/>
  <c r="F357" i="11" s="1"/>
  <c r="F35" i="11" a="1"/>
  <c r="F35" i="11" s="1"/>
  <c r="F108" i="11" a="1"/>
  <c r="F108" i="11" s="1"/>
  <c r="F188" i="11" a="1"/>
  <c r="F188" i="11" s="1"/>
  <c r="F1293" i="11" a="1"/>
  <c r="F1293" i="11" s="1"/>
  <c r="F489" i="11" a="1"/>
  <c r="F489" i="11" s="1"/>
  <c r="F2379" i="11" a="1"/>
  <c r="F2379" i="11" s="1"/>
  <c r="F1378" i="11" a="1"/>
  <c r="F1378" i="11" s="1"/>
  <c r="F1476" i="11" a="1"/>
  <c r="F1476" i="11" s="1"/>
  <c r="F2039" i="11" a="1"/>
  <c r="F2039" i="11" s="1"/>
  <c r="F1125" i="11" a="1"/>
  <c r="F1125" i="11" s="1"/>
  <c r="F1645" i="11" a="1"/>
  <c r="F1645" i="11" s="1"/>
  <c r="F535" i="11" a="1"/>
  <c r="F535" i="11" s="1"/>
  <c r="F1873" i="11" a="1"/>
  <c r="F1873" i="11" s="1"/>
  <c r="F295" i="11" a="1"/>
  <c r="F295" i="11" s="1"/>
  <c r="F358" i="11" a="1"/>
  <c r="F358" i="11" s="1"/>
  <c r="F2197" i="11" a="1"/>
  <c r="F2197" i="11" s="1"/>
  <c r="F2077" i="11" a="1"/>
  <c r="F2077" i="11" s="1"/>
  <c r="F483" i="11" a="1"/>
  <c r="F483" i="11" s="1"/>
  <c r="F1990" i="11" a="1"/>
  <c r="F1990" i="11" s="1"/>
  <c r="F503" i="11" a="1"/>
  <c r="F503" i="11" s="1"/>
  <c r="F1790" i="11" a="1"/>
  <c r="F1790" i="11" s="1"/>
  <c r="F1697" i="11" a="1"/>
  <c r="F1697" i="11" s="1"/>
  <c r="F1423" i="11" a="1"/>
  <c r="F1423" i="11" s="1"/>
  <c r="F321" i="11" a="1"/>
  <c r="F321" i="11" s="1"/>
  <c r="F636" i="11" a="1"/>
  <c r="F636" i="11" s="1"/>
  <c r="F2309" i="11" a="1"/>
  <c r="F2309" i="11" s="1"/>
  <c r="F1753" i="11" a="1"/>
  <c r="F1753" i="11" s="1"/>
  <c r="F1379" i="11" a="1"/>
  <c r="F1379" i="11" s="1"/>
  <c r="F127" i="11" a="1"/>
  <c r="F127" i="11" s="1"/>
  <c r="F2172" i="11" a="1"/>
  <c r="F2172" i="11" s="1"/>
  <c r="F433" i="11" a="1"/>
  <c r="F433" i="11" s="1"/>
  <c r="F1698" i="11" a="1"/>
  <c r="F1698" i="11" s="1"/>
  <c r="F1646" i="11" a="1"/>
  <c r="F1646" i="11" s="1"/>
  <c r="F1958" i="11" a="1"/>
  <c r="F1958" i="11" s="1"/>
  <c r="F536" i="11" a="1"/>
  <c r="F536" i="11" s="1"/>
  <c r="F1699" i="11" a="1"/>
  <c r="F1699" i="11" s="1"/>
  <c r="F537" i="11" a="1"/>
  <c r="F537" i="11" s="1"/>
  <c r="F1126" i="11" a="1"/>
  <c r="F1126" i="11" s="1"/>
  <c r="F1926" i="11" a="1"/>
  <c r="F1926" i="11" s="1"/>
  <c r="F538" i="11" a="1"/>
  <c r="F538" i="11" s="1"/>
  <c r="F1209" i="11" a="1"/>
  <c r="F1209" i="11" s="1"/>
  <c r="F2245" i="11" a="1"/>
  <c r="F2245" i="11" s="1"/>
  <c r="F1823" i="11" a="1"/>
  <c r="F1823" i="11" s="1"/>
  <c r="F1018" i="11" a="1"/>
  <c r="F1018" i="11" s="1"/>
  <c r="F2337" i="11" a="1"/>
  <c r="F2337" i="11" s="1"/>
  <c r="F84" i="11" a="1"/>
  <c r="F84" i="11" s="1"/>
  <c r="F907" i="11" a="1"/>
  <c r="F907" i="11" s="1"/>
  <c r="F1409" i="11" a="1"/>
  <c r="F1409" i="11" s="1"/>
  <c r="F2019" i="11" a="1"/>
  <c r="F2019" i="11" s="1"/>
  <c r="F434" i="11" a="1"/>
  <c r="F434" i="11" s="1"/>
  <c r="F1477" i="11" a="1"/>
  <c r="F1477" i="11" s="1"/>
  <c r="F18" i="11" a="1"/>
  <c r="F18" i="11" s="1"/>
  <c r="F1380" i="11" a="1"/>
  <c r="F1380" i="11" s="1"/>
  <c r="F1991" i="11" a="1"/>
  <c r="F1991" i="11" s="1"/>
  <c r="F219" i="11" a="1"/>
  <c r="F219" i="11" s="1"/>
  <c r="F1294" i="11" a="1"/>
  <c r="F1294" i="11" s="1"/>
  <c r="F189" i="11" a="1"/>
  <c r="F189" i="11" s="1"/>
  <c r="F1824" i="11" a="1"/>
  <c r="F1824" i="11" s="1"/>
  <c r="F1381" i="11" a="1"/>
  <c r="F1381" i="11" s="1"/>
  <c r="F359" i="11" a="1"/>
  <c r="F359" i="11" s="1"/>
  <c r="F714" i="11" a="1"/>
  <c r="F714" i="11" s="1"/>
  <c r="F2233" i="11" a="1"/>
  <c r="F2233" i="11" s="1"/>
  <c r="F190" i="11" a="1"/>
  <c r="F190" i="11" s="1"/>
  <c r="F817" i="11" a="1"/>
  <c r="F817" i="11" s="1"/>
  <c r="F360" i="11" a="1"/>
  <c r="F360" i="11" s="1"/>
  <c r="F2104" i="11" a="1"/>
  <c r="F2104" i="11" s="1"/>
  <c r="F2040" i="11" a="1"/>
  <c r="F2040" i="11" s="1"/>
  <c r="F1424" i="11" a="1"/>
  <c r="F1424" i="11" s="1"/>
  <c r="F296" i="11" a="1"/>
  <c r="F296" i="11" s="1"/>
  <c r="F2078" i="11" a="1"/>
  <c r="F2078" i="11" s="1"/>
  <c r="F2105" i="11" a="1"/>
  <c r="F2105" i="11" s="1"/>
  <c r="F435" i="11" a="1"/>
  <c r="F435" i="11" s="1"/>
  <c r="F908" i="11" a="1"/>
  <c r="F908" i="11" s="1"/>
  <c r="F1597" i="11" a="1"/>
  <c r="F1597" i="11" s="1"/>
  <c r="F1825" i="11" a="1"/>
  <c r="F1825" i="11" s="1"/>
  <c r="F361" i="11" a="1"/>
  <c r="F361" i="11" s="1"/>
  <c r="F276" i="11" a="1"/>
  <c r="F276" i="11" s="1"/>
  <c r="F1210" i="11" a="1"/>
  <c r="F1210" i="11" s="1"/>
  <c r="F2216" i="11" a="1"/>
  <c r="F2216" i="11" s="1"/>
  <c r="F1992" i="11" a="1"/>
  <c r="F1992" i="11" s="1"/>
  <c r="F2128" i="11" a="1"/>
  <c r="F2128" i="11" s="1"/>
  <c r="F2310" i="11" a="1"/>
  <c r="F2310" i="11" s="1"/>
  <c r="F1382" i="11" a="1"/>
  <c r="F1382" i="11" s="1"/>
  <c r="F1295" i="11" a="1"/>
  <c r="F1295" i="11" s="1"/>
  <c r="F2041" i="11" a="1"/>
  <c r="F2041" i="11" s="1"/>
  <c r="F715" i="11" a="1"/>
  <c r="F715" i="11" s="1"/>
  <c r="F968" i="11" a="1"/>
  <c r="F968" i="11" s="1"/>
  <c r="F2227" i="11" a="1"/>
  <c r="F2227" i="11" s="1"/>
  <c r="F1478" i="11" a="1"/>
  <c r="F1478" i="11" s="1"/>
  <c r="F1019" i="11" a="1"/>
  <c r="F1019" i="11" s="1"/>
  <c r="F1647" i="11" a="1"/>
  <c r="F1647" i="11" s="1"/>
  <c r="F716" i="11" a="1"/>
  <c r="F716" i="11" s="1"/>
  <c r="F147" i="11" a="1"/>
  <c r="F147" i="11" s="1"/>
  <c r="F1993" i="11" a="1"/>
  <c r="F1993" i="11" s="1"/>
  <c r="F637" i="11" a="1"/>
  <c r="F637" i="11" s="1"/>
  <c r="F638" i="11" a="1"/>
  <c r="F638" i="11" s="1"/>
  <c r="F717" i="11" a="1"/>
  <c r="F717" i="11" s="1"/>
  <c r="F436" i="11" a="1"/>
  <c r="F436" i="11" s="1"/>
  <c r="F677" i="11" a="1"/>
  <c r="F677" i="11" s="1"/>
  <c r="F1383" i="11" a="1"/>
  <c r="F1383" i="11" s="1"/>
  <c r="F1211" i="11" a="1"/>
  <c r="F1211" i="11" s="1"/>
  <c r="F539" i="11" a="1"/>
  <c r="F539" i="11" s="1"/>
  <c r="F1067" i="11" a="1"/>
  <c r="F1067" i="11" s="1"/>
  <c r="F540" i="11" a="1"/>
  <c r="F540" i="11" s="1"/>
  <c r="F1826" i="11" a="1"/>
  <c r="F1826" i="11" s="1"/>
  <c r="F2234" i="11" a="1"/>
  <c r="F2234" i="11" s="1"/>
  <c r="F297" i="11" a="1"/>
  <c r="F297" i="11" s="1"/>
  <c r="F247" i="11" a="1"/>
  <c r="F247" i="11" s="1"/>
  <c r="F437" i="11" a="1"/>
  <c r="F437" i="11" s="1"/>
  <c r="F191" i="11" a="1"/>
  <c r="F191" i="11" s="1"/>
  <c r="F362" i="11" a="1"/>
  <c r="F362" i="11" s="1"/>
  <c r="F1384" i="11" a="1"/>
  <c r="F1384" i="11" s="1"/>
  <c r="F1244" i="11" a="1"/>
  <c r="F1244" i="11" s="1"/>
  <c r="F2198" i="11" a="1"/>
  <c r="F2198" i="11" s="1"/>
  <c r="F2353" i="11" a="1"/>
  <c r="F2353" i="11" s="1"/>
  <c r="F2020" i="11" a="1"/>
  <c r="F2020" i="11" s="1"/>
  <c r="F1020" i="11" a="1"/>
  <c r="F1020" i="11" s="1"/>
  <c r="F2217" i="11" a="1"/>
  <c r="F2217" i="11" s="1"/>
  <c r="F248" i="11" a="1"/>
  <c r="F248" i="11" s="1"/>
  <c r="F909" i="11" a="1"/>
  <c r="F909" i="11" s="1"/>
  <c r="F2235" i="11" a="1"/>
  <c r="F2235" i="11" s="1"/>
  <c r="F910" i="11" a="1"/>
  <c r="F910" i="11" s="1"/>
  <c r="F6" i="11" a="1"/>
  <c r="F6" i="11" s="1"/>
  <c r="F2338" i="11" a="1"/>
  <c r="F2338" i="11" s="1"/>
  <c r="F298" i="11" a="1"/>
  <c r="F298" i="11" s="1"/>
  <c r="F363" i="11" a="1"/>
  <c r="F363" i="11" s="1"/>
  <c r="F1127" i="11" a="1"/>
  <c r="F1127" i="11" s="1"/>
  <c r="F911" i="11" a="1"/>
  <c r="F911" i="11" s="1"/>
  <c r="F818" i="11" a="1"/>
  <c r="F818" i="11" s="1"/>
  <c r="F1927" i="11" a="1"/>
  <c r="F1927" i="11" s="1"/>
  <c r="F1928" i="11" a="1"/>
  <c r="F1928" i="11" s="1"/>
  <c r="F2361" i="11" a="1"/>
  <c r="F2361" i="11" s="1"/>
  <c r="F541" i="11" a="1"/>
  <c r="F541" i="11" s="1"/>
  <c r="F109" i="11" a="1"/>
  <c r="F109" i="11" s="1"/>
  <c r="F1994" i="11" a="1"/>
  <c r="F1994" i="11" s="1"/>
  <c r="F438" i="11" a="1"/>
  <c r="F438" i="11" s="1"/>
  <c r="F1385" i="11" a="1"/>
  <c r="F1385" i="11" s="1"/>
  <c r="F1648" i="11" a="1"/>
  <c r="F1648" i="11" s="1"/>
  <c r="F299" i="11" a="1"/>
  <c r="F299" i="11" s="1"/>
  <c r="F819" i="11" a="1"/>
  <c r="F819" i="11" s="1"/>
  <c r="F439" i="11" a="1"/>
  <c r="F439" i="11" s="1"/>
  <c r="F1479" i="11" a="1"/>
  <c r="F1479" i="11" s="1"/>
  <c r="F1572" i="11" a="1"/>
  <c r="F1572" i="11" s="1"/>
  <c r="F110" i="11" a="1"/>
  <c r="F110" i="11" s="1"/>
  <c r="F1160" i="11" a="1"/>
  <c r="F1160" i="11" s="1"/>
  <c r="F386" i="11" a="1"/>
  <c r="F386" i="11" s="1"/>
  <c r="F1212" i="11" a="1"/>
  <c r="F1212" i="11" s="1"/>
  <c r="F1128" i="11" a="1"/>
  <c r="F1128" i="11" s="1"/>
  <c r="F364" i="11" a="1"/>
  <c r="F364" i="11" s="1"/>
  <c r="F1021" i="11" a="1"/>
  <c r="F1021" i="11" s="1"/>
  <c r="F85" i="11" a="1"/>
  <c r="F85" i="11" s="1"/>
  <c r="F1649" i="11" a="1"/>
  <c r="F1649" i="11" s="1"/>
  <c r="F2173" i="11" a="1"/>
  <c r="F2173" i="11" s="1"/>
  <c r="F1650" i="11" a="1"/>
  <c r="F1650" i="11" s="1"/>
  <c r="F8" i="11" a="1"/>
  <c r="F8" i="11" s="1"/>
  <c r="F1874" i="11" a="1"/>
  <c r="F1874" i="11" s="1"/>
  <c r="F440" i="11" a="1"/>
  <c r="F440" i="11" s="1"/>
  <c r="F1386" i="11" a="1"/>
  <c r="F1386" i="11" s="1"/>
  <c r="F912" i="11" a="1"/>
  <c r="F912" i="11" s="1"/>
  <c r="F1827" i="11" a="1"/>
  <c r="F1827" i="11" s="1"/>
  <c r="F1129" i="11" a="1"/>
  <c r="F1129" i="11" s="1"/>
  <c r="F2246" i="11" a="1"/>
  <c r="F2246" i="11" s="1"/>
  <c r="F71" i="11" a="1"/>
  <c r="F71" i="11" s="1"/>
  <c r="F542" i="11" a="1"/>
  <c r="F542" i="11" s="1"/>
  <c r="F27" i="11" a="1"/>
  <c r="F27" i="11" s="1"/>
  <c r="F1929" i="11" a="1"/>
  <c r="F1929" i="11" s="1"/>
  <c r="F2287" i="11" a="1"/>
  <c r="F2287" i="11" s="1"/>
  <c r="F2247" i="11" a="1"/>
  <c r="F2247" i="11" s="1"/>
  <c r="F2199" i="11" a="1"/>
  <c r="F2199" i="11" s="1"/>
  <c r="F1022" i="11" a="1"/>
  <c r="F1022" i="11" s="1"/>
  <c r="F1213" i="11" a="1"/>
  <c r="F1213" i="11" s="1"/>
  <c r="F2389" i="11" a="1"/>
  <c r="F2389" i="11" s="1"/>
  <c r="F1700" i="11" a="1"/>
  <c r="F1700" i="11" s="1"/>
  <c r="F718" i="11" a="1"/>
  <c r="F718" i="11" s="1"/>
  <c r="F719" i="11" a="1"/>
  <c r="F719" i="11" s="1"/>
  <c r="F9" i="11" a="1"/>
  <c r="F9" i="11" s="1"/>
  <c r="F2151" i="11" a="1"/>
  <c r="F2151" i="11" s="1"/>
  <c r="F1023" i="11" a="1"/>
  <c r="F1023" i="11" s="1"/>
  <c r="F1754" i="11" a="1"/>
  <c r="F1754" i="11" s="1"/>
  <c r="F639" i="11" a="1"/>
  <c r="F639" i="11" s="1"/>
  <c r="F543" i="11" a="1"/>
  <c r="F543" i="11" s="1"/>
  <c r="F1024" i="11" a="1"/>
  <c r="F1024" i="11" s="1"/>
  <c r="F1296" i="11" a="1"/>
  <c r="F1296" i="11" s="1"/>
  <c r="F148" i="11" a="1"/>
  <c r="F148" i="11" s="1"/>
  <c r="F2106" i="11" a="1"/>
  <c r="F2106" i="11" s="1"/>
  <c r="F149" i="11" a="1"/>
  <c r="F149" i="11" s="1"/>
  <c r="F1130" i="11" a="1"/>
  <c r="F1130" i="11" s="1"/>
  <c r="F1480" i="11" a="1"/>
  <c r="F1480" i="11" s="1"/>
  <c r="F1573" i="11" a="1"/>
  <c r="F1573" i="11" s="1"/>
  <c r="F249" i="11" a="1"/>
  <c r="F249" i="11" s="1"/>
  <c r="F192" i="11" a="1"/>
  <c r="F192" i="11" s="1"/>
  <c r="F2042" i="11" a="1"/>
  <c r="F2042" i="11" s="1"/>
  <c r="F111" i="11" a="1"/>
  <c r="F111" i="11" s="1"/>
  <c r="F1167" i="11" a="1"/>
  <c r="F1167" i="11" s="1"/>
  <c r="F913" i="11" a="1"/>
  <c r="F913" i="11" s="1"/>
  <c r="F1297" i="11" a="1"/>
  <c r="F1297" i="11" s="1"/>
  <c r="F2174" i="11" a="1"/>
  <c r="F2174" i="11" s="1"/>
  <c r="F126" i="11" a="1"/>
  <c r="F126" i="11" s="1"/>
  <c r="F1574" i="11" a="1"/>
  <c r="F1574" i="11" s="1"/>
  <c r="F365" i="11" a="1"/>
  <c r="F365" i="11" s="1"/>
  <c r="F779" i="11" a="1"/>
  <c r="F779" i="11" s="1"/>
  <c r="F366" i="11" a="1"/>
  <c r="F366" i="11" s="1"/>
  <c r="F250" i="11" a="1"/>
  <c r="F250" i="11" s="1"/>
  <c r="F820" i="11" a="1"/>
  <c r="F820" i="11" s="1"/>
  <c r="F544" i="11" a="1"/>
  <c r="F544" i="11" s="1"/>
  <c r="F720" i="11" a="1"/>
  <c r="F720" i="11" s="1"/>
  <c r="F112" i="11" a="1"/>
  <c r="F112" i="11" s="1"/>
  <c r="F2332" i="11" a="1"/>
  <c r="F2332" i="11" s="1"/>
  <c r="F1575" i="11" a="1"/>
  <c r="F1575" i="11" s="1"/>
  <c r="F113" i="11" a="1"/>
  <c r="F113" i="11" s="1"/>
  <c r="F821" i="11" a="1"/>
  <c r="F821" i="11" s="1"/>
  <c r="F2298" i="11" a="1"/>
  <c r="F2298" i="11" s="1"/>
  <c r="F2152" i="11" a="1"/>
  <c r="F2152" i="11" s="1"/>
  <c r="F2043" i="11" a="1"/>
  <c r="F2043" i="11" s="1"/>
  <c r="F2354" i="11" a="1"/>
  <c r="F2354" i="11" s="1"/>
  <c r="F822" i="11" a="1"/>
  <c r="F822" i="11" s="1"/>
  <c r="F640" i="11" a="1"/>
  <c r="F640" i="11" s="1"/>
  <c r="F1131" i="11" a="1"/>
  <c r="F1131" i="11" s="1"/>
  <c r="F1214" i="11" a="1"/>
  <c r="F1214" i="11" s="1"/>
  <c r="F2175" i="11" a="1"/>
  <c r="F2175" i="11" s="1"/>
  <c r="F1481" i="11" a="1"/>
  <c r="F1481" i="11" s="1"/>
  <c r="F1875" i="11" a="1"/>
  <c r="F1875" i="11" s="1"/>
  <c r="F2153" i="11" a="1"/>
  <c r="F2153" i="11" s="1"/>
  <c r="F19" i="11" a="1"/>
  <c r="F19" i="11" s="1"/>
  <c r="F93" i="11" a="1"/>
  <c r="F93" i="11" s="1"/>
  <c r="F1930" i="11" a="1"/>
  <c r="F1930" i="11" s="1"/>
  <c r="F2154" i="11" a="1"/>
  <c r="F2154" i="11" s="1"/>
  <c r="F2369" i="11" a="1"/>
  <c r="F2369" i="11" s="1"/>
  <c r="F193" i="11" a="1"/>
  <c r="F193" i="11" s="1"/>
  <c r="F1482" i="11" a="1"/>
  <c r="F1482" i="11" s="1"/>
  <c r="F1132" i="11" a="1"/>
  <c r="F1132" i="11" s="1"/>
  <c r="F10" i="11" a="1"/>
  <c r="F10" i="11" s="1"/>
  <c r="F545" i="11" a="1"/>
  <c r="F545" i="11" s="1"/>
  <c r="F1025" i="11" a="1"/>
  <c r="F1025" i="11" s="1"/>
  <c r="F914" i="11" a="1"/>
  <c r="F914" i="11" s="1"/>
  <c r="F2218" i="11" a="1"/>
  <c r="F2218" i="11" s="1"/>
  <c r="F1215" i="11" a="1"/>
  <c r="F1215" i="11" s="1"/>
  <c r="F251" i="11" a="1"/>
  <c r="F251" i="11" s="1"/>
  <c r="F220" i="11" a="1"/>
  <c r="F220" i="11" s="1"/>
  <c r="F441" i="11" a="1"/>
  <c r="F441" i="11" s="1"/>
  <c r="F252" i="11" a="1"/>
  <c r="F252" i="11" s="1"/>
  <c r="F1216" i="11" a="1"/>
  <c r="F1216" i="11" s="1"/>
  <c r="F1755" i="11" a="1"/>
  <c r="F1755" i="11" s="1"/>
  <c r="F55" i="11" a="1"/>
  <c r="F55" i="11" s="1"/>
  <c r="F1756" i="11" a="1"/>
  <c r="F1756" i="11" s="1"/>
  <c r="F1931" i="11" a="1"/>
  <c r="F1931" i="11" s="1"/>
  <c r="F1068" i="11" a="1"/>
  <c r="F1068" i="11" s="1"/>
  <c r="F1828" i="11" a="1"/>
  <c r="F1828" i="11" s="1"/>
  <c r="F1651" i="11" a="1"/>
  <c r="F1651" i="11" s="1"/>
  <c r="F2248" i="11" a="1"/>
  <c r="F2248" i="11" s="1"/>
  <c r="F721" i="11" a="1"/>
  <c r="F721" i="11" s="1"/>
  <c r="F1652" i="11" a="1"/>
  <c r="F1652" i="11" s="1"/>
  <c r="F114" i="11" a="1"/>
  <c r="F114" i="11" s="1"/>
  <c r="F2374" i="11" a="1"/>
  <c r="F2374" i="11" s="1"/>
  <c r="F2362" i="11" a="1"/>
  <c r="F2362" i="11" s="1"/>
  <c r="F962" i="11" a="1"/>
  <c r="F962" i="11" s="1"/>
  <c r="F722" i="11" a="1"/>
  <c r="F722" i="11" s="1"/>
  <c r="F2236" i="11" a="1"/>
  <c r="F2236" i="11" s="1"/>
  <c r="F115" i="11" a="1"/>
  <c r="F115" i="11" s="1"/>
  <c r="F1995" i="11" a="1"/>
  <c r="F1995" i="11" s="1"/>
  <c r="F1996" i="11" a="1"/>
  <c r="F1996" i="11" s="1"/>
  <c r="F865" i="11" a="1"/>
  <c r="F865" i="11" s="1"/>
  <c r="F1876" i="11" a="1"/>
  <c r="F1876" i="11" s="1"/>
  <c r="F1298" i="11" a="1"/>
  <c r="F1298" i="11" s="1"/>
  <c r="F1483" i="11" a="1"/>
  <c r="F1483" i="11" s="1"/>
  <c r="F2107" i="11" a="1"/>
  <c r="F2107" i="11" s="1"/>
  <c r="F723" i="11" a="1"/>
  <c r="F723" i="11" s="1"/>
  <c r="F1061" i="11" a="1"/>
  <c r="F1061" i="11" s="1"/>
  <c r="F367" i="11" a="1"/>
  <c r="F367" i="11" s="1"/>
  <c r="F1026" i="11" a="1"/>
  <c r="F1026" i="11" s="1"/>
  <c r="F1997" i="11" a="1"/>
  <c r="F1997" i="11" s="1"/>
  <c r="F2108" i="11" a="1"/>
  <c r="F2108" i="11" s="1"/>
  <c r="F1998" i="11" a="1"/>
  <c r="F1998" i="11" s="1"/>
  <c r="F1653" i="11" a="1"/>
  <c r="F1653" i="11" s="1"/>
  <c r="F2277" i="11" a="1"/>
  <c r="F2277" i="11" s="1"/>
  <c r="F915" i="11" a="1"/>
  <c r="F915" i="11" s="1"/>
  <c r="F1387" i="11" a="1"/>
  <c r="F1387" i="11" s="1"/>
  <c r="F1999" i="11" a="1"/>
  <c r="F1999" i="11" s="1"/>
  <c r="F2355" i="11" a="1"/>
  <c r="F2355" i="11" s="1"/>
  <c r="F1388" i="11" a="1"/>
  <c r="F1388" i="11" s="1"/>
  <c r="F1654" i="11" a="1"/>
  <c r="F1654" i="11" s="1"/>
  <c r="F1877" i="11" a="1"/>
  <c r="F1877" i="11" s="1"/>
  <c r="F2390" i="11" a="1"/>
  <c r="F2390" i="11" s="1"/>
  <c r="F1701" i="11" a="1"/>
  <c r="F1701" i="11" s="1"/>
  <c r="F2079" i="11" a="1"/>
  <c r="F2079" i="11" s="1"/>
  <c r="F1897" i="11" a="1"/>
  <c r="F1897" i="11" s="1"/>
  <c r="F2155" i="11" a="1"/>
  <c r="F2155" i="11" s="1"/>
  <c r="F2299" i="11" a="1"/>
  <c r="F2299" i="11" s="1"/>
  <c r="F1389" i="11" a="1"/>
  <c r="F1389" i="11" s="1"/>
  <c r="F1390" i="11" a="1"/>
  <c r="F1390" i="11" s="1"/>
  <c r="F1655" i="11" a="1"/>
  <c r="F1655" i="11" s="1"/>
  <c r="F2129" i="11" a="1"/>
  <c r="F2129" i="11" s="1"/>
  <c r="F1133" i="11" a="1"/>
  <c r="F1133" i="11" s="1"/>
  <c r="F1217" i="11" a="1"/>
  <c r="F1217" i="11" s="1"/>
  <c r="F1484" i="11" a="1"/>
  <c r="F1484" i="11" s="1"/>
  <c r="F2288" i="11" a="1"/>
  <c r="F2288" i="11" s="1"/>
  <c r="F2000" i="11" a="1"/>
  <c r="F2000" i="11" s="1"/>
  <c r="F36" i="11" a="1"/>
  <c r="F36" i="11" s="1"/>
  <c r="F484" i="11" a="1"/>
  <c r="F484" i="11" s="1"/>
  <c r="F1027" i="11" a="1"/>
  <c r="F1027" i="11" s="1"/>
  <c r="F1757" i="11" a="1"/>
  <c r="F1757" i="11" s="1"/>
  <c r="F641" i="11" a="1"/>
  <c r="F641" i="11" s="1"/>
  <c r="F546" i="11" a="1"/>
  <c r="F546" i="11" s="1"/>
  <c r="F1576" i="11" a="1"/>
  <c r="F1576" i="11" s="1"/>
  <c r="F96" i="11" a="1"/>
  <c r="F96" i="11" s="1"/>
  <c r="F442" i="11" a="1"/>
  <c r="F442" i="11" s="1"/>
  <c r="F215" i="11" a="1"/>
  <c r="F215" i="11" s="1"/>
  <c r="F2001" i="11" a="1"/>
  <c r="F2001" i="11" s="1"/>
  <c r="F28" i="11" a="1"/>
  <c r="F28" i="11" s="1"/>
  <c r="F194" i="11" a="1"/>
  <c r="F194" i="11" s="1"/>
  <c r="F2080" i="11" a="1"/>
  <c r="F2080" i="11" s="1"/>
  <c r="F2200" i="11" a="1"/>
  <c r="F2200" i="11" s="1"/>
  <c r="F1299" i="11" a="1"/>
  <c r="F1299" i="11" s="1"/>
  <c r="F547" i="11" a="1"/>
  <c r="F547" i="11" s="1"/>
  <c r="F1028" i="11" a="1"/>
  <c r="F1028" i="11" s="1"/>
  <c r="F642" i="11" a="1"/>
  <c r="F642" i="11" s="1"/>
  <c r="F195" i="11" a="1"/>
  <c r="F195" i="11" s="1"/>
  <c r="F916" i="11" a="1"/>
  <c r="F916" i="11" s="1"/>
  <c r="F196" i="11" a="1"/>
  <c r="F196" i="11" s="1"/>
  <c r="F548" i="11" a="1"/>
  <c r="F548" i="11" s="1"/>
  <c r="F197" i="11" a="1"/>
  <c r="F197" i="11" s="1"/>
  <c r="F1029" i="11" a="1"/>
  <c r="F1029" i="11" s="1"/>
  <c r="F1758" i="11" a="1"/>
  <c r="F1758" i="11" s="1"/>
  <c r="F549" i="11" a="1"/>
  <c r="F549" i="11" s="1"/>
  <c r="F1391" i="11" a="1"/>
  <c r="F1391" i="11" s="1"/>
  <c r="F1656" i="11" a="1"/>
  <c r="F1656" i="11" s="1"/>
  <c r="F1702" i="11" a="1"/>
  <c r="F1702" i="11" s="1"/>
  <c r="F2109" i="11" a="1"/>
  <c r="F2109" i="11" s="1"/>
  <c r="F1300" i="11" a="1"/>
  <c r="F1300" i="11" s="1"/>
  <c r="F2081" i="11" a="1"/>
  <c r="F2081" i="11" s="1"/>
  <c r="F2110" i="11" a="1"/>
  <c r="F2110" i="11" s="1"/>
  <c r="F2370" i="11" a="1"/>
  <c r="F2370" i="11" s="1"/>
  <c r="F2300" i="11" a="1"/>
  <c r="F2300" i="11" s="1"/>
  <c r="F1703" i="11" a="1"/>
  <c r="F1703" i="11" s="1"/>
  <c r="F368" i="11" a="1"/>
  <c r="F368" i="11" s="1"/>
  <c r="F724" i="11" a="1"/>
  <c r="F724" i="11" s="1"/>
  <c r="F2176" i="11" a="1"/>
  <c r="F2176" i="11" s="1"/>
  <c r="F1522" i="11" a="1"/>
  <c r="F1522" i="11" s="1"/>
  <c r="F2249" i="11" a="1"/>
  <c r="F2249" i="11" s="1"/>
  <c r="F253" i="11" a="1"/>
  <c r="F253" i="11" s="1"/>
  <c r="F2156" i="11" a="1"/>
  <c r="F2156" i="11" s="1"/>
  <c r="F1704" i="11" a="1"/>
  <c r="F1704" i="11" s="1"/>
  <c r="F2002" i="11" a="1"/>
  <c r="F2002" i="11" s="1"/>
  <c r="F48" i="11" a="1"/>
  <c r="F48" i="11" s="1"/>
  <c r="F643" i="11" a="1"/>
  <c r="F643" i="11" s="1"/>
  <c r="F198" i="11" a="1"/>
  <c r="F198" i="11" s="1"/>
  <c r="F443" i="11" a="1"/>
  <c r="F443" i="11" s="1"/>
  <c r="F917" i="11" a="1"/>
  <c r="F917" i="11" s="1"/>
  <c r="F2157" i="11" a="1"/>
  <c r="F2157" i="11" s="1"/>
  <c r="F1878" i="11" a="1"/>
  <c r="F1878" i="11" s="1"/>
  <c r="F1786" i="11" a="1"/>
  <c r="F1786" i="11" s="1"/>
  <c r="F725" i="11" a="1"/>
  <c r="F725" i="11" s="1"/>
  <c r="F20" i="11" a="1"/>
  <c r="F20" i="11" s="1"/>
  <c r="F199" i="11" a="1"/>
  <c r="F199" i="11" s="1"/>
  <c r="F1879" i="11" a="1"/>
  <c r="F1879" i="11" s="1"/>
  <c r="F844" i="11" a="1"/>
  <c r="F844" i="11" s="1"/>
  <c r="F63" i="11" a="1"/>
  <c r="F63" i="11" s="1"/>
  <c r="F550" i="11" a="1"/>
  <c r="F550" i="11" s="1"/>
  <c r="F116" i="11" a="1"/>
  <c r="F116" i="11" s="1"/>
  <c r="F444" i="11" a="1"/>
  <c r="F444" i="11" s="1"/>
  <c r="F94" i="11" a="1"/>
  <c r="F94" i="11" s="1"/>
  <c r="F445" i="11" a="1"/>
  <c r="F445" i="11" s="1"/>
  <c r="F644" i="11" a="1"/>
  <c r="F644" i="11" s="1"/>
  <c r="F300" i="11" a="1"/>
  <c r="F300" i="11" s="1"/>
  <c r="F1485" i="11" a="1"/>
  <c r="F1485" i="11" s="1"/>
  <c r="F254" i="11" a="1"/>
  <c r="F254" i="11" s="1"/>
  <c r="F1759" i="11" a="1"/>
  <c r="F1759" i="11" s="1"/>
  <c r="F64" i="11" a="1"/>
  <c r="F64" i="11" s="1"/>
  <c r="F2356" i="11" a="1"/>
  <c r="F2356" i="11" s="1"/>
  <c r="F726" i="11" a="1"/>
  <c r="F726" i="11" s="1"/>
  <c r="F49" i="11" a="1"/>
  <c r="F49" i="11" s="1"/>
  <c r="F851" i="11" a="1"/>
  <c r="F851" i="11" s="1"/>
  <c r="F369" i="11" a="1"/>
  <c r="F369" i="11" s="1"/>
  <c r="F2201" i="11" a="1"/>
  <c r="F2201" i="11" s="1"/>
  <c r="F645" i="11" a="1"/>
  <c r="F645" i="11" s="1"/>
  <c r="F1932" i="11" a="1"/>
  <c r="F1932" i="11" s="1"/>
  <c r="F918" i="11" a="1"/>
  <c r="F918" i="11" s="1"/>
  <c r="F2385" i="11" a="1"/>
  <c r="F2385" i="11" s="1"/>
  <c r="F1705" i="11" a="1"/>
  <c r="F1705" i="11" s="1"/>
  <c r="F2003" i="11" a="1"/>
  <c r="F2003" i="11" s="1"/>
  <c r="F1933" i="11" a="1"/>
  <c r="F1933" i="11" s="1"/>
  <c r="F2158" i="11" a="1"/>
  <c r="F2158" i="11" s="1"/>
  <c r="F1392" i="11" a="1"/>
  <c r="F1392" i="11" s="1"/>
  <c r="F1657" i="11" a="1"/>
  <c r="F1657" i="11" s="1"/>
  <c r="F1030" i="11" a="1"/>
  <c r="F1030" i="11" s="1"/>
  <c r="F1031" i="11" a="1"/>
  <c r="F1031" i="11" s="1"/>
  <c r="F1577" i="11" a="1"/>
  <c r="F1577" i="11" s="1"/>
  <c r="F2044" i="11" a="1"/>
  <c r="F2044" i="11" s="1"/>
  <c r="F117" i="11" a="1"/>
  <c r="F117" i="11" s="1"/>
  <c r="F1218" i="11" a="1"/>
  <c r="F1218" i="11" s="1"/>
  <c r="F1486" i="11" a="1"/>
  <c r="F1486" i="11" s="1"/>
  <c r="F1760" i="11" a="1"/>
  <c r="F1760" i="11" s="1"/>
  <c r="F1880" i="11" a="1"/>
  <c r="F1880" i="11" s="1"/>
  <c r="F301" i="11" a="1"/>
  <c r="F301" i="11" s="1"/>
  <c r="F2301" i="11" a="1"/>
  <c r="F2301" i="11" s="1"/>
  <c r="F2202" i="11" a="1"/>
  <c r="F2202" i="11" s="1"/>
  <c r="F150" i="11" a="1"/>
  <c r="F150" i="11" s="1"/>
  <c r="F2130" i="11" a="1"/>
  <c r="F2130" i="11" s="1"/>
  <c r="F1032" i="11" a="1"/>
  <c r="F1032" i="11" s="1"/>
  <c r="F1761" i="11" a="1"/>
  <c r="F1761" i="11" s="1"/>
  <c r="F1829" i="11" a="1"/>
  <c r="F1829" i="11" s="1"/>
  <c r="F1578" i="11" a="1"/>
  <c r="F1578" i="11" s="1"/>
  <c r="F2237" i="11" a="1"/>
  <c r="F2237" i="11" s="1"/>
  <c r="F2339" i="11" a="1"/>
  <c r="F2339" i="11" s="1"/>
  <c r="F2219" i="11" a="1"/>
  <c r="F2219" i="11" s="1"/>
  <c r="F2340" i="11" a="1"/>
  <c r="F2340" i="11" s="1"/>
  <c r="F551" i="11" a="1"/>
  <c r="F551" i="11" s="1"/>
  <c r="F370" i="11" a="1"/>
  <c r="F370" i="11" s="1"/>
  <c r="F50" i="11" a="1"/>
  <c r="F50" i="11" s="1"/>
  <c r="F1706" i="11" a="1"/>
  <c r="F1706" i="11" s="1"/>
  <c r="F1219" i="11" a="1"/>
  <c r="F1219" i="11" s="1"/>
  <c r="F1301" i="11" a="1"/>
  <c r="F1301" i="11" s="1"/>
  <c r="F446" i="11" a="1"/>
  <c r="F446" i="11" s="1"/>
  <c r="F1830" i="11" a="1"/>
  <c r="F1830" i="11" s="1"/>
  <c r="F823" i="11" a="1"/>
  <c r="F823" i="11" s="1"/>
  <c r="F371" i="11" a="1"/>
  <c r="F371" i="11" s="1"/>
  <c r="F1707" i="11" a="1"/>
  <c r="F1707" i="11" s="1"/>
  <c r="F372" i="11" a="1"/>
  <c r="F372" i="11" s="1"/>
  <c r="F1302" i="11" a="1"/>
  <c r="F1302" i="11" s="1"/>
  <c r="F2082" i="11" a="1"/>
  <c r="F2082" i="11" s="1"/>
  <c r="F1487" i="11" a="1"/>
  <c r="F1487" i="11" s="1"/>
  <c r="F255" i="11" a="1"/>
  <c r="F255" i="11" s="1"/>
  <c r="F2004" i="11" a="1"/>
  <c r="F2004" i="11" s="1"/>
  <c r="F3" i="11" a="1"/>
  <c r="F3" i="11" s="1"/>
  <c r="F2341" i="11" a="1"/>
  <c r="F2341" i="11" s="1"/>
  <c r="F1934" i="11" a="1"/>
  <c r="F1934" i="11" s="1"/>
  <c r="F919" i="11" a="1"/>
  <c r="F919" i="11" s="1"/>
  <c r="F2177" i="11" a="1"/>
  <c r="F2177" i="11" s="1"/>
  <c r="F1303" i="11" a="1"/>
  <c r="F1303" i="11" s="1"/>
  <c r="F1304" i="11" a="1"/>
  <c r="F1304" i="11" s="1"/>
  <c r="F1305" i="11" a="1"/>
  <c r="F1305" i="11" s="1"/>
  <c r="F118" i="11" a="1"/>
  <c r="F118" i="11" s="1"/>
  <c r="F727" i="11" a="1"/>
  <c r="F727" i="11" s="1"/>
  <c r="F1488" i="11" a="1"/>
  <c r="F1488" i="11" s="1"/>
  <c r="F2250" i="11" a="1"/>
  <c r="F2250" i="11" s="1"/>
  <c r="F2333" i="11" a="1"/>
  <c r="F2333" i="11" s="1"/>
  <c r="F447" i="11" a="1"/>
  <c r="F447" i="11" s="1"/>
  <c r="F2178" i="11" a="1"/>
  <c r="F2178" i="11" s="1"/>
  <c r="F373" i="11" a="1"/>
  <c r="F373" i="11" s="1"/>
  <c r="F2083" i="11" a="1"/>
  <c r="F2083" i="11" s="1"/>
  <c r="F448" i="11" a="1"/>
  <c r="F448" i="11" s="1"/>
  <c r="F1935" i="11" a="1"/>
  <c r="F1935" i="11" s="1"/>
  <c r="F2315" i="11" a="1"/>
  <c r="F2315" i="11" s="1"/>
  <c r="F552" i="11" a="1"/>
  <c r="F552" i="11" s="1"/>
  <c r="F824" i="11" a="1"/>
  <c r="F824" i="11" s="1"/>
  <c r="F728" i="11" a="1"/>
  <c r="F728" i="11" s="1"/>
  <c r="F86" i="11" a="1"/>
  <c r="F86" i="11" s="1"/>
  <c r="F200" i="11" a="1"/>
  <c r="F200" i="11" s="1"/>
  <c r="F920" i="11" a="1"/>
  <c r="F920" i="11" s="1"/>
  <c r="F1708" i="11" a="1"/>
  <c r="F1708" i="11" s="1"/>
  <c r="F449" i="11" a="1"/>
  <c r="F449" i="11" s="1"/>
  <c r="F1881" i="11" a="1"/>
  <c r="F1881" i="11" s="1"/>
  <c r="F1393" i="11" a="1"/>
  <c r="F1393" i="11" s="1"/>
  <c r="F921" i="11" a="1"/>
  <c r="F921" i="11" s="1"/>
  <c r="F1762" i="11" a="1"/>
  <c r="F1762" i="11" s="1"/>
  <c r="F7" i="11" a="1"/>
  <c r="F7" i="11" s="1"/>
  <c r="F1134" i="11" a="1"/>
  <c r="F1134" i="11" s="1"/>
  <c r="F1306" i="11" a="1"/>
  <c r="F1306" i="11" s="1"/>
  <c r="F1489" i="11" a="1"/>
  <c r="F1489" i="11" s="1"/>
  <c r="F922" i="11" a="1"/>
  <c r="F922" i="11" s="1"/>
  <c r="F923" i="11" a="1"/>
  <c r="F923" i="11" s="1"/>
  <c r="F201" i="11" a="1"/>
  <c r="F201" i="11" s="1"/>
  <c r="F825" i="11" a="1"/>
  <c r="F825" i="11" s="1"/>
  <c r="F395" i="11" a="1"/>
  <c r="F395" i="11" s="1"/>
  <c r="F826" i="11" a="1"/>
  <c r="F826" i="11" s="1"/>
  <c r="F1307" i="11" a="1"/>
  <c r="F1307" i="11" s="1"/>
  <c r="F553" i="11" a="1"/>
  <c r="F553" i="11" s="1"/>
  <c r="F2386" i="11" a="1"/>
  <c r="F2386" i="11" s="1"/>
  <c r="F37" i="11" a="1"/>
  <c r="F37" i="11" s="1"/>
  <c r="F2371" i="11" a="1"/>
  <c r="F2371" i="11" s="1"/>
  <c r="F2357" i="11" a="1"/>
  <c r="F2357" i="11" s="1"/>
  <c r="F2325" i="11" a="1"/>
  <c r="F2325" i="11" s="1"/>
  <c r="F151" i="11" a="1"/>
  <c r="F151" i="11" s="1"/>
  <c r="F924" i="11" a="1"/>
  <c r="F924" i="11" s="1"/>
  <c r="F1882" i="11" a="1"/>
  <c r="F1882" i="11" s="1"/>
  <c r="F1033" i="11" a="1"/>
  <c r="F1033" i="11" s="1"/>
  <c r="F2159" i="11" a="1"/>
  <c r="F2159" i="11" s="1"/>
  <c r="F1308" i="11" a="1"/>
  <c r="F1308" i="11" s="1"/>
  <c r="F729" i="11" a="1"/>
  <c r="F729" i="11" s="1"/>
  <c r="F1135" i="11" a="1"/>
  <c r="F1135" i="11" s="1"/>
  <c r="F554" i="11" a="1"/>
  <c r="F554" i="11" s="1"/>
  <c r="F730" i="11" a="1"/>
  <c r="F730" i="11" s="1"/>
  <c r="F302" i="11" a="1"/>
  <c r="F302" i="11" s="1"/>
  <c r="F1136" i="11" a="1"/>
  <c r="F1136" i="11" s="1"/>
  <c r="F1763" i="11" a="1"/>
  <c r="F1763" i="11" s="1"/>
  <c r="F4" i="11" a="1"/>
  <c r="F4" i="11" s="1"/>
  <c r="F2251" i="11" a="1"/>
  <c r="F2251" i="11" s="1"/>
  <c r="F1394" i="11" a="1"/>
  <c r="F1394" i="11" s="1"/>
  <c r="F2358" i="11" a="1"/>
  <c r="F2358" i="11" s="1"/>
  <c r="F2045" i="11" a="1"/>
  <c r="F2045" i="11" s="1"/>
  <c r="F1883" i="11" a="1"/>
  <c r="F1883" i="11" s="1"/>
  <c r="F2316" i="11" a="1"/>
  <c r="F2316" i="11" s="1"/>
  <c r="F555" i="11" a="1"/>
  <c r="F555" i="11" s="1"/>
  <c r="F202" i="11" a="1"/>
  <c r="F202" i="11" s="1"/>
  <c r="F646" i="11" a="1"/>
  <c r="F646" i="11" s="1"/>
  <c r="F1137" i="11" a="1"/>
  <c r="F1137" i="11" s="1"/>
  <c r="F1579" i="11" a="1"/>
  <c r="F1579" i="11" s="1"/>
  <c r="F87" i="11" a="1"/>
  <c r="F87" i="11" s="1"/>
  <c r="F1580" i="11" a="1"/>
  <c r="F1580" i="11" s="1"/>
  <c r="F1490" i="11" a="1"/>
  <c r="F1490" i="11" s="1"/>
  <c r="F1395" i="11" a="1"/>
  <c r="F1395" i="11" s="1"/>
  <c r="F1831" i="11" a="1"/>
  <c r="F1831" i="11" s="1"/>
  <c r="F450" i="11" a="1"/>
  <c r="F450" i="11" s="1"/>
  <c r="F1491" i="11" a="1"/>
  <c r="F1491" i="11" s="1"/>
  <c r="F2311" i="11" a="1"/>
  <c r="F2311" i="11" s="1"/>
  <c r="F2220" i="11" a="1"/>
  <c r="F2220" i="11" s="1"/>
  <c r="F2312" i="11" a="1"/>
  <c r="F2312" i="11" s="1"/>
  <c r="F1034" i="11" a="1"/>
  <c r="F1034" i="11"/>
  <c r="F2203" i="11" a="1"/>
  <c r="F2203" i="11" s="1"/>
  <c r="F2261" i="11" a="1"/>
  <c r="F2261" i="11" s="1"/>
  <c r="F827" i="11" a="1"/>
  <c r="F827" i="11" s="1"/>
  <c r="F1658" i="11" a="1"/>
  <c r="F1658" i="11" s="1"/>
  <c r="F2179" i="11" a="1"/>
  <c r="F2179" i="11"/>
  <c r="F647" i="11" a="1"/>
  <c r="F647" i="11" s="1"/>
  <c r="F731" i="11" a="1"/>
  <c r="F731" i="11" s="1"/>
  <c r="F1492" i="11" a="1"/>
  <c r="F1492" i="11" s="1"/>
  <c r="F203" i="11" a="1"/>
  <c r="F203" i="11" s="1"/>
  <c r="F2375" i="11" a="1"/>
  <c r="F2375" i="11" s="1"/>
  <c r="F2392" i="11" a="1"/>
  <c r="F2392" i="11" s="1"/>
  <c r="F1493" i="11" a="1"/>
  <c r="F1493" i="11" s="1"/>
  <c r="F256" i="11" a="1"/>
  <c r="F256" i="11" s="1"/>
  <c r="F925" i="11" a="1"/>
  <c r="F925" i="11" s="1"/>
  <c r="F2131" i="11" a="1"/>
  <c r="F2131" i="11" s="1"/>
  <c r="F1764" i="11" a="1"/>
  <c r="F1764" i="11" s="1"/>
  <c r="F2111" i="11" a="1"/>
  <c r="F2111" i="11" s="1"/>
  <c r="F648" i="11" a="1"/>
  <c r="F648" i="11" s="1"/>
  <c r="F2342" i="11" a="1"/>
  <c r="F2342" i="11" s="1"/>
  <c r="F1581" i="11" a="1"/>
  <c r="F1581" i="11" s="1"/>
  <c r="F303" i="11" a="1"/>
  <c r="F303" i="11" s="1"/>
  <c r="F1396" i="11" a="1"/>
  <c r="F1396" i="11" s="1"/>
  <c r="F1397" i="11" a="1"/>
  <c r="F1397" i="11" s="1"/>
  <c r="F451" i="11" a="1"/>
  <c r="F451" i="11" s="1"/>
  <c r="F649" i="11" a="1"/>
  <c r="F649" i="11" s="1"/>
  <c r="F452" i="11" a="1"/>
  <c r="F452" i="11" s="1"/>
  <c r="F88" i="11" a="1"/>
  <c r="F88" i="11" s="1"/>
  <c r="F828" i="11" a="1"/>
  <c r="F828" i="11" s="1"/>
  <c r="F732" i="11" a="1"/>
  <c r="F732" i="11" s="1"/>
  <c r="F829" i="11" a="1"/>
  <c r="F829" i="11" s="1"/>
  <c r="F453" i="11" a="1"/>
  <c r="F453" i="11" s="1"/>
  <c r="F304" i="11" a="1"/>
  <c r="F304" i="11" s="1"/>
  <c r="F152" i="11" a="1"/>
  <c r="F152" i="11" s="1"/>
  <c r="F650" i="11" a="1"/>
  <c r="F650" i="11" s="1"/>
  <c r="F454" i="11" a="1"/>
  <c r="F454" i="11" s="1"/>
  <c r="F455" i="11" a="1"/>
  <c r="F455" i="11" s="1"/>
  <c r="F1398" i="11" a="1"/>
  <c r="F1398" i="11" s="1"/>
  <c r="F651" i="11" a="1"/>
  <c r="F651" i="11" s="1"/>
  <c r="F2326" i="11" a="1"/>
  <c r="F2326" i="11" s="1"/>
  <c r="F1309" i="11" a="1"/>
  <c r="F1309" i="11" s="1"/>
  <c r="F305" i="11" a="1"/>
  <c r="F305" i="11" s="1"/>
  <c r="F306" i="11" a="1"/>
  <c r="F306" i="11" s="1"/>
  <c r="F485" i="11" a="1"/>
  <c r="F485" i="11" s="1"/>
  <c r="F1494" i="11" a="1"/>
  <c r="F1494" i="11" s="1"/>
  <c r="F38" i="11" a="1"/>
  <c r="F38" i="11" s="1"/>
  <c r="F153" i="11" a="1"/>
  <c r="F153" i="11" s="1"/>
  <c r="F374" i="11" a="1"/>
  <c r="F374" i="11" s="1"/>
  <c r="F307" i="11" a="1"/>
  <c r="F307" i="11" s="1"/>
  <c r="F204" i="11" a="1"/>
  <c r="F204" i="11" s="1"/>
  <c r="F830" i="11" a="1"/>
  <c r="F830" i="11" s="1"/>
  <c r="F1832" i="11" a="1"/>
  <c r="F1832" i="11" s="1"/>
  <c r="F2160" i="11" a="1"/>
  <c r="F2160" i="11" s="1"/>
  <c r="F1598" i="11" a="1"/>
  <c r="F1598" i="11" s="1"/>
  <c r="F831" i="11" a="1"/>
  <c r="F831" i="11" s="1"/>
  <c r="F2046" i="11" a="1"/>
  <c r="F2046" i="11" s="1"/>
  <c r="F733" i="11" a="1"/>
  <c r="F733" i="11" s="1"/>
  <c r="F1310" i="11" a="1"/>
  <c r="F1310" i="11" s="1"/>
  <c r="F1495" i="11" a="1"/>
  <c r="F1495" i="11" s="1"/>
  <c r="F1884" i="11" a="1"/>
  <c r="F1884" i="11" s="1"/>
  <c r="F734" i="11" a="1"/>
  <c r="F734" i="11" s="1"/>
  <c r="F2399" i="11" a="1"/>
  <c r="F2399" i="11" s="1"/>
  <c r="F1936" i="11" a="1"/>
  <c r="F1936" i="11" s="1"/>
  <c r="F832" i="11" a="1"/>
  <c r="F832" i="11" s="1"/>
  <c r="F652" i="11" a="1"/>
  <c r="F652" i="11" s="1"/>
  <c r="F926" i="11" a="1"/>
  <c r="F926" i="11" s="1"/>
  <c r="F1709" i="11" a="1"/>
  <c r="F1709" i="11" s="1"/>
  <c r="F1399" i="11" a="1"/>
  <c r="F1399" i="11" s="1"/>
  <c r="F2387" i="11" a="1"/>
  <c r="F2387" i="11" s="1"/>
  <c r="F1710" i="11" a="1"/>
  <c r="F1710" i="11" s="1"/>
  <c r="F1138" i="11" a="1"/>
  <c r="F1138" i="11" s="1"/>
  <c r="F1496" i="11" a="1"/>
  <c r="F1496" i="11" s="1"/>
  <c r="F2084" i="11" a="1"/>
  <c r="F2084" i="11" s="1"/>
  <c r="F2376" i="11" a="1"/>
  <c r="F2376" i="11" s="1"/>
  <c r="F456" i="11" a="1"/>
  <c r="F456" i="11" s="1"/>
  <c r="F1765" i="11" a="1"/>
  <c r="F1765" i="11" s="1"/>
  <c r="F2343" i="11" a="1"/>
  <c r="F2343" i="11" s="1"/>
  <c r="F2180" i="11" a="1"/>
  <c r="F2180" i="11" s="1"/>
  <c r="F1833" i="11" a="1"/>
  <c r="F1833" i="11" s="1"/>
  <c r="F2302" i="11" a="1"/>
  <c r="F2302" i="11" s="1"/>
  <c r="F1937" i="11" a="1"/>
  <c r="F1937" i="11" s="1"/>
  <c r="F2047" i="11" a="1"/>
  <c r="F2047" i="11" s="1"/>
  <c r="F2334" i="11" a="1"/>
  <c r="F2334" i="11" s="1"/>
  <c r="F2005" i="11" a="1"/>
  <c r="F2005" i="11" s="1"/>
  <c r="F556" i="11" a="1"/>
  <c r="F556" i="11" s="1"/>
  <c r="F1885" i="11" a="1"/>
  <c r="F1885" i="11" s="1"/>
  <c r="F1582" i="11" a="1"/>
  <c r="F1582" i="11" s="1"/>
  <c r="F1220" i="11" a="1"/>
  <c r="F1220" i="11" s="1"/>
  <c r="F557" i="11" a="1"/>
  <c r="F557" i="11" s="1"/>
  <c r="F1766" i="11" a="1"/>
  <c r="F1766" i="11" s="1"/>
  <c r="F89" i="11" a="1"/>
  <c r="F89" i="11" s="1"/>
  <c r="F375" i="11" a="1"/>
  <c r="F375" i="11" s="1"/>
  <c r="F1659" i="11" a="1"/>
  <c r="F1659" i="11" s="1"/>
  <c r="F1221" i="11" a="1"/>
  <c r="F1221" i="11" s="1"/>
  <c r="F1156" i="11" a="1"/>
  <c r="F1156" i="11" s="1"/>
  <c r="F927" i="11" a="1"/>
  <c r="F927" i="11" s="1"/>
  <c r="F558" i="11" a="1"/>
  <c r="F558" i="11" s="1"/>
  <c r="F1583" i="11" a="1"/>
  <c r="F1583" i="11" s="1"/>
  <c r="F1834" i="11" a="1"/>
  <c r="F1834" i="11" s="1"/>
  <c r="F2363" i="11" a="1"/>
  <c r="F2363" i="11" s="1"/>
  <c r="F21" i="11" a="1"/>
  <c r="F21" i="11" s="1"/>
  <c r="F735" i="11" a="1"/>
  <c r="F735" i="11" s="1"/>
  <c r="F65" i="11" a="1"/>
  <c r="F65" i="11" s="1"/>
  <c r="F308" i="11" a="1"/>
  <c r="F308" i="11" s="1"/>
  <c r="F457" i="11" a="1"/>
  <c r="F457" i="11" s="1"/>
  <c r="F458" i="11" a="1"/>
  <c r="F458" i="11" s="1"/>
  <c r="F2262" i="11" a="1"/>
  <c r="F2262" i="11" s="1"/>
  <c r="F2085" i="11" a="1"/>
  <c r="F2085" i="11" s="1"/>
  <c r="F833" i="11" a="1"/>
  <c r="F833" i="11" s="1"/>
  <c r="F1400" i="11" a="1"/>
  <c r="F1400" i="11" s="1"/>
  <c r="F736" i="11" a="1"/>
  <c r="F736" i="11" s="1"/>
  <c r="F1222" i="11" a="1"/>
  <c r="F1222" i="11" s="1"/>
  <c r="F2048" i="11" a="1"/>
  <c r="F2048" i="11" s="1"/>
  <c r="F2372" i="11" a="1"/>
  <c r="F2372" i="11" s="1"/>
  <c r="F559" i="11" a="1"/>
  <c r="F559" i="11" s="1"/>
  <c r="F1311" i="11" a="1"/>
  <c r="F1311" i="11" s="1"/>
  <c r="F2289" i="11" a="1"/>
  <c r="F2289" i="11" s="1"/>
  <c r="F459" i="11" a="1"/>
  <c r="F459" i="11" s="1"/>
  <c r="F1139" i="11" a="1"/>
  <c r="F1139" i="11" s="1"/>
  <c r="F1140" i="11" a="1"/>
  <c r="F1140" i="11" s="1"/>
  <c r="F2132" i="11" a="1"/>
  <c r="F2132" i="11" s="1"/>
  <c r="F2049" i="11" a="1"/>
  <c r="F2049" i="11" s="1"/>
  <c r="F309" i="11" a="1"/>
  <c r="F309" i="11" s="1"/>
  <c r="F310" i="11" a="1"/>
  <c r="F310" i="11" s="1"/>
  <c r="F1938" i="11" a="1"/>
  <c r="F1938" i="11" s="1"/>
  <c r="F2303" i="11" a="1"/>
  <c r="F2303" i="11" s="1"/>
  <c r="F2006" i="11" a="1"/>
  <c r="F2006" i="11" s="1"/>
  <c r="F119" i="11" a="1"/>
  <c r="F119" i="11" s="1"/>
  <c r="F1223" i="11" a="1"/>
  <c r="F1223" i="11" s="1"/>
  <c r="F51" i="11" a="1"/>
  <c r="F51" i="11" s="1"/>
  <c r="F1835" i="11" a="1"/>
  <c r="F1835" i="11" s="1"/>
  <c r="F1035" i="11" a="1"/>
  <c r="F1035" i="11" s="1"/>
  <c r="F1312" i="11" a="1"/>
  <c r="F1312" i="11" s="1"/>
  <c r="F154" i="11" a="1"/>
  <c r="F154" i="11" s="1"/>
  <c r="F560" i="11" a="1"/>
  <c r="F560" i="11" s="1"/>
  <c r="F66" i="11" a="1"/>
  <c r="F66" i="11" s="1"/>
  <c r="F460" i="11" a="1"/>
  <c r="F460" i="11" s="1"/>
  <c r="F2221" i="11" a="1"/>
  <c r="F2221" i="11" s="1"/>
  <c r="F461" i="11" a="1"/>
  <c r="F461" i="11" s="1"/>
  <c r="F1497" i="11" a="1"/>
  <c r="F1497" i="11" s="1"/>
  <c r="F1224" i="11" a="1"/>
  <c r="F1224" i="11" s="1"/>
  <c r="F376" i="11" a="1"/>
  <c r="F376" i="11" s="1"/>
  <c r="F1498" i="11" a="1"/>
  <c r="F1498" i="11" s="1"/>
  <c r="F1939" i="11" a="1"/>
  <c r="F1939" i="11" s="1"/>
  <c r="F1660" i="11" a="1"/>
  <c r="F1660" i="11" s="1"/>
  <c r="F257" i="11" a="1"/>
  <c r="F257" i="11" s="1"/>
  <c r="F561" i="11" a="1"/>
  <c r="F561" i="11" s="1"/>
  <c r="F311" i="11" a="1"/>
  <c r="F311" i="11" s="1"/>
  <c r="F205" i="11" a="1"/>
  <c r="F205" i="11" s="1"/>
  <c r="F1401" i="11" a="1"/>
  <c r="F1401" i="11" s="1"/>
  <c r="F312" i="11" a="1"/>
  <c r="F312" i="11" s="1"/>
  <c r="F834" i="11" a="1"/>
  <c r="F834" i="11" s="1"/>
  <c r="F1584" i="11" a="1"/>
  <c r="F1584" i="11" s="1"/>
  <c r="F377" i="11" a="1"/>
  <c r="F377" i="11" s="1"/>
  <c r="F1585" i="11" a="1"/>
  <c r="F1585" i="11" s="1"/>
  <c r="F2007" i="11" a="1"/>
  <c r="F2007" i="11" s="1"/>
  <c r="F1667" i="11" a="1"/>
  <c r="F1667" i="11" s="1"/>
  <c r="F562" i="11" a="1"/>
  <c r="F562" i="11" s="1"/>
  <c r="F22" i="11" a="1"/>
  <c r="F22" i="11" s="1"/>
  <c r="F1711" i="11" a="1"/>
  <c r="F1711" i="11" s="1"/>
  <c r="F1712" i="11" a="1"/>
  <c r="F1712" i="11" s="1"/>
  <c r="F1499" i="11" a="1"/>
  <c r="F1499" i="11" s="1"/>
  <c r="F1225" i="11" a="1"/>
  <c r="F1225" i="11" s="1"/>
  <c r="F2112" i="11" a="1"/>
  <c r="F2112" i="11" s="1"/>
  <c r="F1141" i="11" a="1"/>
  <c r="F1141" i="11" s="1"/>
  <c r="F2204" i="11" a="1"/>
  <c r="F2204" i="11" s="1"/>
  <c r="F378" i="11" a="1"/>
  <c r="F378" i="11" s="1"/>
  <c r="F1713" i="11" a="1"/>
  <c r="F1713" i="11" s="1"/>
  <c r="F2335" i="11" a="1"/>
  <c r="F2335" i="11" s="1"/>
  <c r="F258" i="11" a="1"/>
  <c r="F258" i="11" s="1"/>
  <c r="F2396" i="11" a="1"/>
  <c r="F2396" i="11" s="1"/>
  <c r="F1036" i="11" a="1"/>
  <c r="F1036" i="11" s="1"/>
  <c r="F737" i="11" a="1"/>
  <c r="F737" i="11" s="1"/>
  <c r="F2290" i="11" a="1"/>
  <c r="F2290" i="11" s="1"/>
  <c r="F29" i="11" a="1"/>
  <c r="F29" i="11" s="1"/>
  <c r="F1425" i="11" a="1"/>
  <c r="F1425" i="11" s="1"/>
  <c r="F835" i="11" a="1"/>
  <c r="F835" i="11" s="1"/>
  <c r="F2050" i="11" a="1"/>
  <c r="F2050" i="11" s="1"/>
  <c r="F2252" i="11" a="1"/>
  <c r="F2252" i="11" s="1"/>
  <c r="F563" i="11" a="1"/>
  <c r="F563" i="11" s="1"/>
  <c r="F1402" i="11" a="1"/>
  <c r="F1402" i="11" s="1"/>
  <c r="F836" i="11" a="1"/>
  <c r="F836" i="11" s="1"/>
  <c r="F155" i="11" a="1"/>
  <c r="F155" i="11" s="1"/>
  <c r="F39" i="11" a="1"/>
  <c r="F39" i="11" s="1"/>
  <c r="F206" i="11" a="1"/>
  <c r="F206" i="11" s="1"/>
  <c r="F2278" i="11" a="1"/>
  <c r="F2278" i="11" s="1"/>
  <c r="F2181" i="11" a="1"/>
  <c r="F2181" i="11" s="1"/>
  <c r="F462" i="11" a="1"/>
  <c r="F462" i="11" s="1"/>
  <c r="F2086" i="11" a="1"/>
  <c r="F2086" i="11" s="1"/>
  <c r="F1940" i="11" a="1"/>
  <c r="F1940" i="11" s="1"/>
  <c r="F738" i="11" a="1"/>
  <c r="F738" i="11" s="1"/>
  <c r="F1500" i="11" a="1"/>
  <c r="F1500" i="11" s="1"/>
  <c r="F1714" i="11" a="1"/>
  <c r="F1714" i="11" s="1"/>
  <c r="F1586" i="11" a="1"/>
  <c r="F1586" i="11" s="1"/>
  <c r="F40" i="11" a="1"/>
  <c r="F40" i="11" s="1"/>
  <c r="F67" i="11" a="1"/>
  <c r="F67" i="11" s="1"/>
  <c r="F653" i="11" a="1"/>
  <c r="F653" i="11" s="1"/>
  <c r="F1313" i="11" a="1"/>
  <c r="F1313" i="11" s="1"/>
  <c r="F1501" i="11" a="1"/>
  <c r="F1501" i="11" s="1"/>
  <c r="F463" i="11" a="1"/>
  <c r="F463" i="11" s="1"/>
  <c r="F120" i="11" a="1"/>
  <c r="F120" i="11" s="1"/>
  <c r="F2182" i="11" a="1"/>
  <c r="F2182" i="11" s="1"/>
  <c r="F259" i="11" a="1"/>
  <c r="F259" i="11" s="1"/>
  <c r="F2344" i="11" a="1"/>
  <c r="F2344" i="11" s="1"/>
  <c r="F739" i="11" a="1"/>
  <c r="F739" i="11" s="1"/>
  <c r="F379" i="11" a="1"/>
  <c r="F379" i="11" s="1"/>
  <c r="F68" i="11" a="1"/>
  <c r="F68" i="11" s="1"/>
  <c r="F1037" i="11" a="1"/>
  <c r="F1037" i="11" s="1"/>
  <c r="F1836" i="11" a="1"/>
  <c r="F1836" i="11" s="1"/>
  <c r="F2051" i="11" a="1"/>
  <c r="F2051" i="11" s="1"/>
  <c r="F216" i="11" a="1"/>
  <c r="F216" i="11" s="1"/>
  <c r="F260" i="11" a="1"/>
  <c r="F260" i="11" s="1"/>
  <c r="F52" i="11" a="1"/>
  <c r="F52" i="11" s="1"/>
  <c r="F1038" i="11" a="1"/>
  <c r="F1038" i="11" s="1"/>
  <c r="F2364" i="11" a="1"/>
  <c r="F2364" i="11" s="1"/>
  <c r="F1039" i="11" a="1"/>
  <c r="F1039" i="11" s="1"/>
  <c r="F1403" i="11" a="1"/>
  <c r="F1403" i="11" s="1"/>
  <c r="F2161" i="11" a="1"/>
  <c r="F2161" i="11" s="1"/>
  <c r="F2222" i="11" a="1"/>
  <c r="F2222" i="11" s="1"/>
  <c r="F464" i="11" a="1"/>
  <c r="F464" i="11" s="1"/>
  <c r="F2253" i="11" a="1"/>
  <c r="F2253" i="11" s="1"/>
  <c r="F2223" i="11" a="1"/>
  <c r="F2223" i="11" s="1"/>
  <c r="F1226" i="11" a="1"/>
  <c r="F1226" i="11" s="1"/>
  <c r="F1227" i="11" a="1"/>
  <c r="F1227" i="11" s="1"/>
  <c r="F2254" i="11" a="1"/>
  <c r="F2254" i="11" s="1"/>
  <c r="F1142" i="11" a="1"/>
  <c r="F1142" i="11" s="1"/>
  <c r="F928" i="11" a="1"/>
  <c r="F928" i="11" s="1"/>
  <c r="F2255" i="11" a="1"/>
  <c r="F2255" i="11" s="1"/>
  <c r="F1228" i="11" a="1"/>
  <c r="F1228" i="11" s="1"/>
  <c r="F654" i="11" a="1"/>
  <c r="F654" i="11" s="1"/>
  <c r="F929" i="11" a="1"/>
  <c r="F929" i="11" s="1"/>
  <c r="F2256" i="11" a="1"/>
  <c r="F2256" i="11" s="1"/>
  <c r="F837" i="11" a="1"/>
  <c r="F837" i="11" s="1"/>
  <c r="F740" i="11" a="1"/>
  <c r="F740" i="11" s="1"/>
  <c r="F741" i="11" a="1"/>
  <c r="F741" i="11" s="1"/>
  <c r="F1314" i="11" a="1"/>
  <c r="F1314" i="11" s="1"/>
  <c r="F2393" i="11" a="1"/>
  <c r="F2393" i="11" s="1"/>
  <c r="F1767" i="11" a="1"/>
  <c r="F1767" i="11" s="1"/>
  <c r="F655" i="11" a="1"/>
  <c r="F655" i="11" s="1"/>
  <c r="F1404" i="11" a="1"/>
  <c r="F1404" i="11" s="1"/>
  <c r="F742" i="11" a="1"/>
  <c r="F742" i="11" s="1"/>
  <c r="F2224" i="11" a="1"/>
  <c r="F2224" i="11" s="1"/>
  <c r="F121" i="11" a="1"/>
  <c r="F121" i="11" s="1"/>
  <c r="F2238" i="11" a="1"/>
  <c r="F2238" i="11" s="1"/>
  <c r="F69" i="11" a="1"/>
  <c r="F69" i="11" s="1"/>
  <c r="F1143" i="11" a="1"/>
  <c r="F1143" i="11" s="1"/>
  <c r="F564" i="11" a="1"/>
  <c r="F564" i="11" s="1"/>
  <c r="F2291" i="11" a="1"/>
  <c r="F2291" i="11" s="1"/>
  <c r="F261" i="11" a="1"/>
  <c r="F261" i="11" s="1"/>
  <c r="F656" i="11" a="1"/>
  <c r="F656" i="11" s="1"/>
  <c r="F2292" i="11" a="1"/>
  <c r="F2292" i="11" s="1"/>
  <c r="F930" i="11" a="1"/>
  <c r="F930" i="11" s="1"/>
  <c r="F1144" i="11" a="1"/>
  <c r="F1144" i="11" s="1"/>
  <c r="F465" i="11" a="1"/>
  <c r="F465" i="11" s="1"/>
  <c r="F1229" i="11" a="1"/>
  <c r="F1229" i="11" s="1"/>
  <c r="F743" i="11" a="1"/>
  <c r="F743" i="11" s="1"/>
  <c r="F262" i="11" a="1"/>
  <c r="F262" i="11" s="1"/>
  <c r="F2087" i="11" a="1"/>
  <c r="F2087" i="11" s="1"/>
  <c r="F838" i="11" a="1"/>
  <c r="F838" i="11" s="1"/>
  <c r="F313" i="11" a="1"/>
  <c r="F313" i="11" s="1"/>
  <c r="F53" i="11" a="1"/>
  <c r="F53" i="11" s="1"/>
  <c r="F1145" i="11" a="1"/>
  <c r="F1145" i="11" s="1"/>
  <c r="F156" i="11" a="1"/>
  <c r="F156" i="11" s="1"/>
  <c r="F466" i="11" a="1"/>
  <c r="F466" i="11" s="1"/>
  <c r="F1941" i="11" a="1"/>
  <c r="F1941" i="11" s="1"/>
  <c r="F931" i="11" a="1"/>
  <c r="F931" i="11" s="1"/>
  <c r="F1315" i="11" a="1"/>
  <c r="F1315" i="11" s="1"/>
  <c r="F54" i="11" a="1"/>
  <c r="F54" i="11" s="1"/>
  <c r="F11" i="11" a="1"/>
  <c r="F11" i="11" s="1"/>
  <c r="F157" i="11" a="1"/>
  <c r="F157" i="11" s="1"/>
  <c r="F5" i="11" a="1"/>
  <c r="F5" i="11" s="1"/>
  <c r="F1146" i="11" a="1"/>
  <c r="F1146" i="11" s="1"/>
  <c r="F1886" i="11" a="1"/>
  <c r="F1886" i="11" s="1"/>
  <c r="F657" i="11" a="1"/>
  <c r="F657" i="11" s="1"/>
  <c r="F380" i="11" a="1"/>
  <c r="F380" i="11" s="1"/>
  <c r="F314" i="11" a="1"/>
  <c r="F314" i="11" s="1"/>
  <c r="F1942" i="11" a="1"/>
  <c r="F1942" i="11" s="1"/>
  <c r="F565" i="11" a="1"/>
  <c r="F565" i="11" s="1"/>
  <c r="F23" i="11" a="1"/>
  <c r="F23" i="11" s="1"/>
  <c r="F658" i="11" a="1"/>
  <c r="F658" i="11" s="1"/>
  <c r="F2008" i="11" a="1"/>
  <c r="F2008" i="11" s="1"/>
  <c r="F566" i="11" a="1"/>
  <c r="F566" i="11" s="1"/>
  <c r="F467" i="11" a="1"/>
  <c r="F467" i="11" s="1"/>
  <c r="F41" i="11" a="1"/>
  <c r="F41" i="11" s="1"/>
  <c r="F1040" i="11" a="1"/>
  <c r="F1040" i="11" s="1"/>
  <c r="F932" i="11" a="1"/>
  <c r="F932" i="11" s="1"/>
  <c r="F2088" i="11" a="1"/>
  <c r="F2088" i="11" s="1"/>
  <c r="F659" i="11" a="1"/>
  <c r="F659" i="11" s="1"/>
  <c r="F1943" i="11" a="1"/>
  <c r="F1943" i="11" s="1"/>
  <c r="F1768" i="11" a="1"/>
  <c r="F1768" i="11" s="1"/>
  <c r="F2263" i="11" a="1"/>
  <c r="F2263" i="11" s="1"/>
  <c r="F2162" i="11" a="1"/>
  <c r="F2162" i="11" s="1"/>
  <c r="F660" i="11" a="1"/>
  <c r="F660" i="11" s="1"/>
  <c r="F1715" i="11" a="1"/>
  <c r="F1715" i="11" s="1"/>
  <c r="F661" i="11" a="1"/>
  <c r="F661" i="11" s="1"/>
  <c r="F2365" i="11" a="1"/>
  <c r="F2365" i="11" s="1"/>
  <c r="F839" i="11" a="1"/>
  <c r="F839" i="11" s="1"/>
  <c r="F158" i="11" a="1"/>
  <c r="F158" i="11" s="1"/>
  <c r="F1837" i="11" a="1"/>
  <c r="F1837" i="11" s="1"/>
  <c r="F567" i="11" a="1"/>
  <c r="F567" i="11" s="1"/>
  <c r="F2327" i="11" a="1"/>
  <c r="F2327" i="11" s="1"/>
  <c r="F840" i="11" a="1"/>
  <c r="F840" i="11" s="1"/>
  <c r="F207" i="11" a="1"/>
  <c r="F207" i="11" s="1"/>
  <c r="F30" i="11" a="1"/>
  <c r="F30" i="11" s="1"/>
  <c r="F1944" i="11" a="1"/>
  <c r="F1944" i="11" s="1"/>
  <c r="F2009" i="11" a="1"/>
  <c r="F2009" i="11" s="1"/>
  <c r="F2225" i="11" a="1"/>
  <c r="F2225" i="11" s="1"/>
  <c r="F1838" i="11" a="1"/>
  <c r="F1838" i="11" s="1"/>
  <c r="F2279" i="11" a="1"/>
  <c r="F2279" i="11" s="1"/>
  <c r="F841" i="11" a="1"/>
  <c r="F841" i="11" s="1"/>
  <c r="F1316" i="11" a="1"/>
  <c r="F1316" i="11" s="1"/>
  <c r="F933" i="11" a="1"/>
  <c r="F933" i="11" s="1"/>
  <c r="F1230" i="11" a="1"/>
  <c r="F1230" i="11" s="1"/>
  <c r="F1317" i="11" a="1"/>
  <c r="F1317" i="11" s="1"/>
  <c r="F2345" i="11" a="1"/>
  <c r="F2345" i="11" s="1"/>
  <c r="F2183" i="11" a="1"/>
  <c r="F2183" i="11" s="1"/>
  <c r="F1587" i="11" a="1"/>
  <c r="F1587" i="11" s="1"/>
  <c r="F381" i="11" a="1"/>
  <c r="F381" i="11" s="1"/>
  <c r="F90" i="11" a="1"/>
  <c r="F90" i="11" s="1"/>
  <c r="F1502" i="11" a="1"/>
  <c r="F1502" i="11" s="1"/>
  <c r="F315" i="11" a="1"/>
  <c r="F315" i="11" s="1"/>
  <c r="F1041" i="11" a="1"/>
  <c r="F1041" i="11" s="1"/>
  <c r="F1887" i="11" a="1"/>
  <c r="F1887" i="11" s="1"/>
  <c r="F208" i="11" a="1"/>
  <c r="F208" i="11" s="1"/>
  <c r="F2113" i="11" a="1"/>
  <c r="F2113" i="11" s="1"/>
  <c r="F2359" i="11" a="1"/>
  <c r="F2359" i="11" s="1"/>
  <c r="F2317" i="11" a="1"/>
  <c r="F2317" i="11" s="1"/>
  <c r="F1318" i="11" a="1"/>
  <c r="F1318" i="11" s="1"/>
  <c r="F2280" i="11" a="1"/>
  <c r="F2280" i="11" s="1"/>
  <c r="F963" i="11" a="1"/>
  <c r="F963" i="11" s="1"/>
  <c r="F1945" i="11" a="1"/>
  <c r="F1945" i="11" s="1"/>
  <c r="F934" i="11" a="1"/>
  <c r="F934" i="11" s="1"/>
  <c r="F662" i="11" a="1"/>
  <c r="F662" i="11" s="1"/>
  <c r="F2163" i="11" a="1"/>
  <c r="F2163" i="11" s="1"/>
  <c r="F2205" i="11" a="1"/>
  <c r="F2205" i="11" s="1"/>
  <c r="F2377" i="11" a="1"/>
  <c r="F2377" i="11" s="1"/>
  <c r="F316" i="11" a="1"/>
  <c r="F316" i="11" s="1"/>
  <c r="F1405" i="11" a="1"/>
  <c r="F1405" i="11" s="1"/>
  <c r="F2293" i="11" a="1"/>
  <c r="F2293" i="11" s="1"/>
  <c r="F263" i="11" a="1"/>
  <c r="F263" i="11" s="1"/>
  <c r="F935" i="11" a="1"/>
  <c r="F935" i="11" s="1"/>
  <c r="F317" i="11" a="1"/>
  <c r="F317" i="11" s="1"/>
  <c r="F1503" i="11" a="1"/>
  <c r="F1503" i="11" s="1"/>
  <c r="F1946" i="11" a="1"/>
  <c r="F1946" i="11" s="1"/>
  <c r="F1231" i="11" a="1"/>
  <c r="F1231" i="11" s="1"/>
  <c r="F663" i="11" a="1"/>
  <c r="F663" i="11" s="1"/>
  <c r="F1319" i="11" a="1"/>
  <c r="F1319" i="11" s="1"/>
  <c r="F122" i="11" a="1"/>
  <c r="F122" i="11" s="1"/>
  <c r="F159" i="11" a="1"/>
  <c r="F159" i="11" s="1"/>
  <c r="F1320" i="11" a="1"/>
  <c r="F1320" i="11" s="1"/>
  <c r="F1321" i="11" a="1"/>
  <c r="F1321" i="11" s="1"/>
  <c r="K3" i="7" a="1"/>
  <c r="K3" i="7" s="1"/>
  <c r="K4" i="7" a="1"/>
  <c r="K4" i="7" s="1"/>
  <c r="K5" i="7" a="1"/>
  <c r="K5" i="7" s="1"/>
  <c r="K6" i="7" a="1"/>
  <c r="K6" i="7" s="1"/>
  <c r="K7" i="7" a="1"/>
  <c r="K7" i="7" s="1"/>
  <c r="K8" i="7" a="1"/>
  <c r="K8" i="7" s="1"/>
  <c r="K9" i="7" a="1"/>
  <c r="K9" i="7" s="1"/>
  <c r="K10" i="7" a="1"/>
  <c r="K10" i="7" s="1"/>
  <c r="K11" i="7" a="1"/>
  <c r="K11" i="7" s="1"/>
  <c r="K12" i="7" a="1"/>
  <c r="K12" i="7" s="1"/>
  <c r="K13" i="7" a="1"/>
  <c r="K13" i="7" s="1"/>
  <c r="K14" i="7" a="1"/>
  <c r="K14" i="7" s="1"/>
  <c r="K15" i="7" a="1"/>
  <c r="K15" i="7" s="1"/>
  <c r="K16" i="7" a="1"/>
  <c r="K16" i="7" s="1"/>
  <c r="K17" i="7" a="1"/>
  <c r="K17" i="7" s="1"/>
  <c r="K18" i="7" a="1"/>
  <c r="K18" i="7" s="1"/>
  <c r="K19" i="7" a="1"/>
  <c r="K19" i="7" s="1"/>
  <c r="K20" i="7" a="1"/>
  <c r="K20" i="7" s="1"/>
  <c r="K21" i="7" a="1"/>
  <c r="K21" i="7" s="1"/>
  <c r="K22" i="7" a="1"/>
  <c r="K22" i="7" s="1"/>
  <c r="K23" i="7" a="1"/>
  <c r="K23" i="7" s="1"/>
  <c r="K24" i="7" a="1"/>
  <c r="K24" i="7" s="1"/>
  <c r="K25" i="7" a="1"/>
  <c r="K25" i="7" s="1"/>
  <c r="K26" i="7" a="1"/>
  <c r="K26" i="7" s="1"/>
  <c r="K27" i="7" a="1"/>
  <c r="K27" i="7" s="1"/>
  <c r="K28" i="7" a="1"/>
  <c r="K28" i="7" s="1"/>
  <c r="K29" i="7" a="1"/>
  <c r="K29" i="7" s="1"/>
  <c r="K30" i="7" a="1"/>
  <c r="K30" i="7" s="1"/>
  <c r="K31" i="7" a="1"/>
  <c r="K31" i="7" s="1"/>
  <c r="K32" i="7" a="1"/>
  <c r="K32" i="7" s="1"/>
  <c r="K33" i="7" a="1"/>
  <c r="K33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9" i="7" a="1"/>
  <c r="K39" i="7" s="1"/>
  <c r="K40" i="7" a="1"/>
  <c r="K40" i="7" s="1"/>
  <c r="K41" i="7" a="1"/>
  <c r="K41" i="7" s="1"/>
  <c r="K42" i="7" a="1"/>
  <c r="K42" i="7" s="1"/>
  <c r="K43" i="7" a="1"/>
  <c r="K43" i="7" s="1"/>
  <c r="K44" i="7" a="1"/>
  <c r="K44" i="7" s="1"/>
  <c r="K45" i="7" a="1"/>
  <c r="K45" i="7" s="1"/>
  <c r="K46" i="7" a="1"/>
  <c r="K46" i="7" s="1"/>
  <c r="K47" i="7" a="1"/>
  <c r="K47" i="7" s="1"/>
  <c r="K2" i="7" a="1"/>
  <c r="K2" i="7" s="1"/>
  <c r="J41" i="7"/>
  <c r="J42" i="7"/>
  <c r="J43" i="7"/>
  <c r="J44" i="7"/>
  <c r="J45" i="7"/>
  <c r="J46" i="7"/>
  <c r="J47" i="7"/>
  <c r="J40" i="7"/>
  <c r="J38" i="7"/>
  <c r="J36" i="7"/>
  <c r="J35" i="7"/>
  <c r="J33" i="7"/>
  <c r="J32" i="7"/>
  <c r="J30" i="7"/>
  <c r="J29" i="7"/>
  <c r="J26" i="7"/>
  <c r="J25" i="7"/>
  <c r="J21" i="7"/>
  <c r="J22" i="7"/>
  <c r="J23" i="7"/>
  <c r="J20" i="7"/>
  <c r="J18" i="7"/>
  <c r="J17" i="7"/>
  <c r="J14" i="7"/>
  <c r="J13" i="7"/>
  <c r="J11" i="7"/>
  <c r="J9" i="7"/>
  <c r="J8" i="7"/>
  <c r="J4" i="7"/>
  <c r="J5" i="7"/>
  <c r="J6" i="7"/>
  <c r="J7" i="7" a="1"/>
  <c r="J7" i="7" s="1"/>
  <c r="J3" i="7"/>
  <c r="J10" i="7" a="1"/>
  <c r="J10" i="7" s="1"/>
  <c r="J12" i="7" a="1"/>
  <c r="J12" i="7" s="1"/>
  <c r="J15" i="7" a="1"/>
  <c r="J15" i="7" s="1"/>
  <c r="J16" i="7" a="1"/>
  <c r="J16" i="7" s="1"/>
  <c r="J19" i="7" a="1"/>
  <c r="J19" i="7" s="1"/>
  <c r="J24" i="7" a="1"/>
  <c r="J24" i="7" s="1"/>
  <c r="J27" i="7" a="1"/>
  <c r="J27" i="7" s="1"/>
  <c r="J28" i="7" a="1"/>
  <c r="J28" i="7" s="1"/>
  <c r="J31" i="7" a="1"/>
  <c r="J31" i="7" s="1"/>
  <c r="J34" i="7" a="1"/>
  <c r="J34" i="7" s="1"/>
  <c r="J37" i="7" a="1"/>
  <c r="J37" i="7" s="1"/>
  <c r="J39" i="7" a="1"/>
  <c r="J39" i="7" s="1"/>
  <c r="J2" i="7" a="1"/>
  <c r="J2" i="7" s="1"/>
  <c r="I3" i="7" a="1"/>
  <c r="I3" i="7" s="1"/>
  <c r="I4" i="7" a="1"/>
  <c r="I4" i="7" s="1"/>
  <c r="I5" i="7" a="1"/>
  <c r="I5" i="7" s="1"/>
  <c r="I6" i="7" a="1"/>
  <c r="I6" i="7" s="1"/>
  <c r="I7" i="7" a="1"/>
  <c r="I7" i="7" s="1"/>
  <c r="I8" i="7" a="1"/>
  <c r="I8" i="7" s="1"/>
  <c r="I9" i="7" a="1"/>
  <c r="I9" i="7" s="1"/>
  <c r="I10" i="7" a="1"/>
  <c r="I10" i="7" s="1"/>
  <c r="I11" i="7" a="1"/>
  <c r="I11" i="7" s="1"/>
  <c r="I12" i="7" a="1"/>
  <c r="I12" i="7" s="1"/>
  <c r="I13" i="7" a="1"/>
  <c r="I13" i="7" s="1"/>
  <c r="I14" i="7" a="1"/>
  <c r="I14" i="7" s="1"/>
  <c r="I15" i="7" a="1"/>
  <c r="I15" i="7" s="1"/>
  <c r="I16" i="7" a="1"/>
  <c r="I16" i="7" s="1"/>
  <c r="I17" i="7" a="1"/>
  <c r="I17" i="7" s="1"/>
  <c r="I18" i="7" a="1"/>
  <c r="I18" i="7" s="1"/>
  <c r="I19" i="7" a="1"/>
  <c r="I19" i="7" s="1"/>
  <c r="I20" i="7" a="1"/>
  <c r="I20" i="7" s="1"/>
  <c r="I21" i="7" a="1"/>
  <c r="I21" i="7" s="1"/>
  <c r="I22" i="7" a="1"/>
  <c r="I22" i="7" s="1"/>
  <c r="I23" i="7" a="1"/>
  <c r="I23" i="7" s="1"/>
  <c r="I24" i="7" a="1"/>
  <c r="I24" i="7" s="1"/>
  <c r="I25" i="7" a="1"/>
  <c r="I25" i="7" s="1"/>
  <c r="I26" i="7" a="1"/>
  <c r="I26" i="7" s="1"/>
  <c r="I27" i="7" a="1"/>
  <c r="I27" i="7" s="1"/>
  <c r="I28" i="7" a="1"/>
  <c r="I28" i="7" s="1"/>
  <c r="I29" i="7" a="1"/>
  <c r="I29" i="7" s="1"/>
  <c r="I30" i="7" a="1"/>
  <c r="I30" i="7" s="1"/>
  <c r="I31" i="7" a="1"/>
  <c r="I31" i="7" s="1"/>
  <c r="I32" i="7" a="1"/>
  <c r="I32" i="7" s="1"/>
  <c r="I33" i="7" a="1"/>
  <c r="I33" i="7" s="1"/>
  <c r="I34" i="7" a="1"/>
  <c r="I34" i="7" s="1"/>
  <c r="I35" i="7" a="1"/>
  <c r="I35" i="7" s="1"/>
  <c r="I36" i="7" a="1"/>
  <c r="I36" i="7" s="1"/>
  <c r="I37" i="7" a="1"/>
  <c r="I37" i="7" s="1"/>
  <c r="I38" i="7" a="1"/>
  <c r="I38" i="7" s="1"/>
  <c r="I39" i="7" a="1"/>
  <c r="I39" i="7" s="1"/>
  <c r="I40" i="7" a="1"/>
  <c r="I40" i="7" s="1"/>
  <c r="I41" i="7" a="1"/>
  <c r="I41" i="7" s="1"/>
  <c r="I42" i="7" a="1"/>
  <c r="I42" i="7" s="1"/>
  <c r="I43" i="7" a="1"/>
  <c r="I43" i="7" s="1"/>
  <c r="I44" i="7" a="1"/>
  <c r="I44" i="7" s="1"/>
  <c r="I45" i="7" a="1"/>
  <c r="I45" i="7" s="1"/>
  <c r="I46" i="7" a="1"/>
  <c r="I46" i="7" s="1"/>
  <c r="I47" i="7" a="1"/>
  <c r="I47" i="7" s="1"/>
  <c r="I2" i="7" a="1"/>
  <c r="I2" i="7" s="1"/>
  <c r="H3" i="7" a="1"/>
  <c r="H3" i="7" s="1"/>
  <c r="H4" i="7" a="1"/>
  <c r="H4" i="7" s="1"/>
  <c r="H5" i="7" a="1"/>
  <c r="H5" i="7" s="1"/>
  <c r="H6" i="7" a="1"/>
  <c r="H6" i="7" s="1"/>
  <c r="H7" i="7" a="1"/>
  <c r="H7" i="7" s="1"/>
  <c r="H8" i="7" a="1"/>
  <c r="H8" i="7"/>
  <c r="H9" i="7" a="1"/>
  <c r="H9" i="7" s="1"/>
  <c r="H10" i="7" a="1"/>
  <c r="H10" i="7" s="1"/>
  <c r="H11" i="7" a="1"/>
  <c r="H11" i="7" s="1"/>
  <c r="H12" i="7" a="1"/>
  <c r="H12" i="7" s="1"/>
  <c r="H13" i="7" a="1"/>
  <c r="H13" i="7" s="1"/>
  <c r="H14" i="7" a="1"/>
  <c r="H14" i="7"/>
  <c r="H15" i="7" a="1"/>
  <c r="H15" i="7" s="1"/>
  <c r="H16" i="7" a="1"/>
  <c r="H16" i="7" s="1"/>
  <c r="H17" i="7" a="1"/>
  <c r="H17" i="7" s="1"/>
  <c r="H18" i="7" a="1"/>
  <c r="H18" i="7" s="1"/>
  <c r="H19" i="7" a="1"/>
  <c r="H19" i="7" s="1"/>
  <c r="H20" i="7" a="1"/>
  <c r="H20" i="7" s="1"/>
  <c r="H21" i="7" a="1"/>
  <c r="H21" i="7" s="1"/>
  <c r="H22" i="7" a="1"/>
  <c r="H22" i="7" s="1"/>
  <c r="H23" i="7" a="1"/>
  <c r="H23" i="7" s="1"/>
  <c r="H24" i="7" a="1"/>
  <c r="H24" i="7" s="1"/>
  <c r="H25" i="7" a="1"/>
  <c r="H25" i="7" s="1"/>
  <c r="H26" i="7" a="1"/>
  <c r="H26" i="7"/>
  <c r="H27" i="7" a="1"/>
  <c r="H27" i="7" s="1"/>
  <c r="H28" i="7" a="1"/>
  <c r="H28" i="7" s="1"/>
  <c r="H29" i="7" a="1"/>
  <c r="H29" i="7" s="1"/>
  <c r="H30" i="7" a="1"/>
  <c r="H30" i="7" s="1"/>
  <c r="H31" i="7" a="1"/>
  <c r="H31" i="7" s="1"/>
  <c r="H32" i="7" a="1"/>
  <c r="H32" i="7"/>
  <c r="H33" i="7" a="1"/>
  <c r="H33" i="7" s="1"/>
  <c r="H34" i="7" a="1"/>
  <c r="H34" i="7" s="1"/>
  <c r="H35" i="7" a="1"/>
  <c r="H35" i="7" s="1"/>
  <c r="H36" i="7" a="1"/>
  <c r="H36" i="7" s="1"/>
  <c r="H37" i="7" a="1"/>
  <c r="H37" i="7" s="1"/>
  <c r="H38" i="7" a="1"/>
  <c r="H38" i="7" s="1"/>
  <c r="H39" i="7" a="1"/>
  <c r="H39" i="7" s="1"/>
  <c r="H40" i="7" a="1"/>
  <c r="H40" i="7" s="1"/>
  <c r="H41" i="7" a="1"/>
  <c r="H41" i="7" s="1"/>
  <c r="H42" i="7" a="1"/>
  <c r="H42" i="7" s="1"/>
  <c r="H43" i="7" a="1"/>
  <c r="H43" i="7" s="1"/>
  <c r="H44" i="7" a="1"/>
  <c r="H44" i="7" s="1"/>
  <c r="H45" i="7" a="1"/>
  <c r="H45" i="7" s="1"/>
  <c r="H46" i="7" a="1"/>
  <c r="H46" i="7" s="1"/>
  <c r="H47" i="7" a="1"/>
  <c r="H47" i="7" s="1"/>
  <c r="H2" i="7" a="1"/>
  <c r="H2" i="7" s="1"/>
  <c r="G3" i="7" a="1"/>
  <c r="G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6" i="7" a="1"/>
  <c r="G16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G23" i="7" a="1"/>
  <c r="G23" i="7" s="1"/>
  <c r="G24" i="7" a="1"/>
  <c r="G24" i="7" s="1"/>
  <c r="G25" i="7" a="1"/>
  <c r="G25" i="7" s="1"/>
  <c r="G26" i="7" a="1"/>
  <c r="G26" i="7" s="1"/>
  <c r="G27" i="7" a="1"/>
  <c r="G27" i="7" s="1"/>
  <c r="G28" i="7" a="1"/>
  <c r="G28" i="7" s="1"/>
  <c r="G29" i="7" a="1"/>
  <c r="G29" i="7" s="1"/>
  <c r="G30" i="7" a="1"/>
  <c r="G30" i="7" s="1"/>
  <c r="G31" i="7" a="1"/>
  <c r="G31" i="7" s="1"/>
  <c r="G32" i="7" a="1"/>
  <c r="G32" i="7" s="1"/>
  <c r="G33" i="7" a="1"/>
  <c r="G33" i="7" s="1"/>
  <c r="G34" i="7" a="1"/>
  <c r="G34" i="7" s="1"/>
  <c r="G35" i="7" a="1"/>
  <c r="G35" i="7" s="1"/>
  <c r="G36" i="7" a="1"/>
  <c r="G36" i="7" s="1"/>
  <c r="G37" i="7" a="1"/>
  <c r="G37" i="7" s="1"/>
  <c r="G38" i="7" a="1"/>
  <c r="G38" i="7" s="1"/>
  <c r="G39" i="7" a="1"/>
  <c r="G39" i="7" s="1"/>
  <c r="G40" i="7" a="1"/>
  <c r="G40" i="7" s="1"/>
  <c r="G41" i="7" a="1"/>
  <c r="G41" i="7" s="1"/>
  <c r="G42" i="7" a="1"/>
  <c r="G42" i="7" s="1"/>
  <c r="G43" i="7" a="1"/>
  <c r="G43" i="7" s="1"/>
  <c r="G44" i="7" a="1"/>
  <c r="G44" i="7" s="1"/>
  <c r="G45" i="7" a="1"/>
  <c r="G45" i="7" s="1"/>
  <c r="G46" i="7" a="1"/>
  <c r="G46" i="7" s="1"/>
  <c r="G47" i="7" a="1"/>
  <c r="G47" i="7" s="1"/>
  <c r="G2" i="7" a="1"/>
  <c r="G2" i="7" s="1"/>
  <c r="K3" i="6"/>
  <c r="I3" i="6"/>
  <c r="J3" i="6"/>
  <c r="H3" i="6"/>
  <c r="G3" i="6"/>
  <c r="F3" i="6"/>
  <c r="H2" i="5" a="1"/>
  <c r="H2" i="5" s="1"/>
  <c r="P3" i="5" a="1"/>
  <c r="P3" i="5" s="1"/>
  <c r="P4" i="5" a="1"/>
  <c r="P4" i="5" s="1"/>
  <c r="P5" i="5" a="1"/>
  <c r="P5" i="5" s="1"/>
  <c r="P6" i="5" a="1"/>
  <c r="P6" i="5" s="1"/>
  <c r="P7" i="5" a="1"/>
  <c r="P7" i="5" s="1"/>
  <c r="P8" i="5" a="1"/>
  <c r="P8" i="5" s="1"/>
  <c r="P9" i="5" a="1"/>
  <c r="P9" i="5" s="1"/>
  <c r="P10" i="5" a="1"/>
  <c r="P10" i="5" s="1"/>
  <c r="P11" i="5" a="1"/>
  <c r="P11" i="5" s="1"/>
  <c r="P12" i="5" a="1"/>
  <c r="P12" i="5" s="1"/>
  <c r="P13" i="5" a="1"/>
  <c r="P13" i="5" s="1"/>
  <c r="P14" i="5" a="1"/>
  <c r="P14" i="5" s="1"/>
  <c r="P15" i="5" a="1"/>
  <c r="P15" i="5" s="1"/>
  <c r="P16" i="5" a="1"/>
  <c r="P16" i="5" s="1"/>
  <c r="P17" i="5" a="1"/>
  <c r="P17" i="5" s="1"/>
  <c r="P18" i="5" a="1"/>
  <c r="P18" i="5" s="1"/>
  <c r="P19" i="5" a="1"/>
  <c r="P19" i="5" s="1"/>
  <c r="P20" i="5" a="1"/>
  <c r="P20" i="5" s="1"/>
  <c r="P21" i="5" a="1"/>
  <c r="P21" i="5" s="1"/>
  <c r="P22" i="5" a="1"/>
  <c r="P22" i="5" s="1"/>
  <c r="P23" i="5" a="1"/>
  <c r="P23" i="5" s="1"/>
  <c r="P24" i="5" a="1"/>
  <c r="P24" i="5" s="1"/>
  <c r="P25" i="5" a="1"/>
  <c r="P25" i="5" s="1"/>
  <c r="P26" i="5" a="1"/>
  <c r="P26" i="5" s="1"/>
  <c r="P27" i="5" a="1"/>
  <c r="P27" i="5" s="1"/>
  <c r="P2" i="5" a="1"/>
  <c r="P2" i="5" s="1"/>
  <c r="O3" i="5" a="1"/>
  <c r="O3" i="5" s="1"/>
  <c r="O4" i="5" a="1"/>
  <c r="O4" i="5" s="1"/>
  <c r="O5" i="5" a="1"/>
  <c r="O5" i="5" s="1"/>
  <c r="O6" i="5" a="1"/>
  <c r="O6" i="5" s="1"/>
  <c r="O7" i="5" a="1"/>
  <c r="O7" i="5" s="1"/>
  <c r="O8" i="5" a="1"/>
  <c r="O8" i="5" s="1"/>
  <c r="O9" i="5" a="1"/>
  <c r="O9" i="5" s="1"/>
  <c r="O10" i="5" a="1"/>
  <c r="O10" i="5" s="1"/>
  <c r="O11" i="5" a="1"/>
  <c r="O11" i="5" s="1"/>
  <c r="O12" i="5" a="1"/>
  <c r="O12" i="5" s="1"/>
  <c r="O13" i="5" a="1"/>
  <c r="O13" i="5" s="1"/>
  <c r="O14" i="5" a="1"/>
  <c r="O14" i="5" s="1"/>
  <c r="O15" i="5" a="1"/>
  <c r="O15" i="5" s="1"/>
  <c r="O16" i="5" a="1"/>
  <c r="O16" i="5" s="1"/>
  <c r="O17" i="5" a="1"/>
  <c r="O17" i="5" s="1"/>
  <c r="O18" i="5" a="1"/>
  <c r="O18" i="5" s="1"/>
  <c r="O19" i="5" a="1"/>
  <c r="O19" i="5" s="1"/>
  <c r="O20" i="5" a="1"/>
  <c r="O20" i="5" s="1"/>
  <c r="O21" i="5" a="1"/>
  <c r="O21" i="5" s="1"/>
  <c r="O22" i="5" a="1"/>
  <c r="O22" i="5" s="1"/>
  <c r="O23" i="5" a="1"/>
  <c r="O23" i="5" s="1"/>
  <c r="O24" i="5" a="1"/>
  <c r="O24" i="5" s="1"/>
  <c r="O25" i="5" a="1"/>
  <c r="O25" i="5" s="1"/>
  <c r="O26" i="5" a="1"/>
  <c r="O26" i="5" s="1"/>
  <c r="O27" i="5" a="1"/>
  <c r="O27" i="5" s="1"/>
  <c r="O2" i="5" a="1"/>
  <c r="O2" i="5" s="1"/>
  <c r="M3" i="5" a="1"/>
  <c r="M3" i="5" s="1"/>
  <c r="M4" i="5" a="1"/>
  <c r="M4" i="5" s="1"/>
  <c r="M5" i="5" a="1"/>
  <c r="M5" i="5" s="1"/>
  <c r="M6" i="5" a="1"/>
  <c r="M6" i="5" s="1"/>
  <c r="M7" i="5" a="1"/>
  <c r="M7" i="5" s="1"/>
  <c r="M8" i="5" a="1"/>
  <c r="M8" i="5" s="1"/>
  <c r="M9" i="5" a="1"/>
  <c r="M9" i="5" s="1"/>
  <c r="M10" i="5" a="1"/>
  <c r="M10" i="5" s="1"/>
  <c r="M11" i="5" a="1"/>
  <c r="M11" i="5" s="1"/>
  <c r="M12" i="5" a="1"/>
  <c r="M12" i="5" s="1"/>
  <c r="M13" i="5" a="1"/>
  <c r="M13" i="5" s="1"/>
  <c r="M14" i="5" a="1"/>
  <c r="M14" i="5" s="1"/>
  <c r="M15" i="5" a="1"/>
  <c r="M15" i="5" s="1"/>
  <c r="M16" i="5" a="1"/>
  <c r="M16" i="5" s="1"/>
  <c r="M17" i="5" a="1"/>
  <c r="M17" i="5" s="1"/>
  <c r="M18" i="5" a="1"/>
  <c r="M18" i="5" s="1"/>
  <c r="M19" i="5" a="1"/>
  <c r="M19" i="5" s="1"/>
  <c r="M20" i="5" a="1"/>
  <c r="M20" i="5" s="1"/>
  <c r="M21" i="5" a="1"/>
  <c r="M21" i="5" s="1"/>
  <c r="M22" i="5" a="1"/>
  <c r="M22" i="5" s="1"/>
  <c r="M23" i="5" a="1"/>
  <c r="M23" i="5" s="1"/>
  <c r="M24" i="5" a="1"/>
  <c r="M24" i="5" s="1"/>
  <c r="M25" i="5" a="1"/>
  <c r="M25" i="5" s="1"/>
  <c r="M26" i="5" a="1"/>
  <c r="M26" i="5" s="1"/>
  <c r="M27" i="5" a="1"/>
  <c r="M27" i="5" s="1"/>
  <c r="M2" i="5" a="1"/>
  <c r="M2" i="5" s="1"/>
  <c r="L3" i="5" a="1"/>
  <c r="L3" i="5" s="1"/>
  <c r="L4" i="5" a="1"/>
  <c r="L4" i="5" s="1"/>
  <c r="L5" i="5" a="1"/>
  <c r="L5" i="5" s="1"/>
  <c r="N5" i="5" s="1" a="1"/>
  <c r="N5" i="5" s="1"/>
  <c r="L6" i="5" a="1"/>
  <c r="L6" i="5" s="1"/>
  <c r="N6" i="5" s="1" a="1"/>
  <c r="N6" i="5" s="1"/>
  <c r="L7" i="5" a="1"/>
  <c r="L7" i="5" s="1"/>
  <c r="N7" i="5" s="1" a="1"/>
  <c r="N7" i="5" s="1"/>
  <c r="L8" i="5" a="1"/>
  <c r="L8" i="5" s="1"/>
  <c r="L9" i="5" a="1"/>
  <c r="L9" i="5" s="1"/>
  <c r="L10" i="5" a="1"/>
  <c r="L10" i="5" s="1"/>
  <c r="N10" i="5" s="1" a="1"/>
  <c r="N10" i="5" s="1"/>
  <c r="L11" i="5" a="1"/>
  <c r="L11" i="5" s="1"/>
  <c r="N11" i="5" s="1" a="1"/>
  <c r="N11" i="5" s="1"/>
  <c r="L12" i="5" a="1"/>
  <c r="L12" i="5" s="1"/>
  <c r="N12" i="5" s="1" a="1"/>
  <c r="N12" i="5" s="1"/>
  <c r="L13" i="5" a="1"/>
  <c r="L13" i="5" s="1"/>
  <c r="N13" i="5" s="1" a="1"/>
  <c r="N13" i="5" s="1"/>
  <c r="L14" i="5" a="1"/>
  <c r="L14" i="5" s="1"/>
  <c r="N14" i="5" s="1" a="1"/>
  <c r="N14" i="5" s="1"/>
  <c r="L15" i="5" a="1"/>
  <c r="L15" i="5" s="1"/>
  <c r="L16" i="5" a="1"/>
  <c r="L16" i="5" s="1"/>
  <c r="L17" i="5" a="1"/>
  <c r="L17" i="5" s="1"/>
  <c r="N17" i="5" s="1" a="1"/>
  <c r="N17" i="5" s="1"/>
  <c r="L18" i="5" a="1"/>
  <c r="L18" i="5" s="1"/>
  <c r="N18" i="5" s="1" a="1"/>
  <c r="N18" i="5" s="1"/>
  <c r="L19" i="5" a="1"/>
  <c r="L19" i="5" s="1"/>
  <c r="N19" i="5" s="1" a="1"/>
  <c r="N19" i="5" s="1"/>
  <c r="L20" i="5" a="1"/>
  <c r="L20" i="5" s="1"/>
  <c r="L21" i="5" a="1"/>
  <c r="L21" i="5" s="1"/>
  <c r="L22" i="5" a="1"/>
  <c r="L22" i="5" s="1"/>
  <c r="N22" i="5" s="1" a="1"/>
  <c r="N22" i="5" s="1"/>
  <c r="L23" i="5" a="1"/>
  <c r="L23" i="5" s="1"/>
  <c r="N23" i="5" s="1" a="1"/>
  <c r="N23" i="5" s="1"/>
  <c r="L24" i="5" a="1"/>
  <c r="L24" i="5" s="1"/>
  <c r="N24" i="5" s="1" a="1"/>
  <c r="N24" i="5" s="1"/>
  <c r="L25" i="5" a="1"/>
  <c r="L25" i="5" s="1"/>
  <c r="N25" i="5" s="1" a="1"/>
  <c r="N25" i="5" s="1"/>
  <c r="L26" i="5" a="1"/>
  <c r="L26" i="5" s="1"/>
  <c r="N26" i="5" s="1" a="1"/>
  <c r="N26" i="5" s="1"/>
  <c r="L27" i="5" a="1"/>
  <c r="L27" i="5" s="1"/>
  <c r="L2" i="5" a="1"/>
  <c r="L2" i="5" s="1"/>
  <c r="K24" i="5"/>
  <c r="K25" i="5"/>
  <c r="K23" i="5"/>
  <c r="K18" i="5"/>
  <c r="K20" i="5" a="1"/>
  <c r="K20" i="5" s="1"/>
  <c r="K19" i="5"/>
  <c r="K3" i="5" a="1"/>
  <c r="K3" i="5" s="1"/>
  <c r="K4" i="5" a="1"/>
  <c r="K4" i="5" s="1"/>
  <c r="K5" i="5" a="1"/>
  <c r="K5" i="5" s="1"/>
  <c r="K6" i="5" a="1"/>
  <c r="K6" i="5" s="1"/>
  <c r="K7" i="5" a="1"/>
  <c r="K7" i="5" s="1"/>
  <c r="K8" i="5" a="1"/>
  <c r="K8" i="5" s="1"/>
  <c r="K9" i="5" a="1"/>
  <c r="K9" i="5" s="1"/>
  <c r="K10" i="5" a="1"/>
  <c r="K10" i="5" s="1"/>
  <c r="K11" i="5" a="1"/>
  <c r="K11" i="5" s="1"/>
  <c r="K12" i="5" a="1"/>
  <c r="K12" i="5" s="1"/>
  <c r="K13" i="5" a="1"/>
  <c r="K13" i="5" s="1"/>
  <c r="K14" i="5" a="1"/>
  <c r="K14" i="5" s="1"/>
  <c r="K15" i="5" a="1"/>
  <c r="K15" i="5" s="1"/>
  <c r="K16" i="5" a="1"/>
  <c r="K16" i="5" s="1"/>
  <c r="K17" i="5" a="1"/>
  <c r="K17" i="5" s="1"/>
  <c r="K21" i="5" a="1"/>
  <c r="K21" i="5" s="1"/>
  <c r="K22" i="5" a="1"/>
  <c r="K22" i="5" s="1"/>
  <c r="K26" i="5" a="1"/>
  <c r="K26" i="5" s="1"/>
  <c r="K27" i="5" a="1"/>
  <c r="K27" i="5" s="1"/>
  <c r="K2" i="5" a="1"/>
  <c r="K2" i="5" s="1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 s="1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" i="5" a="1"/>
  <c r="J2" i="5" s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" i="5" a="1"/>
  <c r="I2" i="5" s="1"/>
  <c r="H3" i="5" a="1"/>
  <c r="H3" i="5" s="1"/>
  <c r="H4" i="5" a="1"/>
  <c r="H4" i="5" s="1"/>
  <c r="H5" i="5" a="1"/>
  <c r="H5" i="5" s="1"/>
  <c r="H6" i="5" a="1"/>
  <c r="H6" i="5" s="1"/>
  <c r="H7" i="5" a="1"/>
  <c r="H7" i="5" s="1"/>
  <c r="H8" i="5" a="1"/>
  <c r="H8" i="5" s="1"/>
  <c r="H9" i="5" a="1"/>
  <c r="H9" i="5" s="1"/>
  <c r="H10" i="5" a="1"/>
  <c r="H10" i="5" s="1"/>
  <c r="H11" i="5" a="1"/>
  <c r="H11" i="5" s="1"/>
  <c r="H12" i="5" a="1"/>
  <c r="H12" i="5" s="1"/>
  <c r="H13" i="5" a="1"/>
  <c r="H13" i="5" s="1"/>
  <c r="H14" i="5" a="1"/>
  <c r="H14" i="5" s="1"/>
  <c r="H15" i="5" a="1"/>
  <c r="H15" i="5" s="1"/>
  <c r="H16" i="5" a="1"/>
  <c r="H16" i="5" s="1"/>
  <c r="H17" i="5" a="1"/>
  <c r="H17" i="5" s="1"/>
  <c r="H18" i="5" a="1"/>
  <c r="H18" i="5" s="1"/>
  <c r="H19" i="5" a="1"/>
  <c r="H19" i="5" s="1"/>
  <c r="H20" i="5" a="1"/>
  <c r="H20" i="5" s="1"/>
  <c r="H21" i="5" a="1"/>
  <c r="H21" i="5" s="1"/>
  <c r="H22" i="5" a="1"/>
  <c r="H22" i="5" s="1"/>
  <c r="H23" i="5" a="1"/>
  <c r="H23" i="5" s="1"/>
  <c r="H24" i="5" a="1"/>
  <c r="H24" i="5" s="1"/>
  <c r="H25" i="5" a="1"/>
  <c r="H25" i="5" s="1"/>
  <c r="H26" i="5" a="1"/>
  <c r="H26" i="5" s="1"/>
  <c r="H27" i="5" a="1"/>
  <c r="H27" i="5" s="1"/>
  <c r="H2" i="12" l="1"/>
  <c r="N16" i="5" a="1"/>
  <c r="N16" i="5" s="1"/>
  <c r="N4" i="5" a="1"/>
  <c r="N4" i="5" s="1"/>
  <c r="N2" i="5" a="1"/>
  <c r="N2" i="5" s="1"/>
  <c r="N20" i="5" a="1"/>
  <c r="N20" i="5" s="1"/>
  <c r="N8" i="5" a="1"/>
  <c r="N8" i="5" s="1"/>
  <c r="N27" i="5" a="1"/>
  <c r="N27" i="5" s="1"/>
  <c r="N15" i="5" a="1"/>
  <c r="N15" i="5" s="1"/>
  <c r="N3" i="5" a="1"/>
  <c r="N3" i="5" s="1"/>
  <c r="N21" i="5" a="1"/>
  <c r="N21" i="5" s="1"/>
  <c r="N9" i="5" a="1"/>
  <c r="N9" i="5" s="1"/>
</calcChain>
</file>

<file path=xl/sharedStrings.xml><?xml version="1.0" encoding="utf-8"?>
<sst xmlns="http://schemas.openxmlformats.org/spreadsheetml/2006/main" count="96798" uniqueCount="24183">
  <si>
    <t>MIN</t>
  </si>
  <si>
    <t>RANGE</t>
  </si>
  <si>
    <t>VAR</t>
  </si>
  <si>
    <t>STDEV</t>
  </si>
  <si>
    <t>Action</t>
  </si>
  <si>
    <t>Adventure</t>
  </si>
  <si>
    <t>Fantasy</t>
  </si>
  <si>
    <t>Sci-fi</t>
  </si>
  <si>
    <t>Thriller</t>
  </si>
  <si>
    <t>Romance</t>
  </si>
  <si>
    <t>Comedy</t>
  </si>
  <si>
    <t>Animation</t>
  </si>
  <si>
    <t>Family</t>
  </si>
  <si>
    <t>Music</t>
  </si>
  <si>
    <t>Musical</t>
  </si>
  <si>
    <t>Mystery</t>
  </si>
  <si>
    <t>Biography</t>
  </si>
  <si>
    <t>Crime</t>
  </si>
  <si>
    <t>Documentary</t>
  </si>
  <si>
    <t>Drama</t>
  </si>
  <si>
    <t>Film-noir</t>
  </si>
  <si>
    <t>Game-show</t>
  </si>
  <si>
    <t>History</t>
  </si>
  <si>
    <t>Horror</t>
  </si>
  <si>
    <t>Western</t>
  </si>
  <si>
    <t>News</t>
  </si>
  <si>
    <t>Reality-TV</t>
  </si>
  <si>
    <t>Short</t>
  </si>
  <si>
    <t>Sport</t>
  </si>
  <si>
    <t>War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</si>
  <si>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</si>
  <si>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</si>
  <si>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</si>
  <si>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</si>
  <si>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</si>
  <si>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</si>
  <si>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</si>
  <si>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</si>
  <si>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</si>
  <si>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</si>
  <si>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</si>
  <si>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</si>
  <si>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</si>
  <si>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</si>
  <si>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</si>
  <si>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</si>
  <si>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</si>
  <si>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</si>
  <si>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</si>
  <si>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</si>
  <si>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</si>
  <si>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</si>
  <si>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</si>
  <si>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</si>
  <si>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</si>
  <si>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</si>
  <si>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</si>
  <si>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</si>
  <si>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</si>
  <si>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</si>
  <si>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</si>
  <si>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</si>
  <si>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</si>
  <si>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</si>
  <si>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</si>
  <si>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</si>
  <si>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</si>
  <si>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</si>
  <si>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</si>
  <si>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</si>
  <si>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</si>
  <si>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</si>
  <si>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</si>
  <si>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</si>
  <si>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</si>
  <si>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</si>
  <si>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</si>
  <si>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</si>
  <si>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</si>
  <si>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</si>
  <si>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</si>
  <si>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</si>
  <si>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</si>
  <si>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</si>
  <si>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</si>
  <si>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</si>
  <si>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</si>
  <si>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</si>
  <si>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</si>
  <si>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</si>
  <si>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</si>
  <si>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</si>
  <si>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</si>
  <si>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</si>
  <si>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</si>
  <si>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</si>
  <si>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</si>
  <si>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</si>
  <si>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</si>
  <si>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</si>
  <si>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</si>
  <si>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</si>
  <si>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</si>
  <si>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</si>
  <si>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</si>
  <si>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</si>
  <si>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</si>
  <si>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</si>
  <si>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</si>
  <si>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</si>
  <si>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</si>
  <si>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</si>
  <si>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</si>
  <si>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</si>
  <si>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</si>
  <si>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</si>
  <si>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</si>
  <si>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</si>
  <si>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</si>
  <si>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</si>
  <si>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</si>
  <si>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</si>
  <si>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</si>
  <si>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</si>
  <si>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</si>
  <si>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</si>
  <si>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</si>
  <si>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</si>
  <si>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</si>
  <si>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</si>
  <si>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</si>
  <si>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</si>
  <si>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</si>
  <si>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</si>
  <si>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</si>
  <si>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</si>
  <si>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</si>
  <si>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</si>
  <si>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</si>
  <si>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</si>
  <si>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</si>
  <si>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</si>
  <si>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</si>
  <si>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</si>
  <si>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</si>
  <si>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</si>
  <si>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</si>
  <si>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</si>
  <si>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</si>
  <si>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</si>
  <si>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</si>
  <si>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</si>
  <si>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</si>
  <si>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</si>
  <si>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</si>
  <si>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</si>
  <si>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</si>
  <si>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</si>
  <si>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</si>
  <si>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</si>
  <si>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</si>
  <si>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</si>
  <si>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</si>
  <si>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</si>
  <si>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</si>
  <si>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</si>
  <si>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</si>
  <si>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</si>
  <si>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</si>
  <si>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</si>
  <si>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</si>
  <si>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</si>
  <si>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</si>
  <si>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</si>
  <si>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</si>
  <si>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</si>
  <si>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</si>
  <si>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</si>
  <si>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</si>
  <si>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</si>
  <si>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</si>
  <si>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</si>
  <si>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</si>
  <si>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</si>
  <si>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</si>
  <si>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</si>
  <si>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</si>
  <si>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</si>
  <si>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</si>
  <si>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</si>
  <si>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</si>
  <si>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</si>
  <si>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</si>
  <si>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</si>
  <si>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</si>
  <si>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</si>
  <si>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</si>
  <si>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</si>
  <si>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</si>
  <si>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</si>
  <si>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</si>
  <si>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</si>
  <si>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</si>
  <si>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</si>
  <si>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</si>
  <si>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</si>
  <si>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</si>
  <si>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</si>
  <si>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</si>
  <si>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</si>
  <si>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</si>
  <si>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</si>
  <si>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</si>
  <si>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</si>
  <si>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</si>
  <si>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</si>
  <si>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</si>
  <si>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</si>
  <si>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</si>
  <si>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</si>
  <si>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</si>
  <si>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</si>
  <si>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</si>
  <si>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</si>
  <si>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</si>
  <si>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</si>
  <si>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</si>
  <si>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</si>
  <si>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</si>
  <si>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</si>
  <si>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</si>
  <si>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</si>
  <si>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</si>
  <si>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</si>
  <si>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</si>
  <si>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</si>
  <si>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</si>
  <si>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</si>
  <si>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</si>
  <si>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</si>
  <si>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</si>
  <si>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</si>
  <si>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</si>
  <si>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</si>
  <si>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</si>
  <si>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</si>
  <si>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</si>
  <si>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</si>
  <si>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</si>
  <si>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</si>
  <si>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</si>
  <si>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</si>
  <si>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</si>
  <si>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</si>
  <si>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</si>
  <si>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</si>
  <si>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</si>
  <si>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</si>
  <si>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</si>
  <si>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</si>
  <si>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</si>
  <si>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</si>
  <si>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</si>
  <si>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</si>
  <si>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</si>
  <si>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</si>
  <si>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</si>
  <si>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</si>
  <si>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</si>
  <si>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</si>
  <si>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</si>
  <si>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</si>
  <si>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</si>
  <si>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</si>
  <si>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</si>
  <si>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</si>
  <si>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</si>
  <si>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</si>
  <si>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</si>
  <si>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</si>
  <si>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</si>
  <si>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</si>
  <si>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</si>
  <si>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</si>
  <si>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</si>
  <si>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</si>
  <si>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</si>
  <si>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</si>
  <si>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</si>
  <si>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</si>
  <si>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</si>
  <si>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</si>
  <si>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</si>
  <si>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</si>
  <si>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</si>
  <si>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</si>
  <si>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</si>
  <si>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</si>
  <si>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</si>
  <si>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</si>
  <si>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</si>
  <si>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</si>
  <si>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</si>
  <si>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</si>
  <si>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</si>
  <si>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</si>
  <si>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</si>
  <si>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</si>
  <si>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</si>
  <si>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</si>
  <si>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</si>
  <si>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</si>
  <si>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</si>
  <si>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</si>
  <si>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</si>
  <si>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</si>
  <si>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</si>
  <si>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</si>
  <si>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</si>
  <si>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</si>
  <si>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</si>
  <si>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</si>
  <si>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</si>
  <si>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</si>
  <si>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</si>
  <si>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</si>
  <si>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</si>
  <si>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</si>
  <si>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</si>
  <si>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</si>
  <si>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</si>
  <si>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</si>
  <si>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</si>
  <si>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</si>
  <si>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</si>
  <si>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</si>
  <si>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</si>
  <si>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</si>
  <si>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</si>
  <si>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</si>
  <si>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</si>
  <si>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</si>
  <si>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</si>
  <si>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</si>
  <si>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</si>
  <si>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</si>
  <si>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</si>
  <si>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</si>
  <si>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</si>
  <si>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</si>
  <si>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</si>
  <si>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</si>
  <si>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</si>
  <si>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</si>
  <si>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</si>
  <si>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</si>
  <si>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</si>
  <si>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</si>
  <si>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</si>
  <si>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</si>
  <si>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</si>
  <si>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</si>
  <si>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</si>
  <si>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</si>
  <si>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</si>
  <si>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</si>
  <si>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</si>
  <si>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</si>
  <si>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</si>
  <si>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</si>
  <si>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</si>
  <si>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</si>
  <si>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</si>
  <si>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</si>
  <si>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</si>
  <si>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</si>
  <si>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</si>
  <si>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</si>
  <si>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</si>
  <si>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</si>
  <si>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</si>
  <si>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</si>
  <si>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</si>
  <si>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</si>
  <si>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</si>
  <si>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</si>
  <si>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</si>
  <si>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</si>
  <si>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</si>
  <si>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</si>
  <si>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</si>
  <si>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</si>
  <si>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</si>
  <si>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</si>
  <si>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</si>
  <si>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</si>
  <si>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</si>
  <si>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</si>
  <si>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</si>
  <si>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</si>
  <si>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</si>
  <si>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</si>
  <si>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</si>
  <si>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</si>
  <si>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</si>
  <si>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</si>
  <si>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</si>
  <si>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</si>
  <si>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</si>
  <si>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</si>
  <si>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</si>
  <si>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</si>
  <si>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</si>
  <si>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</si>
  <si>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</si>
  <si>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</si>
  <si>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</si>
  <si>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</si>
  <si>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</si>
  <si>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</si>
  <si>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</si>
  <si>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</si>
  <si>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</si>
  <si>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</si>
  <si>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</si>
  <si>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</si>
  <si>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</si>
  <si>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</si>
  <si>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</si>
  <si>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</si>
  <si>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</si>
  <si>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</si>
  <si>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</si>
  <si>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</si>
  <si>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</si>
  <si>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</si>
  <si>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</si>
  <si>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</si>
  <si>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</si>
  <si>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</si>
  <si>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</si>
  <si>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</si>
  <si>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</si>
  <si>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</si>
  <si>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</si>
  <si>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</si>
  <si>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</si>
  <si>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</si>
  <si>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</si>
  <si>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</si>
  <si>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</si>
  <si>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</si>
  <si>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</si>
  <si>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</si>
  <si>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</si>
  <si>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</si>
  <si>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</si>
  <si>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</si>
  <si>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</si>
  <si>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</si>
  <si>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</si>
  <si>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</si>
  <si>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</si>
  <si>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</si>
  <si>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</si>
  <si>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</si>
  <si>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</si>
  <si>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</si>
  <si>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</si>
  <si>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</si>
  <si>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</si>
  <si>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</si>
  <si>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</si>
  <si>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</si>
  <si>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</si>
  <si>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</si>
  <si>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</si>
  <si>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</si>
  <si>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</si>
  <si>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</si>
  <si>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</si>
  <si>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</si>
  <si>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</si>
  <si>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</si>
  <si>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</si>
  <si>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</si>
  <si>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</si>
  <si>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</si>
  <si>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</si>
  <si>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</si>
  <si>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</si>
  <si>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</si>
  <si>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</si>
  <si>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</si>
  <si>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</si>
  <si>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</si>
  <si>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</si>
  <si>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</si>
  <si>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</si>
  <si>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</si>
  <si>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</si>
  <si>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</si>
  <si>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</si>
  <si>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</si>
  <si>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</si>
  <si>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</si>
  <si>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</si>
  <si>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</si>
  <si>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</si>
  <si>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</si>
  <si>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</si>
  <si>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</si>
  <si>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</si>
  <si>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</si>
  <si>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</si>
  <si>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</si>
  <si>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</si>
  <si>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</si>
  <si>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</si>
  <si>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</si>
  <si>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</si>
  <si>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</si>
  <si>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</si>
  <si>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</si>
  <si>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</si>
  <si>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</si>
  <si>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</si>
  <si>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</si>
  <si>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</si>
  <si>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</si>
  <si>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</si>
  <si>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</si>
  <si>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</si>
  <si>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</si>
  <si>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</si>
  <si>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</si>
  <si>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</si>
  <si>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</si>
  <si>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</si>
  <si>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</si>
  <si>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</si>
  <si>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</si>
  <si>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</si>
  <si>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</si>
  <si>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</si>
  <si>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</si>
  <si>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</si>
  <si>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</si>
  <si>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</si>
  <si>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</si>
  <si>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</si>
  <si>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</si>
  <si>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</si>
  <si>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</si>
  <si>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</si>
  <si>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</si>
  <si>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</si>
  <si>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</si>
  <si>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</si>
  <si>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</si>
  <si>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</si>
  <si>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</si>
  <si>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</si>
  <si>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</si>
  <si>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</si>
  <si>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</si>
  <si>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</si>
  <si>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</si>
  <si>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</si>
  <si>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</si>
  <si>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</si>
  <si>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</si>
  <si>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</si>
  <si>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</si>
  <si>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</si>
  <si>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</si>
  <si>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</si>
  <si>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</si>
  <si>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</si>
  <si>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</si>
  <si>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</si>
  <si>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</si>
  <si>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</si>
  <si>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</si>
  <si>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</si>
  <si>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</si>
  <si>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</si>
  <si>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</si>
  <si>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</si>
  <si>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</si>
  <si>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</si>
  <si>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</si>
  <si>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</si>
  <si>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</si>
  <si>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</si>
  <si>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</si>
  <si>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</si>
  <si>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</si>
  <si>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</si>
  <si>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</si>
  <si>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</si>
  <si>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</si>
  <si>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</si>
  <si>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</si>
  <si>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</si>
  <si>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</si>
  <si>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</si>
  <si>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</si>
  <si>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</si>
  <si>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</si>
  <si>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</si>
  <si>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</si>
  <si>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</si>
  <si>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</si>
  <si>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</si>
  <si>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</si>
  <si>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</si>
  <si>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</si>
  <si>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</si>
  <si>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</si>
  <si>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</si>
  <si>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</si>
  <si>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</si>
  <si>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</si>
  <si>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</si>
  <si>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</si>
  <si>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</si>
  <si>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</si>
  <si>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</si>
  <si>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</si>
  <si>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</si>
  <si>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</si>
  <si>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</si>
  <si>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</si>
  <si>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</si>
  <si>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</si>
  <si>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</si>
  <si>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</si>
  <si>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</si>
  <si>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</si>
  <si>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</si>
  <si>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</si>
  <si>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</si>
  <si>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</si>
  <si>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</si>
  <si>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</si>
  <si>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</si>
  <si>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</si>
  <si>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</si>
  <si>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</si>
  <si>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</si>
  <si>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</si>
  <si>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</si>
  <si>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</si>
  <si>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</si>
  <si>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</si>
  <si>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</si>
  <si>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</si>
  <si>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</si>
  <si>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</si>
  <si>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</si>
  <si>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</si>
  <si>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</si>
  <si>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</si>
  <si>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</si>
  <si>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</si>
  <si>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</si>
  <si>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</si>
  <si>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</si>
  <si>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</si>
  <si>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</si>
  <si>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</si>
  <si>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</si>
  <si>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</si>
  <si>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</si>
  <si>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</si>
  <si>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</si>
  <si>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</si>
  <si>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</si>
  <si>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</si>
  <si>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</si>
  <si>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</si>
  <si>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</si>
  <si>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</si>
  <si>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</si>
  <si>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</si>
  <si>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</si>
  <si>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</si>
  <si>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</si>
  <si>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</si>
  <si>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</si>
  <si>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</si>
  <si>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</si>
  <si>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</si>
  <si>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</si>
  <si>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</si>
  <si>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</si>
  <si>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</si>
  <si>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</si>
  <si>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</si>
  <si>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</si>
  <si>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</si>
  <si>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</si>
  <si>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</si>
  <si>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</si>
  <si>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</si>
  <si>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</si>
  <si>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</si>
  <si>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</si>
  <si>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</si>
  <si>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</si>
  <si>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</si>
  <si>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</si>
  <si>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</si>
  <si>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</si>
  <si>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</si>
  <si>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</si>
  <si>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</si>
  <si>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</si>
  <si>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</si>
  <si>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</si>
  <si>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</si>
  <si>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</si>
  <si>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</si>
  <si>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</si>
  <si>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</si>
  <si>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</si>
  <si>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</si>
  <si>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</si>
  <si>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</si>
  <si>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</si>
  <si>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</si>
  <si>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</si>
  <si>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</si>
  <si>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</si>
  <si>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</si>
  <si>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</si>
  <si>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</si>
  <si>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</si>
  <si>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</si>
  <si>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</si>
  <si>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</si>
  <si>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</si>
  <si>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</si>
  <si>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</si>
  <si>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</si>
  <si>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</si>
  <si>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</si>
  <si>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</si>
  <si>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</si>
  <si>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</si>
  <si>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</si>
  <si>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</si>
  <si>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</si>
  <si>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</si>
  <si>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</si>
  <si>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</si>
  <si>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</si>
  <si>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</si>
  <si>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</si>
  <si>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</si>
  <si>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</si>
  <si>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</si>
  <si>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</si>
  <si>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</si>
  <si>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</si>
  <si>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</si>
  <si>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</si>
  <si>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</si>
  <si>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</si>
  <si>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</si>
  <si>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</si>
  <si>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</si>
  <si>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</si>
  <si>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</si>
  <si>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</si>
  <si>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</si>
  <si>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</si>
  <si>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</si>
  <si>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</si>
  <si>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</si>
  <si>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</si>
  <si>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</si>
  <si>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</si>
  <si>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</si>
  <si>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</si>
  <si>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</si>
  <si>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</si>
  <si>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</si>
  <si>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</si>
  <si>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</si>
  <si>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</si>
  <si>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</si>
  <si>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</si>
  <si>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</si>
  <si>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</si>
  <si>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</si>
  <si>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</si>
  <si>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</si>
  <si>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</si>
  <si>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</si>
  <si>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</si>
  <si>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</si>
  <si>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</si>
  <si>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</si>
  <si>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</si>
  <si>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</si>
  <si>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</si>
  <si>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</si>
  <si>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</si>
  <si>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</si>
  <si>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</si>
  <si>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</si>
  <si>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</si>
  <si>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</si>
  <si>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</si>
  <si>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</si>
  <si>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</si>
  <si>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</si>
  <si>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</si>
  <si>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</si>
  <si>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</si>
  <si>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</si>
  <si>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</si>
  <si>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</si>
  <si>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</si>
  <si>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</si>
  <si>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</si>
  <si>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</si>
  <si>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</si>
  <si>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</si>
  <si>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</si>
  <si>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</si>
  <si>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</si>
  <si>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</si>
  <si>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</si>
  <si>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</si>
  <si>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</si>
  <si>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</si>
  <si>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</si>
  <si>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</si>
  <si>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</si>
  <si>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</si>
  <si>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</si>
  <si>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</si>
  <si>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</si>
  <si>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</si>
  <si>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</si>
  <si>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</si>
  <si>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</si>
  <si>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</si>
  <si>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</si>
  <si>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</si>
  <si>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</si>
  <si>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</si>
  <si>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</si>
  <si>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</si>
  <si>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</si>
  <si>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</si>
  <si>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</si>
  <si>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</si>
  <si>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</si>
  <si>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</si>
  <si>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</si>
  <si>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</si>
  <si>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</si>
  <si>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</si>
  <si>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</si>
  <si>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</si>
  <si>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</si>
  <si>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</si>
  <si>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</si>
  <si>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</si>
  <si>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</si>
  <si>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</si>
  <si>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</si>
  <si>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</si>
  <si>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</si>
  <si>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</si>
  <si>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</si>
  <si>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</si>
  <si>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</si>
  <si>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</si>
  <si>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</si>
  <si>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</si>
  <si>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</si>
  <si>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</si>
  <si>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</si>
  <si>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</si>
  <si>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</si>
  <si>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</si>
  <si>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</si>
  <si>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</si>
  <si>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</si>
  <si>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</si>
  <si>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</si>
  <si>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</si>
  <si>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</si>
  <si>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</si>
  <si>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</si>
  <si>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</si>
  <si>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</si>
  <si>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</si>
  <si>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</si>
  <si>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</si>
  <si>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</si>
  <si>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</si>
  <si>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</si>
  <si>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</si>
  <si>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</si>
  <si>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</si>
  <si>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</si>
  <si>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</si>
  <si>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</si>
  <si>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</si>
  <si>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</si>
  <si>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</si>
  <si>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</si>
  <si>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</si>
  <si>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</si>
  <si>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</si>
  <si>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</si>
  <si>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</si>
  <si>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</si>
  <si>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</si>
  <si>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</si>
  <si>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</si>
  <si>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</si>
  <si>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</si>
  <si>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</si>
  <si>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</si>
  <si>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</si>
  <si>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</si>
  <si>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</si>
  <si>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</si>
  <si>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</si>
  <si>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</si>
  <si>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</si>
  <si>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</si>
  <si>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</si>
  <si>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</si>
  <si>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</si>
  <si>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</si>
  <si>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</si>
  <si>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</si>
  <si>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</si>
  <si>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</si>
  <si>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</si>
  <si>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</si>
  <si>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</si>
  <si>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</si>
  <si>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</si>
  <si>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</si>
  <si>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</si>
  <si>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</si>
  <si>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</si>
  <si>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</si>
  <si>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</si>
  <si>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</si>
  <si>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</si>
  <si>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</si>
  <si>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</si>
  <si>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</si>
  <si>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</si>
  <si>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</si>
  <si>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</si>
  <si>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</si>
  <si>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</si>
  <si>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</si>
  <si>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</si>
  <si>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</si>
  <si>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</si>
  <si>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</si>
  <si>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</si>
  <si>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</si>
  <si>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</si>
  <si>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</si>
  <si>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</si>
  <si>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</si>
  <si>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</si>
  <si>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</si>
  <si>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</si>
  <si>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</si>
  <si>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</si>
  <si>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</si>
  <si>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</si>
  <si>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</si>
  <si>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</si>
  <si>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</si>
  <si>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</si>
  <si>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</si>
  <si>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</si>
  <si>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</si>
  <si>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</si>
  <si>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</si>
  <si>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</si>
  <si>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</si>
  <si>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</si>
  <si>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</si>
  <si>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</si>
  <si>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</si>
  <si>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</si>
  <si>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</si>
  <si>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</si>
  <si>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</si>
  <si>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</si>
  <si>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</si>
  <si>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</si>
  <si>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</si>
  <si>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</si>
  <si>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</si>
  <si>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</si>
  <si>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</si>
  <si>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</si>
  <si>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</si>
  <si>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</si>
  <si>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</si>
  <si>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</si>
  <si>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</si>
  <si>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</si>
  <si>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</si>
  <si>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</si>
  <si>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</si>
  <si>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</si>
  <si>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</si>
  <si>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</si>
  <si>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</si>
  <si>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</si>
  <si>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</si>
  <si>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</si>
  <si>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</si>
  <si>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</si>
  <si>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</si>
  <si>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</si>
  <si>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</si>
  <si>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</si>
  <si>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</si>
  <si>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</si>
  <si>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</si>
  <si>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</si>
  <si>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</si>
  <si>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</si>
  <si>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</si>
  <si>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</si>
  <si>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</si>
  <si>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</si>
  <si>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</si>
  <si>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</si>
  <si>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</si>
  <si>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</si>
  <si>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</si>
  <si>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</si>
  <si>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</si>
  <si>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</si>
  <si>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</si>
  <si>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</si>
  <si>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</si>
  <si>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</si>
  <si>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</si>
  <si>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</si>
  <si>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</si>
  <si>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</si>
  <si>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</si>
  <si>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</si>
  <si>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</si>
  <si>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</si>
  <si>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</si>
  <si>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</si>
  <si>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</si>
  <si>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</si>
  <si>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</si>
  <si>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</si>
  <si>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</si>
  <si>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</si>
  <si>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</si>
  <si>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</si>
  <si>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</si>
  <si>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</si>
  <si>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</si>
  <si>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</si>
  <si>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</si>
  <si>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</si>
  <si>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</si>
  <si>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</si>
  <si>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</si>
  <si>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</si>
  <si>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</si>
  <si>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</si>
  <si>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</si>
  <si>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</si>
  <si>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</si>
  <si>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</si>
  <si>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</si>
  <si>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</si>
  <si>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</si>
  <si>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</si>
  <si>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</si>
  <si>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</si>
  <si>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</si>
  <si>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</si>
  <si>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</si>
  <si>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</si>
  <si>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</si>
  <si>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</si>
  <si>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</si>
  <si>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</si>
  <si>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</si>
  <si>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</si>
  <si>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</si>
  <si>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</si>
  <si>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</si>
  <si>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</si>
  <si>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</si>
  <si>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</si>
  <si>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</si>
  <si>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</si>
  <si>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</si>
  <si>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</si>
  <si>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</si>
  <si>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</si>
  <si>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</si>
  <si>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</si>
  <si>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</si>
  <si>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</si>
  <si>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</si>
  <si>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</si>
  <si>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</si>
  <si>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</si>
  <si>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</si>
  <si>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</si>
  <si>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</si>
  <si>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</si>
  <si>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</si>
  <si>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</si>
  <si>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</si>
  <si>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</si>
  <si>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</si>
  <si>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</si>
  <si>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</si>
  <si>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</si>
  <si>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</si>
  <si>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</si>
  <si>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</si>
  <si>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</si>
  <si>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</si>
  <si>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</si>
  <si>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</si>
  <si>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</si>
  <si>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</si>
  <si>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</si>
  <si>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</si>
  <si>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</si>
  <si>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</si>
  <si>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</si>
  <si>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</si>
  <si>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</si>
  <si>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</si>
  <si>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</si>
  <si>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</si>
  <si>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</si>
  <si>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</si>
  <si>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</si>
  <si>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</si>
  <si>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</si>
  <si>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</si>
  <si>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</si>
  <si>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</si>
  <si>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</si>
  <si>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</si>
  <si>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</si>
  <si>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</si>
  <si>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</si>
  <si>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</si>
  <si>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</si>
  <si>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</si>
  <si>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</si>
  <si>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</si>
  <si>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</si>
  <si>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</si>
  <si>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</si>
  <si>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</si>
  <si>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</si>
  <si>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</si>
  <si>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</si>
  <si>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</si>
  <si>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</si>
  <si>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</si>
  <si>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</si>
  <si>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</si>
  <si>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</si>
  <si>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</si>
  <si>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</si>
  <si>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</si>
  <si>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</si>
  <si>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</si>
  <si>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</si>
  <si>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</si>
  <si>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</si>
  <si>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</si>
  <si>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</si>
  <si>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</si>
  <si>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</si>
  <si>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</si>
  <si>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</si>
  <si>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</si>
  <si>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</si>
  <si>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</si>
  <si>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</si>
  <si>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</si>
  <si>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</si>
  <si>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</si>
  <si>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</si>
  <si>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</si>
  <si>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</si>
  <si>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</si>
  <si>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</si>
  <si>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</si>
  <si>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</si>
  <si>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</si>
  <si>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</si>
  <si>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</si>
  <si>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</si>
  <si>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</si>
  <si>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</si>
  <si>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</si>
  <si>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</si>
  <si>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</si>
  <si>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</si>
  <si>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</si>
  <si>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</si>
  <si>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</si>
  <si>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</si>
  <si>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</si>
  <si>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</si>
  <si>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</si>
  <si>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</si>
  <si>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</si>
  <si>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</si>
  <si>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</si>
  <si>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</si>
  <si>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</si>
  <si>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</si>
  <si>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</si>
  <si>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</si>
  <si>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</si>
  <si>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</si>
  <si>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</si>
  <si>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</si>
  <si>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</si>
  <si>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</si>
  <si>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</si>
  <si>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</si>
  <si>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</si>
  <si>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</si>
  <si>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</si>
  <si>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</si>
  <si>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</si>
  <si>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</si>
  <si>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</si>
  <si>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</si>
  <si>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</si>
  <si>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</si>
  <si>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</si>
  <si>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</si>
  <si>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</si>
  <si>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</si>
  <si>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</si>
  <si>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</si>
  <si>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</si>
  <si>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</si>
  <si>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</si>
  <si>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</si>
  <si>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</si>
  <si>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</si>
  <si>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</si>
  <si>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</si>
  <si>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</si>
  <si>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</si>
  <si>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</si>
  <si>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</si>
  <si>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</si>
  <si>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</si>
  <si>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</si>
  <si>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</si>
  <si>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</si>
  <si>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</si>
  <si>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</si>
  <si>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</si>
  <si>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</si>
  <si>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</si>
  <si>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</si>
  <si>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</si>
  <si>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</si>
  <si>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</si>
  <si>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</si>
  <si>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</si>
  <si>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</si>
  <si>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</si>
  <si>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</si>
  <si>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</si>
  <si>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</si>
  <si>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</si>
  <si>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</si>
  <si>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</si>
  <si>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</si>
  <si>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</si>
  <si>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</si>
  <si>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</si>
  <si>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</si>
  <si>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</si>
  <si>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</si>
  <si>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</si>
  <si>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</si>
  <si>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</si>
  <si>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</si>
  <si>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</si>
  <si>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</si>
  <si>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</si>
  <si>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</si>
  <si>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</si>
  <si>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</si>
  <si>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</si>
  <si>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</si>
  <si>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</si>
  <si>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</si>
  <si>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</si>
  <si>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</si>
  <si>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</si>
  <si>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</si>
  <si>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</si>
  <si>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</si>
  <si>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</si>
  <si>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</si>
  <si>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</si>
  <si>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</si>
  <si>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</si>
  <si>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</si>
  <si>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</si>
  <si>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</si>
  <si>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</si>
  <si>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</si>
  <si>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</si>
  <si>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</si>
  <si>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</si>
  <si>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</si>
  <si>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</si>
  <si>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</si>
  <si>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</si>
  <si>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</si>
  <si>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</si>
  <si>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</si>
  <si>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</si>
  <si>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</si>
  <si>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</si>
  <si>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</si>
  <si>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</si>
  <si>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</si>
  <si>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</si>
  <si>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</si>
  <si>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</si>
  <si>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</si>
  <si>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</si>
  <si>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</si>
  <si>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</si>
  <si>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</si>
  <si>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</si>
  <si>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</si>
  <si>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</si>
  <si>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</si>
  <si>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</si>
  <si>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</si>
  <si>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</si>
  <si>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</si>
  <si>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</si>
  <si>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</si>
  <si>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</si>
  <si>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</si>
  <si>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</si>
  <si>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</si>
  <si>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</si>
  <si>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</si>
  <si>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</si>
  <si>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</si>
  <si>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</si>
  <si>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</si>
  <si>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</si>
  <si>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</si>
  <si>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</si>
  <si>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</si>
  <si>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</si>
  <si>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</si>
  <si>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</si>
  <si>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</si>
  <si>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</si>
  <si>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</si>
  <si>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</si>
  <si>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</si>
  <si>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</si>
  <si>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</si>
  <si>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</si>
  <si>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</si>
  <si>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</si>
  <si>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</si>
  <si>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</si>
  <si>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</si>
  <si>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</si>
  <si>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</si>
  <si>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</si>
  <si>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</si>
  <si>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</si>
  <si>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</si>
  <si>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</si>
  <si>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</si>
  <si>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</si>
  <si>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</si>
  <si>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</si>
  <si>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</si>
  <si>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</si>
  <si>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</si>
  <si>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</si>
  <si>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</si>
  <si>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</si>
  <si>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</si>
  <si>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</si>
  <si>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</si>
  <si>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</si>
  <si>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</si>
  <si>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</si>
  <si>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</si>
  <si>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</si>
  <si>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</si>
  <si>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</si>
  <si>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</si>
  <si>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</si>
  <si>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</si>
  <si>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</si>
  <si>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</si>
  <si>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</si>
  <si>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</si>
  <si>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</si>
  <si>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</si>
  <si>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</si>
  <si>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</si>
  <si>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</si>
  <si>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</si>
  <si>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</si>
  <si>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</si>
  <si>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</si>
  <si>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</si>
  <si>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</si>
  <si>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</si>
  <si>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</si>
  <si>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</si>
  <si>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</si>
  <si>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</si>
  <si>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</si>
  <si>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</si>
  <si>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</si>
  <si>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</si>
  <si>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</si>
  <si>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</si>
  <si>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</si>
  <si>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</si>
  <si>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</si>
  <si>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</si>
  <si>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</si>
  <si>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</si>
  <si>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</si>
  <si>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</si>
  <si>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</si>
  <si>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</si>
  <si>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</si>
  <si>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</si>
  <si>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</si>
  <si>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</si>
  <si>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</si>
  <si>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</si>
  <si>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</si>
  <si>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</si>
  <si>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</si>
  <si>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</si>
  <si>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</si>
  <si>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</si>
  <si>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</si>
  <si>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</si>
  <si>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</si>
  <si>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</si>
  <si>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</si>
  <si>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</si>
  <si>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</si>
  <si>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</si>
  <si>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</si>
  <si>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</si>
  <si>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</si>
  <si>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</si>
  <si>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</si>
  <si>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</si>
  <si>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</si>
  <si>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</si>
  <si>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</si>
  <si>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</si>
  <si>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</si>
  <si>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</si>
  <si>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</si>
  <si>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</si>
  <si>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</si>
  <si>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</si>
  <si>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</si>
  <si>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</si>
  <si>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</si>
  <si>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</si>
  <si>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</si>
  <si>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</si>
  <si>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</si>
  <si>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</si>
  <si>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</si>
  <si>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</si>
  <si>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</si>
  <si>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</si>
  <si>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</si>
  <si>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</si>
  <si>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</si>
  <si>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</si>
  <si>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</si>
  <si>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</si>
  <si>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</si>
  <si>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</si>
  <si>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</si>
  <si>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</si>
  <si>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</si>
  <si>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</si>
  <si>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</si>
  <si>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</si>
  <si>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</si>
  <si>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</si>
  <si>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</si>
  <si>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</si>
  <si>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</si>
  <si>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</si>
  <si>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</si>
  <si>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</si>
  <si>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</si>
  <si>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</si>
  <si>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</si>
  <si>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</si>
  <si>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</si>
  <si>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</si>
  <si>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</si>
  <si>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</si>
  <si>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</si>
  <si>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</si>
  <si>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</si>
  <si>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</si>
  <si>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</si>
  <si>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</si>
  <si>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</si>
  <si>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</si>
  <si>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</si>
  <si>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</si>
  <si>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</si>
  <si>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</si>
  <si>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</si>
  <si>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</si>
  <si>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</si>
  <si>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</si>
  <si>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</si>
  <si>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</si>
  <si>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</si>
  <si>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</si>
  <si>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</si>
  <si>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</si>
  <si>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</si>
  <si>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</si>
  <si>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</si>
  <si>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</si>
  <si>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</si>
  <si>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</si>
  <si>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</si>
  <si>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</si>
  <si>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</si>
  <si>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</si>
  <si>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</si>
  <si>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</si>
  <si>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</si>
  <si>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</si>
  <si>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</si>
  <si>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</si>
  <si>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</si>
  <si>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</si>
  <si>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</si>
  <si>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</si>
  <si>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</si>
  <si>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</si>
  <si>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</si>
  <si>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</si>
  <si>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</si>
  <si>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</si>
  <si>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</si>
  <si>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</si>
  <si>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</si>
  <si>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</si>
  <si>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</si>
  <si>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</si>
  <si>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</si>
  <si>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</si>
  <si>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</si>
  <si>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</si>
  <si>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</si>
  <si>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</si>
  <si>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</si>
  <si>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</si>
  <si>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</si>
  <si>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</si>
  <si>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</si>
  <si>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</si>
  <si>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</si>
  <si>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</si>
  <si>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</si>
  <si>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</si>
  <si>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</si>
  <si>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</si>
  <si>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</si>
  <si>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</si>
  <si>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</si>
  <si>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</si>
  <si>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</si>
  <si>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</si>
  <si>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</si>
  <si>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</si>
  <si>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</si>
  <si>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</si>
  <si>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</si>
  <si>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</si>
  <si>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</si>
  <si>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</si>
  <si>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</si>
  <si>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</si>
  <si>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</si>
  <si>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</si>
  <si>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</si>
  <si>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</si>
  <si>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</si>
  <si>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</si>
  <si>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</si>
  <si>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</si>
  <si>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</si>
  <si>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</si>
  <si>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</si>
  <si>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</si>
  <si>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</si>
  <si>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</si>
  <si>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</si>
  <si>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</si>
  <si>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</si>
  <si>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</si>
  <si>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</si>
  <si>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</si>
  <si>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</si>
  <si>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</si>
  <si>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</si>
  <si>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</si>
  <si>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</si>
  <si>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</si>
  <si>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</si>
  <si>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</si>
  <si>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</si>
  <si>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</si>
  <si>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</si>
  <si>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</si>
  <si>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</si>
  <si>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</si>
  <si>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</si>
  <si>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</si>
  <si>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</si>
  <si>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</si>
  <si>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</si>
  <si>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</si>
  <si>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</si>
  <si>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</si>
  <si>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</si>
  <si>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</si>
  <si>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</si>
  <si>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</si>
  <si>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</si>
  <si>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</si>
  <si>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</si>
  <si>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</si>
  <si>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</si>
  <si>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</si>
  <si>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</si>
  <si>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</si>
  <si>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</si>
  <si>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</si>
  <si>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</si>
  <si>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</si>
  <si>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</si>
  <si>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</si>
  <si>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</si>
  <si>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</si>
  <si>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</si>
  <si>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</si>
  <si>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</si>
  <si>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</si>
  <si>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</si>
  <si>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</si>
  <si>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</si>
  <si>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</si>
  <si>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</si>
  <si>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</si>
  <si>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</si>
  <si>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</si>
  <si>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</si>
  <si>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</si>
  <si>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</si>
  <si>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</si>
  <si>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</si>
  <si>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</si>
  <si>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</si>
  <si>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</si>
  <si>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</si>
  <si>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</si>
  <si>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</si>
  <si>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</si>
  <si>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</si>
  <si>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</si>
  <si>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</si>
  <si>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</si>
  <si>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</si>
  <si>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</si>
  <si>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</si>
  <si>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</si>
  <si>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</si>
  <si>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</si>
  <si>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</si>
  <si>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</si>
  <si>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</si>
  <si>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</si>
  <si>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</si>
  <si>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</si>
  <si>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</si>
  <si>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</si>
  <si>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</si>
  <si>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</si>
  <si>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</si>
  <si>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</si>
  <si>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</si>
  <si>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</si>
  <si>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</si>
  <si>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</si>
  <si>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</si>
  <si>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</si>
  <si>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</si>
  <si>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</si>
  <si>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</si>
  <si>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</si>
  <si>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</si>
  <si>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</si>
  <si>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</si>
  <si>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</si>
  <si>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</si>
  <si>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</si>
  <si>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</si>
  <si>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</si>
  <si>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</si>
  <si>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</si>
  <si>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</si>
  <si>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</si>
  <si>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</si>
  <si>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</si>
  <si>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</si>
  <si>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</si>
  <si>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</si>
  <si>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</si>
  <si>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</si>
  <si>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</si>
  <si>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</si>
  <si>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</si>
  <si>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</si>
  <si>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</si>
  <si>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</si>
  <si>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</si>
  <si>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</si>
  <si>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</si>
  <si>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</si>
  <si>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</si>
  <si>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</si>
  <si>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</si>
  <si>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</si>
  <si>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</si>
  <si>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</si>
  <si>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</si>
  <si>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</si>
  <si>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</si>
  <si>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</si>
  <si>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</si>
  <si>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</si>
  <si>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</si>
  <si>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</si>
  <si>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</si>
  <si>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</si>
  <si>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</si>
  <si>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</si>
  <si>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</si>
  <si>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</si>
  <si>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</si>
  <si>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</si>
  <si>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</si>
  <si>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</si>
  <si>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</si>
  <si>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</si>
  <si>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</si>
  <si>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</si>
  <si>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</si>
  <si>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</si>
  <si>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</si>
  <si>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</si>
  <si>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</si>
  <si>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</si>
  <si>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</si>
  <si>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</si>
  <si>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</si>
  <si>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</si>
  <si>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</si>
  <si>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</si>
  <si>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</si>
  <si>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</si>
  <si>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</si>
  <si>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</si>
  <si>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</si>
  <si>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</si>
  <si>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</si>
  <si>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</si>
  <si>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</si>
  <si>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</si>
  <si>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</si>
  <si>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</si>
  <si>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</si>
  <si>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</si>
  <si>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</si>
  <si>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</si>
  <si>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</si>
  <si>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</si>
  <si>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</si>
  <si>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</si>
  <si>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</si>
  <si>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</si>
  <si>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</si>
  <si>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</si>
  <si>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</si>
  <si>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</si>
  <si>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</si>
  <si>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</si>
  <si>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</si>
  <si>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</si>
  <si>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</si>
  <si>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</si>
  <si>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</si>
  <si>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</si>
  <si>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</si>
  <si>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</si>
  <si>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</si>
  <si>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</si>
  <si>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</si>
  <si>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</si>
  <si>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</si>
  <si>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</si>
  <si>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</si>
  <si>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</si>
  <si>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</si>
  <si>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</si>
  <si>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</si>
  <si>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</si>
  <si>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</si>
  <si>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</si>
  <si>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</si>
  <si>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</si>
  <si>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</si>
  <si>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</si>
  <si>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</si>
  <si>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</si>
  <si>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</si>
  <si>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</si>
  <si>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</si>
  <si>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</si>
  <si>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</si>
  <si>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</si>
  <si>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</si>
  <si>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</si>
  <si>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</si>
  <si>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</si>
  <si>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</si>
  <si>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</si>
  <si>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</si>
  <si>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</si>
  <si>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</si>
  <si>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</si>
  <si>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</si>
  <si>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</si>
  <si>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</si>
  <si>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</si>
  <si>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</si>
  <si>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</si>
  <si>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</si>
  <si>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</si>
  <si>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</si>
  <si>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</si>
  <si>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</si>
  <si>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</si>
  <si>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</si>
  <si>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</si>
  <si>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</si>
  <si>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</si>
  <si>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</si>
  <si>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</si>
  <si>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</si>
  <si>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</si>
  <si>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</si>
  <si>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</si>
  <si>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</si>
  <si>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</si>
  <si>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</si>
  <si>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</si>
  <si>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</si>
  <si>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</si>
  <si>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</si>
  <si>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</si>
  <si>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</si>
  <si>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</si>
  <si>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</si>
  <si>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</si>
  <si>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</si>
  <si>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</si>
  <si>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</si>
  <si>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</si>
  <si>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</si>
  <si>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</si>
  <si>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</si>
  <si>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</si>
  <si>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</si>
  <si>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</si>
  <si>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</si>
  <si>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</si>
  <si>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</si>
  <si>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</si>
  <si>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</si>
  <si>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</si>
  <si>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</si>
  <si>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</si>
  <si>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</si>
  <si>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</si>
  <si>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</si>
  <si>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</si>
  <si>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</si>
  <si>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</si>
  <si>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</si>
  <si>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</si>
  <si>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</si>
  <si>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</si>
  <si>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</si>
  <si>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</si>
  <si>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</si>
  <si>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</si>
  <si>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</si>
  <si>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</si>
  <si>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</si>
  <si>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</si>
  <si>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</si>
  <si>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</si>
  <si>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</si>
  <si>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</si>
  <si>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</si>
  <si>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</si>
  <si>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</si>
  <si>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</si>
  <si>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</si>
  <si>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</si>
  <si>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</si>
  <si>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</si>
  <si>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</si>
  <si>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</si>
  <si>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</si>
  <si>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</si>
  <si>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</si>
  <si>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</si>
  <si>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</si>
  <si>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</si>
  <si>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</si>
  <si>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</si>
  <si>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</si>
  <si>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</si>
  <si>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</si>
  <si>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</si>
  <si>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</si>
  <si>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</si>
  <si>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</si>
  <si>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</si>
  <si>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</si>
  <si>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</si>
  <si>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</si>
  <si>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</si>
  <si>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</si>
  <si>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</si>
  <si>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</si>
  <si>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</si>
  <si>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</si>
  <si>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</si>
  <si>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</si>
  <si>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</si>
  <si>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</si>
  <si>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</si>
  <si>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</si>
  <si>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</si>
  <si>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</si>
  <si>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</si>
  <si>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</si>
  <si>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</si>
  <si>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</si>
  <si>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</si>
  <si>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</si>
  <si>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</si>
  <si>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</si>
  <si>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</si>
  <si>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</si>
  <si>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</si>
  <si>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</si>
  <si>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</si>
  <si>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</si>
  <si>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</si>
  <si>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</si>
  <si>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</si>
  <si>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</si>
  <si>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</si>
  <si>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</si>
  <si>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</si>
  <si>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</si>
  <si>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</si>
  <si>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</si>
  <si>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</si>
  <si>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</si>
  <si>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</si>
  <si>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</si>
  <si>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</si>
  <si>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</si>
  <si>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</si>
  <si>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</si>
  <si>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</si>
  <si>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</si>
  <si>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</si>
  <si>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</si>
  <si>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</si>
  <si>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</si>
  <si>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</si>
  <si>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</si>
  <si>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</si>
  <si>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</si>
  <si>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</si>
  <si>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</si>
  <si>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</si>
  <si>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</si>
  <si>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</si>
  <si>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</si>
  <si>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</si>
  <si>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</si>
  <si>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</si>
  <si>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</si>
  <si>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</si>
  <si>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</si>
  <si>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</si>
  <si>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</si>
  <si>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</si>
  <si>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</si>
  <si>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</si>
  <si>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</si>
  <si>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</si>
  <si>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</si>
  <si>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</si>
  <si>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</si>
  <si>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</si>
  <si>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</si>
  <si>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</si>
  <si>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</si>
  <si>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</si>
  <si>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</si>
  <si>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</si>
  <si>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</si>
  <si>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</si>
  <si>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</si>
  <si>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</si>
  <si>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</si>
  <si>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</si>
  <si>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</si>
  <si>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</si>
  <si>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</si>
  <si>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</si>
  <si>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</si>
  <si>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</si>
  <si>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</si>
  <si>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</si>
  <si>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</si>
  <si>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</si>
  <si>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</si>
  <si>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</si>
  <si>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</si>
  <si>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</si>
  <si>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</si>
  <si>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</si>
  <si>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</si>
  <si>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</si>
  <si>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</si>
  <si>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</si>
  <si>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</si>
  <si>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</si>
  <si>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</si>
  <si>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</si>
  <si>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</si>
  <si>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</si>
  <si>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</si>
  <si>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</si>
  <si>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</si>
  <si>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</si>
  <si>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</si>
  <si>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</si>
  <si>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</si>
  <si>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</si>
  <si>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</si>
  <si>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</si>
  <si>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</si>
  <si>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</si>
  <si>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</si>
  <si>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</si>
  <si>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</si>
  <si>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</si>
  <si>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</si>
  <si>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</si>
  <si>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</si>
  <si>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</si>
  <si>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</si>
  <si>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</si>
  <si>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</si>
  <si>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</si>
  <si>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</si>
  <si>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</si>
  <si>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</si>
  <si>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</si>
  <si>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</si>
  <si>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</si>
  <si>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</si>
  <si>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</si>
  <si>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</si>
  <si>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</si>
  <si>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</si>
  <si>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</si>
  <si>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</si>
  <si>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</si>
  <si>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</si>
  <si>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</si>
  <si>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</si>
  <si>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</si>
  <si>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</si>
  <si>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</si>
  <si>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</si>
  <si>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</si>
  <si>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</si>
  <si>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</si>
  <si>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</si>
  <si>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</si>
  <si>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</si>
  <si>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</si>
  <si>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</si>
  <si>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</si>
  <si>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</si>
  <si>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</si>
  <si>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</si>
  <si>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</si>
  <si>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</si>
  <si>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</si>
  <si>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</si>
  <si>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</si>
  <si>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</si>
  <si>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</si>
  <si>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</si>
  <si>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</si>
  <si>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</si>
  <si>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</si>
  <si>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</si>
  <si>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</si>
  <si>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</si>
  <si>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</si>
  <si>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</si>
  <si>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</si>
  <si>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</si>
  <si>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</si>
  <si>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</si>
  <si>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</si>
  <si>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</si>
  <si>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</si>
  <si>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</si>
  <si>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</si>
  <si>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</si>
  <si>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</si>
  <si>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</si>
  <si>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</si>
  <si>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</si>
  <si>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</si>
  <si>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</si>
  <si>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</si>
  <si>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</si>
  <si>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</si>
  <si>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</si>
  <si>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</si>
  <si>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</si>
  <si>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</si>
  <si>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</si>
  <si>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</si>
  <si>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</si>
  <si>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</si>
  <si>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</si>
  <si>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</si>
  <si>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</si>
  <si>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</si>
  <si>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</si>
  <si>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</si>
  <si>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</si>
  <si>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</si>
  <si>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</si>
  <si>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</si>
  <si>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</si>
  <si>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</si>
  <si>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</si>
  <si>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</si>
  <si>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</si>
  <si>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</si>
  <si>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</si>
  <si>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</si>
  <si>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</si>
  <si>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</si>
  <si>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</si>
  <si>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</si>
  <si>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</si>
  <si>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</si>
  <si>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</si>
  <si>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</si>
  <si>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</si>
  <si>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</si>
  <si>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</si>
  <si>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</si>
  <si>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</si>
  <si>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</si>
  <si>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</si>
  <si>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</si>
  <si>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</si>
  <si>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</si>
  <si>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</si>
  <si>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</si>
  <si>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</si>
  <si>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</si>
  <si>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</si>
  <si>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</si>
  <si>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</si>
  <si>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</si>
  <si>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</si>
  <si>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</si>
  <si>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</si>
  <si>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</si>
  <si>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</si>
  <si>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</si>
  <si>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</si>
  <si>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</si>
  <si>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</si>
  <si>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</si>
  <si>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</si>
  <si>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</si>
  <si>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</si>
  <si>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</si>
  <si>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</si>
  <si>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</si>
  <si>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</si>
  <si>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</si>
  <si>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</si>
  <si>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</si>
  <si>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</si>
  <si>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</si>
  <si>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</si>
  <si>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</si>
  <si>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</si>
  <si>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</si>
  <si>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</si>
  <si>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</si>
  <si>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</si>
  <si>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</si>
  <si>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</si>
  <si>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</si>
  <si>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</si>
  <si>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</si>
  <si>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</si>
  <si>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</si>
  <si>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</si>
  <si>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</si>
  <si>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</si>
  <si>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</si>
  <si>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</si>
  <si>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</si>
  <si>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</si>
  <si>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</si>
  <si>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</si>
  <si>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</si>
  <si>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</si>
  <si>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</si>
  <si>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</si>
  <si>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</si>
  <si>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</si>
  <si>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</si>
  <si>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</si>
  <si>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</si>
  <si>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</si>
  <si>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</si>
  <si>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</si>
  <si>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</si>
  <si>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</si>
  <si>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</si>
  <si>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</si>
  <si>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</si>
  <si>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</si>
  <si>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</si>
  <si>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</si>
  <si>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</si>
  <si>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</si>
  <si>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</si>
  <si>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</si>
  <si>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</si>
  <si>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</si>
  <si>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</si>
  <si>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</si>
  <si>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</si>
  <si>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</si>
  <si>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</si>
  <si>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</si>
  <si>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</si>
  <si>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</si>
  <si>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</si>
  <si>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</si>
  <si>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</si>
  <si>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</si>
  <si>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</si>
  <si>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</si>
  <si>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</si>
  <si>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</si>
  <si>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</si>
  <si>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</si>
  <si>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</si>
  <si>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</si>
  <si>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</si>
  <si>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</si>
  <si>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</si>
  <si>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</si>
  <si>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</si>
  <si>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</si>
  <si>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</si>
  <si>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</si>
  <si>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</si>
  <si>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</si>
  <si>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</si>
  <si>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</si>
  <si>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</si>
  <si>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</si>
  <si>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</si>
  <si>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</si>
  <si>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</si>
  <si>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</si>
  <si>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</si>
  <si>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</si>
  <si>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</si>
  <si>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</si>
  <si>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</si>
  <si>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</si>
  <si>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</si>
  <si>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</si>
  <si>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</si>
  <si>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</si>
  <si>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</si>
  <si>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</si>
  <si>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</si>
  <si>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</si>
  <si>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</si>
  <si>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</si>
  <si>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</si>
  <si>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</si>
  <si>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</si>
  <si>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</si>
  <si>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</si>
  <si>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</si>
  <si>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</si>
  <si>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</si>
  <si>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</si>
  <si>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</si>
  <si>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</si>
  <si>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</si>
  <si>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</si>
  <si>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</si>
  <si>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</si>
  <si>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</si>
  <si>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</si>
  <si>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</si>
  <si>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</si>
  <si>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</si>
  <si>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</si>
  <si>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</si>
  <si>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</si>
  <si>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</si>
  <si>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</si>
  <si>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</si>
  <si>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</si>
  <si>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</si>
  <si>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</si>
  <si>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</si>
  <si>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</si>
  <si>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</si>
  <si>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</si>
  <si>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</si>
  <si>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</si>
  <si>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</si>
  <si>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</si>
  <si>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</si>
  <si>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</si>
  <si>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</si>
  <si>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</si>
  <si>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</si>
  <si>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</si>
  <si>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</si>
  <si>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</si>
  <si>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</si>
  <si>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</si>
  <si>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</si>
  <si>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</si>
  <si>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</si>
  <si>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</si>
  <si>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</si>
  <si>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</si>
  <si>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</si>
  <si>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</si>
  <si>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</si>
  <si>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</si>
  <si>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</si>
  <si>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</si>
  <si>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</si>
  <si>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</si>
  <si>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</si>
  <si>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</si>
  <si>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</si>
  <si>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</si>
  <si>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</si>
  <si>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</si>
  <si>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</si>
  <si>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</si>
  <si>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</si>
  <si>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</si>
  <si>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</si>
  <si>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</si>
  <si>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</si>
  <si>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</si>
  <si>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</si>
  <si>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</si>
  <si>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</si>
  <si>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</si>
  <si>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</si>
  <si>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</si>
  <si>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</si>
  <si>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</si>
  <si>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</si>
  <si>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</si>
  <si>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</si>
  <si>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</si>
  <si>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</si>
  <si>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</si>
  <si>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</si>
  <si>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</si>
  <si>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</si>
  <si>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</si>
  <si>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</si>
  <si>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</si>
  <si>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</si>
  <si>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</si>
  <si>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</si>
  <si>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</si>
  <si>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</si>
  <si>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</si>
  <si>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</si>
  <si>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</si>
  <si>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</si>
  <si>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</si>
  <si>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</si>
  <si>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</si>
  <si>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</si>
  <si>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</si>
  <si>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</si>
  <si>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</si>
  <si>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</si>
  <si>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</si>
  <si>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</si>
  <si>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</si>
  <si>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</si>
  <si>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</si>
  <si>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</si>
  <si>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</si>
  <si>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</si>
  <si>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</si>
  <si>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</si>
  <si>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</si>
  <si>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</si>
  <si>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</si>
  <si>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</si>
  <si>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</si>
  <si>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</si>
  <si>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</si>
  <si>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</si>
  <si>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</si>
  <si>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</si>
  <si>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</si>
  <si>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</si>
  <si>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</si>
  <si>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</si>
  <si>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</si>
  <si>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</si>
  <si>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</si>
  <si>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</si>
  <si>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</si>
  <si>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</si>
  <si>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</si>
  <si>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</si>
  <si>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</si>
  <si>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</si>
  <si>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</si>
  <si>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</si>
  <si>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</si>
  <si>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</si>
  <si>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</si>
  <si>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</si>
  <si>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</si>
  <si>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</si>
  <si>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</si>
  <si>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</si>
  <si>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</si>
  <si>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</si>
  <si>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</si>
  <si>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</si>
  <si>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</si>
  <si>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</si>
  <si>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</si>
  <si>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</si>
  <si>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</si>
  <si>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</si>
  <si>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</si>
  <si>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</si>
  <si>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</si>
  <si>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</si>
  <si>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</si>
  <si>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</si>
  <si>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</si>
  <si>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</si>
  <si>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</si>
  <si>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</si>
  <si>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</si>
  <si>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</si>
  <si>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</si>
  <si>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</si>
  <si>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</si>
  <si>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</si>
  <si>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</si>
  <si>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</si>
  <si>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</si>
  <si>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</si>
  <si>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</si>
  <si>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</si>
  <si>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</si>
  <si>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</si>
  <si>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</si>
  <si>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</si>
  <si>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</si>
  <si>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</si>
  <si>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</si>
  <si>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</si>
  <si>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</si>
  <si>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</si>
  <si>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</si>
  <si>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</si>
  <si>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</si>
  <si>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</si>
  <si>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</si>
  <si>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</si>
  <si>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</si>
  <si>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</si>
  <si>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</si>
  <si>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</si>
  <si>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</si>
  <si>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</si>
  <si>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</si>
  <si>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</si>
  <si>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</si>
  <si>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</si>
  <si>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</si>
  <si>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</si>
  <si>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</si>
  <si>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</si>
  <si>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</si>
  <si>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</si>
  <si>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</si>
  <si>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</si>
  <si>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</si>
  <si>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</si>
  <si>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</si>
  <si>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</si>
  <si>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</si>
  <si>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</si>
  <si>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</si>
  <si>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</si>
  <si>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</si>
  <si>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</si>
  <si>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</si>
  <si>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</si>
  <si>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</si>
  <si>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</si>
  <si>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</si>
  <si>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</si>
  <si>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</si>
  <si>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</si>
  <si>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</si>
  <si>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</si>
  <si>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</si>
  <si>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</si>
  <si>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</si>
  <si>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</si>
  <si>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</si>
  <si>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</si>
  <si>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</si>
  <si>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</si>
  <si>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</si>
  <si>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</si>
  <si>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</si>
  <si>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</si>
  <si>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</si>
  <si>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</si>
  <si>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</si>
  <si>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</si>
  <si>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</si>
  <si>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</si>
  <si>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</si>
  <si>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</si>
  <si>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</si>
  <si>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</si>
  <si>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</si>
  <si>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</si>
  <si>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</si>
  <si>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</si>
  <si>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</si>
  <si>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</si>
  <si>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</si>
  <si>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</si>
  <si>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</si>
  <si>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</si>
  <si>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</si>
  <si>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</si>
  <si>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</si>
  <si>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</si>
  <si>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</si>
  <si>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</si>
  <si>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</si>
  <si>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</si>
  <si>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</si>
  <si>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</si>
  <si>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</si>
  <si>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</si>
  <si>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</si>
  <si>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</si>
  <si>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</si>
  <si>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</si>
  <si>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</si>
  <si>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</si>
  <si>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</si>
  <si>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</si>
  <si>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</si>
  <si>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</si>
  <si>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</si>
  <si>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</si>
  <si>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</si>
  <si>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</si>
  <si>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</si>
  <si>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</si>
  <si>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</si>
  <si>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</si>
  <si>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</si>
  <si>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</si>
  <si>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</si>
  <si>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</si>
  <si>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</si>
  <si>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</si>
  <si>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</si>
  <si>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</si>
  <si>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</si>
  <si>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</si>
  <si>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</si>
  <si>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</si>
  <si>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</si>
  <si>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</si>
  <si>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</si>
  <si>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</si>
  <si>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</si>
  <si>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</si>
  <si>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</si>
  <si>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</si>
  <si>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</si>
  <si>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</si>
  <si>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</si>
  <si>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</si>
  <si>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</si>
  <si>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</si>
  <si>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</si>
  <si>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</si>
  <si>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</si>
  <si>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</si>
  <si>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</si>
  <si>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</si>
  <si>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</si>
  <si>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</si>
  <si>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</si>
  <si>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</si>
  <si>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</si>
  <si>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</si>
  <si>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</si>
  <si>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</si>
  <si>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</si>
  <si>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</si>
  <si>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</si>
  <si>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</si>
  <si>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</si>
  <si>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</si>
  <si>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</si>
  <si>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</si>
  <si>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</si>
  <si>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</si>
  <si>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</si>
  <si>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</si>
  <si>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</si>
  <si>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</si>
  <si>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</si>
  <si>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</si>
  <si>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</si>
  <si>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</si>
  <si>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</si>
  <si>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</si>
  <si>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</si>
  <si>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</si>
  <si>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</si>
  <si>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</si>
  <si>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</si>
  <si>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</si>
  <si>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</si>
  <si>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</si>
  <si>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</si>
  <si>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</si>
  <si>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</si>
  <si>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</si>
  <si>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</si>
  <si>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</si>
  <si>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</si>
  <si>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</si>
  <si>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</si>
  <si>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</si>
  <si>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</si>
  <si>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</si>
  <si>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</si>
  <si>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</si>
  <si>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</si>
  <si>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</si>
  <si>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</si>
  <si>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</si>
  <si>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</si>
  <si>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</si>
  <si>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</si>
  <si>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</si>
  <si>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</si>
  <si>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</si>
  <si>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</si>
  <si>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</si>
  <si>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</si>
  <si>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</si>
  <si>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</si>
  <si>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</si>
  <si>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</si>
  <si>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</si>
  <si>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</si>
  <si>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</si>
  <si>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</si>
  <si>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</si>
  <si>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</si>
  <si>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</si>
  <si>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</si>
  <si>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</si>
  <si>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</si>
  <si>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</si>
  <si>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</si>
  <si>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</si>
  <si>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</si>
  <si>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</si>
  <si>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</si>
  <si>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</si>
  <si>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</si>
  <si>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</si>
  <si>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</si>
  <si>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</si>
  <si>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</si>
  <si>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</si>
  <si>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</si>
  <si>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</si>
  <si>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</si>
  <si>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</si>
  <si>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</si>
  <si>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</si>
  <si>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</si>
  <si>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</si>
  <si>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</si>
  <si>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</si>
  <si>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</si>
  <si>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</si>
  <si>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</si>
  <si>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</si>
  <si>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</si>
  <si>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</si>
  <si>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</si>
  <si>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</si>
  <si>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</si>
  <si>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</si>
  <si>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</si>
  <si>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</si>
  <si>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</si>
  <si>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</si>
  <si>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</si>
  <si>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</si>
  <si>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</si>
  <si>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</si>
  <si>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</si>
  <si>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</si>
  <si>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</si>
  <si>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</si>
  <si>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</si>
  <si>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</si>
  <si>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</si>
  <si>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</si>
  <si>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</si>
  <si>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</si>
  <si>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</si>
  <si>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</si>
  <si>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</si>
  <si>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</si>
  <si>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</si>
  <si>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</si>
  <si>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</si>
  <si>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</si>
  <si>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</si>
  <si>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</si>
  <si>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</si>
  <si>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</si>
  <si>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</si>
  <si>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</si>
  <si>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</si>
  <si>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</si>
  <si>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</si>
  <si>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</si>
  <si>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</si>
  <si>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</si>
  <si>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</si>
  <si>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</si>
  <si>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</si>
  <si>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</si>
  <si>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</si>
  <si>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</si>
  <si>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</si>
  <si>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</si>
  <si>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</si>
  <si>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</si>
  <si>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</si>
  <si>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</si>
  <si>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</si>
  <si>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</si>
  <si>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</si>
  <si>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</si>
  <si>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</si>
  <si>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</si>
  <si>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</si>
  <si>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</si>
  <si>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</si>
  <si>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</si>
  <si>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</si>
  <si>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</si>
  <si>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</si>
  <si>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</si>
  <si>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</si>
  <si>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</si>
  <si>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</si>
  <si>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</si>
  <si>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</si>
  <si>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</si>
  <si>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</si>
  <si>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</si>
  <si>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</si>
  <si>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</si>
  <si>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</si>
  <si>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</si>
  <si>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</si>
  <si>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</si>
  <si>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</si>
  <si>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</si>
  <si>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</si>
  <si>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</si>
  <si>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</si>
  <si>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</si>
  <si>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</si>
  <si>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</si>
  <si>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</si>
  <si>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</si>
  <si>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</si>
  <si>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</si>
  <si>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</si>
  <si>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</si>
  <si>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</si>
  <si>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</si>
  <si>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</si>
  <si>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</si>
  <si>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</si>
  <si>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</si>
  <si>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</si>
  <si>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</si>
  <si>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</si>
  <si>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</si>
  <si>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</si>
  <si>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</si>
  <si>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</si>
  <si>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</si>
  <si>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</si>
  <si>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</si>
  <si>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</si>
  <si>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</si>
  <si>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</si>
  <si>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</si>
  <si>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</si>
  <si>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</si>
  <si>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</si>
  <si>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</si>
  <si>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</si>
  <si>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</si>
  <si>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</si>
  <si>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</si>
  <si>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</si>
  <si>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</si>
  <si>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</si>
  <si>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</si>
  <si>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</si>
  <si>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</si>
  <si>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</si>
  <si>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</si>
  <si>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</si>
  <si>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</si>
  <si>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</si>
  <si>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</si>
  <si>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</si>
  <si>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</si>
  <si>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</si>
  <si>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</si>
  <si>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</si>
  <si>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</si>
  <si>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</si>
  <si>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</si>
  <si>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</si>
  <si>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</si>
  <si>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</si>
  <si>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</si>
  <si>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</si>
  <si>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</si>
  <si>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</si>
  <si>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</si>
  <si>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</si>
  <si>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</si>
  <si>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</si>
  <si>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</si>
  <si>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</si>
  <si>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</si>
  <si>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</si>
  <si>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</si>
  <si>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</si>
  <si>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</si>
  <si>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</si>
  <si>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</si>
  <si>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</si>
  <si>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</si>
  <si>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</si>
  <si>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</si>
  <si>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</si>
  <si>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</si>
  <si>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</si>
  <si>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</si>
  <si>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</si>
  <si>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</si>
  <si>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</si>
  <si>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</si>
  <si>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</si>
  <si>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</si>
  <si>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</si>
  <si>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</si>
  <si>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</si>
  <si>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</si>
  <si>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</si>
  <si>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</si>
  <si>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</si>
  <si>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</si>
  <si>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</si>
  <si>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</si>
  <si>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</si>
  <si>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</si>
  <si>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</si>
  <si>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</si>
  <si>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</si>
  <si>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</si>
  <si>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</si>
  <si>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</si>
  <si>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</si>
  <si>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</si>
  <si>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</si>
  <si>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</si>
  <si>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</si>
  <si>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</si>
  <si>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</si>
  <si>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</si>
  <si>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</si>
  <si>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</si>
  <si>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</si>
  <si>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</si>
  <si>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</si>
  <si>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</si>
  <si>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</si>
  <si>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</si>
  <si>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</si>
  <si>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</si>
  <si>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</si>
  <si>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</si>
  <si>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</si>
  <si>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</si>
  <si>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</si>
  <si>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</si>
  <si>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</si>
  <si>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</si>
  <si>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</si>
  <si>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</si>
  <si>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</si>
  <si>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</si>
  <si>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</si>
  <si>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</si>
  <si>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</si>
  <si>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</si>
  <si>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</si>
  <si>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</si>
  <si>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</si>
  <si>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</si>
  <si>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</si>
  <si>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</si>
  <si>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</si>
  <si>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</si>
  <si>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</si>
  <si>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</si>
  <si>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</si>
  <si>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</si>
  <si>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</si>
  <si>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</si>
  <si>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</si>
  <si>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</si>
  <si>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</si>
  <si>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</si>
  <si>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</si>
  <si>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</si>
  <si>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</si>
  <si>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</si>
  <si>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</si>
  <si>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</si>
  <si>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</si>
  <si>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</si>
  <si>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</si>
  <si>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</si>
  <si>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</si>
  <si>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</si>
  <si>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</si>
  <si>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</si>
  <si>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</si>
  <si>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</si>
  <si>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</si>
  <si>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</si>
  <si>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</si>
  <si>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</si>
  <si>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</si>
  <si>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</si>
  <si>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</si>
  <si>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</si>
  <si>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</si>
  <si>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</si>
  <si>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</si>
  <si>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</si>
  <si>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</si>
  <si>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</si>
  <si>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</si>
  <si>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</si>
  <si>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</si>
  <si>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</si>
  <si>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</si>
  <si>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</si>
  <si>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</si>
  <si>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</si>
  <si>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</si>
  <si>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</si>
  <si>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</si>
  <si>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</si>
  <si>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</si>
  <si>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</si>
  <si>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</si>
  <si>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</si>
  <si>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</si>
  <si>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</si>
  <si>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</si>
  <si>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</si>
  <si>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</si>
  <si>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</si>
  <si>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</si>
  <si>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</si>
  <si>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</si>
  <si>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</si>
  <si>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</si>
  <si>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</si>
  <si>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</si>
  <si>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</si>
  <si>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</si>
  <si>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</si>
  <si>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</si>
  <si>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</si>
  <si>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</si>
  <si>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</si>
  <si>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</si>
  <si>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</si>
  <si>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</si>
  <si>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</si>
  <si>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</si>
  <si>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</si>
  <si>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</si>
  <si>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</si>
  <si>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</si>
  <si>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</si>
  <si>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</si>
  <si>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</si>
  <si>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</si>
  <si>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</si>
  <si>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</si>
  <si>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</si>
  <si>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</si>
  <si>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</si>
  <si>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</si>
  <si>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</si>
  <si>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</si>
  <si>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</si>
  <si>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</si>
  <si>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</si>
  <si>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</si>
  <si>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</si>
  <si>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</si>
  <si>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</si>
  <si>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</si>
  <si>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</si>
  <si>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</si>
  <si>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</si>
  <si>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</si>
  <si>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</si>
  <si>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</si>
  <si>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</si>
  <si>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</si>
  <si>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</si>
  <si>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</si>
  <si>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</si>
  <si>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</si>
  <si>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</si>
  <si>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</si>
  <si>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</si>
  <si>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</si>
  <si>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</si>
  <si>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</si>
  <si>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</si>
  <si>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</si>
  <si>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</si>
  <si>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</si>
  <si>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</si>
  <si>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</si>
  <si>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</si>
  <si>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</si>
  <si>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</si>
  <si>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</si>
  <si>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</si>
  <si>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</si>
  <si>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</si>
  <si>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</si>
  <si>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</si>
  <si>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</si>
  <si>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</si>
  <si>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</si>
  <si>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</si>
  <si>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</si>
  <si>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</si>
  <si>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</si>
  <si>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</si>
  <si>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</si>
  <si>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</si>
  <si>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</si>
  <si>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</si>
  <si>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</si>
  <si>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</si>
  <si>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</si>
  <si>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</si>
  <si>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</si>
  <si>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</si>
  <si>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</si>
  <si>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</si>
  <si>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</si>
  <si>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</si>
  <si>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</si>
  <si>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</si>
  <si>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</si>
  <si>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</si>
  <si>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</si>
  <si>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</si>
  <si>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</si>
  <si>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</si>
  <si>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</si>
  <si>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</si>
  <si>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</si>
  <si>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</si>
  <si>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</si>
  <si>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</si>
  <si>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</si>
  <si>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</si>
  <si>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</si>
  <si>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</si>
  <si>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</si>
  <si>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</si>
  <si>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</si>
  <si>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</si>
  <si>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</si>
  <si>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</si>
  <si>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</si>
  <si>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</si>
  <si>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</si>
  <si>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</si>
  <si>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</si>
  <si>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</si>
  <si>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</si>
  <si>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</si>
  <si>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</si>
  <si>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</si>
  <si>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</si>
  <si>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</si>
  <si>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</si>
  <si>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</si>
  <si>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</si>
  <si>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</si>
  <si>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</si>
  <si>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</si>
  <si>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</si>
  <si>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</si>
  <si>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</si>
  <si>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</si>
  <si>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</si>
  <si>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</si>
  <si>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</si>
  <si>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</si>
  <si>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</si>
  <si>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</si>
  <si>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</si>
  <si>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</si>
  <si>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</si>
  <si>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</si>
  <si>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</si>
  <si>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</si>
  <si>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</si>
  <si>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</si>
  <si>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</si>
  <si>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</si>
  <si>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</si>
  <si>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</si>
  <si>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</si>
  <si>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</si>
  <si>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</si>
  <si>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</si>
  <si>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</si>
  <si>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</si>
  <si>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</si>
  <si>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</si>
  <si>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</si>
  <si>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</si>
  <si>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</si>
  <si>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</si>
  <si>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</si>
  <si>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</si>
  <si>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</si>
  <si>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</si>
  <si>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</si>
  <si>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</si>
  <si>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</si>
  <si>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</si>
  <si>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</si>
  <si>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</si>
  <si>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</si>
  <si>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</si>
  <si>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</si>
  <si>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</si>
  <si>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</si>
  <si>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</si>
  <si>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</si>
  <si>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</si>
  <si>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</si>
  <si>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</si>
  <si>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</si>
  <si>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</si>
  <si>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</si>
  <si>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</si>
  <si>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</si>
  <si>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</si>
  <si>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</si>
  <si>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</si>
  <si>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</si>
  <si>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</si>
  <si>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</si>
  <si>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</si>
  <si>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</si>
  <si>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</si>
  <si>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</si>
  <si>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</si>
  <si>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</si>
  <si>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</si>
  <si>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</si>
  <si>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</si>
  <si>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</si>
  <si>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</si>
  <si>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</si>
  <si>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</si>
  <si>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</si>
  <si>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</si>
  <si>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</si>
  <si>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</si>
  <si>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</si>
  <si>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</si>
  <si>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</si>
  <si>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</si>
  <si>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</si>
  <si>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</si>
  <si>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</si>
  <si>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</si>
  <si>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</si>
  <si>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</si>
  <si>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</si>
  <si>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</si>
  <si>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</si>
  <si>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</si>
  <si>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</si>
  <si>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</si>
  <si>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</si>
  <si>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</si>
  <si>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</si>
  <si>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</si>
  <si>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</si>
  <si>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</si>
  <si>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</si>
  <si>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</si>
  <si>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</si>
  <si>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</si>
  <si>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</si>
  <si>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</si>
  <si>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</si>
  <si>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</si>
  <si>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</si>
  <si>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</si>
  <si>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</si>
  <si>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</si>
  <si>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</si>
  <si>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</si>
  <si>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</si>
  <si>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</si>
  <si>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</si>
  <si>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</si>
  <si>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</si>
  <si>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</si>
  <si>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</si>
  <si>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</si>
  <si>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</si>
  <si>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</si>
  <si>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</si>
  <si>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</si>
  <si>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</si>
  <si>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</si>
  <si>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</si>
  <si>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</si>
  <si>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</si>
  <si>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</si>
  <si>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</si>
  <si>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</si>
  <si>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</si>
  <si>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</si>
  <si>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</si>
  <si>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</si>
  <si>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</si>
  <si>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</si>
  <si>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</si>
  <si>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</si>
  <si>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</si>
  <si>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</si>
  <si>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</si>
  <si>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</si>
  <si>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</si>
  <si>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</si>
  <si>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</si>
  <si>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</si>
  <si>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</si>
  <si>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</si>
  <si>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</si>
  <si>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</si>
  <si>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</si>
  <si>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</si>
  <si>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</si>
  <si>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</si>
  <si>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</si>
  <si>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</si>
  <si>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</si>
  <si>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</si>
  <si>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</si>
  <si>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</si>
  <si>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</si>
  <si>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</si>
  <si>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</si>
  <si>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</si>
  <si>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</si>
  <si>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</si>
  <si>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</si>
  <si>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</si>
  <si>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</si>
  <si>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</si>
  <si>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</si>
  <si>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</si>
  <si>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</si>
  <si>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</si>
  <si>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</si>
  <si>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</si>
  <si>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</si>
  <si>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</si>
  <si>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</si>
  <si>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</si>
  <si>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</si>
  <si>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</si>
  <si>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</si>
  <si>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</si>
  <si>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</si>
  <si>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</si>
  <si>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</si>
  <si>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</si>
  <si>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</si>
  <si>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</si>
  <si>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</si>
  <si>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</si>
  <si>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</si>
  <si>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</si>
  <si>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</si>
  <si>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</si>
  <si>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</si>
  <si>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</si>
  <si>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</si>
  <si>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</si>
  <si>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</si>
  <si>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</si>
  <si>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</si>
  <si>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</si>
  <si>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</si>
  <si>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</si>
  <si>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</si>
  <si>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</si>
  <si>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</si>
  <si>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</si>
  <si>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</si>
  <si>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</si>
  <si>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</si>
  <si>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</si>
  <si>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</si>
  <si>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</si>
  <si>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</si>
  <si>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</si>
  <si>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</si>
  <si>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</si>
  <si>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</si>
  <si>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</si>
  <si>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</si>
  <si>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</si>
  <si>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</si>
  <si>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</si>
  <si>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</si>
  <si>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</si>
  <si>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</si>
  <si>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</si>
  <si>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</si>
  <si>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</si>
  <si>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</si>
  <si>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</si>
  <si>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</si>
  <si>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</si>
  <si>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</si>
  <si>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</si>
  <si>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</si>
  <si>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</si>
  <si>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</si>
  <si>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</si>
  <si>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</si>
  <si>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</si>
  <si>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</si>
  <si>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</si>
  <si>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</si>
  <si>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</si>
  <si>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</si>
  <si>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</si>
  <si>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</si>
  <si>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</si>
  <si>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</si>
  <si>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</si>
  <si>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</si>
  <si>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</si>
  <si>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</si>
  <si>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</si>
  <si>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</si>
  <si>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</si>
  <si>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</si>
  <si>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</si>
  <si>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</si>
  <si>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</si>
  <si>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</si>
  <si>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</si>
  <si>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</si>
  <si>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</si>
  <si>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</si>
  <si>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</si>
  <si>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</si>
  <si>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</si>
  <si>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</si>
  <si>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</si>
  <si>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</si>
  <si>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</si>
  <si>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</si>
  <si>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</si>
  <si>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</si>
  <si>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</si>
  <si>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</si>
  <si>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</si>
  <si>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</si>
  <si>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</si>
  <si>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</si>
  <si>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</si>
  <si>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</si>
  <si>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</si>
  <si>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</si>
  <si>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</si>
  <si>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</si>
  <si>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</si>
  <si>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</si>
  <si>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</si>
  <si>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</si>
  <si>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</si>
  <si>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</si>
  <si>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</si>
  <si>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</si>
  <si>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</si>
  <si>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</si>
  <si>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</si>
  <si>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</si>
  <si>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</si>
  <si>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</si>
  <si>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</si>
  <si>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</si>
  <si>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</si>
  <si>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</si>
  <si>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</si>
  <si>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</si>
  <si>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</si>
  <si>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</si>
  <si>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</si>
  <si>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</si>
  <si>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</si>
  <si>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</si>
  <si>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</si>
  <si>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</si>
  <si>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</si>
  <si>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</si>
  <si>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</si>
  <si>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</si>
  <si>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</si>
  <si>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</si>
  <si>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</si>
  <si>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</si>
  <si>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</si>
  <si>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</si>
  <si>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</si>
  <si>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</si>
  <si>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</si>
  <si>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</si>
  <si>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</si>
  <si>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</si>
  <si>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</si>
  <si>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</si>
  <si>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</si>
  <si>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</si>
  <si>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</si>
  <si>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</si>
  <si>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</si>
  <si>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</si>
  <si>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</si>
  <si>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</si>
  <si>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</si>
  <si>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</si>
  <si>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</si>
  <si>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</si>
  <si>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</si>
  <si>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</si>
  <si>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</si>
  <si>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</si>
  <si>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</si>
  <si>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</si>
  <si>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</si>
  <si>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</si>
  <si>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</si>
  <si>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</si>
  <si>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</si>
  <si>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</si>
  <si>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</si>
  <si>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</si>
  <si>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</si>
  <si>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</si>
  <si>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</si>
  <si>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</si>
  <si>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</si>
  <si>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</si>
  <si>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</si>
  <si>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</si>
  <si>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</si>
  <si>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</si>
  <si>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</si>
  <si>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</si>
  <si>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</si>
  <si>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</si>
  <si>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</si>
  <si>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</si>
  <si>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</si>
  <si>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</si>
  <si>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</si>
  <si>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</si>
  <si>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</si>
  <si>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</si>
  <si>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</si>
  <si>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</si>
  <si>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</si>
  <si>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</si>
  <si>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</si>
  <si>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</si>
  <si>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</si>
  <si>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</si>
  <si>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</si>
  <si>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</si>
  <si>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</si>
  <si>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</si>
  <si>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</si>
  <si>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</si>
  <si>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</si>
  <si>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</si>
  <si>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</si>
  <si>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</si>
  <si>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</si>
  <si>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</si>
  <si>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</si>
  <si>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</si>
  <si>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</si>
  <si>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</si>
  <si>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</si>
  <si>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</si>
  <si>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</si>
  <si>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</si>
  <si>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</si>
  <si>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</si>
  <si>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</si>
  <si>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</si>
  <si>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</si>
  <si>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</si>
  <si>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</si>
  <si>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</si>
  <si>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</si>
  <si>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</si>
  <si>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</si>
  <si>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</si>
  <si>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</si>
  <si>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</si>
  <si>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</si>
  <si>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</si>
  <si>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</si>
  <si>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</si>
  <si>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</si>
  <si>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</si>
  <si>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</si>
  <si>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</si>
  <si>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</si>
  <si>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</si>
  <si>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</si>
  <si>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</si>
  <si>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</si>
  <si>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</si>
  <si>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</si>
  <si>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</si>
  <si>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</si>
  <si>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</si>
  <si>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</si>
  <si>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</si>
  <si>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</si>
  <si>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</si>
  <si>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</si>
  <si>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</si>
  <si>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</si>
  <si>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</si>
  <si>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</si>
  <si>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</si>
  <si>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</si>
  <si>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</si>
  <si>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</si>
  <si>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</si>
  <si>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</si>
  <si>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</si>
  <si>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</si>
  <si>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</si>
  <si>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</si>
  <si>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</si>
  <si>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</si>
  <si>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</si>
  <si>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</si>
  <si>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</si>
  <si>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</si>
  <si>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</si>
  <si>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</si>
  <si>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</si>
  <si>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</si>
  <si>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</si>
  <si>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</si>
  <si>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</si>
  <si>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</si>
  <si>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</si>
  <si>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</si>
  <si>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</si>
  <si>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</si>
  <si>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</si>
  <si>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</si>
  <si>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</si>
  <si>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</si>
  <si>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</si>
  <si>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</si>
  <si>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</si>
  <si>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</si>
  <si>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</si>
  <si>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</si>
  <si>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</si>
  <si>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</si>
  <si>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</si>
  <si>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</si>
  <si>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</si>
  <si>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</si>
  <si>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</si>
  <si>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</si>
  <si>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</si>
  <si>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</si>
  <si>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</si>
  <si>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</si>
  <si>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</si>
  <si>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</si>
  <si>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</si>
  <si>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</si>
  <si>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</si>
  <si>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</si>
  <si>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</si>
  <si>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</si>
  <si>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</si>
  <si>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</si>
  <si>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</si>
  <si>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</si>
  <si>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</si>
  <si>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</si>
  <si>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</si>
  <si>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</si>
  <si>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</si>
  <si>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</si>
  <si>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</si>
  <si>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</si>
  <si>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</si>
  <si>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</si>
  <si>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</si>
  <si>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</si>
  <si>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</si>
  <si>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</si>
  <si>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</si>
  <si>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</si>
  <si>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</si>
  <si>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</si>
  <si>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</si>
  <si>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</si>
  <si>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</si>
  <si>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</si>
  <si>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</si>
  <si>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</si>
  <si>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</si>
  <si>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</si>
  <si>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</si>
  <si>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</si>
  <si>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</si>
  <si>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</si>
  <si>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</si>
  <si>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</si>
  <si>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</si>
  <si>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</si>
  <si>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</si>
  <si>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</si>
  <si>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</si>
  <si>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</si>
  <si>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</si>
  <si>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</si>
  <si>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</si>
  <si>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</si>
  <si>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</si>
  <si>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</si>
  <si>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</si>
  <si>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</si>
  <si>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</si>
  <si>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</si>
  <si>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</si>
  <si>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</si>
  <si>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</si>
  <si>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</si>
  <si>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</si>
  <si>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</si>
  <si>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</si>
  <si>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</si>
  <si>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</si>
  <si>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</si>
  <si>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</si>
  <si>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</si>
  <si>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</si>
  <si>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</si>
  <si>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</si>
  <si>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</si>
  <si>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</si>
  <si>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</si>
  <si>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</si>
  <si>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</si>
  <si>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</si>
  <si>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</si>
  <si>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</si>
  <si>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</si>
  <si>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</si>
  <si>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</si>
  <si>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</si>
  <si>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</si>
  <si>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</si>
  <si>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</si>
  <si>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</si>
  <si>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</si>
  <si>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</si>
  <si>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</si>
  <si>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</si>
  <si>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</si>
  <si>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</si>
  <si>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</si>
  <si>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</si>
  <si>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</si>
  <si>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</si>
  <si>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</si>
  <si>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</si>
  <si>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</si>
  <si>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</si>
  <si>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</si>
  <si>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</si>
  <si>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</si>
  <si>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</si>
  <si>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</si>
  <si>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</si>
  <si>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</si>
  <si>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</si>
  <si>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</si>
  <si>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</si>
  <si>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</si>
  <si>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</si>
  <si>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</si>
  <si>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</si>
  <si>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</si>
  <si>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</si>
  <si>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</si>
  <si>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</si>
  <si>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</si>
  <si>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</si>
  <si>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</si>
  <si>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</si>
  <si>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</si>
  <si>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</si>
  <si>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</si>
  <si>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</si>
  <si>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</si>
  <si>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</si>
  <si>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</si>
  <si>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</si>
  <si>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</si>
  <si>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</si>
  <si>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</si>
  <si>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</si>
  <si>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</si>
  <si>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</si>
  <si>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</si>
  <si>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</si>
  <si>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</si>
  <si>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</si>
  <si>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</si>
  <si>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</si>
  <si>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</si>
  <si>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</si>
  <si>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</si>
  <si>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</si>
  <si>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</si>
  <si>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</si>
  <si>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</si>
  <si>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</si>
  <si>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</si>
  <si>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</si>
  <si>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</si>
  <si>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</si>
  <si>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</si>
  <si>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</si>
  <si>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</si>
  <si>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</si>
  <si>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</si>
  <si>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</si>
  <si>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</si>
  <si>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</si>
  <si>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</si>
  <si>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</si>
  <si>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</si>
  <si>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</si>
  <si>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</si>
  <si>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</si>
  <si>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</si>
  <si>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</si>
  <si>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</si>
  <si>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</si>
  <si>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</si>
  <si>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</si>
  <si>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</si>
  <si>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</si>
  <si>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</si>
  <si>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</si>
  <si>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</si>
  <si>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</si>
  <si>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</si>
  <si>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</si>
  <si>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</si>
  <si>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</si>
  <si>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</si>
  <si>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</si>
  <si>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</si>
  <si>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</si>
  <si>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</si>
  <si>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</si>
  <si>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</si>
  <si>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</si>
  <si>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</si>
  <si>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</si>
  <si>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</si>
  <si>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</si>
  <si>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</si>
  <si>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</si>
  <si>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</si>
  <si>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</si>
  <si>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</si>
  <si>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</si>
  <si>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</si>
  <si>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</si>
  <si>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</si>
  <si>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</si>
  <si>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</si>
  <si>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</si>
  <si>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</si>
  <si>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</si>
  <si>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</si>
  <si>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</si>
  <si>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</si>
  <si>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</si>
  <si>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</si>
  <si>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</si>
  <si>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</si>
  <si>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</si>
  <si>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</si>
  <si>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</si>
  <si>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</si>
  <si>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</si>
  <si>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</si>
  <si>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</si>
  <si>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</si>
  <si>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</si>
  <si>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</si>
  <si>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</si>
  <si>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</si>
  <si>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</si>
  <si>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</si>
  <si>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</si>
  <si>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</si>
  <si>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</si>
  <si>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</si>
  <si>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</si>
  <si>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</si>
  <si>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</si>
  <si>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</si>
  <si>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</si>
  <si>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</si>
  <si>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</si>
  <si>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</si>
  <si>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</si>
  <si>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</si>
  <si>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</si>
  <si>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</si>
  <si>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</si>
  <si>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</si>
  <si>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</si>
  <si>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</si>
  <si>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</si>
  <si>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</si>
  <si>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</si>
  <si>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</si>
  <si>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</si>
  <si>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</si>
  <si>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</si>
  <si>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</si>
  <si>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</si>
  <si>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</si>
  <si>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</si>
  <si>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</si>
  <si>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</si>
  <si>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</si>
  <si>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</si>
  <si>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</si>
  <si>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</si>
  <si>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</si>
  <si>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</si>
  <si>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</si>
  <si>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</si>
  <si>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</si>
  <si>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</si>
  <si>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</si>
  <si>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</si>
  <si>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</si>
  <si>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</si>
  <si>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</si>
  <si>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</si>
  <si>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</si>
  <si>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</si>
  <si>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</si>
  <si>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</si>
  <si>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</si>
  <si>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</si>
  <si>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</si>
  <si>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</si>
  <si>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</si>
  <si>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</si>
  <si>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</si>
  <si>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</si>
  <si>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</si>
  <si>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</si>
  <si>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</si>
  <si>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</si>
  <si>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</si>
  <si>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</si>
  <si>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</si>
  <si>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</si>
  <si>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</si>
  <si>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</si>
  <si>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</si>
  <si>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</si>
  <si>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</si>
  <si>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</si>
  <si>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</si>
  <si>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</si>
  <si>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</si>
  <si>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</si>
  <si>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</si>
  <si>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</si>
  <si>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</si>
  <si>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</si>
  <si>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</si>
  <si>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</si>
  <si>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</si>
  <si>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</si>
  <si>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</si>
  <si>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</si>
  <si>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</si>
  <si>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</si>
  <si>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</si>
  <si>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</si>
  <si>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</si>
  <si>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</si>
  <si>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</si>
  <si>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</si>
  <si>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</si>
  <si>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</si>
  <si>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</si>
  <si>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</si>
  <si>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</si>
  <si>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</si>
  <si>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</si>
  <si>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</si>
  <si>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</si>
  <si>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</si>
  <si>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</si>
  <si>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</si>
  <si>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</si>
  <si>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</si>
  <si>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</si>
  <si>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</si>
  <si>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</si>
  <si>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</si>
  <si>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</si>
  <si>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</si>
  <si>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</si>
  <si>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</si>
  <si>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</si>
  <si>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</si>
  <si>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</si>
  <si>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</si>
  <si>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</si>
  <si>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</si>
  <si>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</si>
  <si>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</si>
  <si>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</si>
  <si>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</si>
  <si>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</si>
  <si>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</si>
  <si>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</si>
  <si>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</si>
  <si>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</si>
  <si>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</si>
  <si>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</si>
  <si>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</si>
  <si>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</si>
  <si>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</si>
  <si>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</si>
  <si>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</si>
  <si>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</si>
  <si>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</si>
  <si>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</si>
  <si>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</si>
  <si>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</si>
  <si>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</si>
  <si>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</si>
  <si>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</si>
  <si>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</si>
  <si>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</si>
  <si>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</si>
  <si>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</si>
  <si>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</si>
  <si>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</si>
  <si>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</si>
  <si>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</si>
  <si>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</si>
  <si>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</si>
  <si>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</si>
  <si>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</si>
  <si>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</si>
  <si>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</si>
  <si>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</si>
  <si>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</si>
  <si>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</si>
  <si>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</si>
  <si>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</si>
  <si>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</si>
  <si>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</si>
  <si>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</si>
  <si>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</si>
  <si>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</si>
  <si>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</si>
  <si>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</si>
  <si>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</si>
  <si>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</si>
  <si>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</si>
  <si>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</si>
  <si>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</si>
  <si>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</si>
  <si>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</si>
  <si>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</si>
  <si>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</si>
  <si>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</si>
  <si>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</si>
  <si>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</si>
  <si>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</si>
  <si>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</si>
  <si>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</si>
  <si>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</si>
  <si>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</si>
  <si>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</si>
  <si>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</si>
  <si>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</si>
  <si>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</si>
  <si>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</si>
  <si>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</si>
  <si>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</si>
  <si>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</si>
  <si>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</si>
  <si>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</si>
  <si>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</si>
  <si>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</si>
  <si>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</si>
  <si>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</si>
  <si>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</si>
  <si>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</si>
  <si>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</si>
  <si>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</si>
  <si>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</si>
  <si>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</si>
  <si>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</si>
  <si>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</si>
  <si>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</si>
  <si>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</si>
  <si>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</si>
  <si>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</si>
  <si>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</si>
  <si>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</si>
  <si>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</si>
  <si>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</si>
  <si>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</si>
  <si>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</si>
  <si>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</si>
  <si>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</si>
  <si>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</si>
  <si>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</si>
  <si>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</si>
  <si>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</si>
  <si>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</si>
  <si>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</si>
  <si>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</si>
  <si>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</si>
  <si>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</si>
  <si>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</si>
  <si>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</si>
  <si>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</si>
  <si>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</si>
  <si>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</si>
  <si>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</si>
  <si>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</si>
  <si>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</si>
  <si>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</si>
  <si>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</si>
  <si>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</si>
  <si>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</si>
  <si>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</si>
  <si>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</si>
  <si>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</si>
  <si>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</si>
  <si>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</si>
  <si>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</si>
  <si>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</si>
  <si>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</si>
  <si>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</si>
  <si>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</si>
  <si>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</si>
  <si>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</si>
  <si>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</si>
  <si>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</si>
  <si>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</si>
  <si>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</si>
  <si>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</si>
  <si>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</si>
  <si>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</si>
  <si>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</si>
  <si>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</si>
  <si>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</si>
  <si>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</si>
  <si>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</si>
  <si>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</si>
  <si>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</si>
  <si>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</si>
  <si>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</si>
  <si>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</si>
  <si>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</si>
  <si>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</si>
  <si>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</si>
  <si>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</si>
  <si>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</si>
  <si>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</si>
  <si>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</si>
  <si>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</si>
  <si>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</si>
  <si>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</si>
  <si>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</si>
  <si>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</si>
  <si>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</si>
  <si>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</si>
  <si>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</si>
  <si>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</si>
  <si>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</si>
  <si>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</si>
  <si>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</si>
  <si>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</si>
  <si>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</si>
  <si>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</si>
  <si>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</si>
  <si>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</si>
  <si>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</si>
  <si>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</si>
  <si>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</si>
  <si>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</si>
  <si>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</si>
  <si>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</si>
  <si>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</si>
  <si>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</si>
  <si>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</si>
  <si>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</si>
  <si>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</si>
  <si>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</si>
  <si>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</si>
  <si>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</si>
  <si>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</si>
  <si>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</si>
  <si>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</si>
  <si>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</si>
  <si>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</si>
  <si>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</si>
  <si>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</si>
  <si>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</si>
  <si>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</si>
  <si>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</si>
  <si>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</si>
  <si>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</si>
  <si>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</si>
  <si>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</si>
  <si>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</si>
  <si>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</si>
  <si>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</si>
  <si>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</si>
  <si>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</si>
  <si>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</si>
  <si>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</si>
  <si>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</si>
  <si>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</si>
  <si>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</si>
  <si>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</si>
  <si>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</si>
  <si>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</si>
  <si>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</si>
  <si>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</si>
  <si>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</si>
  <si>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</si>
  <si>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</si>
  <si>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</si>
  <si>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</si>
  <si>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</si>
  <si>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</si>
  <si>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</si>
  <si>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</si>
  <si>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</si>
  <si>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</si>
  <si>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</si>
  <si>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</si>
  <si>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</si>
  <si>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</si>
  <si>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</si>
  <si>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</si>
  <si>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</si>
  <si>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</si>
  <si>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</si>
  <si>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</si>
  <si>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</si>
  <si>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</si>
  <si>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</si>
  <si>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</si>
  <si>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</si>
  <si>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</si>
  <si>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</si>
  <si>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</si>
  <si>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</si>
  <si>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</si>
  <si>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</si>
  <si>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</si>
  <si>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</si>
  <si>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</si>
  <si>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</si>
  <si>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</si>
  <si>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</si>
  <si>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</si>
  <si>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</si>
  <si>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</si>
  <si>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</si>
  <si>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</si>
  <si>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</si>
  <si>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</si>
  <si>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</si>
  <si>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</si>
  <si>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</si>
  <si>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</si>
  <si>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</si>
  <si>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</si>
  <si>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</si>
  <si>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</si>
  <si>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</si>
  <si>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</si>
  <si>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</si>
  <si>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</si>
  <si>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</si>
  <si>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</si>
  <si>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</si>
  <si>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</si>
  <si>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</si>
  <si>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</si>
  <si>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</si>
  <si>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</si>
  <si>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</si>
  <si>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</si>
  <si>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</si>
  <si>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</si>
  <si>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</si>
  <si>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</si>
  <si>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</si>
  <si>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</si>
  <si>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</si>
  <si>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</si>
  <si>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</si>
  <si>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</si>
  <si>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</si>
  <si>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</si>
  <si>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</si>
  <si>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</si>
  <si>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</si>
  <si>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</si>
  <si>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</si>
  <si>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</si>
  <si>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</si>
  <si>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</si>
  <si>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</si>
  <si>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</si>
  <si>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</si>
  <si>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</si>
  <si>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</si>
  <si>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</si>
  <si>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</si>
  <si>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</si>
  <si>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</si>
  <si>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</si>
  <si>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</si>
  <si>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</si>
  <si>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</si>
  <si>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</si>
  <si>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</si>
  <si>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</si>
  <si>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</si>
  <si>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</si>
  <si>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</si>
  <si>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</si>
  <si>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</si>
  <si>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</si>
  <si>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</si>
  <si>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</si>
  <si>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</si>
  <si>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</si>
  <si>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</si>
  <si>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</si>
  <si>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</si>
  <si>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</si>
  <si>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</si>
  <si>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</si>
  <si>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</si>
  <si>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</si>
  <si>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</si>
  <si>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</si>
  <si>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</si>
  <si>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</si>
  <si>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</si>
  <si>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</si>
  <si>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</si>
  <si>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</si>
  <si>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</si>
  <si>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</si>
  <si>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</si>
  <si>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</si>
  <si>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</si>
  <si>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</si>
  <si>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</si>
  <si>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</si>
  <si>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</si>
  <si>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</si>
  <si>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</si>
  <si>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</si>
  <si>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</si>
  <si>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</si>
  <si>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</si>
  <si>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</si>
  <si>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</si>
  <si>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</si>
  <si>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</si>
  <si>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</si>
  <si>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</si>
  <si>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</si>
  <si>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</si>
  <si>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</si>
  <si>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</si>
  <si>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</si>
  <si>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</si>
  <si>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</si>
  <si>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</si>
  <si>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</si>
  <si>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</si>
  <si>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</si>
  <si>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</si>
  <si>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</si>
  <si>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</si>
  <si>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</si>
  <si>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</si>
  <si>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</si>
  <si>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</si>
  <si>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</si>
  <si>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</si>
  <si>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</si>
  <si>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</si>
  <si>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</si>
  <si>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</si>
  <si>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</si>
  <si>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</si>
  <si>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</si>
  <si>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</si>
  <si>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</si>
  <si>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</si>
  <si>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</si>
  <si>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</si>
  <si>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</si>
  <si>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</si>
  <si>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</si>
  <si>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</si>
  <si>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</si>
  <si>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</si>
  <si>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</si>
  <si>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</si>
  <si>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</si>
  <si>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</si>
  <si>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</si>
  <si>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</si>
  <si>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</si>
  <si>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</si>
  <si>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</si>
  <si>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</si>
  <si>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</si>
  <si>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</si>
  <si>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</si>
  <si>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</si>
  <si>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</si>
  <si>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</si>
  <si>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</si>
  <si>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</si>
  <si>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</si>
  <si>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</si>
  <si>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</si>
  <si>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</si>
  <si>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</si>
  <si>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</si>
  <si>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</si>
  <si>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</si>
  <si>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</si>
  <si>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</si>
  <si>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</si>
  <si>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</si>
  <si>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</si>
  <si>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</si>
  <si>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</si>
  <si>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</si>
  <si>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</si>
  <si>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</si>
  <si>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</si>
  <si>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</si>
  <si>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</si>
  <si>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</si>
  <si>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</si>
  <si>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</si>
  <si>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</si>
  <si>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</si>
  <si>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</si>
  <si>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</si>
  <si>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</si>
  <si>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</si>
  <si>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</si>
  <si>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</si>
  <si>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</si>
  <si>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</si>
  <si>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</si>
  <si>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</si>
  <si>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</si>
  <si>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</si>
  <si>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</si>
  <si>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</si>
  <si>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</si>
  <si>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</si>
  <si>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</si>
  <si>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</si>
  <si>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</si>
  <si>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</si>
  <si>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</si>
  <si>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</si>
  <si>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</si>
  <si>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</si>
  <si>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</si>
  <si>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</si>
  <si>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</si>
  <si>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</si>
  <si>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</si>
  <si>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</si>
  <si>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</si>
  <si>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</si>
  <si>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</si>
  <si>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</si>
  <si>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</si>
  <si>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</si>
  <si>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</si>
  <si>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</si>
  <si>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</si>
  <si>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</si>
  <si>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</si>
  <si>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</si>
  <si>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</si>
  <si>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</si>
  <si>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</si>
  <si>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</si>
  <si>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</si>
  <si>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</si>
  <si>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</si>
  <si>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</si>
  <si>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</si>
  <si>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</si>
  <si>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</si>
  <si>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</si>
  <si>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</si>
  <si>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</si>
  <si>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</si>
  <si>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</si>
  <si>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</si>
  <si>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</si>
  <si>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</si>
  <si>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</si>
  <si>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</si>
  <si>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</si>
  <si>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</si>
  <si>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</si>
  <si>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</si>
  <si>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</si>
  <si>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</si>
  <si>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</si>
  <si>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</si>
  <si>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</si>
  <si>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</si>
  <si>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</si>
  <si>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</si>
  <si>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</si>
  <si>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</si>
  <si>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</si>
  <si>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</si>
  <si>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</si>
  <si>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</si>
  <si>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</si>
  <si>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</si>
  <si>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</si>
  <si>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</si>
  <si>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</si>
  <si>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</si>
  <si>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</si>
  <si>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</si>
  <si>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</si>
  <si>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</si>
  <si>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</si>
  <si>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</si>
  <si>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</si>
  <si>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</si>
  <si>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</si>
  <si>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</si>
  <si>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</si>
  <si>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</si>
  <si>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</si>
  <si>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</si>
  <si>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</si>
  <si>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</si>
  <si>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</si>
  <si>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</si>
  <si>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</si>
  <si>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</si>
  <si>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</si>
  <si>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</si>
  <si>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</si>
  <si>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</si>
  <si>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</si>
  <si>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</si>
  <si>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</si>
  <si>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</si>
  <si>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</si>
  <si>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</si>
  <si>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</si>
  <si>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</si>
  <si>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</si>
  <si>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</si>
  <si>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</si>
  <si>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</si>
  <si>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</si>
  <si>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</si>
  <si>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</si>
  <si>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</si>
  <si>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</si>
  <si>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</si>
  <si>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</si>
  <si>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</si>
  <si>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</si>
  <si>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</si>
  <si>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</si>
  <si>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</si>
  <si>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</si>
  <si>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</si>
  <si>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</si>
  <si>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</si>
  <si>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</si>
  <si>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</si>
  <si>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</si>
  <si>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</si>
  <si>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</si>
  <si>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</si>
  <si>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</si>
  <si>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</si>
  <si>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</si>
  <si>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</si>
  <si>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</si>
  <si>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</si>
  <si>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</si>
  <si>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</si>
  <si>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</si>
  <si>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</si>
  <si>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</si>
  <si>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</si>
  <si>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</si>
  <si>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</si>
  <si>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</si>
  <si>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</si>
  <si>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</si>
  <si>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</si>
  <si>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</si>
  <si>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</si>
  <si>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</si>
  <si>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</si>
  <si>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</si>
  <si>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</si>
  <si>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</si>
  <si>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</si>
  <si>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</si>
  <si>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</si>
  <si>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</si>
  <si>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</si>
  <si>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</si>
  <si>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</si>
  <si>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</si>
  <si>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</si>
  <si>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</si>
  <si>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</si>
  <si>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</si>
  <si>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</si>
  <si>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</si>
  <si>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</si>
  <si>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</si>
  <si>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</si>
  <si>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</si>
  <si>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</si>
  <si>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</si>
  <si>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</si>
  <si>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</si>
  <si>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</si>
  <si>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</si>
  <si>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</si>
  <si>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</si>
  <si>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</si>
  <si>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</si>
  <si>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</si>
  <si>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</si>
  <si>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</si>
  <si>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</si>
  <si>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</si>
  <si>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</si>
  <si>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</si>
  <si>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</si>
  <si>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</si>
  <si>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</si>
  <si>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</si>
  <si>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</si>
  <si>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</si>
  <si>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</si>
  <si>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</si>
  <si>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</si>
  <si>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</si>
  <si>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</si>
  <si>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</si>
  <si>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</si>
  <si>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</si>
  <si>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</si>
  <si>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</si>
  <si>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</si>
  <si>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</si>
  <si>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</si>
  <si>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</si>
  <si>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</si>
  <si>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</si>
  <si>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</si>
  <si>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</si>
  <si>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</si>
  <si>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</si>
  <si>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</si>
  <si>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</si>
  <si>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</si>
  <si>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</si>
  <si>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</si>
  <si>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</si>
  <si>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</si>
  <si>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</si>
  <si>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</si>
  <si>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</si>
  <si>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</si>
  <si>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</si>
  <si>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</si>
  <si>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</si>
  <si>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</si>
  <si>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</si>
  <si>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</si>
  <si>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</si>
  <si>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</si>
  <si>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</si>
  <si>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</si>
  <si>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</si>
  <si>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</si>
  <si>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</si>
  <si>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</si>
  <si>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</si>
  <si>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</si>
  <si>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</si>
  <si>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</si>
  <si>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</si>
  <si>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</si>
  <si>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</si>
  <si>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</si>
  <si>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</si>
  <si>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</si>
  <si>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</si>
  <si>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</si>
  <si>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</si>
  <si>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</si>
  <si>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</si>
  <si>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</si>
  <si>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</si>
  <si>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</si>
  <si>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</si>
  <si>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</si>
  <si>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</si>
  <si>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</si>
  <si>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</si>
  <si>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</si>
  <si>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</si>
  <si>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</si>
  <si>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</si>
  <si>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</si>
  <si>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</si>
  <si>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</si>
  <si>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</si>
  <si>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</si>
  <si>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</si>
  <si>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</si>
  <si>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</si>
  <si>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</si>
  <si>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</si>
  <si>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</si>
  <si>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</si>
  <si>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</si>
  <si>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</si>
  <si>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</si>
  <si>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</si>
  <si>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</si>
  <si>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</si>
  <si>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</si>
  <si>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</si>
  <si>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</si>
  <si>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</si>
  <si>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</si>
  <si>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</si>
  <si>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</si>
  <si>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</si>
  <si>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</si>
  <si>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</si>
  <si>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</si>
  <si>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</si>
  <si>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</si>
  <si>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</si>
  <si>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</si>
  <si>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</si>
  <si>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</si>
  <si>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</si>
  <si>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</si>
  <si>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</si>
  <si>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</si>
  <si>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</si>
  <si>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</si>
  <si>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</si>
  <si>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</si>
  <si>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</si>
  <si>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</si>
  <si>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</si>
  <si>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</si>
  <si>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</si>
  <si>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</si>
  <si>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</si>
  <si>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</si>
  <si>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</si>
  <si>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</si>
  <si>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</si>
  <si>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</si>
  <si>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</si>
  <si>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</si>
  <si>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</si>
  <si>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</si>
  <si>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</si>
  <si>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</si>
  <si>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</si>
  <si>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</si>
  <si>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</si>
  <si>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</si>
  <si>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</si>
  <si>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</si>
  <si>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</si>
  <si>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</si>
  <si>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</si>
  <si>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</si>
  <si>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</si>
  <si>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</si>
  <si>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</si>
  <si>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</si>
  <si>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</si>
  <si>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</si>
  <si>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</si>
  <si>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</si>
  <si>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</si>
  <si>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</si>
  <si>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</si>
  <si>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</si>
  <si>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</si>
  <si>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</si>
  <si>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</si>
  <si>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</si>
  <si>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</si>
  <si>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</si>
  <si>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</si>
  <si>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</si>
  <si>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</si>
  <si>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</si>
  <si>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</si>
  <si>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</si>
  <si>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</si>
  <si>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</si>
  <si>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</si>
  <si>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</si>
  <si>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</si>
  <si>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</si>
  <si>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</si>
  <si>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</si>
  <si>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</si>
  <si>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</si>
  <si>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</si>
  <si>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</si>
  <si>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</si>
  <si>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</si>
  <si>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</si>
  <si>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</si>
  <si>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</si>
  <si>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</si>
  <si>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</si>
  <si>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</si>
  <si>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</si>
  <si>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</si>
  <si>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</si>
  <si>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</si>
  <si>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</si>
  <si>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</si>
  <si>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</si>
  <si>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</si>
  <si>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</si>
  <si>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</si>
  <si>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</si>
  <si>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</si>
  <si>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</si>
  <si>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</si>
  <si>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</si>
  <si>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</si>
  <si>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</si>
  <si>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</si>
  <si>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</si>
  <si>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</si>
  <si>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</si>
  <si>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</si>
  <si>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</si>
  <si>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</si>
  <si>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</si>
  <si>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</si>
  <si>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</si>
  <si>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</si>
  <si>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</si>
  <si>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</si>
  <si>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</si>
  <si>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</si>
  <si>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</si>
  <si>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</si>
  <si>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</si>
  <si>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</si>
  <si>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</si>
  <si>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</si>
  <si>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</si>
  <si>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</si>
  <si>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</si>
  <si>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</si>
  <si>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</si>
  <si>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</si>
  <si>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</si>
  <si>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</si>
  <si>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</si>
  <si>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</si>
  <si>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</si>
  <si>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</si>
  <si>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</si>
  <si>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</si>
  <si>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</si>
  <si>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</si>
  <si>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</si>
  <si>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</si>
  <si>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</si>
  <si>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</si>
  <si>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</si>
  <si>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</si>
  <si>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</si>
  <si>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</si>
  <si>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</si>
  <si>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</si>
  <si>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</si>
  <si>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</si>
  <si>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</si>
  <si>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</si>
  <si>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</si>
  <si>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</si>
  <si>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</si>
  <si>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</si>
  <si>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</si>
  <si>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</si>
  <si>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</si>
  <si>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</si>
  <si>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</si>
  <si>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</si>
  <si>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</si>
  <si>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</si>
  <si>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</si>
  <si>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</si>
  <si>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</si>
  <si>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</si>
  <si>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</si>
  <si>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</si>
  <si>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</si>
  <si>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</si>
  <si>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</si>
  <si>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</si>
  <si>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</si>
  <si>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</si>
  <si>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</si>
  <si>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</si>
  <si>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</si>
  <si>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</si>
  <si>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</si>
  <si>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</si>
  <si>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</si>
  <si>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</si>
  <si>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</si>
  <si>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</si>
  <si>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</si>
  <si>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</si>
  <si>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</si>
  <si>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</si>
  <si>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</si>
  <si>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</si>
  <si>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</si>
  <si>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</si>
  <si>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</si>
  <si>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</si>
  <si>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</si>
  <si>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</si>
  <si>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</si>
  <si>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</si>
  <si>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</si>
  <si>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</si>
  <si>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</si>
  <si>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</si>
  <si>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</si>
  <si>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</si>
  <si>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</si>
  <si>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</si>
  <si>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</si>
  <si>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</si>
  <si>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</si>
  <si>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</si>
  <si>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</si>
  <si>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</si>
  <si>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</si>
  <si>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</si>
  <si>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</si>
  <si>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</si>
  <si>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</si>
  <si>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</si>
  <si>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</si>
  <si>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</si>
  <si>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</si>
  <si>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</si>
  <si>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</si>
  <si>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</si>
  <si>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</si>
  <si>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</si>
  <si>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</si>
  <si>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</si>
  <si>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</si>
  <si>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</si>
  <si>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</si>
  <si>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</si>
  <si>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</si>
  <si>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</si>
  <si>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</si>
  <si>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</si>
  <si>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</si>
  <si>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</si>
  <si>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</si>
  <si>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</si>
  <si>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</si>
  <si>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</si>
  <si>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</si>
  <si>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</si>
  <si>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</si>
  <si>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</si>
  <si>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</si>
  <si>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</si>
  <si>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</si>
  <si>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</si>
  <si>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</si>
  <si>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</si>
  <si>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</si>
  <si>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</si>
  <si>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</si>
  <si>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</si>
  <si>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</si>
  <si>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</si>
  <si>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</si>
  <si>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</si>
  <si>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</si>
  <si>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</si>
  <si>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</si>
  <si>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</si>
  <si>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</si>
  <si>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</si>
  <si>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</si>
  <si>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</si>
  <si>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</si>
  <si>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</si>
  <si>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</si>
  <si>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</si>
  <si>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</si>
  <si>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</si>
  <si>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</si>
  <si>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</si>
  <si>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</si>
  <si>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</si>
  <si>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</si>
  <si>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</si>
  <si>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</si>
  <si>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</si>
  <si>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</si>
  <si>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</si>
  <si>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</si>
  <si>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</si>
  <si>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</si>
  <si>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</si>
  <si>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</si>
  <si>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</si>
  <si>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</si>
  <si>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</si>
  <si>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</si>
  <si>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</si>
  <si>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</si>
  <si>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</si>
  <si>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</si>
  <si>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</si>
  <si>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</si>
  <si>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</si>
  <si>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</si>
  <si>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</si>
  <si>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</si>
  <si>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</si>
  <si>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</si>
  <si>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</si>
  <si>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</si>
  <si>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</si>
  <si>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</si>
  <si>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</si>
  <si>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</si>
  <si>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</si>
  <si>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</si>
  <si>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</si>
  <si>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</si>
  <si>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</si>
  <si>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</si>
  <si>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</si>
  <si>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</si>
  <si>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</si>
  <si>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</si>
  <si>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</si>
  <si>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</si>
  <si>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</si>
  <si>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</si>
  <si>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</si>
  <si>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</si>
  <si>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</si>
  <si>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</si>
  <si>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</si>
  <si>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</si>
  <si>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</si>
  <si>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</si>
  <si>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</si>
  <si>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</si>
  <si>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</si>
  <si>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</si>
  <si>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</si>
  <si>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</si>
  <si>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</si>
  <si>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</si>
  <si>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</si>
  <si>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</si>
  <si>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</si>
  <si>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</si>
  <si>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</si>
  <si>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</si>
  <si>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</si>
  <si>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</si>
  <si>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</si>
  <si>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</si>
  <si>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</si>
  <si>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</si>
  <si>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</si>
  <si>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</si>
  <si>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</si>
  <si>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</si>
  <si>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</si>
  <si>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</si>
  <si>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</si>
  <si>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</si>
  <si>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</si>
  <si>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</si>
  <si>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</si>
  <si>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</si>
  <si>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</si>
  <si>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</si>
  <si>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</si>
  <si>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</si>
  <si>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</si>
  <si>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</si>
  <si>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</si>
  <si>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</si>
  <si>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</si>
  <si>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</si>
  <si>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</si>
  <si>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</si>
  <si>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</si>
  <si>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</si>
  <si>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</si>
  <si>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</si>
  <si>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</si>
  <si>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</si>
  <si>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</si>
  <si>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</si>
  <si>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</si>
  <si>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</si>
  <si>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</si>
  <si>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</si>
  <si>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</si>
  <si>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</si>
  <si>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</si>
  <si>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</si>
  <si>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</si>
  <si>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</si>
  <si>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</si>
  <si>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</si>
  <si>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</si>
  <si>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</si>
  <si>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</si>
  <si>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</si>
  <si>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</si>
  <si>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</si>
  <si>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</si>
  <si>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</si>
  <si>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</si>
  <si>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</si>
  <si>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</si>
  <si>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</si>
  <si>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</si>
  <si>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</si>
  <si>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</si>
  <si>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</si>
  <si>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</si>
  <si>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</si>
  <si>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</si>
  <si>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</si>
  <si>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</si>
  <si>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</si>
  <si>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</si>
  <si>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</si>
  <si>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</si>
  <si>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</si>
  <si>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</si>
  <si>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</si>
  <si>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</si>
  <si>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</si>
  <si>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</si>
  <si>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</si>
  <si>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</si>
  <si>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</si>
  <si>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</si>
  <si>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</si>
  <si>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</si>
  <si>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</si>
  <si>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</si>
  <si>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</si>
  <si>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</si>
  <si>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</si>
  <si>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</si>
  <si>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</si>
  <si>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</si>
  <si>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</si>
  <si>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</si>
  <si>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</si>
  <si>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</si>
  <si>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</si>
  <si>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</si>
  <si>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</si>
  <si>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</si>
  <si>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</si>
  <si>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</si>
  <si>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</si>
  <si>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</si>
  <si>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</si>
  <si>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</si>
  <si>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</si>
  <si>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</si>
  <si>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</si>
  <si>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</si>
  <si>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</si>
  <si>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</si>
  <si>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</si>
  <si>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</si>
  <si>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</si>
  <si>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</si>
  <si>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</si>
  <si>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</si>
  <si>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</si>
  <si>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</si>
  <si>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</si>
  <si>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</si>
  <si>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</si>
  <si>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</si>
  <si>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</si>
  <si>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</si>
  <si>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</si>
  <si>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</si>
  <si>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</si>
  <si>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</si>
  <si>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</si>
  <si>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</si>
  <si>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</si>
  <si>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</si>
  <si>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</si>
  <si>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</si>
  <si>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</si>
  <si>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</si>
  <si>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</si>
  <si>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</si>
  <si>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</si>
  <si>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</si>
  <si>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</si>
  <si>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</si>
  <si>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</si>
  <si>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</si>
  <si>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</si>
  <si>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</si>
  <si>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</si>
  <si>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</si>
  <si>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</si>
  <si>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</si>
  <si>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</si>
  <si>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</si>
  <si>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</si>
  <si>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</si>
  <si>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</si>
  <si>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</si>
  <si>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</si>
  <si>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</si>
  <si>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</si>
  <si>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</si>
  <si>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</si>
  <si>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</si>
  <si>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</si>
  <si>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</si>
  <si>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</si>
  <si>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</si>
  <si>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</si>
  <si>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</si>
  <si>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</si>
  <si>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</si>
  <si>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</si>
  <si>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</si>
  <si>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</si>
  <si>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</si>
  <si>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</si>
  <si>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</si>
  <si>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</si>
  <si>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</si>
  <si>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</si>
  <si>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</si>
  <si>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</si>
  <si>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</si>
  <si>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</si>
  <si>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</si>
  <si>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</si>
  <si>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</si>
  <si>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</si>
  <si>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</si>
  <si>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</si>
  <si>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</si>
  <si>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</si>
  <si>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</si>
  <si>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</si>
  <si>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</si>
  <si>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</si>
  <si>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</si>
  <si>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</si>
  <si>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</si>
  <si>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</si>
  <si>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</si>
  <si>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</si>
  <si>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</si>
  <si>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</si>
  <si>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</si>
  <si>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</si>
  <si>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</si>
  <si>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</si>
  <si>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</si>
  <si>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</si>
  <si>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</si>
  <si>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</si>
  <si>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</si>
  <si>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</si>
  <si>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</si>
  <si>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</si>
  <si>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</si>
  <si>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</si>
  <si>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</si>
  <si>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</si>
  <si>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</si>
  <si>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</si>
  <si>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</si>
  <si>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</si>
  <si>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</si>
  <si>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</si>
  <si>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</si>
  <si>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</si>
  <si>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</si>
  <si>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</si>
  <si>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</si>
  <si>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</si>
  <si>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</si>
  <si>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</si>
  <si>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</si>
  <si>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</si>
  <si>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</si>
  <si>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</si>
  <si>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</si>
  <si>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</si>
  <si>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</si>
  <si>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</si>
  <si>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</si>
  <si>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</si>
  <si>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</si>
  <si>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</si>
  <si>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</si>
  <si>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</si>
  <si>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</si>
  <si>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</si>
  <si>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</si>
  <si>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</si>
  <si>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</si>
  <si>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</si>
  <si>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</si>
  <si>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</si>
  <si>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</si>
  <si>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</si>
  <si>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</si>
  <si>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</si>
  <si>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</si>
  <si>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</si>
  <si>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</si>
  <si>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</si>
  <si>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</si>
  <si>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</si>
  <si>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</si>
  <si>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</si>
  <si>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</si>
  <si>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</si>
  <si>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</si>
  <si>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</si>
  <si>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</si>
  <si>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</si>
  <si>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</si>
  <si>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</si>
  <si>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</si>
  <si>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</si>
  <si>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</si>
  <si>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</si>
  <si>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</si>
  <si>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</si>
  <si>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</si>
  <si>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</si>
  <si>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</si>
  <si>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</si>
  <si>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</si>
  <si>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</si>
  <si>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</si>
  <si>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</si>
  <si>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</si>
  <si>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</si>
  <si>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</si>
  <si>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</si>
  <si>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</si>
  <si>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</si>
  <si>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</si>
  <si>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</si>
  <si>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</si>
  <si>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</si>
  <si>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</si>
  <si>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</si>
  <si>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</si>
  <si>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</si>
  <si>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</si>
  <si>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</si>
  <si>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</si>
  <si>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</si>
  <si>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</si>
  <si>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</si>
  <si>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</si>
  <si>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</si>
  <si>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</si>
  <si>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</si>
  <si>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</si>
  <si>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</si>
  <si>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</si>
  <si>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</si>
  <si>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</si>
  <si>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</si>
  <si>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</si>
  <si>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</si>
  <si>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</si>
  <si>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</si>
  <si>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</si>
  <si>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</si>
  <si>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</si>
  <si>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</si>
  <si>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</si>
  <si>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</si>
  <si>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</si>
  <si>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</si>
  <si>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</si>
  <si>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</si>
  <si>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</si>
  <si>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</si>
  <si>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</si>
  <si>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</si>
  <si>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</si>
  <si>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</si>
  <si>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</si>
  <si>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</si>
  <si>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</si>
  <si>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</si>
  <si>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</si>
  <si>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</si>
  <si>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</si>
  <si>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</si>
  <si>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</si>
  <si>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</si>
  <si>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</si>
  <si>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</si>
  <si>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</si>
  <si>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</si>
  <si>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</si>
  <si>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</si>
  <si>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</si>
  <si>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</si>
  <si>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</si>
  <si>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</si>
  <si>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</si>
  <si>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</si>
  <si>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</si>
  <si>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</si>
  <si>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</si>
  <si>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</si>
  <si>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</si>
  <si>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</si>
  <si>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</si>
  <si>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</si>
  <si>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</si>
  <si>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</si>
  <si>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</si>
  <si>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</si>
  <si>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</si>
  <si>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</si>
  <si>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</si>
  <si>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</si>
  <si>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</si>
  <si>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</si>
  <si>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</si>
  <si>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</si>
  <si>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</si>
  <si>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</si>
  <si>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</si>
  <si>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</si>
  <si>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</si>
  <si>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</si>
  <si>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</si>
  <si>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</si>
  <si>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</si>
  <si>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</si>
  <si>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</si>
  <si>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</si>
  <si>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</si>
  <si>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</si>
  <si>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</si>
  <si>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</si>
  <si>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</si>
  <si>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</si>
  <si>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</si>
  <si>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</si>
  <si>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</si>
  <si>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</si>
  <si>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</si>
  <si>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</si>
  <si>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</si>
  <si>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</si>
  <si>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</si>
  <si>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</si>
  <si>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</si>
  <si>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</si>
  <si>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</si>
  <si>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</si>
  <si>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</si>
  <si>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</si>
  <si>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</si>
  <si>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</si>
  <si>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</si>
  <si>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</si>
  <si>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</si>
  <si>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</si>
  <si>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</si>
  <si>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</si>
  <si>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</si>
  <si>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</si>
  <si>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</si>
  <si>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</si>
  <si>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</si>
  <si>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</si>
  <si>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</si>
  <si>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</si>
  <si>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</si>
  <si>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</si>
  <si>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</si>
  <si>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</si>
  <si>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</si>
  <si>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</si>
  <si>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</si>
  <si>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</si>
  <si>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</si>
  <si>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</si>
  <si>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</si>
  <si>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</si>
  <si>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</si>
  <si>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</si>
  <si>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</si>
  <si>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</si>
  <si>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</si>
  <si>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</si>
  <si>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</si>
  <si>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</si>
  <si>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</si>
  <si>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</si>
  <si>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</si>
  <si>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</si>
  <si>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</si>
  <si>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</si>
  <si>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</si>
  <si>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</si>
  <si>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</si>
  <si>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</si>
  <si>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</si>
  <si>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</si>
  <si>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</si>
  <si>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</si>
  <si>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</si>
  <si>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</si>
  <si>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</si>
  <si>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</si>
  <si>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</si>
  <si>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</si>
  <si>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</si>
  <si>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</si>
  <si>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</si>
  <si>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</si>
  <si>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</si>
  <si>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</si>
  <si>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</si>
  <si>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</si>
  <si>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</si>
  <si>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</si>
  <si>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</si>
  <si>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</si>
  <si>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</si>
  <si>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</si>
  <si>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</si>
  <si>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</si>
  <si>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</si>
  <si>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</si>
  <si>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</si>
  <si>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</si>
  <si>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</si>
  <si>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</si>
  <si>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</si>
  <si>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</si>
  <si>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</si>
  <si>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</si>
  <si>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</si>
  <si>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</si>
  <si>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</si>
  <si>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</si>
  <si>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</si>
  <si>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</si>
  <si>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</si>
  <si>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</si>
  <si>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</si>
  <si>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</si>
  <si>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</si>
  <si>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</si>
  <si>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</si>
  <si>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</si>
  <si>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</si>
  <si>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</si>
  <si>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</si>
  <si>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</si>
  <si>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</si>
  <si>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</si>
  <si>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</si>
  <si>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</si>
  <si>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</si>
  <si>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</si>
  <si>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</si>
  <si>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</si>
  <si>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</si>
  <si>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</si>
  <si>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</si>
  <si>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</si>
  <si>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</si>
  <si>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</si>
  <si>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</si>
  <si>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</si>
  <si>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</si>
  <si>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</si>
  <si>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</si>
  <si>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</si>
  <si>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</si>
  <si>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</si>
  <si>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</si>
  <si>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</si>
  <si>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</si>
  <si>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</si>
  <si>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</si>
  <si>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</si>
  <si>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</si>
  <si>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</si>
  <si>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</si>
  <si>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</si>
  <si>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</si>
  <si>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</si>
  <si>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</si>
  <si>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</si>
  <si>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</si>
  <si>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</si>
  <si>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</si>
  <si>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</si>
  <si>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</si>
  <si>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</si>
  <si>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</si>
  <si>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</si>
  <si>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</si>
  <si>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</si>
  <si>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</si>
  <si>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</si>
  <si>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</si>
  <si>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</si>
  <si>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</si>
  <si>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</si>
  <si>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</si>
  <si>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</si>
  <si>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</si>
  <si>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</si>
  <si>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</si>
  <si>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</si>
  <si>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</si>
  <si>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</si>
  <si>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</si>
  <si>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</si>
  <si>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</si>
  <si>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</si>
  <si>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</si>
  <si>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</si>
  <si>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</si>
  <si>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</si>
  <si>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</si>
  <si>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</si>
  <si>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</si>
  <si>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</si>
  <si>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</si>
  <si>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</si>
  <si>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</si>
  <si>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</si>
  <si>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</si>
  <si>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</si>
  <si>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</si>
  <si>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</si>
  <si>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</si>
  <si>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</si>
  <si>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</si>
  <si>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</si>
  <si>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</si>
  <si>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</si>
  <si>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</si>
  <si>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</si>
  <si>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</si>
  <si>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</si>
  <si>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</si>
  <si>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</si>
  <si>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</si>
  <si>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</si>
  <si>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</si>
  <si>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</si>
  <si>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</si>
  <si>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</si>
  <si>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</si>
  <si>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</si>
  <si>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</si>
  <si>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</si>
  <si>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</si>
  <si>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</si>
  <si>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</si>
  <si>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</si>
  <si>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</si>
  <si>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</si>
  <si>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</si>
  <si>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</si>
  <si>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</si>
  <si>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</si>
  <si>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</si>
  <si>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</si>
  <si>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</si>
  <si>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</si>
  <si>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</si>
  <si>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</si>
  <si>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</si>
  <si>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</si>
  <si>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</si>
  <si>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</si>
  <si>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</si>
  <si>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</si>
  <si>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</si>
  <si>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</si>
  <si>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</si>
  <si>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</si>
  <si>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</si>
  <si>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</si>
  <si>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</si>
  <si>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</si>
  <si>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</si>
  <si>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</si>
  <si>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</si>
  <si>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</si>
  <si>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</si>
  <si>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</si>
  <si>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</si>
  <si>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</si>
  <si>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</si>
  <si>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</si>
  <si>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</si>
  <si>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</si>
  <si>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</si>
  <si>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</si>
  <si>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</si>
  <si>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</si>
  <si>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</si>
  <si>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</si>
  <si>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</si>
  <si>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</si>
  <si>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</si>
  <si>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</si>
  <si>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</si>
  <si>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</si>
  <si>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</si>
  <si>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</si>
  <si>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</si>
  <si>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</si>
  <si>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</si>
  <si>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</si>
  <si>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</si>
  <si>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</si>
  <si>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</si>
  <si>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</si>
  <si>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</si>
  <si>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</si>
  <si>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</si>
  <si>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</si>
  <si>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</si>
  <si>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</si>
  <si>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</si>
  <si>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</si>
  <si>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</si>
  <si>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</si>
  <si>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</si>
  <si>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</si>
  <si>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</si>
  <si>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</si>
  <si>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</si>
  <si>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</si>
  <si>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</si>
  <si>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</si>
  <si>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</si>
  <si>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</si>
  <si>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</si>
  <si>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</si>
  <si>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</si>
  <si>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</si>
  <si>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</si>
  <si>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</si>
  <si>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</si>
  <si>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</si>
  <si>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</si>
  <si>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</si>
  <si>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</si>
  <si>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</si>
  <si>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</si>
  <si>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</si>
  <si>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</si>
  <si>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</si>
  <si>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</si>
  <si>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</si>
  <si>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</si>
  <si>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</si>
  <si>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</si>
  <si>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</si>
  <si>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</si>
  <si>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</si>
  <si>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</si>
  <si>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</si>
  <si>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</si>
  <si>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</si>
  <si>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</si>
  <si>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</si>
  <si>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</si>
  <si>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</si>
  <si>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</si>
  <si>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</si>
  <si>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</si>
  <si>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</si>
  <si>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</si>
  <si>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</si>
  <si>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</si>
  <si>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</si>
  <si>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</si>
  <si>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</si>
  <si>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</si>
  <si>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</si>
  <si>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</si>
  <si>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</si>
  <si>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</si>
  <si>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</si>
  <si>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</si>
  <si>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</si>
  <si>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</si>
  <si>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</si>
  <si>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</si>
  <si>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</si>
  <si>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</si>
  <si>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</si>
  <si>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</si>
  <si>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</si>
  <si>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</si>
  <si>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</si>
  <si>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</si>
  <si>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</si>
  <si>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</si>
  <si>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</si>
  <si>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</si>
  <si>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</si>
  <si>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</si>
  <si>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</si>
  <si>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</si>
  <si>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</si>
  <si>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</si>
  <si>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</si>
  <si>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</si>
  <si>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</si>
  <si>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</si>
  <si>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</si>
  <si>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</si>
  <si>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</si>
  <si>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</si>
  <si>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</si>
  <si>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</si>
  <si>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</si>
  <si>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</si>
  <si>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</si>
  <si>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</si>
  <si>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</si>
  <si>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</si>
  <si>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</si>
  <si>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</si>
  <si>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</si>
  <si>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</si>
  <si>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</si>
  <si>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</si>
  <si>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</si>
  <si>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</si>
  <si>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</si>
  <si>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</si>
  <si>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</si>
  <si>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</si>
  <si>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</si>
  <si>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</si>
  <si>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</si>
  <si>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</si>
  <si>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</si>
  <si>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</si>
  <si>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</si>
  <si>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</si>
  <si>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</si>
  <si>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</si>
  <si>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</si>
  <si>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</si>
  <si>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</si>
  <si>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</si>
  <si>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</si>
  <si>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</si>
  <si>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</si>
  <si>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</si>
  <si>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</si>
  <si>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</si>
  <si>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</si>
  <si>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</si>
  <si>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</si>
  <si>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</si>
  <si>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</si>
  <si>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</si>
  <si>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</si>
  <si>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</si>
  <si>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</si>
  <si>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</si>
  <si>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</si>
  <si>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</si>
  <si>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</si>
  <si>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</si>
  <si>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</si>
  <si>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</si>
  <si>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</si>
  <si>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</si>
  <si>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</si>
  <si>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</si>
  <si>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</si>
  <si>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</si>
  <si>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</si>
  <si>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</si>
  <si>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</si>
  <si>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</si>
  <si>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</si>
  <si>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</si>
  <si>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</si>
  <si>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</si>
  <si>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</si>
  <si>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</si>
  <si>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</si>
  <si>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</si>
  <si>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</si>
  <si>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</si>
  <si>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</si>
  <si>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</si>
  <si>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</si>
  <si>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</si>
  <si>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</si>
  <si>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</si>
  <si>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</si>
  <si>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</si>
  <si>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</si>
  <si>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</si>
  <si>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</si>
  <si>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</si>
  <si>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</si>
  <si>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</si>
  <si>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</si>
  <si>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</si>
  <si>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</si>
  <si>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</si>
  <si>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</si>
  <si>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</si>
  <si>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</si>
  <si>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</si>
  <si>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</si>
  <si>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</si>
  <si>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</si>
  <si>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</si>
  <si>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</si>
  <si>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</si>
  <si>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</si>
  <si>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</si>
  <si>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</si>
  <si>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</si>
  <si>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</si>
  <si>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</si>
  <si>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</si>
  <si>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</si>
  <si>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</si>
  <si>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</si>
  <si>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</si>
  <si>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</si>
  <si>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</si>
  <si>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</si>
  <si>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</si>
  <si>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</si>
  <si>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</si>
  <si>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</si>
  <si>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</si>
  <si>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</si>
  <si>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</si>
  <si>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</si>
  <si>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</si>
  <si>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</si>
  <si>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</si>
  <si>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</si>
  <si>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</si>
  <si>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</si>
  <si>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</si>
  <si>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</si>
  <si>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</si>
  <si>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</si>
  <si>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</si>
  <si>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</si>
  <si>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</si>
  <si>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</si>
  <si>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</si>
  <si>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</si>
  <si>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</si>
  <si>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</si>
  <si>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</si>
  <si>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</si>
  <si>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</si>
  <si>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</si>
  <si>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</si>
  <si>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</si>
  <si>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</si>
  <si>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</si>
  <si>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</si>
  <si>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</si>
  <si>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</si>
  <si>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</si>
  <si>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</si>
  <si>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</si>
  <si>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</si>
  <si>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</si>
  <si>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</si>
  <si>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</si>
  <si>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</si>
  <si>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</si>
  <si>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</si>
  <si>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</si>
  <si>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</si>
  <si>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</si>
  <si>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</si>
  <si>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</si>
  <si>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</si>
  <si>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</si>
  <si>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</si>
  <si>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</si>
  <si>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</si>
  <si>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</si>
  <si>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</si>
  <si>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</si>
  <si>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</si>
  <si>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</si>
  <si>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</si>
  <si>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</si>
  <si>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</si>
  <si>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</si>
  <si>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</si>
  <si>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</si>
  <si>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</si>
  <si>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</si>
  <si>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</si>
  <si>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</si>
  <si>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</si>
  <si>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</si>
  <si>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</si>
  <si>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</si>
  <si>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</si>
  <si>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</si>
  <si>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</si>
  <si>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</si>
  <si>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</si>
  <si>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</si>
  <si>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</si>
  <si>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</si>
  <si>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</si>
  <si>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</si>
  <si>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</si>
  <si>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</si>
  <si>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</si>
  <si>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</si>
  <si>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</si>
  <si>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</si>
  <si>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</si>
  <si>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</si>
  <si>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</si>
  <si>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</si>
  <si>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</si>
  <si>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</si>
  <si>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</si>
  <si>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</si>
  <si>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</si>
  <si>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</si>
  <si>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</si>
  <si>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</si>
  <si>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</si>
  <si>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</si>
  <si>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</si>
  <si>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</si>
  <si>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</si>
  <si>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</si>
  <si>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</si>
  <si>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</si>
  <si>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</si>
  <si>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</si>
  <si>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</si>
  <si>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</si>
  <si>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</si>
  <si>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</si>
  <si>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</si>
  <si>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</si>
  <si>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</si>
  <si>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</si>
  <si>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</si>
  <si>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</si>
  <si>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</si>
  <si>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</si>
  <si>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</si>
  <si>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</si>
  <si>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</si>
  <si>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</si>
  <si>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</si>
  <si>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</si>
  <si>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</si>
  <si>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</si>
  <si>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</si>
  <si>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</si>
  <si>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</si>
  <si>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</si>
  <si>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</si>
  <si>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</si>
  <si>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</si>
  <si>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</si>
  <si>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</si>
  <si>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</si>
  <si>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</si>
  <si>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</si>
  <si>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</si>
  <si>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</si>
  <si>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</si>
  <si>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</si>
  <si>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</si>
  <si>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</si>
  <si>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</si>
  <si>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</si>
  <si>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</si>
  <si>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</si>
  <si>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</si>
  <si>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</si>
  <si>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</si>
  <si>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</si>
  <si>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</si>
  <si>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</si>
  <si>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</si>
  <si>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</si>
  <si>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</si>
  <si>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</si>
  <si>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</si>
  <si>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</si>
  <si>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</si>
  <si>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</si>
  <si>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</si>
  <si>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</si>
  <si>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</si>
  <si>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</si>
  <si>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</si>
  <si>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</si>
  <si>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</si>
  <si>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</si>
  <si>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</si>
  <si>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</si>
  <si>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</si>
  <si>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</si>
  <si>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</si>
  <si>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</si>
  <si>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</si>
  <si>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</si>
  <si>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</si>
  <si>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</si>
  <si>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</si>
  <si>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</si>
  <si>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</si>
  <si>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</si>
  <si>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</si>
  <si>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</si>
  <si>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</si>
  <si>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</si>
  <si>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</si>
  <si>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</si>
  <si>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</si>
  <si>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</si>
  <si>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</si>
  <si>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</si>
  <si>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</si>
  <si>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</si>
  <si>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</si>
  <si>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</si>
  <si>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</si>
  <si>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</si>
  <si>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</si>
  <si>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</si>
  <si>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</si>
  <si>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</si>
  <si>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</si>
  <si>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</si>
  <si>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</si>
  <si>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</si>
  <si>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</si>
  <si>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</si>
  <si>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</si>
  <si>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</si>
  <si>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</si>
  <si>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</si>
  <si>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</si>
  <si>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</si>
  <si>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</si>
  <si>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</si>
  <si>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</si>
  <si>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</si>
  <si>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</si>
  <si>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</si>
  <si>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</si>
  <si>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</si>
  <si>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</si>
  <si>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</si>
  <si>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</si>
  <si>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</si>
  <si>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</si>
  <si>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</si>
  <si>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</si>
  <si>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</si>
  <si>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</si>
  <si>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</si>
  <si>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</si>
  <si>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</si>
  <si>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</si>
  <si>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</si>
  <si>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</si>
  <si>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</si>
  <si>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</si>
  <si>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</si>
  <si>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</si>
  <si>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</si>
  <si>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</si>
  <si>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</si>
  <si>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</si>
  <si>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</si>
  <si>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</si>
  <si>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</si>
  <si>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</si>
  <si>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</si>
  <si>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</si>
  <si>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</si>
  <si>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</si>
  <si>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</si>
  <si>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</si>
  <si>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</si>
  <si>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</si>
  <si>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</si>
  <si>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</si>
  <si>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</si>
  <si>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</si>
  <si>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</si>
  <si>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</si>
  <si>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</si>
  <si>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</si>
  <si>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</si>
  <si>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</si>
  <si>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</si>
  <si>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</si>
  <si>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</si>
  <si>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</si>
  <si>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</si>
  <si>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</si>
  <si>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</si>
  <si>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</si>
  <si>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</si>
  <si>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</si>
  <si>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</si>
  <si>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</si>
  <si>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</si>
  <si>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</si>
  <si>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</si>
  <si>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</si>
  <si>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</si>
  <si>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</si>
  <si>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</si>
  <si>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</si>
  <si>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</si>
  <si>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</si>
  <si>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</si>
  <si>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</si>
  <si>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</si>
  <si>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</si>
  <si>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</si>
  <si>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</si>
  <si>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</si>
  <si>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</si>
  <si>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</si>
  <si>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</si>
  <si>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</si>
  <si>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</si>
  <si>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</si>
  <si>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</si>
  <si>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</si>
  <si>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</si>
  <si>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</si>
  <si>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</si>
  <si>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</si>
  <si>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</si>
  <si>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</si>
  <si>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</si>
  <si>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</si>
  <si>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</si>
  <si>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</si>
  <si>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</si>
  <si>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</si>
  <si>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</si>
  <si>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</si>
  <si>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</si>
  <si>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</si>
  <si>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</si>
  <si>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</si>
  <si>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</si>
  <si>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</si>
  <si>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</si>
  <si>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</si>
  <si>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</si>
  <si>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</si>
  <si>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</si>
  <si>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</si>
  <si>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</si>
  <si>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</si>
  <si>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</si>
  <si>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</si>
  <si>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</si>
  <si>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</si>
  <si>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</si>
  <si>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</si>
  <si>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</si>
  <si>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</si>
  <si>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</si>
  <si>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</si>
  <si>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</si>
  <si>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</si>
  <si>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</si>
  <si>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</si>
  <si>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</si>
  <si>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</si>
  <si>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</si>
  <si>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</si>
  <si>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</si>
  <si>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</si>
  <si>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</si>
  <si>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</si>
  <si>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</si>
  <si>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</si>
  <si>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</si>
  <si>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</si>
  <si>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</si>
  <si>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</si>
  <si>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</si>
  <si>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</si>
  <si>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</si>
  <si>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</si>
  <si>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</si>
  <si>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</si>
  <si>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</si>
  <si>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</si>
  <si>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</si>
  <si>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</si>
  <si>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</si>
  <si>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</si>
  <si>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</si>
  <si>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</si>
  <si>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</si>
  <si>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</si>
  <si>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</si>
  <si>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</si>
  <si>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</si>
  <si>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</si>
  <si>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</si>
  <si>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</si>
  <si>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</si>
  <si>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</si>
  <si>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</si>
  <si>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</si>
  <si>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</si>
  <si>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</si>
  <si>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</si>
  <si>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</si>
  <si>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</si>
  <si>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</si>
  <si>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</si>
  <si>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</si>
  <si>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</si>
  <si>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</si>
  <si>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</si>
  <si>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</si>
  <si>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</si>
  <si>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</si>
  <si>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</si>
  <si>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</si>
  <si>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</si>
  <si>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</si>
  <si>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</si>
  <si>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</si>
  <si>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</si>
  <si>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</si>
  <si>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</si>
  <si>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</si>
  <si>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</si>
  <si>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</si>
  <si>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</si>
  <si>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</si>
  <si>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</si>
  <si>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</si>
  <si>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</si>
  <si>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</si>
  <si>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</si>
  <si>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</si>
  <si>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</si>
  <si>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</si>
  <si>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</si>
  <si>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</si>
  <si>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</si>
  <si>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</si>
  <si>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</si>
  <si>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</si>
  <si>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</si>
  <si>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</si>
  <si>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</si>
  <si>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</si>
  <si>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</si>
  <si>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</si>
  <si>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</si>
  <si>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</si>
  <si>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</si>
  <si>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</si>
  <si>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</si>
  <si>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</si>
  <si>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</si>
  <si>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</si>
  <si>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</si>
  <si>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</si>
  <si>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</si>
  <si>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</si>
  <si>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</si>
  <si>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</si>
  <si>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</si>
  <si>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</si>
  <si>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</si>
  <si>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</si>
  <si>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</si>
  <si>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</si>
  <si>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</si>
  <si>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</si>
  <si>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</si>
  <si>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</si>
  <si>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</si>
  <si>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</si>
  <si>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</si>
  <si>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</si>
  <si>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</si>
  <si>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</si>
  <si>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</si>
  <si>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</si>
  <si>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</si>
  <si>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</si>
  <si>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</si>
  <si>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</si>
  <si>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</si>
  <si>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</si>
  <si>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</si>
  <si>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</si>
  <si>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</si>
  <si>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</si>
  <si>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</si>
  <si>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</si>
  <si>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</si>
  <si>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</si>
  <si>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</si>
  <si>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</si>
  <si>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</si>
  <si>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</si>
  <si>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</si>
  <si>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</si>
  <si>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</si>
  <si>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</si>
  <si>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</si>
  <si>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</si>
  <si>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</si>
  <si>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</si>
  <si>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</si>
  <si>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</si>
  <si>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</si>
  <si>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</si>
  <si>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</si>
  <si>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</si>
  <si>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</si>
  <si>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</si>
  <si>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</si>
  <si>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</si>
  <si>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</si>
  <si>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</si>
  <si>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</si>
  <si>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</si>
  <si>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</si>
  <si>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</si>
  <si>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</si>
  <si>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</si>
  <si>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</si>
  <si>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</si>
  <si>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</si>
  <si>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</si>
  <si>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</si>
  <si>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</si>
  <si>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</si>
  <si>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</si>
  <si>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</si>
  <si>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</si>
  <si>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</si>
  <si>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</si>
  <si>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</si>
  <si>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</si>
  <si>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</si>
  <si>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</si>
  <si>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</si>
  <si>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</si>
  <si>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</si>
  <si>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</si>
  <si>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</si>
  <si>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</si>
  <si>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</si>
  <si>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</si>
  <si>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</si>
  <si>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</si>
  <si>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</si>
  <si>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</si>
  <si>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</si>
  <si>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</si>
  <si>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</si>
  <si>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</si>
  <si>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</si>
  <si>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</si>
  <si>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</si>
  <si>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</si>
  <si>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</si>
  <si>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</si>
  <si>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</si>
  <si>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</si>
  <si>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</si>
  <si>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</si>
  <si>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</si>
  <si>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</si>
  <si>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</si>
  <si>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</si>
  <si>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</si>
  <si>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</si>
  <si>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</si>
  <si>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</si>
  <si>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</si>
  <si>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</si>
  <si>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</si>
  <si>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</si>
  <si>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</si>
  <si>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</si>
  <si>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</si>
  <si>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</si>
  <si>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</si>
  <si>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</si>
  <si>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</si>
  <si>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</si>
  <si>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</si>
  <si>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</si>
  <si>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</si>
  <si>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</si>
  <si>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</si>
  <si>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</si>
  <si>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</si>
  <si>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</si>
  <si>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</si>
  <si>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</si>
  <si>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</si>
  <si>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</si>
  <si>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</si>
  <si>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</si>
  <si>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</si>
  <si>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</si>
  <si>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</si>
  <si>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</si>
  <si>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</si>
  <si>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</si>
  <si>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</si>
  <si>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</si>
  <si>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</si>
  <si>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</si>
  <si>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</si>
  <si>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</si>
  <si>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</si>
  <si>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</si>
  <si>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</si>
  <si>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</si>
  <si>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</si>
  <si>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</si>
  <si>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</si>
  <si>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</si>
  <si>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</si>
  <si>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</si>
  <si>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</si>
  <si>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</si>
  <si>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</si>
  <si>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</si>
  <si>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</si>
  <si>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</si>
  <si>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</si>
  <si>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</si>
  <si>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</si>
  <si>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</si>
  <si>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</si>
  <si>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</si>
  <si>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</si>
  <si>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</si>
  <si>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</si>
  <si>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</si>
  <si>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</si>
  <si>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</si>
  <si>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</si>
  <si>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</si>
  <si>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</si>
  <si>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</si>
  <si>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</si>
  <si>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</si>
  <si>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</si>
  <si>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</si>
  <si>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</si>
  <si>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</si>
  <si>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</si>
  <si>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</si>
  <si>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</si>
  <si>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</si>
  <si>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</si>
  <si>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</si>
  <si>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</si>
  <si>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</si>
  <si>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</si>
  <si>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</si>
  <si>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</si>
  <si>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</si>
  <si>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</si>
  <si>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</si>
  <si>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</si>
  <si>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</si>
  <si>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</si>
  <si>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</si>
  <si>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</si>
  <si>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</si>
  <si>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</si>
  <si>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</si>
  <si>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</si>
  <si>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</si>
  <si>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</si>
  <si>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</si>
  <si>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</si>
  <si>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</si>
  <si>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</si>
  <si>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</si>
  <si>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</si>
  <si>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</si>
  <si>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</si>
  <si>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</si>
  <si>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</si>
  <si>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</si>
  <si>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</si>
  <si>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</si>
  <si>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</si>
  <si>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</si>
  <si>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</si>
  <si>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</si>
  <si>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</si>
  <si>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</si>
  <si>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</si>
  <si>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</si>
  <si>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</si>
  <si>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</si>
  <si>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</si>
  <si>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</si>
  <si>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</si>
  <si>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</si>
  <si>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</si>
  <si>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</si>
  <si>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</si>
  <si>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</si>
  <si>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</si>
  <si>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</si>
  <si>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</si>
  <si>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</si>
  <si>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</si>
  <si>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</si>
  <si>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</si>
  <si>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</si>
  <si>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</si>
  <si>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</si>
  <si>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</si>
  <si>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</si>
  <si>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</si>
  <si>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</si>
  <si>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</si>
  <si>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</si>
  <si>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</si>
  <si>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</si>
  <si>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</si>
  <si>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</si>
  <si>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</si>
  <si>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</si>
  <si>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</si>
  <si>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</si>
  <si>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</si>
  <si>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</si>
  <si>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</si>
  <si>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</si>
  <si>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</si>
  <si>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</si>
  <si>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</si>
  <si>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</si>
  <si>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</si>
  <si>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</si>
  <si>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</si>
  <si>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</si>
  <si>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</si>
  <si>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</si>
  <si>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</si>
  <si>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</si>
  <si>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</si>
  <si>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</si>
  <si>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</si>
  <si>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</si>
  <si>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</si>
  <si>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</si>
  <si>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</si>
  <si>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</si>
  <si>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</si>
  <si>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</si>
  <si>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</si>
  <si>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</si>
  <si>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</si>
  <si>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</si>
  <si>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</si>
  <si>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</si>
  <si>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</si>
  <si>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</si>
  <si>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</si>
  <si>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</si>
  <si>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</si>
  <si>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</si>
  <si>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</si>
  <si>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</si>
  <si>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</si>
  <si>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</si>
  <si>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</si>
  <si>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</si>
  <si>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</si>
  <si>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</si>
  <si>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</si>
  <si>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</si>
  <si>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</si>
  <si>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</si>
  <si>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</si>
  <si>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</si>
  <si>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</si>
  <si>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</si>
  <si>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</si>
  <si>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</si>
  <si>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</si>
  <si>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</si>
  <si>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</si>
  <si>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</si>
  <si>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</si>
  <si>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</si>
  <si>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</si>
  <si>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</si>
  <si>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</si>
  <si>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</si>
  <si>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</si>
  <si>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</si>
  <si>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</si>
  <si>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</si>
  <si>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</si>
  <si>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</si>
  <si>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</si>
  <si>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</si>
  <si>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</si>
  <si>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</si>
  <si>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</si>
  <si>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</si>
  <si>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</si>
  <si>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</si>
  <si>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</si>
  <si>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</si>
  <si>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</si>
  <si>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</si>
  <si>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</si>
  <si>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</si>
  <si>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</si>
  <si>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</si>
  <si>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</si>
  <si>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</si>
  <si>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</si>
  <si>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</si>
  <si>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</si>
  <si>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</si>
  <si>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</si>
  <si>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</si>
  <si>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</si>
  <si>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</si>
  <si>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</si>
  <si>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</si>
  <si>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</si>
  <si>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</si>
  <si>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</si>
  <si>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</si>
  <si>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</si>
  <si>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</si>
  <si>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</si>
  <si>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</si>
  <si>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</si>
  <si>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</si>
  <si>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</si>
  <si>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</si>
  <si>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</si>
  <si>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</si>
  <si>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</si>
  <si>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</si>
  <si>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</si>
  <si>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</si>
  <si>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</si>
  <si>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</si>
  <si>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</si>
  <si>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</si>
  <si>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</si>
  <si>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</si>
  <si>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</si>
  <si>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</si>
  <si>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</si>
  <si>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</si>
  <si>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</si>
  <si>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</si>
  <si>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</si>
  <si>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</si>
  <si>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</si>
  <si>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</si>
  <si>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</si>
  <si>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</si>
  <si>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</si>
  <si>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</si>
  <si>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</si>
  <si>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</si>
  <si>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</si>
  <si>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</si>
  <si>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</si>
  <si>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</si>
  <si>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</si>
  <si>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</si>
  <si>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</si>
  <si>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</si>
  <si>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</si>
  <si>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</si>
  <si>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</si>
  <si>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</si>
  <si>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</si>
  <si>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</si>
  <si>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</si>
  <si>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</si>
  <si>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</si>
  <si>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</si>
  <si>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</si>
  <si>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</si>
  <si>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</si>
  <si>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</si>
  <si>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</si>
  <si>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</si>
  <si>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</si>
  <si>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</si>
  <si>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</si>
  <si>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</si>
  <si>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</si>
  <si>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</si>
  <si>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</si>
  <si>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</si>
  <si>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</si>
  <si>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</si>
  <si>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</si>
  <si>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</si>
  <si>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</si>
  <si>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</si>
  <si>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</si>
  <si>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</si>
  <si>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</si>
  <si>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</si>
  <si>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</si>
  <si>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</si>
  <si>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</si>
  <si>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</si>
  <si>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</si>
  <si>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</si>
  <si>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</si>
  <si>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</si>
  <si>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</si>
  <si>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</si>
  <si>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</si>
  <si>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</si>
  <si>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</si>
  <si>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</si>
  <si>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</si>
  <si>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</si>
  <si>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</si>
  <si>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</si>
  <si>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</si>
  <si>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</si>
  <si>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</si>
  <si>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</si>
  <si>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</si>
  <si>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</si>
  <si>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</si>
  <si>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</si>
  <si>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</si>
  <si>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</si>
  <si>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</si>
  <si>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</si>
  <si>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</si>
  <si>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</si>
  <si>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</si>
  <si>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</si>
  <si>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</si>
  <si>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</si>
  <si>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</si>
  <si>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</si>
  <si>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</si>
  <si>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</si>
  <si>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</si>
  <si>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</si>
  <si>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</si>
  <si>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</si>
  <si>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</si>
  <si>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</si>
  <si>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</si>
  <si>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</si>
  <si>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</si>
  <si>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</si>
  <si>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</si>
  <si>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</si>
  <si>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</si>
  <si>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</si>
  <si>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</si>
  <si>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</si>
  <si>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</si>
  <si>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</si>
  <si>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</si>
  <si>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</si>
  <si>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</si>
  <si>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</si>
  <si>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</si>
  <si>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</si>
  <si>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</si>
  <si>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</si>
  <si>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</si>
  <si>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</si>
  <si>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</si>
  <si>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</si>
  <si>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</si>
  <si>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</si>
  <si>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</si>
  <si>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</si>
  <si>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</si>
  <si>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</si>
  <si>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</si>
  <si>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</si>
  <si>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</si>
  <si>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</si>
  <si>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</si>
  <si>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</si>
  <si>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</si>
  <si>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</si>
  <si>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</si>
  <si>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</si>
  <si>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</si>
  <si>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</si>
  <si>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</si>
  <si>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</si>
  <si>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</si>
  <si>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</si>
  <si>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</si>
  <si>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</si>
  <si>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</si>
  <si>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</si>
  <si>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</si>
  <si>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</si>
  <si>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</si>
  <si>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</si>
  <si>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</si>
  <si>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</si>
  <si>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</si>
  <si>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</si>
  <si>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</si>
  <si>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</si>
  <si>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</si>
  <si>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</si>
  <si>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</si>
  <si>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</si>
  <si>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</si>
  <si>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</si>
  <si>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</si>
  <si>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</si>
  <si>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</si>
  <si>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</si>
  <si>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</si>
  <si>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</si>
  <si>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</si>
  <si>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</si>
  <si>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</si>
  <si>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</si>
  <si>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</si>
  <si>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</si>
  <si>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</si>
  <si>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</si>
  <si>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</si>
  <si>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</si>
  <si>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</si>
  <si>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</si>
  <si>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</si>
  <si>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</si>
  <si>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</si>
  <si>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</si>
  <si>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</si>
  <si>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</si>
  <si>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</si>
  <si>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</si>
  <si>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</si>
  <si>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</si>
  <si>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</si>
  <si>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</si>
  <si>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</si>
  <si>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</si>
  <si>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</si>
  <si>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</si>
  <si>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</si>
  <si>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</si>
  <si>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</si>
  <si>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</si>
  <si>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</si>
  <si>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</si>
  <si>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</si>
  <si>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</si>
  <si>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</si>
  <si>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</si>
  <si>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</si>
  <si>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</si>
  <si>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</si>
  <si>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</si>
  <si>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</si>
  <si>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</si>
  <si>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</si>
  <si>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</si>
  <si>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</si>
  <si>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</si>
  <si>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</si>
  <si>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</si>
  <si>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</si>
  <si>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</si>
  <si>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</si>
  <si>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</si>
  <si>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</si>
  <si>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</si>
  <si>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</si>
  <si>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</si>
  <si>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</si>
  <si>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</si>
  <si>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</si>
  <si>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</si>
  <si>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</si>
  <si>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</si>
  <si>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</si>
  <si>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</si>
  <si>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</si>
  <si>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</si>
  <si>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</si>
  <si>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</si>
  <si>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</si>
  <si>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</si>
  <si>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</si>
  <si>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</si>
  <si>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</si>
  <si>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</si>
  <si>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</si>
  <si>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</si>
  <si>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</si>
  <si>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</si>
  <si>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</si>
  <si>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</si>
  <si>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</si>
  <si>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</si>
  <si>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</si>
  <si>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</si>
  <si>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</si>
  <si>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</si>
  <si>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</si>
  <si>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</si>
  <si>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</si>
  <si>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</si>
  <si>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</si>
  <si>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</si>
  <si>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</si>
  <si>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</si>
  <si>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</si>
  <si>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</si>
  <si>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</si>
  <si>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</si>
  <si>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</si>
  <si>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</si>
  <si>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</si>
  <si>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</si>
  <si>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</si>
  <si>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</si>
  <si>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</si>
  <si>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</si>
  <si>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</si>
  <si>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</si>
  <si>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</si>
  <si>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</si>
  <si>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</si>
  <si>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</si>
  <si>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</si>
  <si>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</si>
  <si>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</si>
  <si>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</si>
  <si>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</si>
  <si>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</si>
  <si>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</si>
  <si>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</si>
  <si>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</si>
  <si>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</si>
  <si>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</si>
  <si>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</si>
  <si>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</si>
  <si>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</si>
  <si>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</si>
  <si>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</si>
  <si>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</si>
  <si>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</si>
  <si>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</si>
  <si>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</si>
  <si>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</si>
  <si>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</si>
  <si>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</si>
  <si>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</si>
  <si>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</si>
  <si>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</si>
  <si>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</si>
  <si>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</si>
  <si>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</si>
  <si>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</si>
  <si>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</si>
  <si>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</si>
  <si>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</si>
  <si>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</si>
  <si>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</si>
  <si>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</si>
  <si>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</si>
  <si>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</si>
  <si>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</si>
  <si>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</si>
  <si>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</si>
  <si>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</si>
  <si>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</si>
  <si>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</si>
  <si>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</si>
  <si>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</si>
  <si>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</si>
  <si>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</si>
  <si>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</si>
  <si>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</si>
  <si>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</si>
  <si>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</si>
  <si>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</si>
  <si>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</si>
  <si>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</si>
  <si>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</si>
  <si>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</si>
  <si>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</si>
  <si>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</si>
  <si>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</si>
  <si>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</si>
  <si>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</si>
  <si>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</si>
  <si>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</si>
  <si>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</si>
  <si>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</si>
  <si>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</si>
  <si>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</si>
  <si>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</si>
  <si>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</si>
  <si>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</si>
  <si>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</si>
  <si>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</si>
  <si>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</si>
  <si>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</si>
  <si>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</si>
  <si>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</si>
  <si>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</si>
  <si>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</si>
  <si>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</si>
  <si>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</si>
  <si>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</si>
  <si>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</si>
  <si>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</si>
  <si>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</si>
  <si>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</si>
  <si>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</si>
  <si>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</si>
  <si>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</si>
  <si>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</si>
  <si>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</si>
  <si>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</si>
  <si>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</si>
  <si>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</si>
  <si>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</si>
  <si>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</si>
  <si>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</si>
  <si>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</si>
  <si>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</si>
  <si>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</si>
  <si>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</si>
  <si>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</si>
  <si>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</si>
  <si>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</si>
  <si>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</si>
  <si>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</si>
  <si>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</si>
  <si>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</si>
  <si>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</si>
  <si>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</si>
  <si>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</si>
  <si>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</si>
  <si>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</si>
  <si>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</si>
  <si>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</si>
  <si>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</si>
  <si>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</si>
  <si>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</si>
  <si>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</si>
  <si>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</si>
  <si>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</si>
  <si>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</si>
  <si>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</si>
  <si>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</si>
  <si>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</si>
  <si>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</si>
  <si>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</si>
  <si>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</si>
  <si>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</si>
  <si>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</si>
  <si>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</si>
  <si>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</si>
  <si>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</si>
  <si>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</si>
  <si>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</si>
  <si>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</si>
  <si>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</si>
  <si>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</si>
  <si>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</si>
  <si>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</si>
  <si>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</si>
  <si>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</si>
  <si>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</si>
  <si>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</si>
  <si>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</si>
  <si>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</si>
  <si>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</si>
  <si>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</si>
  <si>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</si>
  <si>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</si>
  <si>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</si>
  <si>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</si>
  <si>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</si>
  <si>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</si>
  <si>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</si>
  <si>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</si>
  <si>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</si>
  <si>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</si>
  <si>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</si>
  <si>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</si>
  <si>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</si>
  <si>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</si>
  <si>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</si>
  <si>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</si>
  <si>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</si>
  <si>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</si>
  <si>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</si>
  <si>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</si>
  <si>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</si>
  <si>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</si>
  <si>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</si>
  <si>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</si>
  <si>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</si>
  <si>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</si>
  <si>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</si>
  <si>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</si>
  <si>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</si>
  <si>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</si>
  <si>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</si>
  <si>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</si>
  <si>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</si>
  <si>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</si>
  <si>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</si>
  <si>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</si>
  <si>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</si>
  <si>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</si>
  <si>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</si>
  <si>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</si>
  <si>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</si>
  <si>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</si>
  <si>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</si>
  <si>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</si>
  <si>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</si>
  <si>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</si>
  <si>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</si>
  <si>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</si>
  <si>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</si>
  <si>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</si>
  <si>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</si>
  <si>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</si>
  <si>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</si>
  <si>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</si>
  <si>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</si>
  <si>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</si>
  <si>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</si>
  <si>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</si>
  <si>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</si>
  <si>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</si>
  <si>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</si>
  <si>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</si>
  <si>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</si>
  <si>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</si>
  <si>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</si>
  <si>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</si>
  <si>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</si>
  <si>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</si>
  <si>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</si>
  <si>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</si>
  <si>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</si>
  <si>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</si>
  <si>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</si>
  <si>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</si>
  <si>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</si>
  <si>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</si>
  <si>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</si>
  <si>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</si>
  <si>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</si>
  <si>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</si>
  <si>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</si>
  <si>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</si>
  <si>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</si>
  <si>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</si>
  <si>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</si>
  <si>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</si>
  <si>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</si>
  <si>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</si>
  <si>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</si>
  <si>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</si>
  <si>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</si>
  <si>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</si>
  <si>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</si>
  <si>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</si>
  <si>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</si>
  <si>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</si>
  <si>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</si>
  <si>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</si>
  <si>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</si>
  <si>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</si>
  <si>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</si>
  <si>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</si>
  <si>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</si>
  <si>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</si>
  <si>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</si>
  <si>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</si>
  <si>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</si>
  <si>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</si>
  <si>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</si>
  <si>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</si>
  <si>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</si>
  <si>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</si>
  <si>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</si>
  <si>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</si>
  <si>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</si>
  <si>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</si>
  <si>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</si>
  <si>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</si>
  <si>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</si>
  <si>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</si>
  <si>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</si>
  <si>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</si>
  <si>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</si>
  <si>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</si>
  <si>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</si>
  <si>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</si>
  <si>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</si>
  <si>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</si>
  <si>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</si>
  <si>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</si>
  <si>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</si>
  <si>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</si>
  <si>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</si>
  <si>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</si>
  <si>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</si>
  <si>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</si>
  <si>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</si>
  <si>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</si>
  <si>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</si>
  <si>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</si>
  <si>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</si>
  <si>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</si>
  <si>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</si>
  <si>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</si>
  <si>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</si>
  <si>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</si>
  <si>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</si>
  <si>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</si>
  <si>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</si>
  <si>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</si>
  <si>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</si>
  <si>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</si>
  <si>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</si>
  <si>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</si>
  <si>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</si>
  <si>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</si>
  <si>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</si>
  <si>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</si>
  <si>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</si>
  <si>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</si>
  <si>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</si>
  <si>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</si>
  <si>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</si>
  <si>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</si>
  <si>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</si>
  <si>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</si>
  <si>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</si>
  <si>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</si>
  <si>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</si>
  <si>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</si>
  <si>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</si>
  <si>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</si>
  <si>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</si>
  <si>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</si>
  <si>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</si>
  <si>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</si>
  <si>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</si>
  <si>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</si>
  <si>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</si>
  <si>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</si>
  <si>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</si>
  <si>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</si>
  <si>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</si>
  <si>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</si>
  <si>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</si>
  <si>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</si>
  <si>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</si>
  <si>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</si>
  <si>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</si>
  <si>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</si>
  <si>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</si>
  <si>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</si>
  <si>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</si>
  <si>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</si>
  <si>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</si>
  <si>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</si>
  <si>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</si>
  <si>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</si>
  <si>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</si>
  <si>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</si>
  <si>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</si>
  <si>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</si>
  <si>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</si>
  <si>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</si>
  <si>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</si>
  <si>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</si>
  <si>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</si>
  <si>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</si>
  <si>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</si>
  <si>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</si>
  <si>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</si>
  <si>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</si>
  <si>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</si>
  <si>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</si>
  <si>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</si>
  <si>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</si>
  <si>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</si>
  <si>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</si>
  <si>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</si>
  <si>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</si>
  <si>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</si>
  <si>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</si>
  <si>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</si>
  <si>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</si>
  <si>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</si>
  <si>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</si>
  <si>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</si>
  <si>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</si>
  <si>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</si>
  <si>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</si>
  <si>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</si>
  <si>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</si>
  <si>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</si>
  <si>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</si>
  <si>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</si>
  <si>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</si>
  <si>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</si>
  <si>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</si>
  <si>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</si>
  <si>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</si>
  <si>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</si>
  <si>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</si>
  <si>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</si>
  <si>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</si>
  <si>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</si>
  <si>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</si>
  <si>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</si>
  <si>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</si>
  <si>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</si>
  <si>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</si>
  <si>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</si>
  <si>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</si>
  <si>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</si>
  <si>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</si>
  <si>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</si>
  <si>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</si>
  <si>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</si>
  <si>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</si>
  <si>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</si>
  <si>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</si>
  <si>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</si>
  <si>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</si>
  <si>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</si>
  <si>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</si>
  <si>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</si>
  <si>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</si>
  <si>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</si>
  <si>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</si>
  <si>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</si>
  <si>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</si>
  <si>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</si>
  <si>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</si>
  <si>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</si>
  <si>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</si>
  <si>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</si>
  <si>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</si>
  <si>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</si>
  <si>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</si>
  <si>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</si>
  <si>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</si>
  <si>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</si>
  <si>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</si>
  <si>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</si>
  <si>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</si>
  <si>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</si>
  <si>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</si>
  <si>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</si>
  <si>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</si>
  <si>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</si>
  <si>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</si>
  <si>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</si>
  <si>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</si>
  <si>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</si>
  <si>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</si>
  <si>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</si>
  <si>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</si>
  <si>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</si>
  <si>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</si>
  <si>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</si>
  <si>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</si>
  <si>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</si>
  <si>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</si>
  <si>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</si>
  <si>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</si>
  <si>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</si>
  <si>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</si>
  <si>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</si>
  <si>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</si>
  <si>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</si>
  <si>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</si>
  <si>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</si>
  <si>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</si>
  <si>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</si>
  <si>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</si>
  <si>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</si>
  <si>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</si>
  <si>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</si>
  <si>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</si>
  <si>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</si>
  <si>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</si>
  <si>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</si>
  <si>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</si>
  <si>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</si>
  <si>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</si>
  <si>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</si>
  <si>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</si>
  <si>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</si>
  <si>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</si>
  <si>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</si>
  <si>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</si>
  <si>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</si>
  <si>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</si>
  <si>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</si>
  <si>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</si>
  <si>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</si>
  <si>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</si>
  <si>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</si>
  <si>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</si>
  <si>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</si>
  <si>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</si>
  <si>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</si>
  <si>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</si>
  <si>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</si>
  <si>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</si>
  <si>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</si>
  <si>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</si>
  <si>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</si>
  <si>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</si>
  <si>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</si>
  <si>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</si>
  <si>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</si>
  <si>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</si>
  <si>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</si>
  <si>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</si>
  <si>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</si>
  <si>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</si>
  <si>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</si>
  <si>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</si>
  <si>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</si>
  <si>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</si>
  <si>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</si>
  <si>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</si>
  <si>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</si>
  <si>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</si>
  <si>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</si>
  <si>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</si>
  <si>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</si>
  <si>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</si>
  <si>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</si>
  <si>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</si>
  <si>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</si>
  <si>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</si>
  <si>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</si>
  <si>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</si>
  <si>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</si>
  <si>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</si>
  <si>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</si>
  <si>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</si>
  <si>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</si>
  <si>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</si>
  <si>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</si>
  <si>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</si>
  <si>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</si>
  <si>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</si>
  <si>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</si>
  <si>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</si>
  <si>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</si>
  <si>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</si>
  <si>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</si>
  <si>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</si>
  <si>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</si>
  <si>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</si>
  <si>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</si>
  <si>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</si>
  <si>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</si>
  <si>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</si>
  <si>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</si>
  <si>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</si>
  <si>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</si>
  <si>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</si>
  <si>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</si>
  <si>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</si>
  <si>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</si>
  <si>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</si>
  <si>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</si>
  <si>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</si>
  <si>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</si>
  <si>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</si>
  <si>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</si>
  <si>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</si>
  <si>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</si>
  <si>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</si>
  <si>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</si>
  <si>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</si>
  <si>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</si>
  <si>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</si>
  <si>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</si>
  <si>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</si>
  <si>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</si>
  <si>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</si>
  <si>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</si>
  <si>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</si>
  <si>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</si>
  <si>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</si>
  <si>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</si>
  <si>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</si>
  <si>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</si>
  <si>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</si>
  <si>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</si>
  <si>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</si>
  <si>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</si>
  <si>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</si>
  <si>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</si>
  <si>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</si>
  <si>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</si>
  <si>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</si>
  <si>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</si>
  <si>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</si>
  <si>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</si>
  <si>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</si>
  <si>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</si>
  <si>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</si>
  <si>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</si>
  <si>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</si>
  <si>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</si>
  <si>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</si>
  <si>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</si>
  <si>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</si>
  <si>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</si>
  <si>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</si>
  <si>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</si>
  <si>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</si>
  <si>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</si>
  <si>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</si>
  <si>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</si>
  <si>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</si>
  <si>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</si>
  <si>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</si>
  <si>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</si>
  <si>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</si>
  <si>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</si>
  <si>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</si>
  <si>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</si>
  <si>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</si>
  <si>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</si>
  <si>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</si>
  <si>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</si>
  <si>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</si>
  <si>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</si>
  <si>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</si>
  <si>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</si>
  <si>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</si>
  <si>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</si>
  <si>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</si>
  <si>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</si>
  <si>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</si>
  <si>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</si>
  <si>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</si>
  <si>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</si>
  <si>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</si>
  <si>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</si>
  <si>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</si>
  <si>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</si>
  <si>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</si>
  <si>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</si>
  <si>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</si>
  <si>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</si>
  <si>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</si>
  <si>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</si>
  <si>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</si>
  <si>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</si>
  <si>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</si>
  <si>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</si>
  <si>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</si>
  <si>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</si>
  <si>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</si>
  <si>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</si>
  <si>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</si>
  <si>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</si>
  <si>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</si>
  <si>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</si>
  <si>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</si>
  <si>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</si>
  <si>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</si>
  <si>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</si>
  <si>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</si>
  <si>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</si>
  <si>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</si>
  <si>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</si>
  <si>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</si>
  <si>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</si>
  <si>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</si>
  <si>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</si>
  <si>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</si>
  <si>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</si>
  <si>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</si>
  <si>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</si>
  <si>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</si>
  <si>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</si>
  <si>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</si>
  <si>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</si>
  <si>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</si>
  <si>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</si>
  <si>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</si>
  <si>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</si>
  <si>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</si>
  <si>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</si>
  <si>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</si>
  <si>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</si>
  <si>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</si>
  <si>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</si>
  <si>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</si>
  <si>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</si>
  <si>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</si>
  <si>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</si>
  <si>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</si>
  <si>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</si>
  <si>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</si>
  <si>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</si>
  <si>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</si>
  <si>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</si>
  <si>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</si>
  <si>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</si>
  <si>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</si>
  <si>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</si>
  <si>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</si>
  <si>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</si>
  <si>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</si>
  <si>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</si>
  <si>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</si>
  <si>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</si>
  <si>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</si>
  <si>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</si>
  <si>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</si>
  <si>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</si>
  <si>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</si>
  <si>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</si>
  <si>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</si>
  <si>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</si>
  <si>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</si>
  <si>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</si>
  <si>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</si>
  <si>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</si>
  <si>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</si>
  <si>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</si>
  <si>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</si>
  <si>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</si>
  <si>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</si>
  <si>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</si>
  <si>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</si>
  <si>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</si>
  <si>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</si>
  <si>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</si>
  <si>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</si>
  <si>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</si>
  <si>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</si>
  <si>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</si>
  <si>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</si>
  <si>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</si>
  <si>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</si>
  <si>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</si>
  <si>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</si>
  <si>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</si>
  <si>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</si>
  <si>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</si>
  <si>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</si>
  <si>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</si>
  <si>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</si>
  <si>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</si>
  <si>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</si>
  <si>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</si>
  <si>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</si>
  <si>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</si>
  <si>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</si>
  <si>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</si>
  <si>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</si>
  <si>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</si>
  <si>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</si>
  <si>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</si>
  <si>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</si>
  <si>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</si>
  <si>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</si>
  <si>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</si>
  <si>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</si>
  <si>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</si>
  <si>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</si>
  <si>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</si>
  <si>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</si>
  <si>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</si>
  <si>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</si>
  <si>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</si>
  <si>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</si>
  <si>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</si>
  <si>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</si>
  <si>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</si>
  <si>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</si>
  <si>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</si>
  <si>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</si>
  <si>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</si>
  <si>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</si>
  <si>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</si>
  <si>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</si>
  <si>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</si>
  <si>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</si>
  <si>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</si>
  <si>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</si>
  <si>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</si>
  <si>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</si>
  <si>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</si>
  <si>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</si>
  <si>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</si>
  <si>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</si>
  <si>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</si>
  <si>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</si>
  <si>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</si>
  <si>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</si>
  <si>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</si>
  <si>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</si>
  <si>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</si>
  <si>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</si>
  <si>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</si>
  <si>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</si>
  <si>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</si>
  <si>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</si>
  <si>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</si>
  <si>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</si>
  <si>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</si>
  <si>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</si>
  <si>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</si>
  <si>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</si>
  <si>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</si>
  <si>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</si>
  <si>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</si>
  <si>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</si>
  <si>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</si>
  <si>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</si>
  <si>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</si>
  <si>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</si>
  <si>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</si>
  <si>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</si>
  <si>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</si>
  <si>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</si>
  <si>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</si>
  <si>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</si>
  <si>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</si>
  <si>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</si>
  <si>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</si>
  <si>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</si>
  <si>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</si>
  <si>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</si>
  <si>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</si>
  <si>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</si>
  <si>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</si>
  <si>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</si>
  <si>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</si>
  <si>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</si>
  <si>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</si>
  <si>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</si>
  <si>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</si>
  <si>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</si>
  <si>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</si>
  <si>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</si>
  <si>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</si>
  <si>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</si>
  <si>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</si>
  <si>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</si>
  <si>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</si>
  <si>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</si>
  <si>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</si>
  <si>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</si>
  <si>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</si>
  <si>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</si>
  <si>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</si>
  <si>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</si>
  <si>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</si>
  <si>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</si>
  <si>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</si>
  <si>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</si>
  <si>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</si>
  <si>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</si>
  <si>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</si>
  <si>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</si>
  <si>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</si>
  <si>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</si>
  <si>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</si>
  <si>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</si>
  <si>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</si>
  <si>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</si>
  <si>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</si>
  <si>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</si>
  <si>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</si>
  <si>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</si>
  <si>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</si>
  <si>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</si>
  <si>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</si>
  <si>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</si>
  <si>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</si>
  <si>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</si>
  <si>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</si>
  <si>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</si>
  <si>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</si>
  <si>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</si>
  <si>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</si>
  <si>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</si>
  <si>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</si>
  <si>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</si>
  <si>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</si>
  <si>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</si>
  <si>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</si>
  <si>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</si>
  <si>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</si>
  <si>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</si>
  <si>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</si>
  <si>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</si>
  <si>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</si>
  <si>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</si>
  <si>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</si>
  <si>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</si>
  <si>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</si>
  <si>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</si>
  <si>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</si>
  <si>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</si>
  <si>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</si>
  <si>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</si>
  <si>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</si>
  <si>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</si>
  <si>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</si>
  <si>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</si>
  <si>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</si>
  <si>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</si>
  <si>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</si>
  <si>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</si>
  <si>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</si>
  <si>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</si>
  <si>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</si>
  <si>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</si>
  <si>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</si>
  <si>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</si>
  <si>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</si>
  <si>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</si>
  <si>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</si>
  <si>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</si>
  <si>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</si>
  <si>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</si>
  <si>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</si>
  <si>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</si>
  <si>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</si>
  <si>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</si>
  <si>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</si>
  <si>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</si>
  <si>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</si>
  <si>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</si>
  <si>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</si>
  <si>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</si>
  <si>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</si>
  <si>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</si>
  <si>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</si>
  <si>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</si>
  <si>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</si>
  <si>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</si>
  <si>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</si>
  <si>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</si>
  <si>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</si>
  <si>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</si>
  <si>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</si>
  <si>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</si>
  <si>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</si>
  <si>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</si>
  <si>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</si>
  <si>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</si>
  <si>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</si>
  <si>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</si>
  <si>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</si>
  <si>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</si>
  <si>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</si>
  <si>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</si>
  <si>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</si>
  <si>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</si>
  <si>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</si>
  <si>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</si>
  <si>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</si>
  <si>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</si>
  <si>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</si>
  <si>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</si>
  <si>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</si>
  <si>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</si>
  <si>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</si>
  <si>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</si>
  <si>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</si>
  <si>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</si>
  <si>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</si>
  <si>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</si>
  <si>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</si>
  <si>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</si>
  <si>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</si>
  <si>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</si>
  <si>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</si>
  <si>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</si>
  <si>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</si>
  <si>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</si>
  <si>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</si>
  <si>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</si>
  <si>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</si>
  <si>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</si>
  <si>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</si>
  <si>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</si>
  <si>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</si>
  <si>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</si>
  <si>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</si>
  <si>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</si>
  <si>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</si>
  <si>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</si>
  <si>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</si>
  <si>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</si>
  <si>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</si>
  <si>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</si>
  <si>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</si>
  <si>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</si>
  <si>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</si>
  <si>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</si>
  <si>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</si>
  <si>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</si>
  <si>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</si>
  <si>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</si>
  <si>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</si>
  <si>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</si>
  <si>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</si>
  <si>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</si>
  <si>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</si>
  <si>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</si>
  <si>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</si>
  <si>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</si>
  <si>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</si>
  <si>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</si>
  <si>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</si>
  <si>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</si>
  <si>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</si>
  <si>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</si>
  <si>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</si>
  <si>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</si>
  <si>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</si>
  <si>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</si>
  <si>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</si>
  <si>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</si>
  <si>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</si>
  <si>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</si>
  <si>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</si>
  <si>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</si>
  <si>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</si>
  <si>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</si>
  <si>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</si>
  <si>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</si>
  <si>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</si>
  <si>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</si>
  <si>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</si>
  <si>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</si>
  <si>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</si>
  <si>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</si>
  <si>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</si>
  <si>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</si>
  <si>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</si>
  <si>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</si>
  <si>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</si>
  <si>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</si>
  <si>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</si>
  <si>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</si>
  <si>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</si>
  <si>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</si>
  <si>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</si>
  <si>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</si>
  <si>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</si>
  <si>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</si>
  <si>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</si>
  <si>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</si>
  <si>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</si>
  <si>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</si>
  <si>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</si>
  <si>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</si>
  <si>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</si>
  <si>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</si>
  <si>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</si>
  <si>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</si>
  <si>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</si>
  <si>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</si>
  <si>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</si>
  <si>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</si>
  <si>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</si>
  <si>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</si>
  <si>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</si>
  <si>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</si>
  <si>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</si>
  <si>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</si>
  <si>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</si>
  <si>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</si>
  <si>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</si>
  <si>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</si>
  <si>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</si>
  <si>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</si>
  <si>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</si>
  <si>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</si>
  <si>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</si>
  <si>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</si>
  <si>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</si>
  <si>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</si>
  <si>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</si>
  <si>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</si>
  <si>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</si>
  <si>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</si>
  <si>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</si>
  <si>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</si>
  <si>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</si>
  <si>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</si>
  <si>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</si>
  <si>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</si>
  <si>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</si>
  <si>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</si>
  <si>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</si>
  <si>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</si>
  <si>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</si>
  <si>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</si>
  <si>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</si>
  <si>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</si>
  <si>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</si>
  <si>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</si>
  <si>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</si>
  <si>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</si>
  <si>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</si>
  <si>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</si>
  <si>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</si>
  <si>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</si>
  <si>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</si>
  <si>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</si>
  <si>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</si>
  <si>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</si>
  <si>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</si>
  <si>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</si>
  <si>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</si>
  <si>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</si>
  <si>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</si>
  <si>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</si>
  <si>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</si>
  <si>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</si>
  <si>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</si>
  <si>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</si>
  <si>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</si>
  <si>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</si>
  <si>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</si>
  <si>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</si>
  <si>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</si>
  <si>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</si>
  <si>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</si>
  <si>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</si>
  <si>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</si>
  <si>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</si>
  <si>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</si>
  <si>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</si>
  <si>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</si>
  <si>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</si>
  <si>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</si>
  <si>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</si>
  <si>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</si>
  <si>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</si>
  <si>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</si>
  <si>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</si>
  <si>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</si>
  <si>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</si>
  <si>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</si>
  <si>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</si>
  <si>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</si>
  <si>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</si>
  <si>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</si>
  <si>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</si>
  <si>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</si>
  <si>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</si>
  <si>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</si>
  <si>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</si>
  <si>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</si>
  <si>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</si>
  <si>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</si>
  <si>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</si>
  <si>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</si>
  <si>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</si>
  <si>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</si>
  <si>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</si>
  <si>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</si>
  <si>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</si>
  <si>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</si>
  <si>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</si>
  <si>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</si>
  <si>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</si>
  <si>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</si>
  <si>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</si>
  <si>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</si>
  <si>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</si>
  <si>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</si>
  <si>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</si>
  <si>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</si>
  <si>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</si>
  <si>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</si>
  <si>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</si>
  <si>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</si>
  <si>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</si>
  <si>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</si>
  <si>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</si>
  <si>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</si>
  <si>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</si>
  <si>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</si>
  <si>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</si>
  <si>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</si>
  <si>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</si>
  <si>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</si>
  <si>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</si>
  <si>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</si>
  <si>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</si>
  <si>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</si>
  <si>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</si>
  <si>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</si>
  <si>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</si>
  <si>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</si>
  <si>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</si>
  <si>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</si>
  <si>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</si>
  <si>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</si>
  <si>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</si>
  <si>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</si>
  <si>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</si>
  <si>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</si>
  <si>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</si>
  <si>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</si>
  <si>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</si>
  <si>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</si>
  <si>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</si>
  <si>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</si>
  <si>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</si>
  <si>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</si>
  <si>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</si>
  <si>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</si>
  <si>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</si>
  <si>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</si>
  <si>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</si>
  <si>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</si>
  <si>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</si>
  <si>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</si>
  <si>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</si>
  <si>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</si>
  <si>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</si>
  <si>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</si>
  <si>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</si>
  <si>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</si>
  <si>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</si>
  <si>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</si>
  <si>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</si>
  <si>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</si>
  <si>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</si>
  <si>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</si>
  <si>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</si>
  <si>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</si>
  <si>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</si>
  <si>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</si>
  <si>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</si>
  <si>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</si>
  <si>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</si>
  <si>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</si>
  <si>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</si>
  <si>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</si>
  <si>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</si>
  <si>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</si>
  <si>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</si>
  <si>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</si>
  <si>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</si>
  <si>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</si>
  <si>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</si>
  <si>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</si>
  <si>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</si>
  <si>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</si>
  <si>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</si>
  <si>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</si>
  <si>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</si>
  <si>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</si>
  <si>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</si>
  <si>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</si>
  <si>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</si>
  <si>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</si>
  <si>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</si>
  <si>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</si>
  <si>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</si>
  <si>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</si>
  <si>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</si>
  <si>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</si>
  <si>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</si>
  <si>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</si>
  <si>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</si>
  <si>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</si>
  <si>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</si>
  <si>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</si>
  <si>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</si>
  <si>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</si>
  <si>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</si>
  <si>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</si>
  <si>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</si>
  <si>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</si>
  <si>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</si>
  <si>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</si>
  <si>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</si>
  <si>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</si>
  <si>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</si>
  <si>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</si>
  <si>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</si>
  <si>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</si>
  <si>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</si>
  <si>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</si>
  <si>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</si>
  <si>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</si>
  <si>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</si>
  <si>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</si>
  <si>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</si>
  <si>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</si>
  <si>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</si>
  <si>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</si>
  <si>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</si>
  <si>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</si>
  <si>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</si>
  <si>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</si>
  <si>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</si>
  <si>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</si>
  <si>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</si>
  <si>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</si>
  <si>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</si>
  <si>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</si>
  <si>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</si>
  <si>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</si>
  <si>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</si>
  <si>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</si>
  <si>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</si>
  <si>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</si>
  <si>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</si>
  <si>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</si>
  <si>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</si>
  <si>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</si>
  <si>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</si>
  <si>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</si>
  <si>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</si>
  <si>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</si>
  <si>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</si>
  <si>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</si>
  <si>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</si>
  <si>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</si>
  <si>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</si>
  <si>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</si>
  <si>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</si>
  <si>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</si>
  <si>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</si>
  <si>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</si>
  <si>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</si>
  <si>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</si>
  <si>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</si>
  <si>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</si>
  <si>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</si>
  <si>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</si>
  <si>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</si>
  <si>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</si>
  <si>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</si>
  <si>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</si>
  <si>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</si>
  <si>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</si>
  <si>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</si>
  <si>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</si>
  <si>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</si>
  <si>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</si>
  <si>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</si>
  <si>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</si>
  <si>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</si>
  <si>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</si>
  <si>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</si>
  <si>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</si>
  <si>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</si>
  <si>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</si>
  <si>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</si>
  <si>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</si>
  <si>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</si>
  <si>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</si>
  <si>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</si>
  <si>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</si>
  <si>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</si>
  <si>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</si>
  <si>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</si>
  <si>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</si>
  <si>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</si>
  <si>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</si>
  <si>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</si>
  <si>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</si>
  <si>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</si>
  <si>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</si>
  <si>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</si>
  <si>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</si>
  <si>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</si>
  <si>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</si>
  <si>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</si>
  <si>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</si>
  <si>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</si>
  <si>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</si>
  <si>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</si>
  <si>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</si>
  <si>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</si>
  <si>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</si>
  <si>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</si>
  <si>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</si>
  <si>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</si>
  <si>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</si>
  <si>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</si>
  <si>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</si>
  <si>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</si>
  <si>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</si>
  <si>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</si>
  <si>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</si>
  <si>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</si>
  <si>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</si>
  <si>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</si>
  <si>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</si>
  <si>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</si>
  <si>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</si>
  <si>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</si>
  <si>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</si>
  <si>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</si>
  <si>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</si>
  <si>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</si>
  <si>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</si>
  <si>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</si>
  <si>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</si>
  <si>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</si>
  <si>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</si>
  <si>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</si>
  <si>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</si>
  <si>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</si>
  <si>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</si>
  <si>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</si>
  <si>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</si>
  <si>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</si>
  <si>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</si>
  <si>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</si>
  <si>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</si>
  <si>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</si>
  <si>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</si>
  <si>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</si>
  <si>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</si>
  <si>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</si>
  <si>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</si>
  <si>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</si>
  <si>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</si>
  <si>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</si>
  <si>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</si>
  <si>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</si>
  <si>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</si>
  <si>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</si>
  <si>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</si>
  <si>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</si>
  <si>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</si>
  <si>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</si>
  <si>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</si>
  <si>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</si>
  <si>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</si>
  <si>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</si>
  <si>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</si>
  <si>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</si>
  <si>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</si>
  <si>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</si>
  <si>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</si>
  <si>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</si>
  <si>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</si>
  <si>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</si>
  <si>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</si>
  <si>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</si>
  <si>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</si>
  <si>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</si>
  <si>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</si>
  <si>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</si>
  <si>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</si>
  <si>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</si>
  <si>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</si>
  <si>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</si>
  <si>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</si>
  <si>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</si>
  <si>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</si>
  <si>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</si>
  <si>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</si>
  <si>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</si>
  <si>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</si>
  <si>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</si>
  <si>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</si>
  <si>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</si>
  <si>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</si>
  <si>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</si>
  <si>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</si>
  <si>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</si>
  <si>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</si>
  <si>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</si>
  <si>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</si>
  <si>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</si>
  <si>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</si>
  <si>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</si>
  <si>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</si>
  <si>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</si>
  <si>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</si>
  <si>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</si>
  <si>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</si>
  <si>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</si>
  <si>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</si>
  <si>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</si>
  <si>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</si>
  <si>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</si>
  <si>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</si>
  <si>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</si>
  <si>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</si>
  <si>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</si>
  <si>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</si>
  <si>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</si>
  <si>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</si>
  <si>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</si>
  <si>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</si>
  <si>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</si>
  <si>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</si>
  <si>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</si>
  <si>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</si>
  <si>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</si>
  <si>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</si>
  <si>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</si>
  <si>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</si>
  <si>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</si>
  <si>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</si>
  <si>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</si>
  <si>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</si>
  <si>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</si>
  <si>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</si>
  <si>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</si>
  <si>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</si>
  <si>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</si>
  <si>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</si>
  <si>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</si>
  <si>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</si>
  <si>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</si>
  <si>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</si>
  <si>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</si>
  <si>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</si>
  <si>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</si>
  <si>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</si>
  <si>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</si>
  <si>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</si>
  <si>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</si>
  <si>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</si>
  <si>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</si>
  <si>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</si>
  <si>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</si>
  <si>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</si>
  <si>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</si>
  <si>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</si>
  <si>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</si>
  <si>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</si>
  <si>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</si>
  <si>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</si>
  <si>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</si>
  <si>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</si>
  <si>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</si>
  <si>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</si>
  <si>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</si>
  <si>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</si>
  <si>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</si>
  <si>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</si>
  <si>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</si>
  <si>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</si>
  <si>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</si>
  <si>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</si>
  <si>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</si>
  <si>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</si>
  <si>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</si>
  <si>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</si>
  <si>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</si>
  <si>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</si>
  <si>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</si>
  <si>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</si>
  <si>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</si>
  <si>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</si>
  <si>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</si>
  <si>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</si>
  <si>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</si>
  <si>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</si>
  <si>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</si>
  <si>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</si>
  <si>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</si>
  <si>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</si>
  <si>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</si>
  <si>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</si>
  <si>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</si>
  <si>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</si>
  <si>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</si>
  <si>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</si>
  <si>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</si>
  <si>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</si>
  <si>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</si>
  <si>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</si>
  <si>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</si>
  <si>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</si>
  <si>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</si>
  <si>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</si>
  <si>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</si>
  <si>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</si>
  <si>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</si>
  <si>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</si>
  <si>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</si>
  <si>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</si>
  <si>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</si>
  <si>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</si>
  <si>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</si>
  <si>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</si>
  <si>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</si>
  <si>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</si>
  <si>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</si>
  <si>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</si>
  <si>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</si>
  <si>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</si>
  <si>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</si>
  <si>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</si>
  <si>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</si>
  <si>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</si>
  <si>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</si>
  <si>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</si>
  <si>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</si>
  <si>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</si>
  <si>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</si>
  <si>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</si>
  <si>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</si>
  <si>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</si>
  <si>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</si>
  <si>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</si>
  <si>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</si>
  <si>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</si>
  <si>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</si>
  <si>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</si>
  <si>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</si>
  <si>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</si>
  <si>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</si>
  <si>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</si>
  <si>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</si>
  <si>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</si>
  <si>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</si>
  <si>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</si>
  <si>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</si>
  <si>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</si>
  <si>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</si>
  <si>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</si>
  <si>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</si>
  <si>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</si>
  <si>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</si>
  <si>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</si>
  <si>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</si>
  <si>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</si>
  <si>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</si>
  <si>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</si>
  <si>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</si>
  <si>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</si>
  <si>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</si>
  <si>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</si>
  <si>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</si>
  <si>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</si>
  <si>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</si>
  <si>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</si>
  <si>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</si>
  <si>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</si>
  <si>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</si>
  <si>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</si>
  <si>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</si>
  <si>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</si>
  <si>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</si>
  <si>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</si>
  <si>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</si>
  <si>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</si>
  <si>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</si>
  <si>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</si>
  <si>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</si>
  <si>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</si>
  <si>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</si>
  <si>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</si>
  <si>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</si>
  <si>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</si>
  <si>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</si>
  <si>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</si>
  <si>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</si>
  <si>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</si>
  <si>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</si>
  <si>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</si>
  <si>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</si>
  <si>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</si>
  <si>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</si>
  <si>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</si>
  <si>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</si>
  <si>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</si>
  <si>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</si>
  <si>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</si>
  <si>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</si>
  <si>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</si>
  <si>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</si>
  <si>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</si>
  <si>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</si>
  <si>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</si>
  <si>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</si>
  <si>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</si>
  <si>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</si>
  <si>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</si>
  <si>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</si>
  <si>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</si>
  <si>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</si>
  <si>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</si>
  <si>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</si>
  <si>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</si>
  <si>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</si>
  <si>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</si>
  <si>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</si>
  <si>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</si>
  <si>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</si>
  <si>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</si>
  <si>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</si>
  <si>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</si>
  <si>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</si>
  <si>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</si>
  <si>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</si>
  <si>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</si>
  <si>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</si>
  <si>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</si>
  <si>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</si>
  <si>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</si>
  <si>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</si>
  <si>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</si>
  <si>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</si>
  <si>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</si>
  <si>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</si>
  <si>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</si>
  <si>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</si>
  <si>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</si>
  <si>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</si>
  <si>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</si>
  <si>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</si>
  <si>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</si>
  <si>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</si>
  <si>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</si>
  <si>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</si>
  <si>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</si>
  <si>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</si>
  <si>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</si>
  <si>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</si>
  <si>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</si>
  <si>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</si>
  <si>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</si>
  <si>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</si>
  <si>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</si>
  <si>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</si>
  <si>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</si>
  <si>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</si>
  <si>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</si>
  <si>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</si>
  <si>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</si>
  <si>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</si>
  <si>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</si>
  <si>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</si>
  <si>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</si>
  <si>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</si>
  <si>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</si>
  <si>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</si>
  <si>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</si>
  <si>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</si>
  <si>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</si>
  <si>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</si>
  <si>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</si>
  <si>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</si>
  <si>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</si>
  <si>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</si>
  <si>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</si>
  <si>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</si>
  <si>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</si>
  <si>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</si>
  <si>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</si>
  <si>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</si>
  <si>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</si>
  <si>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</si>
  <si>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</si>
  <si>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</si>
  <si>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</si>
  <si>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</si>
  <si>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</si>
  <si>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</si>
  <si>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</si>
  <si>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</si>
  <si>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</si>
  <si>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</si>
  <si>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</si>
  <si>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</si>
  <si>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</si>
  <si>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</si>
  <si>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</si>
  <si>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</si>
  <si>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</si>
  <si>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</si>
  <si>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</si>
  <si>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</si>
  <si>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</si>
  <si>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</si>
  <si>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</si>
  <si>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</si>
  <si>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</si>
  <si>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</si>
  <si>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</si>
  <si>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</si>
  <si>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</si>
  <si>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</si>
  <si>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</si>
  <si>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</si>
  <si>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</si>
  <si>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</si>
  <si>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</si>
  <si>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</si>
  <si>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</si>
  <si>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</si>
  <si>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</si>
  <si>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</si>
  <si>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</si>
  <si>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</si>
  <si>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</si>
  <si>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</si>
  <si>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</si>
  <si>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</si>
  <si>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</si>
  <si>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</si>
  <si>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</si>
  <si>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</si>
  <si>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</si>
  <si>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</si>
  <si>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</si>
  <si>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</si>
  <si>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</si>
  <si>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</si>
  <si>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</si>
  <si>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</si>
  <si>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</si>
  <si>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</si>
  <si>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</si>
  <si>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</si>
  <si>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</si>
  <si>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</si>
  <si>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</si>
  <si>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</si>
  <si>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</si>
  <si>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</si>
  <si>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</si>
  <si>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</si>
  <si>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</si>
  <si>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</si>
  <si>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</si>
  <si>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</si>
  <si>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</si>
  <si>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</si>
  <si>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</si>
  <si>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</si>
  <si>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</si>
  <si>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</si>
  <si>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</si>
  <si>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</si>
  <si>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</si>
  <si>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</si>
  <si>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</si>
  <si>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</si>
  <si>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</si>
  <si>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</si>
  <si>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</si>
  <si>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</si>
  <si>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</si>
  <si>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</si>
  <si>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</si>
  <si>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</si>
  <si>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</si>
  <si>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</si>
  <si>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</si>
  <si>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</si>
  <si>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</si>
  <si>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</si>
  <si>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</si>
  <si>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</si>
  <si>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</si>
  <si>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</si>
  <si>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</si>
  <si>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</si>
  <si>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</si>
  <si>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</si>
  <si>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</si>
  <si>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</si>
  <si>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</si>
  <si>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</si>
  <si>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</si>
  <si>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</si>
  <si>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</si>
  <si>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</si>
  <si>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</si>
  <si>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</si>
  <si>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</si>
  <si>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</si>
  <si>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</si>
  <si>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</si>
  <si>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</si>
  <si>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</si>
  <si>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</si>
  <si>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</si>
  <si>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</si>
  <si>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</si>
  <si>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</si>
  <si>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</si>
  <si>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</si>
  <si>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</si>
  <si>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</si>
  <si>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</si>
  <si>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</si>
  <si>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</si>
  <si>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</si>
  <si>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</si>
  <si>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</si>
  <si>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</si>
  <si>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</si>
  <si>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</si>
  <si>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</si>
  <si>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</si>
  <si>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</si>
  <si>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</si>
  <si>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</si>
  <si>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</si>
  <si>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</si>
  <si>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</si>
  <si>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</si>
  <si>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</si>
  <si>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</si>
  <si>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</si>
  <si>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</si>
  <si>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</si>
  <si>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</si>
  <si>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</si>
  <si>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</si>
  <si>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</si>
  <si>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</si>
  <si>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</si>
  <si>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</si>
  <si>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</si>
  <si>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</si>
  <si>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</si>
  <si>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</si>
  <si>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</si>
  <si>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</si>
  <si>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</si>
  <si>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</si>
  <si>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</si>
  <si>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</si>
  <si>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</si>
  <si>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</si>
  <si>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</si>
  <si>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</si>
  <si>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</si>
  <si>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</si>
  <si>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</si>
  <si>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</si>
  <si>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</si>
  <si>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</si>
  <si>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</si>
  <si>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</si>
  <si>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</si>
  <si>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</si>
  <si>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</si>
  <si>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</si>
  <si>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</si>
  <si>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</si>
  <si>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</si>
  <si>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</si>
  <si>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</si>
  <si>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</si>
  <si>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</si>
  <si>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</si>
  <si>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</si>
  <si>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</si>
  <si>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</si>
  <si>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</si>
  <si>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</si>
  <si>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</si>
  <si>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</si>
  <si>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</si>
  <si>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</si>
  <si>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</si>
  <si>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</si>
  <si>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</si>
  <si>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</si>
  <si>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</si>
  <si>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</si>
  <si>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</si>
  <si>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</si>
  <si>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</si>
  <si>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</si>
  <si>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</si>
  <si>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</si>
  <si>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</si>
  <si>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</si>
  <si>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</si>
  <si>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</si>
  <si>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</si>
  <si>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</si>
  <si>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</si>
  <si>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</si>
  <si>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</si>
  <si>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</si>
  <si>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</si>
  <si>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</si>
  <si>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</si>
  <si>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</si>
  <si>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</si>
  <si>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</si>
  <si>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</si>
  <si>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</si>
  <si>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</si>
  <si>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</si>
  <si>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</si>
  <si>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</si>
  <si>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</si>
  <si>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</si>
  <si>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</si>
  <si>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</si>
  <si>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</si>
  <si>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</si>
  <si>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</si>
  <si>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</si>
  <si>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</si>
  <si>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</si>
  <si>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</si>
  <si>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</si>
  <si>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</si>
  <si>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</si>
  <si>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</si>
  <si>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</si>
  <si>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</si>
  <si>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</si>
  <si>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</si>
  <si>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</si>
  <si>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</si>
  <si>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</si>
  <si>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</si>
  <si>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</si>
  <si>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</si>
  <si>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</si>
  <si>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</si>
  <si>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</si>
  <si>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</si>
  <si>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</si>
  <si>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</si>
  <si>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</si>
  <si>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</si>
  <si>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</si>
  <si>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</si>
  <si>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</si>
  <si>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</si>
  <si>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</si>
  <si>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</si>
  <si>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</si>
  <si>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</si>
  <si>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</si>
  <si>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</si>
  <si>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</si>
  <si>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</si>
  <si>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</si>
  <si>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</si>
  <si>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</si>
  <si>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</si>
  <si>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</si>
  <si>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</si>
  <si>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</si>
  <si>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</si>
  <si>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</si>
  <si>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</si>
  <si>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</si>
  <si>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</si>
  <si>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</si>
  <si>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</si>
  <si>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</si>
  <si>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</si>
  <si>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</si>
  <si>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</si>
  <si>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</si>
  <si>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</si>
  <si>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</si>
  <si>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</si>
  <si>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</si>
  <si>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</si>
  <si>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</si>
  <si>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</si>
  <si>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</si>
  <si>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</si>
  <si>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</si>
  <si>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</si>
  <si>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</si>
  <si>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</si>
  <si>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</si>
  <si>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</si>
  <si>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</si>
  <si>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</si>
  <si>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</si>
  <si>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</si>
  <si>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</si>
  <si>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</si>
  <si>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</si>
  <si>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</si>
  <si>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</si>
  <si>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</si>
  <si>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</si>
  <si>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</si>
  <si>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</si>
  <si>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</si>
  <si>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</si>
  <si>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</si>
  <si>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</si>
  <si>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</si>
  <si>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</si>
  <si>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</si>
  <si>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</si>
  <si>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</si>
  <si>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</si>
  <si>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</si>
  <si>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</si>
  <si>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</si>
  <si>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</si>
  <si>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</si>
  <si>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</si>
  <si>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</si>
  <si>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</si>
  <si>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</si>
  <si>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</si>
  <si>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</si>
  <si>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</si>
  <si>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</si>
  <si>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</si>
  <si>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</si>
  <si>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</si>
  <si>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</si>
  <si>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</si>
  <si>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</si>
  <si>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</si>
  <si>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</si>
  <si>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</si>
  <si>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</si>
  <si>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</si>
  <si>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</si>
  <si>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</si>
  <si>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</si>
  <si>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</si>
  <si>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</si>
  <si>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</si>
  <si>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</si>
  <si>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</si>
  <si>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</si>
  <si>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</si>
  <si>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</si>
  <si>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</si>
  <si>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</si>
  <si>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</si>
  <si>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</si>
  <si>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</si>
  <si>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</si>
  <si>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</si>
  <si>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</si>
  <si>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</si>
  <si>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</si>
  <si>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</si>
  <si>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</si>
  <si>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</si>
  <si>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</si>
  <si>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</si>
  <si>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</si>
  <si>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</si>
  <si>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</si>
  <si>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</si>
  <si>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</si>
  <si>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</si>
  <si>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</si>
  <si>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</si>
  <si>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</si>
  <si>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</si>
  <si>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</si>
  <si>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</si>
  <si>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</si>
  <si>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</si>
  <si>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</si>
  <si>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</si>
  <si>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</si>
  <si>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</si>
  <si>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</si>
  <si>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</si>
  <si>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</si>
  <si>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</si>
  <si>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</si>
  <si>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</si>
  <si>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</si>
  <si>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</si>
  <si>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</si>
  <si>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</si>
  <si>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</si>
  <si>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</si>
  <si>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</si>
  <si>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</si>
  <si>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</si>
  <si>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</si>
  <si>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</si>
  <si>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</si>
  <si>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</si>
  <si>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</si>
  <si>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</si>
  <si>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</si>
  <si>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</si>
  <si>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</si>
  <si>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</si>
  <si>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</si>
  <si>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</si>
  <si>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</si>
  <si>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</si>
  <si>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</si>
  <si>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</si>
  <si>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</si>
  <si>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</si>
  <si>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</si>
  <si>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</si>
  <si>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</si>
  <si>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</si>
  <si>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</si>
  <si>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</si>
  <si>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</si>
  <si>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</si>
  <si>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</si>
  <si>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</si>
  <si>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</si>
  <si>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</si>
  <si>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</si>
  <si>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</si>
  <si>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</si>
  <si>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</si>
  <si>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</si>
  <si>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</si>
  <si>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</si>
  <si>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</si>
  <si>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</si>
  <si>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</si>
  <si>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</si>
  <si>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</si>
  <si>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</si>
  <si>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</si>
  <si>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</si>
  <si>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</si>
  <si>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</si>
  <si>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</si>
  <si>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</si>
  <si>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</si>
  <si>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</si>
  <si>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</si>
  <si>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</si>
  <si>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</si>
  <si>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</si>
  <si>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</si>
  <si>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</si>
  <si>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</si>
  <si>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</si>
  <si>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</si>
  <si>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</si>
  <si>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</si>
  <si>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</si>
  <si>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</si>
  <si>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</si>
  <si>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</si>
  <si>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</si>
  <si>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</si>
  <si>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</si>
  <si>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</si>
  <si>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</si>
  <si>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</si>
  <si>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</si>
  <si>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</si>
  <si>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</si>
  <si>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</si>
  <si>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</si>
  <si>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</si>
  <si>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</si>
  <si>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</si>
  <si>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</si>
  <si>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</si>
  <si>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</si>
  <si>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</si>
  <si>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</si>
  <si>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</si>
  <si>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</si>
  <si>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</si>
  <si>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</si>
  <si>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</si>
  <si>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</si>
  <si>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</si>
  <si>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</si>
  <si>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</si>
  <si>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</si>
  <si>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</si>
  <si>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</si>
  <si>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</si>
  <si>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</si>
  <si>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</si>
  <si>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</si>
  <si>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</si>
  <si>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</si>
  <si>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</si>
  <si>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</si>
  <si>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</si>
  <si>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</si>
  <si>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</si>
  <si>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</si>
  <si>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</si>
  <si>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</si>
  <si>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</si>
  <si>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</si>
  <si>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</si>
  <si>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</si>
  <si>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</si>
  <si>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</si>
  <si>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</si>
  <si>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</si>
  <si>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</si>
  <si>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</si>
  <si>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</si>
  <si>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</si>
  <si>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</si>
  <si>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</si>
  <si>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</si>
  <si>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</si>
  <si>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</si>
  <si>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</si>
  <si>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</si>
  <si>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</si>
  <si>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</si>
  <si>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</si>
  <si>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</si>
  <si>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</si>
  <si>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</si>
  <si>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</si>
  <si>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</si>
  <si>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</si>
  <si>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</si>
  <si>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</si>
  <si>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</si>
  <si>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</si>
  <si>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</si>
  <si>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</si>
  <si>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</si>
  <si>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</si>
  <si>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</si>
  <si>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</si>
  <si>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</si>
  <si>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</si>
  <si>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</si>
  <si>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</si>
  <si>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</si>
  <si>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</si>
  <si>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</si>
  <si>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</si>
  <si>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</si>
  <si>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</si>
  <si>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</si>
  <si>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</si>
  <si>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</si>
  <si>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</si>
  <si>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</si>
  <si>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</si>
  <si>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</si>
  <si>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</si>
  <si>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</si>
  <si>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</si>
  <si>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</si>
  <si>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</si>
  <si>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</si>
  <si>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</si>
  <si>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</si>
  <si>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</si>
  <si>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</si>
  <si>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</si>
  <si>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</si>
  <si>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</si>
  <si>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</si>
  <si>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</si>
  <si>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</si>
  <si>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</si>
  <si>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</si>
  <si>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</si>
  <si>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</si>
  <si>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</si>
  <si>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</si>
  <si>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</si>
  <si>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</si>
  <si>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</si>
  <si>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</si>
  <si>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</si>
  <si>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</si>
  <si>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</si>
  <si>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</si>
  <si>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</si>
  <si>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</si>
  <si>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</si>
  <si>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</si>
  <si>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</si>
  <si>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</si>
  <si>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</si>
  <si>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</si>
  <si>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</si>
  <si>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</si>
  <si>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</si>
  <si>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</si>
  <si>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</si>
  <si>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</si>
  <si>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</si>
  <si>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</si>
  <si>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</si>
  <si>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</si>
  <si>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</si>
  <si>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</si>
  <si>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</si>
  <si>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</si>
  <si>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</si>
  <si>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</si>
  <si>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</si>
  <si>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</si>
  <si>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</si>
  <si>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</si>
  <si>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</si>
  <si>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</si>
  <si>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</si>
  <si>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</si>
  <si>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</si>
  <si>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</si>
  <si>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</si>
  <si>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</si>
  <si>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</si>
  <si>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</si>
  <si>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</si>
  <si>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</si>
  <si>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</si>
  <si>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</si>
  <si>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</si>
  <si>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</si>
  <si>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</si>
  <si>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</si>
  <si>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</si>
  <si>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</si>
  <si>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</si>
  <si>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</si>
  <si>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</si>
  <si>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</si>
  <si>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</si>
  <si>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</si>
  <si>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</si>
  <si>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</si>
  <si>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</si>
  <si>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</si>
  <si>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</si>
  <si>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</si>
  <si>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</si>
  <si>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</si>
  <si>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</si>
  <si>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</si>
  <si>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</si>
  <si>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</si>
  <si>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</si>
  <si>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</si>
  <si>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</si>
  <si>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</si>
  <si>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</si>
  <si>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</si>
  <si>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</si>
  <si>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</si>
  <si>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</si>
  <si>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</si>
  <si>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</si>
  <si>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</si>
  <si>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</si>
  <si>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</si>
  <si>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</si>
  <si>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</si>
  <si>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</si>
  <si>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</si>
  <si>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</si>
  <si>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</si>
  <si>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</si>
  <si>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</si>
  <si>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</si>
  <si>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</si>
  <si>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</si>
  <si>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</si>
  <si>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</si>
  <si>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</si>
  <si>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</si>
  <si>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</si>
  <si>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</si>
  <si>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</si>
  <si>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</si>
  <si>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</si>
  <si>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</si>
  <si>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</si>
  <si>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</si>
  <si>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</si>
  <si>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</si>
  <si>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</si>
  <si>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</si>
  <si>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</si>
  <si>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</si>
  <si>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</si>
  <si>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</si>
  <si>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</si>
  <si>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</si>
  <si>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</si>
  <si>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</si>
  <si>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</si>
  <si>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</si>
  <si>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</si>
  <si>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</si>
  <si>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</si>
  <si>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</si>
  <si>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</si>
  <si>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</si>
  <si>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</si>
  <si>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</si>
  <si>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</si>
  <si>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</si>
  <si>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</si>
  <si>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</si>
  <si>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</si>
  <si>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</si>
  <si>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</si>
  <si>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</si>
  <si>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</si>
  <si>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</si>
  <si>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</si>
  <si>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</si>
  <si>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</si>
  <si>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</si>
  <si>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</si>
  <si>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</si>
  <si>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</si>
  <si>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</si>
  <si>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</si>
  <si>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</si>
  <si>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</si>
  <si>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</si>
  <si>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</si>
  <si>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</si>
  <si>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</si>
  <si>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</si>
  <si>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</si>
  <si>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</si>
  <si>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</si>
  <si>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</si>
  <si>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</si>
  <si>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</si>
  <si>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</si>
  <si>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</si>
  <si>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</si>
  <si>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</si>
  <si>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</si>
  <si>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</si>
  <si>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</si>
  <si>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</si>
  <si>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</si>
  <si>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</si>
  <si>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</si>
  <si>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</si>
  <si>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</si>
  <si>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</si>
  <si>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</si>
  <si>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</si>
  <si>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</si>
  <si>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</si>
  <si>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</si>
  <si>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</si>
  <si>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</si>
  <si>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</si>
  <si>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</si>
  <si>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</si>
  <si>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</si>
  <si>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</si>
  <si>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</si>
  <si>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</si>
  <si>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</si>
  <si>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</si>
  <si>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</si>
  <si>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</si>
  <si>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</si>
  <si>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</si>
  <si>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</si>
  <si>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</si>
  <si>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</si>
  <si>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</si>
  <si>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</si>
  <si>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</si>
  <si>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</si>
  <si>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</si>
  <si>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</si>
  <si>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</si>
  <si>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</si>
  <si>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</si>
  <si>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</si>
  <si>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</si>
  <si>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</si>
  <si>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</si>
  <si>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</si>
  <si>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</si>
  <si>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</si>
  <si>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</si>
  <si>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</si>
  <si>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</si>
  <si>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</si>
  <si>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</si>
  <si>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</si>
  <si>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</si>
  <si>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</si>
  <si>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</si>
  <si>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</si>
  <si>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</si>
  <si>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</si>
  <si>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</si>
  <si>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</si>
  <si>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</si>
  <si>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</si>
  <si>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</si>
  <si>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</si>
  <si>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</si>
  <si>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</si>
  <si>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</si>
  <si>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</si>
  <si>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</si>
  <si>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</si>
  <si>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</si>
  <si>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</si>
  <si>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</si>
  <si>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</si>
  <si>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</si>
  <si>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</si>
  <si>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</si>
  <si>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</si>
  <si>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</si>
  <si>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</si>
  <si>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</si>
  <si>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</si>
  <si>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</si>
  <si>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</si>
  <si>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</si>
  <si>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</si>
  <si>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</si>
  <si>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</si>
  <si>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</si>
  <si>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</si>
  <si>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</si>
  <si>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</si>
  <si>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</si>
  <si>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</si>
  <si>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</si>
  <si>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</si>
  <si>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</si>
  <si>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</si>
  <si>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</si>
  <si>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</si>
  <si>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</si>
  <si>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</si>
  <si>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</si>
  <si>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</si>
  <si>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</si>
  <si>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</si>
  <si>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</si>
  <si>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</si>
  <si>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</si>
  <si>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</si>
  <si>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</si>
  <si>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</si>
  <si>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</si>
  <si>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</si>
  <si>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</si>
  <si>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</si>
  <si>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</si>
  <si>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</si>
  <si>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</si>
  <si>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</si>
  <si>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</si>
  <si>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</si>
  <si>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</si>
  <si>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</si>
  <si>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</si>
  <si>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</si>
  <si>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</si>
  <si>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</si>
  <si>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</si>
  <si>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</si>
  <si>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</si>
  <si>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</si>
  <si>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</si>
  <si>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</si>
  <si>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</si>
  <si>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</si>
  <si>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</si>
  <si>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</si>
  <si>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</si>
  <si>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</si>
  <si>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</si>
  <si>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</si>
  <si>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</si>
  <si>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</si>
  <si>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</si>
  <si>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</si>
  <si>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</si>
  <si>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</si>
  <si>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</si>
  <si>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</si>
  <si>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</si>
  <si>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</si>
  <si>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</si>
  <si>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</si>
  <si>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</si>
  <si>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</si>
  <si>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</si>
  <si>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</si>
  <si>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</si>
  <si>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</si>
  <si>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</si>
  <si>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</si>
  <si>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</si>
  <si>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</si>
  <si>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</si>
  <si>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</si>
  <si>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</si>
  <si>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</si>
  <si>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</si>
  <si>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</si>
  <si>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</si>
  <si>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</si>
  <si>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</si>
  <si>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</si>
  <si>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</si>
  <si>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</si>
  <si>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</si>
  <si>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</si>
  <si>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</si>
  <si>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</si>
  <si>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</si>
  <si>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</si>
  <si>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</si>
  <si>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</si>
  <si>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</si>
  <si>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</si>
  <si>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</si>
  <si>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</si>
  <si>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</si>
  <si>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</si>
  <si>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</si>
  <si>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</si>
  <si>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</si>
  <si>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</si>
  <si>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</si>
  <si>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</si>
  <si>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</si>
  <si>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</si>
  <si>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</si>
  <si>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</si>
  <si>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</si>
  <si>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</si>
  <si>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</si>
  <si>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</si>
  <si>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</si>
  <si>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</si>
  <si>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</si>
  <si>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</si>
  <si>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</si>
  <si>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</si>
  <si>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</si>
  <si>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</si>
  <si>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</si>
  <si>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</si>
  <si>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</si>
  <si>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</si>
  <si>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</si>
  <si>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</si>
  <si>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</si>
  <si>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</si>
  <si>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</si>
  <si>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</si>
  <si>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</si>
  <si>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</si>
  <si>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</si>
  <si>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</si>
  <si>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</si>
  <si>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</si>
  <si>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</si>
  <si>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</si>
  <si>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</si>
  <si>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</si>
  <si>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</si>
  <si>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</si>
  <si>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</si>
  <si>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</si>
  <si>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</si>
  <si>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</si>
  <si>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</si>
  <si>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</si>
  <si>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</si>
  <si>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</si>
  <si>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</si>
  <si>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</si>
  <si>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</si>
  <si>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</si>
  <si>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</si>
  <si>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</si>
  <si>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</si>
  <si>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</si>
  <si>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</si>
  <si>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</si>
  <si>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</si>
  <si>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</si>
  <si>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</si>
  <si>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</si>
  <si>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</si>
  <si>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</si>
  <si>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</si>
  <si>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</si>
  <si>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</si>
  <si>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</si>
  <si>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</si>
  <si>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</si>
  <si>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</si>
  <si>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</si>
  <si>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</si>
  <si>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</si>
  <si>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</si>
  <si>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</si>
  <si>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</si>
  <si>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</si>
  <si>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</si>
  <si>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</si>
  <si>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</si>
  <si>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</si>
  <si>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</si>
  <si>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</si>
  <si>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</si>
  <si>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</si>
  <si>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</si>
  <si>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</si>
  <si>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</si>
  <si>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</si>
  <si>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</si>
  <si>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</si>
  <si>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</si>
  <si>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</si>
  <si>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</si>
  <si>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</si>
  <si>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</si>
  <si>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</si>
  <si>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</si>
  <si>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</si>
  <si>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</si>
  <si>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</si>
  <si>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</si>
  <si>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</si>
  <si>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</si>
  <si>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</si>
  <si>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</si>
  <si>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</si>
  <si>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</si>
  <si>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</si>
  <si>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</si>
  <si>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</si>
  <si>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</si>
  <si>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</si>
  <si>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</si>
  <si>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</si>
  <si>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</si>
  <si>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</si>
  <si>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</si>
  <si>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</si>
  <si>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</si>
  <si>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</si>
  <si>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</si>
  <si>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</si>
  <si>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</si>
  <si>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</si>
  <si>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</si>
  <si>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</si>
  <si>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</si>
  <si>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</si>
  <si>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</si>
  <si>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</si>
  <si>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</si>
  <si>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</si>
  <si>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</si>
  <si>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</si>
  <si>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</si>
  <si>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</si>
  <si>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</si>
  <si>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</si>
  <si>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</si>
  <si>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</si>
  <si>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</si>
  <si>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</si>
  <si>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</si>
  <si>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</si>
  <si>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</si>
  <si>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</si>
  <si>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</si>
  <si>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</si>
  <si>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</si>
  <si>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</si>
  <si>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</si>
  <si>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</si>
  <si>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</si>
  <si>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</si>
  <si>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</si>
  <si>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</si>
  <si>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</si>
  <si>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</si>
  <si>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</si>
  <si>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</si>
  <si>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</si>
  <si>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</si>
  <si>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</si>
  <si>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</si>
  <si>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</si>
  <si>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</si>
  <si>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</si>
  <si>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</si>
  <si>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</si>
  <si>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</si>
  <si>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</si>
  <si>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</si>
  <si>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</si>
  <si>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</si>
  <si>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</si>
  <si>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</si>
  <si>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</si>
  <si>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</si>
  <si>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</si>
  <si>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</si>
  <si>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</si>
  <si>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</si>
  <si>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</si>
  <si>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</si>
  <si>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</si>
  <si>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</si>
  <si>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</si>
  <si>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</si>
  <si>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</si>
  <si>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</si>
  <si>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</si>
  <si>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</si>
  <si>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</si>
  <si>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</si>
  <si>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</si>
  <si>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</si>
  <si>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</si>
  <si>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</si>
  <si>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</si>
  <si>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</si>
  <si>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</si>
  <si>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</si>
  <si>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</si>
  <si>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</si>
  <si>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</si>
  <si>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</si>
  <si>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</si>
  <si>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</si>
  <si>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</si>
  <si>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</si>
  <si>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</si>
  <si>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</si>
  <si>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</si>
  <si>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</si>
  <si>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</si>
  <si>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</si>
  <si>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</si>
  <si>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</si>
  <si>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</si>
  <si>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</si>
  <si>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</si>
  <si>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</si>
  <si>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</si>
  <si>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</si>
  <si>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</si>
  <si>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</si>
  <si>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</si>
  <si>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</si>
  <si>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</si>
  <si>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</si>
  <si>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</si>
  <si>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</si>
  <si>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</si>
  <si>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</si>
  <si>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</si>
  <si>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</si>
  <si>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</si>
  <si>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</si>
  <si>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</si>
  <si>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</si>
  <si>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</si>
  <si>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</si>
  <si>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</si>
  <si>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</si>
  <si>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</si>
  <si>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</si>
  <si>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</si>
  <si>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</si>
  <si>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</si>
  <si>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</si>
  <si>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</si>
  <si>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</si>
  <si>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</si>
  <si>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</si>
  <si>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</si>
  <si>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</si>
  <si>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</si>
  <si>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</si>
  <si>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</si>
  <si>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</si>
  <si>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</si>
  <si>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</si>
  <si>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</si>
  <si>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</si>
  <si>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</si>
  <si>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</si>
  <si>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</si>
  <si>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</si>
  <si>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</si>
  <si>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</si>
  <si>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</si>
  <si>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</si>
  <si>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</si>
  <si>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</si>
  <si>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</si>
  <si>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</si>
  <si>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</si>
  <si>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</si>
  <si>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</si>
  <si>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</si>
  <si>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</si>
  <si>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</si>
  <si>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</si>
  <si>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</si>
  <si>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</si>
  <si>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</si>
  <si>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</si>
  <si>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</si>
  <si>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</si>
  <si>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</si>
  <si>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</si>
  <si>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</si>
  <si>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</si>
  <si>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</si>
  <si>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</si>
  <si>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</si>
  <si>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</si>
  <si>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</si>
  <si>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</si>
  <si>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</si>
  <si>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</si>
  <si>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</si>
  <si>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</si>
  <si>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</si>
  <si>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</si>
  <si>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</si>
  <si>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</si>
  <si>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</si>
  <si>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</si>
  <si>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</si>
  <si>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</si>
  <si>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</si>
  <si>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</si>
  <si>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</si>
  <si>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</si>
  <si>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</si>
  <si>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</si>
  <si>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</si>
  <si>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</si>
  <si>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</si>
  <si>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</si>
  <si>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</si>
  <si>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</si>
  <si>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</si>
  <si>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</si>
  <si>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</si>
  <si>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</si>
  <si>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</si>
  <si>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</si>
  <si>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</si>
  <si>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</si>
  <si>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</si>
  <si>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</si>
  <si>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</si>
  <si>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</si>
  <si>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</si>
  <si>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</si>
  <si>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</si>
  <si>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</si>
  <si>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</si>
  <si>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</si>
  <si>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</si>
  <si>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</si>
  <si>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</si>
  <si>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</si>
  <si>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</si>
  <si>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</si>
  <si>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</si>
  <si>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</si>
  <si>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</si>
  <si>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</si>
  <si>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</si>
  <si>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</si>
  <si>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</si>
  <si>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</si>
  <si>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</si>
  <si>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</si>
  <si>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</si>
  <si>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</si>
  <si>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</si>
  <si>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</si>
  <si>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</si>
  <si>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</si>
  <si>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</si>
  <si>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</si>
  <si>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</si>
  <si>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</si>
  <si>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</si>
  <si>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</si>
  <si>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</si>
  <si>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</si>
  <si>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</si>
  <si>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</si>
  <si>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</si>
  <si>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</si>
  <si>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</si>
  <si>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</si>
  <si>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</si>
  <si>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</si>
  <si>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</si>
  <si>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</si>
  <si>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</si>
  <si>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</si>
  <si>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</si>
  <si>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</si>
  <si>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</si>
  <si>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</si>
  <si>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</si>
  <si>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</si>
  <si>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</si>
  <si>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</si>
  <si>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</si>
  <si>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</si>
  <si>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</si>
  <si>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</si>
  <si>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</si>
  <si>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</si>
  <si>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</si>
  <si>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</si>
  <si>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</si>
  <si>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</si>
  <si>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</si>
  <si>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</si>
  <si>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</si>
  <si>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</si>
  <si>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</si>
  <si>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</si>
  <si>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</si>
  <si>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</si>
  <si>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</si>
  <si>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</si>
  <si>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</si>
  <si>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</si>
  <si>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</si>
  <si>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</si>
  <si>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</si>
  <si>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</si>
  <si>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</si>
  <si>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</si>
  <si>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</si>
  <si>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</si>
  <si>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</si>
  <si>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</si>
  <si>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</si>
  <si>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</si>
  <si>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</si>
  <si>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</si>
  <si>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</si>
  <si>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</si>
  <si>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</si>
  <si>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</si>
  <si>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</si>
  <si>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</si>
  <si>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</si>
  <si>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</si>
  <si>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</si>
  <si>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</si>
  <si>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</si>
  <si>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</si>
  <si>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</si>
  <si>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</si>
  <si>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</si>
  <si>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</si>
  <si>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</si>
  <si>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</si>
  <si>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</si>
  <si>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</si>
  <si>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</si>
  <si>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</si>
  <si>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</si>
  <si>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</si>
  <si>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</si>
  <si>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</si>
  <si>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</si>
  <si>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</si>
  <si>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</si>
  <si>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</si>
  <si>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</si>
  <si>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</si>
  <si>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</si>
  <si>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</si>
  <si>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</si>
  <si>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</si>
  <si>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</si>
  <si>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</si>
  <si>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</si>
  <si>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</si>
  <si>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</si>
  <si>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</si>
  <si>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</si>
  <si>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</si>
  <si>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</si>
  <si>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</si>
  <si>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</si>
  <si>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</si>
  <si>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</si>
  <si>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</si>
  <si>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</si>
  <si>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</si>
  <si>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</si>
  <si>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</si>
  <si>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</si>
  <si>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</si>
  <si>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</si>
  <si>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</si>
  <si>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</si>
  <si>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</si>
  <si>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</si>
  <si>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</si>
  <si>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</si>
  <si>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</si>
  <si>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</si>
  <si>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</si>
  <si>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</si>
  <si>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</si>
  <si>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</si>
  <si>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</si>
  <si>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</si>
  <si>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</si>
  <si>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</si>
  <si>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</si>
  <si>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</si>
  <si>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</si>
  <si>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</si>
  <si>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</si>
  <si>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</si>
  <si>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</si>
  <si>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</si>
  <si>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</si>
  <si>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</si>
  <si>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</si>
  <si>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</si>
  <si>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</si>
  <si>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</si>
  <si>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</si>
  <si>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</si>
  <si>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</si>
  <si>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</si>
  <si>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</si>
  <si>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</si>
  <si>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</si>
  <si>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</si>
  <si>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</si>
  <si>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</si>
  <si>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</si>
  <si>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</si>
  <si>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</si>
  <si>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</si>
  <si>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</si>
  <si>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</si>
  <si>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</si>
  <si>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</si>
  <si>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</si>
  <si>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</si>
  <si>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</si>
  <si>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</si>
  <si>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</si>
  <si>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</si>
  <si>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</si>
  <si>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</si>
  <si>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</si>
  <si>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</si>
  <si>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</si>
  <si>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</si>
  <si>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</si>
  <si>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</si>
  <si>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</si>
  <si>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</si>
  <si>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</si>
  <si>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</si>
  <si>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</si>
  <si>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</si>
  <si>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</si>
  <si>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</si>
  <si>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</si>
  <si>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</si>
  <si>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</si>
  <si>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</si>
  <si>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</si>
  <si>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</si>
  <si>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</si>
  <si>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</si>
  <si>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</si>
  <si>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</si>
  <si>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</si>
  <si>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</si>
  <si>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</si>
  <si>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</si>
  <si>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</si>
  <si>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</si>
  <si>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</si>
  <si>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</si>
  <si>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</si>
  <si>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</si>
  <si>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</si>
  <si>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</si>
  <si>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</si>
  <si>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</si>
  <si>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</si>
  <si>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</si>
  <si>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</si>
  <si>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</si>
  <si>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</si>
  <si>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</si>
  <si>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</si>
  <si>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</si>
  <si>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</si>
  <si>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</si>
  <si>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</si>
  <si>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</si>
  <si>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</si>
  <si>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</si>
  <si>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</si>
  <si>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</si>
  <si>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</si>
  <si>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</si>
  <si>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</si>
  <si>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</si>
  <si>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</si>
  <si>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</si>
  <si>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</si>
  <si>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</si>
  <si>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</si>
  <si>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</si>
  <si>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</si>
  <si>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</si>
  <si>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</si>
  <si>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</si>
  <si>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</si>
  <si>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</si>
  <si>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</si>
  <si>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</si>
  <si>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</si>
  <si>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</si>
  <si>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</si>
  <si>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</si>
  <si>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</si>
  <si>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</si>
  <si>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</si>
  <si>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</si>
  <si>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</si>
  <si>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</si>
  <si>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</si>
  <si>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</si>
  <si>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</si>
  <si>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</si>
  <si>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</si>
  <si>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</si>
  <si>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</si>
  <si>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</si>
  <si>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</si>
  <si>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</si>
  <si>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</si>
  <si>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</si>
  <si>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</si>
  <si>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</si>
  <si>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</si>
  <si>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</si>
  <si>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</si>
  <si>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</si>
  <si>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</si>
  <si>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</si>
  <si>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</si>
  <si>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</si>
  <si>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</si>
  <si>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</si>
  <si>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</si>
  <si>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</si>
  <si>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</si>
  <si>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</si>
  <si>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</si>
  <si>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</si>
  <si>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</si>
  <si>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</si>
  <si>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</si>
  <si>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</si>
  <si>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</si>
  <si>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</si>
  <si>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</si>
  <si>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</si>
  <si>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</si>
  <si>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</si>
  <si>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</si>
  <si>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</si>
  <si>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</si>
  <si>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</si>
  <si>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</si>
  <si>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</si>
  <si>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</si>
  <si>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</si>
  <si>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</si>
  <si>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</si>
  <si>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</si>
  <si>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</si>
  <si>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</si>
  <si>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</si>
  <si>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</si>
  <si>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</si>
  <si>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</si>
  <si>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</si>
  <si>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</si>
  <si>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</si>
  <si>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</si>
  <si>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</si>
  <si>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</si>
  <si>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</si>
  <si>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</si>
  <si>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</si>
  <si>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</si>
  <si>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</si>
  <si>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</si>
  <si>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</si>
  <si>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</si>
  <si>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</si>
  <si>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</si>
  <si>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</si>
  <si>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</si>
  <si>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</si>
  <si>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</si>
  <si>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</si>
  <si>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</si>
  <si>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</si>
  <si>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</si>
  <si>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</si>
  <si>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</si>
  <si>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</si>
  <si>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</si>
  <si>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</si>
  <si>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</si>
  <si>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</si>
  <si>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</si>
  <si>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</si>
  <si>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</si>
  <si>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</si>
  <si>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</si>
  <si>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</si>
  <si>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</si>
  <si>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</si>
  <si>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</si>
  <si>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</si>
  <si>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</si>
  <si>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</si>
  <si>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</si>
  <si>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</si>
  <si>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</si>
  <si>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</si>
  <si>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</si>
  <si>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</si>
  <si>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</si>
  <si>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</si>
  <si>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</si>
  <si>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</si>
  <si>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</si>
  <si>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</si>
  <si>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</si>
  <si>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</si>
  <si>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</si>
  <si>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</si>
  <si>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</si>
  <si>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</si>
  <si>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</si>
  <si>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</si>
  <si>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</si>
  <si>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</si>
  <si>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</si>
  <si>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</si>
  <si>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</si>
  <si>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</si>
  <si>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</si>
  <si>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</si>
  <si>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</si>
  <si>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</si>
  <si>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</si>
  <si>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</si>
  <si>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</si>
  <si>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</si>
  <si>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</si>
  <si>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</si>
  <si>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</si>
  <si>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</si>
  <si>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</si>
  <si>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</si>
  <si>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</si>
  <si>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</si>
  <si>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</si>
  <si>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</si>
  <si>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</si>
  <si>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</si>
  <si>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</si>
  <si>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</si>
  <si>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</si>
  <si>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</si>
  <si>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</si>
  <si>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</si>
  <si>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</si>
  <si>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</si>
  <si>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</si>
  <si>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</si>
  <si>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</si>
  <si>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</si>
  <si>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</si>
  <si>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</si>
  <si>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</si>
  <si>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</si>
  <si>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</si>
  <si>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</si>
  <si>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</si>
  <si>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</si>
  <si>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</si>
  <si>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</si>
  <si>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</si>
  <si>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</si>
  <si>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</si>
  <si>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</si>
  <si>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</si>
  <si>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</si>
  <si>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</si>
  <si>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</si>
  <si>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</si>
  <si>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</si>
  <si>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</si>
  <si>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</si>
  <si>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</si>
  <si>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</si>
  <si>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</si>
  <si>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</si>
  <si>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</si>
  <si>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</si>
  <si>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</si>
  <si>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</si>
  <si>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</si>
  <si>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</si>
  <si>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</si>
  <si>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</si>
  <si>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</si>
  <si>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</si>
  <si>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</si>
  <si>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</si>
  <si>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</si>
  <si>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</si>
  <si>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</si>
  <si>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</si>
  <si>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</si>
  <si>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</si>
  <si>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</si>
  <si>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</si>
  <si>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</si>
  <si>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</si>
  <si>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</si>
  <si>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</si>
  <si>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</si>
  <si>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</si>
  <si>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</si>
  <si>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</si>
  <si>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</si>
  <si>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</si>
  <si>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</si>
  <si>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</si>
  <si>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</si>
  <si>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</si>
  <si>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</si>
  <si>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</si>
  <si>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</si>
  <si>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</si>
  <si>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</si>
  <si>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</si>
  <si>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</si>
  <si>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</si>
  <si>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</si>
  <si>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</si>
  <si>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</si>
  <si>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</si>
  <si>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</si>
  <si>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</si>
  <si>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</si>
  <si>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</si>
  <si>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</si>
  <si>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</si>
  <si>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</si>
  <si>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</si>
  <si>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</si>
  <si>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</si>
  <si>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</si>
  <si>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</si>
  <si>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</si>
  <si>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</si>
  <si>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</si>
  <si>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</si>
  <si>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</si>
  <si>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</si>
  <si>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</si>
  <si>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</si>
  <si>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</si>
  <si>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</si>
  <si>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</si>
  <si>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</si>
  <si>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</si>
  <si>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</si>
  <si>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</si>
  <si>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</si>
  <si>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</si>
  <si>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</si>
  <si>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</si>
  <si>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</si>
  <si>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</si>
  <si>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</si>
  <si>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</si>
  <si>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</si>
  <si>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</si>
  <si>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</si>
  <si>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</si>
  <si>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</si>
  <si>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</si>
  <si>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</si>
  <si>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</si>
  <si>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</si>
  <si>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</si>
  <si>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</si>
  <si>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</si>
  <si>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</si>
  <si>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</si>
  <si>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</si>
  <si>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</si>
  <si>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</si>
  <si>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</si>
  <si>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</si>
  <si>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</si>
  <si>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</si>
  <si>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</si>
  <si>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</si>
  <si>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</si>
  <si>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</si>
  <si>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</si>
  <si>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</si>
  <si>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</si>
  <si>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</si>
  <si>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</si>
  <si>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</si>
  <si>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</si>
  <si>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</si>
  <si>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</si>
  <si>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</si>
  <si>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</si>
  <si>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</si>
  <si>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</si>
  <si>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</si>
  <si>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</si>
  <si>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</si>
  <si>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</si>
  <si>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</si>
  <si>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</si>
  <si>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</si>
  <si>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</si>
  <si>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</si>
  <si>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</si>
  <si>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</si>
  <si>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</si>
  <si>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</si>
  <si>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</si>
  <si>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</si>
  <si>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</si>
  <si>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</si>
  <si>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</si>
  <si>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</si>
  <si>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</si>
  <si>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</si>
  <si>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</si>
  <si>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</si>
  <si>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</si>
  <si>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</si>
  <si>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</si>
  <si>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</si>
  <si>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</si>
  <si>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</si>
  <si>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</si>
  <si>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</si>
  <si>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</si>
  <si>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</si>
  <si>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</si>
  <si>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</si>
  <si>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</si>
  <si>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</si>
  <si>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</si>
  <si>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</si>
  <si>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</si>
  <si>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</si>
  <si>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</si>
  <si>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</si>
  <si>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</si>
  <si>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</si>
  <si>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</si>
  <si>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</si>
  <si>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</si>
  <si>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</si>
  <si>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</si>
  <si>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</si>
  <si>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</si>
  <si>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</si>
  <si>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</si>
  <si>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</si>
  <si>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</si>
  <si>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</si>
  <si>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</si>
  <si>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</si>
  <si>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</si>
  <si>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</si>
  <si>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</si>
  <si>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</si>
  <si>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</si>
  <si>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</si>
  <si>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</si>
  <si>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</si>
  <si>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</si>
  <si>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</si>
  <si>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</si>
  <si>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</si>
  <si>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</si>
  <si>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</si>
  <si>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</si>
  <si>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</si>
  <si>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</si>
  <si>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</si>
  <si>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</si>
  <si>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</si>
  <si>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</si>
  <si>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</si>
  <si>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</si>
  <si>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</si>
  <si>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</si>
  <si>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</si>
  <si>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</si>
  <si>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</si>
  <si>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</si>
  <si>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</si>
  <si>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</si>
  <si>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</si>
  <si>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</si>
  <si>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</si>
  <si>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</si>
  <si>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</si>
  <si>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</si>
  <si>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</si>
  <si>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</si>
  <si>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</si>
  <si>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</si>
  <si>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</si>
  <si>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</si>
  <si>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</si>
  <si>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</si>
  <si>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</si>
  <si>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</si>
  <si>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</si>
  <si>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</si>
  <si>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</si>
  <si>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</si>
  <si>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</si>
  <si>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</si>
  <si>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</si>
  <si>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</si>
  <si>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</si>
  <si>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</si>
  <si>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</si>
  <si>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</si>
  <si>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</si>
  <si>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</si>
  <si>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</si>
  <si>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</si>
  <si>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</si>
  <si>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</si>
  <si>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</si>
  <si>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</si>
  <si>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</si>
  <si>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</si>
  <si>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</si>
  <si>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</si>
  <si>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</si>
  <si>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</si>
  <si>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</si>
  <si>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</si>
  <si>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</si>
  <si>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</si>
  <si>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</si>
  <si>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</si>
  <si>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</si>
  <si>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</si>
  <si>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</si>
  <si>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</si>
  <si>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</si>
  <si>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</si>
  <si>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</si>
  <si>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</si>
  <si>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</si>
  <si>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</si>
  <si>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</si>
  <si>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</si>
  <si>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</si>
  <si>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</si>
  <si>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</si>
  <si>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</si>
  <si>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</si>
  <si>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</si>
  <si>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</si>
  <si>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</si>
  <si>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</si>
  <si>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</si>
  <si>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</si>
  <si>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</si>
  <si>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</si>
  <si>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</si>
  <si>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</si>
  <si>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</si>
  <si>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</si>
  <si>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</si>
  <si>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</si>
  <si>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</si>
  <si>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</si>
  <si>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</si>
  <si>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</si>
  <si>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</si>
  <si>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</si>
  <si>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</si>
  <si>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</si>
  <si>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</si>
  <si>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</si>
  <si>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</si>
  <si>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</si>
  <si>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</si>
  <si>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</si>
  <si>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</si>
  <si>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</si>
  <si>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</si>
  <si>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</si>
  <si>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</si>
  <si>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</si>
  <si>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</si>
  <si>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</si>
  <si>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</si>
  <si>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</si>
  <si>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</si>
  <si>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</si>
  <si>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</si>
  <si>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</si>
  <si>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</si>
  <si>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</si>
  <si>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</si>
  <si>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</si>
  <si>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</si>
  <si>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</si>
  <si>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</si>
  <si>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</si>
  <si>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</si>
  <si>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</si>
  <si>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</si>
  <si>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</si>
  <si>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</si>
  <si>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</si>
  <si>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</si>
  <si>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</si>
  <si>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</si>
  <si>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</si>
  <si>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</si>
  <si>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</si>
  <si>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</si>
  <si>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</si>
  <si>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</si>
  <si>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</si>
  <si>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</si>
  <si>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</si>
  <si>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</si>
  <si>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</si>
  <si>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</si>
  <si>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</si>
  <si>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</si>
  <si>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</si>
  <si>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</si>
  <si>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</si>
  <si>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</si>
  <si>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</si>
  <si>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</si>
  <si>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</si>
  <si>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</si>
  <si>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</si>
  <si>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</si>
  <si>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</si>
  <si>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</si>
  <si>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</si>
  <si>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</si>
  <si>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</si>
  <si>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</si>
  <si>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</si>
  <si>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</si>
  <si>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</si>
  <si>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</si>
  <si>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</si>
  <si>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</si>
  <si>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</si>
  <si>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</si>
  <si>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</si>
  <si>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</si>
  <si>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</si>
  <si>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</si>
  <si>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</si>
  <si>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</si>
  <si>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</si>
  <si>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</si>
  <si>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</si>
  <si>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</si>
  <si>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</si>
  <si>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</si>
  <si>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</si>
  <si>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</si>
  <si>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</si>
  <si>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</si>
  <si>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</si>
  <si>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</si>
  <si>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</si>
  <si>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</si>
  <si>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</si>
  <si>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</si>
  <si>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</si>
  <si>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</si>
  <si>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</si>
  <si>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</si>
  <si>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</si>
  <si>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</si>
  <si>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</si>
  <si>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</si>
  <si>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</si>
  <si>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</si>
  <si>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</si>
  <si>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</si>
  <si>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</si>
  <si>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</si>
  <si>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</si>
  <si>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</si>
  <si>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</si>
  <si>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</si>
  <si>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</si>
  <si>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</si>
  <si>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</si>
  <si>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</si>
  <si>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</si>
  <si>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</si>
  <si>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</si>
  <si>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</si>
  <si>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</si>
  <si>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</si>
  <si>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</si>
  <si>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</si>
  <si>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</si>
  <si>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</si>
  <si>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</si>
  <si>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</si>
  <si>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</si>
  <si>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</si>
  <si>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</si>
  <si>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</si>
  <si>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</si>
  <si>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</si>
  <si>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</si>
  <si>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</si>
  <si>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</si>
  <si>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</si>
  <si>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</si>
  <si>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</si>
  <si>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</si>
  <si>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</si>
  <si>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</si>
  <si>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</si>
  <si>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</si>
  <si>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</si>
  <si>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</si>
  <si>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</si>
  <si>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</si>
  <si>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</si>
  <si>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</si>
  <si>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</si>
  <si>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</si>
  <si>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</si>
  <si>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</si>
  <si>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</si>
  <si>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</si>
  <si>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</si>
  <si>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</si>
  <si>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</si>
  <si>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</si>
  <si>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</si>
  <si>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</si>
  <si>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</si>
  <si>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</si>
  <si>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</si>
  <si>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</si>
  <si>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</si>
  <si>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</si>
  <si>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</si>
  <si>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</si>
  <si>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</si>
  <si>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</si>
  <si>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</si>
  <si>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</si>
  <si>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</si>
  <si>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</si>
  <si>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</si>
  <si>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</si>
  <si>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</si>
  <si>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</si>
  <si>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</si>
  <si>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</si>
  <si>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</si>
  <si>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</si>
  <si>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</si>
  <si>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</si>
  <si>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</si>
  <si>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</si>
  <si>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</si>
  <si>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</si>
  <si>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</si>
  <si>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</si>
  <si>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</si>
  <si>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</si>
  <si>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</si>
  <si>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</si>
  <si>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</si>
  <si>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</si>
  <si>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</si>
  <si>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</si>
  <si>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</si>
  <si>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</si>
  <si>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</si>
  <si>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</si>
  <si>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</si>
  <si>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</si>
  <si>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</si>
  <si>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</si>
  <si>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</si>
  <si>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</si>
  <si>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</si>
  <si>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</si>
  <si>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</si>
  <si>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</si>
  <si>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</si>
  <si>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</si>
  <si>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</si>
  <si>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</si>
  <si>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</si>
  <si>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</si>
  <si>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</si>
  <si>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</si>
  <si>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</si>
  <si>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</si>
  <si>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</si>
  <si>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</si>
  <si>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</si>
  <si>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</si>
  <si>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</si>
  <si>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</si>
  <si>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</si>
  <si>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</si>
  <si>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</si>
  <si>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</si>
  <si>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</si>
  <si>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</si>
  <si>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</si>
  <si>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</si>
  <si>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</si>
  <si>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</si>
  <si>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</si>
  <si>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</si>
  <si>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</si>
  <si>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</si>
  <si>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</si>
  <si>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</si>
  <si>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</si>
  <si>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</si>
  <si>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</si>
  <si>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</si>
  <si>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</si>
  <si>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</si>
  <si>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</si>
  <si>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</si>
  <si>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</si>
  <si>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</si>
  <si>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</si>
  <si>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</si>
  <si>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</si>
  <si>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</si>
  <si>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</si>
  <si>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</si>
  <si>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</si>
  <si>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</si>
  <si>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</si>
  <si>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</si>
  <si>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</si>
  <si>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</si>
  <si>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</si>
  <si>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</si>
  <si>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</si>
  <si>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</si>
  <si>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</si>
  <si>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</si>
  <si>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</si>
  <si>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</si>
  <si>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</si>
  <si>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</si>
  <si>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</si>
  <si>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</si>
  <si>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</si>
  <si>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</si>
  <si>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</si>
  <si>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</si>
  <si>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</si>
  <si>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</si>
  <si>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</si>
  <si>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</si>
  <si>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</si>
  <si>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</si>
  <si>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</si>
  <si>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</si>
  <si>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</si>
  <si>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</si>
  <si>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</si>
  <si>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</si>
  <si>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</si>
  <si>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</si>
  <si>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</si>
  <si>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</si>
  <si>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</si>
  <si>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</si>
  <si>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</si>
  <si>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</si>
  <si>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</si>
  <si>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</si>
  <si>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</si>
  <si>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</si>
  <si>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</si>
  <si>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</si>
  <si>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</si>
  <si>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</si>
  <si>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</si>
  <si>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</si>
  <si>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</si>
  <si>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</si>
  <si>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</si>
  <si>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</si>
  <si>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</si>
  <si>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</si>
  <si>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</si>
  <si>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</si>
  <si>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</si>
  <si>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</si>
  <si>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</si>
  <si>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</si>
  <si>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</si>
  <si>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</si>
  <si>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</si>
  <si>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</si>
  <si>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</si>
  <si>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</si>
  <si>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</si>
  <si>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</si>
  <si>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</si>
  <si>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</si>
  <si>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</si>
  <si>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</si>
  <si>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</si>
  <si>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</si>
  <si>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</si>
  <si>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</si>
  <si>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</si>
  <si>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</si>
  <si>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</si>
  <si>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</si>
  <si>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</si>
  <si>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</si>
  <si>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</si>
  <si>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</si>
  <si>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</si>
  <si>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</si>
  <si>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</si>
  <si>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</si>
  <si>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</si>
  <si>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</si>
  <si>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</si>
  <si>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</si>
  <si>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</si>
  <si>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</si>
  <si>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</si>
  <si>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</si>
  <si>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</si>
  <si>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</si>
  <si>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</si>
  <si>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</si>
  <si>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</si>
  <si>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</si>
  <si>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</si>
  <si>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</si>
  <si>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</si>
  <si>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</si>
  <si>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</si>
  <si>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</si>
  <si>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</si>
  <si>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</si>
  <si>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</si>
  <si>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</si>
  <si>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</si>
  <si>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</si>
  <si>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</si>
  <si>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</si>
  <si>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</si>
  <si>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</si>
  <si>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</si>
  <si>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</si>
  <si>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</si>
  <si>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</si>
  <si>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</si>
  <si>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</si>
  <si>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</si>
  <si>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</si>
  <si>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</si>
  <si>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</si>
  <si>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</si>
  <si>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</si>
  <si>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</si>
  <si>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</si>
  <si>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</si>
  <si>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</si>
  <si>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</si>
  <si>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</si>
  <si>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</si>
  <si>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</si>
  <si>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</si>
  <si>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</si>
  <si>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</si>
  <si>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</si>
  <si>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</si>
  <si>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</si>
  <si>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</si>
  <si>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</si>
  <si>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</si>
  <si>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</si>
  <si>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</si>
  <si>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</si>
  <si>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</si>
  <si>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</si>
  <si>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</si>
  <si>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</si>
  <si>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</si>
  <si>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</si>
  <si>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</si>
  <si>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</si>
  <si>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</si>
  <si>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</si>
  <si>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</si>
  <si>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</si>
  <si>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</si>
  <si>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</si>
  <si>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</si>
  <si>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</si>
  <si>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</si>
  <si>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</si>
  <si>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</si>
  <si>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</si>
  <si>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</si>
  <si>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</si>
  <si>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</si>
  <si>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</si>
  <si>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</si>
  <si>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</si>
  <si>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</si>
  <si>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</si>
  <si>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</si>
  <si>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</si>
  <si>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</si>
  <si>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</si>
  <si>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</si>
  <si>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</si>
  <si>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</si>
  <si>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</si>
  <si>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</si>
  <si>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</si>
  <si>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</si>
  <si>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</si>
  <si>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</si>
  <si>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</si>
  <si>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</si>
  <si>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</si>
  <si>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</si>
  <si>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</si>
  <si>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</si>
  <si>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</si>
  <si>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</si>
  <si>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</si>
  <si>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</si>
  <si>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</si>
  <si>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</si>
  <si>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</si>
  <si>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</si>
  <si>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</si>
  <si>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</si>
  <si>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</si>
  <si>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</si>
  <si>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</si>
  <si>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</si>
  <si>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</si>
  <si>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</si>
  <si>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</si>
  <si>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</si>
  <si>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</si>
  <si>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</si>
  <si>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</si>
  <si>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</si>
  <si>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</si>
  <si>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</si>
  <si>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</si>
  <si>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</si>
  <si>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</si>
  <si>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</si>
  <si>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</si>
  <si>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</si>
  <si>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</si>
  <si>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</si>
  <si>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</si>
  <si>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</si>
  <si>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</si>
  <si>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</si>
  <si>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</si>
  <si>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</si>
  <si>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</si>
  <si>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</si>
  <si>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</si>
  <si>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</si>
  <si>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</si>
  <si>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</si>
  <si>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</si>
  <si>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</si>
  <si>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</si>
  <si>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</si>
  <si>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</si>
  <si>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</si>
  <si>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</si>
  <si>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</si>
  <si>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</si>
  <si>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</si>
  <si>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</si>
  <si>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</si>
  <si>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</si>
  <si>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</si>
  <si>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</si>
  <si>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</si>
  <si>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</si>
  <si>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</si>
  <si>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</si>
  <si>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</si>
  <si>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</si>
  <si>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</si>
  <si>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</si>
  <si>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</si>
  <si>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</si>
  <si>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</si>
  <si>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</si>
  <si>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</si>
  <si>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</si>
  <si>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</si>
  <si>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</si>
  <si>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</si>
  <si>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</si>
  <si>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</si>
  <si>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</si>
  <si>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</si>
  <si>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</si>
  <si>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</si>
  <si>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</si>
  <si>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</si>
  <si>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</si>
  <si>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</si>
  <si>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</si>
  <si>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</si>
  <si>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</si>
  <si>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</si>
  <si>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</si>
  <si>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</si>
  <si>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</si>
  <si>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</si>
  <si>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</si>
  <si>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</si>
  <si>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</si>
  <si>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</si>
  <si>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</si>
  <si>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</si>
  <si>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</si>
  <si>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</si>
  <si>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</si>
  <si>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</si>
  <si>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</si>
  <si>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</si>
  <si>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</si>
  <si>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</si>
  <si>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</si>
  <si>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</si>
  <si>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</si>
  <si>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</si>
  <si>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</si>
  <si>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</si>
  <si>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</si>
  <si>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</si>
  <si>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</si>
  <si>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</si>
  <si>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</si>
  <si>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</si>
  <si>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</si>
  <si>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</si>
  <si>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</si>
  <si>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</si>
  <si>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</si>
  <si>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</si>
  <si>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</si>
  <si>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</si>
  <si>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</si>
  <si>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</si>
  <si>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</si>
  <si>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</si>
  <si>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</si>
  <si>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</si>
  <si>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</si>
  <si>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</si>
  <si>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</si>
  <si>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</si>
  <si>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</si>
  <si>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</si>
  <si>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</si>
  <si>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</si>
  <si>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</si>
  <si>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</si>
  <si>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</si>
  <si>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</si>
  <si>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</si>
  <si>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</si>
  <si>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</si>
  <si>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</si>
  <si>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</si>
  <si>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</si>
  <si>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</si>
  <si>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</si>
  <si>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</si>
  <si>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</si>
  <si>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</si>
  <si>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</si>
  <si>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</si>
  <si>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</si>
  <si>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</si>
  <si>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</si>
  <si>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</si>
  <si>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</si>
  <si>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</si>
  <si>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</si>
  <si>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</si>
  <si>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</si>
  <si>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</si>
  <si>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</si>
  <si>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</si>
  <si>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</si>
  <si>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</si>
  <si>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</si>
  <si>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</si>
  <si>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</si>
  <si>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</si>
  <si>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</si>
  <si>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</si>
  <si>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</si>
  <si>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</si>
  <si>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</si>
  <si>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</si>
  <si>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</si>
  <si>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</si>
  <si>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</si>
  <si>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</si>
  <si>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</si>
  <si>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</si>
  <si>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</si>
  <si>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</si>
  <si>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</si>
  <si>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</si>
  <si>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</si>
  <si>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</si>
  <si>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</si>
  <si>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</si>
  <si>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</si>
  <si>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</si>
  <si>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</si>
  <si>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</si>
  <si>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</si>
  <si>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</si>
  <si>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</si>
  <si>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</si>
  <si>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</si>
  <si>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</si>
  <si>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</si>
  <si>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</si>
  <si>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</si>
  <si>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</si>
  <si>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</si>
  <si>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</si>
  <si>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</si>
  <si>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</si>
  <si>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</si>
  <si>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</si>
  <si>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</si>
  <si>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</si>
  <si>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</si>
  <si>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</si>
  <si>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</si>
  <si>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</si>
  <si>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</si>
  <si>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</si>
  <si>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</si>
  <si>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</si>
  <si>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</si>
  <si>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</si>
  <si>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</si>
  <si>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</si>
  <si>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</si>
  <si>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</si>
  <si>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</si>
  <si>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</si>
  <si>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</si>
  <si>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</si>
  <si>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</si>
  <si>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</si>
  <si>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</si>
  <si>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</si>
  <si>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</si>
  <si>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</si>
  <si>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</si>
  <si>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</si>
  <si>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</si>
  <si>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</si>
  <si>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</si>
  <si>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</si>
  <si>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</si>
  <si>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</si>
  <si>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</si>
  <si>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</si>
  <si>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</si>
  <si>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</si>
  <si>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</si>
  <si>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</si>
  <si>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</si>
  <si>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</si>
  <si>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</si>
  <si>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</si>
  <si>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</si>
  <si>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</si>
  <si>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</si>
  <si>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</si>
  <si>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</si>
  <si>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</si>
  <si>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</si>
  <si>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</si>
  <si>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</si>
  <si>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</si>
  <si>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</si>
  <si>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</si>
  <si>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</si>
  <si>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</si>
  <si>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</si>
  <si>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</si>
  <si>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</si>
  <si>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</si>
  <si>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</si>
  <si>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</si>
  <si>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</si>
  <si>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</si>
  <si>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</si>
  <si>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</si>
  <si>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</si>
  <si>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</si>
  <si>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</si>
  <si>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</si>
  <si>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</si>
  <si>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</si>
  <si>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</si>
  <si>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</si>
  <si>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</si>
  <si>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</si>
  <si>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</si>
  <si>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</si>
  <si>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</si>
  <si>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</si>
  <si>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</si>
  <si>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</si>
  <si>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</si>
  <si>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</si>
  <si>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</si>
  <si>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</si>
  <si>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</si>
  <si>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</si>
  <si>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</si>
  <si>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</si>
  <si>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</si>
  <si>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</si>
  <si>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</si>
  <si>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</si>
  <si>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</si>
  <si>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</si>
  <si>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</si>
  <si>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</si>
  <si>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</si>
  <si>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</si>
  <si>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</si>
  <si>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</si>
  <si>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</si>
  <si>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</si>
  <si>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</si>
  <si>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</si>
  <si>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</si>
  <si>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</si>
  <si>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</si>
  <si>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</si>
  <si>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</si>
  <si>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</si>
  <si>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</si>
  <si>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</si>
  <si>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</si>
  <si>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</si>
  <si>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</si>
  <si>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</si>
  <si>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</si>
  <si>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</si>
  <si>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</si>
  <si>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</si>
  <si>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</si>
  <si>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</si>
  <si>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</si>
  <si>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</si>
  <si>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</si>
  <si>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</si>
  <si>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</si>
  <si>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</si>
  <si>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</si>
  <si>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</si>
  <si>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</si>
  <si>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</si>
  <si>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</si>
  <si>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</si>
  <si>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</si>
  <si>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</si>
  <si>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</si>
  <si>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</si>
  <si>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</si>
  <si>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</si>
  <si>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</si>
  <si>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</si>
  <si>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</si>
  <si>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</si>
  <si>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</si>
  <si>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</si>
  <si>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</si>
  <si>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</si>
  <si>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</si>
  <si>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</si>
  <si>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</si>
  <si>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</si>
  <si>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</si>
  <si>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</si>
  <si>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</si>
  <si>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</si>
  <si>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</si>
  <si>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</si>
  <si>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</si>
  <si>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</si>
  <si>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</si>
  <si>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</si>
  <si>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</si>
  <si>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</si>
  <si>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</si>
  <si>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</si>
  <si>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</si>
  <si>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</si>
  <si>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</si>
  <si>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</si>
  <si>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</si>
  <si>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</si>
  <si>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</si>
  <si>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</si>
  <si>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</si>
  <si>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</si>
  <si>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</si>
  <si>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</si>
  <si>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</si>
  <si>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</si>
  <si>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</si>
  <si>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</si>
  <si>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</si>
  <si>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</si>
  <si>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</si>
  <si>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</si>
  <si>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</si>
  <si>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</si>
  <si>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</si>
  <si>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</si>
  <si>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</si>
  <si>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</si>
  <si>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</si>
  <si>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</si>
  <si>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</si>
  <si>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</si>
  <si>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</si>
  <si>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</si>
  <si>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</si>
  <si>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</si>
  <si>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</si>
  <si>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</si>
  <si>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</si>
  <si>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</si>
  <si>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</si>
  <si>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</si>
  <si>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</si>
  <si>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</si>
  <si>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</si>
  <si>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</si>
  <si>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</si>
  <si>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</si>
  <si>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</si>
  <si>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</si>
  <si>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</si>
  <si>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</si>
  <si>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</si>
  <si>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</si>
  <si>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</si>
  <si>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</si>
  <si>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</si>
  <si>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</si>
  <si>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</si>
  <si>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</si>
  <si>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</si>
  <si>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</si>
  <si>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</si>
  <si>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</si>
  <si>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</si>
  <si>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</si>
  <si>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</si>
  <si>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</si>
  <si>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</si>
  <si>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</si>
  <si>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</si>
  <si>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</si>
  <si>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</si>
  <si>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</si>
  <si>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</si>
  <si>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</si>
  <si>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</si>
  <si>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</si>
  <si>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</si>
  <si>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</si>
  <si>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</si>
  <si>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</si>
  <si>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</si>
  <si>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</si>
  <si>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</si>
  <si>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</si>
  <si>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</si>
  <si>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</si>
  <si>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</si>
  <si>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</si>
  <si>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</si>
  <si>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</si>
  <si>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</si>
  <si>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</si>
  <si>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</si>
  <si>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</si>
  <si>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</si>
  <si>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</si>
  <si>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</si>
  <si>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</si>
  <si>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</si>
  <si>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</si>
  <si>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</si>
  <si>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</si>
  <si>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</si>
  <si>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</si>
  <si>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</si>
  <si>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</si>
  <si>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</si>
  <si>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</si>
  <si>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</si>
  <si>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</si>
  <si>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</si>
  <si>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</si>
  <si>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</si>
  <si>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</si>
  <si>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</si>
  <si>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</si>
  <si>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</si>
  <si>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</si>
  <si>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</si>
  <si>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</si>
  <si>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</si>
  <si>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</si>
  <si>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</si>
  <si>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</si>
  <si>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</si>
  <si>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</si>
  <si>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</si>
  <si>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</si>
  <si>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</si>
  <si>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</si>
  <si>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</si>
  <si>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</si>
  <si>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</si>
  <si>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</si>
  <si>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</si>
  <si>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</si>
  <si>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</si>
  <si>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</si>
  <si>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</si>
  <si>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</si>
  <si>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</si>
  <si>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</si>
  <si>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</si>
  <si>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</si>
  <si>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</si>
  <si>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</si>
  <si>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</si>
  <si>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</si>
  <si>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</si>
  <si>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</si>
  <si>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</si>
  <si>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</si>
  <si>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</si>
  <si>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</si>
  <si>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</si>
  <si>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</si>
  <si>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</si>
  <si>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</si>
  <si>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</si>
  <si>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</si>
  <si>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</si>
  <si>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</si>
  <si>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</si>
  <si>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</si>
  <si>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</si>
  <si>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</si>
  <si>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</si>
  <si>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</si>
  <si>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</si>
  <si>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</si>
  <si>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</si>
  <si>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</si>
  <si>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</si>
  <si>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</si>
  <si>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</si>
  <si>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</si>
  <si>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</si>
  <si>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</si>
  <si>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</si>
  <si>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</si>
  <si>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</si>
  <si>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</si>
  <si>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</si>
  <si>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</si>
  <si>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</si>
  <si>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</si>
  <si>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</si>
  <si>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</si>
  <si>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</si>
  <si>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</si>
  <si>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</si>
  <si>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</si>
  <si>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</si>
  <si>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</si>
  <si>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</si>
  <si>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</si>
  <si>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</si>
  <si>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</si>
  <si>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</si>
  <si>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</si>
  <si>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</si>
  <si>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</si>
  <si>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</si>
  <si>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</si>
  <si>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</si>
  <si>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</si>
  <si>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</si>
  <si>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</si>
  <si>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</si>
  <si>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</si>
  <si>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</si>
  <si>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</si>
  <si>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</si>
  <si>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</si>
  <si>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</si>
  <si>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</si>
  <si>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</si>
  <si>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</si>
  <si>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</si>
  <si>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</si>
  <si>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</si>
  <si>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</si>
  <si>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</si>
  <si>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</si>
  <si>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</si>
  <si>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</si>
  <si>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</si>
  <si>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</si>
  <si>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</si>
  <si>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</si>
  <si>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</si>
  <si>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</si>
  <si>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</si>
  <si>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</si>
  <si>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</si>
  <si>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</si>
  <si>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</si>
  <si>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</si>
  <si>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</si>
  <si>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</si>
  <si>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</si>
  <si>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</si>
  <si>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</si>
  <si>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</si>
  <si>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</si>
  <si>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</si>
  <si>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</si>
  <si>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</si>
  <si>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</si>
  <si>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</si>
  <si>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</si>
  <si>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</si>
  <si>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</si>
  <si>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</si>
  <si>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</si>
  <si>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</si>
  <si>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</si>
  <si>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</si>
  <si>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</si>
  <si>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</si>
  <si>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</si>
  <si>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</si>
  <si>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</si>
  <si>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</si>
  <si>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</si>
  <si>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</si>
  <si>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</si>
  <si>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</si>
  <si>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</si>
  <si>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</si>
  <si>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</si>
  <si>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</si>
  <si>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</si>
  <si>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</si>
  <si>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</si>
  <si>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</si>
  <si>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</si>
  <si>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</si>
  <si>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</si>
  <si>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</si>
  <si>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</si>
  <si>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</si>
  <si>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</si>
  <si>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</si>
  <si>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</si>
  <si>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</si>
  <si>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</si>
  <si>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</si>
  <si>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</si>
  <si>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</si>
  <si>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</si>
  <si>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</si>
  <si>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</si>
  <si>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</si>
  <si>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</si>
  <si>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</si>
  <si>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</si>
  <si>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</si>
  <si>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</si>
  <si>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</si>
  <si>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</si>
  <si>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</si>
  <si>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</si>
  <si>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</si>
  <si>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</si>
  <si>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</si>
  <si>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</si>
  <si>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</si>
  <si>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</si>
  <si>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</si>
  <si>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</si>
  <si>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</si>
  <si>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</si>
  <si>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</si>
  <si>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</si>
  <si>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</si>
  <si>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</si>
  <si>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</si>
  <si>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</si>
  <si>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</si>
  <si>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</si>
  <si>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</si>
  <si>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</si>
  <si>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</si>
  <si>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</si>
  <si>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</si>
  <si>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</si>
  <si>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</si>
  <si>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</si>
  <si>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</si>
  <si>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</si>
  <si>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</si>
  <si>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</si>
  <si>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</si>
  <si>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</si>
  <si>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</si>
  <si>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</si>
  <si>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</si>
  <si>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</si>
  <si>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</si>
  <si>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</si>
  <si>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</si>
  <si>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</si>
  <si>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</si>
  <si>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</si>
  <si>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</si>
  <si>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</si>
  <si>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</si>
  <si>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</si>
  <si>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</si>
  <si>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</si>
  <si>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</si>
  <si>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</si>
  <si>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</si>
  <si>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</si>
  <si>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</si>
  <si>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</si>
  <si>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</si>
  <si>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</si>
  <si>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</si>
  <si>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</si>
  <si>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</si>
  <si>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</si>
  <si>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</si>
  <si>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</si>
  <si>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</si>
  <si>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</si>
  <si>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</si>
  <si>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</si>
  <si>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</si>
  <si>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</si>
  <si>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</si>
  <si>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</si>
  <si>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</si>
  <si>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</si>
  <si>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</si>
  <si>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</si>
  <si>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</si>
  <si>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</si>
  <si>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</si>
  <si>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</si>
  <si>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</si>
  <si>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</si>
  <si>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</si>
  <si>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</si>
  <si>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</si>
  <si>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</si>
  <si>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</si>
  <si>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</si>
  <si>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</si>
  <si>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</si>
  <si>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</si>
  <si>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</si>
  <si>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</si>
  <si>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</si>
  <si>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</si>
  <si>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</si>
  <si>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</si>
  <si>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</si>
  <si>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</si>
  <si>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</si>
  <si>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</si>
  <si>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</si>
  <si>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</si>
  <si>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</si>
  <si>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</si>
  <si>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</si>
  <si>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</si>
  <si>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</si>
  <si>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</si>
  <si>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</si>
  <si>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</si>
  <si>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</si>
  <si>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</si>
  <si>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</si>
  <si>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</si>
  <si>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</si>
  <si>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</si>
  <si>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</si>
  <si>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</si>
  <si>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</si>
  <si>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</si>
  <si>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</si>
  <si>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</si>
  <si>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</si>
  <si>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</si>
  <si>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</si>
  <si>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</si>
  <si>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</si>
  <si>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</si>
  <si>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</si>
  <si>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</si>
  <si>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</si>
  <si>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</si>
  <si>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</si>
  <si>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</si>
  <si>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</si>
  <si>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</si>
  <si>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</si>
  <si>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</si>
  <si>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</si>
  <si>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</si>
  <si>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</si>
  <si>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</si>
  <si>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</si>
  <si>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</si>
  <si>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</si>
  <si>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</si>
  <si>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</si>
  <si>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</si>
  <si>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</si>
  <si>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</si>
  <si>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</si>
  <si>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</si>
  <si>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</si>
  <si>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</si>
  <si>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</si>
  <si>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</si>
  <si>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</si>
  <si>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</si>
  <si>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</si>
  <si>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</si>
  <si>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</si>
  <si>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</si>
  <si>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</si>
  <si>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</si>
  <si>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</si>
  <si>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</si>
  <si>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</si>
  <si>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</si>
  <si>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</si>
  <si>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</si>
  <si>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</si>
  <si>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</si>
  <si>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</si>
  <si>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</si>
  <si>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</si>
  <si>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</si>
  <si>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</si>
  <si>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</si>
  <si>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</si>
  <si>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</si>
  <si>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</si>
  <si>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</si>
  <si>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</si>
  <si>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</si>
  <si>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</si>
  <si>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</si>
  <si>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</si>
  <si>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</si>
  <si>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</si>
  <si>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</si>
  <si>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</si>
  <si>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</si>
  <si>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</si>
  <si>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</si>
  <si>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</si>
  <si>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</si>
  <si>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</si>
  <si>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</si>
  <si>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</si>
  <si>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</si>
  <si>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</si>
  <si>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</si>
  <si>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</si>
  <si>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</si>
  <si>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</si>
  <si>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</si>
  <si>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</si>
  <si>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</si>
  <si>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</si>
  <si>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</si>
  <si>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</si>
  <si>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</si>
  <si>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</si>
  <si>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</si>
  <si>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</si>
  <si>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</si>
  <si>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</si>
  <si>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</si>
  <si>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</si>
  <si>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</si>
  <si>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</si>
  <si>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</si>
  <si>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</si>
  <si>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</si>
  <si>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</si>
  <si>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</si>
  <si>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</si>
  <si>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</si>
  <si>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</si>
  <si>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</si>
  <si>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</si>
  <si>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</si>
  <si>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</si>
  <si>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</si>
  <si>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</si>
  <si>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</si>
  <si>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</si>
  <si>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</si>
  <si>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</si>
  <si>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</si>
  <si>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</si>
  <si>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</si>
  <si>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</si>
  <si>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</si>
  <si>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</si>
  <si>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</si>
  <si>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</si>
  <si>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</si>
  <si>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</si>
  <si>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</si>
  <si>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</si>
  <si>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</si>
  <si>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</si>
  <si>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</si>
  <si>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</si>
  <si>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</si>
  <si>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</si>
  <si>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</si>
  <si>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</si>
  <si>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</si>
  <si>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</si>
  <si>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</si>
  <si>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</si>
  <si>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</si>
  <si>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</si>
  <si>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</si>
  <si>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</si>
  <si>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</si>
  <si>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</si>
  <si>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</si>
  <si>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</si>
  <si>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</si>
  <si>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</si>
  <si>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</si>
  <si>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</si>
  <si>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</si>
  <si>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</si>
  <si>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</si>
  <si>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</si>
  <si>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</si>
  <si>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</si>
  <si>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</si>
  <si>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</si>
  <si>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</si>
  <si>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</si>
  <si>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</si>
  <si>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</si>
  <si>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</si>
  <si>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</si>
  <si>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</si>
  <si>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</si>
  <si>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</si>
  <si>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</si>
  <si>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</si>
  <si>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</si>
  <si>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</si>
  <si>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</si>
  <si>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</si>
  <si>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</si>
  <si>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</si>
  <si>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</si>
  <si>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</si>
  <si>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</si>
  <si>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</si>
  <si>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</si>
  <si>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</si>
  <si>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</si>
  <si>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</si>
  <si>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</si>
  <si>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</si>
  <si>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</si>
  <si>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</si>
  <si>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</si>
  <si>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</si>
  <si>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</si>
  <si>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</si>
  <si>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</si>
  <si>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</si>
  <si>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</si>
  <si>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</si>
  <si>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</si>
  <si>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</si>
  <si>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</si>
  <si>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</si>
  <si>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</si>
  <si>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</si>
  <si>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</si>
  <si>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</si>
  <si>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</si>
  <si>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</si>
  <si>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</si>
  <si>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</si>
  <si>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</si>
  <si>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</si>
  <si>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</si>
  <si>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</si>
  <si>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</si>
  <si>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</si>
  <si>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</si>
  <si>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</si>
  <si>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</si>
  <si>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</si>
  <si>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</si>
  <si>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</si>
  <si>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</si>
  <si>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</si>
  <si>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</si>
  <si>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</si>
  <si>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</si>
  <si>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</si>
  <si>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</si>
  <si>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</si>
  <si>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</si>
  <si>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</si>
  <si>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</si>
  <si>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</si>
  <si>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</si>
  <si>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</si>
  <si>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</si>
  <si>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</si>
  <si>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</si>
  <si>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</si>
  <si>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</si>
  <si>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</si>
  <si>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</si>
  <si>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</si>
  <si>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</si>
  <si>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</si>
  <si>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</si>
  <si>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</si>
  <si>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</si>
  <si>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</si>
  <si>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</si>
  <si>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</si>
  <si>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</si>
  <si>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</si>
  <si>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</si>
  <si>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</si>
  <si>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</si>
  <si>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</si>
  <si>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</si>
  <si>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</si>
  <si>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</si>
  <si>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</si>
  <si>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</si>
  <si>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</si>
  <si>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</si>
  <si>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</si>
  <si>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</si>
  <si>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</si>
  <si>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</si>
  <si>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</si>
  <si>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</si>
  <si>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</si>
  <si>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</si>
  <si>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</si>
  <si>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</si>
  <si>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</si>
  <si>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</si>
  <si>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</si>
  <si>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</si>
  <si>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</si>
  <si>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</si>
  <si>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</si>
  <si>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</si>
  <si>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</si>
  <si>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</si>
  <si>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</si>
  <si>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</si>
  <si>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</si>
  <si>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</si>
  <si>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</si>
  <si>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</si>
  <si>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</si>
  <si>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</si>
  <si>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</si>
  <si>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</si>
  <si>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</si>
  <si>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</si>
  <si>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</si>
  <si>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</si>
  <si>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</si>
  <si>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</si>
  <si>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</si>
  <si>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</si>
  <si>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</si>
  <si>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</si>
  <si>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</si>
  <si>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</si>
  <si>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</si>
  <si>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</si>
  <si>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</si>
  <si>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</si>
  <si>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</si>
  <si>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</si>
  <si>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</si>
  <si>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</si>
  <si>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</si>
  <si>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</si>
  <si>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</si>
  <si>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</si>
  <si>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</si>
  <si>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</si>
  <si>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</si>
  <si>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</si>
  <si>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</si>
  <si>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</si>
  <si>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</si>
  <si>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</si>
  <si>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</si>
  <si>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</si>
  <si>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</si>
  <si>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</si>
  <si>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</si>
  <si>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</si>
  <si>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</si>
  <si>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</si>
  <si>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</si>
  <si>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</si>
  <si>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</si>
  <si>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</si>
  <si>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</si>
  <si>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</si>
  <si>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</si>
  <si>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</si>
  <si>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</si>
  <si>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</si>
  <si>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</si>
  <si>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</si>
  <si>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</si>
  <si>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</si>
  <si>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</si>
  <si>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</si>
  <si>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</si>
  <si>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</si>
  <si>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</si>
  <si>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</si>
  <si>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</si>
  <si>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</si>
  <si>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</si>
  <si>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</si>
  <si>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</si>
  <si>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</si>
  <si>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</si>
  <si>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</si>
  <si>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</si>
  <si>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</si>
  <si>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</si>
  <si>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</si>
  <si>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</si>
  <si>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</si>
  <si>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</si>
  <si>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</si>
  <si>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</si>
  <si>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</si>
  <si>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</si>
  <si>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</si>
  <si>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</si>
  <si>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</si>
  <si>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</si>
  <si>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</si>
  <si>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</si>
  <si>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</si>
  <si>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</si>
  <si>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</si>
  <si>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</si>
  <si>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</si>
  <si>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</si>
  <si>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</si>
  <si>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</si>
  <si>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</si>
  <si>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</si>
  <si>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</si>
  <si>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</si>
  <si>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</si>
  <si>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</si>
  <si>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</si>
  <si>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</si>
  <si>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</si>
  <si>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</si>
  <si>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</si>
  <si>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</si>
  <si>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</si>
  <si>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</si>
  <si>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</si>
  <si>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</si>
  <si>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</si>
  <si>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</si>
  <si>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</si>
  <si>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</si>
  <si>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</si>
  <si>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</si>
  <si>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</si>
  <si>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</si>
  <si>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</si>
  <si>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</si>
  <si>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</si>
  <si>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</si>
  <si>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</si>
  <si>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</si>
  <si>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</si>
  <si>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</si>
  <si>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</si>
  <si>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</si>
  <si>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</si>
  <si>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</si>
  <si>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</si>
  <si>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</si>
  <si>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</si>
  <si>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</si>
  <si>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</si>
  <si>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</si>
  <si>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</si>
  <si>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</si>
  <si>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</si>
  <si>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</si>
  <si>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</si>
  <si>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</si>
  <si>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</si>
  <si>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</si>
  <si>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</si>
  <si>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</si>
  <si>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</si>
  <si>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</si>
  <si>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</si>
  <si>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</si>
  <si>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</si>
  <si>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</si>
  <si>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</si>
  <si>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</si>
  <si>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</si>
  <si>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</si>
  <si>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</si>
  <si>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</si>
  <si>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</si>
  <si>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</si>
  <si>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</si>
  <si>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</si>
  <si>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</si>
  <si>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</si>
  <si>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</si>
  <si>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</si>
  <si>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</si>
  <si>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</si>
  <si>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</si>
  <si>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</si>
  <si>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</si>
  <si>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</si>
  <si>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</si>
  <si>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</si>
  <si>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</si>
  <si>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</si>
  <si>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</si>
  <si>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</si>
  <si>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</si>
  <si>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</si>
  <si>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</si>
  <si>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</si>
  <si>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</si>
  <si>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</si>
  <si>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</si>
  <si>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</si>
  <si>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</si>
  <si>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</si>
  <si>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</si>
  <si>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</si>
  <si>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</si>
  <si>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</si>
  <si>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</si>
  <si>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</si>
  <si>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</si>
  <si>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</si>
  <si>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</si>
  <si>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</si>
  <si>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</si>
  <si>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</si>
  <si>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</si>
  <si>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</si>
  <si>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</si>
  <si>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</si>
  <si>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</si>
  <si>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</si>
  <si>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</si>
  <si>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</si>
  <si>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</si>
  <si>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</si>
  <si>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</si>
  <si>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</si>
  <si>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</si>
  <si>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</si>
  <si>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</si>
  <si>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</si>
  <si>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</si>
  <si>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</si>
  <si>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</si>
  <si>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</si>
  <si>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</si>
  <si>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</si>
  <si>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</si>
  <si>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</si>
  <si>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</si>
  <si>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</si>
  <si>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</si>
  <si>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</si>
  <si>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</si>
  <si>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</si>
  <si>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</si>
  <si>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</si>
  <si>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</si>
  <si>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</si>
  <si>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</si>
  <si>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</si>
  <si>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</si>
  <si>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</si>
  <si>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</si>
  <si>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</si>
  <si>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</si>
  <si>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</si>
  <si>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</si>
  <si>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</si>
  <si>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</si>
  <si>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</si>
  <si>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</si>
  <si>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</si>
  <si>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</si>
  <si>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</si>
  <si>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</si>
  <si>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</si>
  <si>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</si>
  <si>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</si>
  <si>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</si>
  <si>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</si>
  <si>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</si>
  <si>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</si>
  <si>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</si>
  <si>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</si>
  <si>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</si>
  <si>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</si>
  <si>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</si>
  <si>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</si>
  <si>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</si>
  <si>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</si>
  <si>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</si>
  <si>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</si>
  <si>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</si>
  <si>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</si>
  <si>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</si>
  <si>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</si>
  <si>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</si>
  <si>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</si>
  <si>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</si>
  <si>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</si>
  <si>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</si>
  <si>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</si>
  <si>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</si>
  <si>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</si>
  <si>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</si>
  <si>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</si>
  <si>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</si>
  <si>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</si>
  <si>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</si>
  <si>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</si>
  <si>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</si>
  <si>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</si>
  <si>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</si>
  <si>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</si>
  <si>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</si>
  <si>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</si>
  <si>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</si>
  <si>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</si>
  <si>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</si>
  <si>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</si>
  <si>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</si>
  <si>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</si>
  <si>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</si>
  <si>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</si>
  <si>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</si>
  <si>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</si>
  <si>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</si>
  <si>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</si>
  <si>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</si>
  <si>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</si>
  <si>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</si>
  <si>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</si>
  <si>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</si>
  <si>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</si>
  <si>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</si>
  <si>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</si>
  <si>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</si>
  <si>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</si>
  <si>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</si>
  <si>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</si>
  <si>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</si>
  <si>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</si>
  <si>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</si>
  <si>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</si>
  <si>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</si>
  <si>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</si>
  <si>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</si>
  <si>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</si>
  <si>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</si>
  <si>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</si>
  <si>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</si>
  <si>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</si>
  <si>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</si>
  <si>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</si>
  <si>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</si>
  <si>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</si>
  <si>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</si>
  <si>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</si>
  <si>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</si>
  <si>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</si>
  <si>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</si>
  <si>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</si>
  <si>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</si>
  <si>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</si>
  <si>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</si>
  <si>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</si>
  <si>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</si>
  <si>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</si>
  <si>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</si>
  <si>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</si>
  <si>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</si>
  <si>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</si>
  <si>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</si>
  <si>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</si>
  <si>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</si>
  <si>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</si>
  <si>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</si>
  <si>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</si>
  <si>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</si>
  <si>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</si>
  <si>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</si>
  <si>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</si>
  <si>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</si>
  <si>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</si>
  <si>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</si>
  <si>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</si>
  <si>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</si>
  <si>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</si>
  <si>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</si>
  <si>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</si>
  <si>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</si>
  <si>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</si>
  <si>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</si>
  <si>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</si>
  <si>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</si>
  <si>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</si>
  <si>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</si>
  <si>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</si>
  <si>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</si>
  <si>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</si>
  <si>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</si>
  <si>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</si>
  <si>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</si>
  <si>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</si>
  <si>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</si>
  <si>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</si>
  <si>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</si>
  <si>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</si>
  <si>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</si>
  <si>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</si>
  <si>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</si>
  <si>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</si>
  <si>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</si>
  <si>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</si>
  <si>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</si>
  <si>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</si>
  <si>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</si>
  <si>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</si>
  <si>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</si>
  <si>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</si>
  <si>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</si>
  <si>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</si>
  <si>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</si>
  <si>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</si>
  <si>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</si>
  <si>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</si>
  <si>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</si>
  <si>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</si>
  <si>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</si>
  <si>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</si>
  <si>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</si>
  <si>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</si>
  <si>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</si>
  <si>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</si>
  <si>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</si>
  <si>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</si>
  <si>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</si>
  <si>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</si>
  <si>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</si>
  <si>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</si>
  <si>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</si>
  <si>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</si>
  <si>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</si>
  <si>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</si>
  <si>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</si>
  <si>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</si>
  <si>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</si>
  <si>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</si>
  <si>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</si>
  <si>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</si>
  <si>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</si>
  <si>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</si>
  <si>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</si>
  <si>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</si>
  <si>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</si>
  <si>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</si>
  <si>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</si>
  <si>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</si>
  <si>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</si>
  <si>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</si>
  <si>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</si>
  <si>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</si>
  <si>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</si>
  <si>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</si>
  <si>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</si>
  <si>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</si>
  <si>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</si>
  <si>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</si>
  <si>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</si>
  <si>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</si>
  <si>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</si>
  <si>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</si>
  <si>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</si>
  <si>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</si>
  <si>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</si>
  <si>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</si>
  <si>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</si>
  <si>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</si>
  <si>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</si>
  <si>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</si>
  <si>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</si>
  <si>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</si>
  <si>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</si>
  <si>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</si>
  <si>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</si>
  <si>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</si>
  <si>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</si>
  <si>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</si>
  <si>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</si>
  <si>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</si>
  <si>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</si>
  <si>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</si>
  <si>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</si>
  <si>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</si>
  <si>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</si>
  <si>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</si>
  <si>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</si>
  <si>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</si>
  <si>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</si>
  <si>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</si>
  <si>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</si>
  <si>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</si>
  <si>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</si>
  <si>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</si>
  <si>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</si>
  <si>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</si>
  <si>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</si>
  <si>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</si>
  <si>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</si>
  <si>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</si>
  <si>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</si>
  <si>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</si>
  <si>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</si>
  <si>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</si>
  <si>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</si>
  <si>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</si>
  <si>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</si>
  <si>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</si>
  <si>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</si>
  <si>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</si>
  <si>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</si>
  <si>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</si>
  <si>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</si>
  <si>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</si>
  <si>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</si>
  <si>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</si>
  <si>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</si>
  <si>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</si>
  <si>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</si>
  <si>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</si>
  <si>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</si>
  <si>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</si>
  <si>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</si>
  <si>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</si>
  <si>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</si>
  <si>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</si>
  <si>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</si>
  <si>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</si>
  <si>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</si>
  <si>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</si>
  <si>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</si>
  <si>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</si>
  <si>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</si>
  <si>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</si>
  <si>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</si>
  <si>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</si>
  <si>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</si>
  <si>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</si>
  <si>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</si>
  <si>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</si>
  <si>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</si>
  <si>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</si>
  <si>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</si>
  <si>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</si>
  <si>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</si>
  <si>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</si>
  <si>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</si>
  <si>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</si>
  <si>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</si>
  <si>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</si>
  <si>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</si>
  <si>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</si>
  <si>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</si>
  <si>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</si>
  <si>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</si>
  <si>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</si>
  <si>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</si>
  <si>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</si>
  <si>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</si>
  <si>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</si>
  <si>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</si>
  <si>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</si>
  <si>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</si>
  <si>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</si>
  <si>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</si>
  <si>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</si>
  <si>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</si>
  <si>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</si>
  <si>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</si>
  <si>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</si>
  <si>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</si>
  <si>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</si>
  <si>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</si>
  <si>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</si>
  <si>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</si>
  <si>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</si>
  <si>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</si>
  <si>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</si>
  <si>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</si>
  <si>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</si>
  <si>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</si>
  <si>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</si>
  <si>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</si>
  <si>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</si>
  <si>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</si>
  <si>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</si>
  <si>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</si>
  <si>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</si>
  <si>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</si>
  <si>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</si>
  <si>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</si>
  <si>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</si>
  <si>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</si>
  <si>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</si>
  <si>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</si>
  <si>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</si>
  <si>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</si>
  <si>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</si>
  <si>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</si>
  <si>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</si>
  <si>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</si>
  <si>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</si>
  <si>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</si>
  <si>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</si>
  <si>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</si>
  <si>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</si>
  <si>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</si>
  <si>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</si>
  <si>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</si>
  <si>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</si>
  <si>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</si>
  <si>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</si>
  <si>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</si>
  <si>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</si>
  <si>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</si>
  <si>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</si>
  <si>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</si>
  <si>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</si>
  <si>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</si>
  <si>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</si>
  <si>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</si>
  <si>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</si>
  <si>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</si>
  <si>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</si>
  <si>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</si>
  <si>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</si>
  <si>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</si>
  <si>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</si>
  <si>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</si>
  <si>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</si>
  <si>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</si>
  <si>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</si>
  <si>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</si>
  <si>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</si>
  <si>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</si>
  <si>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</si>
  <si>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</si>
  <si>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</si>
  <si>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</si>
  <si>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</si>
  <si>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</si>
  <si>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</si>
  <si>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</si>
  <si>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</si>
  <si>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</si>
  <si>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</si>
  <si>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</si>
  <si>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</si>
  <si>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</si>
  <si>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</si>
  <si>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</si>
  <si>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</si>
  <si>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</si>
  <si>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</si>
  <si>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</si>
  <si>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</si>
  <si>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</si>
  <si>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</si>
  <si>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</si>
  <si>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</si>
  <si>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</si>
  <si>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</si>
  <si>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</si>
  <si>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</si>
  <si>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</si>
  <si>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</si>
  <si>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</si>
  <si>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</si>
  <si>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</si>
  <si>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</si>
  <si>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</si>
  <si>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</si>
  <si>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</si>
  <si>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</si>
  <si>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</si>
  <si>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</si>
  <si>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</si>
  <si>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</si>
  <si>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</si>
  <si>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</si>
  <si>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</si>
  <si>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</si>
  <si>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</si>
  <si>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</si>
  <si>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</si>
  <si>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</si>
  <si>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</si>
  <si>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</si>
  <si>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</si>
  <si>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</si>
  <si>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</si>
  <si>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</si>
  <si>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</si>
  <si>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</si>
  <si>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</si>
  <si>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</si>
  <si>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</si>
  <si>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</si>
  <si>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</si>
  <si>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</si>
  <si>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</si>
  <si>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</si>
  <si>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</si>
  <si>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</si>
  <si>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</si>
  <si>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</si>
  <si>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</si>
  <si>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</si>
  <si>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</si>
  <si>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</si>
  <si>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</si>
  <si>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</si>
  <si>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</si>
  <si>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</si>
  <si>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</si>
  <si>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</si>
  <si>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</si>
  <si>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</si>
  <si>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</si>
  <si>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</si>
  <si>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</si>
  <si>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</si>
  <si>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</si>
  <si>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</si>
  <si>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</si>
  <si>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</si>
  <si>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</si>
  <si>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</si>
  <si>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</si>
  <si>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</si>
  <si>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</si>
  <si>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</si>
  <si>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</si>
  <si>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</si>
  <si>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</si>
  <si>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</si>
  <si>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</si>
  <si>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</si>
  <si>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</si>
  <si>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</si>
  <si>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</si>
  <si>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</si>
  <si>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</si>
  <si>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</si>
  <si>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</si>
  <si>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</si>
  <si>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</si>
  <si>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</si>
  <si>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</si>
  <si>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</si>
  <si>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</si>
  <si>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</si>
  <si>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</si>
  <si>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</si>
  <si>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</si>
  <si>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</si>
  <si>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</si>
  <si>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</si>
  <si>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</si>
  <si>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</si>
  <si>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</si>
  <si>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</si>
  <si>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</si>
  <si>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</si>
  <si>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</si>
  <si>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</si>
  <si>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</si>
  <si>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</si>
  <si>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</si>
  <si>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</si>
  <si>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</si>
  <si>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</si>
  <si>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</si>
  <si>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</si>
  <si>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</si>
  <si>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</si>
  <si>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</si>
  <si>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</si>
  <si>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</si>
  <si>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</si>
  <si>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</si>
  <si>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</si>
  <si>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</si>
  <si>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</si>
  <si>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</si>
  <si>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</si>
  <si>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</si>
  <si>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</si>
  <si>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</si>
  <si>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</si>
  <si>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</si>
  <si>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</si>
  <si>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</si>
  <si>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</si>
  <si>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</si>
  <si>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</si>
  <si>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</si>
  <si>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</si>
  <si>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</si>
  <si>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</si>
  <si>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</si>
  <si>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</si>
  <si>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</si>
  <si>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</si>
  <si>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</si>
  <si>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</si>
  <si>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</si>
  <si>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</si>
  <si>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</si>
  <si>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</si>
  <si>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</si>
  <si>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</si>
  <si>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</si>
  <si>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</si>
  <si>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</si>
  <si>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</si>
  <si>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</si>
  <si>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</si>
  <si>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</si>
  <si>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</si>
  <si>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</si>
  <si>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</si>
  <si>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</si>
  <si>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</si>
  <si>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</si>
  <si>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</si>
  <si>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</si>
  <si>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</si>
  <si>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</si>
  <si>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</si>
  <si>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</si>
  <si>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</si>
  <si>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</si>
  <si>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</si>
  <si>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</si>
  <si>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</si>
  <si>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</si>
  <si>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</si>
  <si>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</si>
  <si>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</si>
  <si>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</si>
  <si>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</si>
  <si>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</si>
  <si>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</si>
  <si>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</si>
  <si>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</si>
  <si>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</si>
  <si>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</si>
  <si>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</si>
  <si>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</si>
  <si>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</si>
  <si>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</si>
  <si>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</si>
  <si>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</si>
  <si>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</si>
  <si>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</si>
  <si>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</si>
  <si>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</si>
  <si>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</si>
  <si>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</si>
  <si>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</si>
  <si>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</si>
  <si>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</si>
  <si>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</si>
  <si>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</si>
  <si>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</si>
  <si>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</si>
  <si>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</si>
  <si>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</si>
  <si>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</si>
  <si>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</si>
  <si>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</si>
  <si>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</si>
  <si>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</si>
  <si>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</si>
  <si>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</si>
  <si>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</si>
  <si>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</si>
  <si>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</si>
  <si>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</si>
  <si>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</si>
  <si>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</si>
  <si>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</si>
  <si>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</si>
  <si>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</si>
  <si>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</si>
  <si>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</si>
  <si>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</si>
  <si>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</si>
  <si>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</si>
  <si>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</si>
  <si>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</si>
  <si>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</si>
  <si>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</si>
  <si>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</si>
  <si>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</si>
  <si>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</si>
  <si>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</si>
  <si>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</si>
  <si>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</si>
  <si>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</si>
  <si>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</si>
  <si>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</si>
  <si>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</si>
  <si>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</si>
  <si>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</si>
  <si>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</si>
  <si>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</si>
  <si>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</si>
  <si>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</si>
  <si>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</si>
  <si>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</si>
  <si>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</si>
  <si>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</si>
  <si>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</si>
  <si>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</si>
  <si>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</si>
  <si>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</si>
  <si>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</si>
  <si>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</si>
  <si>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</si>
  <si>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</si>
  <si>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</si>
  <si>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</si>
  <si>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</si>
  <si>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</si>
  <si>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</si>
  <si>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</si>
  <si>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</si>
  <si>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</si>
  <si>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</si>
  <si>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</si>
  <si>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</si>
  <si>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</si>
  <si>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</si>
  <si>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</si>
  <si>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</si>
  <si>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</si>
  <si>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</si>
  <si>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</si>
  <si>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</si>
  <si>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</si>
  <si>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</si>
  <si>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</si>
  <si>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</si>
  <si>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</si>
  <si>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</si>
  <si>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</si>
  <si>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</si>
  <si>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</si>
  <si>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</si>
  <si>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</si>
  <si>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</si>
  <si>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</si>
  <si>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</si>
  <si>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</si>
  <si>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</si>
  <si>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</si>
  <si>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</si>
  <si>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</si>
  <si>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</si>
  <si>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</si>
  <si>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</si>
  <si>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</si>
  <si>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</si>
  <si>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</si>
  <si>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</si>
  <si>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</si>
  <si>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</si>
  <si>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</si>
  <si>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</si>
  <si>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</si>
  <si>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</si>
  <si>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</si>
  <si>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</si>
  <si>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</si>
  <si>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</si>
  <si>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</si>
  <si>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</si>
  <si>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</si>
  <si>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</si>
  <si>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</si>
  <si>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</si>
  <si>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</si>
  <si>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</si>
  <si>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</si>
  <si>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</si>
  <si>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</si>
  <si>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</si>
  <si>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</si>
  <si>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</si>
  <si>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</si>
  <si>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</si>
  <si>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</si>
  <si>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</si>
  <si>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</si>
  <si>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</si>
  <si>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</si>
  <si>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</si>
  <si>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</si>
  <si>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</si>
  <si>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</si>
  <si>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</si>
  <si>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</si>
  <si>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</si>
  <si>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</si>
  <si>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</si>
  <si>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</si>
  <si>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</si>
  <si>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</si>
  <si>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</si>
  <si>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</si>
  <si>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</si>
  <si>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</si>
  <si>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</si>
  <si>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</si>
  <si>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</si>
  <si>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</si>
  <si>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</si>
  <si>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</si>
  <si>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</si>
  <si>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</si>
  <si>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</si>
  <si>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</si>
  <si>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</si>
  <si>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</si>
  <si>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</si>
  <si>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</si>
  <si>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</si>
  <si>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</si>
  <si>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</si>
  <si>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</si>
  <si>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</si>
  <si>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</si>
  <si>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</si>
  <si>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</si>
  <si>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</si>
  <si>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</si>
  <si>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</si>
  <si>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</si>
  <si>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</si>
  <si>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</si>
  <si>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</si>
  <si>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</si>
  <si>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</si>
  <si>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</si>
  <si>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</si>
  <si>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</si>
  <si>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</si>
  <si>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</si>
  <si>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</si>
  <si>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</si>
  <si>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</si>
  <si>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</si>
  <si>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</si>
  <si>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</si>
  <si>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</si>
  <si>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</si>
  <si>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</si>
  <si>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</si>
  <si>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</si>
  <si>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</si>
  <si>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</si>
  <si>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</si>
  <si>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</si>
  <si>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</si>
  <si>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</si>
  <si>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</si>
  <si>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</si>
  <si>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</si>
  <si>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</si>
  <si>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</si>
  <si>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</si>
  <si>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</si>
  <si>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</si>
  <si>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</si>
  <si>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</si>
  <si>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</si>
  <si>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</si>
  <si>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</si>
  <si>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</si>
  <si>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</si>
  <si>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</si>
  <si>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</si>
  <si>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</si>
  <si>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</si>
  <si>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</si>
  <si>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</si>
  <si>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</si>
  <si>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</si>
  <si>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</si>
  <si>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</si>
  <si>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</si>
  <si>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</si>
  <si>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</si>
  <si>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</si>
  <si>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</si>
  <si>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</si>
  <si>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</si>
  <si>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</si>
  <si>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</si>
  <si>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</si>
  <si>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</si>
  <si>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</si>
  <si>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</si>
  <si>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</si>
  <si>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</si>
  <si>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</si>
  <si>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</si>
  <si>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</si>
  <si>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</si>
  <si>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</si>
  <si>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</si>
  <si>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</si>
  <si>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</si>
  <si>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</si>
  <si>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</si>
  <si>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</si>
  <si>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</si>
  <si>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</si>
  <si>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</si>
  <si>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</si>
  <si>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</si>
  <si>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</si>
  <si>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</si>
  <si>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</si>
  <si>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</si>
  <si>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</si>
  <si>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</si>
  <si>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</si>
  <si>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</si>
  <si>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</si>
  <si>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</si>
  <si>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</si>
  <si>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</si>
  <si>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</si>
  <si>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</si>
  <si>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</si>
  <si>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</si>
  <si>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</si>
  <si>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</si>
  <si>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</si>
  <si>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</si>
  <si>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</si>
  <si>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</si>
  <si>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</si>
  <si>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</si>
  <si>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</si>
  <si>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</si>
  <si>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</si>
  <si>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</si>
  <si>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</si>
  <si>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</si>
  <si>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</si>
  <si>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</si>
  <si>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</si>
  <si>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</si>
  <si>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</si>
  <si>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</si>
  <si>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</si>
  <si>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</si>
  <si>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</si>
  <si>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</si>
  <si>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</si>
  <si>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</si>
  <si>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</si>
  <si>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</si>
  <si>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</si>
  <si>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</si>
  <si>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</si>
  <si>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</si>
  <si>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</si>
  <si>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</si>
  <si>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</si>
  <si>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</si>
  <si>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</si>
  <si>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</si>
  <si>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</si>
  <si>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</si>
  <si>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</si>
  <si>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</si>
  <si>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</si>
  <si>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</si>
  <si>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</si>
  <si>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</si>
  <si>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</si>
  <si>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</si>
  <si>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</si>
  <si>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</si>
  <si>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</si>
  <si>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</si>
  <si>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</si>
  <si>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</si>
  <si>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</si>
  <si>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</si>
  <si>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</si>
  <si>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</si>
  <si>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</si>
  <si>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</si>
  <si>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</si>
  <si>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</si>
  <si>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</si>
  <si>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</si>
  <si>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</si>
  <si>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</si>
  <si>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</si>
  <si>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</si>
  <si>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</si>
  <si>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</si>
  <si>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</si>
  <si>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</si>
  <si>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</si>
  <si>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</si>
  <si>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</si>
  <si>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</si>
  <si>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</si>
  <si>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</si>
  <si>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</si>
  <si>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</si>
  <si>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</si>
  <si>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</si>
  <si>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</si>
  <si>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</si>
  <si>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</si>
  <si>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</si>
  <si>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</si>
  <si>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</si>
  <si>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</si>
  <si>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</si>
  <si>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</si>
  <si>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</si>
  <si>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</si>
  <si>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</si>
  <si>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</si>
  <si>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</si>
  <si>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</si>
  <si>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</si>
  <si>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</si>
  <si>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</si>
  <si>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</si>
  <si>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</si>
  <si>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</si>
  <si>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</si>
  <si>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</si>
  <si>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</si>
  <si>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</si>
  <si>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</si>
  <si>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</si>
  <si>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</si>
  <si>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</si>
  <si>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</si>
  <si>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</si>
  <si>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</si>
  <si>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</si>
  <si>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</si>
  <si>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</si>
  <si>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</si>
  <si>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</si>
  <si>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</si>
  <si>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</si>
  <si>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</si>
  <si>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</si>
  <si>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</si>
  <si>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</si>
  <si>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</si>
  <si>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</si>
  <si>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</si>
  <si>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</si>
  <si>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</si>
  <si>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</si>
  <si>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</si>
  <si>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</si>
  <si>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</si>
  <si>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</si>
  <si>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</si>
  <si>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</si>
  <si>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</si>
  <si>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</si>
  <si>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</si>
  <si>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</si>
  <si>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</si>
  <si>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</si>
  <si>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</si>
  <si>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</si>
  <si>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</si>
  <si>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</si>
  <si>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</si>
  <si>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</si>
  <si>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</si>
  <si>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</si>
  <si>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</si>
  <si>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</si>
  <si>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</si>
  <si>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</si>
  <si>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</si>
  <si>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</si>
  <si>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</si>
  <si>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</si>
  <si>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</si>
  <si>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</si>
  <si>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</si>
  <si>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</si>
  <si>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</si>
  <si>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</si>
  <si>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</si>
  <si>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</si>
  <si>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</si>
  <si>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</si>
  <si>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</si>
  <si>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</si>
  <si>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</si>
  <si>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</si>
  <si>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</si>
  <si>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</si>
  <si>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</si>
  <si>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</si>
  <si>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</si>
  <si>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</si>
  <si>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</si>
  <si>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</si>
  <si>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</si>
  <si>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</si>
  <si>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</si>
  <si>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</si>
  <si>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</si>
  <si>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</si>
  <si>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</si>
  <si>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</si>
  <si>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</si>
  <si>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</si>
  <si>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</si>
  <si>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</si>
  <si>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</si>
  <si>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</si>
  <si>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</si>
  <si>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</si>
  <si>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</si>
  <si>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</si>
  <si>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</si>
  <si>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</si>
  <si>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</si>
  <si>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</si>
  <si>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</si>
  <si>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</si>
  <si>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</si>
  <si>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</si>
  <si>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</si>
  <si>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</si>
  <si>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</si>
  <si>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</si>
  <si>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</si>
  <si>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</si>
  <si>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</si>
  <si>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</si>
  <si>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</si>
  <si>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</si>
  <si>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</si>
  <si>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</si>
  <si>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</si>
  <si>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</si>
  <si>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</si>
  <si>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</si>
  <si>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</si>
  <si>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</si>
  <si>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</si>
  <si>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</si>
  <si>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</si>
  <si>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</si>
  <si>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</si>
  <si>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</si>
  <si>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</si>
  <si>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</si>
  <si>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</si>
  <si>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</si>
  <si>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</si>
  <si>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</si>
  <si>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</si>
  <si>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</si>
  <si>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</si>
  <si>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</si>
  <si>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</si>
  <si>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</si>
  <si>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</si>
  <si>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</si>
  <si>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</si>
  <si>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</si>
  <si>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</si>
  <si>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</si>
  <si>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</si>
  <si>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</si>
  <si>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</si>
  <si>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</si>
  <si>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</si>
  <si>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</si>
  <si>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</si>
  <si>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</si>
  <si>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</si>
  <si>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</si>
  <si>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</si>
  <si>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</si>
  <si>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</si>
  <si>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</si>
  <si>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</si>
  <si>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</si>
  <si>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</si>
  <si>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</si>
  <si>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</si>
  <si>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</si>
  <si>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</si>
  <si>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</si>
  <si>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</si>
  <si>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</si>
  <si>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</si>
  <si>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</si>
  <si>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</si>
  <si>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</si>
  <si>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</si>
  <si>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</si>
  <si>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</si>
  <si>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</si>
  <si>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</si>
  <si>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</si>
  <si>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</si>
  <si>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</si>
  <si>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</si>
  <si>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</si>
  <si>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</si>
  <si>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</si>
  <si>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</si>
  <si>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</si>
  <si>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</si>
  <si>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</si>
  <si>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</si>
  <si>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</si>
  <si>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</si>
  <si>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</si>
  <si>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</si>
  <si>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</si>
  <si>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</si>
  <si>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</si>
  <si>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</si>
  <si>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</si>
  <si>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</si>
  <si>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</si>
  <si>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</si>
  <si>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</si>
  <si>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</si>
  <si>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</si>
  <si>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</si>
  <si>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</si>
  <si>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</si>
  <si>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</si>
  <si>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</si>
  <si>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</si>
  <si>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</si>
  <si>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</si>
  <si>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</si>
  <si>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</si>
  <si>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</si>
  <si>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</si>
  <si>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</si>
  <si>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</si>
  <si>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</si>
  <si>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</si>
  <si>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</si>
  <si>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</si>
  <si>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</si>
  <si>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</si>
  <si>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</si>
  <si>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</si>
  <si>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</si>
  <si>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</si>
  <si>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</si>
  <si>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</si>
  <si>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</si>
  <si>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</si>
  <si>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</si>
  <si>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</si>
  <si>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</si>
  <si>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</si>
  <si>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</si>
  <si>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</si>
  <si>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</si>
  <si>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</si>
  <si>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</si>
  <si>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</si>
  <si>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</si>
  <si>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</si>
  <si>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</si>
  <si>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</si>
  <si>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</si>
  <si>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</si>
  <si>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</si>
  <si>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</si>
  <si>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</si>
  <si>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</si>
  <si>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</si>
  <si>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</si>
  <si>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</si>
  <si>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</si>
  <si>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</si>
  <si>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</si>
  <si>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</si>
  <si>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</si>
  <si>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</si>
  <si>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</si>
  <si>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</si>
  <si>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</si>
  <si>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</si>
  <si>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</si>
  <si>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</si>
  <si>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</si>
  <si>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</si>
  <si>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</si>
  <si>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</si>
  <si>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</si>
  <si>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</si>
  <si>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</si>
  <si>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</si>
  <si>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</si>
  <si>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</si>
  <si>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</si>
  <si>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</si>
  <si>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</si>
  <si>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</si>
  <si>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</si>
  <si>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</si>
  <si>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</si>
  <si>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</si>
  <si>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</si>
  <si>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</si>
  <si>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</si>
  <si>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</si>
  <si>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</si>
  <si>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</si>
  <si>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</si>
  <si>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</si>
  <si>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</si>
  <si>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</si>
  <si>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</si>
  <si>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</si>
  <si>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</si>
  <si>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</si>
  <si>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</si>
  <si>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</si>
  <si>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</si>
  <si>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</si>
  <si>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</si>
  <si>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</si>
  <si>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</si>
  <si>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</si>
  <si>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</si>
  <si>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</si>
  <si>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</si>
  <si>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</si>
  <si>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</si>
  <si>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</si>
  <si>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</si>
  <si>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</si>
  <si>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</si>
  <si>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</si>
  <si>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</si>
  <si>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</si>
  <si>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</si>
  <si>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</si>
  <si>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</si>
  <si>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</si>
  <si>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</si>
  <si>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</si>
  <si>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</si>
  <si>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</si>
  <si>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</si>
  <si>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</si>
  <si>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</si>
  <si>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</si>
  <si>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</si>
  <si>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</si>
  <si>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</si>
  <si>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</si>
  <si>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</si>
  <si>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</si>
  <si>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</si>
  <si>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</si>
  <si>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</si>
  <si>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</si>
  <si>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</si>
  <si>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</si>
  <si>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</si>
  <si>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</si>
  <si>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</si>
  <si>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</si>
  <si>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</si>
  <si>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</si>
  <si>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</si>
  <si>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</si>
  <si>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</si>
  <si>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</si>
  <si>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</si>
  <si>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</si>
  <si>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</si>
  <si>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</si>
  <si>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</si>
  <si>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</si>
  <si>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</si>
  <si>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</si>
  <si>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</si>
  <si>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</si>
  <si>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</si>
  <si>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</si>
  <si>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</si>
  <si>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</si>
  <si>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</si>
  <si>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</si>
  <si>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</si>
  <si>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</si>
  <si>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</si>
  <si>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</si>
  <si>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</si>
  <si>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</si>
  <si>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</si>
  <si>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</si>
  <si>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</si>
  <si>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</si>
  <si>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</si>
  <si>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</si>
  <si>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</si>
  <si>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</si>
  <si>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</si>
  <si>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</si>
  <si>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</si>
  <si>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</si>
  <si>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</si>
  <si>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</si>
  <si>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</si>
  <si>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</si>
  <si>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</si>
  <si>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</si>
  <si>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</si>
  <si>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</si>
  <si>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</si>
  <si>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</si>
  <si>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</si>
  <si>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</si>
  <si>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</si>
  <si>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</si>
  <si>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</si>
  <si>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</si>
  <si>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</si>
  <si>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</si>
  <si>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</si>
  <si>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</si>
  <si>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</si>
  <si>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</si>
  <si>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</si>
  <si>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</si>
  <si>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</si>
  <si>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</si>
  <si>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</si>
  <si>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</si>
  <si>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</si>
  <si>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</si>
  <si>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</si>
  <si>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</si>
  <si>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</si>
  <si>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</si>
  <si>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</si>
  <si>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</si>
  <si>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</si>
  <si>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</si>
  <si>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</si>
  <si>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</si>
  <si>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</si>
  <si>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</si>
  <si>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</si>
  <si>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</si>
  <si>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</si>
  <si>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</si>
  <si>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</si>
  <si>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</si>
  <si>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</si>
  <si>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</si>
  <si>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</si>
  <si>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</si>
  <si>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</si>
  <si>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</si>
  <si>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</si>
  <si>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</si>
  <si>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</si>
  <si>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</si>
  <si>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</si>
  <si>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</si>
  <si>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</si>
  <si>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</si>
  <si>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</si>
  <si>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</si>
  <si>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</si>
  <si>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</si>
  <si>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</si>
  <si>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</si>
  <si>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</si>
  <si>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</si>
  <si>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</si>
  <si>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</si>
  <si>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</si>
  <si>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</si>
  <si>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</si>
  <si>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</si>
  <si>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</si>
  <si>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</si>
  <si>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</si>
  <si>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</si>
  <si>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</si>
  <si>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</si>
  <si>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</si>
  <si>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</si>
  <si>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</si>
  <si>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</si>
  <si>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</si>
  <si>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</si>
  <si>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</si>
  <si>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</si>
  <si>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</si>
  <si>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</si>
  <si>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</si>
  <si>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</si>
  <si>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</si>
  <si>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</si>
  <si>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</si>
  <si>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</si>
  <si>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</si>
  <si>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</si>
  <si>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</si>
  <si>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</si>
  <si>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</si>
  <si>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</si>
  <si>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</si>
  <si>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</si>
  <si>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</si>
  <si>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</si>
  <si>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</si>
  <si>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</si>
  <si>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</si>
  <si>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</si>
  <si>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</si>
  <si>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</si>
  <si>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</si>
  <si>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</si>
  <si>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</si>
  <si>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</si>
  <si>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</si>
  <si>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</si>
  <si>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</si>
  <si>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</si>
  <si>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</si>
  <si>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</si>
  <si>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</si>
  <si>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</si>
  <si>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</si>
  <si>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</si>
  <si>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</si>
  <si>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</si>
  <si>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</si>
  <si>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</si>
  <si>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</si>
  <si>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</si>
  <si>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</si>
  <si>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</si>
  <si>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</si>
  <si>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</si>
  <si>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</si>
  <si>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</si>
  <si>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</si>
  <si>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</si>
  <si>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</si>
  <si>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</si>
  <si>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</si>
  <si>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</si>
  <si>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</si>
  <si>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</si>
  <si>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</si>
  <si>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</si>
  <si>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</si>
  <si>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</si>
  <si>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</si>
  <si>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</si>
  <si>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</si>
  <si>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</si>
  <si>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</si>
  <si>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</si>
  <si>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</si>
  <si>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</si>
  <si>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</si>
  <si>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</si>
  <si>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</si>
  <si>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</si>
  <si>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</si>
  <si>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</si>
  <si>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</si>
  <si>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</si>
  <si>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</si>
  <si>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</si>
  <si>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</si>
  <si>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</si>
  <si>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</si>
  <si>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</si>
  <si>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</si>
  <si>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</si>
  <si>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</si>
  <si>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</si>
  <si>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</si>
  <si>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</si>
  <si>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</si>
  <si>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</si>
  <si>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</si>
  <si>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</si>
  <si>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</si>
  <si>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</si>
  <si>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</si>
  <si>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</si>
  <si>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</si>
  <si>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</si>
  <si>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</si>
  <si>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</si>
  <si>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</si>
  <si>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</si>
  <si>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</si>
  <si>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</si>
  <si>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</si>
  <si>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</si>
  <si>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</si>
  <si>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</si>
  <si>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</si>
  <si>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</si>
  <si>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</si>
  <si>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</si>
  <si>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</si>
  <si>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</si>
  <si>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</si>
  <si>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</si>
  <si>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</si>
  <si>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</si>
  <si>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</si>
  <si>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</si>
  <si>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</si>
  <si>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</si>
  <si>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</si>
  <si>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</si>
  <si>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</si>
  <si>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</si>
  <si>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</si>
  <si>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</si>
  <si>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</si>
  <si>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</si>
  <si>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</si>
  <si>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</si>
  <si>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</si>
  <si>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</si>
  <si>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</si>
  <si>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</si>
  <si>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</si>
  <si>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</si>
  <si>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</si>
  <si>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</si>
  <si>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</si>
  <si>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</si>
  <si>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</si>
  <si>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</si>
  <si>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</si>
  <si>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</si>
  <si>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</si>
  <si>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</si>
  <si>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</si>
  <si>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</si>
  <si>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</si>
  <si>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</si>
  <si>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</si>
  <si>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</si>
  <si>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</si>
  <si>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</si>
  <si>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</si>
  <si>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</si>
  <si>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</si>
  <si>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</si>
  <si>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</si>
  <si>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</si>
  <si>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</si>
  <si>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</si>
  <si>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</si>
  <si>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</si>
  <si>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</si>
  <si>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</si>
  <si>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</si>
  <si>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</si>
  <si>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</si>
  <si>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</si>
  <si>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</si>
  <si>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</si>
  <si>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</si>
  <si>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</si>
  <si>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</si>
  <si>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</si>
  <si>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</si>
  <si>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</si>
  <si>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</si>
  <si>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</si>
  <si>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</si>
  <si>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</si>
  <si>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</si>
  <si>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</si>
  <si>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</si>
  <si>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</si>
  <si>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</si>
  <si>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</si>
  <si>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</si>
  <si>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</si>
  <si>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</si>
  <si>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</si>
  <si>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</si>
  <si>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</si>
  <si>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</si>
  <si>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</si>
  <si>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</si>
  <si>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</si>
  <si>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</si>
  <si>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</si>
  <si>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</si>
  <si>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</si>
  <si>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</si>
  <si>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</si>
  <si>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</si>
  <si>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</si>
  <si>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</si>
  <si>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</si>
  <si>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</si>
  <si>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</si>
  <si>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</si>
  <si>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</si>
  <si>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</si>
  <si>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</si>
  <si>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</si>
  <si>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</si>
  <si>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</si>
  <si>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</si>
  <si>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</si>
  <si>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</si>
  <si>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</si>
  <si>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</si>
  <si>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</si>
  <si>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</si>
  <si>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</si>
  <si>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</si>
  <si>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</si>
  <si>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</si>
  <si>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</si>
  <si>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</si>
  <si>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</si>
  <si>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</si>
  <si>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</si>
  <si>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</si>
  <si>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</si>
  <si>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</si>
  <si>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</si>
  <si>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</si>
  <si>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</si>
  <si>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</si>
  <si>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</si>
  <si>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</si>
  <si>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</si>
  <si>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</si>
  <si>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</si>
  <si>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</si>
  <si>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</si>
  <si>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</si>
  <si>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</si>
  <si>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</si>
  <si>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</si>
  <si>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</si>
  <si>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</si>
  <si>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</si>
  <si>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</si>
  <si>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</si>
  <si>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</si>
  <si>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</si>
  <si>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</si>
  <si>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</si>
  <si>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</si>
  <si>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</si>
  <si>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</si>
  <si>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</si>
  <si>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</si>
  <si>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</si>
  <si>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</si>
  <si>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</si>
  <si>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</si>
  <si>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</si>
  <si>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</si>
  <si>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</si>
  <si>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</si>
  <si>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</si>
  <si>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</si>
  <si>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</si>
  <si>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</si>
  <si>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</si>
  <si>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</si>
  <si>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</si>
  <si>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</si>
  <si>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</si>
  <si>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</si>
  <si>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</si>
  <si>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</si>
  <si>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</si>
  <si>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</si>
  <si>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</si>
  <si>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</si>
  <si>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</si>
  <si>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</si>
  <si>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</si>
  <si>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</si>
  <si>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</si>
  <si>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</si>
  <si>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</si>
  <si>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</si>
  <si>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</si>
  <si>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</si>
  <si>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</si>
  <si>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</si>
  <si>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</si>
  <si>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</si>
  <si>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</si>
  <si>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</si>
  <si>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</si>
  <si>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</si>
  <si>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</si>
  <si>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</si>
  <si>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</si>
  <si>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</si>
  <si>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</si>
  <si>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</si>
  <si>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</si>
  <si>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</si>
  <si>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</si>
  <si>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</si>
  <si>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</si>
  <si>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</si>
  <si>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</si>
  <si>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</si>
  <si>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</si>
  <si>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</si>
  <si>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</si>
  <si>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</si>
  <si>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</si>
  <si>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</si>
  <si>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</si>
  <si>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</si>
  <si>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</si>
  <si>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</si>
  <si>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</si>
  <si>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</si>
  <si>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</si>
  <si>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</si>
  <si>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</si>
  <si>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</si>
  <si>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</si>
  <si>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</si>
  <si>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</si>
  <si>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</si>
  <si>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</si>
  <si>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</si>
  <si>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</si>
  <si>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</si>
  <si>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</si>
  <si>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</si>
  <si>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</si>
  <si>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</si>
  <si>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</si>
  <si>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</si>
  <si>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</si>
  <si>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</si>
  <si>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</si>
  <si>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</si>
  <si>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</si>
  <si>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</si>
  <si>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</si>
  <si>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</si>
  <si>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</si>
  <si>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</si>
  <si>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</si>
  <si>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</si>
  <si>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</si>
  <si>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</si>
  <si>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</si>
  <si>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</si>
  <si>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</si>
  <si>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</si>
  <si>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</si>
  <si>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</si>
  <si>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</si>
  <si>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</si>
  <si>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</si>
  <si>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</si>
  <si>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</si>
  <si>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</si>
  <si>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</si>
  <si>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</si>
  <si>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</si>
  <si>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</si>
  <si>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</si>
  <si>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</si>
  <si>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</si>
  <si>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</si>
  <si>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</si>
  <si>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</si>
  <si>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</si>
  <si>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</si>
  <si>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</si>
  <si>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</si>
  <si>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</si>
  <si>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</si>
  <si>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</si>
  <si>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</si>
  <si>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</si>
  <si>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</si>
  <si>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</si>
  <si>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</si>
  <si>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</si>
  <si>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</si>
  <si>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</si>
  <si>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</si>
  <si>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</si>
  <si>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</si>
  <si>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</si>
  <si>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</si>
  <si>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</si>
  <si>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</si>
  <si>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</si>
  <si>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</si>
  <si>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</si>
  <si>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</si>
  <si>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</si>
  <si>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</si>
  <si>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</si>
  <si>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</si>
  <si>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</si>
  <si>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</si>
  <si>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</si>
  <si>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</si>
  <si>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</si>
  <si>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</si>
  <si>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</si>
  <si>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</si>
  <si>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</si>
  <si>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</si>
  <si>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</si>
  <si>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</si>
  <si>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</si>
  <si>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</si>
  <si>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</si>
  <si>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</si>
  <si>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</si>
  <si>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</si>
  <si>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</si>
  <si>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</si>
  <si>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</si>
  <si>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</si>
  <si>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</si>
  <si>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</si>
  <si>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</si>
  <si>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</si>
  <si>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</si>
  <si>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</si>
  <si>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</si>
  <si>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</si>
  <si>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</si>
  <si>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</si>
  <si>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</si>
  <si>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</si>
  <si>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</si>
  <si>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</si>
  <si>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</si>
  <si>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</si>
  <si>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</si>
  <si>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</si>
  <si>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</si>
  <si>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</si>
  <si>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</si>
  <si>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</si>
  <si>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</si>
  <si>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</si>
  <si>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</si>
  <si>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</si>
  <si>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</si>
  <si>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</si>
  <si>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</si>
  <si>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</si>
  <si>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</si>
  <si>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</si>
  <si>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</si>
  <si>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</si>
  <si>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</si>
  <si>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</si>
  <si>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</si>
  <si>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</si>
  <si>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</si>
  <si>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</si>
  <si>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</si>
  <si>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</si>
  <si>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</si>
  <si>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</si>
  <si>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</si>
  <si>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</si>
  <si>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</si>
  <si>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</si>
  <si>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</si>
  <si>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</si>
  <si>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</si>
  <si>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</si>
  <si>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</si>
  <si>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</si>
  <si>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</si>
  <si>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</si>
  <si>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</si>
  <si>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</si>
  <si>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</si>
  <si>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</si>
  <si>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</si>
  <si>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</si>
  <si>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</si>
  <si>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</si>
  <si>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</si>
  <si>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</si>
  <si>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</si>
  <si>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</si>
  <si>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</si>
  <si>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</si>
  <si>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</si>
  <si>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</si>
  <si>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</si>
  <si>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</si>
  <si>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</si>
  <si>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</si>
  <si>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</si>
  <si>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</si>
  <si>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</si>
  <si>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</si>
  <si>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</si>
  <si>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</si>
  <si>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</si>
  <si>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</si>
  <si>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</si>
  <si>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</si>
  <si>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</si>
  <si>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</si>
  <si>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</si>
  <si>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</si>
  <si>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</si>
  <si>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</si>
  <si>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</si>
  <si>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</si>
  <si>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</si>
  <si>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</si>
  <si>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</si>
  <si>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</si>
  <si>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</si>
  <si>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</si>
  <si>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</si>
  <si>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</si>
  <si>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</si>
  <si>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</si>
  <si>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</si>
  <si>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</si>
  <si>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</si>
  <si>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</si>
  <si>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</si>
  <si>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</si>
  <si>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</si>
  <si>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</si>
  <si>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</si>
  <si>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</si>
  <si>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</si>
  <si>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</si>
  <si>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</si>
  <si>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</si>
  <si>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</si>
  <si>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</si>
  <si>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</si>
  <si>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</si>
  <si>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</si>
  <si>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</si>
  <si>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</si>
  <si>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</si>
  <si>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</si>
  <si>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</si>
  <si>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</si>
  <si>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</si>
  <si>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</si>
  <si>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</si>
  <si>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</si>
  <si>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</si>
  <si>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</si>
  <si>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</si>
  <si>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</si>
  <si>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</si>
  <si>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</si>
  <si>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</si>
  <si>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</si>
  <si>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</si>
  <si>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</si>
  <si>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</si>
  <si>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</si>
  <si>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</si>
  <si>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</si>
  <si>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</si>
  <si>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</si>
  <si>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</si>
  <si>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</si>
  <si>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</si>
  <si>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</si>
  <si>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</si>
  <si>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</si>
  <si>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</si>
  <si>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</si>
  <si>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</si>
  <si>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</si>
  <si>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</si>
  <si>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</si>
  <si>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</si>
  <si>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</si>
  <si>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</si>
  <si>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</si>
  <si>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</si>
  <si>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</si>
  <si>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</si>
  <si>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</si>
  <si>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</si>
  <si>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</si>
  <si>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</si>
  <si>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</si>
  <si>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</si>
  <si>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</si>
  <si>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</si>
  <si>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</si>
  <si>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</si>
  <si>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</si>
  <si>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</si>
  <si>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</si>
  <si>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</si>
  <si>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</si>
  <si>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</si>
  <si>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</si>
  <si>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</si>
  <si>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</si>
  <si>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</si>
  <si>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</si>
  <si>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</si>
  <si>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</si>
  <si>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</si>
  <si>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</si>
  <si>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</si>
  <si>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</si>
  <si>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</si>
  <si>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</si>
  <si>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</si>
  <si>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</si>
  <si>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</si>
  <si>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</si>
  <si>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</si>
  <si>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</si>
  <si>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</si>
  <si>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</si>
  <si>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</si>
  <si>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</si>
  <si>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</si>
  <si>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</si>
  <si>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</si>
  <si>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</si>
  <si>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</si>
  <si>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</si>
  <si>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</si>
  <si>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</si>
  <si>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</si>
  <si>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</si>
  <si>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</si>
  <si>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</si>
  <si>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</si>
  <si>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</si>
  <si>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</si>
  <si>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</si>
  <si>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</si>
  <si>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</si>
  <si>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</si>
  <si>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</si>
  <si>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</si>
  <si>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</si>
  <si>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</si>
  <si>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</si>
  <si>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</si>
  <si>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</si>
  <si>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</si>
  <si>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</si>
  <si>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</si>
  <si>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</si>
  <si>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</si>
  <si>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</si>
  <si>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</si>
  <si>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</si>
  <si>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</si>
  <si>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</si>
  <si>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</si>
  <si>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</si>
  <si>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</si>
  <si>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</si>
  <si>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</si>
  <si>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</si>
  <si>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</si>
  <si>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</si>
  <si>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</si>
  <si>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</si>
  <si>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</si>
  <si>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</si>
  <si>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</si>
  <si>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</si>
  <si>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</si>
  <si>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</si>
  <si>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</si>
  <si>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</si>
  <si>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</si>
  <si>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</si>
  <si>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</si>
  <si>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</si>
  <si>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</si>
  <si>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</si>
  <si>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</si>
  <si>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</si>
  <si>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</si>
  <si>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</si>
  <si>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</si>
  <si>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</si>
  <si>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</si>
  <si>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</si>
  <si>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</si>
  <si>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</si>
  <si>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</si>
  <si>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</si>
  <si>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</si>
  <si>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</si>
  <si>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</si>
  <si>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</si>
  <si>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</si>
  <si>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</si>
  <si>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</si>
  <si>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</si>
  <si>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</si>
  <si>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</si>
  <si>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</si>
  <si>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</si>
  <si>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</si>
  <si>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</si>
  <si>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</si>
  <si>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</si>
  <si>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</si>
  <si>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</si>
  <si>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</si>
  <si>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</si>
  <si>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</si>
  <si>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</si>
  <si>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</si>
  <si>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</si>
  <si>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</si>
  <si>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</si>
  <si>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</si>
  <si>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</si>
  <si>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</si>
  <si>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</si>
  <si>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</si>
  <si>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</si>
  <si>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</si>
  <si>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</si>
  <si>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</si>
  <si>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</si>
  <si>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</si>
  <si>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</si>
  <si>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</si>
  <si>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</si>
  <si>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</si>
  <si>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</si>
  <si>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</si>
  <si>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</si>
  <si>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</si>
  <si>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</si>
  <si>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</si>
  <si>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</si>
  <si>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</si>
  <si>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</si>
  <si>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</si>
  <si>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</si>
  <si>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</si>
  <si>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</si>
  <si>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</si>
  <si>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</si>
  <si>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</si>
  <si>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</si>
  <si>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</si>
  <si>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</si>
  <si>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</si>
  <si>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</si>
  <si>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</si>
  <si>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</si>
  <si>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</si>
  <si>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</si>
  <si>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</si>
  <si>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</si>
  <si>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</si>
  <si>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</si>
  <si>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</si>
  <si>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</si>
  <si>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</si>
  <si>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</si>
  <si>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</si>
  <si>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</si>
  <si>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</si>
  <si>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</si>
  <si>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</si>
  <si>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</si>
  <si>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</si>
  <si>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</si>
  <si>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</si>
  <si>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</si>
  <si>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</si>
  <si>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</si>
  <si>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</si>
  <si>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</si>
  <si>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</si>
  <si>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</si>
  <si>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</si>
  <si>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</si>
  <si>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</si>
  <si>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</si>
  <si>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</si>
  <si>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</si>
  <si>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</si>
  <si>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</si>
  <si>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</si>
  <si>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</si>
  <si>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</si>
  <si>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</si>
  <si>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</si>
  <si>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</si>
  <si>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</si>
  <si>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</si>
  <si>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</si>
  <si>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</si>
  <si>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</si>
  <si>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</si>
  <si>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</si>
  <si>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</si>
  <si>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</si>
  <si>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</si>
  <si>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</si>
  <si>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</si>
  <si>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</si>
  <si>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</si>
  <si>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</si>
  <si>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</si>
  <si>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</si>
  <si>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</si>
  <si>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</si>
  <si>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</si>
  <si>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</si>
  <si>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</si>
  <si>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</si>
  <si>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</si>
  <si>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</si>
  <si>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</si>
  <si>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</si>
  <si>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</si>
  <si>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</si>
  <si>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</si>
  <si>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</si>
  <si>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</si>
  <si>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</si>
  <si>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</si>
  <si>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</si>
  <si>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</si>
  <si>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</si>
  <si>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</si>
  <si>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</si>
  <si>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</si>
  <si>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</si>
  <si>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</si>
  <si>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</si>
  <si>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</si>
  <si>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</si>
  <si>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</si>
  <si>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</si>
  <si>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</si>
  <si>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</si>
  <si>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</si>
  <si>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</si>
  <si>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</si>
  <si>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</si>
  <si>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</si>
  <si>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</si>
  <si>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</si>
  <si>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</si>
  <si>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</si>
  <si>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</si>
  <si>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</si>
  <si>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</si>
  <si>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</si>
  <si>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</si>
  <si>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</si>
  <si>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</si>
  <si>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</si>
  <si>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</si>
  <si>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</si>
  <si>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</si>
  <si>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</si>
  <si>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</si>
  <si>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</si>
  <si>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</si>
  <si>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</si>
  <si>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</si>
  <si>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</si>
  <si>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</si>
  <si>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</si>
  <si>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</si>
  <si>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</si>
  <si>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</si>
  <si>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</si>
  <si>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</si>
  <si>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</si>
  <si>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</si>
  <si>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</si>
  <si>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</si>
  <si>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</si>
  <si>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</si>
  <si>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</si>
  <si>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</si>
  <si>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</si>
  <si>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</si>
  <si>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</si>
  <si>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</si>
  <si>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</si>
  <si>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</si>
  <si>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</si>
  <si>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</si>
  <si>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</si>
  <si>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</si>
  <si>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</si>
  <si>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</si>
  <si>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</si>
  <si>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</si>
  <si>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</si>
  <si>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</si>
  <si>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</si>
  <si>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</si>
  <si>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</si>
  <si>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</si>
  <si>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</si>
  <si>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</si>
  <si>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</si>
  <si>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</si>
  <si>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</si>
  <si>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</si>
  <si>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</si>
  <si>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</si>
  <si>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</si>
  <si>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</si>
  <si>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</si>
  <si>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</si>
  <si>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</si>
  <si>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</si>
  <si>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</si>
  <si>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</si>
  <si>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</si>
  <si>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</si>
  <si>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</si>
  <si>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</si>
  <si>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</si>
  <si>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</si>
  <si>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</si>
  <si>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</si>
  <si>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</si>
  <si>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</si>
  <si>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</si>
  <si>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</si>
  <si>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</si>
  <si>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</si>
  <si>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</si>
  <si>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</si>
  <si>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</si>
  <si>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</si>
  <si>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</si>
  <si>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</si>
  <si>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</si>
  <si>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</si>
  <si>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</si>
  <si>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</si>
  <si>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</si>
  <si>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</si>
  <si>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</si>
  <si>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</si>
  <si>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</si>
  <si>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</si>
  <si>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</si>
  <si>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</si>
  <si>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</si>
  <si>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</si>
  <si>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</si>
  <si>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</si>
  <si>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</si>
  <si>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</si>
  <si>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</si>
  <si>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</si>
  <si>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</si>
  <si>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</si>
  <si>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</si>
  <si>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</si>
  <si>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</si>
  <si>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</si>
  <si>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</si>
  <si>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</si>
  <si>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</si>
  <si>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</si>
  <si>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</si>
  <si>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</si>
  <si>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</si>
  <si>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</si>
  <si>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</si>
  <si>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</si>
  <si>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</si>
  <si>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</si>
  <si>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</si>
  <si>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</si>
  <si>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</si>
  <si>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</si>
  <si>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</si>
  <si>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</si>
  <si>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</si>
  <si>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</si>
  <si>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</si>
  <si>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</si>
  <si>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</si>
  <si>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</si>
  <si>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</si>
  <si>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</si>
  <si>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</si>
  <si>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</si>
  <si>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</si>
  <si>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</si>
  <si>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</si>
  <si>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</si>
  <si>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</si>
  <si>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</si>
  <si>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</si>
  <si>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</si>
  <si>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</si>
  <si>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</si>
  <si>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</si>
  <si>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</si>
  <si>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</si>
  <si>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</si>
  <si>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</si>
  <si>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</si>
  <si>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</si>
  <si>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</si>
  <si>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</si>
  <si>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</si>
  <si>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</si>
  <si>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</si>
  <si>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</si>
  <si>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</si>
  <si>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</si>
  <si>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</si>
  <si>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</si>
  <si>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</si>
  <si>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</si>
  <si>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</si>
  <si>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</si>
  <si>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</si>
  <si>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</si>
  <si>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</si>
  <si>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</si>
  <si>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</si>
  <si>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</si>
  <si>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</si>
  <si>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</si>
  <si>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</si>
  <si>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</si>
  <si>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</si>
  <si>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</si>
  <si>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</si>
  <si>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</si>
  <si>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</si>
  <si>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</si>
  <si>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</si>
  <si>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</si>
  <si>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</si>
  <si>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</si>
  <si>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</si>
  <si>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</si>
  <si>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</si>
  <si>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</si>
  <si>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</si>
  <si>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</si>
  <si>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</si>
  <si>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</si>
  <si>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</si>
  <si>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</si>
  <si>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</si>
  <si>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</si>
  <si>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</si>
  <si>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</si>
  <si>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</si>
  <si>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</si>
  <si>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</si>
  <si>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</si>
  <si>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</si>
  <si>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</si>
  <si>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</si>
  <si>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</si>
  <si>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</si>
  <si>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</si>
  <si>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</si>
  <si>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</si>
  <si>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</si>
  <si>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</si>
  <si>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</si>
  <si>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</si>
  <si>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</si>
  <si>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</si>
  <si>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</si>
  <si>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</si>
  <si>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</si>
  <si>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</si>
  <si>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</si>
  <si>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</si>
  <si>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</si>
  <si>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</si>
  <si>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</si>
  <si>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</si>
  <si>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</si>
  <si>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</si>
  <si>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</si>
  <si>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</si>
  <si>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</si>
  <si>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</si>
  <si>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</si>
  <si>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</si>
  <si>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</si>
  <si>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</si>
  <si>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</si>
  <si>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</si>
  <si>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</si>
  <si>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</si>
  <si>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</si>
  <si>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</si>
  <si>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</si>
  <si>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</si>
  <si>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</si>
  <si>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</si>
  <si>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</si>
  <si>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</si>
  <si>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</si>
  <si>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</si>
  <si>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</si>
  <si>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</si>
  <si>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</si>
  <si>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</si>
  <si>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</si>
  <si>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</si>
  <si>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</si>
  <si>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</si>
  <si>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</si>
  <si>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</si>
  <si>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</si>
  <si>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</si>
  <si>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</si>
  <si>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</si>
  <si>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</si>
  <si>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</si>
  <si>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</si>
  <si>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</si>
  <si>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</si>
  <si>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</si>
  <si>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</si>
  <si>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</si>
  <si>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</si>
  <si>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</si>
  <si>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</si>
  <si>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</si>
  <si>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</si>
  <si>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</si>
  <si>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</si>
  <si>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</si>
  <si>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</si>
  <si>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</si>
  <si>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</si>
  <si>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</si>
  <si>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</si>
  <si>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</si>
  <si>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</si>
  <si>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</si>
  <si>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</si>
  <si>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</si>
  <si>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</si>
  <si>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</si>
  <si>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</si>
  <si>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</si>
  <si>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</si>
  <si>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</si>
  <si>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</si>
  <si>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</si>
  <si>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</si>
  <si>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</si>
  <si>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</si>
  <si>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</si>
  <si>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</si>
  <si>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</si>
  <si>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</si>
  <si>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</si>
  <si>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</si>
  <si>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</si>
  <si>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</si>
  <si>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</si>
  <si>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</si>
  <si>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</si>
  <si>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</si>
  <si>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</si>
  <si>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</si>
  <si>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</si>
  <si>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</si>
  <si>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</si>
  <si>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</si>
  <si>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</si>
  <si>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</si>
  <si>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</si>
  <si>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</si>
  <si>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</si>
  <si>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</si>
  <si>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</si>
  <si>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</si>
  <si>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</si>
  <si>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</si>
  <si>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</si>
  <si>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</si>
  <si>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</si>
  <si>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</si>
  <si>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</si>
  <si>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</si>
  <si>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</si>
  <si>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</si>
  <si>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</si>
  <si>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</si>
  <si>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</si>
  <si>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</si>
  <si>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</si>
  <si>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</si>
  <si>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</si>
  <si>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</si>
  <si>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</si>
  <si>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</si>
  <si>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</si>
  <si>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</si>
  <si>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</si>
  <si>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</si>
  <si>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</si>
  <si>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</si>
  <si>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</si>
  <si>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</si>
  <si>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</si>
  <si>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</si>
  <si>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</si>
  <si>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</si>
  <si>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</si>
  <si>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</si>
  <si>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</si>
  <si>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</si>
  <si>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</si>
  <si>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</si>
  <si>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</si>
  <si>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</si>
  <si>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</si>
  <si>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</si>
  <si>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</si>
  <si>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</si>
  <si>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</si>
  <si>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</si>
  <si>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</si>
  <si>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</si>
  <si>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</si>
  <si>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</si>
  <si>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</si>
  <si>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</si>
  <si>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</si>
  <si>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</si>
  <si>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</si>
  <si>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</si>
  <si>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</si>
  <si>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</si>
  <si>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</si>
  <si>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</si>
  <si>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</si>
  <si>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</si>
  <si>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</si>
  <si>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</si>
  <si>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</si>
  <si>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</si>
  <si>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</si>
  <si>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</si>
  <si>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</si>
  <si>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</si>
  <si>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</si>
  <si>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</si>
  <si>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</si>
  <si>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</si>
  <si>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</si>
  <si>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</si>
  <si>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</si>
  <si>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</si>
  <si>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</si>
  <si>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</si>
  <si>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</si>
  <si>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</si>
  <si>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</si>
  <si>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</si>
  <si>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</si>
  <si>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</si>
  <si>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</si>
  <si>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</si>
  <si>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</si>
  <si>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</si>
  <si>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</si>
  <si>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</si>
  <si>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</si>
  <si>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</si>
  <si>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</si>
  <si>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</si>
  <si>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</si>
  <si>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</si>
  <si>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</si>
  <si>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</si>
  <si>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</si>
  <si>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</si>
  <si>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</si>
  <si>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</si>
  <si>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</si>
  <si>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</si>
  <si>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</si>
  <si>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</si>
  <si>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</si>
  <si>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</si>
  <si>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</si>
  <si>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</si>
  <si>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</si>
  <si>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</si>
  <si>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</si>
  <si>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</si>
  <si>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</si>
  <si>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</si>
  <si>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</si>
  <si>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</si>
  <si>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</si>
  <si>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</si>
  <si>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</si>
  <si>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</si>
  <si>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</si>
  <si>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</si>
  <si>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</si>
  <si>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</si>
  <si>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</si>
  <si>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</si>
  <si>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</si>
  <si>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</si>
  <si>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</si>
  <si>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</si>
  <si>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</si>
  <si>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</si>
  <si>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</si>
  <si>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</si>
  <si>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</si>
  <si>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</si>
  <si>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</si>
  <si>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</si>
  <si>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</si>
  <si>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</si>
  <si>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</si>
  <si>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</si>
  <si>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</si>
  <si>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</si>
  <si>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</si>
  <si>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</si>
  <si>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</si>
  <si>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</si>
  <si>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</si>
  <si>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</si>
  <si>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</si>
  <si>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</si>
  <si>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</si>
  <si>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</si>
  <si>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</si>
  <si>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</si>
  <si>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</si>
  <si>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</si>
  <si>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</si>
  <si>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</si>
  <si>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</si>
  <si>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</si>
  <si>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</si>
  <si>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</si>
  <si>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</si>
  <si>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</si>
  <si>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</si>
  <si>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</si>
  <si>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</si>
  <si>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</si>
  <si>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</si>
  <si>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</si>
  <si>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</si>
  <si>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</si>
  <si>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</si>
  <si>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</si>
  <si>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</si>
  <si>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</si>
  <si>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</si>
  <si>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</si>
  <si>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</si>
  <si>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</si>
  <si>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</si>
  <si>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</si>
  <si>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</si>
  <si>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</si>
  <si>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</si>
  <si>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</si>
  <si>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</si>
  <si>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</si>
  <si>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</si>
  <si>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</si>
  <si>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</si>
  <si>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</si>
  <si>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</si>
  <si>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</si>
  <si>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</si>
  <si>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</si>
  <si>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</si>
  <si>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</si>
  <si>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</si>
  <si>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</si>
  <si>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</si>
  <si>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</si>
  <si>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</si>
  <si>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</si>
  <si>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</si>
  <si>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</si>
  <si>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</si>
  <si>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</si>
  <si>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</si>
  <si>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</si>
  <si>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</si>
  <si>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</si>
  <si>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</si>
  <si>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</si>
  <si>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</si>
  <si>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</si>
  <si>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</si>
  <si>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</si>
  <si>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</si>
  <si>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</si>
  <si>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</si>
  <si>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</si>
  <si>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</si>
  <si>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</si>
  <si>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</si>
  <si>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</si>
  <si>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</si>
  <si>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</si>
  <si>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</si>
  <si>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</si>
  <si>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</si>
  <si>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</si>
  <si>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</si>
  <si>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</si>
  <si>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</si>
  <si>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</si>
  <si>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</si>
  <si>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</si>
  <si>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</si>
  <si>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</si>
  <si>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</si>
  <si>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</si>
  <si>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</si>
  <si>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</si>
  <si>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</si>
  <si>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</si>
  <si>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</si>
  <si>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</si>
  <si>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</si>
  <si>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</si>
  <si>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</si>
  <si>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</si>
  <si>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</si>
  <si>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</si>
  <si>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</si>
  <si>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</si>
  <si>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</si>
  <si>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</si>
  <si>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</si>
  <si>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</si>
  <si>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</si>
  <si>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</si>
  <si>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</si>
  <si>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</si>
  <si>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</si>
  <si>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</si>
  <si>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</si>
  <si>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</si>
  <si>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</si>
  <si>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</si>
  <si>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</si>
  <si>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</si>
  <si>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</si>
  <si>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</si>
  <si>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</si>
  <si>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</si>
  <si>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</si>
  <si>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</si>
  <si>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</si>
  <si>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</si>
  <si>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</si>
  <si>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</si>
  <si>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</si>
  <si>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</si>
  <si>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</si>
  <si>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</si>
  <si>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</si>
  <si>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</si>
  <si>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</si>
  <si>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</si>
  <si>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</si>
  <si>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</si>
  <si>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</si>
  <si>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</si>
  <si>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</si>
  <si>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</si>
  <si>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</si>
  <si>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</si>
  <si>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</si>
  <si>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</si>
  <si>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</si>
  <si>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</si>
  <si>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</si>
  <si>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</si>
  <si>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</si>
  <si>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</si>
  <si>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</si>
  <si>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</si>
  <si>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</si>
  <si>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</si>
  <si>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</si>
  <si>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</si>
  <si>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</si>
  <si>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</si>
  <si>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</si>
  <si>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</si>
  <si>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</si>
  <si>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</si>
  <si>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</si>
  <si>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</si>
  <si>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</si>
  <si>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</si>
  <si>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</si>
  <si>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</si>
  <si>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</si>
  <si>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</si>
  <si>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</si>
  <si>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</si>
  <si>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</si>
  <si>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</si>
  <si>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</si>
  <si>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</si>
  <si>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</si>
  <si>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</si>
  <si>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</si>
  <si>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</si>
  <si>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</si>
  <si>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</si>
  <si>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</si>
  <si>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</si>
  <si>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</si>
  <si>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</si>
  <si>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</si>
  <si>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</si>
  <si>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</si>
  <si>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</si>
  <si>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</si>
  <si>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</si>
  <si>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</si>
  <si>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</si>
  <si>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</si>
  <si>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</si>
  <si>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</si>
  <si>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</si>
  <si>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</si>
  <si>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</si>
  <si>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</si>
  <si>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</si>
  <si>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</si>
  <si>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</si>
  <si>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</si>
  <si>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</si>
  <si>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</si>
  <si>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</si>
  <si>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</si>
  <si>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</si>
  <si>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</si>
  <si>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</si>
  <si>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</si>
  <si>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</si>
  <si>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</si>
  <si>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</si>
  <si>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</si>
  <si>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</si>
  <si>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</si>
  <si>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</si>
  <si>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</si>
  <si>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</si>
  <si>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</si>
  <si>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</si>
  <si>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</si>
  <si>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</si>
  <si>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</si>
  <si>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</si>
  <si>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</si>
  <si>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</si>
  <si>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</si>
  <si>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</si>
  <si>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</si>
  <si>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</si>
  <si>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</si>
  <si>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</si>
  <si>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</si>
  <si>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</si>
  <si>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</si>
  <si>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</si>
  <si>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</si>
  <si>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</si>
  <si>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</si>
  <si>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</si>
  <si>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</si>
  <si>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</si>
  <si>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</si>
  <si>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</si>
  <si>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</si>
  <si>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</si>
  <si>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</si>
  <si>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</si>
  <si>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</si>
  <si>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</si>
  <si>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</si>
  <si>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</si>
  <si>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</si>
  <si>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</si>
  <si>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</si>
  <si>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</si>
  <si>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</si>
  <si>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</si>
  <si>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</si>
  <si>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</si>
  <si>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</si>
  <si>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</si>
  <si>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</si>
  <si>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</si>
  <si>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</si>
  <si>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</si>
  <si>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</si>
  <si>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</si>
  <si>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</si>
  <si>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</si>
  <si>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</si>
  <si>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</si>
  <si>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</si>
  <si>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</si>
  <si>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</si>
  <si>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</si>
  <si>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</si>
  <si>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</si>
  <si>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</si>
  <si>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</si>
  <si>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</si>
  <si>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</si>
  <si>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</si>
  <si>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</si>
  <si>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</si>
  <si>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</si>
  <si>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</si>
  <si>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</si>
  <si>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</si>
  <si>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</si>
  <si>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</si>
  <si>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</si>
  <si>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</si>
  <si>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</si>
  <si>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</si>
  <si>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</si>
  <si>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</si>
  <si>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</si>
  <si>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</si>
  <si>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</si>
  <si>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</si>
  <si>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</si>
  <si>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</si>
  <si>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</si>
  <si>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</si>
  <si>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</si>
  <si>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</si>
  <si>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</si>
  <si>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</si>
  <si>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</si>
  <si>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</si>
  <si>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</si>
  <si>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</si>
  <si>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</si>
  <si>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</si>
  <si>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</si>
  <si>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</si>
  <si>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</si>
  <si>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</si>
  <si>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</si>
  <si>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</si>
  <si>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</si>
  <si>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</si>
  <si>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</si>
  <si>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</si>
  <si>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</si>
  <si>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</si>
  <si>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</si>
  <si>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</si>
  <si>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</si>
  <si>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</si>
  <si>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</si>
  <si>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</si>
  <si>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</si>
  <si>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</si>
  <si>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</si>
  <si>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</si>
  <si>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</si>
  <si>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</si>
  <si>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</si>
  <si>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</si>
  <si>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</si>
  <si>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</si>
  <si>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</si>
  <si>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</si>
  <si>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</si>
  <si>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</si>
  <si>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</si>
  <si>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</si>
  <si>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</si>
  <si>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</si>
  <si>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</si>
  <si>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</si>
  <si>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</si>
  <si>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</si>
  <si>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</si>
  <si>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</si>
  <si>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</si>
  <si>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</si>
  <si>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</si>
  <si>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</si>
  <si>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</si>
  <si>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</si>
  <si>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</si>
  <si>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</si>
  <si>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</si>
  <si>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</si>
  <si>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</si>
  <si>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</si>
  <si>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</si>
  <si>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</si>
  <si>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</si>
  <si>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</si>
  <si>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</si>
  <si>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</si>
  <si>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</si>
  <si>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</si>
  <si>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</si>
  <si>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</si>
  <si>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</si>
  <si>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</si>
  <si>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</si>
  <si>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</si>
  <si>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</si>
  <si>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</si>
  <si>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</si>
  <si>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</si>
  <si>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</si>
  <si>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</si>
  <si>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</si>
  <si>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</si>
  <si>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</si>
  <si>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</si>
  <si>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</si>
  <si>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</si>
  <si>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</si>
  <si>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</si>
  <si>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</si>
  <si>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</si>
  <si>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</si>
  <si>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</si>
  <si>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</si>
  <si>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</si>
  <si>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</si>
  <si>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</si>
  <si>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</si>
  <si>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</si>
  <si>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</si>
  <si>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</si>
  <si>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</si>
  <si>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</si>
  <si>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</si>
  <si>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</si>
  <si>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</si>
  <si>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</si>
  <si>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</si>
  <si>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</si>
  <si>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</si>
  <si>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</si>
  <si>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</si>
  <si>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</si>
  <si>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</si>
  <si>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</si>
  <si>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</si>
  <si>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</si>
  <si>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</si>
  <si>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</si>
  <si>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</si>
  <si>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</si>
  <si>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</si>
  <si>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</si>
  <si>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</si>
  <si>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</si>
  <si>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</si>
  <si>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</si>
  <si>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</si>
  <si>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</si>
  <si>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</si>
  <si>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</si>
  <si>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</si>
  <si>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</si>
  <si>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</si>
  <si>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</si>
  <si>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</si>
  <si>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</si>
  <si>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</si>
  <si>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</si>
  <si>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</si>
  <si>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</si>
  <si>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</si>
  <si>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</si>
  <si>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</si>
  <si>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</si>
  <si>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</si>
  <si>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</si>
  <si>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</si>
  <si>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</si>
  <si>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</si>
  <si>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</si>
  <si>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</si>
  <si>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</si>
  <si>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</si>
  <si>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</si>
  <si>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</si>
  <si>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</si>
  <si>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</si>
  <si>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</si>
  <si>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</si>
  <si>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</si>
  <si>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</si>
  <si>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</si>
  <si>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</si>
  <si>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</si>
  <si>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</si>
  <si>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</si>
  <si>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</si>
  <si>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</si>
  <si>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</si>
  <si>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</si>
  <si>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</si>
  <si>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</si>
  <si>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</si>
  <si>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</si>
  <si>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</si>
  <si>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</si>
  <si>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</si>
  <si>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</si>
  <si>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</si>
  <si>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</si>
  <si>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</si>
  <si>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</si>
  <si>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</si>
  <si>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</si>
  <si>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</si>
  <si>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</si>
  <si>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</si>
  <si>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</si>
  <si>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</si>
  <si>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</si>
  <si>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</si>
  <si>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</si>
  <si>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</si>
  <si>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</si>
  <si>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</si>
  <si>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</si>
  <si>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</si>
  <si>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</si>
  <si>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</si>
  <si>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</si>
  <si>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</si>
  <si>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</si>
  <si>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</si>
  <si>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</si>
  <si>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</si>
  <si>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</si>
  <si>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</si>
  <si>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</si>
  <si>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</si>
  <si>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</si>
  <si>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</si>
  <si>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</si>
  <si>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</si>
  <si>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</si>
  <si>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</si>
  <si>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</si>
  <si>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</si>
  <si>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</si>
  <si>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</si>
  <si>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</si>
  <si>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</si>
  <si>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</si>
  <si>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</si>
  <si>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</si>
  <si>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</si>
  <si>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</si>
  <si>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</si>
  <si>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</si>
  <si>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</si>
  <si>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</si>
  <si>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</si>
  <si>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</si>
  <si>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</si>
  <si>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</si>
  <si>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</si>
  <si>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</si>
  <si>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</si>
  <si>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</si>
  <si>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</si>
  <si>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</si>
  <si>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</si>
  <si>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</si>
  <si>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</si>
  <si>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</si>
  <si>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</si>
  <si>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</si>
  <si>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</si>
  <si>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</si>
  <si>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</si>
  <si>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</si>
  <si>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</si>
  <si>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</si>
  <si>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</si>
  <si>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</si>
  <si>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</si>
  <si>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</si>
  <si>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</si>
  <si>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</si>
  <si>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</si>
  <si>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</si>
  <si>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</si>
  <si>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</si>
  <si>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</si>
  <si>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</si>
  <si>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</si>
  <si>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</si>
  <si>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</si>
  <si>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</si>
  <si>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</si>
  <si>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</si>
  <si>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</si>
  <si>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</si>
  <si>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</si>
  <si>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</si>
  <si>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</si>
  <si>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</si>
  <si>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</si>
  <si>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</si>
  <si>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</si>
  <si>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</si>
  <si>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</si>
  <si>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</si>
  <si>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</si>
  <si>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</si>
  <si>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</si>
  <si>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</si>
  <si>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</si>
  <si>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</si>
  <si>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</si>
  <si>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</si>
  <si>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</si>
  <si>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</si>
  <si>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</si>
  <si>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</si>
  <si>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</si>
  <si>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</si>
  <si>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</si>
  <si>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</si>
  <si>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</si>
  <si>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</si>
  <si>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</si>
  <si>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</si>
  <si>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</si>
  <si>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</si>
  <si>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</si>
  <si>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</si>
  <si>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</si>
  <si>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</si>
  <si>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</si>
  <si>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</si>
  <si>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</si>
  <si>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</si>
  <si>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</si>
  <si>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</si>
  <si>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</si>
  <si>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</si>
  <si>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</si>
  <si>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</si>
  <si>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</si>
  <si>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</si>
  <si>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</si>
  <si>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</si>
  <si>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</si>
  <si>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</si>
  <si>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</si>
  <si>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</si>
  <si>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</si>
  <si>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</si>
  <si>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</si>
  <si>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</si>
  <si>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</si>
  <si>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</si>
  <si>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</si>
  <si>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</si>
  <si>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</si>
  <si>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</si>
  <si>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</si>
  <si>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</si>
  <si>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</si>
  <si>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</si>
  <si>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</si>
  <si>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</si>
  <si>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</si>
  <si>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</si>
  <si>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</si>
  <si>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</si>
  <si>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</si>
  <si>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</si>
  <si>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</si>
  <si>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</si>
  <si>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</si>
  <si>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</si>
  <si>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</si>
  <si>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</si>
  <si>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</si>
  <si>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</si>
  <si>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</si>
  <si>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</si>
  <si>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</si>
  <si>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</si>
  <si>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</si>
  <si>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</si>
  <si>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</si>
  <si>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</si>
  <si>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</si>
  <si>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</si>
  <si>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</si>
  <si>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</si>
  <si>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</si>
  <si>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</si>
  <si>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</si>
  <si>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</si>
  <si>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</si>
  <si>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</si>
  <si>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</si>
  <si>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</si>
  <si>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</si>
  <si>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</si>
  <si>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</si>
  <si>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</si>
  <si>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</si>
  <si>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</si>
  <si>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</si>
  <si>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</si>
  <si>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</si>
  <si>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</si>
  <si>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</si>
  <si>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</si>
  <si>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</si>
  <si>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</si>
  <si>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</si>
  <si>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</si>
  <si>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</si>
  <si>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</si>
  <si>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</si>
  <si>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</si>
  <si>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</si>
  <si>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</si>
  <si>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</si>
  <si>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</si>
  <si>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</si>
  <si>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</si>
  <si>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</si>
  <si>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</si>
  <si>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</si>
  <si>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</si>
  <si>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</si>
  <si>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</si>
  <si>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</si>
  <si>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</si>
  <si>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</si>
  <si>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</si>
  <si>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</si>
  <si>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</si>
  <si>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</si>
  <si>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</si>
  <si>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</si>
  <si>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</si>
  <si>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</si>
  <si>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</si>
  <si>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</si>
  <si>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</si>
  <si>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</si>
  <si>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</si>
  <si>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</si>
  <si>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</si>
  <si>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</si>
  <si>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</si>
  <si>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</si>
  <si>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</si>
  <si>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</si>
  <si>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</si>
  <si>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</si>
  <si>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</si>
  <si>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</si>
  <si>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</si>
  <si>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</si>
  <si>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</si>
  <si>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</si>
  <si>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</si>
  <si>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</si>
  <si>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</si>
  <si>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</si>
  <si>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</si>
  <si>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</si>
  <si>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</si>
  <si>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</si>
  <si>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</si>
  <si>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</si>
  <si>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</si>
  <si>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</si>
  <si>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</si>
  <si>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</si>
  <si>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</si>
  <si>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</si>
  <si>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</si>
  <si>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</si>
  <si>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</si>
  <si>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</si>
  <si>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</si>
  <si>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</si>
  <si>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</si>
  <si>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</si>
  <si>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</si>
  <si>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</si>
  <si>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</si>
  <si>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</si>
  <si>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</si>
  <si>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</si>
  <si>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</si>
  <si>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</si>
  <si>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</si>
  <si>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</si>
  <si>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</si>
  <si>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</si>
  <si>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</si>
  <si>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</si>
  <si>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</si>
  <si>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</si>
  <si>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</si>
  <si>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</si>
  <si>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</si>
  <si>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</si>
  <si>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</si>
  <si>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</si>
  <si>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</si>
  <si>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</si>
  <si>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</si>
  <si>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</si>
  <si>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</si>
  <si>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</si>
  <si>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</si>
  <si>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</si>
  <si>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</si>
  <si>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</si>
  <si>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</si>
  <si>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</si>
  <si>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</si>
  <si>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</si>
  <si>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</si>
  <si>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</si>
  <si>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</si>
  <si>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</si>
  <si>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</si>
  <si>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</si>
  <si>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</si>
  <si>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</si>
  <si>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</si>
  <si>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</si>
  <si>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</si>
  <si>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</si>
  <si>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</si>
  <si>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</si>
  <si>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</si>
  <si>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</si>
  <si>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</si>
  <si>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</si>
  <si>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</si>
  <si>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</si>
  <si>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</si>
  <si>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</si>
  <si>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</si>
  <si>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</si>
  <si>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</si>
  <si>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</si>
  <si>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</si>
  <si>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</si>
  <si>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</si>
  <si>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</si>
  <si>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</si>
  <si>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</si>
  <si>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</si>
  <si>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</si>
  <si>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</si>
  <si>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</si>
  <si>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</si>
  <si>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</si>
  <si>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</si>
  <si>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</si>
  <si>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</si>
  <si>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</si>
  <si>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</si>
  <si>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</si>
  <si>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</si>
  <si>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</si>
  <si>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</si>
  <si>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</si>
  <si>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</si>
  <si>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</si>
  <si>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</si>
  <si>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</si>
  <si>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</si>
  <si>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</si>
  <si>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</si>
  <si>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</si>
  <si>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</si>
  <si>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</si>
  <si>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</si>
  <si>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</si>
  <si>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</si>
  <si>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</si>
  <si>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</si>
  <si>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</si>
  <si>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</si>
  <si>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</si>
  <si>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</si>
  <si>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</si>
  <si>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</si>
  <si>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</si>
  <si>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</si>
  <si>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</si>
  <si>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</si>
  <si>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</si>
  <si>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</si>
  <si>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</si>
  <si>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</si>
  <si>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</si>
  <si>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</si>
  <si>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</si>
  <si>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</si>
  <si>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</si>
  <si>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</si>
  <si>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</si>
  <si>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</si>
  <si>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</si>
  <si>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</si>
  <si>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</si>
  <si>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</si>
  <si>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</si>
  <si>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</si>
  <si>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</si>
  <si>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</si>
  <si>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</si>
  <si>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</si>
  <si>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</si>
  <si>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</si>
  <si>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</si>
  <si>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</si>
  <si>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</si>
  <si>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</si>
  <si>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</si>
  <si>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</si>
  <si>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</si>
  <si>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</si>
  <si>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</si>
  <si>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</si>
  <si>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</si>
  <si>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</si>
  <si>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</si>
  <si>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</si>
  <si>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</si>
  <si>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</si>
  <si>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</si>
  <si>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</si>
  <si>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</si>
  <si>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</si>
  <si>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</si>
  <si>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</si>
  <si>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</si>
  <si>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</si>
  <si>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</si>
  <si>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</si>
  <si>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</si>
  <si>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</si>
  <si>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</si>
  <si>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</si>
  <si>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</si>
  <si>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</si>
  <si>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</si>
  <si>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</si>
  <si>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</si>
  <si>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</si>
  <si>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</si>
  <si>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</si>
  <si>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</si>
  <si>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</si>
  <si>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</si>
  <si>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</si>
  <si>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</si>
  <si>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</si>
  <si>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</si>
  <si>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</si>
  <si>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</si>
  <si>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</si>
  <si>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</si>
  <si>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</si>
  <si>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</si>
  <si>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</si>
  <si>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</si>
  <si>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</si>
  <si>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</si>
  <si>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</si>
  <si>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</si>
  <si>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</si>
  <si>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</si>
  <si>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</si>
  <si>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</si>
  <si>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</si>
  <si>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</si>
  <si>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</si>
  <si>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</si>
  <si>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</si>
  <si>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</si>
  <si>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</si>
  <si>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</si>
  <si>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</si>
  <si>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</si>
  <si>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</si>
  <si>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</si>
  <si>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</si>
  <si>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</si>
  <si>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</si>
  <si>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</si>
  <si>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</si>
  <si>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</si>
  <si>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</si>
  <si>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</si>
  <si>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</si>
  <si>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</si>
  <si>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</si>
  <si>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</si>
  <si>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</si>
  <si>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</si>
  <si>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</si>
  <si>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</si>
  <si>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</si>
  <si>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</si>
  <si>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</si>
  <si>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</si>
  <si>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</si>
  <si>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</si>
  <si>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</si>
  <si>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</si>
  <si>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</si>
  <si>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</si>
  <si>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</si>
  <si>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</si>
  <si>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</si>
  <si>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</si>
  <si>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</si>
  <si>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</si>
  <si>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</si>
  <si>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</si>
  <si>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</si>
  <si>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</si>
  <si>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</si>
  <si>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</si>
  <si>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</si>
  <si>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</si>
  <si>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</si>
  <si>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</si>
  <si>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</si>
  <si>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</si>
  <si>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</si>
  <si>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</si>
  <si>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</si>
  <si>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</si>
  <si>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</si>
  <si>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</si>
  <si>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</si>
  <si>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</si>
  <si>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</si>
  <si>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</si>
  <si>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</si>
  <si>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</si>
  <si>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</si>
  <si>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</si>
  <si>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</si>
  <si>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</si>
  <si>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</si>
  <si>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</si>
  <si>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</si>
  <si>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</si>
  <si>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</si>
  <si>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</si>
  <si>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</si>
  <si>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</si>
  <si>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</si>
  <si>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</si>
  <si>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</si>
  <si>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</si>
  <si>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</si>
  <si>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</si>
  <si>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</si>
  <si>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</si>
  <si>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</si>
  <si>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</si>
  <si>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</si>
  <si>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</si>
  <si>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</si>
  <si>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</si>
  <si>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</si>
  <si>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</si>
  <si>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</si>
  <si>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</si>
  <si>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</si>
  <si>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</si>
  <si>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</si>
  <si>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</si>
  <si>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</si>
  <si>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</si>
  <si>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</si>
  <si>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</si>
  <si>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</si>
  <si>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</si>
  <si>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</si>
  <si>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</si>
  <si>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</si>
  <si>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</si>
  <si>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</si>
  <si>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</si>
  <si>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</si>
  <si>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</si>
  <si>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</si>
  <si>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</si>
  <si>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</si>
  <si>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</si>
  <si>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</si>
  <si>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</si>
  <si>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</si>
  <si>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</si>
  <si>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</si>
  <si>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</si>
  <si>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</si>
  <si>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</si>
  <si>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</si>
  <si>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</si>
  <si>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</si>
  <si>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</si>
  <si>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</si>
  <si>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</si>
  <si>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</si>
  <si>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</si>
  <si>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</si>
  <si>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</si>
  <si>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</si>
  <si>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</si>
  <si>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</si>
  <si>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</si>
  <si>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</si>
  <si>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</si>
  <si>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</si>
  <si>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</si>
  <si>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</si>
  <si>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</si>
  <si>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</si>
  <si>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</si>
  <si>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</si>
  <si>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</si>
  <si>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</si>
  <si>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</si>
  <si>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</si>
  <si>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</si>
  <si>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</si>
  <si>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</si>
  <si>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</si>
  <si>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</si>
  <si>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</si>
  <si>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</si>
  <si>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</si>
  <si>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</si>
  <si>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</si>
  <si>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</si>
  <si>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</si>
  <si>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</si>
  <si>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</si>
  <si>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</si>
  <si>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</si>
  <si>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</si>
  <si>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</si>
  <si>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</si>
  <si>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</si>
  <si>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</si>
  <si>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</si>
  <si>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</si>
  <si>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</si>
  <si>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</si>
  <si>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</si>
  <si>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</si>
  <si>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</si>
  <si>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</si>
  <si>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</si>
  <si>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</si>
  <si>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</si>
  <si>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</si>
  <si>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</si>
  <si>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</si>
  <si>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</si>
  <si>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</si>
  <si>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</si>
  <si>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</si>
  <si>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</si>
  <si>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</si>
  <si>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</si>
  <si>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</si>
  <si>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</si>
  <si>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</si>
  <si>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</si>
  <si>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</si>
  <si>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</si>
  <si>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</si>
  <si>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</si>
  <si>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</si>
  <si>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</si>
  <si>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</si>
  <si>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</si>
  <si>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</si>
  <si>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</si>
  <si>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</si>
  <si>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</si>
  <si>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</si>
  <si>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</si>
  <si>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</si>
  <si>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</si>
  <si>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</si>
  <si>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</si>
  <si>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</si>
  <si>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</si>
  <si>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</si>
  <si>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</si>
  <si>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</si>
  <si>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</si>
  <si>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</si>
  <si>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</si>
  <si>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</si>
  <si>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</si>
  <si>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</si>
  <si>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</si>
  <si>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</si>
  <si>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</si>
  <si>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</si>
  <si>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</si>
  <si>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</si>
  <si>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</si>
  <si>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</si>
  <si>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</si>
  <si>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</si>
  <si>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</si>
  <si>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</si>
  <si>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</si>
  <si>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</si>
  <si>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</si>
  <si>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</si>
  <si>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</si>
  <si>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</si>
  <si>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</si>
  <si>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</si>
  <si>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</si>
  <si>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</si>
  <si>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</si>
  <si>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</si>
  <si>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</si>
  <si>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</si>
  <si>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</si>
  <si>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</si>
  <si>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</si>
  <si>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</si>
  <si>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</si>
  <si>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</si>
  <si>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</si>
  <si>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</si>
  <si>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</si>
  <si>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</si>
  <si>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</si>
  <si>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</si>
  <si>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</si>
  <si>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</si>
  <si>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</si>
  <si>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</si>
  <si>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</si>
  <si>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</si>
  <si>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</si>
  <si>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</si>
  <si>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</si>
  <si>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</si>
  <si>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</si>
  <si>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</si>
  <si>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</si>
  <si>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</si>
  <si>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</si>
  <si>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</si>
  <si>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</si>
  <si>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</si>
  <si>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</si>
  <si>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</si>
  <si>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</si>
  <si>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</si>
  <si>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</si>
  <si>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</si>
  <si>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</si>
  <si>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</si>
  <si>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</si>
  <si>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</si>
  <si>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</si>
  <si>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</si>
  <si>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</si>
  <si>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</si>
  <si>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</si>
  <si>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</si>
  <si>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</si>
  <si>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</si>
  <si>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</si>
  <si>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</si>
  <si>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</si>
  <si>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</si>
  <si>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</si>
  <si>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</si>
  <si>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</si>
  <si>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</si>
  <si>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</si>
  <si>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</si>
  <si>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</si>
  <si>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</si>
  <si>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</si>
  <si>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</si>
  <si>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</si>
  <si>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</si>
  <si>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</si>
  <si>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</si>
  <si>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</si>
  <si>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</si>
  <si>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</si>
  <si>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</si>
  <si>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</si>
  <si>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</si>
  <si>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</si>
  <si>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</si>
  <si>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</si>
  <si>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</si>
  <si>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</si>
  <si>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</si>
  <si>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</si>
  <si>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</si>
  <si>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</si>
  <si>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</si>
  <si>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</si>
  <si>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</si>
  <si>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</si>
  <si>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</si>
  <si>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</si>
  <si>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</si>
  <si>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</si>
  <si>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</si>
  <si>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</si>
  <si>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</si>
  <si>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</si>
  <si>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</si>
  <si>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</si>
  <si>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</si>
  <si>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</si>
  <si>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</si>
  <si>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</si>
  <si>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</si>
  <si>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</si>
  <si>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</si>
  <si>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</si>
  <si>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</si>
  <si>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</si>
  <si>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</si>
  <si>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</si>
  <si>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</si>
  <si>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</si>
  <si>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</si>
  <si>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</si>
  <si>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</si>
  <si>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</si>
  <si>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</si>
  <si>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</si>
  <si>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</si>
  <si>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</si>
  <si>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</si>
  <si>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</si>
  <si>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</si>
  <si>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</si>
  <si>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</si>
  <si>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</si>
  <si>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</si>
  <si>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</si>
  <si>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</si>
  <si>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</si>
  <si>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</si>
  <si>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</si>
  <si>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</si>
  <si>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</si>
  <si>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</si>
  <si>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</si>
  <si>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</si>
  <si>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</si>
  <si>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</si>
  <si>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</si>
  <si>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</si>
  <si>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</si>
  <si>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</si>
  <si>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</si>
  <si>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</si>
  <si>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</si>
  <si>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</si>
  <si>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</si>
  <si>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</si>
  <si>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</si>
  <si>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</si>
  <si>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</si>
  <si>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</si>
  <si>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</si>
  <si>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</si>
  <si>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</si>
  <si>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</si>
  <si>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</si>
  <si>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</si>
  <si>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</si>
  <si>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</si>
  <si>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</si>
  <si>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</si>
  <si>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</si>
  <si>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</si>
  <si>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</si>
  <si>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</si>
  <si>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</si>
  <si>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</si>
  <si>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</si>
  <si>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</si>
  <si>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</si>
  <si>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</si>
  <si>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</si>
  <si>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</si>
  <si>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</si>
  <si>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</si>
  <si>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</si>
  <si>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</si>
  <si>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</si>
  <si>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</si>
  <si>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</si>
  <si>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</si>
  <si>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</si>
  <si>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</si>
  <si>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</si>
  <si>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</si>
  <si>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</si>
  <si>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</si>
  <si>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</si>
  <si>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</si>
  <si>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</si>
  <si>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</si>
  <si>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</si>
  <si>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</si>
  <si>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</si>
  <si>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</si>
  <si>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</si>
  <si>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</si>
  <si>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</si>
  <si>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</si>
  <si>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</si>
  <si>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</si>
  <si>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</si>
  <si>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</si>
  <si>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</si>
  <si>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</si>
  <si>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</si>
  <si>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</si>
  <si>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</si>
  <si>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</si>
  <si>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</si>
  <si>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</si>
  <si>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</si>
  <si>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</si>
  <si>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</si>
  <si>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</si>
  <si>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</si>
  <si>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</si>
  <si>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</si>
  <si>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</si>
  <si>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</si>
  <si>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</si>
  <si>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</si>
  <si>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</si>
  <si>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</si>
  <si>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</si>
  <si>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</si>
  <si>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</si>
  <si>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</si>
  <si>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</si>
  <si>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</si>
  <si>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</si>
  <si>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</si>
  <si>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</si>
  <si>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</si>
  <si>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</si>
  <si>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</si>
  <si>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</si>
  <si>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</si>
  <si>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</si>
  <si>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</si>
  <si>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</si>
  <si>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</si>
  <si>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</si>
  <si>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</si>
  <si>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</si>
  <si>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</si>
  <si>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</si>
  <si>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</si>
  <si>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</si>
  <si>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</si>
  <si>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</si>
  <si>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</si>
  <si>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</si>
  <si>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</si>
  <si>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</si>
  <si>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</si>
  <si>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</si>
  <si>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</si>
  <si>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</si>
  <si>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</si>
  <si>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</si>
  <si>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</si>
  <si>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</si>
  <si>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</si>
  <si>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</si>
  <si>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</si>
  <si>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</si>
  <si>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</si>
  <si>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</si>
  <si>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</si>
  <si>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</si>
  <si>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</si>
  <si>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</si>
  <si>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</si>
  <si>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</si>
  <si>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</si>
  <si>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</si>
  <si>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</si>
  <si>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</si>
  <si>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</si>
  <si>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</si>
  <si>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</si>
  <si>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</si>
  <si>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</si>
  <si>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</si>
  <si>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</si>
  <si>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</si>
  <si>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</si>
  <si>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</si>
  <si>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</si>
  <si>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</si>
  <si>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</si>
  <si>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</si>
  <si>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</si>
  <si>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</si>
  <si>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</si>
  <si>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</si>
  <si>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</si>
  <si>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</si>
  <si>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</si>
  <si>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</si>
  <si>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</si>
  <si>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</si>
  <si>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</si>
  <si>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</si>
  <si>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</si>
  <si>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</si>
  <si>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</si>
  <si>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</si>
  <si>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</si>
  <si>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</si>
  <si>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</si>
  <si>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</si>
  <si>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</si>
  <si>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</si>
  <si>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</si>
  <si>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</si>
  <si>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</si>
  <si>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</si>
  <si>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</si>
  <si>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</si>
  <si>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</si>
  <si>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</si>
  <si>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</si>
  <si>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</si>
  <si>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</si>
  <si>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</si>
  <si>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</si>
  <si>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</si>
  <si>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</si>
  <si>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</si>
  <si>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</si>
  <si>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</si>
  <si>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</si>
  <si>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</si>
  <si>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</si>
  <si>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</si>
  <si>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</si>
  <si>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</si>
  <si>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</si>
  <si>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</si>
  <si>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</si>
  <si>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</si>
  <si>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</si>
  <si>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</si>
  <si>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</si>
  <si>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</si>
  <si>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</si>
  <si>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</si>
  <si>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</si>
  <si>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</si>
  <si>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</si>
  <si>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</si>
  <si>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</si>
  <si>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</si>
  <si>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</si>
  <si>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</si>
  <si>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</si>
  <si>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</si>
  <si>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</si>
  <si>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</si>
  <si>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</si>
  <si>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</si>
  <si>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</si>
  <si>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</si>
  <si>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</si>
  <si>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</si>
  <si>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</si>
  <si>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</si>
  <si>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</si>
  <si>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</si>
  <si>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</si>
  <si>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</si>
  <si>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</si>
  <si>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</si>
  <si>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</si>
  <si>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</si>
  <si>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</si>
  <si>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</si>
  <si>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</si>
  <si>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</si>
  <si>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</si>
  <si>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</si>
  <si>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</si>
  <si>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</si>
  <si>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</si>
  <si>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</si>
  <si>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</si>
  <si>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</si>
  <si>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</si>
  <si>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</si>
  <si>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</si>
  <si>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</si>
  <si>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</si>
  <si>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</si>
  <si>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</si>
  <si>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</si>
  <si>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</si>
  <si>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</si>
  <si>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</si>
  <si>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</si>
  <si>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</si>
  <si>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</si>
  <si>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</si>
  <si>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</si>
  <si>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</si>
  <si>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</si>
  <si>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</si>
  <si>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</si>
  <si>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</si>
  <si>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</si>
  <si>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</si>
  <si>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</si>
  <si>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</si>
  <si>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</si>
  <si>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</si>
  <si>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</si>
  <si>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</si>
  <si>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</si>
  <si>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</si>
  <si>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</si>
  <si>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</si>
  <si>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</si>
  <si>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</si>
  <si>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</si>
  <si>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</si>
  <si>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</si>
  <si>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</si>
  <si>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</si>
  <si>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</si>
  <si>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</si>
  <si>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</si>
  <si>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</si>
  <si>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</si>
  <si>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</si>
  <si>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</si>
  <si>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</si>
  <si>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</si>
  <si>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</si>
  <si>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</si>
  <si>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</si>
  <si>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</si>
  <si>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</si>
  <si>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</si>
  <si>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</si>
  <si>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</si>
  <si>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</si>
  <si>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</si>
  <si>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</si>
  <si>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</si>
  <si>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</si>
  <si>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</si>
  <si>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</si>
  <si>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</si>
  <si>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</si>
  <si>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</si>
  <si>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</si>
  <si>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</si>
  <si>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</si>
  <si>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</si>
  <si>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</si>
  <si>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</si>
  <si>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</si>
  <si>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</si>
  <si>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</si>
  <si>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</si>
  <si>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</si>
  <si>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</si>
  <si>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</si>
  <si>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</si>
  <si>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</si>
  <si>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</si>
  <si>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</si>
  <si>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</si>
  <si>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</si>
  <si>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</si>
  <si>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</si>
  <si>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</si>
  <si>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</si>
  <si>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</si>
  <si>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</si>
  <si>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</si>
  <si>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</si>
  <si>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</si>
  <si>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</si>
  <si>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</si>
  <si>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</si>
  <si>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</si>
  <si>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</si>
  <si>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</si>
  <si>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</si>
  <si>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</si>
  <si>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</si>
  <si>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</si>
  <si>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</si>
  <si>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</si>
  <si>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</si>
  <si>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</si>
  <si>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</si>
  <si>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</si>
  <si>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</si>
  <si>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</si>
  <si>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</si>
  <si>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</si>
  <si>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</si>
  <si>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</si>
  <si>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</si>
  <si>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</si>
  <si>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</si>
  <si>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</si>
  <si>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</si>
  <si>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</si>
  <si>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</si>
  <si>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</si>
  <si>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</si>
  <si>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</si>
  <si>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</si>
  <si>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</si>
  <si>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</si>
  <si>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</si>
  <si>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</si>
  <si>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</si>
  <si>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</si>
  <si>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</si>
  <si>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</si>
  <si>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</si>
  <si>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</si>
  <si>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</si>
  <si>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</si>
  <si>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</si>
  <si>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</si>
  <si>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</si>
  <si>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</si>
  <si>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</si>
  <si>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</si>
  <si>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</si>
  <si>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</si>
  <si>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</si>
  <si>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</si>
  <si>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</si>
  <si>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</si>
  <si>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</si>
  <si>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</si>
  <si>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</si>
  <si>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</si>
  <si>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</si>
  <si>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</si>
  <si>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</si>
  <si>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</si>
  <si>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</si>
  <si>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</si>
  <si>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</si>
  <si>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</si>
  <si>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</si>
  <si>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</si>
  <si>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</si>
  <si>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</si>
  <si>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</si>
  <si>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</si>
  <si>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</si>
  <si>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</si>
  <si>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</si>
  <si>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</si>
  <si>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</si>
  <si>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</si>
  <si>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</si>
  <si>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</si>
  <si>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</si>
  <si>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</si>
  <si>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</si>
  <si>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</si>
  <si>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</si>
  <si>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</si>
  <si>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</si>
  <si>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</si>
  <si>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</si>
  <si>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</si>
  <si>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</si>
  <si>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</si>
  <si>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</si>
  <si>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</si>
  <si>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</si>
  <si>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</si>
  <si>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</si>
  <si>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</si>
  <si>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</si>
  <si>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</si>
  <si>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</si>
  <si>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</si>
  <si>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</si>
  <si>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</si>
  <si>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</si>
  <si>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</si>
  <si>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</si>
  <si>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</si>
  <si>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</si>
  <si>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</si>
  <si>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</si>
  <si>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</si>
  <si>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</si>
  <si>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</si>
  <si>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</si>
  <si>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</si>
  <si>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</si>
  <si>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</si>
  <si>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</si>
  <si>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</si>
  <si>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</si>
  <si>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</si>
  <si>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</si>
  <si>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</si>
  <si>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</si>
  <si>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</si>
  <si>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</si>
  <si>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</si>
  <si>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</si>
  <si>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</si>
  <si>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</si>
  <si>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</si>
  <si>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</si>
  <si>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</si>
  <si>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</si>
  <si>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</si>
  <si>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</si>
  <si>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</si>
  <si>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</si>
  <si>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</si>
  <si>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</si>
  <si>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</si>
  <si>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</si>
  <si>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</si>
  <si>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</si>
  <si>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</si>
  <si>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</si>
  <si>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</si>
  <si>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</si>
  <si>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</si>
  <si>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</si>
  <si>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</si>
  <si>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</si>
  <si>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</si>
  <si>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</si>
  <si>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</si>
  <si>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</si>
  <si>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</si>
  <si>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</si>
  <si>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</si>
  <si>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</si>
  <si>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</si>
  <si>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</si>
  <si>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</si>
  <si>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</si>
  <si>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</si>
  <si>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</si>
  <si>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</si>
  <si>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</si>
  <si>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</si>
  <si>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</si>
  <si>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</si>
  <si>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</si>
  <si>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</si>
  <si>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</si>
  <si>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</si>
  <si>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</si>
  <si>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</si>
  <si>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</si>
  <si>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</si>
  <si>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</si>
  <si>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</si>
  <si>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</si>
  <si>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</si>
  <si>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</si>
  <si>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</si>
  <si>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</si>
  <si>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</si>
  <si>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</si>
  <si>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</si>
  <si>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</si>
  <si>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</si>
  <si>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</si>
  <si>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</si>
  <si>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</si>
  <si>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</si>
  <si>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</si>
  <si>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</si>
  <si>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</si>
  <si>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</si>
  <si>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</si>
  <si>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</si>
  <si>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</si>
  <si>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</si>
  <si>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</si>
  <si>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</si>
  <si>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</si>
  <si>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</si>
  <si>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</si>
  <si>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</si>
  <si>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</si>
  <si>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</si>
  <si>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</si>
  <si>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</si>
  <si>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</si>
  <si>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</si>
  <si>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</si>
  <si>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</si>
  <si>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</si>
  <si>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</si>
  <si>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</si>
  <si>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</si>
  <si>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</si>
  <si>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</si>
  <si>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</si>
  <si>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</si>
  <si>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</si>
  <si>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</si>
  <si>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</si>
  <si>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</si>
  <si>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</si>
  <si>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</si>
  <si>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</si>
  <si>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</si>
  <si>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</si>
  <si>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</si>
  <si>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</si>
  <si>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</si>
  <si>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</si>
  <si>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</si>
  <si>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</si>
  <si>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</si>
  <si>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</si>
  <si>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</si>
  <si>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</si>
  <si>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</si>
  <si>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</si>
  <si>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</si>
  <si>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</si>
  <si>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</si>
  <si>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</si>
  <si>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</si>
  <si>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</si>
  <si>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</si>
  <si>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</si>
  <si>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</si>
  <si>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</si>
  <si>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</si>
  <si>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</si>
  <si>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</si>
  <si>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</si>
  <si>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</si>
  <si>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</si>
  <si>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</si>
  <si>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</si>
  <si>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</si>
  <si>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</si>
  <si>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</si>
  <si>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</si>
  <si>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</si>
  <si>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</si>
  <si>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</si>
  <si>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</si>
  <si>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</si>
  <si>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</si>
  <si>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</si>
  <si>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</si>
  <si>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</si>
  <si>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</si>
  <si>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</si>
  <si>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</si>
  <si>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</si>
  <si>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</si>
  <si>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</si>
  <si>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</si>
  <si>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</si>
  <si>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</si>
  <si>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</si>
  <si>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</si>
  <si>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</si>
  <si>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</si>
  <si>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</si>
  <si>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</si>
  <si>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</si>
  <si>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</si>
  <si>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</si>
  <si>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</si>
  <si>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</si>
  <si>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</si>
  <si>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</si>
  <si>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</si>
  <si>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</si>
  <si>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</si>
  <si>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</si>
  <si>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</si>
  <si>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</si>
  <si>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</si>
  <si>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</si>
  <si>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</si>
  <si>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</si>
  <si>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</si>
  <si>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</si>
  <si>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</si>
  <si>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</si>
  <si>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</si>
  <si>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</si>
  <si>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</si>
  <si>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</si>
  <si>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</si>
  <si>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</si>
  <si>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</si>
  <si>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</si>
  <si>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</si>
  <si>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</si>
  <si>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</si>
  <si>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</si>
  <si>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</si>
  <si>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</si>
  <si>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</si>
  <si>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</si>
  <si>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</si>
  <si>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</si>
  <si>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</si>
  <si>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</si>
  <si>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</si>
  <si>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</si>
  <si>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</si>
  <si>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</si>
  <si>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</si>
  <si>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</si>
  <si>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</si>
  <si>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</si>
  <si>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</si>
  <si>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</si>
  <si>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</si>
  <si>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</si>
  <si>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</si>
  <si>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</si>
  <si>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</si>
  <si>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</si>
  <si>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</si>
  <si>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</si>
  <si>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</si>
  <si>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</si>
  <si>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</si>
  <si>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</si>
  <si>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</si>
  <si>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</si>
  <si>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</si>
  <si>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</si>
  <si>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</si>
  <si>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</si>
  <si>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</si>
  <si>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</si>
  <si>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</si>
  <si>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</si>
  <si>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</si>
  <si>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</si>
  <si>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</si>
  <si>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</si>
  <si>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</si>
  <si>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</si>
  <si>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</si>
  <si>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</si>
  <si>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</si>
  <si>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</si>
  <si>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</si>
  <si>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</si>
  <si>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</si>
  <si>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</si>
  <si>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</si>
  <si>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</si>
  <si>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</si>
  <si>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</si>
  <si>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</si>
  <si>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</si>
  <si>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</si>
  <si>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</si>
  <si>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</si>
  <si>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</si>
  <si>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</si>
  <si>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</si>
  <si>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</si>
  <si>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</si>
  <si>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</si>
  <si>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</si>
  <si>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</si>
  <si>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</si>
  <si>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</si>
  <si>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</si>
  <si>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</si>
  <si>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</si>
  <si>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</si>
  <si>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</si>
  <si>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</si>
  <si>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</si>
  <si>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</si>
  <si>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</si>
  <si>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</si>
  <si>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</si>
  <si>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</si>
  <si>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</si>
  <si>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</si>
  <si>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</si>
  <si>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</si>
  <si>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</si>
  <si>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</si>
  <si>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</si>
  <si>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</si>
  <si>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</si>
  <si>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</si>
  <si>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</si>
  <si>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</si>
  <si>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</si>
  <si>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</si>
  <si>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</si>
  <si>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</si>
  <si>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</si>
  <si>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</si>
  <si>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</si>
  <si>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</si>
  <si>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</si>
  <si>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</si>
  <si>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</si>
  <si>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</si>
  <si>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</si>
  <si>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</si>
  <si>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</si>
  <si>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</si>
  <si>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</si>
  <si>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</si>
  <si>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</si>
  <si>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</si>
  <si>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</si>
  <si>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</si>
  <si>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</si>
  <si>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</si>
  <si>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</si>
  <si>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</si>
  <si>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</si>
  <si>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</si>
  <si>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</si>
  <si>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</si>
  <si>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</si>
  <si>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</si>
  <si>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</si>
  <si>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</si>
  <si>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</si>
  <si>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</si>
  <si>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</si>
  <si>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</si>
  <si>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</si>
  <si>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</si>
  <si>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</si>
  <si>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</si>
  <si>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</si>
  <si>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</si>
  <si>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</si>
  <si>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</si>
  <si>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</si>
  <si>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</si>
  <si>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</si>
  <si>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</si>
  <si>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</si>
  <si>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</si>
  <si>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</si>
  <si>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</si>
  <si>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</si>
  <si>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</si>
  <si>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</si>
  <si>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</si>
  <si>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</si>
  <si>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</si>
  <si>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</si>
  <si>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</si>
  <si>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</si>
  <si>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</si>
  <si>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</si>
  <si>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</si>
  <si>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</si>
  <si>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</si>
  <si>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</si>
  <si>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</si>
  <si>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</si>
  <si>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</si>
  <si>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</si>
  <si>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</si>
  <si>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</si>
  <si>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</si>
  <si>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</si>
  <si>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</si>
  <si>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</si>
  <si>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</si>
  <si>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</si>
  <si>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</si>
  <si>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</si>
  <si>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</si>
  <si>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</si>
  <si>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</si>
  <si>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</si>
  <si>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</si>
  <si>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</si>
  <si>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</si>
  <si>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</si>
  <si>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</si>
  <si>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</si>
  <si>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</si>
  <si>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</si>
  <si>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</si>
  <si>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</si>
  <si>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</si>
  <si>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</si>
  <si>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</si>
  <si>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</si>
  <si>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</si>
  <si>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</si>
  <si>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</si>
  <si>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</si>
  <si>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</si>
  <si>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</si>
  <si>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</si>
  <si>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</si>
  <si>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</si>
  <si>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</si>
  <si>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</si>
  <si>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</si>
  <si>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</si>
  <si>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</si>
  <si>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</si>
  <si>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</si>
  <si>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</si>
  <si>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</si>
  <si>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</si>
  <si>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</si>
  <si>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</si>
  <si>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</si>
  <si>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</si>
  <si>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</si>
  <si>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</si>
  <si>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</si>
  <si>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</si>
  <si>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</si>
  <si>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</si>
  <si>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</si>
  <si>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</si>
  <si>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</si>
  <si>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</si>
  <si>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</si>
  <si>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</si>
  <si>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</si>
  <si>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</si>
  <si>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</si>
  <si>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</si>
  <si>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</si>
  <si>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</si>
  <si>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</si>
  <si>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</si>
  <si>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</si>
  <si>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</si>
  <si>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</si>
  <si>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</si>
  <si>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</si>
  <si>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</si>
  <si>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</si>
  <si>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</si>
  <si>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</si>
  <si>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</si>
  <si>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</si>
  <si>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</si>
  <si>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</si>
  <si>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</si>
  <si>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</si>
  <si>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</si>
  <si>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</si>
  <si>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</si>
  <si>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</si>
  <si>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</si>
  <si>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</si>
  <si>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</si>
  <si>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</si>
  <si>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</si>
  <si>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</si>
  <si>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</si>
  <si>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</si>
  <si>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</si>
  <si>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</si>
  <si>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</si>
  <si>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</si>
  <si>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</si>
  <si>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</si>
  <si>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</si>
  <si>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</si>
  <si>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</si>
  <si>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</si>
  <si>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</si>
  <si>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</si>
  <si>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</si>
  <si>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</si>
  <si>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</si>
  <si>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</si>
  <si>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</si>
  <si>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</si>
  <si>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</si>
  <si>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</si>
  <si>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</si>
  <si>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</si>
  <si>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</si>
  <si>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</si>
  <si>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</si>
  <si>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</si>
  <si>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</si>
  <si>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</si>
  <si>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</si>
  <si>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</si>
  <si>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</si>
  <si>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</si>
  <si>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</si>
  <si>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</si>
  <si>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</si>
  <si>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</si>
  <si>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</si>
  <si>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</si>
  <si>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</si>
  <si>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</si>
  <si>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</si>
  <si>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</si>
  <si>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</si>
  <si>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</si>
  <si>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</si>
  <si>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</si>
  <si>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</si>
  <si>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</si>
  <si>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</si>
  <si>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</si>
  <si>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</si>
  <si>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</si>
  <si>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</si>
  <si>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</si>
  <si>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</si>
  <si>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</si>
  <si>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</si>
  <si>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</si>
  <si>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</si>
  <si>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</si>
  <si>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</si>
  <si>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</si>
  <si>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</si>
  <si>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</si>
  <si>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</si>
  <si>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</si>
  <si>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</si>
  <si>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</si>
  <si>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</si>
  <si>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</si>
  <si>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</si>
  <si>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</si>
  <si>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</si>
  <si>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</si>
  <si>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</si>
  <si>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</si>
  <si>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</si>
  <si>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</si>
  <si>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</si>
  <si>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</si>
  <si>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</si>
  <si>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</si>
  <si>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</si>
  <si>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</si>
  <si>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</si>
  <si>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</si>
  <si>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</si>
  <si>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</si>
  <si>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</si>
  <si>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</si>
  <si>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</si>
  <si>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</si>
  <si>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</si>
  <si>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</si>
  <si>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</si>
  <si>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</si>
  <si>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</si>
  <si>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</si>
  <si>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</si>
  <si>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</si>
  <si>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</si>
  <si>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</si>
  <si>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</si>
  <si>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</si>
  <si>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</si>
  <si>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</si>
  <si>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</si>
  <si>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</si>
  <si>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</si>
  <si>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</si>
  <si>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</si>
  <si>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</si>
  <si>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</si>
  <si>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</si>
  <si>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</si>
  <si>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</si>
  <si>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</si>
  <si>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</si>
  <si>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</si>
  <si>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</si>
  <si>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</si>
  <si>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</si>
  <si>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</si>
  <si>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</si>
  <si>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</si>
  <si>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</si>
  <si>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</si>
  <si>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</si>
  <si>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</si>
  <si>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</si>
  <si>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</si>
  <si>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</si>
  <si>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</si>
  <si>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</si>
  <si>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</si>
  <si>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</si>
  <si>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</si>
  <si>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</si>
  <si>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</si>
  <si>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</si>
  <si>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</si>
  <si>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</si>
  <si>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</si>
  <si>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</si>
  <si>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</si>
  <si>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</si>
  <si>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</si>
  <si>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</si>
  <si>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</si>
  <si>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</si>
  <si>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</si>
  <si>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</si>
  <si>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</si>
  <si>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</si>
  <si>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</si>
  <si>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</si>
  <si>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</si>
  <si>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</si>
  <si>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</si>
  <si>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</si>
  <si>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</si>
  <si>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</si>
  <si>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</si>
  <si>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</si>
  <si>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</si>
  <si>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</si>
  <si>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</si>
  <si>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</si>
  <si>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</si>
  <si>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</si>
  <si>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</si>
  <si>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</si>
  <si>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</si>
  <si>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</si>
  <si>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</si>
  <si>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</si>
  <si>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</si>
  <si>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</si>
  <si>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</si>
  <si>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</si>
  <si>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</si>
  <si>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</si>
  <si>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</si>
  <si>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</si>
  <si>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</si>
  <si>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</si>
  <si>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</si>
  <si>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</si>
  <si>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</si>
  <si>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</si>
  <si>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</si>
  <si>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</si>
  <si>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</si>
  <si>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</si>
  <si>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</si>
  <si>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</si>
  <si>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</si>
  <si>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</si>
  <si>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</si>
  <si>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</si>
  <si>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</si>
  <si>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</si>
  <si>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</si>
  <si>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</si>
  <si>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</si>
  <si>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</si>
  <si>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</si>
  <si>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</si>
  <si>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</si>
  <si>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</si>
  <si>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</si>
  <si>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</si>
  <si>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</si>
  <si>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</si>
  <si>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</si>
  <si>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</si>
  <si>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</si>
  <si>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</si>
  <si>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</si>
  <si>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</si>
  <si>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</si>
  <si>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</si>
  <si>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</si>
  <si>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</si>
  <si>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</si>
  <si>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</si>
  <si>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</si>
  <si>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</si>
  <si>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</si>
  <si>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</si>
  <si>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</si>
  <si>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</si>
  <si>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</si>
  <si>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</si>
  <si>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</si>
  <si>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</si>
  <si>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</si>
  <si>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</si>
  <si>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</si>
  <si>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</si>
  <si>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</si>
  <si>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</si>
  <si>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</si>
  <si>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</si>
  <si>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</si>
  <si>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</si>
  <si>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</si>
  <si>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</si>
  <si>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</si>
  <si>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</si>
  <si>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</si>
  <si>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</si>
  <si>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</si>
  <si>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</si>
  <si>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</si>
  <si>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</si>
  <si>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</si>
  <si>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</si>
  <si>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</si>
  <si>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</si>
  <si>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</si>
  <si>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</si>
  <si>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</si>
  <si>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</si>
  <si>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</si>
  <si>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</si>
  <si>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</si>
  <si>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</si>
  <si>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</si>
  <si>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</si>
  <si>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</si>
  <si>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</si>
  <si>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</si>
  <si>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</si>
  <si>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</si>
  <si>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</si>
  <si>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</si>
  <si>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</si>
  <si>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</si>
  <si>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</si>
  <si>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</si>
  <si>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</si>
  <si>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</si>
  <si>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</si>
  <si>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</si>
  <si>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</si>
  <si>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</si>
  <si>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</si>
  <si>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</si>
  <si>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</si>
  <si>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</si>
  <si>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</si>
  <si>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</si>
  <si>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</si>
  <si>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</si>
  <si>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</si>
  <si>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</si>
  <si>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</si>
  <si>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</si>
  <si>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</si>
  <si>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</si>
  <si>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</si>
  <si>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</si>
  <si>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</si>
  <si>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</si>
  <si>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</si>
  <si>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</si>
  <si>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</si>
  <si>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</si>
  <si>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</si>
  <si>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</si>
  <si>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</si>
  <si>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</si>
  <si>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</si>
  <si>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</si>
  <si>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</si>
  <si>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</si>
  <si>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</si>
  <si>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</si>
  <si>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</si>
  <si>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</si>
  <si>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</si>
  <si>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</si>
  <si>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</si>
  <si>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</si>
  <si>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</si>
  <si>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</si>
  <si>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</si>
  <si>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</si>
  <si>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</si>
  <si>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</si>
  <si>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</si>
  <si>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</si>
  <si>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</si>
  <si>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</si>
  <si>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</si>
  <si>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</si>
  <si>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</si>
  <si>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</si>
  <si>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</si>
  <si>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</si>
  <si>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</si>
  <si>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</si>
  <si>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</si>
  <si>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</si>
  <si>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</si>
  <si>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</si>
  <si>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</si>
  <si>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</si>
  <si>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</si>
  <si>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</si>
  <si>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</si>
  <si>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</si>
  <si>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</si>
  <si>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</si>
  <si>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</si>
  <si>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</si>
  <si>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</si>
  <si>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</si>
  <si>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</si>
  <si>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</si>
  <si>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</si>
  <si>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</si>
  <si>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</si>
  <si>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</si>
  <si>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</si>
  <si>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</si>
  <si>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</si>
  <si>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</si>
  <si>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</si>
  <si>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</si>
  <si>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</si>
  <si>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</si>
  <si>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</si>
  <si>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</si>
  <si>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</si>
  <si>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</si>
  <si>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</si>
  <si>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</si>
  <si>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</si>
  <si>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</si>
  <si>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</si>
  <si>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</si>
  <si>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</si>
  <si>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</si>
  <si>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</si>
  <si>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</si>
  <si>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</si>
  <si>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</si>
  <si>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</si>
  <si>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</si>
  <si>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</si>
  <si>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</si>
  <si>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</si>
  <si>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</si>
  <si>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</si>
  <si>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</si>
  <si>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</si>
  <si>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</si>
  <si>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</si>
  <si>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</si>
  <si>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</si>
  <si>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</si>
  <si>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</si>
  <si>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</si>
  <si>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</si>
  <si>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</si>
  <si>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</si>
  <si>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</si>
  <si>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</si>
  <si>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</si>
  <si>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</si>
  <si>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</si>
  <si>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</si>
  <si>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</si>
  <si>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</si>
  <si>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</si>
  <si>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</si>
  <si>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</si>
  <si>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</si>
  <si>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</si>
  <si>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</si>
  <si>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</si>
  <si>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</si>
  <si>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</si>
  <si>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</si>
  <si>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</si>
  <si>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</si>
  <si>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</si>
  <si>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</si>
  <si>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</si>
  <si>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</si>
  <si>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</si>
  <si>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</si>
  <si>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</si>
  <si>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</si>
  <si>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</si>
  <si>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</si>
  <si>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</si>
  <si>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</si>
  <si>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</si>
  <si>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</si>
  <si>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</si>
  <si>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</si>
  <si>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</si>
  <si>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</si>
  <si>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</si>
  <si>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</si>
  <si>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</si>
  <si>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</si>
  <si>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</si>
  <si>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</si>
  <si>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</si>
  <si>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</si>
  <si>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</si>
  <si>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</si>
  <si>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</si>
  <si>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</si>
  <si>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</si>
  <si>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</si>
  <si>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</si>
  <si>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</si>
  <si>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</si>
  <si>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</si>
  <si>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</si>
  <si>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</si>
  <si>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</si>
  <si>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</si>
  <si>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</si>
  <si>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</si>
  <si>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</si>
  <si>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</si>
  <si>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</si>
  <si>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</si>
  <si>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</si>
  <si>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</si>
  <si>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</si>
  <si>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</si>
  <si>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</si>
  <si>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</si>
  <si>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</si>
  <si>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</si>
  <si>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</si>
  <si>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</si>
  <si>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</si>
  <si>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</si>
  <si>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</si>
  <si>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</si>
  <si>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</si>
  <si>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</si>
  <si>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</si>
  <si>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</si>
  <si>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</si>
  <si>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</si>
  <si>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</si>
  <si>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</si>
  <si>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</si>
  <si>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</si>
  <si>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</si>
  <si>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</si>
  <si>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</si>
  <si>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</si>
  <si>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</si>
  <si>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</si>
  <si>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</si>
  <si>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</si>
  <si>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</si>
  <si>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</si>
  <si>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</si>
  <si>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</si>
  <si>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</si>
  <si>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</si>
  <si>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</si>
  <si>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</si>
  <si>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</si>
  <si>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</si>
  <si>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</si>
  <si>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</si>
  <si>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</si>
  <si>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</si>
  <si>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</si>
  <si>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</si>
  <si>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</si>
  <si>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</si>
  <si>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</si>
  <si>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</si>
  <si>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</si>
  <si>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</si>
  <si>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</si>
  <si>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</si>
  <si>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</si>
  <si>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</si>
  <si>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</si>
  <si>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</si>
  <si>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</si>
  <si>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</si>
  <si>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</si>
  <si>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</si>
  <si>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</si>
  <si>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</si>
  <si>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</si>
  <si>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</si>
  <si>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</si>
  <si>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</si>
  <si>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</si>
  <si>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</si>
  <si>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</si>
  <si>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</si>
  <si>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</si>
  <si>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</si>
  <si>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</si>
  <si>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</si>
  <si>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</si>
  <si>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</si>
  <si>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</si>
  <si>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</si>
  <si>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</si>
  <si>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</si>
  <si>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</si>
  <si>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</si>
  <si>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</si>
  <si>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</si>
  <si>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</si>
  <si>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</si>
  <si>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</si>
  <si>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</si>
  <si>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</si>
  <si>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</si>
  <si>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</si>
  <si>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</si>
  <si>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</si>
  <si>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</si>
  <si>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</si>
  <si>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</si>
  <si>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</si>
  <si>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</si>
  <si>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</si>
  <si>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</si>
  <si>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</si>
  <si>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</si>
  <si>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</si>
  <si>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</si>
  <si>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</si>
  <si>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</si>
  <si>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</si>
  <si>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</si>
  <si>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</si>
  <si>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</si>
  <si>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</si>
  <si>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</si>
  <si>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</si>
  <si>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</si>
  <si>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</si>
  <si>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</si>
  <si>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</si>
  <si>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</si>
  <si>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</si>
  <si>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</si>
  <si>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</si>
  <si>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</si>
  <si>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</si>
  <si>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</si>
  <si>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</si>
  <si>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</si>
  <si>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</si>
  <si>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</si>
  <si>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</si>
  <si>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</si>
  <si>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</si>
  <si>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</si>
  <si>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</si>
  <si>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</si>
  <si>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</si>
  <si>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</si>
  <si>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</si>
  <si>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</si>
  <si>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</si>
  <si>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</si>
  <si>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</si>
  <si>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</si>
  <si>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</si>
  <si>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</si>
  <si>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</si>
  <si>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</si>
  <si>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</si>
  <si>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</si>
  <si>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</si>
  <si>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</si>
  <si>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</si>
  <si>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</si>
  <si>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</si>
  <si>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</si>
  <si>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</si>
  <si>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</si>
  <si>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</si>
  <si>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</si>
  <si>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</si>
  <si>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</si>
  <si>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</si>
  <si>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</si>
  <si>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</si>
  <si>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</si>
  <si>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</si>
  <si>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</si>
  <si>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</si>
  <si>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</si>
  <si>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</si>
  <si>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</si>
  <si>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</si>
  <si>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</si>
  <si>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</si>
  <si>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</si>
  <si>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</si>
  <si>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</si>
  <si>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</si>
  <si>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</si>
  <si>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</si>
  <si>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</si>
  <si>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</si>
  <si>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</si>
  <si>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</si>
  <si>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</si>
  <si>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</si>
  <si>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</si>
  <si>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</si>
  <si>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</si>
  <si>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</si>
  <si>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</si>
  <si>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</si>
  <si>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</si>
  <si>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</si>
  <si>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</si>
  <si>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</si>
  <si>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</si>
  <si>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</si>
  <si>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</si>
  <si>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</si>
  <si>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</si>
  <si>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</si>
  <si>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</si>
  <si>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</si>
  <si>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</si>
  <si>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</si>
  <si>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</si>
  <si>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</si>
  <si>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</si>
  <si>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</si>
  <si>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</si>
  <si>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</si>
  <si>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</si>
  <si>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</si>
  <si>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</si>
  <si>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</si>
  <si>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</si>
  <si>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</si>
  <si>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</si>
  <si>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</si>
  <si>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</si>
  <si>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</si>
  <si>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</si>
  <si>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</si>
  <si>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</si>
  <si>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</si>
  <si>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</si>
  <si>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</si>
  <si>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</si>
  <si>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</si>
  <si>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</si>
  <si>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</si>
  <si>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</si>
  <si>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</si>
  <si>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</si>
  <si>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</si>
  <si>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</si>
  <si>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</si>
  <si>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</si>
  <si>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</si>
  <si>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</si>
  <si>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</si>
  <si>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</si>
  <si>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</si>
  <si>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</si>
  <si>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</si>
  <si>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</si>
  <si>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</si>
  <si>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</si>
  <si>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</si>
  <si>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</si>
  <si>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</si>
  <si>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</si>
  <si>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</si>
  <si>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</si>
  <si>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</si>
  <si>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</si>
  <si>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</si>
  <si>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</si>
  <si>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</si>
  <si>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</si>
  <si>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</si>
  <si>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</si>
  <si>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</si>
  <si>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</si>
  <si>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</si>
  <si>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</si>
  <si>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</si>
  <si>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</si>
  <si>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</si>
  <si>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</si>
  <si>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</si>
  <si>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</si>
  <si>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</si>
  <si>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</si>
  <si>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</si>
  <si>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</si>
  <si>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</si>
  <si>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</si>
  <si>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</si>
  <si>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</si>
  <si>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</si>
  <si>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</si>
  <si>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</si>
  <si>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</si>
  <si>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</si>
  <si>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</si>
  <si>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</si>
  <si>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</si>
  <si>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</si>
  <si>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</si>
  <si>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</si>
  <si>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</si>
  <si>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</si>
  <si>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</si>
  <si>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</si>
  <si>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</si>
  <si>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</si>
  <si>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</si>
  <si>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</si>
  <si>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</si>
  <si>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</si>
  <si>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</si>
  <si>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</si>
  <si>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</si>
  <si>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</si>
  <si>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</si>
  <si>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</si>
  <si>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</si>
  <si>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</si>
  <si>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</si>
  <si>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</si>
  <si>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</si>
  <si>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</si>
  <si>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</si>
  <si>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</si>
  <si>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</si>
  <si>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</si>
  <si>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</si>
  <si>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</si>
  <si>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</si>
  <si>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</si>
  <si>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</si>
  <si>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</si>
  <si>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</si>
  <si>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</si>
  <si>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</si>
  <si>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</si>
  <si>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</si>
  <si>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</si>
  <si>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</si>
  <si>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</si>
  <si>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</si>
  <si>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</si>
  <si>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</si>
  <si>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</si>
  <si>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</si>
  <si>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</si>
  <si>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</si>
  <si>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</si>
  <si>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</si>
  <si>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</si>
  <si>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</si>
  <si>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</si>
  <si>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</si>
  <si>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</si>
  <si>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</si>
  <si>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</si>
  <si>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</si>
  <si>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</si>
  <si>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</si>
  <si>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</si>
  <si>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</si>
  <si>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</si>
  <si>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</si>
  <si>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</si>
  <si>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</si>
  <si>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</si>
  <si>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</si>
  <si>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</si>
  <si>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</si>
  <si>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</si>
  <si>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</si>
  <si>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</si>
  <si>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</si>
  <si>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</si>
  <si>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</si>
  <si>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</si>
  <si>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</si>
  <si>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</si>
  <si>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</si>
  <si>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</si>
  <si>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</si>
  <si>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</si>
  <si>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</si>
  <si>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</si>
  <si>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</si>
  <si>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</si>
  <si>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</si>
  <si>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</si>
  <si>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</si>
  <si>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</si>
  <si>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</si>
  <si>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</si>
  <si>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</si>
  <si>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</si>
  <si>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</si>
  <si>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</si>
  <si>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</si>
  <si>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</si>
  <si>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</si>
  <si>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</si>
  <si>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</si>
  <si>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</si>
  <si>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</si>
  <si>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</si>
  <si>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</si>
  <si>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</si>
  <si>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</si>
  <si>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</si>
  <si>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</si>
  <si>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</si>
  <si>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</si>
  <si>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</si>
  <si>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</si>
  <si>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</si>
  <si>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</si>
  <si>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</si>
  <si>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</si>
  <si>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</si>
  <si>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</si>
  <si>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</si>
  <si>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</si>
  <si>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</si>
  <si>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</si>
  <si>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</si>
  <si>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</si>
  <si>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</si>
  <si>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</si>
  <si>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</si>
  <si>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</si>
  <si>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</si>
  <si>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</si>
  <si>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</si>
  <si>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</si>
  <si>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</si>
  <si>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</si>
  <si>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</si>
  <si>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</si>
  <si>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</si>
  <si>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</si>
  <si>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</si>
  <si>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</si>
  <si>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</si>
  <si>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</si>
  <si>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</si>
  <si>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</si>
  <si>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</si>
  <si>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</si>
  <si>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</si>
  <si>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</si>
  <si>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</si>
  <si>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</si>
  <si>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</si>
  <si>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</si>
  <si>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</si>
  <si>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</si>
  <si>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</si>
  <si>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</si>
  <si>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</si>
  <si>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</si>
  <si>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</si>
  <si>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</si>
  <si>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</si>
  <si>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</si>
  <si>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</si>
  <si>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</si>
  <si>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</si>
  <si>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</si>
  <si>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</si>
  <si>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</si>
  <si>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</si>
  <si>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</si>
  <si>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</si>
  <si>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</si>
  <si>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</si>
  <si>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</si>
  <si>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</si>
  <si>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</si>
  <si>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</si>
  <si>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</si>
  <si>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</si>
  <si>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</si>
  <si>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</si>
  <si>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</si>
  <si>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</si>
  <si>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</si>
  <si>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</si>
  <si>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</si>
  <si>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</si>
  <si>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</si>
  <si>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</si>
  <si>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</si>
  <si>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</si>
  <si>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</si>
  <si>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</si>
  <si>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</si>
  <si>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</si>
  <si>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</si>
  <si>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</si>
  <si>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</si>
  <si>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</si>
  <si>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</si>
  <si>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</si>
  <si>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</si>
  <si>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</si>
  <si>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</si>
  <si>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</si>
  <si>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</si>
  <si>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</si>
  <si>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</si>
  <si>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</si>
  <si>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</si>
  <si>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</si>
  <si>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</si>
  <si>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</si>
  <si>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</si>
  <si>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</si>
  <si>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</si>
  <si>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</si>
  <si>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</si>
  <si>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</si>
  <si>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</si>
  <si>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</si>
  <si>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</si>
  <si>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</si>
  <si>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</si>
  <si>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</si>
  <si>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</si>
  <si>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</si>
  <si>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</si>
  <si>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</si>
  <si>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</si>
  <si>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</si>
  <si>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</si>
  <si>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</si>
  <si>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</si>
  <si>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</si>
  <si>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</si>
  <si>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</si>
  <si>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</si>
  <si>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</si>
  <si>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</si>
  <si>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</si>
  <si>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</si>
  <si>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</si>
  <si>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</si>
  <si>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</si>
  <si>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</si>
  <si>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</si>
  <si>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</si>
  <si>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</si>
  <si>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</si>
  <si>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</si>
  <si>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</si>
  <si>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</si>
  <si>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</si>
  <si>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</si>
  <si>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</si>
  <si>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</si>
  <si>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</si>
  <si>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</si>
  <si>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</si>
  <si>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</si>
  <si>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</si>
  <si>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</si>
  <si>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</si>
  <si>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</si>
  <si>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</si>
  <si>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</si>
  <si>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</si>
  <si>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</si>
  <si>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</si>
  <si>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</si>
  <si>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</si>
  <si>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</si>
  <si>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</si>
  <si>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</si>
  <si>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</si>
  <si>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</si>
  <si>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</si>
  <si>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</si>
  <si>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</si>
  <si>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</si>
  <si>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</si>
  <si>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</si>
  <si>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</si>
  <si>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</si>
  <si>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</si>
  <si>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</si>
  <si>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</si>
  <si>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</si>
  <si>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</si>
  <si>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</si>
  <si>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</si>
  <si>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</si>
  <si>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</si>
  <si>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</si>
  <si>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</si>
  <si>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</si>
  <si>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</si>
  <si>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</si>
  <si>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</si>
  <si>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</si>
  <si>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</si>
  <si>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</si>
  <si>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</si>
  <si>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</si>
  <si>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</si>
  <si>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</si>
  <si>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</si>
  <si>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</si>
  <si>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</si>
  <si>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</si>
  <si>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</si>
  <si>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</si>
  <si>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</si>
  <si>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</si>
  <si>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</si>
  <si>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</si>
  <si>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</si>
  <si>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</si>
  <si>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</si>
  <si>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</si>
  <si>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</si>
  <si>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</si>
  <si>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</si>
  <si>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</si>
  <si>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</si>
  <si>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</si>
  <si>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</si>
  <si>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</si>
  <si>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</si>
  <si>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</si>
  <si>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</si>
  <si>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</si>
  <si>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</si>
  <si>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</si>
  <si>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</si>
  <si>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</si>
  <si>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</si>
  <si>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</si>
  <si>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</si>
  <si>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</si>
  <si>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</si>
  <si>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</si>
  <si>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</si>
  <si>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</si>
  <si>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</si>
  <si>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</si>
  <si>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</si>
  <si>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</si>
  <si>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</si>
  <si>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</si>
  <si>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</si>
  <si>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</si>
  <si>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</si>
  <si>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</si>
  <si>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</si>
  <si>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</si>
  <si>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</si>
  <si>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</si>
  <si>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</si>
  <si>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</si>
  <si>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</si>
  <si>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</si>
  <si>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</si>
  <si>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</si>
  <si>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</si>
  <si>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</si>
  <si>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</si>
  <si>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</si>
  <si>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</si>
  <si>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</si>
  <si>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</si>
  <si>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</si>
  <si>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</si>
  <si>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</si>
  <si>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</si>
  <si>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</si>
  <si>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</si>
  <si>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</si>
  <si>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</si>
  <si>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</si>
  <si>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</si>
  <si>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</si>
  <si>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</si>
  <si>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</si>
  <si>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</si>
  <si>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</si>
  <si>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</si>
  <si>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</si>
  <si>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</si>
  <si>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</si>
  <si>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</si>
  <si>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</si>
  <si>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</si>
  <si>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</si>
  <si>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</si>
  <si>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</si>
  <si>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</si>
  <si>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</si>
  <si>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</si>
  <si>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</si>
  <si>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</si>
  <si>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</si>
  <si>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</si>
  <si>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</si>
  <si>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</si>
  <si>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</si>
  <si>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</si>
  <si>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</si>
  <si>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</si>
  <si>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</si>
  <si>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</si>
  <si>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</si>
  <si>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</si>
  <si>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</si>
  <si>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</si>
  <si>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</si>
  <si>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</si>
  <si>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</si>
  <si>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</si>
  <si>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</si>
  <si>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</si>
  <si>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</si>
  <si>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</si>
  <si>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</si>
  <si>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</si>
  <si>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</si>
  <si>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</si>
  <si>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</si>
  <si>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</si>
  <si>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</si>
  <si>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</si>
  <si>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</si>
  <si>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</si>
  <si>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</si>
  <si>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</si>
  <si>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</si>
  <si>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</si>
  <si>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</si>
  <si>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</si>
  <si>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</si>
  <si>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</si>
  <si>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</si>
  <si>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</si>
  <si>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</si>
  <si>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</si>
  <si>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</si>
  <si>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</si>
  <si>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</si>
  <si>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</si>
  <si>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</si>
  <si>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</si>
  <si>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</si>
  <si>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</si>
  <si>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</si>
  <si>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</si>
  <si>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</si>
  <si>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</si>
  <si>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</si>
  <si>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</si>
  <si>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</si>
  <si>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</si>
  <si>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</si>
  <si>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</si>
  <si>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</si>
  <si>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</si>
  <si>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</si>
  <si>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</si>
  <si>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</si>
  <si>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</si>
  <si>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</si>
  <si>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</si>
  <si>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</si>
  <si>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</si>
  <si>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</si>
  <si>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</si>
  <si>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</si>
  <si>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</si>
  <si>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</si>
  <si>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</si>
  <si>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</si>
  <si>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</si>
  <si>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</si>
  <si>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</si>
  <si>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</si>
  <si>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</si>
  <si>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</si>
  <si>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</si>
  <si>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</si>
  <si>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</si>
  <si>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</si>
  <si>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</si>
  <si>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</si>
  <si>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</si>
  <si>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</si>
  <si>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</si>
  <si>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</si>
  <si>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</si>
  <si>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</si>
  <si>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</si>
  <si>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</si>
  <si>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</si>
  <si>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</si>
  <si>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</si>
  <si>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</si>
  <si>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</si>
  <si>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</si>
  <si>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</si>
  <si>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</si>
  <si>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</si>
  <si>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</si>
  <si>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</si>
  <si>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</si>
  <si>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</si>
  <si>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</si>
  <si>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</si>
  <si>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</si>
  <si>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</si>
  <si>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</si>
  <si>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</si>
  <si>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</si>
  <si>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</si>
  <si>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</si>
  <si>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</si>
  <si>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</si>
  <si>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</si>
  <si>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</si>
  <si>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</si>
  <si>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</si>
  <si>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</si>
  <si>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</si>
  <si>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</si>
  <si>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</si>
  <si>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</si>
  <si>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</si>
  <si>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</si>
  <si>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</si>
  <si>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</si>
  <si>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</si>
  <si>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</si>
  <si>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</si>
  <si>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</si>
  <si>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</si>
  <si>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</si>
  <si>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</si>
  <si>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</si>
  <si>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</si>
  <si>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</si>
  <si>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</si>
  <si>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</si>
  <si>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</si>
  <si>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</si>
  <si>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</si>
  <si>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</si>
  <si>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</si>
  <si>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</si>
  <si>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</si>
  <si>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</si>
  <si>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</si>
  <si>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</si>
  <si>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</si>
  <si>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</si>
  <si>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</si>
  <si>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</si>
  <si>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</si>
  <si>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</si>
  <si>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</si>
  <si>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</si>
  <si>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</si>
  <si>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</si>
  <si>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</si>
  <si>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</si>
  <si>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</si>
  <si>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</si>
  <si>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</si>
  <si>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</si>
  <si>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</si>
  <si>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</si>
  <si>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</si>
  <si>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</si>
  <si>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</si>
  <si>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</si>
  <si>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</si>
  <si>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</si>
  <si>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</si>
  <si>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</si>
  <si>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</si>
  <si>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</si>
  <si>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</si>
  <si>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</si>
  <si>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</si>
  <si>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</si>
  <si>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</si>
  <si>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</si>
  <si>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</si>
  <si>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</si>
  <si>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</si>
  <si>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</si>
  <si>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</si>
  <si>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</si>
  <si>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</si>
  <si>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</si>
  <si>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</si>
  <si>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</si>
  <si>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</si>
  <si>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</si>
  <si>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</si>
  <si>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</si>
  <si>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</si>
  <si>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</si>
  <si>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</si>
  <si>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</si>
  <si>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</si>
  <si>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</si>
  <si>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</si>
  <si>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</si>
  <si>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</si>
  <si>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</si>
  <si>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</si>
  <si>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</si>
  <si>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</si>
  <si>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</si>
  <si>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</si>
  <si>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</si>
  <si>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</si>
  <si>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</si>
  <si>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</si>
  <si>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</si>
  <si>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</si>
  <si>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</si>
  <si>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</si>
  <si>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</si>
  <si>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</si>
  <si>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</si>
  <si>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</si>
  <si>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</si>
  <si>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</si>
  <si>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</si>
  <si>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</si>
  <si>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</si>
  <si>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</si>
  <si>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</si>
  <si>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</si>
  <si>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</si>
  <si>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</si>
  <si>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</si>
  <si>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</si>
  <si>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</si>
  <si>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</si>
  <si>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</si>
  <si>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</si>
  <si>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</si>
  <si>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</si>
  <si>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</si>
  <si>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</si>
  <si>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</si>
  <si>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</si>
  <si>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</si>
  <si>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</si>
  <si>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</si>
  <si>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</si>
  <si>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</si>
  <si>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</si>
  <si>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</si>
  <si>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</si>
  <si>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</si>
  <si>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</si>
  <si>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</si>
  <si>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</si>
  <si>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</si>
  <si>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</si>
  <si>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</si>
  <si>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</si>
  <si>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</si>
  <si>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</si>
  <si>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</si>
  <si>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</si>
  <si>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</si>
  <si>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</si>
  <si>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</si>
  <si>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</si>
  <si>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</si>
  <si>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</si>
  <si>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</si>
  <si>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</si>
  <si>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</si>
  <si>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</si>
  <si>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</si>
  <si>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</si>
  <si>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</si>
  <si>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</si>
  <si>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</si>
  <si>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</si>
  <si>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</si>
  <si>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</si>
  <si>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</si>
  <si>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</si>
  <si>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</si>
  <si>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</si>
  <si>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</si>
  <si>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</si>
  <si>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</si>
  <si>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</si>
  <si>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</si>
  <si>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</si>
  <si>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</si>
  <si>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</si>
  <si>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</si>
  <si>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</si>
  <si>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</si>
  <si>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</si>
  <si>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</si>
  <si>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</si>
  <si>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</si>
  <si>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</si>
  <si>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</si>
  <si>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</si>
  <si>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</si>
  <si>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</si>
  <si>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</si>
  <si>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</si>
  <si>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</si>
  <si>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</si>
  <si>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</si>
  <si>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</si>
  <si>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</si>
  <si>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</si>
  <si>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</si>
  <si>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</si>
  <si>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</si>
  <si>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</si>
  <si>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</si>
  <si>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</si>
  <si>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</si>
  <si>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</si>
  <si>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</si>
  <si>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</si>
  <si>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</si>
  <si>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</si>
  <si>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</si>
  <si>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</si>
  <si>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</si>
  <si>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</si>
  <si>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</si>
  <si>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</si>
  <si>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</si>
  <si>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</si>
  <si>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</si>
  <si>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</si>
  <si>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</si>
  <si>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</si>
  <si>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</si>
  <si>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</si>
  <si>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</si>
  <si>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</si>
  <si>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</si>
  <si>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</si>
  <si>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</si>
  <si>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</si>
  <si>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</si>
  <si>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</si>
  <si>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</si>
  <si>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</si>
  <si>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</si>
  <si>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</si>
  <si>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</si>
  <si>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</si>
  <si>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</si>
  <si>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</si>
  <si>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</si>
  <si>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</si>
  <si>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</si>
  <si>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</si>
  <si>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</si>
  <si>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</si>
  <si>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</si>
  <si>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</si>
  <si>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</si>
  <si>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</si>
  <si>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</si>
  <si>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</si>
  <si>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</si>
  <si>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</si>
  <si>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</si>
  <si>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</si>
  <si>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</si>
  <si>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</si>
  <si>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</si>
  <si>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</si>
  <si>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</si>
  <si>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</si>
  <si>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</si>
  <si>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</si>
  <si>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</si>
  <si>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</si>
  <si>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</si>
  <si>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</si>
  <si>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</si>
  <si>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</si>
  <si>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</si>
  <si>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</si>
  <si>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</si>
  <si>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</si>
  <si>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</si>
  <si>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</si>
  <si>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</si>
  <si>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</si>
  <si>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</si>
  <si>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</si>
  <si>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</si>
  <si>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</si>
  <si>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</si>
  <si>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</si>
  <si>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</si>
  <si>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</si>
  <si>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</si>
  <si>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</si>
  <si>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</si>
  <si>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</si>
  <si>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</si>
  <si>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</si>
  <si>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</si>
  <si>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</si>
  <si>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</si>
  <si>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</si>
  <si>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</si>
  <si>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</si>
  <si>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</si>
  <si>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</si>
  <si>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</si>
  <si>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</si>
  <si>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</si>
  <si>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</si>
  <si>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</si>
  <si>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</si>
  <si>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</si>
  <si>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</si>
  <si>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</si>
  <si>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</si>
  <si>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</si>
  <si>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</si>
  <si>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</si>
  <si>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</si>
  <si>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</si>
  <si>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</si>
  <si>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</si>
  <si>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</si>
  <si>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</si>
  <si>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</si>
  <si>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</si>
  <si>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</si>
  <si>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</si>
  <si>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</si>
  <si>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</si>
  <si>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</si>
  <si>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</si>
  <si>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</si>
  <si>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</si>
  <si>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</si>
  <si>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</si>
  <si>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</si>
  <si>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</si>
  <si>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</si>
  <si>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</si>
  <si>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</si>
  <si>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</si>
  <si>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</si>
  <si>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</si>
  <si>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</si>
  <si>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</si>
  <si>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</si>
  <si>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</si>
  <si>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</si>
  <si>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</si>
  <si>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</si>
  <si>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</si>
  <si>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</si>
  <si>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</si>
  <si>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</si>
  <si>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</si>
  <si>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</si>
  <si>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</si>
  <si>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</si>
  <si>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</si>
  <si>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</si>
  <si>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</si>
  <si>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</si>
  <si>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</si>
  <si>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</si>
  <si>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</si>
  <si>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</si>
  <si>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</si>
  <si>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</si>
  <si>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</si>
  <si>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</si>
  <si>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</si>
  <si>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</si>
  <si>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</si>
  <si>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</si>
  <si>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</si>
  <si>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</si>
  <si>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</si>
  <si>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</si>
  <si>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</si>
  <si>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</si>
  <si>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</si>
  <si>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</si>
  <si>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</si>
  <si>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</si>
  <si>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</si>
  <si>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</si>
  <si>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</si>
  <si>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</si>
  <si>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</si>
  <si>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</si>
  <si>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</si>
  <si>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</si>
  <si>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</si>
  <si>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</si>
  <si>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</si>
  <si>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</si>
  <si>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</si>
  <si>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</si>
  <si>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</si>
  <si>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</si>
  <si>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</si>
  <si>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</si>
  <si>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</si>
  <si>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</si>
  <si>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</si>
  <si>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</si>
  <si>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</si>
  <si>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</si>
  <si>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</si>
  <si>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</si>
  <si>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</si>
  <si>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</si>
  <si>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</si>
  <si>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</si>
  <si>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</si>
  <si>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</si>
  <si>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</si>
  <si>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</si>
  <si>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</si>
  <si>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</si>
  <si>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</si>
  <si>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</si>
  <si>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</si>
  <si>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</si>
  <si>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</si>
  <si>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</si>
  <si>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</si>
  <si>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</si>
  <si>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</si>
  <si>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</si>
  <si>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</si>
  <si>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</si>
  <si>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</si>
  <si>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</si>
  <si>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</si>
  <si>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</si>
  <si>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</si>
  <si>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</si>
  <si>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</si>
  <si>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</si>
  <si>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</si>
  <si>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</si>
  <si>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</si>
  <si>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</si>
  <si>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</si>
  <si>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</si>
  <si>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</si>
  <si>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</si>
  <si>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</si>
  <si>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</si>
  <si>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</si>
  <si>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</si>
  <si>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</si>
  <si>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</si>
  <si>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</si>
  <si>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</si>
  <si>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</si>
  <si>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</si>
  <si>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</si>
  <si>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</si>
  <si>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</si>
  <si>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</si>
  <si>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</si>
  <si>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</si>
  <si>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</si>
  <si>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</si>
  <si>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</si>
  <si>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</si>
  <si>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</si>
  <si>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</si>
  <si>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</si>
  <si>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</si>
  <si>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</si>
  <si>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</si>
  <si>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</si>
  <si>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</si>
  <si>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</si>
  <si>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</si>
  <si>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</si>
  <si>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</si>
  <si>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</si>
  <si>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</si>
  <si>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</si>
  <si>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</si>
  <si>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</si>
  <si>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</si>
  <si>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</si>
  <si>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</si>
  <si>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</si>
  <si>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</si>
  <si>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</si>
  <si>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</si>
  <si>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</si>
  <si>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</si>
  <si>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</si>
  <si>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</si>
  <si>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</si>
  <si>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</si>
  <si>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</si>
  <si>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</si>
  <si>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</si>
  <si>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</si>
  <si>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</si>
  <si>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</si>
  <si>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</si>
  <si>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</si>
  <si>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</si>
  <si>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</si>
  <si>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</si>
  <si>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</si>
  <si>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</si>
  <si>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</si>
  <si>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</si>
  <si>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</si>
  <si>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</si>
  <si>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</si>
  <si>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</si>
  <si>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</si>
  <si>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</si>
  <si>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</si>
  <si>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</si>
  <si>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</si>
  <si>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</si>
  <si>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</si>
  <si>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</si>
  <si>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</si>
  <si>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</si>
  <si>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</si>
  <si>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</si>
  <si>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</si>
  <si>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</si>
  <si>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</si>
  <si>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</si>
  <si>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</si>
  <si>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</si>
  <si>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</si>
  <si>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</si>
  <si>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</si>
  <si>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</si>
  <si>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</si>
  <si>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</si>
  <si>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</si>
  <si>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</si>
  <si>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</si>
  <si>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</si>
  <si>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</si>
  <si>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</si>
  <si>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</si>
  <si>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</si>
  <si>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</si>
  <si>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</si>
  <si>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</si>
  <si>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</si>
  <si>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</si>
  <si>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</si>
  <si>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</si>
  <si>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</si>
  <si>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</si>
  <si>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</si>
  <si>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</si>
  <si>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</si>
  <si>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</si>
  <si>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</si>
  <si>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</si>
  <si>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</si>
  <si>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</si>
  <si>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</si>
  <si>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</si>
  <si>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</si>
  <si>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</si>
  <si>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</si>
  <si>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</si>
  <si>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</si>
  <si>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</si>
  <si>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</si>
  <si>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</si>
  <si>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</si>
  <si>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</si>
  <si>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</si>
  <si>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</si>
  <si>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</si>
  <si>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</si>
  <si>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</si>
  <si>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</si>
  <si>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</si>
  <si>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</si>
  <si>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</si>
  <si>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</si>
  <si>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</si>
  <si>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</si>
  <si>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</si>
  <si>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</si>
  <si>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</si>
  <si>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</si>
  <si>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</si>
  <si>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</si>
  <si>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</si>
  <si>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</si>
  <si>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</si>
  <si>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</si>
  <si>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</si>
  <si>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</si>
  <si>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</si>
  <si>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</si>
  <si>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</si>
  <si>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</si>
  <si>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</si>
  <si>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</si>
  <si>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</si>
  <si>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</si>
  <si>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</si>
  <si>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</si>
  <si>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</si>
  <si>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</si>
  <si>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</si>
  <si>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</si>
  <si>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</si>
  <si>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</si>
  <si>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</si>
  <si>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</si>
  <si>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</si>
  <si>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</si>
  <si>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</si>
  <si>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</si>
  <si>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</si>
  <si>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</si>
  <si>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</si>
  <si>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</si>
  <si>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</si>
  <si>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</si>
  <si>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</si>
  <si>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</si>
  <si>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</si>
  <si>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</si>
  <si>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</si>
  <si>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</si>
  <si>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</si>
  <si>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</si>
  <si>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</si>
  <si>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</si>
  <si>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</si>
  <si>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</si>
  <si>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</si>
  <si>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</si>
  <si>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</si>
  <si>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</si>
  <si>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</si>
  <si>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</si>
  <si>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</si>
  <si>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</si>
  <si>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</si>
  <si>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</si>
  <si>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</si>
  <si>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</si>
  <si>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</si>
  <si>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</si>
  <si>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</si>
  <si>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</si>
  <si>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</si>
  <si>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</si>
  <si>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</si>
  <si>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</si>
  <si>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</si>
  <si>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</si>
  <si>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</si>
  <si>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</si>
  <si>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</si>
  <si>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</si>
  <si>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</si>
  <si>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</si>
  <si>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</si>
  <si>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</si>
  <si>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</si>
  <si>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</si>
  <si>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</si>
  <si>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</si>
  <si>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</si>
  <si>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</si>
  <si>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</si>
  <si>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</si>
  <si>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</si>
  <si>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</si>
  <si>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</si>
  <si>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</si>
  <si>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</si>
  <si>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</si>
  <si>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</si>
  <si>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</si>
  <si>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</si>
  <si>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</si>
  <si>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</si>
  <si>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</si>
  <si>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</si>
  <si>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</si>
  <si>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</si>
  <si>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</si>
  <si>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</si>
  <si>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</si>
  <si>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</si>
  <si>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</si>
  <si>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</si>
  <si>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</si>
  <si>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</si>
  <si>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</si>
  <si>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</si>
  <si>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</si>
  <si>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</si>
  <si>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</si>
  <si>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</si>
  <si>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</si>
  <si>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</si>
  <si>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</si>
  <si>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</si>
  <si>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</si>
  <si>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</si>
  <si>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</si>
  <si>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</si>
  <si>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</si>
  <si>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</si>
  <si>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</si>
  <si>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</si>
  <si>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</si>
  <si>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</si>
  <si>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</si>
  <si>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</si>
  <si>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</si>
  <si>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</si>
  <si>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</si>
  <si>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</si>
  <si>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</si>
  <si>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</si>
  <si>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</si>
  <si>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</si>
  <si>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</si>
  <si>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</si>
  <si>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</si>
  <si>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</si>
  <si>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</si>
  <si>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</si>
  <si>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</si>
  <si>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</si>
  <si>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</si>
  <si>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</si>
  <si>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</si>
  <si>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</si>
  <si>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</si>
  <si>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</si>
  <si>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</si>
  <si>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</si>
  <si>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</si>
  <si>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</si>
  <si>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</si>
  <si>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</si>
  <si>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</si>
  <si>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</si>
  <si>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</si>
  <si>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</si>
  <si>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</si>
  <si>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</si>
  <si>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</si>
  <si>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</si>
  <si>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</si>
  <si>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</si>
  <si>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</si>
  <si>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</si>
  <si>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</si>
  <si>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</si>
  <si>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</si>
  <si>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</si>
  <si>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</si>
  <si>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</si>
  <si>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</si>
  <si>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</si>
  <si>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</si>
  <si>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</si>
  <si>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</si>
  <si>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</si>
  <si>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</si>
  <si>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</si>
  <si>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</si>
  <si>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</si>
  <si>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</si>
  <si>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</si>
  <si>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</si>
  <si>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</si>
  <si>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</si>
  <si>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</si>
  <si>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</si>
  <si>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</si>
  <si>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</si>
  <si>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</si>
  <si>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</si>
  <si>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</si>
  <si>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</si>
  <si>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</si>
  <si>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</si>
  <si>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</si>
  <si>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</si>
  <si>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</si>
  <si>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</si>
  <si>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</si>
  <si>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</si>
  <si>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</si>
  <si>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</si>
  <si>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</si>
  <si>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</si>
  <si>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</si>
  <si>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</si>
  <si>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</si>
  <si>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</si>
  <si>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</si>
  <si>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</si>
  <si>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</si>
  <si>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</si>
  <si>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</si>
  <si>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</si>
  <si>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</si>
  <si>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</si>
  <si>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</si>
  <si>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</si>
  <si>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</si>
  <si>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</si>
  <si>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</si>
  <si>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</si>
  <si>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</si>
  <si>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</si>
  <si>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</si>
  <si>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</si>
  <si>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</si>
  <si>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</si>
  <si>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</si>
  <si>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</si>
  <si>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</si>
  <si>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</si>
  <si>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</si>
  <si>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</si>
  <si>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</si>
  <si>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</si>
  <si>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</si>
  <si>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</si>
  <si>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</si>
  <si>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</si>
  <si>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</si>
  <si>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</si>
  <si>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</si>
  <si>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</si>
  <si>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</si>
  <si>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</si>
  <si>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</si>
  <si>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</si>
  <si>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</si>
  <si>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</si>
  <si>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</si>
  <si>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</si>
  <si>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</si>
  <si>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</si>
  <si>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</si>
  <si>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</si>
  <si>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</si>
  <si>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</si>
  <si>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</si>
  <si>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</si>
  <si>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</si>
  <si>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</si>
  <si>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</si>
  <si>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</si>
  <si>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</si>
  <si>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</si>
  <si>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</si>
  <si>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</si>
  <si>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</si>
  <si>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</si>
  <si>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</si>
  <si>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</si>
  <si>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</si>
  <si>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</si>
  <si>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</si>
  <si>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</si>
  <si>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</si>
  <si>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</si>
  <si>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</si>
  <si>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</si>
  <si>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</si>
  <si>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</si>
  <si>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</si>
  <si>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</si>
  <si>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</si>
  <si>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</si>
  <si>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</si>
  <si>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</si>
  <si>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</si>
  <si>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</si>
  <si>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</si>
  <si>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</si>
  <si>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</si>
  <si>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</si>
  <si>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</si>
  <si>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</si>
  <si>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</si>
  <si>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</si>
  <si>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</si>
  <si>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</si>
  <si>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</si>
  <si>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</si>
  <si>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</si>
  <si>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</si>
  <si>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</si>
  <si>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</si>
  <si>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</si>
  <si>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</si>
  <si>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</si>
  <si>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</si>
  <si>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</si>
  <si>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</si>
  <si>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</si>
  <si>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</si>
  <si>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</si>
  <si>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</si>
  <si>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</si>
  <si>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</si>
  <si>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</si>
  <si>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</si>
  <si>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</si>
  <si>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</si>
  <si>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</si>
  <si>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</si>
  <si>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</si>
  <si>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</si>
  <si>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</si>
  <si>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</si>
  <si>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</si>
  <si>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</si>
  <si>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</si>
  <si>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</si>
  <si>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</si>
  <si>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</si>
  <si>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</si>
  <si>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</si>
  <si>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</si>
  <si>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</si>
  <si>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</si>
  <si>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</si>
  <si>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</si>
  <si>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</si>
  <si>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</si>
  <si>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</si>
  <si>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</si>
  <si>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</si>
  <si>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</si>
  <si>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</si>
  <si>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</si>
  <si>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</si>
  <si>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</si>
  <si>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</si>
  <si>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</si>
  <si>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</si>
  <si>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</si>
  <si>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</si>
  <si>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</si>
  <si>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</si>
  <si>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</si>
  <si>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</si>
  <si>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</si>
  <si>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</si>
  <si>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</si>
  <si>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</si>
  <si>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</si>
  <si>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</si>
  <si>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</si>
  <si>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</si>
  <si>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</si>
  <si>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</si>
  <si>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</si>
  <si>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</si>
  <si>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</si>
  <si>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</si>
  <si>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</si>
  <si>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</si>
  <si>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</si>
  <si>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</si>
  <si>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</si>
  <si>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</si>
  <si>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</si>
  <si>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</si>
  <si>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</si>
  <si>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</si>
  <si>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</si>
  <si>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</si>
  <si>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</si>
  <si>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</si>
  <si>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</si>
  <si>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</si>
  <si>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</si>
  <si>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</si>
  <si>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</si>
  <si>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</si>
  <si>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</si>
  <si>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</si>
  <si>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</si>
  <si>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</si>
  <si>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</si>
  <si>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</si>
  <si>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</si>
  <si>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</si>
  <si>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</si>
  <si>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</si>
  <si>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</si>
  <si>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</si>
  <si>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</si>
  <si>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</si>
  <si>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</si>
  <si>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</si>
  <si>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</si>
  <si>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</si>
  <si>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</si>
  <si>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</si>
  <si>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</si>
  <si>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</si>
  <si>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</si>
  <si>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</si>
  <si>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</si>
  <si>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</si>
  <si>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</si>
  <si>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</si>
  <si>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</si>
  <si>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</si>
  <si>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</si>
  <si>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</si>
  <si>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</si>
  <si>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</si>
  <si>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</si>
  <si>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</si>
  <si>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</si>
  <si>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</si>
  <si>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</si>
  <si>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</si>
  <si>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</si>
  <si>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</si>
  <si>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</si>
  <si>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</si>
  <si>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</si>
  <si>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</si>
  <si>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</si>
  <si>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</si>
  <si>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</si>
  <si>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</si>
  <si>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</si>
  <si>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</si>
  <si>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</si>
  <si>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</si>
  <si>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</si>
  <si>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</si>
  <si>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</si>
  <si>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</si>
  <si>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</si>
  <si>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</si>
  <si>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</si>
  <si>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</si>
  <si>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</si>
  <si>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</si>
  <si>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</si>
  <si>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</si>
  <si>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</si>
  <si>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</si>
  <si>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</si>
  <si>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</si>
  <si>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</si>
  <si>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</si>
  <si>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</si>
  <si>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</si>
  <si>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</si>
  <si>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</si>
  <si>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</si>
  <si>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</si>
  <si>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</si>
  <si>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</si>
  <si>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</si>
  <si>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</si>
  <si>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</si>
  <si>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</si>
  <si>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</si>
  <si>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</si>
  <si>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</si>
  <si>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</si>
  <si>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</si>
  <si>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</si>
  <si>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</si>
  <si>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</si>
  <si>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</si>
  <si>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</si>
  <si>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</si>
  <si>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</si>
  <si>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</si>
  <si>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</si>
  <si>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</si>
  <si>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</si>
  <si>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</si>
  <si>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</si>
  <si>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</si>
  <si>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</si>
  <si>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</si>
  <si>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</si>
  <si>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</si>
  <si>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</si>
  <si>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</si>
  <si>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</si>
  <si>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</si>
  <si>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</si>
  <si>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</si>
  <si>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</si>
  <si>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</si>
  <si>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</si>
  <si>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</si>
  <si>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</si>
  <si>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</si>
  <si>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</si>
  <si>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</si>
  <si>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</si>
  <si>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</si>
  <si>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</si>
  <si>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</si>
  <si>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</si>
  <si>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</si>
  <si>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</si>
  <si>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</si>
  <si>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</si>
  <si>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</si>
  <si>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</si>
  <si>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</si>
  <si>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</si>
  <si>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</si>
  <si>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</si>
  <si>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</si>
  <si>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</si>
  <si>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</si>
  <si>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</si>
  <si>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</si>
  <si>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</si>
  <si>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</si>
  <si>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</si>
  <si>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</si>
  <si>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</si>
  <si>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</si>
  <si>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</si>
  <si>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</si>
  <si>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</si>
  <si>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</si>
  <si>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</si>
  <si>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</si>
  <si>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</si>
  <si>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</si>
  <si>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</si>
  <si>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</si>
  <si>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</si>
  <si>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</si>
  <si>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</si>
  <si>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</si>
  <si>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</si>
  <si>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</si>
  <si>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</si>
  <si>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</si>
  <si>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</si>
  <si>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</si>
  <si>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</si>
  <si>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</si>
  <si>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</si>
  <si>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</si>
  <si>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</si>
  <si>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</si>
  <si>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</si>
  <si>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</si>
  <si>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</si>
  <si>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</si>
  <si>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</si>
  <si>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</si>
  <si>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</si>
  <si>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</si>
  <si>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</si>
  <si>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</si>
  <si>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</si>
  <si>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</si>
  <si>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</si>
  <si>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</si>
  <si>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</si>
  <si>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</si>
  <si>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</si>
  <si>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</si>
  <si>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</si>
  <si>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</si>
  <si>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</si>
  <si>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</si>
  <si>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</si>
  <si>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</si>
  <si>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</si>
  <si>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</si>
  <si>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</si>
  <si>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</si>
  <si>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</si>
  <si>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</si>
  <si>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</si>
  <si>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</si>
  <si>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</si>
  <si>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</si>
  <si>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</si>
  <si>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</si>
  <si>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</si>
  <si>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</si>
  <si>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</si>
  <si>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</si>
  <si>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</si>
  <si>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</si>
  <si>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</si>
  <si>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</si>
  <si>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</si>
  <si>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</si>
  <si>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</si>
  <si>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</si>
  <si>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</si>
  <si>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</si>
  <si>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</si>
  <si>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</si>
  <si>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</si>
  <si>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</si>
  <si>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</si>
  <si>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</si>
  <si>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</si>
  <si>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</si>
  <si>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</si>
  <si>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</si>
  <si>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</si>
  <si>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</si>
  <si>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</si>
  <si>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</si>
  <si>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</si>
  <si>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</si>
  <si>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</si>
  <si>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</si>
  <si>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</si>
  <si>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</si>
  <si>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</si>
  <si>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</si>
  <si>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</si>
  <si>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</si>
  <si>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</si>
  <si>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</si>
  <si>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</si>
  <si>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</si>
  <si>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</si>
  <si>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</si>
  <si>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</si>
  <si>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</si>
  <si>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</si>
  <si>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</si>
  <si>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</si>
  <si>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</si>
  <si>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</si>
  <si>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</si>
  <si>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</si>
  <si>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</si>
  <si>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</si>
  <si>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</si>
  <si>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</si>
  <si>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</si>
  <si>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</si>
  <si>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</si>
  <si>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</si>
  <si>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</si>
  <si>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</si>
  <si>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</si>
  <si>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</si>
  <si>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</si>
  <si>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</si>
  <si>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</si>
  <si>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</si>
  <si>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</si>
  <si>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</si>
  <si>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</si>
  <si>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</si>
  <si>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</si>
  <si>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</si>
  <si>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</si>
  <si>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</si>
  <si>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</si>
  <si>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</si>
  <si>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</si>
  <si>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</si>
  <si>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</si>
  <si>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</si>
  <si>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</si>
  <si>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</si>
  <si>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</si>
  <si>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</si>
  <si>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</si>
  <si>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</si>
  <si>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</si>
  <si>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</si>
  <si>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</si>
  <si>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</si>
  <si>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</si>
  <si>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</si>
  <si>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</si>
  <si>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</si>
  <si>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</si>
  <si>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</si>
  <si>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</si>
  <si>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</si>
  <si>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</si>
  <si>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</si>
  <si>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</si>
  <si>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</si>
  <si>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</si>
  <si>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</si>
  <si>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</si>
  <si>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</si>
  <si>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</si>
  <si>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</si>
  <si>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</si>
  <si>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</si>
  <si>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</si>
  <si>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</si>
  <si>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</si>
  <si>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</si>
  <si>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</si>
  <si>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</si>
  <si>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</si>
  <si>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</si>
  <si>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</si>
  <si>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</si>
  <si>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</si>
  <si>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</si>
  <si>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</si>
  <si>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</si>
  <si>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</si>
  <si>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</si>
  <si>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</si>
  <si>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</si>
  <si>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</si>
  <si>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</si>
  <si>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</si>
  <si>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</si>
  <si>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</si>
  <si>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</si>
  <si>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</si>
  <si>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</si>
  <si>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</si>
  <si>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</si>
  <si>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</si>
  <si>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</si>
  <si>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</si>
  <si>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</si>
  <si>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</si>
  <si>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</si>
  <si>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</si>
  <si>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</si>
  <si>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</si>
  <si>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</si>
  <si>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</si>
  <si>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</si>
  <si>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</si>
  <si>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</si>
  <si>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</si>
  <si>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</si>
  <si>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</si>
  <si>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</si>
  <si>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</si>
  <si>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</si>
  <si>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</si>
  <si>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</si>
  <si>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</si>
  <si>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</si>
  <si>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</si>
  <si>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</si>
  <si>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</si>
  <si>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</si>
  <si>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</si>
  <si>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</si>
  <si>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</si>
  <si>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</si>
  <si>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</si>
  <si>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</si>
  <si>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</si>
  <si>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</si>
  <si>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</si>
  <si>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</si>
  <si>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</si>
  <si>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</si>
  <si>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</si>
  <si>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</si>
  <si>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</si>
  <si>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</si>
  <si>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</si>
  <si>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</si>
  <si>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</si>
  <si>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</si>
  <si>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</si>
  <si>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</si>
  <si>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</si>
  <si>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</si>
  <si>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</si>
  <si>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</si>
  <si>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</si>
  <si>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</si>
  <si>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</si>
  <si>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</si>
  <si>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</si>
  <si>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</si>
  <si>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</si>
  <si>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</si>
  <si>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</si>
  <si>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</si>
  <si>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</si>
  <si>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</si>
  <si>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</si>
  <si>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</si>
  <si>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</si>
  <si>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</si>
  <si>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</si>
  <si>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</si>
  <si>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</si>
  <si>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</si>
  <si>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</si>
  <si>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</si>
  <si>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</si>
  <si>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</si>
  <si>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</si>
  <si>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</si>
  <si>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</si>
  <si>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</si>
  <si>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</si>
  <si>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</si>
  <si>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</si>
  <si>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</si>
  <si>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</si>
  <si>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</si>
  <si>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</si>
  <si>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</si>
  <si>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</si>
  <si>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</si>
  <si>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</si>
  <si>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</si>
  <si>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</si>
  <si>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</si>
  <si>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</si>
  <si>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</si>
  <si>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</si>
  <si>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</si>
  <si>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</si>
  <si>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</si>
  <si>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</si>
  <si>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</si>
  <si>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</si>
  <si>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</si>
  <si>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</si>
  <si>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</si>
  <si>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</si>
  <si>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</si>
  <si>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</si>
  <si>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</si>
  <si>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</si>
  <si>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</si>
  <si>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</si>
  <si>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</si>
  <si>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</si>
  <si>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</si>
  <si>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</si>
  <si>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</si>
  <si>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</si>
  <si>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</si>
  <si>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</si>
  <si>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</si>
  <si>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</si>
  <si>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</si>
  <si>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</si>
  <si>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</si>
  <si>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</si>
  <si>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</si>
  <si>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</si>
  <si>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</si>
  <si>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</si>
  <si>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</si>
  <si>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</si>
  <si>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</si>
  <si>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</si>
  <si>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</si>
  <si>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</si>
  <si>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</si>
  <si>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</si>
  <si>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</si>
  <si>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</si>
  <si>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</si>
  <si>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</si>
  <si>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</si>
  <si>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</si>
  <si>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</si>
  <si>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</si>
  <si>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</si>
  <si>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</si>
  <si>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</si>
  <si>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</si>
  <si>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</si>
  <si>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</si>
  <si>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</si>
  <si>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</si>
  <si>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</si>
  <si>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</si>
  <si>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</si>
  <si>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</si>
  <si>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</si>
  <si>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</si>
  <si>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</si>
  <si>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</si>
  <si>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</si>
  <si>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</si>
  <si>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</si>
  <si>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</si>
  <si>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</si>
  <si>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</si>
  <si>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</si>
  <si>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</si>
  <si>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</si>
  <si>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</si>
  <si>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</si>
  <si>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</si>
  <si>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</si>
  <si>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</si>
  <si>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</si>
  <si>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</si>
  <si>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</si>
  <si>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</si>
  <si>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</si>
  <si>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</si>
  <si>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</si>
  <si>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</si>
  <si>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</si>
  <si>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</si>
  <si>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</si>
  <si>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</si>
  <si>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</si>
  <si>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</si>
  <si>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</si>
  <si>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</si>
  <si>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</si>
  <si>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</si>
  <si>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</si>
  <si>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</si>
  <si>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</si>
  <si>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</si>
  <si>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</si>
  <si>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</si>
  <si>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</si>
  <si>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</si>
  <si>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</si>
  <si>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</si>
  <si>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</si>
  <si>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</si>
  <si>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</si>
  <si>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</si>
  <si>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</si>
  <si>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</si>
  <si>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</si>
  <si>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</si>
  <si>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</si>
  <si>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</si>
  <si>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</si>
  <si>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</si>
  <si>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</si>
  <si>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</si>
  <si>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</si>
  <si>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</si>
  <si>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</si>
  <si>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</si>
  <si>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</si>
  <si>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</si>
  <si>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</si>
  <si>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</si>
  <si>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</si>
  <si>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</si>
  <si>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</si>
  <si>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</si>
  <si>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</si>
  <si>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</si>
  <si>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</si>
  <si>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</si>
  <si>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</si>
  <si>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</si>
  <si>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</si>
  <si>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</si>
  <si>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</si>
  <si>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</si>
  <si>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</si>
  <si>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</si>
  <si>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</si>
  <si>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</si>
  <si>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</si>
  <si>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</si>
  <si>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</si>
  <si>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</si>
  <si>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</si>
  <si>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</si>
  <si>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</si>
  <si>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</si>
  <si>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</si>
  <si>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</si>
  <si>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</si>
  <si>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</si>
  <si>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</si>
  <si>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</si>
  <si>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</si>
  <si>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</si>
  <si>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</si>
  <si>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</si>
  <si>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</si>
  <si>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</si>
  <si>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</si>
  <si>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</si>
  <si>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</si>
  <si>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</si>
  <si>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</si>
  <si>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</si>
  <si>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</si>
  <si>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</si>
  <si>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</si>
  <si>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</si>
  <si>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</si>
  <si>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</si>
  <si>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</si>
  <si>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</si>
  <si>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</si>
  <si>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</si>
  <si>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</si>
  <si>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</si>
  <si>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</si>
  <si>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</si>
  <si>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</si>
  <si>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</si>
  <si>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</si>
  <si>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</si>
  <si>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</si>
  <si>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</si>
  <si>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</si>
  <si>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</si>
  <si>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</si>
  <si>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</si>
  <si>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</si>
  <si>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</si>
  <si>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</si>
  <si>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</si>
  <si>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</si>
  <si>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</si>
  <si>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</si>
  <si>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</si>
  <si>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</si>
  <si>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</si>
  <si>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</si>
  <si>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</si>
  <si>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</si>
  <si>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</si>
  <si>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</si>
  <si>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</si>
  <si>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</si>
  <si>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</si>
  <si>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</si>
  <si>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</si>
  <si>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</si>
  <si>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</si>
  <si>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</si>
  <si>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</si>
  <si>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</si>
  <si>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</si>
  <si>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</si>
  <si>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</si>
  <si>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</si>
  <si>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</si>
  <si>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</si>
  <si>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</si>
  <si>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</si>
  <si>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</si>
  <si>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</si>
  <si>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</si>
  <si>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</si>
  <si>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</si>
  <si>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</si>
  <si>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</si>
  <si>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</si>
  <si>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</si>
  <si>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</si>
  <si>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</si>
  <si>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</si>
  <si>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</si>
  <si>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</si>
  <si>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</si>
  <si>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</si>
  <si>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</si>
  <si>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</si>
  <si>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</si>
  <si>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</si>
  <si>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</si>
  <si>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</si>
  <si>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</si>
  <si>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</si>
  <si>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</si>
  <si>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</si>
  <si>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</si>
  <si>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</si>
  <si>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</si>
  <si>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</si>
  <si>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</si>
  <si>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</si>
  <si>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</si>
  <si>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</si>
  <si>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</si>
  <si>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</si>
  <si>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</si>
  <si>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</si>
  <si>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</si>
  <si>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</si>
  <si>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</si>
  <si>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</si>
  <si>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</si>
  <si>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</si>
  <si>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</si>
  <si>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</si>
  <si>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</si>
  <si>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</si>
  <si>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</si>
  <si>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</si>
  <si>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</si>
  <si>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</si>
  <si>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</si>
  <si>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</si>
  <si>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</si>
  <si>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</si>
  <si>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</si>
  <si>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</si>
  <si>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</si>
  <si>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</si>
  <si>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</si>
  <si>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</si>
  <si>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</si>
  <si>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</si>
  <si>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</si>
  <si>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</si>
  <si>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</si>
  <si>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</si>
  <si>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</si>
  <si>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</si>
  <si>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</si>
  <si>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</si>
  <si>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</si>
  <si>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</si>
  <si>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</si>
  <si>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</si>
  <si>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</si>
  <si>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</si>
  <si>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</si>
  <si>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</si>
  <si>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</si>
  <si>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</si>
  <si>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</si>
  <si>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</si>
  <si>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</si>
  <si>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</si>
  <si>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</si>
  <si>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</si>
  <si>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</si>
  <si>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</si>
  <si>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</si>
  <si>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</si>
  <si>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</si>
  <si>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</si>
  <si>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</si>
  <si>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</si>
  <si>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</si>
  <si>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</si>
  <si>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</si>
  <si>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</si>
  <si>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</si>
  <si>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</si>
  <si>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</si>
  <si>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</si>
  <si>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</si>
  <si>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</si>
  <si>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</si>
  <si>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</si>
  <si>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</si>
  <si>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</si>
  <si>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</si>
  <si>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</si>
  <si>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</si>
  <si>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</si>
  <si>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</si>
  <si>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</si>
  <si>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</si>
  <si>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</si>
  <si>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</si>
  <si>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</si>
  <si>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</si>
  <si>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</si>
  <si>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</si>
  <si>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</si>
  <si>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</si>
  <si>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</si>
  <si>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</si>
  <si>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</si>
  <si>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</si>
  <si>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</si>
  <si>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</si>
  <si>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</si>
  <si>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</si>
  <si>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</si>
  <si>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</si>
  <si>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</si>
  <si>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</si>
  <si>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</si>
  <si>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</si>
  <si>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</si>
  <si>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</si>
  <si>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</si>
  <si>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</si>
  <si>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</si>
  <si>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</si>
  <si>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</si>
  <si>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</si>
  <si>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</si>
  <si>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</si>
  <si>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</si>
  <si>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</si>
  <si>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</si>
  <si>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</si>
  <si>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</si>
  <si>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</si>
  <si>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</si>
  <si>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</si>
  <si>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</si>
  <si>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</si>
  <si>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</si>
  <si>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</si>
  <si>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</si>
  <si>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</si>
  <si>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</si>
  <si>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</si>
  <si>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</si>
  <si>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</si>
  <si>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</si>
  <si>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</si>
  <si>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</si>
  <si>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</si>
  <si>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</si>
  <si>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</si>
  <si>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</si>
  <si>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</si>
  <si>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</si>
  <si>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</si>
  <si>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</si>
  <si>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</si>
  <si>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</si>
  <si>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</si>
  <si>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</si>
  <si>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</si>
  <si>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</si>
  <si>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</si>
  <si>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</si>
  <si>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</si>
  <si>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</si>
  <si>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</si>
  <si>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</si>
  <si>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</si>
  <si>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</si>
  <si>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</si>
  <si>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</si>
  <si>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</si>
  <si>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</si>
  <si>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</si>
  <si>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</si>
  <si>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</si>
  <si>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</si>
  <si>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</si>
  <si>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</si>
  <si>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</si>
  <si>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</si>
  <si>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</si>
  <si>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</si>
  <si>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</si>
  <si>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</si>
  <si>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</si>
  <si>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</si>
  <si>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</si>
  <si>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</si>
  <si>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</si>
  <si>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</si>
  <si>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</si>
  <si>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</si>
  <si>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</si>
  <si>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</si>
  <si>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</si>
  <si>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</si>
  <si>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</si>
  <si>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</si>
  <si>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</si>
  <si>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</si>
  <si>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</si>
  <si>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</si>
  <si>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</si>
  <si>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</si>
  <si>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</si>
  <si>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</si>
  <si>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</si>
  <si>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</si>
  <si>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</si>
  <si>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</si>
  <si>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</si>
  <si>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</si>
  <si>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</si>
  <si>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</si>
  <si>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</si>
  <si>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</si>
  <si>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</si>
  <si>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</si>
  <si>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</si>
  <si>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</si>
  <si>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</si>
  <si>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</si>
  <si>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</si>
  <si>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</si>
  <si>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</si>
  <si>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</si>
  <si>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</si>
  <si>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</si>
  <si>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</si>
  <si>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</si>
  <si>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</si>
  <si>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</si>
  <si>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</si>
  <si>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</si>
  <si>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</si>
  <si>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</si>
  <si>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</si>
  <si>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</si>
  <si>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</si>
  <si>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</si>
  <si>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</si>
  <si>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</si>
  <si>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</si>
  <si>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</si>
  <si>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</si>
  <si>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</si>
  <si>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</si>
  <si>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</si>
  <si>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</si>
  <si>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</si>
  <si>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</si>
  <si>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</si>
  <si>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</si>
  <si>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</si>
  <si>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</si>
  <si>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</si>
  <si>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</si>
  <si>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</si>
  <si>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</si>
  <si>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</si>
  <si>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</si>
  <si>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</si>
  <si>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</si>
  <si>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</si>
  <si>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</si>
  <si>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</si>
  <si>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</si>
  <si>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</si>
  <si>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</si>
  <si>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</si>
  <si>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</si>
  <si>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</si>
  <si>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</si>
  <si>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</si>
  <si>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</si>
  <si>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</si>
  <si>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</si>
  <si>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</si>
  <si>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</si>
  <si>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</si>
  <si>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</si>
  <si>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</si>
  <si>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</si>
  <si>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</si>
  <si>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</si>
  <si>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</si>
  <si>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</si>
  <si>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</si>
  <si>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</si>
  <si>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</si>
  <si>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</si>
  <si>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</si>
  <si>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</si>
  <si>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</si>
  <si>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</si>
  <si>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</si>
  <si>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</si>
  <si>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</si>
  <si>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</si>
  <si>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</si>
  <si>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</si>
  <si>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</si>
  <si>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</si>
  <si>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</si>
  <si>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</si>
  <si>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</si>
  <si>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</si>
  <si>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</si>
  <si>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</si>
  <si>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</si>
  <si>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</si>
  <si>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</si>
  <si>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</si>
  <si>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</si>
  <si>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</si>
  <si>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</si>
  <si>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</si>
  <si>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</si>
  <si>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</si>
  <si>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</si>
  <si>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</si>
  <si>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</si>
  <si>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</si>
  <si>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</si>
  <si>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</si>
  <si>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</si>
  <si>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</si>
  <si>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</si>
  <si>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</si>
  <si>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</si>
  <si>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</si>
  <si>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</si>
  <si>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</si>
  <si>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</si>
  <si>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</si>
  <si>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</si>
  <si>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</si>
  <si>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</si>
  <si>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</si>
  <si>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</si>
  <si>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</si>
  <si>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</si>
  <si>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</si>
  <si>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</si>
  <si>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</si>
  <si>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</si>
  <si>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</si>
  <si>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</si>
  <si>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</si>
  <si>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</si>
  <si>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</si>
  <si>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</si>
  <si>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</si>
  <si>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</si>
  <si>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</si>
  <si>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</si>
  <si>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</si>
  <si>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</si>
  <si>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</si>
  <si>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</si>
  <si>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</si>
  <si>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</si>
  <si>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</si>
  <si>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</si>
  <si>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</si>
  <si>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</si>
  <si>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</si>
  <si>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</si>
  <si>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</si>
  <si>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</si>
  <si>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</si>
  <si>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</si>
  <si>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</si>
  <si>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</si>
  <si>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</si>
  <si>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</si>
  <si>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</si>
  <si>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</si>
  <si>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</si>
  <si>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</si>
  <si>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</si>
  <si>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</si>
  <si>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</si>
  <si>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</si>
  <si>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</si>
  <si>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</si>
  <si>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</si>
  <si>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</si>
  <si>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</si>
  <si>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</si>
  <si>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</si>
  <si>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</si>
  <si>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</si>
  <si>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</si>
  <si>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</si>
  <si>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</si>
  <si>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</si>
  <si>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</si>
  <si>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</si>
  <si>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</si>
  <si>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</si>
  <si>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</si>
  <si>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</si>
  <si>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</si>
  <si>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</si>
  <si>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</si>
  <si>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</si>
  <si>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</si>
  <si>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</si>
  <si>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</si>
  <si>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</si>
  <si>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</si>
  <si>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</si>
  <si>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</si>
  <si>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</si>
  <si>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</si>
  <si>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</si>
  <si>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</si>
  <si>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</si>
  <si>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</si>
  <si>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</si>
  <si>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</si>
  <si>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</si>
  <si>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</si>
  <si>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</si>
  <si>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</si>
  <si>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</si>
  <si>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</si>
  <si>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</si>
  <si>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</si>
  <si>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</si>
  <si>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</si>
  <si>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</si>
  <si>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</si>
  <si>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</si>
  <si>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</si>
  <si>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</si>
  <si>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</si>
  <si>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</si>
  <si>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</si>
  <si>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</si>
  <si>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</si>
  <si>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</si>
  <si>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</si>
  <si>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</si>
  <si>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</si>
  <si>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</si>
  <si>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</si>
  <si>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</si>
  <si>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</si>
  <si>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</si>
  <si>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</si>
  <si>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</si>
  <si>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</si>
  <si>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</si>
  <si>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</si>
  <si>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</si>
  <si>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</si>
  <si>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</si>
  <si>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</si>
  <si>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</si>
  <si>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</si>
  <si>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</si>
  <si>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</si>
  <si>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</si>
  <si>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</si>
  <si>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</si>
  <si>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</si>
  <si>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</si>
  <si>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</si>
  <si>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</si>
  <si>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</si>
  <si>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</si>
  <si>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</si>
  <si>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</si>
  <si>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</si>
  <si>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</si>
  <si>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</si>
  <si>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</si>
  <si>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</si>
  <si>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</si>
  <si>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</si>
  <si>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</si>
  <si>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</si>
  <si>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</si>
  <si>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</si>
  <si>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</si>
  <si>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</si>
  <si>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</si>
  <si>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</si>
  <si>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</si>
  <si>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</si>
  <si>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</si>
  <si>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</si>
  <si>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</si>
  <si>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</si>
  <si>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</si>
  <si>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</si>
  <si>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</si>
  <si>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</si>
  <si>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</si>
  <si>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</si>
  <si>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</si>
  <si>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</si>
  <si>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</si>
  <si>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</si>
  <si>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</si>
  <si>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</si>
  <si>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</si>
  <si>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</si>
  <si>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</si>
  <si>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</si>
  <si>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</si>
  <si>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</si>
  <si>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</si>
  <si>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</si>
  <si>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</si>
  <si>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</si>
  <si>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</si>
  <si>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</si>
  <si>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</si>
  <si>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</si>
  <si>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</si>
  <si>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</si>
  <si>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</si>
  <si>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</si>
  <si>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</si>
  <si>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</si>
  <si>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</si>
  <si>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</si>
  <si>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</si>
  <si>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</si>
  <si>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</si>
  <si>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</si>
  <si>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</si>
  <si>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</si>
  <si>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</si>
  <si>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</si>
  <si>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</si>
  <si>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</si>
  <si>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</si>
  <si>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</si>
  <si>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</si>
  <si>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</si>
  <si>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</si>
  <si>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</si>
  <si>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</si>
  <si>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</si>
  <si>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</si>
  <si>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</si>
  <si>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</si>
  <si>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</si>
  <si>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</si>
  <si>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</si>
  <si>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</si>
  <si>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</si>
  <si>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</si>
  <si>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</si>
  <si>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</si>
  <si>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</si>
  <si>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</si>
  <si>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</si>
  <si>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</si>
  <si>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</si>
  <si>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</si>
  <si>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</si>
  <si>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</si>
  <si>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</si>
  <si>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</si>
  <si>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</si>
  <si>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</si>
  <si>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</si>
  <si>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</si>
  <si>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</si>
  <si>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</si>
  <si>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</si>
  <si>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</si>
  <si>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</si>
  <si>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</si>
  <si>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</si>
  <si>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</si>
  <si>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</si>
  <si>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</si>
  <si>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</si>
  <si>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</si>
  <si>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</si>
  <si>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</si>
  <si>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</si>
  <si>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</si>
  <si>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</si>
  <si>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</si>
  <si>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</si>
  <si>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</si>
  <si>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</si>
  <si>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</si>
  <si>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</si>
  <si>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</si>
  <si>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</si>
  <si>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</si>
  <si>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</si>
  <si>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</si>
  <si>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</si>
  <si>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</si>
  <si>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</si>
  <si>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</si>
  <si>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</si>
  <si>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</si>
  <si>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</si>
  <si>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</si>
  <si>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</si>
  <si>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</si>
  <si>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</si>
  <si>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</si>
  <si>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</si>
  <si>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</si>
  <si>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</si>
  <si>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</si>
  <si>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</si>
  <si>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</si>
  <si>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</si>
  <si>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</si>
  <si>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</si>
  <si>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</si>
  <si>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</si>
  <si>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</si>
  <si>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</si>
  <si>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</si>
  <si>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</si>
  <si>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</si>
  <si>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</si>
  <si>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</si>
  <si>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</si>
  <si>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</si>
  <si>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</si>
  <si>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</si>
  <si>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</si>
  <si>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</si>
  <si>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</si>
  <si>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</si>
  <si>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</si>
  <si>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</si>
  <si>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</si>
  <si>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</si>
  <si>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</si>
  <si>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</si>
  <si>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</si>
  <si>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</si>
  <si>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</si>
  <si>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</si>
  <si>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</si>
  <si>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</si>
  <si>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</si>
  <si>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</si>
  <si>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</si>
  <si>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</si>
  <si>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</si>
  <si>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</si>
  <si>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</si>
  <si>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</si>
  <si>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</si>
  <si>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</si>
  <si>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</si>
  <si>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</si>
  <si>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</si>
  <si>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</si>
  <si>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</si>
  <si>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</si>
  <si>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</si>
  <si>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</si>
  <si>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</si>
  <si>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</si>
  <si>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</si>
  <si>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</si>
  <si>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</si>
  <si>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</si>
  <si>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</si>
  <si>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</si>
  <si>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</si>
  <si>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</si>
  <si>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</si>
  <si>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</si>
  <si>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</si>
  <si>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</si>
  <si>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</si>
  <si>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</si>
  <si>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</si>
  <si>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</si>
  <si>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</si>
  <si>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</si>
  <si>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</si>
  <si>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</si>
  <si>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</si>
  <si>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</si>
  <si>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</si>
  <si>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</si>
  <si>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</si>
  <si>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</si>
  <si>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</si>
  <si>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</si>
  <si>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</si>
  <si>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</si>
  <si>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</si>
  <si>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</si>
  <si>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</si>
  <si>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</si>
  <si>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</si>
  <si>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</si>
  <si>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</si>
  <si>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</si>
  <si>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</si>
  <si>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</si>
  <si>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</si>
  <si>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</si>
  <si>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</si>
  <si>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</si>
  <si>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</si>
  <si>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</si>
  <si>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</si>
  <si>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</si>
  <si>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</si>
  <si>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</si>
  <si>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</si>
  <si>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</si>
  <si>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</si>
  <si>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</si>
  <si>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</si>
  <si>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</si>
  <si>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</si>
  <si>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</si>
  <si>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</si>
  <si>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</si>
  <si>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</si>
  <si>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</si>
  <si>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</si>
  <si>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</si>
  <si>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</si>
  <si>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</si>
  <si>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</si>
  <si>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</si>
  <si>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</si>
  <si>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</si>
  <si>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</si>
  <si>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</si>
  <si>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</si>
  <si>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</si>
  <si>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</si>
  <si>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</si>
  <si>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</si>
  <si>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</si>
  <si>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</si>
  <si>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</si>
  <si>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</si>
  <si>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</si>
  <si>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</si>
  <si>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</si>
  <si>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</si>
  <si>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</si>
  <si>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</si>
  <si>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</si>
  <si>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</si>
  <si>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</si>
  <si>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</si>
  <si>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</si>
  <si>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</si>
  <si>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</si>
  <si>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</si>
  <si>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</si>
  <si>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</si>
  <si>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</si>
  <si>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</si>
  <si>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</si>
  <si>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</si>
  <si>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</si>
  <si>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</si>
  <si>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</si>
  <si>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</si>
  <si>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</si>
  <si>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</si>
  <si>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</si>
  <si>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</si>
  <si>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</si>
  <si>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</si>
  <si>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</si>
  <si>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</si>
  <si>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</si>
  <si>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</si>
  <si>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</si>
  <si>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</si>
  <si>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</si>
  <si>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</si>
  <si>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</si>
  <si>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</si>
  <si>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</si>
  <si>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</si>
  <si>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</si>
  <si>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</si>
  <si>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</si>
  <si>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</si>
  <si>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</si>
  <si>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</si>
  <si>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</si>
  <si>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</si>
  <si>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</si>
  <si>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</si>
  <si>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</si>
  <si>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</si>
  <si>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</si>
  <si>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</si>
  <si>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</si>
  <si>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</si>
  <si>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</si>
  <si>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</si>
  <si>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</si>
  <si>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</si>
  <si>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</si>
  <si>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</si>
  <si>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</si>
  <si>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</si>
  <si>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</si>
  <si>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</si>
  <si>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</si>
  <si>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</si>
  <si>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</si>
  <si>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</si>
  <si>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</si>
  <si>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</si>
  <si>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</si>
  <si>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</si>
  <si>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</si>
  <si>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</si>
  <si>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</si>
  <si>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</si>
  <si>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</si>
  <si>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</si>
  <si>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</si>
  <si>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</si>
  <si>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</si>
  <si>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</si>
  <si>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</si>
  <si>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</si>
  <si>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</si>
  <si>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</si>
  <si>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</si>
  <si>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</si>
  <si>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</si>
  <si>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</si>
  <si>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</si>
  <si>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</si>
  <si>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</si>
  <si>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</si>
  <si>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</si>
  <si>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</si>
  <si>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</si>
  <si>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</si>
  <si>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</si>
  <si>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</si>
  <si>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</si>
  <si>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</si>
  <si>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</si>
  <si>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</si>
  <si>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</si>
  <si>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</si>
  <si>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</si>
  <si>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</si>
  <si>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</si>
  <si>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</si>
  <si>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</si>
  <si>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</si>
  <si>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</si>
  <si>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</si>
  <si>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</si>
  <si>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</si>
  <si>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</si>
  <si>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</si>
  <si>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</si>
  <si>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</si>
  <si>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</si>
  <si>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</si>
  <si>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</si>
  <si>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</si>
  <si>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</si>
  <si>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</si>
  <si>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</si>
  <si>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</si>
  <si>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</si>
  <si>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</si>
  <si>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</si>
  <si>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</si>
  <si>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</si>
  <si>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</si>
  <si>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</si>
  <si>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</si>
  <si>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</si>
  <si>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</si>
  <si>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</si>
  <si>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</si>
  <si>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</si>
  <si>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</si>
  <si>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</si>
  <si>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</si>
  <si>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</si>
  <si>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</si>
  <si>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</si>
  <si>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</si>
  <si>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</si>
  <si>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</si>
  <si>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</si>
  <si>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</si>
  <si>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</si>
  <si>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</si>
  <si>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</si>
  <si>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</si>
  <si>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</si>
  <si>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</si>
  <si>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</si>
  <si>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</si>
  <si>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</si>
  <si>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</si>
  <si>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</si>
  <si>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</si>
  <si>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</si>
  <si>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</si>
  <si>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</si>
  <si>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</si>
  <si>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</si>
  <si>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</si>
  <si>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</si>
  <si>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</si>
  <si>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</si>
  <si>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</si>
  <si>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</si>
  <si>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</si>
  <si>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</si>
  <si>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</si>
  <si>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</si>
  <si>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</si>
  <si>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</si>
  <si>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</si>
  <si>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</si>
  <si>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</si>
  <si>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</si>
  <si>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</si>
  <si>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</si>
  <si>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</si>
  <si>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</si>
  <si>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</si>
  <si>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</si>
  <si>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</si>
  <si>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</si>
  <si>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</si>
  <si>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</si>
  <si>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</si>
  <si>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</si>
  <si>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</si>
  <si>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</si>
  <si>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</si>
  <si>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</si>
  <si>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</si>
  <si>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</si>
  <si>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</si>
  <si>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</si>
  <si>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</si>
  <si>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</si>
  <si>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</si>
  <si>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</si>
  <si>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</si>
  <si>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</si>
  <si>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</si>
  <si>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</si>
  <si>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</si>
  <si>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</si>
  <si>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</si>
  <si>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</si>
  <si>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</si>
  <si>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</si>
  <si>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</si>
  <si>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</si>
  <si>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</si>
  <si>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</si>
  <si>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</si>
  <si>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</si>
  <si>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</si>
  <si>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</si>
  <si>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</si>
  <si>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</si>
  <si>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</si>
  <si>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</si>
  <si>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</si>
  <si>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</si>
  <si>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</si>
  <si>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</si>
  <si>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</si>
  <si>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</si>
  <si>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</si>
  <si>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</si>
  <si>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</si>
  <si>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</si>
  <si>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</si>
  <si>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</si>
  <si>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</si>
  <si>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</si>
  <si>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</si>
  <si>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</si>
  <si>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</si>
  <si>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</si>
  <si>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</si>
  <si>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</si>
  <si>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</si>
  <si>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</si>
  <si>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</si>
  <si>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</si>
  <si>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</si>
  <si>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</si>
  <si>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</si>
  <si>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</si>
  <si>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</si>
  <si>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</si>
  <si>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</si>
  <si>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</si>
  <si>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</si>
  <si>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</si>
  <si>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</si>
  <si>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</si>
  <si>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</si>
  <si>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</si>
  <si>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</si>
  <si>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</si>
  <si>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</si>
  <si>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</si>
  <si>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</si>
  <si>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</si>
  <si>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</si>
  <si>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</si>
  <si>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</si>
  <si>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</si>
  <si>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</si>
  <si>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</si>
  <si>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</si>
  <si>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</si>
  <si>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</si>
  <si>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</si>
  <si>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</si>
  <si>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</si>
  <si>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</si>
  <si>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</si>
  <si>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</si>
  <si>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</si>
  <si>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</si>
  <si>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</si>
  <si>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</si>
  <si>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</si>
  <si>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</si>
  <si>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</si>
  <si>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</si>
  <si>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</si>
  <si>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</si>
  <si>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</si>
  <si>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</si>
  <si>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</si>
  <si>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</si>
  <si>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</si>
  <si>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</si>
  <si>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</si>
  <si>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</si>
  <si>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</si>
  <si>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</si>
  <si>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</si>
  <si>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</si>
  <si>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</si>
  <si>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</si>
  <si>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</si>
  <si>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</si>
  <si>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</si>
  <si>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</si>
  <si>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</si>
  <si>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</si>
  <si>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</si>
  <si>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</si>
  <si>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</si>
  <si>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</si>
  <si>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</si>
  <si>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</si>
  <si>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</si>
  <si>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</si>
  <si>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</si>
  <si>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</si>
  <si>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</si>
  <si>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</si>
  <si>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</si>
  <si>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</si>
  <si>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</si>
  <si>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</si>
  <si>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</si>
  <si>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</si>
  <si>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</si>
  <si>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</si>
  <si>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</si>
  <si>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</si>
  <si>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</si>
  <si>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</si>
  <si>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</si>
  <si>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</si>
  <si>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</si>
  <si>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</si>
  <si>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</si>
  <si>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</si>
  <si>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</si>
  <si>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</si>
  <si>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</si>
  <si>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</si>
  <si>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</si>
  <si>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</si>
  <si>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</si>
  <si>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</si>
  <si>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</si>
  <si>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</si>
  <si>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</si>
  <si>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</si>
  <si>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</si>
  <si>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</si>
  <si>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</si>
  <si>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</si>
  <si>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</si>
  <si>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</si>
  <si>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</si>
  <si>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</si>
  <si>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</si>
  <si>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</si>
  <si>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</si>
  <si>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</si>
  <si>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</si>
  <si>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</si>
  <si>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</si>
  <si>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</si>
  <si>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</si>
  <si>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</si>
  <si>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</si>
  <si>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</si>
  <si>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</si>
  <si>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</si>
  <si>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</si>
  <si>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</si>
  <si>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</si>
  <si>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</si>
  <si>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</si>
  <si>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</si>
  <si>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</si>
  <si>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</si>
  <si>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</si>
  <si>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</si>
  <si>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</si>
  <si>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</si>
  <si>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</si>
  <si>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</si>
  <si>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</si>
  <si>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</si>
  <si>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</si>
  <si>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</si>
  <si>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</si>
  <si>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</si>
  <si>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</si>
  <si>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</si>
  <si>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</si>
  <si>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</si>
  <si>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</si>
  <si>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</si>
  <si>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</si>
  <si>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</si>
  <si>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</si>
  <si>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</si>
  <si>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</si>
  <si>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</si>
  <si>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</si>
  <si>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</si>
  <si>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</si>
  <si>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</si>
  <si>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</si>
  <si>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</si>
  <si>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</si>
  <si>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</si>
  <si>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</si>
  <si>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</si>
  <si>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</si>
  <si>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</si>
  <si>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</si>
  <si>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</si>
  <si>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</si>
  <si>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</si>
  <si>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</si>
  <si>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</si>
  <si>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</si>
  <si>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</si>
  <si>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</si>
  <si>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</si>
  <si>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</si>
  <si>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</si>
  <si>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</si>
  <si>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</si>
  <si>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</si>
  <si>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</si>
  <si>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</si>
  <si>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</si>
  <si>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</si>
  <si>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</si>
  <si>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</si>
  <si>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</si>
  <si>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</si>
  <si>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</si>
  <si>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</si>
  <si>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</si>
  <si>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</si>
  <si>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</si>
  <si>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</si>
  <si>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</si>
  <si>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</si>
  <si>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</si>
  <si>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</si>
  <si>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</si>
  <si>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</si>
  <si>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</si>
  <si>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</si>
  <si>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</si>
  <si>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</si>
  <si>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</si>
  <si>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</si>
  <si>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</si>
  <si>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</si>
  <si>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</si>
  <si>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</si>
  <si>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</si>
  <si>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</si>
  <si>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</si>
  <si>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</si>
  <si>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</si>
  <si>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</si>
  <si>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</si>
  <si>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</si>
  <si>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</si>
  <si>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</si>
  <si>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</si>
  <si>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</si>
  <si>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</si>
  <si>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</si>
  <si>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</si>
  <si>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</si>
  <si>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</si>
  <si>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</si>
  <si>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</si>
  <si>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</si>
  <si>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</si>
  <si>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</si>
  <si>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</si>
  <si>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</si>
  <si>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</si>
  <si>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</si>
  <si>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</si>
  <si>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</si>
  <si>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</si>
  <si>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</si>
  <si>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</si>
  <si>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</si>
  <si>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</si>
  <si>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</si>
  <si>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</si>
  <si>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</si>
  <si>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</si>
  <si>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</si>
  <si>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</si>
  <si>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</si>
  <si>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</si>
  <si>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</si>
  <si>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</si>
  <si>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</si>
  <si>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</si>
  <si>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</si>
  <si>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</si>
  <si>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</si>
  <si>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</si>
  <si>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</si>
  <si>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</si>
  <si>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</si>
  <si>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</si>
  <si>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</si>
  <si>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</si>
  <si>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</si>
  <si>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</si>
  <si>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</si>
  <si>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</si>
  <si>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</si>
  <si>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</si>
  <si>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</si>
  <si>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</si>
  <si>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</si>
  <si>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</si>
  <si>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</si>
  <si>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</si>
  <si>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</si>
  <si>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</si>
  <si>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</si>
  <si>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</si>
  <si>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</si>
  <si>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</si>
  <si>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</si>
  <si>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</si>
  <si>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</si>
  <si>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</si>
  <si>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</si>
  <si>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</si>
  <si>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</si>
  <si>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</si>
  <si>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</si>
  <si>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</si>
  <si>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</si>
  <si>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</si>
  <si>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</si>
  <si>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</si>
  <si>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</si>
  <si>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</si>
  <si>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</si>
  <si>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</si>
  <si>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</si>
  <si>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</si>
  <si>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</si>
  <si>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</si>
  <si>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</si>
  <si>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</si>
  <si>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</si>
  <si>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</si>
  <si>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</si>
  <si>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</si>
  <si>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</si>
  <si>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</si>
  <si>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</si>
  <si>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</si>
  <si>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</si>
  <si>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</si>
  <si>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</si>
  <si>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</si>
  <si>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</si>
  <si>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</si>
  <si>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</si>
  <si>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</si>
  <si>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</si>
  <si>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</si>
  <si>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</si>
  <si>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</si>
  <si>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</si>
  <si>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</si>
  <si>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</si>
  <si>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</si>
  <si>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</si>
  <si>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</si>
  <si>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</si>
  <si>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</si>
  <si>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</si>
  <si>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</si>
  <si>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</si>
  <si>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</si>
  <si>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</si>
  <si>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</si>
  <si>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</si>
  <si>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</si>
  <si>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</si>
  <si>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</si>
  <si>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</si>
  <si>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</si>
  <si>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</si>
  <si>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</si>
  <si>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</si>
  <si>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</si>
  <si>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</si>
  <si>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</si>
  <si>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</si>
  <si>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</si>
  <si>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</si>
  <si>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</si>
  <si>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</si>
  <si>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</si>
  <si>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</si>
  <si>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</si>
  <si>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</si>
  <si>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</si>
  <si>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</si>
  <si>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</si>
  <si>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</si>
  <si>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</si>
  <si>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</si>
  <si>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</si>
  <si>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</si>
  <si>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</si>
  <si>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</si>
  <si>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</si>
  <si>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</si>
  <si>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</si>
  <si>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</si>
  <si>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</si>
  <si>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</si>
  <si>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</si>
  <si>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</si>
  <si>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</si>
  <si>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</si>
  <si>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</si>
  <si>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</si>
  <si>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</si>
  <si>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</si>
  <si>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</si>
  <si>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</si>
  <si>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</si>
  <si>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</si>
  <si>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</si>
  <si>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</si>
  <si>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</si>
  <si>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</si>
  <si>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</si>
  <si>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</si>
  <si>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</si>
  <si>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</si>
  <si>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</si>
  <si>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</si>
  <si>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</si>
  <si>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</si>
  <si>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</si>
  <si>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</si>
  <si>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</si>
  <si>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</si>
  <si>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</si>
  <si>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</si>
  <si>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</si>
  <si>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</si>
  <si>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</si>
  <si>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</si>
  <si>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</si>
  <si>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</si>
  <si>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</si>
  <si>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</si>
  <si>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</si>
  <si>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</si>
  <si>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</si>
  <si>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</si>
  <si>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</si>
  <si>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</si>
  <si>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</si>
  <si>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</si>
  <si>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</si>
  <si>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</si>
  <si>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</si>
  <si>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</si>
  <si>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</si>
  <si>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</si>
  <si>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</si>
  <si>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</si>
  <si>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</si>
  <si>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</si>
  <si>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</si>
  <si>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</si>
  <si>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</si>
  <si>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</si>
  <si>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</si>
  <si>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</si>
  <si>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</si>
  <si>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</si>
  <si>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</si>
  <si>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</si>
  <si>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</si>
  <si>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</si>
  <si>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</si>
  <si>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</si>
  <si>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</si>
  <si>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</si>
  <si>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</si>
  <si>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</si>
  <si>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</si>
  <si>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</si>
  <si>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</si>
  <si>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</si>
  <si>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</si>
  <si>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</si>
  <si>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</si>
  <si>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</si>
  <si>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</si>
  <si>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</si>
  <si>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</si>
  <si>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</si>
  <si>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</si>
  <si>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</si>
  <si>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</si>
  <si>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</si>
  <si>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</si>
  <si>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</si>
  <si>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</si>
  <si>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</si>
  <si>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</si>
  <si>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</si>
  <si>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</si>
  <si>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</si>
  <si>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</si>
  <si>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</si>
  <si>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</si>
  <si>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</si>
  <si>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</si>
  <si>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</si>
  <si>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</si>
  <si>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</si>
  <si>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</si>
  <si>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</si>
  <si>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</si>
  <si>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</si>
  <si>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</si>
  <si>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</si>
  <si>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</si>
  <si>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</si>
  <si>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</si>
  <si>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</si>
  <si>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</si>
  <si>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</si>
  <si>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</si>
  <si>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</si>
  <si>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</si>
  <si>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</si>
  <si>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</si>
  <si>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</si>
  <si>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</si>
  <si>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</si>
  <si>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</si>
  <si>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</si>
  <si>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</si>
  <si>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</si>
  <si>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</si>
  <si>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</si>
  <si>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</si>
  <si>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</si>
  <si>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</si>
  <si>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</si>
  <si>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</si>
  <si>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</si>
  <si>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</si>
  <si>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</si>
  <si>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</si>
  <si>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</si>
  <si>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</si>
  <si>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</si>
  <si>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</si>
  <si>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</si>
  <si>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</si>
  <si>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</si>
  <si>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</si>
  <si>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</si>
  <si>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</si>
  <si>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</si>
  <si>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</si>
  <si>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</si>
  <si>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</si>
  <si>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</si>
  <si>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</si>
  <si>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</si>
  <si>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</si>
  <si>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</si>
  <si>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</si>
  <si>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</si>
  <si>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</si>
  <si>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</si>
  <si>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</si>
  <si>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</si>
  <si>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</si>
  <si>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</si>
  <si>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</si>
  <si>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</si>
  <si>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</si>
  <si>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</si>
  <si>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</si>
  <si>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</si>
  <si>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</si>
  <si>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</si>
  <si>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</si>
  <si>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</si>
  <si>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</si>
  <si>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</si>
  <si>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</si>
  <si>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</si>
  <si>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</si>
  <si>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</si>
  <si>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</si>
  <si>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</si>
  <si>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</si>
  <si>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</si>
  <si>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</si>
  <si>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</si>
  <si>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</si>
  <si>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</si>
  <si>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</si>
  <si>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</si>
  <si>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</si>
  <si>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</si>
  <si>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</si>
  <si>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</si>
  <si>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</si>
  <si>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</si>
  <si>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</si>
  <si>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</si>
  <si>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</si>
  <si>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</si>
  <si>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</si>
  <si>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</si>
  <si>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</si>
  <si>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</si>
  <si>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</si>
  <si>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</si>
  <si>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</si>
  <si>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</si>
  <si>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</si>
  <si>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</si>
  <si>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</si>
  <si>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</si>
  <si>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</si>
  <si>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</si>
  <si>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</si>
  <si>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</si>
  <si>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</si>
  <si>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</si>
  <si>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</si>
  <si>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</si>
  <si>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</si>
  <si>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</si>
  <si>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</si>
  <si>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</si>
  <si>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</si>
  <si>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</si>
  <si>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</si>
  <si>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</si>
  <si>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</si>
  <si>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</si>
  <si>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</si>
  <si>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</si>
  <si>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</si>
  <si>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</si>
  <si>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</si>
  <si>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</si>
  <si>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</si>
  <si>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</si>
  <si>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</si>
  <si>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</si>
  <si>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</si>
  <si>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</si>
  <si>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</si>
  <si>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</si>
  <si>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</si>
  <si>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</si>
  <si>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</si>
  <si>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</si>
  <si>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</si>
  <si>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</si>
  <si>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</si>
  <si>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</si>
  <si>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</si>
  <si>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</si>
  <si>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</si>
  <si>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</si>
  <si>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</si>
  <si>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</si>
  <si>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</si>
  <si>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</si>
  <si>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</si>
  <si>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</si>
  <si>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</si>
  <si>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</si>
  <si>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</si>
  <si>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</si>
  <si>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</si>
  <si>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</si>
  <si>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</si>
  <si>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</si>
  <si>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</si>
  <si>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</si>
  <si>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</si>
  <si>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</si>
  <si>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</si>
  <si>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</si>
  <si>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</si>
  <si>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</si>
  <si>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</si>
  <si>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</si>
  <si>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</si>
  <si>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</si>
  <si>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</si>
  <si>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</si>
  <si>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</si>
  <si>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</si>
  <si>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</si>
  <si>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</si>
  <si>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</si>
  <si>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</si>
  <si>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</si>
  <si>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</si>
  <si>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</si>
  <si>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</si>
  <si>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</si>
  <si>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</si>
  <si>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</si>
  <si>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</si>
  <si>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</si>
  <si>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</si>
  <si>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</si>
  <si>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</si>
  <si>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</si>
  <si>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</si>
  <si>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</si>
  <si>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</si>
  <si>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</si>
  <si>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</si>
  <si>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</si>
  <si>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</si>
  <si>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</si>
  <si>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</si>
  <si>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</si>
  <si>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</si>
  <si>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</si>
  <si>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</si>
  <si>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</si>
  <si>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</si>
  <si>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</si>
  <si>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</si>
  <si>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</si>
  <si>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</si>
  <si>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</si>
  <si>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</si>
  <si>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</si>
  <si>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</si>
  <si>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</si>
  <si>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</si>
  <si>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</si>
  <si>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</si>
  <si>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</si>
  <si>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</si>
  <si>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</si>
  <si>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</si>
  <si>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</si>
  <si>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</si>
  <si>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</si>
  <si>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</si>
  <si>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</si>
  <si>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</si>
  <si>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</si>
  <si>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</si>
  <si>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</si>
  <si>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</si>
  <si>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</si>
  <si>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</si>
  <si>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</si>
  <si>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</si>
  <si>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</si>
  <si>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</si>
  <si>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</si>
  <si>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</si>
  <si>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</si>
  <si>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</si>
  <si>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</si>
  <si>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</si>
  <si>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</si>
  <si>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</si>
  <si>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</si>
  <si>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</si>
  <si>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</si>
  <si>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</si>
  <si>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</si>
  <si>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</si>
  <si>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</si>
  <si>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</si>
  <si>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</si>
  <si>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</si>
  <si>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</si>
  <si>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</si>
  <si>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</si>
  <si>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</si>
  <si>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</si>
  <si>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</si>
  <si>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</si>
  <si>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</si>
  <si>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</si>
  <si>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</si>
  <si>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</si>
  <si>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</si>
  <si>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</si>
  <si>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</si>
  <si>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</si>
  <si>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</si>
  <si>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</si>
  <si>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</si>
  <si>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</si>
  <si>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</si>
  <si>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</si>
  <si>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</si>
  <si>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</si>
  <si>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</si>
  <si>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</si>
  <si>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</si>
  <si>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</si>
  <si>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</si>
  <si>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</si>
  <si>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</si>
  <si>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</si>
  <si>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</si>
  <si>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</si>
  <si>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</si>
  <si>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</si>
  <si>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</si>
  <si>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</si>
  <si>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</si>
  <si>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</si>
  <si>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</si>
  <si>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</si>
  <si>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</si>
  <si>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</si>
  <si>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</si>
  <si>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</si>
  <si>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</si>
  <si>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</si>
  <si>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</si>
  <si>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</si>
  <si>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</si>
  <si>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</si>
  <si>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</si>
  <si>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</si>
  <si>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</si>
  <si>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</si>
  <si>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</si>
  <si>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</si>
  <si>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</si>
  <si>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</si>
  <si>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</si>
  <si>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</si>
  <si>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</si>
  <si>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</si>
  <si>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</si>
  <si>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</si>
  <si>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</si>
  <si>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</si>
  <si>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</si>
  <si>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</si>
  <si>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</si>
  <si>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</si>
  <si>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</si>
  <si>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</si>
  <si>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</si>
  <si>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</si>
  <si>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</si>
  <si>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</si>
  <si>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</si>
  <si>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</si>
  <si>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</si>
  <si>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</si>
  <si>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</si>
  <si>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</si>
  <si>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</si>
  <si>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</si>
  <si>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</si>
  <si>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</si>
  <si>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</si>
  <si>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</si>
  <si>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</si>
  <si>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</si>
  <si>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</si>
  <si>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</si>
  <si>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</si>
  <si>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</si>
  <si>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</si>
  <si>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</si>
  <si>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</si>
  <si>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</si>
  <si>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</si>
  <si>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</si>
  <si>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</si>
  <si>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</si>
  <si>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</si>
  <si>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</si>
  <si>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</si>
  <si>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</si>
  <si>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</si>
  <si>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</si>
  <si>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</si>
  <si>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</si>
  <si>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</si>
  <si>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</si>
  <si>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</si>
  <si>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</si>
  <si>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</si>
  <si>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</si>
  <si>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</si>
  <si>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</si>
  <si>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</si>
  <si>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</si>
  <si>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</si>
  <si>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</si>
  <si>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</si>
  <si>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</si>
  <si>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</si>
  <si>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</si>
  <si>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</si>
  <si>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</si>
  <si>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</si>
  <si>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</si>
  <si>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</si>
  <si>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</si>
  <si>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</si>
  <si>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</si>
  <si>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</si>
  <si>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</si>
  <si>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</si>
  <si>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</si>
  <si>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</si>
  <si>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</si>
  <si>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</si>
  <si>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</si>
  <si>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</si>
  <si>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</si>
  <si>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</si>
  <si>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</si>
  <si>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</si>
  <si>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</si>
  <si>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</si>
  <si>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</si>
  <si>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</si>
  <si>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</si>
  <si>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</si>
  <si>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</si>
  <si>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</si>
  <si>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</si>
  <si>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</si>
  <si>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</si>
  <si>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</si>
  <si>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</si>
  <si>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</si>
  <si>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</si>
  <si>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</si>
  <si>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</si>
  <si>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</si>
  <si>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</si>
  <si>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</si>
  <si>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</si>
  <si>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</si>
  <si>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</si>
  <si>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</si>
  <si>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</si>
  <si>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</si>
  <si>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</si>
  <si>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</si>
  <si>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</si>
  <si>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</si>
  <si>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</si>
  <si>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</si>
  <si>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</si>
  <si>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</si>
  <si>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</si>
  <si>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</si>
  <si>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</si>
  <si>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</si>
  <si>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</si>
  <si>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</si>
  <si>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</si>
  <si>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</si>
  <si>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</si>
  <si>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</si>
  <si>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</si>
  <si>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</si>
  <si>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</si>
  <si>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</si>
  <si>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</si>
  <si>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</si>
  <si>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</si>
  <si>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</si>
  <si>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</si>
  <si>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</si>
  <si>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</si>
  <si>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</si>
  <si>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</si>
  <si>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</si>
  <si>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</si>
  <si>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</si>
  <si>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</si>
  <si>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</si>
  <si>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</si>
  <si>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</si>
  <si>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</si>
  <si>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</si>
  <si>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</si>
  <si>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</si>
  <si>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</si>
  <si>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</si>
  <si>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</si>
  <si>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</si>
  <si>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</si>
  <si>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</si>
  <si>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</si>
  <si>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</si>
  <si>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</si>
  <si>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</si>
  <si>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</si>
  <si>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</si>
  <si>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</si>
  <si>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</si>
  <si>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</si>
  <si>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</si>
  <si>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</si>
  <si>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</si>
  <si>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</si>
  <si>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</si>
  <si>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</si>
  <si>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</si>
  <si>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</si>
  <si>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</si>
  <si>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</si>
  <si>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</si>
  <si>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</si>
  <si>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</si>
  <si>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</si>
  <si>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</si>
  <si>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</si>
  <si>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</si>
  <si>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</si>
  <si>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</si>
  <si>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</si>
  <si>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</si>
  <si>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</si>
  <si>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</si>
  <si>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</si>
  <si>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</si>
  <si>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</si>
  <si>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</si>
  <si>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</si>
  <si>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</si>
  <si>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</si>
  <si>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</si>
  <si>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</si>
  <si>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</si>
  <si>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</si>
  <si>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</si>
  <si>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</si>
  <si>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</si>
  <si>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</si>
  <si>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</si>
  <si>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</si>
  <si>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</si>
  <si>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</si>
  <si>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</si>
  <si>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</si>
  <si>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</si>
  <si>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</si>
  <si>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</si>
  <si>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</si>
  <si>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</si>
  <si>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</si>
  <si>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</si>
  <si>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</si>
  <si>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</si>
  <si>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</si>
  <si>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</si>
  <si>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</si>
  <si>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</si>
  <si>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</si>
  <si>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</si>
  <si>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</si>
  <si>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</si>
  <si>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</si>
  <si>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</si>
  <si>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</si>
  <si>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</si>
  <si>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</si>
  <si>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</si>
  <si>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</si>
  <si>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</si>
  <si>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</si>
  <si>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</si>
  <si>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</si>
  <si>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</si>
  <si>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</si>
  <si>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</si>
  <si>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</si>
  <si>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</si>
  <si>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</si>
  <si>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</si>
  <si>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</si>
  <si>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</si>
  <si>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</si>
  <si>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</si>
  <si>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</si>
  <si>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</si>
  <si>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</si>
  <si>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</si>
  <si>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</si>
  <si>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</si>
  <si>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</si>
  <si>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</si>
  <si>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</si>
  <si>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</si>
  <si>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</si>
  <si>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</si>
  <si>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</si>
  <si>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</si>
  <si>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</si>
  <si>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</si>
  <si>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</si>
  <si>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</si>
  <si>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</si>
  <si>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</si>
  <si>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</si>
  <si>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</si>
  <si>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</si>
  <si>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</si>
  <si>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</si>
  <si>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</si>
  <si>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</si>
  <si>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</si>
  <si>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</si>
  <si>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</si>
  <si>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</si>
  <si>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</si>
  <si>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</si>
  <si>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</si>
  <si>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</si>
  <si>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</si>
  <si>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</si>
  <si>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</si>
  <si>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</si>
  <si>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</si>
  <si>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</si>
  <si>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</si>
  <si>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</si>
  <si>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</si>
  <si>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</si>
  <si>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</si>
  <si>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</si>
  <si>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</si>
  <si>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</si>
  <si>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</si>
  <si>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</si>
  <si>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</si>
  <si>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</si>
  <si>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</si>
  <si>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</si>
  <si>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</si>
  <si>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</si>
  <si>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</si>
  <si>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</si>
  <si>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</si>
  <si>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</si>
  <si>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</si>
  <si>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</si>
  <si>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</si>
  <si>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</si>
  <si>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</si>
  <si>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</si>
  <si>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</si>
  <si>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</si>
  <si>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</si>
  <si>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</si>
  <si>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</si>
  <si>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</si>
  <si>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</si>
  <si>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</si>
  <si>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</si>
  <si>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</si>
  <si>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</si>
  <si>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</si>
  <si>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</si>
  <si>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</si>
  <si>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</si>
  <si>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</si>
  <si>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</si>
  <si>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</si>
  <si>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</si>
  <si>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</si>
  <si>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</si>
  <si>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</si>
  <si>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</si>
  <si>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</si>
  <si>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</si>
  <si>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</si>
  <si>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</si>
  <si>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</si>
  <si>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</si>
  <si>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</si>
  <si>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</si>
  <si>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</si>
  <si>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</si>
  <si>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</si>
  <si>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</si>
  <si>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</si>
  <si>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</si>
  <si>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</si>
  <si>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</si>
  <si>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</si>
  <si>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</si>
  <si>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</si>
  <si>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</si>
  <si>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</si>
  <si>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</si>
  <si>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</si>
  <si>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</si>
  <si>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</si>
  <si>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</si>
  <si>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</si>
  <si>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</si>
  <si>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</si>
  <si>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</si>
  <si>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</si>
  <si>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</si>
  <si>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</si>
  <si>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</si>
  <si>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</si>
  <si>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</si>
  <si>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</si>
  <si>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</si>
  <si>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</si>
  <si>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</si>
  <si>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</si>
  <si>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</si>
  <si>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</si>
  <si>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</si>
  <si>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</si>
  <si>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</si>
  <si>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</si>
  <si>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</si>
  <si>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</si>
  <si>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</si>
  <si>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</si>
  <si>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</si>
  <si>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</si>
  <si>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</si>
  <si>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</si>
  <si>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</si>
  <si>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</si>
  <si>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</si>
  <si>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</si>
  <si>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</si>
  <si>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</si>
  <si>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</si>
  <si>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</si>
  <si>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</si>
  <si>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</si>
  <si>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</si>
  <si>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</si>
  <si>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</si>
  <si>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</si>
  <si>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</si>
  <si>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</si>
  <si>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</si>
  <si>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</si>
  <si>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</si>
  <si>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</si>
  <si>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</si>
  <si>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</si>
  <si>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</si>
  <si>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</si>
  <si>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</si>
  <si>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</si>
  <si>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</si>
  <si>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</si>
  <si>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</si>
  <si>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</si>
  <si>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</si>
  <si>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</si>
  <si>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</si>
  <si>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</si>
  <si>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</si>
  <si>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</si>
  <si>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</si>
  <si>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</si>
  <si>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</si>
  <si>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</si>
  <si>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</si>
  <si>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</si>
  <si>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</si>
  <si>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</si>
  <si>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</si>
  <si>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</si>
  <si>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</si>
  <si>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</si>
  <si>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</si>
  <si>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</si>
  <si>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</si>
  <si>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</si>
  <si>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</si>
  <si>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</si>
  <si>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</si>
  <si>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</si>
  <si>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</si>
  <si>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</si>
  <si>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</si>
  <si>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</si>
  <si>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</si>
  <si>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</si>
  <si>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</si>
  <si>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</si>
  <si>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</si>
  <si>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</si>
  <si>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</si>
  <si>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</si>
  <si>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</si>
  <si>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</si>
  <si>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</si>
  <si>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</si>
  <si>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</si>
  <si>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</si>
  <si>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</si>
  <si>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</si>
  <si>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</si>
  <si>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</si>
  <si>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</si>
  <si>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</si>
  <si>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</si>
  <si>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</si>
  <si>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</si>
  <si>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</si>
  <si>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</si>
  <si>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</si>
  <si>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</si>
  <si>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</si>
  <si>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</si>
  <si>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</si>
  <si>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</si>
  <si>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</si>
  <si>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</si>
  <si>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</si>
  <si>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</si>
  <si>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</si>
  <si>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</si>
  <si>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</si>
  <si>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</si>
  <si>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</si>
  <si>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</si>
  <si>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</si>
  <si>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</si>
  <si>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</si>
  <si>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</si>
  <si>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</si>
  <si>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</si>
  <si>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</si>
  <si>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</si>
  <si>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</si>
  <si>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</si>
  <si>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</si>
  <si>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</si>
  <si>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</si>
  <si>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</si>
  <si>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</si>
  <si>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</si>
  <si>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</si>
  <si>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</si>
  <si>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</si>
  <si>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</si>
  <si>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</si>
  <si>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</si>
  <si>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</si>
  <si>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</si>
  <si>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</si>
  <si>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</si>
  <si>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</si>
  <si>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</si>
  <si>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</si>
  <si>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</si>
  <si>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</si>
  <si>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</si>
  <si>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</si>
  <si>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</si>
  <si>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</si>
  <si>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</si>
  <si>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</si>
  <si>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</si>
  <si>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</si>
  <si>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</si>
  <si>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</si>
  <si>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</si>
  <si>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</si>
  <si>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</si>
  <si>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</si>
  <si>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</si>
  <si>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</si>
  <si>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</si>
  <si>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</si>
  <si>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</si>
  <si>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</si>
  <si>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</si>
  <si>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</si>
  <si>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</si>
  <si>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</si>
  <si>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</si>
  <si>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</si>
  <si>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</si>
  <si>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</si>
  <si>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</si>
  <si>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</si>
  <si>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</si>
  <si>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</si>
  <si>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</si>
  <si>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</si>
  <si>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</si>
  <si>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</si>
  <si>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</si>
  <si>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</si>
  <si>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</si>
  <si>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</si>
  <si>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</si>
  <si>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</si>
  <si>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</si>
  <si>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</si>
  <si>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</si>
  <si>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</si>
  <si>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</si>
  <si>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</si>
  <si>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</si>
  <si>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</si>
  <si>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</si>
  <si>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</si>
  <si>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</si>
  <si>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</si>
  <si>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</si>
  <si>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</si>
  <si>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</si>
  <si>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</si>
  <si>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</si>
  <si>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</si>
  <si>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</si>
  <si>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</si>
  <si>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</si>
  <si>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</si>
  <si>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</si>
  <si>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</si>
  <si>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</si>
  <si>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</si>
  <si>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</si>
  <si>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</si>
  <si>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</si>
  <si>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</si>
  <si>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</si>
  <si>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</si>
  <si>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</si>
  <si>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</si>
  <si>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</si>
  <si>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</si>
  <si>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</si>
  <si>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</si>
  <si>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</si>
  <si>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</si>
  <si>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</si>
  <si>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</si>
  <si>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</si>
  <si>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</si>
  <si>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</si>
  <si>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</si>
  <si>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</si>
  <si>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</si>
  <si>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</si>
  <si>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</si>
  <si>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</si>
  <si>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</si>
  <si>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</si>
  <si>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</si>
  <si>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</si>
  <si>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</si>
  <si>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</si>
  <si>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</si>
  <si>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</si>
  <si>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</si>
  <si>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</si>
  <si>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</si>
  <si>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</si>
  <si>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</si>
  <si>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</si>
  <si>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</si>
  <si>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</si>
  <si>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</si>
  <si>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</si>
  <si>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</si>
  <si>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</si>
  <si>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</si>
  <si>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</si>
  <si>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</si>
  <si>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</si>
  <si>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</si>
  <si>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</si>
  <si>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</si>
  <si>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</si>
  <si>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</si>
  <si>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</si>
  <si>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</si>
  <si>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</si>
  <si>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</si>
  <si>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</si>
  <si>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</si>
  <si>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</si>
  <si>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</si>
  <si>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</si>
  <si>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</si>
  <si>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</si>
  <si>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</si>
  <si>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</si>
  <si>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</si>
  <si>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</si>
  <si>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</si>
  <si>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</si>
  <si>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</si>
  <si>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</si>
  <si>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</si>
  <si>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</si>
  <si>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</si>
  <si>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</si>
  <si>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</si>
  <si>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</si>
  <si>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</si>
  <si>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</si>
  <si>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</si>
  <si>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</si>
  <si>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</si>
  <si>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</si>
  <si>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</si>
  <si>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</si>
  <si>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</si>
  <si>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</si>
  <si>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</si>
  <si>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</si>
  <si>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</si>
  <si>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</si>
  <si>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</si>
  <si>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</si>
  <si>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</si>
  <si>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</si>
  <si>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</si>
  <si>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</si>
  <si>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</si>
  <si>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</si>
  <si>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</si>
  <si>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</si>
  <si>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</si>
  <si>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</si>
  <si>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</si>
  <si>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</si>
  <si>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</si>
  <si>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</si>
  <si>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</si>
  <si>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</si>
  <si>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</si>
  <si>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</si>
  <si>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</si>
  <si>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</si>
  <si>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</si>
  <si>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</si>
  <si>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</si>
  <si>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</si>
  <si>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</si>
  <si>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</si>
  <si>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</si>
  <si>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</si>
  <si>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</si>
  <si>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</si>
  <si>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</si>
  <si>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</si>
  <si>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</si>
  <si>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</si>
  <si>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</si>
  <si>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</si>
  <si>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</si>
  <si>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</si>
  <si>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</si>
  <si>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</si>
  <si>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</si>
  <si>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</si>
  <si>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</si>
  <si>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</si>
  <si>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</si>
  <si>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</si>
  <si>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</si>
  <si>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</si>
  <si>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</si>
  <si>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</si>
  <si>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</si>
  <si>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</si>
  <si>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</si>
  <si>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</si>
  <si>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</si>
  <si>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</si>
  <si>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</si>
  <si>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</si>
  <si>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</si>
  <si>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</si>
  <si>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</si>
  <si>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</si>
  <si>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</si>
  <si>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</si>
  <si>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</si>
  <si>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</si>
  <si>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</si>
  <si>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</si>
  <si>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</si>
  <si>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</si>
  <si>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</si>
  <si>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</si>
  <si>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</si>
  <si>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</si>
  <si>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</si>
  <si>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</si>
  <si>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</si>
  <si>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</si>
  <si>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</si>
  <si>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</si>
  <si>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</si>
  <si>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</si>
  <si>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</si>
  <si>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</si>
  <si>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</si>
  <si>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</si>
  <si>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</si>
  <si>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</si>
  <si>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</si>
  <si>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</si>
  <si>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</si>
  <si>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</si>
  <si>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</si>
  <si>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</si>
  <si>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</si>
  <si>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</si>
  <si>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</si>
  <si>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</si>
  <si>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</si>
  <si>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</si>
  <si>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</si>
  <si>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</si>
  <si>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</si>
  <si>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</si>
  <si>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</si>
  <si>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</si>
  <si>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</si>
  <si>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</si>
  <si>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</si>
  <si>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</si>
  <si>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</si>
  <si>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</si>
  <si>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</si>
  <si>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</si>
  <si>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</si>
  <si>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</si>
  <si>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</si>
  <si>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</si>
  <si>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</si>
  <si>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</si>
  <si>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</si>
  <si>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</si>
  <si>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</si>
  <si>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</si>
  <si>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</si>
  <si>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</si>
  <si>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</si>
  <si>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</si>
  <si>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</si>
  <si>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</si>
  <si>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</si>
  <si>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</si>
  <si>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</si>
  <si>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</si>
  <si>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</si>
  <si>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</si>
  <si>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</si>
  <si>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</si>
  <si>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</si>
  <si>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</si>
  <si>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</si>
  <si>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</si>
  <si>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</si>
  <si>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</si>
  <si>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</si>
  <si>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</si>
  <si>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</si>
  <si>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</si>
  <si>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</si>
  <si>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</si>
  <si>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</si>
  <si>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</si>
  <si>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</si>
  <si>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</si>
  <si>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</si>
  <si>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</si>
  <si>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</si>
  <si>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</si>
  <si>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</si>
  <si>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</si>
  <si>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</si>
  <si>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</si>
  <si>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</si>
  <si>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</si>
  <si>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</si>
  <si>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</si>
  <si>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</si>
  <si>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</si>
  <si>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</si>
  <si>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</si>
  <si>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</si>
  <si>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</si>
  <si>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</si>
  <si>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</si>
  <si>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</si>
  <si>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</si>
  <si>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</si>
  <si>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</si>
  <si>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</si>
  <si>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</si>
  <si>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</si>
  <si>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</si>
  <si>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</si>
  <si>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</si>
  <si>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</si>
  <si>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</si>
  <si>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</si>
  <si>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</si>
  <si>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</si>
  <si>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</si>
  <si>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</si>
  <si>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</si>
  <si>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</si>
  <si>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</si>
  <si>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</si>
  <si>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</si>
  <si>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</si>
  <si>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</si>
  <si>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</si>
  <si>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</si>
  <si>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</si>
  <si>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</si>
  <si>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</si>
  <si>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</si>
  <si>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</si>
  <si>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</si>
  <si>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</si>
  <si>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</si>
  <si>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</si>
  <si>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</si>
  <si>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</si>
  <si>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</si>
  <si>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</si>
  <si>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</si>
  <si>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</si>
  <si>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</si>
  <si>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</si>
  <si>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</si>
  <si>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</si>
  <si>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</si>
  <si>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</si>
  <si>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</si>
  <si>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</si>
  <si>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</si>
  <si>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</si>
  <si>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</si>
  <si>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</si>
  <si>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</si>
  <si>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</si>
  <si>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</si>
  <si>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</si>
  <si>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</si>
  <si>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</si>
  <si>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</si>
  <si>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</si>
  <si>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</si>
  <si>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</si>
  <si>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</si>
  <si>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</si>
  <si>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</si>
  <si>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</si>
  <si>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</si>
  <si>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</si>
  <si>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</si>
  <si>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</si>
  <si>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</si>
  <si>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</si>
  <si>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</si>
  <si>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</si>
  <si>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</si>
  <si>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</si>
  <si>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</si>
  <si>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</si>
  <si>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</si>
  <si>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</si>
  <si>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</si>
  <si>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</si>
  <si>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</si>
  <si>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</si>
  <si>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</si>
  <si>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</si>
  <si>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</si>
  <si>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</si>
  <si>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</si>
  <si>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</si>
  <si>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</si>
  <si>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</si>
  <si>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</si>
  <si>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</si>
  <si>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</si>
  <si>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</si>
  <si>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</si>
  <si>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</si>
  <si>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</si>
  <si>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</si>
  <si>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</si>
  <si>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</si>
  <si>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</si>
  <si>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</si>
  <si>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</si>
  <si>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</si>
  <si>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</si>
  <si>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</si>
  <si>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</si>
  <si>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</si>
  <si>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</si>
  <si>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</si>
  <si>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</si>
  <si>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</si>
  <si>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</si>
  <si>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</si>
  <si>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</si>
  <si>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</si>
  <si>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</si>
  <si>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</si>
  <si>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</si>
  <si>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</si>
  <si>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</si>
  <si>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</si>
  <si>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</si>
  <si>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</si>
  <si>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</si>
  <si>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</si>
  <si>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</si>
  <si>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</si>
  <si>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</si>
  <si>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</si>
  <si>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</si>
  <si>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</si>
  <si>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</si>
  <si>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</si>
  <si>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</si>
  <si>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</si>
  <si>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</si>
  <si>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</si>
  <si>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</si>
  <si>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</si>
  <si>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</si>
  <si>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</si>
  <si>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</si>
  <si>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</si>
  <si>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</si>
  <si>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</si>
  <si>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</si>
  <si>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</si>
  <si>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</si>
  <si>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</si>
  <si>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</si>
  <si>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</si>
  <si>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</si>
  <si>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</si>
  <si>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</si>
  <si>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</si>
  <si>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</si>
  <si>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</si>
  <si>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</si>
  <si>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</si>
  <si>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</si>
  <si>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</si>
  <si>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</si>
  <si>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</si>
  <si>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</si>
  <si>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</si>
  <si>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</si>
  <si>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</si>
  <si>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</si>
  <si>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</si>
  <si>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</si>
  <si>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</si>
  <si>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</si>
  <si>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</si>
  <si>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</si>
  <si>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</si>
  <si>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</si>
  <si>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</si>
  <si>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</si>
  <si>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</si>
  <si>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</si>
  <si>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</si>
  <si>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</si>
  <si>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</si>
  <si>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</si>
  <si>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</si>
  <si>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</si>
  <si>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</si>
  <si>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</si>
  <si>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</si>
  <si>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</si>
  <si>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</si>
  <si>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</si>
  <si>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</si>
  <si>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</si>
  <si>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</si>
  <si>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</si>
  <si>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</si>
  <si>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</si>
  <si>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</si>
  <si>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</si>
  <si>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</si>
  <si>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</si>
  <si>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</si>
  <si>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</si>
  <si>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</si>
  <si>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</si>
  <si>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</si>
  <si>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</si>
  <si>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</si>
  <si>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</si>
  <si>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</si>
  <si>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</si>
  <si>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</si>
  <si>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</si>
  <si>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</si>
  <si>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</si>
  <si>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</si>
  <si>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</si>
  <si>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</si>
  <si>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</si>
  <si>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</si>
  <si>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</si>
  <si>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</si>
  <si>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</si>
  <si>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</si>
  <si>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</si>
  <si>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</si>
  <si>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</si>
  <si>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</si>
  <si>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</si>
  <si>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</si>
  <si>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</si>
  <si>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</si>
  <si>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</si>
  <si>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</si>
  <si>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</si>
  <si>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</si>
  <si>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</si>
  <si>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</si>
  <si>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</si>
  <si>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</si>
  <si>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</si>
  <si>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</si>
  <si>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</si>
  <si>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</si>
  <si>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</si>
  <si>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</si>
  <si>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</si>
  <si>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</si>
  <si>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</si>
  <si>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</si>
  <si>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</si>
  <si>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</si>
  <si>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</si>
  <si>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</si>
  <si>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</si>
  <si>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</si>
  <si>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</si>
  <si>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</si>
  <si>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</si>
  <si>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</si>
  <si>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</si>
  <si>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Star Wars: Episode VII - The Force AwakensÂ </t>
  </si>
  <si>
    <t>Miami ViceÂ </t>
  </si>
  <si>
    <t>The A-TeamÂ </t>
  </si>
  <si>
    <t>10,000 B.C.Â </t>
  </si>
  <si>
    <t>HannibalÂ </t>
  </si>
  <si>
    <t>DaredevilÂ </t>
  </si>
  <si>
    <t>BewitchedÂ </t>
  </si>
  <si>
    <t>ConstantineÂ </t>
  </si>
  <si>
    <t>LifeÂ </t>
  </si>
  <si>
    <t>Sleepy HollowÂ </t>
  </si>
  <si>
    <t>Last Man StandingÂ </t>
  </si>
  <si>
    <t>The MissingÂ </t>
  </si>
  <si>
    <t>Rules of EngagementÂ </t>
  </si>
  <si>
    <t>Sabrina, the Teenage WitchÂ </t>
  </si>
  <si>
    <t>Sex and the CityÂ </t>
  </si>
  <si>
    <t>Anger ManagementÂ </t>
  </si>
  <si>
    <t>Stargate SG-1Â </t>
  </si>
  <si>
    <t>UnforgottenÂ </t>
  </si>
  <si>
    <t>A Touch of FrostÂ </t>
  </si>
  <si>
    <t>TwistedÂ </t>
  </si>
  <si>
    <t>DefianceÂ </t>
  </si>
  <si>
    <t>OutlanderÂ </t>
  </si>
  <si>
    <t>The ReturnedÂ </t>
  </si>
  <si>
    <t>McHale's NavyÂ </t>
  </si>
  <si>
    <t>ArthurÂ </t>
  </si>
  <si>
    <t>3rd Rock from the SunÂ </t>
  </si>
  <si>
    <t>Rush HourÂ </t>
  </si>
  <si>
    <t>Hit the FloorÂ </t>
  </si>
  <si>
    <t>LutherÂ </t>
  </si>
  <si>
    <t>Friday Night LightsÂ </t>
  </si>
  <si>
    <t>The FamilyÂ </t>
  </si>
  <si>
    <t>EntourageÂ </t>
  </si>
  <si>
    <t>TrappedÂ </t>
  </si>
  <si>
    <t>12 MonkeysÂ </t>
  </si>
  <si>
    <t>LimitlessÂ </t>
  </si>
  <si>
    <t>The HoneymoonersÂ </t>
  </si>
  <si>
    <t>It's Always Sunny in PhiladelphiaÂ </t>
  </si>
  <si>
    <t>Shaun the SheepÂ </t>
  </si>
  <si>
    <t>The Powerpuff GirlsÂ </t>
  </si>
  <si>
    <t>RogueÂ </t>
  </si>
  <si>
    <t>The BachelorÂ </t>
  </si>
  <si>
    <t>Meet the BrownsÂ </t>
  </si>
  <si>
    <t>Yu-Gi-Oh! Duel MonstersÂ </t>
  </si>
  <si>
    <t>Fired UpÂ </t>
  </si>
  <si>
    <t>PerceptionÂ </t>
  </si>
  <si>
    <t>The Doombolt ChaseÂ </t>
  </si>
  <si>
    <t>Gone, Baby, GoneÂ </t>
  </si>
  <si>
    <t>The O.C.Â </t>
  </si>
  <si>
    <t>UnforgettableÂ </t>
  </si>
  <si>
    <t>CarlosÂ </t>
  </si>
  <si>
    <t>The MessengersÂ </t>
  </si>
  <si>
    <t>LilyhammerÂ </t>
  </si>
  <si>
    <t>Scream: The TV SeriesÂ </t>
  </si>
  <si>
    <t>The CompanyÂ </t>
  </si>
  <si>
    <t>Towering InfernoÂ </t>
  </si>
  <si>
    <t>Ghost HuntersÂ </t>
  </si>
  <si>
    <t>DekalogÂ </t>
  </si>
  <si>
    <t>The BorderÂ </t>
  </si>
  <si>
    <t>Del 1 - MÃ¤n som hatar kvinnorÂ </t>
  </si>
  <si>
    <t>Spartacus: War of the DamnedÂ </t>
  </si>
  <si>
    <t>LovesickÂ </t>
  </si>
  <si>
    <t>BonesÂ </t>
  </si>
  <si>
    <t>The Bold and the BeautifulÂ </t>
  </si>
  <si>
    <t>Star Wars: The Clone WarsÂ </t>
  </si>
  <si>
    <t>The PlayerÂ </t>
  </si>
  <si>
    <t>PreacherÂ </t>
  </si>
  <si>
    <t>Wuthering HeightsÂ </t>
  </si>
  <si>
    <t>FargoÂ </t>
  </si>
  <si>
    <t>Buffy the Vampire SlayerÂ </t>
  </si>
  <si>
    <t>NikitaÂ </t>
  </si>
  <si>
    <t>Dark AngelÂ </t>
  </si>
  <si>
    <t>GomorrahÂ </t>
  </si>
  <si>
    <t>War &amp; PeaceÂ </t>
  </si>
  <si>
    <t>Veronica MarsÂ </t>
  </si>
  <si>
    <t>EmmaÂ </t>
  </si>
  <si>
    <t>The InbetweenersÂ </t>
  </si>
  <si>
    <t>Saving GraceÂ </t>
  </si>
  <si>
    <t>PsychÂ </t>
  </si>
  <si>
    <t>Secrets and LiesÂ </t>
  </si>
  <si>
    <t>Anne of Green GablesÂ </t>
  </si>
  <si>
    <t>Animal KingdomÂ </t>
  </si>
  <si>
    <t>Sonny with a ChanceÂ </t>
  </si>
  <si>
    <t>M*A*S*HÂ </t>
  </si>
  <si>
    <t>EmpireÂ </t>
  </si>
  <si>
    <t>The SecretÂ </t>
  </si>
  <si>
    <t>Robot ChickenÂ </t>
  </si>
  <si>
    <t>Deadline GallipoliÂ </t>
  </si>
  <si>
    <t>CreatureÂ </t>
  </si>
  <si>
    <t>BrainDeadÂ </t>
  </si>
  <si>
    <t>The GrandÂ </t>
  </si>
  <si>
    <t>In the Heat of the NightÂ </t>
  </si>
  <si>
    <t>Strangers with CandyÂ </t>
  </si>
  <si>
    <t>Get RealÂ </t>
  </si>
  <si>
    <t>EurekaÂ </t>
  </si>
  <si>
    <t>WingsÂ </t>
  </si>
  <si>
    <t>The Streets of San FranciscoÂ </t>
  </si>
  <si>
    <t>Space: Above and BeyondÂ </t>
  </si>
  <si>
    <t>The Girlfriend ExperienceÂ </t>
  </si>
  <si>
    <t>Wolf CreekÂ </t>
  </si>
  <si>
    <t>JesseÂ </t>
  </si>
  <si>
    <t>HeroesÂ </t>
  </si>
  <si>
    <t>Home MoviesÂ </t>
  </si>
  <si>
    <t>RevolutionÂ </t>
  </si>
  <si>
    <t>Happy ValleyÂ </t>
  </si>
  <si>
    <t>The FollowingÂ </t>
  </si>
  <si>
    <t>Black and White</t>
  </si>
  <si>
    <t>not available</t>
  </si>
  <si>
    <t>MAX</t>
  </si>
  <si>
    <t>MODE</t>
  </si>
  <si>
    <t>MEDIAN</t>
  </si>
  <si>
    <t>MEAN</t>
  </si>
  <si>
    <t>NO.OF.MOVIES</t>
  </si>
  <si>
    <t>GENRE</t>
  </si>
  <si>
    <t xml:space="preserve">Descriptive Statistics of duration </t>
  </si>
  <si>
    <t>mean</t>
  </si>
  <si>
    <t>median</t>
  </si>
  <si>
    <t>mode</t>
  </si>
  <si>
    <t>min</t>
  </si>
  <si>
    <t>max</t>
  </si>
  <si>
    <t>stdev</t>
  </si>
  <si>
    <t>no.of movies</t>
  </si>
  <si>
    <t>Language</t>
  </si>
  <si>
    <t>DIRECTOR_NAME</t>
  </si>
  <si>
    <t>AVG IMDB SCORE</t>
  </si>
  <si>
    <t>PERCENTILE</t>
  </si>
  <si>
    <t>SCORE</t>
  </si>
  <si>
    <t>CORREL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</si>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</sst>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&quot;₹&quot;\ #,##0.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1" xfId="0" applyBorder="1"/>
    <xf numFmtId="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3"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3" formatCode="0%"/>
    </dxf>
    <dxf>
      <numFmt numFmtId="0" formatCode="General"/>
    </dxf>
    <dxf>
      <numFmt numFmtId="164" formatCode="0.000"/>
    </dxf>
    <dxf>
      <numFmt numFmtId="164" formatCode="0.000"/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</dxfs>
  <tableStyles count="0" defaultTableStyle="TableStyleMedium2" defaultPivotStyle="PivotStyleLight16"/>
  <colors>
    <mruColors>
      <color rgb="FF005426"/>
      <color rgb="FF98DC9D"/>
      <color rgb="FFC5E1B4"/>
      <color rgb="FFC5E0B4"/>
      <color rgb="FFE7FAFD"/>
      <color rgb="FFD1F6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cap="none" baseline="0">
                <a:solidFill>
                  <a:schemeClr val="tx1"/>
                </a:solidFill>
              </a:rPr>
              <a:t>Average IMDB Score by Genre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8192510058805329"/>
          <c:y val="2.34741784037558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'TASK A'!$I$1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rgbClr val="005426"/>
            </a:solidFill>
            <a:ln w="9525" cap="flat" cmpd="sng" algn="ctr">
              <a:solidFill>
                <a:schemeClr val="accent6">
                  <a:lumMod val="50000"/>
                </a:schemeClr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'TASK A'!$G$2:$G$27</c:f>
              <c:strCache>
                <c:ptCount val="26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Comedy</c:v>
                </c:pt>
                <c:pt idx="7">
                  <c:v>Animation</c:v>
                </c:pt>
                <c:pt idx="8">
                  <c:v>Family</c:v>
                </c:pt>
                <c:pt idx="9">
                  <c:v>Music</c:v>
                </c:pt>
                <c:pt idx="10">
                  <c:v>Musical</c:v>
                </c:pt>
                <c:pt idx="11">
                  <c:v>Mystery</c:v>
                </c:pt>
                <c:pt idx="12">
                  <c:v>Biography</c:v>
                </c:pt>
                <c:pt idx="13">
                  <c:v>Crime</c:v>
                </c:pt>
                <c:pt idx="14">
                  <c:v>Documentary</c:v>
                </c:pt>
                <c:pt idx="15">
                  <c:v>Drama</c:v>
                </c:pt>
                <c:pt idx="16">
                  <c:v>Film-noir</c:v>
                </c:pt>
                <c:pt idx="17">
                  <c:v>Game-show</c:v>
                </c:pt>
                <c:pt idx="18">
                  <c:v>History</c:v>
                </c:pt>
                <c:pt idx="19">
                  <c:v>Horror</c:v>
                </c:pt>
                <c:pt idx="20">
                  <c:v>Western</c:v>
                </c:pt>
                <c:pt idx="21">
                  <c:v>News</c:v>
                </c:pt>
                <c:pt idx="22">
                  <c:v>Reality-TV</c:v>
                </c:pt>
                <c:pt idx="23">
                  <c:v>Short</c:v>
                </c:pt>
                <c:pt idx="24">
                  <c:v>Sport</c:v>
                </c:pt>
                <c:pt idx="25">
                  <c:v>War</c:v>
                </c:pt>
              </c:strCache>
            </c:strRef>
          </c:cat>
          <c:val>
            <c:numRef>
              <c:f>'TASK A'!$I$2:$I$27</c:f>
              <c:numCache>
                <c:formatCode>0.000</c:formatCode>
                <c:ptCount val="26"/>
                <c:pt idx="0">
                  <c:v>6.2316262353998306</c:v>
                </c:pt>
                <c:pt idx="1">
                  <c:v>6.4388513513513566</c:v>
                </c:pt>
                <c:pt idx="2">
                  <c:v>6.302744425385935</c:v>
                </c:pt>
                <c:pt idx="3">
                  <c:v>6.277065767284987</c:v>
                </c:pt>
                <c:pt idx="4">
                  <c:v>6.3068965517241411</c:v>
                </c:pt>
                <c:pt idx="5">
                  <c:v>6.4466789667896718</c:v>
                </c:pt>
                <c:pt idx="6">
                  <c:v>6.19242014076882</c:v>
                </c:pt>
                <c:pt idx="7">
                  <c:v>6.575000000000002</c:v>
                </c:pt>
                <c:pt idx="8">
                  <c:v>6.2376404494382038</c:v>
                </c:pt>
                <c:pt idx="9">
                  <c:v>6.4526315789473667</c:v>
                </c:pt>
                <c:pt idx="10">
                  <c:v>6.5007633587786255</c:v>
                </c:pt>
                <c:pt idx="11">
                  <c:v>6.4839175257731956</c:v>
                </c:pt>
                <c:pt idx="12">
                  <c:v>7.1487972508591087</c:v>
                </c:pt>
                <c:pt idx="13">
                  <c:v>6.5622119815668167</c:v>
                </c:pt>
                <c:pt idx="14">
                  <c:v>7.1801652892562009</c:v>
                </c:pt>
                <c:pt idx="15">
                  <c:v>6.7652980655349459</c:v>
                </c:pt>
                <c:pt idx="16">
                  <c:v>7.6333333333333337</c:v>
                </c:pt>
                <c:pt idx="17">
                  <c:v>2.9</c:v>
                </c:pt>
                <c:pt idx="18">
                  <c:v>7.0910891089108885</c:v>
                </c:pt>
                <c:pt idx="19">
                  <c:v>5.7998141263940495</c:v>
                </c:pt>
                <c:pt idx="20">
                  <c:v>6.7031914893617044</c:v>
                </c:pt>
                <c:pt idx="21">
                  <c:v>7.5333333333333341</c:v>
                </c:pt>
                <c:pt idx="22">
                  <c:v>4.75</c:v>
                </c:pt>
                <c:pt idx="23">
                  <c:v>6.38</c:v>
                </c:pt>
                <c:pt idx="24">
                  <c:v>6.6011299435028228</c:v>
                </c:pt>
                <c:pt idx="25">
                  <c:v>7.0709523809523782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E-44B3-AC13-671599606B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4"/>
        <c:overlap val="-50"/>
        <c:axId val="851509648"/>
        <c:axId val="8515101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'TASK A'!$H$1</c15:sqref>
                        </c15:formulaRef>
                      </c:ext>
                    </c:extLst>
                    <c:strCache>
                      <c:ptCount val="1"/>
                      <c:pt idx="0">
                        <c:v>NO.OF.MOVIES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1"/>
                    </a:solidFill>
                    <a:miter lim="800000"/>
                  </a:ln>
                  <a:effectLst>
                    <a:glow rad="63500">
                      <a:schemeClr val="accent1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'TASK A'!$H$2:$H$27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1113</c:v>
                      </c:pt>
                      <c:pt idx="1">
                        <c:v>888</c:v>
                      </c:pt>
                      <c:pt idx="2">
                        <c:v>583</c:v>
                      </c:pt>
                      <c:pt idx="3">
                        <c:v>593</c:v>
                      </c:pt>
                      <c:pt idx="4">
                        <c:v>1363</c:v>
                      </c:pt>
                      <c:pt idx="5">
                        <c:v>1084</c:v>
                      </c:pt>
                      <c:pt idx="6">
                        <c:v>1847</c:v>
                      </c:pt>
                      <c:pt idx="7">
                        <c:v>240</c:v>
                      </c:pt>
                      <c:pt idx="8">
                        <c:v>534</c:v>
                      </c:pt>
                      <c:pt idx="9">
                        <c:v>323</c:v>
                      </c:pt>
                      <c:pt idx="10">
                        <c:v>131</c:v>
                      </c:pt>
                      <c:pt idx="11">
                        <c:v>485</c:v>
                      </c:pt>
                      <c:pt idx="12">
                        <c:v>291</c:v>
                      </c:pt>
                      <c:pt idx="13">
                        <c:v>868</c:v>
                      </c:pt>
                      <c:pt idx="14">
                        <c:v>121</c:v>
                      </c:pt>
                      <c:pt idx="15">
                        <c:v>2533</c:v>
                      </c:pt>
                      <c:pt idx="16">
                        <c:v>6</c:v>
                      </c:pt>
                      <c:pt idx="17">
                        <c:v>1</c:v>
                      </c:pt>
                      <c:pt idx="18">
                        <c:v>202</c:v>
                      </c:pt>
                      <c:pt idx="19">
                        <c:v>538</c:v>
                      </c:pt>
                      <c:pt idx="20">
                        <c:v>94</c:v>
                      </c:pt>
                      <c:pt idx="21">
                        <c:v>3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177</c:v>
                      </c:pt>
                      <c:pt idx="25">
                        <c:v>210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3CE-44B3-AC13-671599606B7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A'!$J$1</c15:sqref>
                        </c15:formulaRef>
                      </c:ext>
                    </c:extLst>
                    <c:strCache>
                      <c:ptCount val="1"/>
                      <c:pt idx="0">
                        <c:v>MEDIAN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3"/>
                    </a:solidFill>
                    <a:miter lim="800000"/>
                  </a:ln>
                  <a:effectLst>
                    <a:glow rad="63500">
                      <a:schemeClr val="accent3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A'!$J$2:$J$27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6.3</c:v>
                      </c:pt>
                      <c:pt idx="1">
                        <c:v>6.6</c:v>
                      </c:pt>
                      <c:pt idx="2">
                        <c:v>6.4</c:v>
                      </c:pt>
                      <c:pt idx="3">
                        <c:v>6.4</c:v>
                      </c:pt>
                      <c:pt idx="4">
                        <c:v>6.4</c:v>
                      </c:pt>
                      <c:pt idx="5">
                        <c:v>6.5</c:v>
                      </c:pt>
                      <c:pt idx="6">
                        <c:v>6.3</c:v>
                      </c:pt>
                      <c:pt idx="7">
                        <c:v>6.7</c:v>
                      </c:pt>
                      <c:pt idx="8">
                        <c:v>6.4</c:v>
                      </c:pt>
                      <c:pt idx="9">
                        <c:v>6.7</c:v>
                      </c:pt>
                      <c:pt idx="10">
                        <c:v>6.7</c:v>
                      </c:pt>
                      <c:pt idx="11">
                        <c:v>6.6</c:v>
                      </c:pt>
                      <c:pt idx="12">
                        <c:v>7.2</c:v>
                      </c:pt>
                      <c:pt idx="13">
                        <c:v>6.6</c:v>
                      </c:pt>
                      <c:pt idx="14">
                        <c:v>7.4</c:v>
                      </c:pt>
                      <c:pt idx="15">
                        <c:v>6.9</c:v>
                      </c:pt>
                      <c:pt idx="16">
                        <c:v>7.65</c:v>
                      </c:pt>
                      <c:pt idx="17">
                        <c:v>2.9</c:v>
                      </c:pt>
                      <c:pt idx="18">
                        <c:v>7.2</c:v>
                      </c:pt>
                      <c:pt idx="19">
                        <c:v>5.9</c:v>
                      </c:pt>
                      <c:pt idx="20">
                        <c:v>6.8</c:v>
                      </c:pt>
                      <c:pt idx="21">
                        <c:v>7.4</c:v>
                      </c:pt>
                      <c:pt idx="22">
                        <c:v>4.75</c:v>
                      </c:pt>
                      <c:pt idx="23">
                        <c:v>6.5</c:v>
                      </c:pt>
                      <c:pt idx="24">
                        <c:v>6.8</c:v>
                      </c:pt>
                      <c:pt idx="25">
                        <c:v>7.1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CE-44B3-AC13-671599606B7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A'!$K$1</c15:sqref>
                        </c15:formulaRef>
                      </c:ext>
                    </c:extLst>
                    <c:strCache>
                      <c:ptCount val="1"/>
                      <c:pt idx="0">
                        <c:v>MODE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4"/>
                    </a:solidFill>
                    <a:miter lim="800000"/>
                  </a:ln>
                  <a:effectLst>
                    <a:glow rad="63500">
                      <a:schemeClr val="accent4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A'!$K$2:$K$27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6.6</c:v>
                      </c:pt>
                      <c:pt idx="1">
                        <c:v>6.7</c:v>
                      </c:pt>
                      <c:pt idx="2">
                        <c:v>6.7</c:v>
                      </c:pt>
                      <c:pt idx="3">
                        <c:v>6.7</c:v>
                      </c:pt>
                      <c:pt idx="4">
                        <c:v>6.4</c:v>
                      </c:pt>
                      <c:pt idx="5">
                        <c:v>6.5</c:v>
                      </c:pt>
                      <c:pt idx="6">
                        <c:v>6.7</c:v>
                      </c:pt>
                      <c:pt idx="7">
                        <c:v>6.7</c:v>
                      </c:pt>
                      <c:pt idx="8">
                        <c:v>6.7</c:v>
                      </c:pt>
                      <c:pt idx="9">
                        <c:v>7.1</c:v>
                      </c:pt>
                      <c:pt idx="10">
                        <c:v>7</c:v>
                      </c:pt>
                      <c:pt idx="11">
                        <c:v>6.6</c:v>
                      </c:pt>
                      <c:pt idx="12">
                        <c:v>7</c:v>
                      </c:pt>
                      <c:pt idx="13">
                        <c:v>6.6</c:v>
                      </c:pt>
                      <c:pt idx="14">
                        <c:v>7.5</c:v>
                      </c:pt>
                      <c:pt idx="15">
                        <c:v>6.7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7.5</c:v>
                      </c:pt>
                      <c:pt idx="19">
                        <c:v>6.2</c:v>
                      </c:pt>
                      <c:pt idx="20">
                        <c:v>6.5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7.2</c:v>
                      </c:pt>
                      <c:pt idx="25">
                        <c:v>7.1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CE-44B3-AC13-671599606B7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A'!$L$1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5"/>
                    </a:solidFill>
                    <a:miter lim="800000"/>
                  </a:ln>
                  <a:effectLst>
                    <a:glow rad="63500">
                      <a:schemeClr val="accent5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A'!$L$2:$L$27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9.1</c:v>
                      </c:pt>
                      <c:pt idx="1">
                        <c:v>8.9</c:v>
                      </c:pt>
                      <c:pt idx="2">
                        <c:v>8.9</c:v>
                      </c:pt>
                      <c:pt idx="3">
                        <c:v>8.8000000000000007</c:v>
                      </c:pt>
                      <c:pt idx="4">
                        <c:v>9</c:v>
                      </c:pt>
                      <c:pt idx="5">
                        <c:v>8.6</c:v>
                      </c:pt>
                      <c:pt idx="6">
                        <c:v>9.5</c:v>
                      </c:pt>
                      <c:pt idx="7">
                        <c:v>8.6</c:v>
                      </c:pt>
                      <c:pt idx="8">
                        <c:v>8.6999999999999993</c:v>
                      </c:pt>
                      <c:pt idx="9">
                        <c:v>8.5</c:v>
                      </c:pt>
                      <c:pt idx="10">
                        <c:v>8.5</c:v>
                      </c:pt>
                      <c:pt idx="11">
                        <c:v>8.6</c:v>
                      </c:pt>
                      <c:pt idx="12">
                        <c:v>8.9</c:v>
                      </c:pt>
                      <c:pt idx="13">
                        <c:v>9.3000000000000007</c:v>
                      </c:pt>
                      <c:pt idx="14">
                        <c:v>8.6999999999999993</c:v>
                      </c:pt>
                      <c:pt idx="15">
                        <c:v>9.3000000000000007</c:v>
                      </c:pt>
                      <c:pt idx="16">
                        <c:v>8.1999999999999993</c:v>
                      </c:pt>
                      <c:pt idx="17">
                        <c:v>2.9</c:v>
                      </c:pt>
                      <c:pt idx="18">
                        <c:v>8.9</c:v>
                      </c:pt>
                      <c:pt idx="19">
                        <c:v>8.6999999999999993</c:v>
                      </c:pt>
                      <c:pt idx="20">
                        <c:v>8.9</c:v>
                      </c:pt>
                      <c:pt idx="21">
                        <c:v>8.1</c:v>
                      </c:pt>
                      <c:pt idx="22">
                        <c:v>6.6</c:v>
                      </c:pt>
                      <c:pt idx="23">
                        <c:v>7.1</c:v>
                      </c:pt>
                      <c:pt idx="24">
                        <c:v>8.6999999999999993</c:v>
                      </c:pt>
                      <c:pt idx="25">
                        <c:v>8.6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3CE-44B3-AC13-671599606B7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A'!$M$1</c15:sqref>
                        </c15:formulaRef>
                      </c:ext>
                    </c:extLst>
                    <c:strCache>
                      <c:ptCount val="1"/>
                      <c:pt idx="0">
                        <c:v>MIN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6"/>
                    </a:solidFill>
                    <a:miter lim="800000"/>
                  </a:ln>
                  <a:effectLst>
                    <a:glow rad="63500">
                      <a:schemeClr val="accent6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A'!$M$2:$M$27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1.7</c:v>
                      </c:pt>
                      <c:pt idx="1">
                        <c:v>1.9</c:v>
                      </c:pt>
                      <c:pt idx="2">
                        <c:v>1.7</c:v>
                      </c:pt>
                      <c:pt idx="3">
                        <c:v>1.9</c:v>
                      </c:pt>
                      <c:pt idx="4">
                        <c:v>2.2000000000000002</c:v>
                      </c:pt>
                      <c:pt idx="5">
                        <c:v>2.1</c:v>
                      </c:pt>
                      <c:pt idx="6">
                        <c:v>1.7</c:v>
                      </c:pt>
                      <c:pt idx="7">
                        <c:v>1.7</c:v>
                      </c:pt>
                      <c:pt idx="8">
                        <c:v>1.7</c:v>
                      </c:pt>
                      <c:pt idx="9">
                        <c:v>1.6</c:v>
                      </c:pt>
                      <c:pt idx="10">
                        <c:v>2.1</c:v>
                      </c:pt>
                      <c:pt idx="11">
                        <c:v>2.2000000000000002</c:v>
                      </c:pt>
                      <c:pt idx="12">
                        <c:v>4.5</c:v>
                      </c:pt>
                      <c:pt idx="13">
                        <c:v>2.4</c:v>
                      </c:pt>
                      <c:pt idx="14">
                        <c:v>1.6</c:v>
                      </c:pt>
                      <c:pt idx="15">
                        <c:v>2</c:v>
                      </c:pt>
                      <c:pt idx="16">
                        <c:v>7.1</c:v>
                      </c:pt>
                      <c:pt idx="17">
                        <c:v>2.9</c:v>
                      </c:pt>
                      <c:pt idx="18">
                        <c:v>2</c:v>
                      </c:pt>
                      <c:pt idx="19">
                        <c:v>2.2000000000000002</c:v>
                      </c:pt>
                      <c:pt idx="20">
                        <c:v>3.8</c:v>
                      </c:pt>
                      <c:pt idx="21">
                        <c:v>7.1</c:v>
                      </c:pt>
                      <c:pt idx="22">
                        <c:v>2.9</c:v>
                      </c:pt>
                      <c:pt idx="23">
                        <c:v>5.2</c:v>
                      </c:pt>
                      <c:pt idx="24">
                        <c:v>2</c:v>
                      </c:pt>
                      <c:pt idx="25">
                        <c:v>2.7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3CE-44B3-AC13-671599606B7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A'!$N$1</c15:sqref>
                        </c15:formulaRef>
                      </c:ext>
                    </c:extLst>
                    <c:strCache>
                      <c:ptCount val="1"/>
                      <c:pt idx="0">
                        <c:v>RANGE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1">
                        <a:lumMod val="60000"/>
                      </a:schemeClr>
                    </a:solidFill>
                    <a:miter lim="800000"/>
                  </a:ln>
                  <a:effectLst>
                    <a:glow rad="63500">
                      <a:schemeClr val="accent1">
                        <a:lumMod val="60000"/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A'!$N$2:$N$27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7.3999999999999995</c:v>
                      </c:pt>
                      <c:pt idx="1">
                        <c:v>7</c:v>
                      </c:pt>
                      <c:pt idx="2">
                        <c:v>7.2</c:v>
                      </c:pt>
                      <c:pt idx="3">
                        <c:v>6.9</c:v>
                      </c:pt>
                      <c:pt idx="4">
                        <c:v>6.8</c:v>
                      </c:pt>
                      <c:pt idx="5">
                        <c:v>6.5</c:v>
                      </c:pt>
                      <c:pt idx="6">
                        <c:v>7.8</c:v>
                      </c:pt>
                      <c:pt idx="7">
                        <c:v>6.8999999999999995</c:v>
                      </c:pt>
                      <c:pt idx="8">
                        <c:v>6.9999999999999991</c:v>
                      </c:pt>
                      <c:pt idx="9">
                        <c:v>6.9</c:v>
                      </c:pt>
                      <c:pt idx="10">
                        <c:v>6.4</c:v>
                      </c:pt>
                      <c:pt idx="11">
                        <c:v>6.3999999999999995</c:v>
                      </c:pt>
                      <c:pt idx="12">
                        <c:v>4.4000000000000004</c:v>
                      </c:pt>
                      <c:pt idx="13">
                        <c:v>6.9</c:v>
                      </c:pt>
                      <c:pt idx="14">
                        <c:v>7.1</c:v>
                      </c:pt>
                      <c:pt idx="15">
                        <c:v>7.3000000000000007</c:v>
                      </c:pt>
                      <c:pt idx="16">
                        <c:v>1.0999999999999996</c:v>
                      </c:pt>
                      <c:pt idx="17">
                        <c:v>0</c:v>
                      </c:pt>
                      <c:pt idx="18">
                        <c:v>6.9</c:v>
                      </c:pt>
                      <c:pt idx="19">
                        <c:v>6.4999999999999991</c:v>
                      </c:pt>
                      <c:pt idx="20">
                        <c:v>5.1000000000000005</c:v>
                      </c:pt>
                      <c:pt idx="21">
                        <c:v>1</c:v>
                      </c:pt>
                      <c:pt idx="22">
                        <c:v>3.6999999999999997</c:v>
                      </c:pt>
                      <c:pt idx="23">
                        <c:v>1.8999999999999995</c:v>
                      </c:pt>
                      <c:pt idx="24">
                        <c:v>6.6999999999999993</c:v>
                      </c:pt>
                      <c:pt idx="25">
                        <c:v>5.8999999999999995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3CE-44B3-AC13-671599606B7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A'!$O$1</c15:sqref>
                        </c15:formulaRef>
                      </c:ext>
                    </c:extLst>
                    <c:strCache>
                      <c:ptCount val="1"/>
                      <c:pt idx="0">
                        <c:v>VAR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2">
                        <a:lumMod val="60000"/>
                      </a:schemeClr>
                    </a:solidFill>
                    <a:miter lim="800000"/>
                  </a:ln>
                  <a:effectLst>
                    <a:glow rad="63500">
                      <a:schemeClr val="accent2">
                        <a:lumMod val="60000"/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A'!$O$2:$O$27</c15:sqref>
                        </c15:formulaRef>
                      </c:ext>
                    </c:extLst>
                    <c:numCache>
                      <c:formatCode>0.000</c:formatCode>
                      <c:ptCount val="26"/>
                      <c:pt idx="0">
                        <c:v>1.2515424586826167</c:v>
                      </c:pt>
                      <c:pt idx="1">
                        <c:v>1.292195527453083</c:v>
                      </c:pt>
                      <c:pt idx="2">
                        <c:v>1.3597180255907164</c:v>
                      </c:pt>
                      <c:pt idx="3">
                        <c:v>1.4805532789799292</c:v>
                      </c:pt>
                      <c:pt idx="4">
                        <c:v>1.1150221367672182</c:v>
                      </c:pt>
                      <c:pt idx="5">
                        <c:v>0.99573620321063028</c:v>
                      </c:pt>
                      <c:pt idx="6">
                        <c:v>1.1905218635466479</c:v>
                      </c:pt>
                      <c:pt idx="7">
                        <c:v>1.3039583333333171</c:v>
                      </c:pt>
                      <c:pt idx="8">
                        <c:v>1.4614483651053882</c:v>
                      </c:pt>
                      <c:pt idx="9">
                        <c:v>1.4404497311390347</c:v>
                      </c:pt>
                      <c:pt idx="10">
                        <c:v>1.4962589592681175</c:v>
                      </c:pt>
                      <c:pt idx="11">
                        <c:v>1.1717001169093744</c:v>
                      </c:pt>
                      <c:pt idx="12">
                        <c:v>0.52339202418488606</c:v>
                      </c:pt>
                      <c:pt idx="13">
                        <c:v>1.0584107753403502</c:v>
                      </c:pt>
                      <c:pt idx="14">
                        <c:v>1.1070446007786188</c:v>
                      </c:pt>
                      <c:pt idx="15">
                        <c:v>0.90976695616261571</c:v>
                      </c:pt>
                      <c:pt idx="16">
                        <c:v>0.15555555555555547</c:v>
                      </c:pt>
                      <c:pt idx="17">
                        <c:v>0</c:v>
                      </c:pt>
                      <c:pt idx="18">
                        <c:v>0.78091069502993393</c:v>
                      </c:pt>
                      <c:pt idx="19">
                        <c:v>1.2513196680532483</c:v>
                      </c:pt>
                      <c:pt idx="20">
                        <c:v>1.1026493888637074</c:v>
                      </c:pt>
                      <c:pt idx="21">
                        <c:v>0.17555555555555549</c:v>
                      </c:pt>
                      <c:pt idx="22">
                        <c:v>3.4224999999999994</c:v>
                      </c:pt>
                      <c:pt idx="23">
                        <c:v>0.4456000000000131</c:v>
                      </c:pt>
                      <c:pt idx="24">
                        <c:v>1.223501548086477</c:v>
                      </c:pt>
                      <c:pt idx="25">
                        <c:v>0.76358480725625355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3CE-44B3-AC13-671599606B7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A'!$P$1</c15:sqref>
                        </c15:formulaRef>
                      </c:ext>
                    </c:extLst>
                    <c:strCache>
                      <c:ptCount val="1"/>
                      <c:pt idx="0">
                        <c:v>STDEV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3">
                        <a:lumMod val="60000"/>
                      </a:schemeClr>
                    </a:solidFill>
                    <a:miter lim="800000"/>
                  </a:ln>
                  <a:effectLst>
                    <a:glow rad="63500">
                      <a:schemeClr val="accent3">
                        <a:lumMod val="60000"/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A'!$P$2:$P$27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1.1187235845742312</c:v>
                      </c:pt>
                      <c:pt idx="1">
                        <c:v>1.1367477853301862</c:v>
                      </c:pt>
                      <c:pt idx="2">
                        <c:v>1.1660694771713718</c:v>
                      </c:pt>
                      <c:pt idx="3">
                        <c:v>1.2167798810713173</c:v>
                      </c:pt>
                      <c:pt idx="4">
                        <c:v>1.0559460861081962</c:v>
                      </c:pt>
                      <c:pt idx="5">
                        <c:v>0.99786582425225401</c:v>
                      </c:pt>
                      <c:pt idx="6">
                        <c:v>1.0911103810094778</c:v>
                      </c:pt>
                      <c:pt idx="7">
                        <c:v>1.1419099497479288</c:v>
                      </c:pt>
                      <c:pt idx="8">
                        <c:v>1.2089037865377825</c:v>
                      </c:pt>
                      <c:pt idx="9">
                        <c:v>1.2001873733459434</c:v>
                      </c:pt>
                      <c:pt idx="10">
                        <c:v>1.2232166444535153</c:v>
                      </c:pt>
                      <c:pt idx="11">
                        <c:v>1.082450976677177</c:v>
                      </c:pt>
                      <c:pt idx="12">
                        <c:v>0.72345837764510412</c:v>
                      </c:pt>
                      <c:pt idx="13">
                        <c:v>1.0287909288773645</c:v>
                      </c:pt>
                      <c:pt idx="14">
                        <c:v>1.0521618700459634</c:v>
                      </c:pt>
                      <c:pt idx="15">
                        <c:v>0.95381704543513779</c:v>
                      </c:pt>
                      <c:pt idx="16">
                        <c:v>0.39440531887330765</c:v>
                      </c:pt>
                      <c:pt idx="17">
                        <c:v>0</c:v>
                      </c:pt>
                      <c:pt idx="18">
                        <c:v>0.88369151576210914</c:v>
                      </c:pt>
                      <c:pt idx="19">
                        <c:v>1.118624006560403</c:v>
                      </c:pt>
                      <c:pt idx="20">
                        <c:v>1.0500711351445231</c:v>
                      </c:pt>
                      <c:pt idx="21">
                        <c:v>0.41899350299921773</c:v>
                      </c:pt>
                      <c:pt idx="22">
                        <c:v>1.8499999999999999</c:v>
                      </c:pt>
                      <c:pt idx="23">
                        <c:v>0.66753277073115524</c:v>
                      </c:pt>
                      <c:pt idx="24">
                        <c:v>1.1061200423491462</c:v>
                      </c:pt>
                      <c:pt idx="25">
                        <c:v>0.87383339788328851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3CE-44B3-AC13-671599606B78}"/>
                  </c:ext>
                </c:extLst>
              </c15:ser>
            </c15:filteredBarSeries>
          </c:ext>
        </c:extLst>
      </c:barChart>
      <c:catAx>
        <c:axId val="8515096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tx1"/>
                    </a:solidFill>
                  </a:rPr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10128"/>
        <c:crosses val="autoZero"/>
        <c:auto val="1"/>
        <c:lblAlgn val="ctr"/>
        <c:lblOffset val="100"/>
        <c:noMultiLvlLbl val="0"/>
      </c:catAx>
      <c:valAx>
        <c:axId val="851510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>
                    <a:solidFill>
                      <a:schemeClr val="tx1"/>
                    </a:solidFill>
                  </a:rPr>
                  <a:t>AVG.</a:t>
                </a:r>
                <a:r>
                  <a:rPr lang="en-IN" sz="1400" baseline="0">
                    <a:solidFill>
                      <a:schemeClr val="tx1"/>
                    </a:solidFill>
                  </a:rPr>
                  <a:t> </a:t>
                </a:r>
                <a:r>
                  <a:rPr lang="en-IN" sz="1400">
                    <a:solidFill>
                      <a:schemeClr val="tx1"/>
                    </a:solidFill>
                  </a:rPr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09648"/>
        <c:crosses val="autoZero"/>
        <c:crossBetween val="between"/>
      </c:valAx>
      <c:spPr>
        <a:noFill/>
        <a:ln>
          <a:solidFill>
            <a:schemeClr val="accent6">
              <a:lumMod val="50000"/>
            </a:schemeClr>
          </a:solidFill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45700742631051716"/>
          <c:y val="8.6964769647696477E-2"/>
          <c:w val="0.12152175007974748"/>
          <c:h val="5.137292143593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5E1B4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STANDARD DEVIATION OF IMDB</a:t>
            </a:r>
            <a:r>
              <a:rPr lang="en-US" sz="1400" baseline="0"/>
              <a:t> SCORE </a:t>
            </a:r>
            <a:r>
              <a:rPr lang="en-US" sz="1400"/>
              <a:t>WITH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'TASK A'!$P$1</c:f>
              <c:strCache>
                <c:ptCount val="1"/>
                <c:pt idx="0">
                  <c:v>STDEV</c:v>
                </c:pt>
              </c:strCache>
            </c:strRef>
          </c:tx>
          <c:spPr>
            <a:ln w="34925" cap="rnd">
              <a:solidFill>
                <a:srgbClr val="00542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'TASK A'!$G$2:$G$27</c:f>
              <c:strCache>
                <c:ptCount val="26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Comedy</c:v>
                </c:pt>
                <c:pt idx="7">
                  <c:v>Animation</c:v>
                </c:pt>
                <c:pt idx="8">
                  <c:v>Family</c:v>
                </c:pt>
                <c:pt idx="9">
                  <c:v>Music</c:v>
                </c:pt>
                <c:pt idx="10">
                  <c:v>Musical</c:v>
                </c:pt>
                <c:pt idx="11">
                  <c:v>Mystery</c:v>
                </c:pt>
                <c:pt idx="12">
                  <c:v>Biography</c:v>
                </c:pt>
                <c:pt idx="13">
                  <c:v>Crime</c:v>
                </c:pt>
                <c:pt idx="14">
                  <c:v>Documentary</c:v>
                </c:pt>
                <c:pt idx="15">
                  <c:v>Drama</c:v>
                </c:pt>
                <c:pt idx="16">
                  <c:v>Film-noir</c:v>
                </c:pt>
                <c:pt idx="17">
                  <c:v>Game-show</c:v>
                </c:pt>
                <c:pt idx="18">
                  <c:v>History</c:v>
                </c:pt>
                <c:pt idx="19">
                  <c:v>Horror</c:v>
                </c:pt>
                <c:pt idx="20">
                  <c:v>Western</c:v>
                </c:pt>
                <c:pt idx="21">
                  <c:v>News</c:v>
                </c:pt>
                <c:pt idx="22">
                  <c:v>Reality-TV</c:v>
                </c:pt>
                <c:pt idx="23">
                  <c:v>Short</c:v>
                </c:pt>
                <c:pt idx="24">
                  <c:v>Sport</c:v>
                </c:pt>
                <c:pt idx="25">
                  <c:v>War</c:v>
                </c:pt>
              </c:strCache>
            </c:strRef>
          </c:cat>
          <c:val>
            <c:numRef>
              <c:f>'TASK A'!$P$2:$P$27</c:f>
              <c:numCache>
                <c:formatCode>General</c:formatCode>
                <c:ptCount val="26"/>
                <c:pt idx="0">
                  <c:v>1.1187235845742312</c:v>
                </c:pt>
                <c:pt idx="1">
                  <c:v>1.1367477853301862</c:v>
                </c:pt>
                <c:pt idx="2">
                  <c:v>1.1660694771713718</c:v>
                </c:pt>
                <c:pt idx="3">
                  <c:v>1.2167798810713173</c:v>
                </c:pt>
                <c:pt idx="4">
                  <c:v>1.0559460861081962</c:v>
                </c:pt>
                <c:pt idx="5">
                  <c:v>0.99786582425225401</c:v>
                </c:pt>
                <c:pt idx="6">
                  <c:v>1.0911103810094778</c:v>
                </c:pt>
                <c:pt idx="7">
                  <c:v>1.1419099497479288</c:v>
                </c:pt>
                <c:pt idx="8">
                  <c:v>1.2089037865377825</c:v>
                </c:pt>
                <c:pt idx="9">
                  <c:v>1.2001873733459434</c:v>
                </c:pt>
                <c:pt idx="10">
                  <c:v>1.2232166444535153</c:v>
                </c:pt>
                <c:pt idx="11">
                  <c:v>1.082450976677177</c:v>
                </c:pt>
                <c:pt idx="12">
                  <c:v>0.72345837764510412</c:v>
                </c:pt>
                <c:pt idx="13">
                  <c:v>1.0287909288773645</c:v>
                </c:pt>
                <c:pt idx="14">
                  <c:v>1.0521618700459634</c:v>
                </c:pt>
                <c:pt idx="15">
                  <c:v>0.95381704543513779</c:v>
                </c:pt>
                <c:pt idx="16">
                  <c:v>0.39440531887330765</c:v>
                </c:pt>
                <c:pt idx="17">
                  <c:v>0</c:v>
                </c:pt>
                <c:pt idx="18">
                  <c:v>0.88369151576210914</c:v>
                </c:pt>
                <c:pt idx="19">
                  <c:v>1.118624006560403</c:v>
                </c:pt>
                <c:pt idx="20">
                  <c:v>1.0500711351445231</c:v>
                </c:pt>
                <c:pt idx="21">
                  <c:v>0.41899350299921773</c:v>
                </c:pt>
                <c:pt idx="22">
                  <c:v>1.8499999999999999</c:v>
                </c:pt>
                <c:pt idx="23">
                  <c:v>0.66753277073115524</c:v>
                </c:pt>
                <c:pt idx="24">
                  <c:v>1.1061200423491462</c:v>
                </c:pt>
                <c:pt idx="25">
                  <c:v>0.87383339788328851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7E9-4B62-B90C-A583DEC2F8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50006080"/>
        <c:axId val="853807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'TASK A'!$H$1</c15:sqref>
                        </c15:formulaRef>
                      </c:ext>
                    </c:extLst>
                    <c:strCache>
                      <c:ptCount val="1"/>
                      <c:pt idx="0">
                        <c:v>NO.OF.MOVIES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'TASK A'!$H$2:$H$27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1113</c:v>
                      </c:pt>
                      <c:pt idx="1">
                        <c:v>888</c:v>
                      </c:pt>
                      <c:pt idx="2">
                        <c:v>583</c:v>
                      </c:pt>
                      <c:pt idx="3">
                        <c:v>593</c:v>
                      </c:pt>
                      <c:pt idx="4">
                        <c:v>1363</c:v>
                      </c:pt>
                      <c:pt idx="5">
                        <c:v>1084</c:v>
                      </c:pt>
                      <c:pt idx="6">
                        <c:v>1847</c:v>
                      </c:pt>
                      <c:pt idx="7">
                        <c:v>240</c:v>
                      </c:pt>
                      <c:pt idx="8">
                        <c:v>534</c:v>
                      </c:pt>
                      <c:pt idx="9">
                        <c:v>323</c:v>
                      </c:pt>
                      <c:pt idx="10">
                        <c:v>131</c:v>
                      </c:pt>
                      <c:pt idx="11">
                        <c:v>485</c:v>
                      </c:pt>
                      <c:pt idx="12">
                        <c:v>291</c:v>
                      </c:pt>
                      <c:pt idx="13">
                        <c:v>868</c:v>
                      </c:pt>
                      <c:pt idx="14">
                        <c:v>121</c:v>
                      </c:pt>
                      <c:pt idx="15">
                        <c:v>2533</c:v>
                      </c:pt>
                      <c:pt idx="16">
                        <c:v>6</c:v>
                      </c:pt>
                      <c:pt idx="17">
                        <c:v>1</c:v>
                      </c:pt>
                      <c:pt idx="18">
                        <c:v>202</c:v>
                      </c:pt>
                      <c:pt idx="19">
                        <c:v>538</c:v>
                      </c:pt>
                      <c:pt idx="20">
                        <c:v>94</c:v>
                      </c:pt>
                      <c:pt idx="21">
                        <c:v>3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177</c:v>
                      </c:pt>
                      <c:pt idx="25">
                        <c:v>210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7E9-4B62-B90C-A583DEC2F88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A'!$I$1</c15:sqref>
                        </c15:formulaRef>
                      </c:ext>
                    </c:extLst>
                    <c:strCache>
                      <c:ptCount val="1"/>
                      <c:pt idx="0">
                        <c:v>MEAN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A'!$I$2:$I$27</c15:sqref>
                        </c15:formulaRef>
                      </c:ext>
                    </c:extLst>
                    <c:numCache>
                      <c:formatCode>0.000</c:formatCode>
                      <c:ptCount val="26"/>
                      <c:pt idx="0">
                        <c:v>6.2316262353998306</c:v>
                      </c:pt>
                      <c:pt idx="1">
                        <c:v>6.4388513513513566</c:v>
                      </c:pt>
                      <c:pt idx="2">
                        <c:v>6.302744425385935</c:v>
                      </c:pt>
                      <c:pt idx="3">
                        <c:v>6.277065767284987</c:v>
                      </c:pt>
                      <c:pt idx="4">
                        <c:v>6.3068965517241411</c:v>
                      </c:pt>
                      <c:pt idx="5">
                        <c:v>6.4466789667896718</c:v>
                      </c:pt>
                      <c:pt idx="6">
                        <c:v>6.19242014076882</c:v>
                      </c:pt>
                      <c:pt idx="7">
                        <c:v>6.575000000000002</c:v>
                      </c:pt>
                      <c:pt idx="8">
                        <c:v>6.2376404494382038</c:v>
                      </c:pt>
                      <c:pt idx="9">
                        <c:v>6.4526315789473667</c:v>
                      </c:pt>
                      <c:pt idx="10">
                        <c:v>6.5007633587786255</c:v>
                      </c:pt>
                      <c:pt idx="11">
                        <c:v>6.4839175257731956</c:v>
                      </c:pt>
                      <c:pt idx="12">
                        <c:v>7.1487972508591087</c:v>
                      </c:pt>
                      <c:pt idx="13">
                        <c:v>6.5622119815668167</c:v>
                      </c:pt>
                      <c:pt idx="14">
                        <c:v>7.1801652892562009</c:v>
                      </c:pt>
                      <c:pt idx="15">
                        <c:v>6.7652980655349459</c:v>
                      </c:pt>
                      <c:pt idx="16">
                        <c:v>7.6333333333333337</c:v>
                      </c:pt>
                      <c:pt idx="17">
                        <c:v>2.9</c:v>
                      </c:pt>
                      <c:pt idx="18">
                        <c:v>7.0910891089108885</c:v>
                      </c:pt>
                      <c:pt idx="19">
                        <c:v>5.7998141263940495</c:v>
                      </c:pt>
                      <c:pt idx="20">
                        <c:v>6.7031914893617044</c:v>
                      </c:pt>
                      <c:pt idx="21">
                        <c:v>7.5333333333333341</c:v>
                      </c:pt>
                      <c:pt idx="22">
                        <c:v>4.75</c:v>
                      </c:pt>
                      <c:pt idx="23">
                        <c:v>6.38</c:v>
                      </c:pt>
                      <c:pt idx="24">
                        <c:v>6.6011299435028228</c:v>
                      </c:pt>
                      <c:pt idx="25">
                        <c:v>7.0709523809523782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7E9-4B62-B90C-A583DEC2F88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A'!$J$1</c15:sqref>
                        </c15:formulaRef>
                      </c:ext>
                    </c:extLst>
                    <c:strCache>
                      <c:ptCount val="1"/>
                      <c:pt idx="0">
                        <c:v>MEDIAN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A'!$J$2:$J$27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6.3</c:v>
                      </c:pt>
                      <c:pt idx="1">
                        <c:v>6.6</c:v>
                      </c:pt>
                      <c:pt idx="2">
                        <c:v>6.4</c:v>
                      </c:pt>
                      <c:pt idx="3">
                        <c:v>6.4</c:v>
                      </c:pt>
                      <c:pt idx="4">
                        <c:v>6.4</c:v>
                      </c:pt>
                      <c:pt idx="5">
                        <c:v>6.5</c:v>
                      </c:pt>
                      <c:pt idx="6">
                        <c:v>6.3</c:v>
                      </c:pt>
                      <c:pt idx="7">
                        <c:v>6.7</c:v>
                      </c:pt>
                      <c:pt idx="8">
                        <c:v>6.4</c:v>
                      </c:pt>
                      <c:pt idx="9">
                        <c:v>6.7</c:v>
                      </c:pt>
                      <c:pt idx="10">
                        <c:v>6.7</c:v>
                      </c:pt>
                      <c:pt idx="11">
                        <c:v>6.6</c:v>
                      </c:pt>
                      <c:pt idx="12">
                        <c:v>7.2</c:v>
                      </c:pt>
                      <c:pt idx="13">
                        <c:v>6.6</c:v>
                      </c:pt>
                      <c:pt idx="14">
                        <c:v>7.4</c:v>
                      </c:pt>
                      <c:pt idx="15">
                        <c:v>6.9</c:v>
                      </c:pt>
                      <c:pt idx="16">
                        <c:v>7.65</c:v>
                      </c:pt>
                      <c:pt idx="17">
                        <c:v>2.9</c:v>
                      </c:pt>
                      <c:pt idx="18">
                        <c:v>7.2</c:v>
                      </c:pt>
                      <c:pt idx="19">
                        <c:v>5.9</c:v>
                      </c:pt>
                      <c:pt idx="20">
                        <c:v>6.8</c:v>
                      </c:pt>
                      <c:pt idx="21">
                        <c:v>7.4</c:v>
                      </c:pt>
                      <c:pt idx="22">
                        <c:v>4.75</c:v>
                      </c:pt>
                      <c:pt idx="23">
                        <c:v>6.5</c:v>
                      </c:pt>
                      <c:pt idx="24">
                        <c:v>6.8</c:v>
                      </c:pt>
                      <c:pt idx="25">
                        <c:v>7.1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7E9-4B62-B90C-A583DEC2F88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A'!$K$1</c15:sqref>
                        </c15:formulaRef>
                      </c:ext>
                    </c:extLst>
                    <c:strCache>
                      <c:ptCount val="1"/>
                      <c:pt idx="0">
                        <c:v>MODE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A'!$K$2:$K$27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6.6</c:v>
                      </c:pt>
                      <c:pt idx="1">
                        <c:v>6.7</c:v>
                      </c:pt>
                      <c:pt idx="2">
                        <c:v>6.7</c:v>
                      </c:pt>
                      <c:pt idx="3">
                        <c:v>6.7</c:v>
                      </c:pt>
                      <c:pt idx="4">
                        <c:v>6.4</c:v>
                      </c:pt>
                      <c:pt idx="5">
                        <c:v>6.5</c:v>
                      </c:pt>
                      <c:pt idx="6">
                        <c:v>6.7</c:v>
                      </c:pt>
                      <c:pt idx="7">
                        <c:v>6.7</c:v>
                      </c:pt>
                      <c:pt idx="8">
                        <c:v>6.7</c:v>
                      </c:pt>
                      <c:pt idx="9">
                        <c:v>7.1</c:v>
                      </c:pt>
                      <c:pt idx="10">
                        <c:v>7</c:v>
                      </c:pt>
                      <c:pt idx="11">
                        <c:v>6.6</c:v>
                      </c:pt>
                      <c:pt idx="12">
                        <c:v>7</c:v>
                      </c:pt>
                      <c:pt idx="13">
                        <c:v>6.6</c:v>
                      </c:pt>
                      <c:pt idx="14">
                        <c:v>7.5</c:v>
                      </c:pt>
                      <c:pt idx="15">
                        <c:v>6.7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7.5</c:v>
                      </c:pt>
                      <c:pt idx="19">
                        <c:v>6.2</c:v>
                      </c:pt>
                      <c:pt idx="20">
                        <c:v>6.5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7.2</c:v>
                      </c:pt>
                      <c:pt idx="25">
                        <c:v>7.1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7E9-4B62-B90C-A583DEC2F88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A'!$L$1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A'!$L$2:$L$27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9.1</c:v>
                      </c:pt>
                      <c:pt idx="1">
                        <c:v>8.9</c:v>
                      </c:pt>
                      <c:pt idx="2">
                        <c:v>8.9</c:v>
                      </c:pt>
                      <c:pt idx="3">
                        <c:v>8.8000000000000007</c:v>
                      </c:pt>
                      <c:pt idx="4">
                        <c:v>9</c:v>
                      </c:pt>
                      <c:pt idx="5">
                        <c:v>8.6</c:v>
                      </c:pt>
                      <c:pt idx="6">
                        <c:v>9.5</c:v>
                      </c:pt>
                      <c:pt idx="7">
                        <c:v>8.6</c:v>
                      </c:pt>
                      <c:pt idx="8">
                        <c:v>8.6999999999999993</c:v>
                      </c:pt>
                      <c:pt idx="9">
                        <c:v>8.5</c:v>
                      </c:pt>
                      <c:pt idx="10">
                        <c:v>8.5</c:v>
                      </c:pt>
                      <c:pt idx="11">
                        <c:v>8.6</c:v>
                      </c:pt>
                      <c:pt idx="12">
                        <c:v>8.9</c:v>
                      </c:pt>
                      <c:pt idx="13">
                        <c:v>9.3000000000000007</c:v>
                      </c:pt>
                      <c:pt idx="14">
                        <c:v>8.6999999999999993</c:v>
                      </c:pt>
                      <c:pt idx="15">
                        <c:v>9.3000000000000007</c:v>
                      </c:pt>
                      <c:pt idx="16">
                        <c:v>8.1999999999999993</c:v>
                      </c:pt>
                      <c:pt idx="17">
                        <c:v>2.9</c:v>
                      </c:pt>
                      <c:pt idx="18">
                        <c:v>8.9</c:v>
                      </c:pt>
                      <c:pt idx="19">
                        <c:v>8.6999999999999993</c:v>
                      </c:pt>
                      <c:pt idx="20">
                        <c:v>8.9</c:v>
                      </c:pt>
                      <c:pt idx="21">
                        <c:v>8.1</c:v>
                      </c:pt>
                      <c:pt idx="22">
                        <c:v>6.6</c:v>
                      </c:pt>
                      <c:pt idx="23">
                        <c:v>7.1</c:v>
                      </c:pt>
                      <c:pt idx="24">
                        <c:v>8.6999999999999993</c:v>
                      </c:pt>
                      <c:pt idx="25">
                        <c:v>8.6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E9-4B62-B90C-A583DEC2F88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A'!$M$1</c15:sqref>
                        </c15:formulaRef>
                      </c:ext>
                    </c:extLst>
                    <c:strCache>
                      <c:ptCount val="1"/>
                      <c:pt idx="0">
                        <c:v>MIN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A'!$M$2:$M$27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1.7</c:v>
                      </c:pt>
                      <c:pt idx="1">
                        <c:v>1.9</c:v>
                      </c:pt>
                      <c:pt idx="2">
                        <c:v>1.7</c:v>
                      </c:pt>
                      <c:pt idx="3">
                        <c:v>1.9</c:v>
                      </c:pt>
                      <c:pt idx="4">
                        <c:v>2.2000000000000002</c:v>
                      </c:pt>
                      <c:pt idx="5">
                        <c:v>2.1</c:v>
                      </c:pt>
                      <c:pt idx="6">
                        <c:v>1.7</c:v>
                      </c:pt>
                      <c:pt idx="7">
                        <c:v>1.7</c:v>
                      </c:pt>
                      <c:pt idx="8">
                        <c:v>1.7</c:v>
                      </c:pt>
                      <c:pt idx="9">
                        <c:v>1.6</c:v>
                      </c:pt>
                      <c:pt idx="10">
                        <c:v>2.1</c:v>
                      </c:pt>
                      <c:pt idx="11">
                        <c:v>2.2000000000000002</c:v>
                      </c:pt>
                      <c:pt idx="12">
                        <c:v>4.5</c:v>
                      </c:pt>
                      <c:pt idx="13">
                        <c:v>2.4</c:v>
                      </c:pt>
                      <c:pt idx="14">
                        <c:v>1.6</c:v>
                      </c:pt>
                      <c:pt idx="15">
                        <c:v>2</c:v>
                      </c:pt>
                      <c:pt idx="16">
                        <c:v>7.1</c:v>
                      </c:pt>
                      <c:pt idx="17">
                        <c:v>2.9</c:v>
                      </c:pt>
                      <c:pt idx="18">
                        <c:v>2</c:v>
                      </c:pt>
                      <c:pt idx="19">
                        <c:v>2.2000000000000002</c:v>
                      </c:pt>
                      <c:pt idx="20">
                        <c:v>3.8</c:v>
                      </c:pt>
                      <c:pt idx="21">
                        <c:v>7.1</c:v>
                      </c:pt>
                      <c:pt idx="22">
                        <c:v>2.9</c:v>
                      </c:pt>
                      <c:pt idx="23">
                        <c:v>5.2</c:v>
                      </c:pt>
                      <c:pt idx="24">
                        <c:v>2</c:v>
                      </c:pt>
                      <c:pt idx="25">
                        <c:v>2.7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E9-4B62-B90C-A583DEC2F88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A'!$N$1</c15:sqref>
                        </c15:formulaRef>
                      </c:ext>
                    </c:extLst>
                    <c:strCache>
                      <c:ptCount val="1"/>
                      <c:pt idx="0">
                        <c:v>RANGE</c:v>
                      </c:pt>
                    </c:strCache>
                  </c:strRef>
                </c:tx>
                <c:spPr>
                  <a:ln w="349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A'!$N$2:$N$27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7.3999999999999995</c:v>
                      </c:pt>
                      <c:pt idx="1">
                        <c:v>7</c:v>
                      </c:pt>
                      <c:pt idx="2">
                        <c:v>7.2</c:v>
                      </c:pt>
                      <c:pt idx="3">
                        <c:v>6.9</c:v>
                      </c:pt>
                      <c:pt idx="4">
                        <c:v>6.8</c:v>
                      </c:pt>
                      <c:pt idx="5">
                        <c:v>6.5</c:v>
                      </c:pt>
                      <c:pt idx="6">
                        <c:v>7.8</c:v>
                      </c:pt>
                      <c:pt idx="7">
                        <c:v>6.8999999999999995</c:v>
                      </c:pt>
                      <c:pt idx="8">
                        <c:v>6.9999999999999991</c:v>
                      </c:pt>
                      <c:pt idx="9">
                        <c:v>6.9</c:v>
                      </c:pt>
                      <c:pt idx="10">
                        <c:v>6.4</c:v>
                      </c:pt>
                      <c:pt idx="11">
                        <c:v>6.3999999999999995</c:v>
                      </c:pt>
                      <c:pt idx="12">
                        <c:v>4.4000000000000004</c:v>
                      </c:pt>
                      <c:pt idx="13">
                        <c:v>6.9</c:v>
                      </c:pt>
                      <c:pt idx="14">
                        <c:v>7.1</c:v>
                      </c:pt>
                      <c:pt idx="15">
                        <c:v>7.3000000000000007</c:v>
                      </c:pt>
                      <c:pt idx="16">
                        <c:v>1.0999999999999996</c:v>
                      </c:pt>
                      <c:pt idx="17">
                        <c:v>0</c:v>
                      </c:pt>
                      <c:pt idx="18">
                        <c:v>6.9</c:v>
                      </c:pt>
                      <c:pt idx="19">
                        <c:v>6.4999999999999991</c:v>
                      </c:pt>
                      <c:pt idx="20">
                        <c:v>5.1000000000000005</c:v>
                      </c:pt>
                      <c:pt idx="21">
                        <c:v>1</c:v>
                      </c:pt>
                      <c:pt idx="22">
                        <c:v>3.6999999999999997</c:v>
                      </c:pt>
                      <c:pt idx="23">
                        <c:v>1.8999999999999995</c:v>
                      </c:pt>
                      <c:pt idx="24">
                        <c:v>6.6999999999999993</c:v>
                      </c:pt>
                      <c:pt idx="25">
                        <c:v>5.8999999999999995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E9-4B62-B90C-A583DEC2F88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A'!$O$1</c15:sqref>
                        </c15:formulaRef>
                      </c:ext>
                    </c:extLst>
                    <c:strCache>
                      <c:ptCount val="1"/>
                      <c:pt idx="0">
                        <c:v>VAR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'TASK A'!$G$2:$G$27</c15:sqref>
                        </c15:formulaRef>
                      </c:ext>
                    </c:extLst>
                    <c:strCache>
                      <c:ptCount val="26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Fantasy</c:v>
                      </c:pt>
                      <c:pt idx="3">
                        <c:v>Sci-fi</c:v>
                      </c:pt>
                      <c:pt idx="4">
                        <c:v>Thriller</c:v>
                      </c:pt>
                      <c:pt idx="5">
                        <c:v>Romance</c:v>
                      </c:pt>
                      <c:pt idx="6">
                        <c:v>Comedy</c:v>
                      </c:pt>
                      <c:pt idx="7">
                        <c:v>Animation</c:v>
                      </c:pt>
                      <c:pt idx="8">
                        <c:v>Family</c:v>
                      </c:pt>
                      <c:pt idx="9">
                        <c:v>Music</c:v>
                      </c:pt>
                      <c:pt idx="10">
                        <c:v>Musical</c:v>
                      </c:pt>
                      <c:pt idx="11">
                        <c:v>Mystery</c:v>
                      </c:pt>
                      <c:pt idx="12">
                        <c:v>Biography</c:v>
                      </c:pt>
                      <c:pt idx="13">
                        <c:v>Crime</c:v>
                      </c:pt>
                      <c:pt idx="14">
                        <c:v>Documentary</c:v>
                      </c:pt>
                      <c:pt idx="15">
                        <c:v>Drama</c:v>
                      </c:pt>
                      <c:pt idx="16">
                        <c:v>Film-noir</c:v>
                      </c:pt>
                      <c:pt idx="17">
                        <c:v>Game-show</c:v>
                      </c:pt>
                      <c:pt idx="18">
                        <c:v>History</c:v>
                      </c:pt>
                      <c:pt idx="19">
                        <c:v>Horror</c:v>
                      </c:pt>
                      <c:pt idx="20">
                        <c:v>Western</c:v>
                      </c:pt>
                      <c:pt idx="21">
                        <c:v>News</c:v>
                      </c:pt>
                      <c:pt idx="22">
                        <c:v>Reality-TV</c:v>
                      </c:pt>
                      <c:pt idx="23">
                        <c:v>Short</c:v>
                      </c:pt>
                      <c:pt idx="24">
                        <c:v>Sport</c:v>
                      </c:pt>
                      <c:pt idx="25">
                        <c:v>War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'TASK A'!$O$2:$O$27</c15:sqref>
                        </c15:formulaRef>
                      </c:ext>
                    </c:extLst>
                    <c:numCache>
                      <c:formatCode>0.000</c:formatCode>
                      <c:ptCount val="26"/>
                      <c:pt idx="0">
                        <c:v>1.2515424586826167</c:v>
                      </c:pt>
                      <c:pt idx="1">
                        <c:v>1.292195527453083</c:v>
                      </c:pt>
                      <c:pt idx="2">
                        <c:v>1.3597180255907164</c:v>
                      </c:pt>
                      <c:pt idx="3">
                        <c:v>1.4805532789799292</c:v>
                      </c:pt>
                      <c:pt idx="4">
                        <c:v>1.1150221367672182</c:v>
                      </c:pt>
                      <c:pt idx="5">
                        <c:v>0.99573620321063028</c:v>
                      </c:pt>
                      <c:pt idx="6">
                        <c:v>1.1905218635466479</c:v>
                      </c:pt>
                      <c:pt idx="7">
                        <c:v>1.3039583333333171</c:v>
                      </c:pt>
                      <c:pt idx="8">
                        <c:v>1.4614483651053882</c:v>
                      </c:pt>
                      <c:pt idx="9">
                        <c:v>1.4404497311390347</c:v>
                      </c:pt>
                      <c:pt idx="10">
                        <c:v>1.4962589592681175</c:v>
                      </c:pt>
                      <c:pt idx="11">
                        <c:v>1.1717001169093744</c:v>
                      </c:pt>
                      <c:pt idx="12">
                        <c:v>0.52339202418488606</c:v>
                      </c:pt>
                      <c:pt idx="13">
                        <c:v>1.0584107753403502</c:v>
                      </c:pt>
                      <c:pt idx="14">
                        <c:v>1.1070446007786188</c:v>
                      </c:pt>
                      <c:pt idx="15">
                        <c:v>0.90976695616261571</c:v>
                      </c:pt>
                      <c:pt idx="16">
                        <c:v>0.15555555555555547</c:v>
                      </c:pt>
                      <c:pt idx="17">
                        <c:v>0</c:v>
                      </c:pt>
                      <c:pt idx="18">
                        <c:v>0.78091069502993393</c:v>
                      </c:pt>
                      <c:pt idx="19">
                        <c:v>1.2513196680532483</c:v>
                      </c:pt>
                      <c:pt idx="20">
                        <c:v>1.1026493888637074</c:v>
                      </c:pt>
                      <c:pt idx="21">
                        <c:v>0.17555555555555549</c:v>
                      </c:pt>
                      <c:pt idx="22">
                        <c:v>3.4224999999999994</c:v>
                      </c:pt>
                      <c:pt idx="23">
                        <c:v>0.4456000000000131</c:v>
                      </c:pt>
                      <c:pt idx="24">
                        <c:v>1.223501548086477</c:v>
                      </c:pt>
                      <c:pt idx="25">
                        <c:v>0.76358480725625355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E9-4B62-B90C-A583DEC2F883}"/>
                  </c:ext>
                </c:extLst>
              </c15:ser>
            </c15:filteredLineSeries>
          </c:ext>
        </c:extLst>
      </c:lineChart>
      <c:catAx>
        <c:axId val="85000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rgbClr val="00542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807424"/>
        <c:crosses val="autoZero"/>
        <c:auto val="1"/>
        <c:lblAlgn val="ctr"/>
        <c:lblOffset val="100"/>
        <c:noMultiLvlLbl val="0"/>
      </c:catAx>
      <c:valAx>
        <c:axId val="8538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542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06080"/>
        <c:crosses val="autoZero"/>
        <c:crossBetween val="between"/>
      </c:valAx>
      <c:spPr>
        <a:solidFill>
          <a:srgbClr val="C5E1B4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652523034027275"/>
          <c:y val="0.89409667541557303"/>
          <c:w val="0.15393252957623621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5E0B4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DURATION VS IMDB_SCORE</a:t>
            </a:r>
          </a:p>
        </c:rich>
      </c:tx>
      <c:layout>
        <c:manualLayout>
          <c:xMode val="edge"/>
          <c:yMode val="edge"/>
          <c:x val="0.41801316461179089"/>
          <c:y val="1.9249278152069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117090120819918E-2"/>
          <c:y val="0.12682064741907259"/>
          <c:w val="0.84836369770580311"/>
          <c:h val="0.73463809083537324"/>
        </c:manualLayout>
      </c:layout>
      <c:scatterChart>
        <c:scatterStyle val="lineMarker"/>
        <c:varyColors val="0"/>
        <c:ser>
          <c:idx val="0"/>
          <c:order val="0"/>
          <c:tx>
            <c:strRef>
              <c:f>'TASK B'!$C$1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98DC9D"/>
              </a:solidFill>
              <a:ln w="38100">
                <a:solidFill>
                  <a:srgbClr val="005426">
                    <a:alpha val="60000"/>
                  </a:srgb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>
                    <a:lumMod val="50000"/>
                  </a:schemeClr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2135042735042735"/>
                  <c:y val="6.80511474527222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'TASK B'!$B$2:$B$4902</c:f>
              <c:numCache>
                <c:formatCode>General</c:formatCode>
                <c:ptCount val="4901"/>
                <c:pt idx="0">
                  <c:v>511</c:v>
                </c:pt>
                <c:pt idx="1">
                  <c:v>334</c:v>
                </c:pt>
                <c:pt idx="2">
                  <c:v>330</c:v>
                </c:pt>
                <c:pt idx="3">
                  <c:v>325</c:v>
                </c:pt>
                <c:pt idx="4">
                  <c:v>300</c:v>
                </c:pt>
                <c:pt idx="5">
                  <c:v>293</c:v>
                </c:pt>
                <c:pt idx="6">
                  <c:v>289</c:v>
                </c:pt>
                <c:pt idx="7">
                  <c:v>286</c:v>
                </c:pt>
                <c:pt idx="8">
                  <c:v>280</c:v>
                </c:pt>
                <c:pt idx="9">
                  <c:v>271</c:v>
                </c:pt>
                <c:pt idx="10">
                  <c:v>270</c:v>
                </c:pt>
                <c:pt idx="11">
                  <c:v>251</c:v>
                </c:pt>
                <c:pt idx="12">
                  <c:v>251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236</c:v>
                </c:pt>
                <c:pt idx="17">
                  <c:v>227</c:v>
                </c:pt>
                <c:pt idx="18">
                  <c:v>226</c:v>
                </c:pt>
                <c:pt idx="19">
                  <c:v>225</c:v>
                </c:pt>
                <c:pt idx="20">
                  <c:v>220</c:v>
                </c:pt>
                <c:pt idx="21">
                  <c:v>220</c:v>
                </c:pt>
                <c:pt idx="22">
                  <c:v>219</c:v>
                </c:pt>
                <c:pt idx="23">
                  <c:v>216</c:v>
                </c:pt>
                <c:pt idx="24">
                  <c:v>215</c:v>
                </c:pt>
                <c:pt idx="25">
                  <c:v>215</c:v>
                </c:pt>
                <c:pt idx="26">
                  <c:v>215</c:v>
                </c:pt>
                <c:pt idx="27">
                  <c:v>212</c:v>
                </c:pt>
                <c:pt idx="28">
                  <c:v>212</c:v>
                </c:pt>
                <c:pt idx="29">
                  <c:v>206</c:v>
                </c:pt>
                <c:pt idx="30">
                  <c:v>206</c:v>
                </c:pt>
                <c:pt idx="31">
                  <c:v>202</c:v>
                </c:pt>
                <c:pt idx="32">
                  <c:v>202</c:v>
                </c:pt>
                <c:pt idx="33">
                  <c:v>201</c:v>
                </c:pt>
                <c:pt idx="34">
                  <c:v>200</c:v>
                </c:pt>
                <c:pt idx="35">
                  <c:v>199</c:v>
                </c:pt>
                <c:pt idx="36">
                  <c:v>197</c:v>
                </c:pt>
                <c:pt idx="37">
                  <c:v>197</c:v>
                </c:pt>
                <c:pt idx="38">
                  <c:v>196</c:v>
                </c:pt>
                <c:pt idx="39">
                  <c:v>195</c:v>
                </c:pt>
                <c:pt idx="40">
                  <c:v>195</c:v>
                </c:pt>
                <c:pt idx="41">
                  <c:v>194</c:v>
                </c:pt>
                <c:pt idx="42">
                  <c:v>194</c:v>
                </c:pt>
                <c:pt idx="43">
                  <c:v>193</c:v>
                </c:pt>
                <c:pt idx="44">
                  <c:v>193</c:v>
                </c:pt>
                <c:pt idx="45">
                  <c:v>192</c:v>
                </c:pt>
                <c:pt idx="46">
                  <c:v>192</c:v>
                </c:pt>
                <c:pt idx="47">
                  <c:v>190</c:v>
                </c:pt>
                <c:pt idx="48">
                  <c:v>189</c:v>
                </c:pt>
                <c:pt idx="49">
                  <c:v>189</c:v>
                </c:pt>
                <c:pt idx="50">
                  <c:v>188</c:v>
                </c:pt>
                <c:pt idx="51">
                  <c:v>188</c:v>
                </c:pt>
                <c:pt idx="52">
                  <c:v>187</c:v>
                </c:pt>
                <c:pt idx="53">
                  <c:v>186</c:v>
                </c:pt>
                <c:pt idx="54">
                  <c:v>186</c:v>
                </c:pt>
                <c:pt idx="55">
                  <c:v>186</c:v>
                </c:pt>
                <c:pt idx="56">
                  <c:v>185</c:v>
                </c:pt>
                <c:pt idx="57">
                  <c:v>184</c:v>
                </c:pt>
                <c:pt idx="58">
                  <c:v>184</c:v>
                </c:pt>
                <c:pt idx="59">
                  <c:v>184</c:v>
                </c:pt>
                <c:pt idx="60">
                  <c:v>183</c:v>
                </c:pt>
                <c:pt idx="61">
                  <c:v>183</c:v>
                </c:pt>
                <c:pt idx="62">
                  <c:v>182</c:v>
                </c:pt>
                <c:pt idx="63">
                  <c:v>181</c:v>
                </c:pt>
                <c:pt idx="64">
                  <c:v>180</c:v>
                </c:pt>
                <c:pt idx="65">
                  <c:v>180</c:v>
                </c:pt>
                <c:pt idx="66">
                  <c:v>178</c:v>
                </c:pt>
                <c:pt idx="67">
                  <c:v>178</c:v>
                </c:pt>
                <c:pt idx="68">
                  <c:v>178</c:v>
                </c:pt>
                <c:pt idx="69">
                  <c:v>178</c:v>
                </c:pt>
                <c:pt idx="70">
                  <c:v>178</c:v>
                </c:pt>
                <c:pt idx="71">
                  <c:v>178</c:v>
                </c:pt>
                <c:pt idx="72">
                  <c:v>178</c:v>
                </c:pt>
                <c:pt idx="73">
                  <c:v>178</c:v>
                </c:pt>
                <c:pt idx="74">
                  <c:v>177</c:v>
                </c:pt>
                <c:pt idx="75">
                  <c:v>177</c:v>
                </c:pt>
                <c:pt idx="76">
                  <c:v>177</c:v>
                </c:pt>
                <c:pt idx="77">
                  <c:v>176</c:v>
                </c:pt>
                <c:pt idx="78">
                  <c:v>176</c:v>
                </c:pt>
                <c:pt idx="79">
                  <c:v>176</c:v>
                </c:pt>
                <c:pt idx="80">
                  <c:v>175</c:v>
                </c:pt>
                <c:pt idx="81">
                  <c:v>175</c:v>
                </c:pt>
                <c:pt idx="82">
                  <c:v>174</c:v>
                </c:pt>
                <c:pt idx="83">
                  <c:v>174</c:v>
                </c:pt>
                <c:pt idx="84">
                  <c:v>174</c:v>
                </c:pt>
                <c:pt idx="85">
                  <c:v>173</c:v>
                </c:pt>
                <c:pt idx="86">
                  <c:v>173</c:v>
                </c:pt>
                <c:pt idx="87">
                  <c:v>172</c:v>
                </c:pt>
                <c:pt idx="88">
                  <c:v>172</c:v>
                </c:pt>
                <c:pt idx="89">
                  <c:v>172</c:v>
                </c:pt>
                <c:pt idx="90">
                  <c:v>172</c:v>
                </c:pt>
                <c:pt idx="91">
                  <c:v>172</c:v>
                </c:pt>
                <c:pt idx="92">
                  <c:v>172</c:v>
                </c:pt>
                <c:pt idx="93">
                  <c:v>172</c:v>
                </c:pt>
                <c:pt idx="94">
                  <c:v>172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170</c:v>
                </c:pt>
                <c:pt idx="100">
                  <c:v>170</c:v>
                </c:pt>
                <c:pt idx="101">
                  <c:v>170</c:v>
                </c:pt>
                <c:pt idx="102">
                  <c:v>170</c:v>
                </c:pt>
                <c:pt idx="103">
                  <c:v>170</c:v>
                </c:pt>
                <c:pt idx="104">
                  <c:v>170</c:v>
                </c:pt>
                <c:pt idx="105">
                  <c:v>169</c:v>
                </c:pt>
                <c:pt idx="106">
                  <c:v>169</c:v>
                </c:pt>
                <c:pt idx="107">
                  <c:v>169</c:v>
                </c:pt>
                <c:pt idx="108">
                  <c:v>169</c:v>
                </c:pt>
                <c:pt idx="109">
                  <c:v>168</c:v>
                </c:pt>
                <c:pt idx="110">
                  <c:v>168</c:v>
                </c:pt>
                <c:pt idx="111">
                  <c:v>167</c:v>
                </c:pt>
                <c:pt idx="112">
                  <c:v>167</c:v>
                </c:pt>
                <c:pt idx="113">
                  <c:v>166</c:v>
                </c:pt>
                <c:pt idx="114">
                  <c:v>165</c:v>
                </c:pt>
                <c:pt idx="115">
                  <c:v>165</c:v>
                </c:pt>
                <c:pt idx="116">
                  <c:v>165</c:v>
                </c:pt>
                <c:pt idx="117">
                  <c:v>165</c:v>
                </c:pt>
                <c:pt idx="118">
                  <c:v>165</c:v>
                </c:pt>
                <c:pt idx="119">
                  <c:v>164</c:v>
                </c:pt>
                <c:pt idx="120">
                  <c:v>164</c:v>
                </c:pt>
                <c:pt idx="121">
                  <c:v>164</c:v>
                </c:pt>
                <c:pt idx="122">
                  <c:v>164</c:v>
                </c:pt>
                <c:pt idx="123">
                  <c:v>163</c:v>
                </c:pt>
                <c:pt idx="124">
                  <c:v>162</c:v>
                </c:pt>
                <c:pt idx="125">
                  <c:v>162</c:v>
                </c:pt>
                <c:pt idx="126">
                  <c:v>161</c:v>
                </c:pt>
                <c:pt idx="127">
                  <c:v>161</c:v>
                </c:pt>
                <c:pt idx="128">
                  <c:v>161</c:v>
                </c:pt>
                <c:pt idx="129">
                  <c:v>161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160</c:v>
                </c:pt>
                <c:pt idx="134">
                  <c:v>160</c:v>
                </c:pt>
                <c:pt idx="135">
                  <c:v>160</c:v>
                </c:pt>
                <c:pt idx="136">
                  <c:v>160</c:v>
                </c:pt>
                <c:pt idx="137">
                  <c:v>159</c:v>
                </c:pt>
                <c:pt idx="138">
                  <c:v>159</c:v>
                </c:pt>
                <c:pt idx="139">
                  <c:v>159</c:v>
                </c:pt>
                <c:pt idx="140">
                  <c:v>158</c:v>
                </c:pt>
                <c:pt idx="141">
                  <c:v>158</c:v>
                </c:pt>
                <c:pt idx="142">
                  <c:v>158</c:v>
                </c:pt>
                <c:pt idx="143">
                  <c:v>158</c:v>
                </c:pt>
                <c:pt idx="144">
                  <c:v>158</c:v>
                </c:pt>
                <c:pt idx="145">
                  <c:v>158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156</c:v>
                </c:pt>
                <c:pt idx="151">
                  <c:v>156</c:v>
                </c:pt>
                <c:pt idx="152">
                  <c:v>156</c:v>
                </c:pt>
                <c:pt idx="153">
                  <c:v>156</c:v>
                </c:pt>
                <c:pt idx="154">
                  <c:v>156</c:v>
                </c:pt>
                <c:pt idx="155">
                  <c:v>156</c:v>
                </c:pt>
                <c:pt idx="156">
                  <c:v>156</c:v>
                </c:pt>
                <c:pt idx="157">
                  <c:v>155</c:v>
                </c:pt>
                <c:pt idx="158">
                  <c:v>155</c:v>
                </c:pt>
                <c:pt idx="159">
                  <c:v>155</c:v>
                </c:pt>
                <c:pt idx="160">
                  <c:v>155</c:v>
                </c:pt>
                <c:pt idx="161">
                  <c:v>155</c:v>
                </c:pt>
                <c:pt idx="162">
                  <c:v>155</c:v>
                </c:pt>
                <c:pt idx="163">
                  <c:v>154</c:v>
                </c:pt>
                <c:pt idx="164">
                  <c:v>154</c:v>
                </c:pt>
                <c:pt idx="165">
                  <c:v>154</c:v>
                </c:pt>
                <c:pt idx="166">
                  <c:v>154</c:v>
                </c:pt>
                <c:pt idx="167">
                  <c:v>154</c:v>
                </c:pt>
                <c:pt idx="168">
                  <c:v>154</c:v>
                </c:pt>
                <c:pt idx="169">
                  <c:v>154</c:v>
                </c:pt>
                <c:pt idx="170">
                  <c:v>154</c:v>
                </c:pt>
                <c:pt idx="171">
                  <c:v>154</c:v>
                </c:pt>
                <c:pt idx="172">
                  <c:v>154</c:v>
                </c:pt>
                <c:pt idx="173">
                  <c:v>154</c:v>
                </c:pt>
                <c:pt idx="174">
                  <c:v>153</c:v>
                </c:pt>
                <c:pt idx="175">
                  <c:v>153</c:v>
                </c:pt>
                <c:pt idx="176">
                  <c:v>153</c:v>
                </c:pt>
                <c:pt idx="177">
                  <c:v>153</c:v>
                </c:pt>
                <c:pt idx="178">
                  <c:v>153</c:v>
                </c:pt>
                <c:pt idx="179">
                  <c:v>153</c:v>
                </c:pt>
                <c:pt idx="180">
                  <c:v>153</c:v>
                </c:pt>
                <c:pt idx="181">
                  <c:v>153</c:v>
                </c:pt>
                <c:pt idx="182">
                  <c:v>153</c:v>
                </c:pt>
                <c:pt idx="183">
                  <c:v>153</c:v>
                </c:pt>
                <c:pt idx="184">
                  <c:v>153</c:v>
                </c:pt>
                <c:pt idx="185">
                  <c:v>153</c:v>
                </c:pt>
                <c:pt idx="186">
                  <c:v>152</c:v>
                </c:pt>
                <c:pt idx="187">
                  <c:v>152</c:v>
                </c:pt>
                <c:pt idx="188">
                  <c:v>152</c:v>
                </c:pt>
                <c:pt idx="189">
                  <c:v>152</c:v>
                </c:pt>
                <c:pt idx="190">
                  <c:v>152</c:v>
                </c:pt>
                <c:pt idx="191">
                  <c:v>152</c:v>
                </c:pt>
                <c:pt idx="192">
                  <c:v>152</c:v>
                </c:pt>
                <c:pt idx="193">
                  <c:v>152</c:v>
                </c:pt>
                <c:pt idx="194">
                  <c:v>152</c:v>
                </c:pt>
                <c:pt idx="195">
                  <c:v>151</c:v>
                </c:pt>
                <c:pt idx="196">
                  <c:v>151</c:v>
                </c:pt>
                <c:pt idx="197">
                  <c:v>151</c:v>
                </c:pt>
                <c:pt idx="198">
                  <c:v>151</c:v>
                </c:pt>
                <c:pt idx="199">
                  <c:v>151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149</c:v>
                </c:pt>
                <c:pt idx="217">
                  <c:v>149</c:v>
                </c:pt>
                <c:pt idx="218">
                  <c:v>149</c:v>
                </c:pt>
                <c:pt idx="219">
                  <c:v>149</c:v>
                </c:pt>
                <c:pt idx="220">
                  <c:v>149</c:v>
                </c:pt>
                <c:pt idx="221">
                  <c:v>148</c:v>
                </c:pt>
                <c:pt idx="222">
                  <c:v>148</c:v>
                </c:pt>
                <c:pt idx="223">
                  <c:v>148</c:v>
                </c:pt>
                <c:pt idx="224">
                  <c:v>148</c:v>
                </c:pt>
                <c:pt idx="225">
                  <c:v>148</c:v>
                </c:pt>
                <c:pt idx="226">
                  <c:v>148</c:v>
                </c:pt>
                <c:pt idx="227">
                  <c:v>148</c:v>
                </c:pt>
                <c:pt idx="228">
                  <c:v>148</c:v>
                </c:pt>
                <c:pt idx="229">
                  <c:v>148</c:v>
                </c:pt>
                <c:pt idx="230">
                  <c:v>148</c:v>
                </c:pt>
                <c:pt idx="231">
                  <c:v>148</c:v>
                </c:pt>
                <c:pt idx="232">
                  <c:v>147</c:v>
                </c:pt>
                <c:pt idx="233">
                  <c:v>147</c:v>
                </c:pt>
                <c:pt idx="234">
                  <c:v>147</c:v>
                </c:pt>
                <c:pt idx="235">
                  <c:v>147</c:v>
                </c:pt>
                <c:pt idx="236">
                  <c:v>147</c:v>
                </c:pt>
                <c:pt idx="237">
                  <c:v>147</c:v>
                </c:pt>
                <c:pt idx="238">
                  <c:v>147</c:v>
                </c:pt>
                <c:pt idx="239">
                  <c:v>147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145</c:v>
                </c:pt>
                <c:pt idx="256">
                  <c:v>145</c:v>
                </c:pt>
                <c:pt idx="257">
                  <c:v>145</c:v>
                </c:pt>
                <c:pt idx="258">
                  <c:v>145</c:v>
                </c:pt>
                <c:pt idx="259">
                  <c:v>145</c:v>
                </c:pt>
                <c:pt idx="260">
                  <c:v>145</c:v>
                </c:pt>
                <c:pt idx="261">
                  <c:v>145</c:v>
                </c:pt>
                <c:pt idx="262">
                  <c:v>145</c:v>
                </c:pt>
                <c:pt idx="263">
                  <c:v>145</c:v>
                </c:pt>
                <c:pt idx="264">
                  <c:v>145</c:v>
                </c:pt>
                <c:pt idx="265">
                  <c:v>144</c:v>
                </c:pt>
                <c:pt idx="266">
                  <c:v>144</c:v>
                </c:pt>
                <c:pt idx="267">
                  <c:v>144</c:v>
                </c:pt>
                <c:pt idx="268">
                  <c:v>144</c:v>
                </c:pt>
                <c:pt idx="269">
                  <c:v>144</c:v>
                </c:pt>
                <c:pt idx="270">
                  <c:v>144</c:v>
                </c:pt>
                <c:pt idx="271">
                  <c:v>144</c:v>
                </c:pt>
                <c:pt idx="272">
                  <c:v>144</c:v>
                </c:pt>
                <c:pt idx="273">
                  <c:v>144</c:v>
                </c:pt>
                <c:pt idx="274">
                  <c:v>144</c:v>
                </c:pt>
                <c:pt idx="275">
                  <c:v>144</c:v>
                </c:pt>
                <c:pt idx="276">
                  <c:v>144</c:v>
                </c:pt>
                <c:pt idx="277">
                  <c:v>144</c:v>
                </c:pt>
                <c:pt idx="278">
                  <c:v>144</c:v>
                </c:pt>
                <c:pt idx="279">
                  <c:v>143</c:v>
                </c:pt>
                <c:pt idx="280">
                  <c:v>143</c:v>
                </c:pt>
                <c:pt idx="281">
                  <c:v>143</c:v>
                </c:pt>
                <c:pt idx="282">
                  <c:v>143</c:v>
                </c:pt>
                <c:pt idx="283">
                  <c:v>143</c:v>
                </c:pt>
                <c:pt idx="284">
                  <c:v>143</c:v>
                </c:pt>
                <c:pt idx="285">
                  <c:v>143</c:v>
                </c:pt>
                <c:pt idx="286">
                  <c:v>143</c:v>
                </c:pt>
                <c:pt idx="287">
                  <c:v>143</c:v>
                </c:pt>
                <c:pt idx="288">
                  <c:v>143</c:v>
                </c:pt>
                <c:pt idx="289">
                  <c:v>143</c:v>
                </c:pt>
                <c:pt idx="290">
                  <c:v>143</c:v>
                </c:pt>
                <c:pt idx="291">
                  <c:v>143</c:v>
                </c:pt>
                <c:pt idx="292">
                  <c:v>143</c:v>
                </c:pt>
                <c:pt idx="293">
                  <c:v>142</c:v>
                </c:pt>
                <c:pt idx="294">
                  <c:v>142</c:v>
                </c:pt>
                <c:pt idx="295">
                  <c:v>142</c:v>
                </c:pt>
                <c:pt idx="296">
                  <c:v>142</c:v>
                </c:pt>
                <c:pt idx="297">
                  <c:v>142</c:v>
                </c:pt>
                <c:pt idx="298">
                  <c:v>142</c:v>
                </c:pt>
                <c:pt idx="299">
                  <c:v>142</c:v>
                </c:pt>
                <c:pt idx="300">
                  <c:v>142</c:v>
                </c:pt>
                <c:pt idx="301">
                  <c:v>142</c:v>
                </c:pt>
                <c:pt idx="302">
                  <c:v>142</c:v>
                </c:pt>
                <c:pt idx="303">
                  <c:v>142</c:v>
                </c:pt>
                <c:pt idx="304">
                  <c:v>142</c:v>
                </c:pt>
                <c:pt idx="305">
                  <c:v>142</c:v>
                </c:pt>
                <c:pt idx="306">
                  <c:v>142</c:v>
                </c:pt>
                <c:pt idx="307">
                  <c:v>142</c:v>
                </c:pt>
                <c:pt idx="308">
                  <c:v>142</c:v>
                </c:pt>
                <c:pt idx="309">
                  <c:v>142</c:v>
                </c:pt>
                <c:pt idx="310">
                  <c:v>141</c:v>
                </c:pt>
                <c:pt idx="311">
                  <c:v>141</c:v>
                </c:pt>
                <c:pt idx="312">
                  <c:v>141</c:v>
                </c:pt>
                <c:pt idx="313">
                  <c:v>141</c:v>
                </c:pt>
                <c:pt idx="314">
                  <c:v>141</c:v>
                </c:pt>
                <c:pt idx="315">
                  <c:v>141</c:v>
                </c:pt>
                <c:pt idx="316">
                  <c:v>141</c:v>
                </c:pt>
                <c:pt idx="317">
                  <c:v>141</c:v>
                </c:pt>
                <c:pt idx="318">
                  <c:v>141</c:v>
                </c:pt>
                <c:pt idx="319">
                  <c:v>141</c:v>
                </c:pt>
                <c:pt idx="320">
                  <c:v>141</c:v>
                </c:pt>
                <c:pt idx="321">
                  <c:v>141</c:v>
                </c:pt>
                <c:pt idx="322">
                  <c:v>141</c:v>
                </c:pt>
                <c:pt idx="323">
                  <c:v>141</c:v>
                </c:pt>
                <c:pt idx="324">
                  <c:v>141</c:v>
                </c:pt>
                <c:pt idx="325">
                  <c:v>141</c:v>
                </c:pt>
                <c:pt idx="326">
                  <c:v>141</c:v>
                </c:pt>
                <c:pt idx="327">
                  <c:v>141</c:v>
                </c:pt>
                <c:pt idx="328">
                  <c:v>141</c:v>
                </c:pt>
                <c:pt idx="329">
                  <c:v>141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139</c:v>
                </c:pt>
                <c:pt idx="350">
                  <c:v>139</c:v>
                </c:pt>
                <c:pt idx="351">
                  <c:v>139</c:v>
                </c:pt>
                <c:pt idx="352">
                  <c:v>139</c:v>
                </c:pt>
                <c:pt idx="353">
                  <c:v>139</c:v>
                </c:pt>
                <c:pt idx="354">
                  <c:v>139</c:v>
                </c:pt>
                <c:pt idx="355">
                  <c:v>139</c:v>
                </c:pt>
                <c:pt idx="356">
                  <c:v>139</c:v>
                </c:pt>
                <c:pt idx="357">
                  <c:v>139</c:v>
                </c:pt>
                <c:pt idx="358">
                  <c:v>139</c:v>
                </c:pt>
                <c:pt idx="359">
                  <c:v>139</c:v>
                </c:pt>
                <c:pt idx="360">
                  <c:v>139</c:v>
                </c:pt>
                <c:pt idx="361">
                  <c:v>139</c:v>
                </c:pt>
                <c:pt idx="362">
                  <c:v>139</c:v>
                </c:pt>
                <c:pt idx="363">
                  <c:v>139</c:v>
                </c:pt>
                <c:pt idx="364">
                  <c:v>139</c:v>
                </c:pt>
                <c:pt idx="365">
                  <c:v>139</c:v>
                </c:pt>
                <c:pt idx="366">
                  <c:v>139</c:v>
                </c:pt>
                <c:pt idx="367">
                  <c:v>139</c:v>
                </c:pt>
                <c:pt idx="368">
                  <c:v>139</c:v>
                </c:pt>
                <c:pt idx="369">
                  <c:v>138</c:v>
                </c:pt>
                <c:pt idx="370">
                  <c:v>138</c:v>
                </c:pt>
                <c:pt idx="371">
                  <c:v>138</c:v>
                </c:pt>
                <c:pt idx="372">
                  <c:v>138</c:v>
                </c:pt>
                <c:pt idx="373">
                  <c:v>138</c:v>
                </c:pt>
                <c:pt idx="374">
                  <c:v>138</c:v>
                </c:pt>
                <c:pt idx="375">
                  <c:v>138</c:v>
                </c:pt>
                <c:pt idx="376">
                  <c:v>138</c:v>
                </c:pt>
                <c:pt idx="377">
                  <c:v>138</c:v>
                </c:pt>
                <c:pt idx="378">
                  <c:v>138</c:v>
                </c:pt>
                <c:pt idx="379">
                  <c:v>138</c:v>
                </c:pt>
                <c:pt idx="380">
                  <c:v>138</c:v>
                </c:pt>
                <c:pt idx="381">
                  <c:v>138</c:v>
                </c:pt>
                <c:pt idx="382">
                  <c:v>138</c:v>
                </c:pt>
                <c:pt idx="383">
                  <c:v>138</c:v>
                </c:pt>
                <c:pt idx="384">
                  <c:v>138</c:v>
                </c:pt>
                <c:pt idx="385">
                  <c:v>138</c:v>
                </c:pt>
                <c:pt idx="386">
                  <c:v>138</c:v>
                </c:pt>
                <c:pt idx="387">
                  <c:v>138</c:v>
                </c:pt>
                <c:pt idx="388">
                  <c:v>138</c:v>
                </c:pt>
                <c:pt idx="389">
                  <c:v>138</c:v>
                </c:pt>
                <c:pt idx="390">
                  <c:v>137</c:v>
                </c:pt>
                <c:pt idx="391">
                  <c:v>137</c:v>
                </c:pt>
                <c:pt idx="392">
                  <c:v>137</c:v>
                </c:pt>
                <c:pt idx="393">
                  <c:v>137</c:v>
                </c:pt>
                <c:pt idx="394">
                  <c:v>137</c:v>
                </c:pt>
                <c:pt idx="395">
                  <c:v>137</c:v>
                </c:pt>
                <c:pt idx="396">
                  <c:v>137</c:v>
                </c:pt>
                <c:pt idx="397">
                  <c:v>137</c:v>
                </c:pt>
                <c:pt idx="398">
                  <c:v>137</c:v>
                </c:pt>
                <c:pt idx="399">
                  <c:v>137</c:v>
                </c:pt>
                <c:pt idx="400">
                  <c:v>137</c:v>
                </c:pt>
                <c:pt idx="401">
                  <c:v>137</c:v>
                </c:pt>
                <c:pt idx="402">
                  <c:v>137</c:v>
                </c:pt>
                <c:pt idx="403">
                  <c:v>136</c:v>
                </c:pt>
                <c:pt idx="404">
                  <c:v>136</c:v>
                </c:pt>
                <c:pt idx="405">
                  <c:v>136</c:v>
                </c:pt>
                <c:pt idx="406">
                  <c:v>136</c:v>
                </c:pt>
                <c:pt idx="407">
                  <c:v>136</c:v>
                </c:pt>
                <c:pt idx="408">
                  <c:v>136</c:v>
                </c:pt>
                <c:pt idx="409">
                  <c:v>136</c:v>
                </c:pt>
                <c:pt idx="410">
                  <c:v>136</c:v>
                </c:pt>
                <c:pt idx="411">
                  <c:v>136</c:v>
                </c:pt>
                <c:pt idx="412">
                  <c:v>136</c:v>
                </c:pt>
                <c:pt idx="413">
                  <c:v>136</c:v>
                </c:pt>
                <c:pt idx="414">
                  <c:v>136</c:v>
                </c:pt>
                <c:pt idx="415">
                  <c:v>136</c:v>
                </c:pt>
                <c:pt idx="416">
                  <c:v>136</c:v>
                </c:pt>
                <c:pt idx="417">
                  <c:v>136</c:v>
                </c:pt>
                <c:pt idx="418">
                  <c:v>136</c:v>
                </c:pt>
                <c:pt idx="419">
                  <c:v>136</c:v>
                </c:pt>
                <c:pt idx="420">
                  <c:v>136</c:v>
                </c:pt>
                <c:pt idx="421">
                  <c:v>136</c:v>
                </c:pt>
                <c:pt idx="422">
                  <c:v>136</c:v>
                </c:pt>
                <c:pt idx="423">
                  <c:v>136</c:v>
                </c:pt>
                <c:pt idx="424">
                  <c:v>136</c:v>
                </c:pt>
                <c:pt idx="425">
                  <c:v>136</c:v>
                </c:pt>
                <c:pt idx="426">
                  <c:v>135</c:v>
                </c:pt>
                <c:pt idx="427">
                  <c:v>135</c:v>
                </c:pt>
                <c:pt idx="428">
                  <c:v>135</c:v>
                </c:pt>
                <c:pt idx="429">
                  <c:v>135</c:v>
                </c:pt>
                <c:pt idx="430">
                  <c:v>135</c:v>
                </c:pt>
                <c:pt idx="431">
                  <c:v>135</c:v>
                </c:pt>
                <c:pt idx="432">
                  <c:v>135</c:v>
                </c:pt>
                <c:pt idx="433">
                  <c:v>135</c:v>
                </c:pt>
                <c:pt idx="434">
                  <c:v>135</c:v>
                </c:pt>
                <c:pt idx="435">
                  <c:v>135</c:v>
                </c:pt>
                <c:pt idx="436">
                  <c:v>135</c:v>
                </c:pt>
                <c:pt idx="437">
                  <c:v>135</c:v>
                </c:pt>
                <c:pt idx="438">
                  <c:v>135</c:v>
                </c:pt>
                <c:pt idx="439">
                  <c:v>135</c:v>
                </c:pt>
                <c:pt idx="440">
                  <c:v>135</c:v>
                </c:pt>
                <c:pt idx="441">
                  <c:v>135</c:v>
                </c:pt>
                <c:pt idx="442">
                  <c:v>135</c:v>
                </c:pt>
                <c:pt idx="443">
                  <c:v>135</c:v>
                </c:pt>
                <c:pt idx="444">
                  <c:v>135</c:v>
                </c:pt>
                <c:pt idx="445">
                  <c:v>135</c:v>
                </c:pt>
                <c:pt idx="446">
                  <c:v>135</c:v>
                </c:pt>
                <c:pt idx="447">
                  <c:v>135</c:v>
                </c:pt>
                <c:pt idx="448">
                  <c:v>135</c:v>
                </c:pt>
                <c:pt idx="449">
                  <c:v>135</c:v>
                </c:pt>
                <c:pt idx="450">
                  <c:v>135</c:v>
                </c:pt>
                <c:pt idx="451">
                  <c:v>135</c:v>
                </c:pt>
                <c:pt idx="452">
                  <c:v>135</c:v>
                </c:pt>
                <c:pt idx="453">
                  <c:v>135</c:v>
                </c:pt>
                <c:pt idx="454">
                  <c:v>135</c:v>
                </c:pt>
                <c:pt idx="455">
                  <c:v>135</c:v>
                </c:pt>
                <c:pt idx="456">
                  <c:v>135</c:v>
                </c:pt>
                <c:pt idx="457">
                  <c:v>135</c:v>
                </c:pt>
                <c:pt idx="458">
                  <c:v>135</c:v>
                </c:pt>
                <c:pt idx="459">
                  <c:v>135</c:v>
                </c:pt>
                <c:pt idx="460">
                  <c:v>135</c:v>
                </c:pt>
                <c:pt idx="461">
                  <c:v>134</c:v>
                </c:pt>
                <c:pt idx="462">
                  <c:v>134</c:v>
                </c:pt>
                <c:pt idx="463">
                  <c:v>134</c:v>
                </c:pt>
                <c:pt idx="464">
                  <c:v>134</c:v>
                </c:pt>
                <c:pt idx="465">
                  <c:v>134</c:v>
                </c:pt>
                <c:pt idx="466">
                  <c:v>134</c:v>
                </c:pt>
                <c:pt idx="467">
                  <c:v>134</c:v>
                </c:pt>
                <c:pt idx="468">
                  <c:v>134</c:v>
                </c:pt>
                <c:pt idx="469">
                  <c:v>134</c:v>
                </c:pt>
                <c:pt idx="470">
                  <c:v>134</c:v>
                </c:pt>
                <c:pt idx="471">
                  <c:v>134</c:v>
                </c:pt>
                <c:pt idx="472">
                  <c:v>134</c:v>
                </c:pt>
                <c:pt idx="473">
                  <c:v>134</c:v>
                </c:pt>
                <c:pt idx="474">
                  <c:v>134</c:v>
                </c:pt>
                <c:pt idx="475">
                  <c:v>134</c:v>
                </c:pt>
                <c:pt idx="476">
                  <c:v>134</c:v>
                </c:pt>
                <c:pt idx="477">
                  <c:v>134</c:v>
                </c:pt>
                <c:pt idx="478">
                  <c:v>134</c:v>
                </c:pt>
                <c:pt idx="479">
                  <c:v>134</c:v>
                </c:pt>
                <c:pt idx="480">
                  <c:v>134</c:v>
                </c:pt>
                <c:pt idx="481">
                  <c:v>134</c:v>
                </c:pt>
                <c:pt idx="482">
                  <c:v>134</c:v>
                </c:pt>
                <c:pt idx="483">
                  <c:v>134</c:v>
                </c:pt>
                <c:pt idx="484">
                  <c:v>134</c:v>
                </c:pt>
                <c:pt idx="485">
                  <c:v>134</c:v>
                </c:pt>
                <c:pt idx="486">
                  <c:v>134</c:v>
                </c:pt>
                <c:pt idx="487">
                  <c:v>134</c:v>
                </c:pt>
                <c:pt idx="488">
                  <c:v>134</c:v>
                </c:pt>
                <c:pt idx="489">
                  <c:v>134</c:v>
                </c:pt>
                <c:pt idx="490">
                  <c:v>134</c:v>
                </c:pt>
                <c:pt idx="491">
                  <c:v>133</c:v>
                </c:pt>
                <c:pt idx="492">
                  <c:v>133</c:v>
                </c:pt>
                <c:pt idx="493">
                  <c:v>133</c:v>
                </c:pt>
                <c:pt idx="494">
                  <c:v>133</c:v>
                </c:pt>
                <c:pt idx="495">
                  <c:v>133</c:v>
                </c:pt>
                <c:pt idx="496">
                  <c:v>133</c:v>
                </c:pt>
                <c:pt idx="497">
                  <c:v>133</c:v>
                </c:pt>
                <c:pt idx="498">
                  <c:v>133</c:v>
                </c:pt>
                <c:pt idx="499">
                  <c:v>133</c:v>
                </c:pt>
                <c:pt idx="500">
                  <c:v>133</c:v>
                </c:pt>
                <c:pt idx="501">
                  <c:v>133</c:v>
                </c:pt>
                <c:pt idx="502">
                  <c:v>133</c:v>
                </c:pt>
                <c:pt idx="503">
                  <c:v>133</c:v>
                </c:pt>
                <c:pt idx="504">
                  <c:v>133</c:v>
                </c:pt>
                <c:pt idx="505">
                  <c:v>133</c:v>
                </c:pt>
                <c:pt idx="506">
                  <c:v>133</c:v>
                </c:pt>
                <c:pt idx="507">
                  <c:v>133</c:v>
                </c:pt>
                <c:pt idx="508">
                  <c:v>133</c:v>
                </c:pt>
                <c:pt idx="509">
                  <c:v>133</c:v>
                </c:pt>
                <c:pt idx="510">
                  <c:v>133</c:v>
                </c:pt>
                <c:pt idx="511">
                  <c:v>133</c:v>
                </c:pt>
                <c:pt idx="512">
                  <c:v>133</c:v>
                </c:pt>
                <c:pt idx="513">
                  <c:v>133</c:v>
                </c:pt>
                <c:pt idx="514">
                  <c:v>133</c:v>
                </c:pt>
                <c:pt idx="515">
                  <c:v>133</c:v>
                </c:pt>
                <c:pt idx="516">
                  <c:v>133</c:v>
                </c:pt>
                <c:pt idx="517">
                  <c:v>133</c:v>
                </c:pt>
                <c:pt idx="518">
                  <c:v>132</c:v>
                </c:pt>
                <c:pt idx="519">
                  <c:v>132</c:v>
                </c:pt>
                <c:pt idx="520">
                  <c:v>132</c:v>
                </c:pt>
                <c:pt idx="521">
                  <c:v>132</c:v>
                </c:pt>
                <c:pt idx="522">
                  <c:v>132</c:v>
                </c:pt>
                <c:pt idx="523">
                  <c:v>132</c:v>
                </c:pt>
                <c:pt idx="524">
                  <c:v>132</c:v>
                </c:pt>
                <c:pt idx="525">
                  <c:v>132</c:v>
                </c:pt>
                <c:pt idx="526">
                  <c:v>132</c:v>
                </c:pt>
                <c:pt idx="527">
                  <c:v>132</c:v>
                </c:pt>
                <c:pt idx="528">
                  <c:v>132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132</c:v>
                </c:pt>
                <c:pt idx="533">
                  <c:v>132</c:v>
                </c:pt>
                <c:pt idx="534">
                  <c:v>132</c:v>
                </c:pt>
                <c:pt idx="535">
                  <c:v>132</c:v>
                </c:pt>
                <c:pt idx="536">
                  <c:v>132</c:v>
                </c:pt>
                <c:pt idx="537">
                  <c:v>132</c:v>
                </c:pt>
                <c:pt idx="538">
                  <c:v>132</c:v>
                </c:pt>
                <c:pt idx="539">
                  <c:v>132</c:v>
                </c:pt>
                <c:pt idx="540">
                  <c:v>132</c:v>
                </c:pt>
                <c:pt idx="541">
                  <c:v>132</c:v>
                </c:pt>
                <c:pt idx="542">
                  <c:v>132</c:v>
                </c:pt>
                <c:pt idx="543">
                  <c:v>132</c:v>
                </c:pt>
                <c:pt idx="544">
                  <c:v>132</c:v>
                </c:pt>
                <c:pt idx="545">
                  <c:v>132</c:v>
                </c:pt>
                <c:pt idx="546">
                  <c:v>132</c:v>
                </c:pt>
                <c:pt idx="547">
                  <c:v>132</c:v>
                </c:pt>
                <c:pt idx="548">
                  <c:v>132</c:v>
                </c:pt>
                <c:pt idx="549">
                  <c:v>131</c:v>
                </c:pt>
                <c:pt idx="550">
                  <c:v>131</c:v>
                </c:pt>
                <c:pt idx="551">
                  <c:v>131</c:v>
                </c:pt>
                <c:pt idx="552">
                  <c:v>131</c:v>
                </c:pt>
                <c:pt idx="553">
                  <c:v>131</c:v>
                </c:pt>
                <c:pt idx="554">
                  <c:v>131</c:v>
                </c:pt>
                <c:pt idx="555">
                  <c:v>131</c:v>
                </c:pt>
                <c:pt idx="556">
                  <c:v>131</c:v>
                </c:pt>
                <c:pt idx="557">
                  <c:v>131</c:v>
                </c:pt>
                <c:pt idx="558">
                  <c:v>131</c:v>
                </c:pt>
                <c:pt idx="559">
                  <c:v>131</c:v>
                </c:pt>
                <c:pt idx="560">
                  <c:v>131</c:v>
                </c:pt>
                <c:pt idx="561">
                  <c:v>131</c:v>
                </c:pt>
                <c:pt idx="562">
                  <c:v>131</c:v>
                </c:pt>
                <c:pt idx="563">
                  <c:v>131</c:v>
                </c:pt>
                <c:pt idx="564">
                  <c:v>131</c:v>
                </c:pt>
                <c:pt idx="565">
                  <c:v>131</c:v>
                </c:pt>
                <c:pt idx="566">
                  <c:v>131</c:v>
                </c:pt>
                <c:pt idx="567">
                  <c:v>131</c:v>
                </c:pt>
                <c:pt idx="568">
                  <c:v>131</c:v>
                </c:pt>
                <c:pt idx="569">
                  <c:v>131</c:v>
                </c:pt>
                <c:pt idx="570">
                  <c:v>131</c:v>
                </c:pt>
                <c:pt idx="571">
                  <c:v>131</c:v>
                </c:pt>
                <c:pt idx="572">
                  <c:v>131</c:v>
                </c:pt>
                <c:pt idx="573">
                  <c:v>131</c:v>
                </c:pt>
                <c:pt idx="574">
                  <c:v>131</c:v>
                </c:pt>
                <c:pt idx="575">
                  <c:v>131</c:v>
                </c:pt>
                <c:pt idx="576">
                  <c:v>131</c:v>
                </c:pt>
                <c:pt idx="577">
                  <c:v>130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130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130</c:v>
                </c:pt>
                <c:pt idx="589">
                  <c:v>130</c:v>
                </c:pt>
                <c:pt idx="590">
                  <c:v>130</c:v>
                </c:pt>
                <c:pt idx="591">
                  <c:v>130</c:v>
                </c:pt>
                <c:pt idx="592">
                  <c:v>130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130</c:v>
                </c:pt>
                <c:pt idx="599">
                  <c:v>130</c:v>
                </c:pt>
                <c:pt idx="600">
                  <c:v>130</c:v>
                </c:pt>
                <c:pt idx="601">
                  <c:v>130</c:v>
                </c:pt>
                <c:pt idx="602">
                  <c:v>130</c:v>
                </c:pt>
                <c:pt idx="603">
                  <c:v>130</c:v>
                </c:pt>
                <c:pt idx="604">
                  <c:v>130</c:v>
                </c:pt>
                <c:pt idx="605">
                  <c:v>130</c:v>
                </c:pt>
                <c:pt idx="606">
                  <c:v>130</c:v>
                </c:pt>
                <c:pt idx="607">
                  <c:v>130</c:v>
                </c:pt>
                <c:pt idx="608">
                  <c:v>130</c:v>
                </c:pt>
                <c:pt idx="609">
                  <c:v>130</c:v>
                </c:pt>
                <c:pt idx="610">
                  <c:v>130</c:v>
                </c:pt>
                <c:pt idx="611">
                  <c:v>130</c:v>
                </c:pt>
                <c:pt idx="612">
                  <c:v>130</c:v>
                </c:pt>
                <c:pt idx="613">
                  <c:v>130</c:v>
                </c:pt>
                <c:pt idx="614">
                  <c:v>130</c:v>
                </c:pt>
                <c:pt idx="615">
                  <c:v>130</c:v>
                </c:pt>
                <c:pt idx="616">
                  <c:v>129</c:v>
                </c:pt>
                <c:pt idx="617">
                  <c:v>129</c:v>
                </c:pt>
                <c:pt idx="618">
                  <c:v>129</c:v>
                </c:pt>
                <c:pt idx="619">
                  <c:v>129</c:v>
                </c:pt>
                <c:pt idx="620">
                  <c:v>129</c:v>
                </c:pt>
                <c:pt idx="621">
                  <c:v>129</c:v>
                </c:pt>
                <c:pt idx="622">
                  <c:v>129</c:v>
                </c:pt>
                <c:pt idx="623">
                  <c:v>129</c:v>
                </c:pt>
                <c:pt idx="624">
                  <c:v>129</c:v>
                </c:pt>
                <c:pt idx="625">
                  <c:v>129</c:v>
                </c:pt>
                <c:pt idx="626">
                  <c:v>129</c:v>
                </c:pt>
                <c:pt idx="627">
                  <c:v>129</c:v>
                </c:pt>
                <c:pt idx="628">
                  <c:v>129</c:v>
                </c:pt>
                <c:pt idx="629">
                  <c:v>129</c:v>
                </c:pt>
                <c:pt idx="630">
                  <c:v>129</c:v>
                </c:pt>
                <c:pt idx="631">
                  <c:v>129</c:v>
                </c:pt>
                <c:pt idx="632">
                  <c:v>129</c:v>
                </c:pt>
                <c:pt idx="633">
                  <c:v>129</c:v>
                </c:pt>
                <c:pt idx="634">
                  <c:v>129</c:v>
                </c:pt>
                <c:pt idx="635">
                  <c:v>129</c:v>
                </c:pt>
                <c:pt idx="636">
                  <c:v>129</c:v>
                </c:pt>
                <c:pt idx="637">
                  <c:v>129</c:v>
                </c:pt>
                <c:pt idx="638">
                  <c:v>129</c:v>
                </c:pt>
                <c:pt idx="639">
                  <c:v>129</c:v>
                </c:pt>
                <c:pt idx="640">
                  <c:v>129</c:v>
                </c:pt>
                <c:pt idx="641">
                  <c:v>129</c:v>
                </c:pt>
                <c:pt idx="642">
                  <c:v>129</c:v>
                </c:pt>
                <c:pt idx="643">
                  <c:v>129</c:v>
                </c:pt>
                <c:pt idx="644">
                  <c:v>129</c:v>
                </c:pt>
                <c:pt idx="645">
                  <c:v>129</c:v>
                </c:pt>
                <c:pt idx="646">
                  <c:v>129</c:v>
                </c:pt>
                <c:pt idx="647">
                  <c:v>129</c:v>
                </c:pt>
                <c:pt idx="648">
                  <c:v>129</c:v>
                </c:pt>
                <c:pt idx="649">
                  <c:v>129</c:v>
                </c:pt>
                <c:pt idx="650">
                  <c:v>129</c:v>
                </c:pt>
                <c:pt idx="651">
                  <c:v>129</c:v>
                </c:pt>
                <c:pt idx="652">
                  <c:v>129</c:v>
                </c:pt>
                <c:pt idx="653">
                  <c:v>129</c:v>
                </c:pt>
                <c:pt idx="654">
                  <c:v>129</c:v>
                </c:pt>
                <c:pt idx="655">
                  <c:v>129</c:v>
                </c:pt>
                <c:pt idx="656">
                  <c:v>128</c:v>
                </c:pt>
                <c:pt idx="657">
                  <c:v>128</c:v>
                </c:pt>
                <c:pt idx="658">
                  <c:v>128</c:v>
                </c:pt>
                <c:pt idx="659">
                  <c:v>128</c:v>
                </c:pt>
                <c:pt idx="660">
                  <c:v>128</c:v>
                </c:pt>
                <c:pt idx="661">
                  <c:v>128</c:v>
                </c:pt>
                <c:pt idx="662">
                  <c:v>128</c:v>
                </c:pt>
                <c:pt idx="663">
                  <c:v>128</c:v>
                </c:pt>
                <c:pt idx="664">
                  <c:v>128</c:v>
                </c:pt>
                <c:pt idx="665">
                  <c:v>128</c:v>
                </c:pt>
                <c:pt idx="666">
                  <c:v>128</c:v>
                </c:pt>
                <c:pt idx="667">
                  <c:v>128</c:v>
                </c:pt>
                <c:pt idx="668">
                  <c:v>128</c:v>
                </c:pt>
                <c:pt idx="669">
                  <c:v>128</c:v>
                </c:pt>
                <c:pt idx="670">
                  <c:v>128</c:v>
                </c:pt>
                <c:pt idx="671">
                  <c:v>128</c:v>
                </c:pt>
                <c:pt idx="672">
                  <c:v>128</c:v>
                </c:pt>
                <c:pt idx="673">
                  <c:v>128</c:v>
                </c:pt>
                <c:pt idx="674">
                  <c:v>128</c:v>
                </c:pt>
                <c:pt idx="675">
                  <c:v>128</c:v>
                </c:pt>
                <c:pt idx="676">
                  <c:v>128</c:v>
                </c:pt>
                <c:pt idx="677">
                  <c:v>128</c:v>
                </c:pt>
                <c:pt idx="678">
                  <c:v>128</c:v>
                </c:pt>
                <c:pt idx="679">
                  <c:v>128</c:v>
                </c:pt>
                <c:pt idx="680">
                  <c:v>128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128</c:v>
                </c:pt>
                <c:pt idx="685">
                  <c:v>128</c:v>
                </c:pt>
                <c:pt idx="686">
                  <c:v>128</c:v>
                </c:pt>
                <c:pt idx="687">
                  <c:v>128</c:v>
                </c:pt>
                <c:pt idx="688">
                  <c:v>128</c:v>
                </c:pt>
                <c:pt idx="689">
                  <c:v>128</c:v>
                </c:pt>
                <c:pt idx="690">
                  <c:v>128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126</c:v>
                </c:pt>
                <c:pt idx="742">
                  <c:v>126</c:v>
                </c:pt>
                <c:pt idx="743">
                  <c:v>126</c:v>
                </c:pt>
                <c:pt idx="744">
                  <c:v>126</c:v>
                </c:pt>
                <c:pt idx="745">
                  <c:v>126</c:v>
                </c:pt>
                <c:pt idx="746">
                  <c:v>126</c:v>
                </c:pt>
                <c:pt idx="747">
                  <c:v>126</c:v>
                </c:pt>
                <c:pt idx="748">
                  <c:v>126</c:v>
                </c:pt>
                <c:pt idx="749">
                  <c:v>126</c:v>
                </c:pt>
                <c:pt idx="750">
                  <c:v>126</c:v>
                </c:pt>
                <c:pt idx="751">
                  <c:v>126</c:v>
                </c:pt>
                <c:pt idx="752">
                  <c:v>126</c:v>
                </c:pt>
                <c:pt idx="753">
                  <c:v>126</c:v>
                </c:pt>
                <c:pt idx="754">
                  <c:v>126</c:v>
                </c:pt>
                <c:pt idx="755">
                  <c:v>126</c:v>
                </c:pt>
                <c:pt idx="756">
                  <c:v>126</c:v>
                </c:pt>
                <c:pt idx="757">
                  <c:v>126</c:v>
                </c:pt>
                <c:pt idx="758">
                  <c:v>126</c:v>
                </c:pt>
                <c:pt idx="759">
                  <c:v>125</c:v>
                </c:pt>
                <c:pt idx="760">
                  <c:v>125</c:v>
                </c:pt>
                <c:pt idx="761">
                  <c:v>125</c:v>
                </c:pt>
                <c:pt idx="762">
                  <c:v>125</c:v>
                </c:pt>
                <c:pt idx="763">
                  <c:v>125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125</c:v>
                </c:pt>
                <c:pt idx="768">
                  <c:v>125</c:v>
                </c:pt>
                <c:pt idx="769">
                  <c:v>125</c:v>
                </c:pt>
                <c:pt idx="770">
                  <c:v>125</c:v>
                </c:pt>
                <c:pt idx="771">
                  <c:v>125</c:v>
                </c:pt>
                <c:pt idx="772">
                  <c:v>125</c:v>
                </c:pt>
                <c:pt idx="773">
                  <c:v>125</c:v>
                </c:pt>
                <c:pt idx="774">
                  <c:v>125</c:v>
                </c:pt>
                <c:pt idx="775">
                  <c:v>125</c:v>
                </c:pt>
                <c:pt idx="776">
                  <c:v>125</c:v>
                </c:pt>
                <c:pt idx="777">
                  <c:v>125</c:v>
                </c:pt>
                <c:pt idx="778">
                  <c:v>125</c:v>
                </c:pt>
                <c:pt idx="779">
                  <c:v>125</c:v>
                </c:pt>
                <c:pt idx="780">
                  <c:v>125</c:v>
                </c:pt>
                <c:pt idx="781">
                  <c:v>125</c:v>
                </c:pt>
                <c:pt idx="782">
                  <c:v>125</c:v>
                </c:pt>
                <c:pt idx="783">
                  <c:v>125</c:v>
                </c:pt>
                <c:pt idx="784">
                  <c:v>125</c:v>
                </c:pt>
                <c:pt idx="785">
                  <c:v>125</c:v>
                </c:pt>
                <c:pt idx="786">
                  <c:v>125</c:v>
                </c:pt>
                <c:pt idx="787">
                  <c:v>125</c:v>
                </c:pt>
                <c:pt idx="788">
                  <c:v>125</c:v>
                </c:pt>
                <c:pt idx="789">
                  <c:v>125</c:v>
                </c:pt>
                <c:pt idx="790">
                  <c:v>125</c:v>
                </c:pt>
                <c:pt idx="791">
                  <c:v>125</c:v>
                </c:pt>
                <c:pt idx="792">
                  <c:v>125</c:v>
                </c:pt>
                <c:pt idx="793">
                  <c:v>125</c:v>
                </c:pt>
                <c:pt idx="794">
                  <c:v>125</c:v>
                </c:pt>
                <c:pt idx="795">
                  <c:v>125</c:v>
                </c:pt>
                <c:pt idx="796">
                  <c:v>125</c:v>
                </c:pt>
                <c:pt idx="797">
                  <c:v>125</c:v>
                </c:pt>
                <c:pt idx="798">
                  <c:v>125</c:v>
                </c:pt>
                <c:pt idx="799">
                  <c:v>125</c:v>
                </c:pt>
                <c:pt idx="800">
                  <c:v>125</c:v>
                </c:pt>
                <c:pt idx="801">
                  <c:v>125</c:v>
                </c:pt>
                <c:pt idx="802">
                  <c:v>125</c:v>
                </c:pt>
                <c:pt idx="803">
                  <c:v>125</c:v>
                </c:pt>
                <c:pt idx="804">
                  <c:v>125</c:v>
                </c:pt>
                <c:pt idx="805">
                  <c:v>125</c:v>
                </c:pt>
                <c:pt idx="806">
                  <c:v>125</c:v>
                </c:pt>
                <c:pt idx="807">
                  <c:v>125</c:v>
                </c:pt>
                <c:pt idx="808">
                  <c:v>125</c:v>
                </c:pt>
                <c:pt idx="809">
                  <c:v>124</c:v>
                </c:pt>
                <c:pt idx="810">
                  <c:v>124</c:v>
                </c:pt>
                <c:pt idx="811">
                  <c:v>124</c:v>
                </c:pt>
                <c:pt idx="812">
                  <c:v>124</c:v>
                </c:pt>
                <c:pt idx="813">
                  <c:v>124</c:v>
                </c:pt>
                <c:pt idx="814">
                  <c:v>124</c:v>
                </c:pt>
                <c:pt idx="815">
                  <c:v>124</c:v>
                </c:pt>
                <c:pt idx="816">
                  <c:v>124</c:v>
                </c:pt>
                <c:pt idx="817">
                  <c:v>124</c:v>
                </c:pt>
                <c:pt idx="818">
                  <c:v>124</c:v>
                </c:pt>
                <c:pt idx="819">
                  <c:v>124</c:v>
                </c:pt>
                <c:pt idx="820">
                  <c:v>124</c:v>
                </c:pt>
                <c:pt idx="821">
                  <c:v>124</c:v>
                </c:pt>
                <c:pt idx="822">
                  <c:v>124</c:v>
                </c:pt>
                <c:pt idx="823">
                  <c:v>124</c:v>
                </c:pt>
                <c:pt idx="824">
                  <c:v>124</c:v>
                </c:pt>
                <c:pt idx="825">
                  <c:v>124</c:v>
                </c:pt>
                <c:pt idx="826">
                  <c:v>124</c:v>
                </c:pt>
                <c:pt idx="827">
                  <c:v>124</c:v>
                </c:pt>
                <c:pt idx="828">
                  <c:v>124</c:v>
                </c:pt>
                <c:pt idx="829">
                  <c:v>124</c:v>
                </c:pt>
                <c:pt idx="830">
                  <c:v>124</c:v>
                </c:pt>
                <c:pt idx="831">
                  <c:v>124</c:v>
                </c:pt>
                <c:pt idx="832">
                  <c:v>124</c:v>
                </c:pt>
                <c:pt idx="833">
                  <c:v>124</c:v>
                </c:pt>
                <c:pt idx="834">
                  <c:v>124</c:v>
                </c:pt>
                <c:pt idx="835">
                  <c:v>124</c:v>
                </c:pt>
                <c:pt idx="836">
                  <c:v>124</c:v>
                </c:pt>
                <c:pt idx="837">
                  <c:v>124</c:v>
                </c:pt>
                <c:pt idx="838">
                  <c:v>124</c:v>
                </c:pt>
                <c:pt idx="839">
                  <c:v>124</c:v>
                </c:pt>
                <c:pt idx="840">
                  <c:v>124</c:v>
                </c:pt>
                <c:pt idx="841">
                  <c:v>124</c:v>
                </c:pt>
                <c:pt idx="842">
                  <c:v>124</c:v>
                </c:pt>
                <c:pt idx="843">
                  <c:v>124</c:v>
                </c:pt>
                <c:pt idx="844">
                  <c:v>124</c:v>
                </c:pt>
                <c:pt idx="845">
                  <c:v>124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124</c:v>
                </c:pt>
                <c:pt idx="850">
                  <c:v>124</c:v>
                </c:pt>
                <c:pt idx="851">
                  <c:v>124</c:v>
                </c:pt>
                <c:pt idx="852">
                  <c:v>124</c:v>
                </c:pt>
                <c:pt idx="853">
                  <c:v>124</c:v>
                </c:pt>
                <c:pt idx="854">
                  <c:v>124</c:v>
                </c:pt>
                <c:pt idx="855">
                  <c:v>124</c:v>
                </c:pt>
                <c:pt idx="856">
                  <c:v>124</c:v>
                </c:pt>
                <c:pt idx="857">
                  <c:v>124</c:v>
                </c:pt>
                <c:pt idx="858">
                  <c:v>124</c:v>
                </c:pt>
                <c:pt idx="859">
                  <c:v>124</c:v>
                </c:pt>
                <c:pt idx="860">
                  <c:v>124</c:v>
                </c:pt>
                <c:pt idx="861">
                  <c:v>124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</c:v>
                </c:pt>
                <c:pt idx="868">
                  <c:v>123</c:v>
                </c:pt>
                <c:pt idx="869">
                  <c:v>123</c:v>
                </c:pt>
                <c:pt idx="870">
                  <c:v>123</c:v>
                </c:pt>
                <c:pt idx="871">
                  <c:v>123</c:v>
                </c:pt>
                <c:pt idx="872">
                  <c:v>123</c:v>
                </c:pt>
                <c:pt idx="873">
                  <c:v>123</c:v>
                </c:pt>
                <c:pt idx="874">
                  <c:v>123</c:v>
                </c:pt>
                <c:pt idx="875">
                  <c:v>123</c:v>
                </c:pt>
                <c:pt idx="876">
                  <c:v>123</c:v>
                </c:pt>
                <c:pt idx="877">
                  <c:v>123</c:v>
                </c:pt>
                <c:pt idx="878">
                  <c:v>123</c:v>
                </c:pt>
                <c:pt idx="879">
                  <c:v>123</c:v>
                </c:pt>
                <c:pt idx="880">
                  <c:v>123</c:v>
                </c:pt>
                <c:pt idx="881">
                  <c:v>123</c:v>
                </c:pt>
                <c:pt idx="882">
                  <c:v>123</c:v>
                </c:pt>
                <c:pt idx="883">
                  <c:v>123</c:v>
                </c:pt>
                <c:pt idx="884">
                  <c:v>123</c:v>
                </c:pt>
                <c:pt idx="885">
                  <c:v>123</c:v>
                </c:pt>
                <c:pt idx="886">
                  <c:v>123</c:v>
                </c:pt>
                <c:pt idx="887">
                  <c:v>123</c:v>
                </c:pt>
                <c:pt idx="888">
                  <c:v>123</c:v>
                </c:pt>
                <c:pt idx="889">
                  <c:v>123</c:v>
                </c:pt>
                <c:pt idx="890">
                  <c:v>123</c:v>
                </c:pt>
                <c:pt idx="891">
                  <c:v>123</c:v>
                </c:pt>
                <c:pt idx="892">
                  <c:v>123</c:v>
                </c:pt>
                <c:pt idx="893">
                  <c:v>123</c:v>
                </c:pt>
                <c:pt idx="894">
                  <c:v>123</c:v>
                </c:pt>
                <c:pt idx="895">
                  <c:v>123</c:v>
                </c:pt>
                <c:pt idx="896">
                  <c:v>123</c:v>
                </c:pt>
                <c:pt idx="897">
                  <c:v>123</c:v>
                </c:pt>
                <c:pt idx="898">
                  <c:v>123</c:v>
                </c:pt>
                <c:pt idx="899">
                  <c:v>123</c:v>
                </c:pt>
                <c:pt idx="900">
                  <c:v>123</c:v>
                </c:pt>
                <c:pt idx="901">
                  <c:v>123</c:v>
                </c:pt>
                <c:pt idx="902">
                  <c:v>123</c:v>
                </c:pt>
                <c:pt idx="903">
                  <c:v>123</c:v>
                </c:pt>
                <c:pt idx="904">
                  <c:v>123</c:v>
                </c:pt>
                <c:pt idx="905">
                  <c:v>123</c:v>
                </c:pt>
                <c:pt idx="906">
                  <c:v>123</c:v>
                </c:pt>
                <c:pt idx="907">
                  <c:v>123</c:v>
                </c:pt>
                <c:pt idx="908">
                  <c:v>123</c:v>
                </c:pt>
                <c:pt idx="909">
                  <c:v>123</c:v>
                </c:pt>
                <c:pt idx="910">
                  <c:v>123</c:v>
                </c:pt>
                <c:pt idx="911">
                  <c:v>123</c:v>
                </c:pt>
                <c:pt idx="912">
                  <c:v>123</c:v>
                </c:pt>
                <c:pt idx="913">
                  <c:v>123</c:v>
                </c:pt>
                <c:pt idx="914">
                  <c:v>123</c:v>
                </c:pt>
                <c:pt idx="915">
                  <c:v>123</c:v>
                </c:pt>
                <c:pt idx="916">
                  <c:v>123</c:v>
                </c:pt>
                <c:pt idx="917">
                  <c:v>123</c:v>
                </c:pt>
                <c:pt idx="918">
                  <c:v>123</c:v>
                </c:pt>
                <c:pt idx="919">
                  <c:v>123</c:v>
                </c:pt>
                <c:pt idx="920">
                  <c:v>123</c:v>
                </c:pt>
                <c:pt idx="921">
                  <c:v>123</c:v>
                </c:pt>
                <c:pt idx="922">
                  <c:v>123</c:v>
                </c:pt>
                <c:pt idx="923">
                  <c:v>123</c:v>
                </c:pt>
                <c:pt idx="924">
                  <c:v>123</c:v>
                </c:pt>
                <c:pt idx="925">
                  <c:v>123</c:v>
                </c:pt>
                <c:pt idx="926">
                  <c:v>122</c:v>
                </c:pt>
                <c:pt idx="927">
                  <c:v>122</c:v>
                </c:pt>
                <c:pt idx="928">
                  <c:v>122</c:v>
                </c:pt>
                <c:pt idx="929">
                  <c:v>122</c:v>
                </c:pt>
                <c:pt idx="930">
                  <c:v>122</c:v>
                </c:pt>
                <c:pt idx="931">
                  <c:v>122</c:v>
                </c:pt>
                <c:pt idx="932">
                  <c:v>122</c:v>
                </c:pt>
                <c:pt idx="933">
                  <c:v>122</c:v>
                </c:pt>
                <c:pt idx="934">
                  <c:v>122</c:v>
                </c:pt>
                <c:pt idx="935">
                  <c:v>122</c:v>
                </c:pt>
                <c:pt idx="936">
                  <c:v>122</c:v>
                </c:pt>
                <c:pt idx="937">
                  <c:v>122</c:v>
                </c:pt>
                <c:pt idx="938">
                  <c:v>122</c:v>
                </c:pt>
                <c:pt idx="939">
                  <c:v>122</c:v>
                </c:pt>
                <c:pt idx="940">
                  <c:v>122</c:v>
                </c:pt>
                <c:pt idx="941">
                  <c:v>122</c:v>
                </c:pt>
                <c:pt idx="942">
                  <c:v>122</c:v>
                </c:pt>
                <c:pt idx="943">
                  <c:v>122</c:v>
                </c:pt>
                <c:pt idx="944">
                  <c:v>122</c:v>
                </c:pt>
                <c:pt idx="945">
                  <c:v>122</c:v>
                </c:pt>
                <c:pt idx="946">
                  <c:v>122</c:v>
                </c:pt>
                <c:pt idx="947">
                  <c:v>122</c:v>
                </c:pt>
                <c:pt idx="948">
                  <c:v>122</c:v>
                </c:pt>
                <c:pt idx="949">
                  <c:v>122</c:v>
                </c:pt>
                <c:pt idx="950">
                  <c:v>122</c:v>
                </c:pt>
                <c:pt idx="951">
                  <c:v>122</c:v>
                </c:pt>
                <c:pt idx="952">
                  <c:v>122</c:v>
                </c:pt>
                <c:pt idx="953">
                  <c:v>122</c:v>
                </c:pt>
                <c:pt idx="954">
                  <c:v>122</c:v>
                </c:pt>
                <c:pt idx="955">
                  <c:v>122</c:v>
                </c:pt>
                <c:pt idx="956">
                  <c:v>122</c:v>
                </c:pt>
                <c:pt idx="957">
                  <c:v>122</c:v>
                </c:pt>
                <c:pt idx="958">
                  <c:v>122</c:v>
                </c:pt>
                <c:pt idx="959">
                  <c:v>122</c:v>
                </c:pt>
                <c:pt idx="960">
                  <c:v>122</c:v>
                </c:pt>
                <c:pt idx="961">
                  <c:v>122</c:v>
                </c:pt>
                <c:pt idx="962">
                  <c:v>122</c:v>
                </c:pt>
                <c:pt idx="963">
                  <c:v>122</c:v>
                </c:pt>
                <c:pt idx="964">
                  <c:v>122</c:v>
                </c:pt>
                <c:pt idx="965">
                  <c:v>122</c:v>
                </c:pt>
                <c:pt idx="966">
                  <c:v>122</c:v>
                </c:pt>
                <c:pt idx="967">
                  <c:v>122</c:v>
                </c:pt>
                <c:pt idx="968">
                  <c:v>122</c:v>
                </c:pt>
                <c:pt idx="969">
                  <c:v>122</c:v>
                </c:pt>
                <c:pt idx="970">
                  <c:v>122</c:v>
                </c:pt>
                <c:pt idx="971">
                  <c:v>122</c:v>
                </c:pt>
                <c:pt idx="972">
                  <c:v>122</c:v>
                </c:pt>
                <c:pt idx="973">
                  <c:v>122</c:v>
                </c:pt>
                <c:pt idx="974">
                  <c:v>122</c:v>
                </c:pt>
                <c:pt idx="975">
                  <c:v>122</c:v>
                </c:pt>
                <c:pt idx="976">
                  <c:v>122</c:v>
                </c:pt>
                <c:pt idx="977">
                  <c:v>122</c:v>
                </c:pt>
                <c:pt idx="978">
                  <c:v>122</c:v>
                </c:pt>
                <c:pt idx="979">
                  <c:v>122</c:v>
                </c:pt>
                <c:pt idx="980">
                  <c:v>121</c:v>
                </c:pt>
                <c:pt idx="981">
                  <c:v>121</c:v>
                </c:pt>
                <c:pt idx="982">
                  <c:v>121</c:v>
                </c:pt>
                <c:pt idx="983">
                  <c:v>121</c:v>
                </c:pt>
                <c:pt idx="984">
                  <c:v>121</c:v>
                </c:pt>
                <c:pt idx="985">
                  <c:v>121</c:v>
                </c:pt>
                <c:pt idx="986">
                  <c:v>121</c:v>
                </c:pt>
                <c:pt idx="987">
                  <c:v>121</c:v>
                </c:pt>
                <c:pt idx="988">
                  <c:v>121</c:v>
                </c:pt>
                <c:pt idx="989">
                  <c:v>121</c:v>
                </c:pt>
                <c:pt idx="990">
                  <c:v>121</c:v>
                </c:pt>
                <c:pt idx="991">
                  <c:v>121</c:v>
                </c:pt>
                <c:pt idx="992">
                  <c:v>121</c:v>
                </c:pt>
                <c:pt idx="993">
                  <c:v>121</c:v>
                </c:pt>
                <c:pt idx="994">
                  <c:v>121</c:v>
                </c:pt>
                <c:pt idx="995">
                  <c:v>121</c:v>
                </c:pt>
                <c:pt idx="996">
                  <c:v>121</c:v>
                </c:pt>
                <c:pt idx="997">
                  <c:v>121</c:v>
                </c:pt>
                <c:pt idx="998">
                  <c:v>121</c:v>
                </c:pt>
                <c:pt idx="999">
                  <c:v>121</c:v>
                </c:pt>
                <c:pt idx="1000">
                  <c:v>121</c:v>
                </c:pt>
                <c:pt idx="1001">
                  <c:v>121</c:v>
                </c:pt>
                <c:pt idx="1002">
                  <c:v>121</c:v>
                </c:pt>
                <c:pt idx="1003">
                  <c:v>121</c:v>
                </c:pt>
                <c:pt idx="1004">
                  <c:v>121</c:v>
                </c:pt>
                <c:pt idx="1005">
                  <c:v>121</c:v>
                </c:pt>
                <c:pt idx="1006">
                  <c:v>121</c:v>
                </c:pt>
                <c:pt idx="1007">
                  <c:v>121</c:v>
                </c:pt>
                <c:pt idx="1008">
                  <c:v>121</c:v>
                </c:pt>
                <c:pt idx="1009">
                  <c:v>121</c:v>
                </c:pt>
                <c:pt idx="1010">
                  <c:v>121</c:v>
                </c:pt>
                <c:pt idx="1011">
                  <c:v>121</c:v>
                </c:pt>
                <c:pt idx="1012">
                  <c:v>121</c:v>
                </c:pt>
                <c:pt idx="1013">
                  <c:v>121</c:v>
                </c:pt>
                <c:pt idx="1014">
                  <c:v>121</c:v>
                </c:pt>
                <c:pt idx="1015">
                  <c:v>121</c:v>
                </c:pt>
                <c:pt idx="1016">
                  <c:v>121</c:v>
                </c:pt>
                <c:pt idx="1017">
                  <c:v>121</c:v>
                </c:pt>
                <c:pt idx="1018">
                  <c:v>121</c:v>
                </c:pt>
                <c:pt idx="1019">
                  <c:v>121</c:v>
                </c:pt>
                <c:pt idx="1020">
                  <c:v>121</c:v>
                </c:pt>
                <c:pt idx="1021">
                  <c:v>121</c:v>
                </c:pt>
                <c:pt idx="1022">
                  <c:v>121</c:v>
                </c:pt>
                <c:pt idx="1023">
                  <c:v>121</c:v>
                </c:pt>
                <c:pt idx="1024">
                  <c:v>121</c:v>
                </c:pt>
                <c:pt idx="1025">
                  <c:v>121</c:v>
                </c:pt>
                <c:pt idx="1026">
                  <c:v>121</c:v>
                </c:pt>
                <c:pt idx="1027">
                  <c:v>121</c:v>
                </c:pt>
                <c:pt idx="1028">
                  <c:v>121</c:v>
                </c:pt>
                <c:pt idx="1029">
                  <c:v>121</c:v>
                </c:pt>
                <c:pt idx="1030">
                  <c:v>121</c:v>
                </c:pt>
                <c:pt idx="1031">
                  <c:v>121</c:v>
                </c:pt>
                <c:pt idx="1032">
                  <c:v>121</c:v>
                </c:pt>
                <c:pt idx="1033">
                  <c:v>121</c:v>
                </c:pt>
                <c:pt idx="1034">
                  <c:v>121</c:v>
                </c:pt>
                <c:pt idx="1035">
                  <c:v>121</c:v>
                </c:pt>
                <c:pt idx="1036">
                  <c:v>121</c:v>
                </c:pt>
                <c:pt idx="1037">
                  <c:v>121</c:v>
                </c:pt>
                <c:pt idx="1038">
                  <c:v>121</c:v>
                </c:pt>
                <c:pt idx="1039">
                  <c:v>120</c:v>
                </c:pt>
                <c:pt idx="1040">
                  <c:v>120</c:v>
                </c:pt>
                <c:pt idx="1041">
                  <c:v>120</c:v>
                </c:pt>
                <c:pt idx="1042">
                  <c:v>120</c:v>
                </c:pt>
                <c:pt idx="1043">
                  <c:v>120</c:v>
                </c:pt>
                <c:pt idx="1044">
                  <c:v>120</c:v>
                </c:pt>
                <c:pt idx="1045">
                  <c:v>120</c:v>
                </c:pt>
                <c:pt idx="1046">
                  <c:v>120</c:v>
                </c:pt>
                <c:pt idx="1047">
                  <c:v>120</c:v>
                </c:pt>
                <c:pt idx="1048">
                  <c:v>120</c:v>
                </c:pt>
                <c:pt idx="1049">
                  <c:v>120</c:v>
                </c:pt>
                <c:pt idx="1050">
                  <c:v>120</c:v>
                </c:pt>
                <c:pt idx="1051">
                  <c:v>120</c:v>
                </c:pt>
                <c:pt idx="1052">
                  <c:v>120</c:v>
                </c:pt>
                <c:pt idx="1053">
                  <c:v>120</c:v>
                </c:pt>
                <c:pt idx="1054">
                  <c:v>120</c:v>
                </c:pt>
                <c:pt idx="1055">
                  <c:v>120</c:v>
                </c:pt>
                <c:pt idx="1056">
                  <c:v>120</c:v>
                </c:pt>
                <c:pt idx="1057">
                  <c:v>120</c:v>
                </c:pt>
                <c:pt idx="1058">
                  <c:v>120</c:v>
                </c:pt>
                <c:pt idx="1059">
                  <c:v>120</c:v>
                </c:pt>
                <c:pt idx="1060">
                  <c:v>120</c:v>
                </c:pt>
                <c:pt idx="1061">
                  <c:v>120</c:v>
                </c:pt>
                <c:pt idx="1062">
                  <c:v>120</c:v>
                </c:pt>
                <c:pt idx="1063">
                  <c:v>120</c:v>
                </c:pt>
                <c:pt idx="1064">
                  <c:v>120</c:v>
                </c:pt>
                <c:pt idx="1065">
                  <c:v>120</c:v>
                </c:pt>
                <c:pt idx="1066">
                  <c:v>120</c:v>
                </c:pt>
                <c:pt idx="1067">
                  <c:v>120</c:v>
                </c:pt>
                <c:pt idx="1068">
                  <c:v>120</c:v>
                </c:pt>
                <c:pt idx="1069">
                  <c:v>120</c:v>
                </c:pt>
                <c:pt idx="1070">
                  <c:v>120</c:v>
                </c:pt>
                <c:pt idx="1071">
                  <c:v>120</c:v>
                </c:pt>
                <c:pt idx="1072">
                  <c:v>120</c:v>
                </c:pt>
                <c:pt idx="1073">
                  <c:v>120</c:v>
                </c:pt>
                <c:pt idx="1074">
                  <c:v>120</c:v>
                </c:pt>
                <c:pt idx="1075">
                  <c:v>120</c:v>
                </c:pt>
                <c:pt idx="1076">
                  <c:v>120</c:v>
                </c:pt>
                <c:pt idx="1077">
                  <c:v>120</c:v>
                </c:pt>
                <c:pt idx="1078">
                  <c:v>120</c:v>
                </c:pt>
                <c:pt idx="1079">
                  <c:v>120</c:v>
                </c:pt>
                <c:pt idx="1080">
                  <c:v>120</c:v>
                </c:pt>
                <c:pt idx="1081">
                  <c:v>120</c:v>
                </c:pt>
                <c:pt idx="1082">
                  <c:v>120</c:v>
                </c:pt>
                <c:pt idx="1083">
                  <c:v>120</c:v>
                </c:pt>
                <c:pt idx="1084">
                  <c:v>120</c:v>
                </c:pt>
                <c:pt idx="1085">
                  <c:v>120</c:v>
                </c:pt>
                <c:pt idx="1086">
                  <c:v>120</c:v>
                </c:pt>
                <c:pt idx="1087">
                  <c:v>120</c:v>
                </c:pt>
                <c:pt idx="1088">
                  <c:v>120</c:v>
                </c:pt>
                <c:pt idx="1089">
                  <c:v>120</c:v>
                </c:pt>
                <c:pt idx="1090">
                  <c:v>120</c:v>
                </c:pt>
                <c:pt idx="1091">
                  <c:v>120</c:v>
                </c:pt>
                <c:pt idx="1092">
                  <c:v>120</c:v>
                </c:pt>
                <c:pt idx="1093">
                  <c:v>120</c:v>
                </c:pt>
                <c:pt idx="1094">
                  <c:v>120</c:v>
                </c:pt>
                <c:pt idx="1095">
                  <c:v>120</c:v>
                </c:pt>
                <c:pt idx="1096">
                  <c:v>120</c:v>
                </c:pt>
                <c:pt idx="1097">
                  <c:v>120</c:v>
                </c:pt>
                <c:pt idx="1098">
                  <c:v>120</c:v>
                </c:pt>
                <c:pt idx="1099">
                  <c:v>120</c:v>
                </c:pt>
                <c:pt idx="1100">
                  <c:v>120</c:v>
                </c:pt>
                <c:pt idx="1101">
                  <c:v>120</c:v>
                </c:pt>
                <c:pt idx="1102">
                  <c:v>120</c:v>
                </c:pt>
                <c:pt idx="1103">
                  <c:v>120</c:v>
                </c:pt>
                <c:pt idx="1104">
                  <c:v>120</c:v>
                </c:pt>
                <c:pt idx="1105">
                  <c:v>120</c:v>
                </c:pt>
                <c:pt idx="1106">
                  <c:v>120</c:v>
                </c:pt>
                <c:pt idx="1107">
                  <c:v>120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120</c:v>
                </c:pt>
                <c:pt idx="1113">
                  <c:v>120</c:v>
                </c:pt>
                <c:pt idx="1114">
                  <c:v>119</c:v>
                </c:pt>
                <c:pt idx="1115">
                  <c:v>119</c:v>
                </c:pt>
                <c:pt idx="1116">
                  <c:v>119</c:v>
                </c:pt>
                <c:pt idx="1117">
                  <c:v>119</c:v>
                </c:pt>
                <c:pt idx="1118">
                  <c:v>119</c:v>
                </c:pt>
                <c:pt idx="1119">
                  <c:v>119</c:v>
                </c:pt>
                <c:pt idx="1120">
                  <c:v>119</c:v>
                </c:pt>
                <c:pt idx="1121">
                  <c:v>119</c:v>
                </c:pt>
                <c:pt idx="1122">
                  <c:v>119</c:v>
                </c:pt>
                <c:pt idx="1123">
                  <c:v>119</c:v>
                </c:pt>
                <c:pt idx="1124">
                  <c:v>119</c:v>
                </c:pt>
                <c:pt idx="1125">
                  <c:v>119</c:v>
                </c:pt>
                <c:pt idx="1126">
                  <c:v>119</c:v>
                </c:pt>
                <c:pt idx="1127">
                  <c:v>119</c:v>
                </c:pt>
                <c:pt idx="1128">
                  <c:v>119</c:v>
                </c:pt>
                <c:pt idx="1129">
                  <c:v>119</c:v>
                </c:pt>
                <c:pt idx="1130">
                  <c:v>119</c:v>
                </c:pt>
                <c:pt idx="1131">
                  <c:v>119</c:v>
                </c:pt>
                <c:pt idx="1132">
                  <c:v>119</c:v>
                </c:pt>
                <c:pt idx="1133">
                  <c:v>119</c:v>
                </c:pt>
                <c:pt idx="1134">
                  <c:v>119</c:v>
                </c:pt>
                <c:pt idx="1135">
                  <c:v>119</c:v>
                </c:pt>
                <c:pt idx="1136">
                  <c:v>119</c:v>
                </c:pt>
                <c:pt idx="1137">
                  <c:v>119</c:v>
                </c:pt>
                <c:pt idx="1138">
                  <c:v>119</c:v>
                </c:pt>
                <c:pt idx="1139">
                  <c:v>119</c:v>
                </c:pt>
                <c:pt idx="1140">
                  <c:v>119</c:v>
                </c:pt>
                <c:pt idx="1141">
                  <c:v>119</c:v>
                </c:pt>
                <c:pt idx="1142">
                  <c:v>119</c:v>
                </c:pt>
                <c:pt idx="1143">
                  <c:v>119</c:v>
                </c:pt>
                <c:pt idx="1144">
                  <c:v>119</c:v>
                </c:pt>
                <c:pt idx="1145">
                  <c:v>119</c:v>
                </c:pt>
                <c:pt idx="1146">
                  <c:v>119</c:v>
                </c:pt>
                <c:pt idx="1147">
                  <c:v>119</c:v>
                </c:pt>
                <c:pt idx="1148">
                  <c:v>119</c:v>
                </c:pt>
                <c:pt idx="1149">
                  <c:v>119</c:v>
                </c:pt>
                <c:pt idx="1150">
                  <c:v>119</c:v>
                </c:pt>
                <c:pt idx="1151">
                  <c:v>119</c:v>
                </c:pt>
                <c:pt idx="1152">
                  <c:v>119</c:v>
                </c:pt>
                <c:pt idx="1153">
                  <c:v>119</c:v>
                </c:pt>
                <c:pt idx="1154">
                  <c:v>119</c:v>
                </c:pt>
                <c:pt idx="1155">
                  <c:v>119</c:v>
                </c:pt>
                <c:pt idx="1156">
                  <c:v>119</c:v>
                </c:pt>
                <c:pt idx="1157">
                  <c:v>119</c:v>
                </c:pt>
                <c:pt idx="1158">
                  <c:v>119</c:v>
                </c:pt>
                <c:pt idx="1159">
                  <c:v>119</c:v>
                </c:pt>
                <c:pt idx="1160">
                  <c:v>119</c:v>
                </c:pt>
                <c:pt idx="1161">
                  <c:v>119</c:v>
                </c:pt>
                <c:pt idx="1162">
                  <c:v>119</c:v>
                </c:pt>
                <c:pt idx="1163">
                  <c:v>119</c:v>
                </c:pt>
                <c:pt idx="1164">
                  <c:v>119</c:v>
                </c:pt>
                <c:pt idx="1165">
                  <c:v>119</c:v>
                </c:pt>
                <c:pt idx="1166">
                  <c:v>119</c:v>
                </c:pt>
                <c:pt idx="1167">
                  <c:v>119</c:v>
                </c:pt>
                <c:pt idx="1168">
                  <c:v>119</c:v>
                </c:pt>
                <c:pt idx="1169">
                  <c:v>119</c:v>
                </c:pt>
                <c:pt idx="1170">
                  <c:v>119</c:v>
                </c:pt>
                <c:pt idx="1171">
                  <c:v>119</c:v>
                </c:pt>
                <c:pt idx="1172">
                  <c:v>118</c:v>
                </c:pt>
                <c:pt idx="1173">
                  <c:v>118</c:v>
                </c:pt>
                <c:pt idx="1174">
                  <c:v>118</c:v>
                </c:pt>
                <c:pt idx="1175">
                  <c:v>118</c:v>
                </c:pt>
                <c:pt idx="1176">
                  <c:v>118</c:v>
                </c:pt>
                <c:pt idx="1177">
                  <c:v>118</c:v>
                </c:pt>
                <c:pt idx="1178">
                  <c:v>118</c:v>
                </c:pt>
                <c:pt idx="1179">
                  <c:v>118</c:v>
                </c:pt>
                <c:pt idx="1180">
                  <c:v>118</c:v>
                </c:pt>
                <c:pt idx="1181">
                  <c:v>118</c:v>
                </c:pt>
                <c:pt idx="1182">
                  <c:v>118</c:v>
                </c:pt>
                <c:pt idx="1183">
                  <c:v>118</c:v>
                </c:pt>
                <c:pt idx="1184">
                  <c:v>118</c:v>
                </c:pt>
                <c:pt idx="1185">
                  <c:v>118</c:v>
                </c:pt>
                <c:pt idx="1186">
                  <c:v>118</c:v>
                </c:pt>
                <c:pt idx="1187">
                  <c:v>118</c:v>
                </c:pt>
                <c:pt idx="1188">
                  <c:v>118</c:v>
                </c:pt>
                <c:pt idx="1189">
                  <c:v>118</c:v>
                </c:pt>
                <c:pt idx="1190">
                  <c:v>118</c:v>
                </c:pt>
                <c:pt idx="1191">
                  <c:v>118</c:v>
                </c:pt>
                <c:pt idx="1192">
                  <c:v>118</c:v>
                </c:pt>
                <c:pt idx="1193">
                  <c:v>118</c:v>
                </c:pt>
                <c:pt idx="1194">
                  <c:v>118</c:v>
                </c:pt>
                <c:pt idx="1195">
                  <c:v>118</c:v>
                </c:pt>
                <c:pt idx="1196">
                  <c:v>118</c:v>
                </c:pt>
                <c:pt idx="1197">
                  <c:v>118</c:v>
                </c:pt>
                <c:pt idx="1198">
                  <c:v>118</c:v>
                </c:pt>
                <c:pt idx="1199">
                  <c:v>118</c:v>
                </c:pt>
                <c:pt idx="1200">
                  <c:v>118</c:v>
                </c:pt>
                <c:pt idx="1201">
                  <c:v>118</c:v>
                </c:pt>
                <c:pt idx="1202">
                  <c:v>118</c:v>
                </c:pt>
                <c:pt idx="1203">
                  <c:v>118</c:v>
                </c:pt>
                <c:pt idx="1204">
                  <c:v>118</c:v>
                </c:pt>
                <c:pt idx="1205">
                  <c:v>118</c:v>
                </c:pt>
                <c:pt idx="1206">
                  <c:v>118</c:v>
                </c:pt>
                <c:pt idx="1207">
                  <c:v>118</c:v>
                </c:pt>
                <c:pt idx="1208">
                  <c:v>118</c:v>
                </c:pt>
                <c:pt idx="1209">
                  <c:v>118</c:v>
                </c:pt>
                <c:pt idx="1210">
                  <c:v>118</c:v>
                </c:pt>
                <c:pt idx="1211">
                  <c:v>118</c:v>
                </c:pt>
                <c:pt idx="1212">
                  <c:v>118</c:v>
                </c:pt>
                <c:pt idx="1213">
                  <c:v>118</c:v>
                </c:pt>
                <c:pt idx="1214">
                  <c:v>118</c:v>
                </c:pt>
                <c:pt idx="1215">
                  <c:v>118</c:v>
                </c:pt>
                <c:pt idx="1216">
                  <c:v>118</c:v>
                </c:pt>
                <c:pt idx="1217">
                  <c:v>118</c:v>
                </c:pt>
                <c:pt idx="1218">
                  <c:v>118</c:v>
                </c:pt>
                <c:pt idx="1219">
                  <c:v>118</c:v>
                </c:pt>
                <c:pt idx="1220">
                  <c:v>118</c:v>
                </c:pt>
                <c:pt idx="1221">
                  <c:v>118</c:v>
                </c:pt>
                <c:pt idx="1222">
                  <c:v>118</c:v>
                </c:pt>
                <c:pt idx="1223">
                  <c:v>118</c:v>
                </c:pt>
                <c:pt idx="1224">
                  <c:v>118</c:v>
                </c:pt>
                <c:pt idx="1225">
                  <c:v>118</c:v>
                </c:pt>
                <c:pt idx="1226">
                  <c:v>118</c:v>
                </c:pt>
                <c:pt idx="1227">
                  <c:v>118</c:v>
                </c:pt>
                <c:pt idx="1228">
                  <c:v>118</c:v>
                </c:pt>
                <c:pt idx="1229">
                  <c:v>118</c:v>
                </c:pt>
                <c:pt idx="1230">
                  <c:v>118</c:v>
                </c:pt>
                <c:pt idx="1231">
                  <c:v>118</c:v>
                </c:pt>
                <c:pt idx="1232">
                  <c:v>118</c:v>
                </c:pt>
                <c:pt idx="1233">
                  <c:v>118</c:v>
                </c:pt>
                <c:pt idx="1234">
                  <c:v>118</c:v>
                </c:pt>
                <c:pt idx="1235">
                  <c:v>118</c:v>
                </c:pt>
                <c:pt idx="1236">
                  <c:v>118</c:v>
                </c:pt>
                <c:pt idx="1237">
                  <c:v>118</c:v>
                </c:pt>
                <c:pt idx="1238">
                  <c:v>118</c:v>
                </c:pt>
                <c:pt idx="1239">
                  <c:v>118</c:v>
                </c:pt>
                <c:pt idx="1240">
                  <c:v>118</c:v>
                </c:pt>
                <c:pt idx="1241">
                  <c:v>118</c:v>
                </c:pt>
                <c:pt idx="1242">
                  <c:v>118</c:v>
                </c:pt>
                <c:pt idx="1243">
                  <c:v>118</c:v>
                </c:pt>
                <c:pt idx="1244">
                  <c:v>118</c:v>
                </c:pt>
                <c:pt idx="1245">
                  <c:v>117</c:v>
                </c:pt>
                <c:pt idx="1246">
                  <c:v>117</c:v>
                </c:pt>
                <c:pt idx="1247">
                  <c:v>117</c:v>
                </c:pt>
                <c:pt idx="1248">
                  <c:v>117</c:v>
                </c:pt>
                <c:pt idx="1249">
                  <c:v>117</c:v>
                </c:pt>
                <c:pt idx="1250">
                  <c:v>117</c:v>
                </c:pt>
                <c:pt idx="1251">
                  <c:v>117</c:v>
                </c:pt>
                <c:pt idx="1252">
                  <c:v>117</c:v>
                </c:pt>
                <c:pt idx="1253">
                  <c:v>117</c:v>
                </c:pt>
                <c:pt idx="1254">
                  <c:v>117</c:v>
                </c:pt>
                <c:pt idx="1255">
                  <c:v>117</c:v>
                </c:pt>
                <c:pt idx="1256">
                  <c:v>117</c:v>
                </c:pt>
                <c:pt idx="1257">
                  <c:v>117</c:v>
                </c:pt>
                <c:pt idx="1258">
                  <c:v>117</c:v>
                </c:pt>
                <c:pt idx="1259">
                  <c:v>117</c:v>
                </c:pt>
                <c:pt idx="1260">
                  <c:v>117</c:v>
                </c:pt>
                <c:pt idx="1261">
                  <c:v>117</c:v>
                </c:pt>
                <c:pt idx="1262">
                  <c:v>117</c:v>
                </c:pt>
                <c:pt idx="1263">
                  <c:v>117</c:v>
                </c:pt>
                <c:pt idx="1264">
                  <c:v>117</c:v>
                </c:pt>
                <c:pt idx="1265">
                  <c:v>117</c:v>
                </c:pt>
                <c:pt idx="1266">
                  <c:v>117</c:v>
                </c:pt>
                <c:pt idx="1267">
                  <c:v>117</c:v>
                </c:pt>
                <c:pt idx="1268">
                  <c:v>117</c:v>
                </c:pt>
                <c:pt idx="1269">
                  <c:v>117</c:v>
                </c:pt>
                <c:pt idx="1270">
                  <c:v>117</c:v>
                </c:pt>
                <c:pt idx="1271">
                  <c:v>117</c:v>
                </c:pt>
                <c:pt idx="1272">
                  <c:v>117</c:v>
                </c:pt>
                <c:pt idx="1273">
                  <c:v>117</c:v>
                </c:pt>
                <c:pt idx="1274">
                  <c:v>117</c:v>
                </c:pt>
                <c:pt idx="1275">
                  <c:v>117</c:v>
                </c:pt>
                <c:pt idx="1276">
                  <c:v>117</c:v>
                </c:pt>
                <c:pt idx="1277">
                  <c:v>117</c:v>
                </c:pt>
                <c:pt idx="1278">
                  <c:v>117</c:v>
                </c:pt>
                <c:pt idx="1279">
                  <c:v>117</c:v>
                </c:pt>
                <c:pt idx="1280">
                  <c:v>117</c:v>
                </c:pt>
                <c:pt idx="1281">
                  <c:v>117</c:v>
                </c:pt>
                <c:pt idx="1282">
                  <c:v>117</c:v>
                </c:pt>
                <c:pt idx="1283">
                  <c:v>117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117</c:v>
                </c:pt>
                <c:pt idx="1301">
                  <c:v>117</c:v>
                </c:pt>
                <c:pt idx="1302">
                  <c:v>117</c:v>
                </c:pt>
                <c:pt idx="1303">
                  <c:v>117</c:v>
                </c:pt>
                <c:pt idx="1304">
                  <c:v>117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116</c:v>
                </c:pt>
                <c:pt idx="1319">
                  <c:v>116</c:v>
                </c:pt>
                <c:pt idx="1320">
                  <c:v>116</c:v>
                </c:pt>
                <c:pt idx="1321">
                  <c:v>116</c:v>
                </c:pt>
                <c:pt idx="1322">
                  <c:v>116</c:v>
                </c:pt>
                <c:pt idx="1323">
                  <c:v>116</c:v>
                </c:pt>
                <c:pt idx="1324">
                  <c:v>116</c:v>
                </c:pt>
                <c:pt idx="1325">
                  <c:v>116</c:v>
                </c:pt>
                <c:pt idx="1326">
                  <c:v>116</c:v>
                </c:pt>
                <c:pt idx="1327">
                  <c:v>116</c:v>
                </c:pt>
                <c:pt idx="1328">
                  <c:v>116</c:v>
                </c:pt>
                <c:pt idx="1329">
                  <c:v>116</c:v>
                </c:pt>
                <c:pt idx="1330">
                  <c:v>116</c:v>
                </c:pt>
                <c:pt idx="1331">
                  <c:v>116</c:v>
                </c:pt>
                <c:pt idx="1332">
                  <c:v>116</c:v>
                </c:pt>
                <c:pt idx="1333">
                  <c:v>116</c:v>
                </c:pt>
                <c:pt idx="1334">
                  <c:v>116</c:v>
                </c:pt>
                <c:pt idx="1335">
                  <c:v>116</c:v>
                </c:pt>
                <c:pt idx="1336">
                  <c:v>116</c:v>
                </c:pt>
                <c:pt idx="1337">
                  <c:v>116</c:v>
                </c:pt>
                <c:pt idx="1338">
                  <c:v>116</c:v>
                </c:pt>
                <c:pt idx="1339">
                  <c:v>116</c:v>
                </c:pt>
                <c:pt idx="1340">
                  <c:v>116</c:v>
                </c:pt>
                <c:pt idx="1341">
                  <c:v>116</c:v>
                </c:pt>
                <c:pt idx="1342">
                  <c:v>116</c:v>
                </c:pt>
                <c:pt idx="1343">
                  <c:v>116</c:v>
                </c:pt>
                <c:pt idx="1344">
                  <c:v>116</c:v>
                </c:pt>
                <c:pt idx="1345">
                  <c:v>116</c:v>
                </c:pt>
                <c:pt idx="1346">
                  <c:v>116</c:v>
                </c:pt>
                <c:pt idx="1347">
                  <c:v>116</c:v>
                </c:pt>
                <c:pt idx="1348">
                  <c:v>116</c:v>
                </c:pt>
                <c:pt idx="1349">
                  <c:v>116</c:v>
                </c:pt>
                <c:pt idx="1350">
                  <c:v>116</c:v>
                </c:pt>
                <c:pt idx="1351">
                  <c:v>116</c:v>
                </c:pt>
                <c:pt idx="1352">
                  <c:v>116</c:v>
                </c:pt>
                <c:pt idx="1353">
                  <c:v>116</c:v>
                </c:pt>
                <c:pt idx="1354">
                  <c:v>116</c:v>
                </c:pt>
                <c:pt idx="1355">
                  <c:v>116</c:v>
                </c:pt>
                <c:pt idx="1356">
                  <c:v>116</c:v>
                </c:pt>
                <c:pt idx="1357">
                  <c:v>116</c:v>
                </c:pt>
                <c:pt idx="1358">
                  <c:v>116</c:v>
                </c:pt>
                <c:pt idx="1359">
                  <c:v>116</c:v>
                </c:pt>
                <c:pt idx="1360">
                  <c:v>116</c:v>
                </c:pt>
                <c:pt idx="1361">
                  <c:v>116</c:v>
                </c:pt>
                <c:pt idx="1362">
                  <c:v>116</c:v>
                </c:pt>
                <c:pt idx="1363">
                  <c:v>116</c:v>
                </c:pt>
                <c:pt idx="1364">
                  <c:v>116</c:v>
                </c:pt>
                <c:pt idx="1365">
                  <c:v>116</c:v>
                </c:pt>
                <c:pt idx="1366">
                  <c:v>116</c:v>
                </c:pt>
                <c:pt idx="1367">
                  <c:v>116</c:v>
                </c:pt>
                <c:pt idx="1368">
                  <c:v>116</c:v>
                </c:pt>
                <c:pt idx="1369">
                  <c:v>116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115</c:v>
                </c:pt>
                <c:pt idx="1389">
                  <c:v>115</c:v>
                </c:pt>
                <c:pt idx="1390">
                  <c:v>115</c:v>
                </c:pt>
                <c:pt idx="1391">
                  <c:v>115</c:v>
                </c:pt>
                <c:pt idx="1392">
                  <c:v>115</c:v>
                </c:pt>
                <c:pt idx="1393">
                  <c:v>115</c:v>
                </c:pt>
                <c:pt idx="1394">
                  <c:v>115</c:v>
                </c:pt>
                <c:pt idx="1395">
                  <c:v>115</c:v>
                </c:pt>
                <c:pt idx="1396">
                  <c:v>115</c:v>
                </c:pt>
                <c:pt idx="1397">
                  <c:v>115</c:v>
                </c:pt>
                <c:pt idx="1398">
                  <c:v>115</c:v>
                </c:pt>
                <c:pt idx="1399">
                  <c:v>115</c:v>
                </c:pt>
                <c:pt idx="1400">
                  <c:v>115</c:v>
                </c:pt>
                <c:pt idx="1401">
                  <c:v>115</c:v>
                </c:pt>
                <c:pt idx="1402">
                  <c:v>115</c:v>
                </c:pt>
                <c:pt idx="1403">
                  <c:v>115</c:v>
                </c:pt>
                <c:pt idx="1404">
                  <c:v>115</c:v>
                </c:pt>
                <c:pt idx="1405">
                  <c:v>115</c:v>
                </c:pt>
                <c:pt idx="1406">
                  <c:v>115</c:v>
                </c:pt>
                <c:pt idx="1407">
                  <c:v>115</c:v>
                </c:pt>
                <c:pt idx="1408">
                  <c:v>115</c:v>
                </c:pt>
                <c:pt idx="1409">
                  <c:v>115</c:v>
                </c:pt>
                <c:pt idx="1410">
                  <c:v>115</c:v>
                </c:pt>
                <c:pt idx="1411">
                  <c:v>115</c:v>
                </c:pt>
                <c:pt idx="1412">
                  <c:v>115</c:v>
                </c:pt>
                <c:pt idx="1413">
                  <c:v>115</c:v>
                </c:pt>
                <c:pt idx="1414">
                  <c:v>115</c:v>
                </c:pt>
                <c:pt idx="1415">
                  <c:v>115</c:v>
                </c:pt>
                <c:pt idx="1416">
                  <c:v>115</c:v>
                </c:pt>
                <c:pt idx="1417">
                  <c:v>115</c:v>
                </c:pt>
                <c:pt idx="1418">
                  <c:v>115</c:v>
                </c:pt>
                <c:pt idx="1419">
                  <c:v>115</c:v>
                </c:pt>
                <c:pt idx="1420">
                  <c:v>115</c:v>
                </c:pt>
                <c:pt idx="1421">
                  <c:v>115</c:v>
                </c:pt>
                <c:pt idx="1422">
                  <c:v>115</c:v>
                </c:pt>
                <c:pt idx="1423">
                  <c:v>115</c:v>
                </c:pt>
                <c:pt idx="1424">
                  <c:v>115</c:v>
                </c:pt>
                <c:pt idx="1425">
                  <c:v>115</c:v>
                </c:pt>
                <c:pt idx="1426">
                  <c:v>115</c:v>
                </c:pt>
                <c:pt idx="1427">
                  <c:v>115</c:v>
                </c:pt>
                <c:pt idx="1428">
                  <c:v>115</c:v>
                </c:pt>
                <c:pt idx="1429">
                  <c:v>115</c:v>
                </c:pt>
                <c:pt idx="1430">
                  <c:v>115</c:v>
                </c:pt>
                <c:pt idx="1431">
                  <c:v>115</c:v>
                </c:pt>
                <c:pt idx="1432">
                  <c:v>115</c:v>
                </c:pt>
                <c:pt idx="1433">
                  <c:v>115</c:v>
                </c:pt>
                <c:pt idx="1434">
                  <c:v>115</c:v>
                </c:pt>
                <c:pt idx="1435">
                  <c:v>115</c:v>
                </c:pt>
                <c:pt idx="1436">
                  <c:v>115</c:v>
                </c:pt>
                <c:pt idx="1437">
                  <c:v>115</c:v>
                </c:pt>
                <c:pt idx="1438">
                  <c:v>115</c:v>
                </c:pt>
                <c:pt idx="1439">
                  <c:v>115</c:v>
                </c:pt>
                <c:pt idx="1440">
                  <c:v>115</c:v>
                </c:pt>
                <c:pt idx="1441">
                  <c:v>115</c:v>
                </c:pt>
                <c:pt idx="1442">
                  <c:v>115</c:v>
                </c:pt>
                <c:pt idx="1443">
                  <c:v>115</c:v>
                </c:pt>
                <c:pt idx="1444">
                  <c:v>114</c:v>
                </c:pt>
                <c:pt idx="1445">
                  <c:v>114</c:v>
                </c:pt>
                <c:pt idx="1446">
                  <c:v>114</c:v>
                </c:pt>
                <c:pt idx="1447">
                  <c:v>114</c:v>
                </c:pt>
                <c:pt idx="1448">
                  <c:v>114</c:v>
                </c:pt>
                <c:pt idx="1449">
                  <c:v>114</c:v>
                </c:pt>
                <c:pt idx="1450">
                  <c:v>114</c:v>
                </c:pt>
                <c:pt idx="1451">
                  <c:v>114</c:v>
                </c:pt>
                <c:pt idx="1452">
                  <c:v>114</c:v>
                </c:pt>
                <c:pt idx="1453">
                  <c:v>114</c:v>
                </c:pt>
                <c:pt idx="1454">
                  <c:v>114</c:v>
                </c:pt>
                <c:pt idx="1455">
                  <c:v>114</c:v>
                </c:pt>
                <c:pt idx="1456">
                  <c:v>114</c:v>
                </c:pt>
                <c:pt idx="1457">
                  <c:v>114</c:v>
                </c:pt>
                <c:pt idx="1458">
                  <c:v>114</c:v>
                </c:pt>
                <c:pt idx="1459">
                  <c:v>114</c:v>
                </c:pt>
                <c:pt idx="1460">
                  <c:v>114</c:v>
                </c:pt>
                <c:pt idx="1461">
                  <c:v>114</c:v>
                </c:pt>
                <c:pt idx="1462">
                  <c:v>114</c:v>
                </c:pt>
                <c:pt idx="1463">
                  <c:v>114</c:v>
                </c:pt>
                <c:pt idx="1464">
                  <c:v>114</c:v>
                </c:pt>
                <c:pt idx="1465">
                  <c:v>114</c:v>
                </c:pt>
                <c:pt idx="1466">
                  <c:v>114</c:v>
                </c:pt>
                <c:pt idx="1467">
                  <c:v>114</c:v>
                </c:pt>
                <c:pt idx="1468">
                  <c:v>114</c:v>
                </c:pt>
                <c:pt idx="1469">
                  <c:v>114</c:v>
                </c:pt>
                <c:pt idx="1470">
                  <c:v>114</c:v>
                </c:pt>
                <c:pt idx="1471">
                  <c:v>114</c:v>
                </c:pt>
                <c:pt idx="1472">
                  <c:v>114</c:v>
                </c:pt>
                <c:pt idx="1473">
                  <c:v>114</c:v>
                </c:pt>
                <c:pt idx="1474">
                  <c:v>114</c:v>
                </c:pt>
                <c:pt idx="1475">
                  <c:v>114</c:v>
                </c:pt>
                <c:pt idx="1476">
                  <c:v>114</c:v>
                </c:pt>
                <c:pt idx="1477">
                  <c:v>114</c:v>
                </c:pt>
                <c:pt idx="1478">
                  <c:v>114</c:v>
                </c:pt>
                <c:pt idx="1479">
                  <c:v>114</c:v>
                </c:pt>
                <c:pt idx="1480">
                  <c:v>114</c:v>
                </c:pt>
                <c:pt idx="1481">
                  <c:v>114</c:v>
                </c:pt>
                <c:pt idx="1482">
                  <c:v>114</c:v>
                </c:pt>
                <c:pt idx="1483">
                  <c:v>114</c:v>
                </c:pt>
                <c:pt idx="1484">
                  <c:v>114</c:v>
                </c:pt>
                <c:pt idx="1485">
                  <c:v>114</c:v>
                </c:pt>
                <c:pt idx="1486">
                  <c:v>114</c:v>
                </c:pt>
                <c:pt idx="1487">
                  <c:v>114</c:v>
                </c:pt>
                <c:pt idx="1488">
                  <c:v>114</c:v>
                </c:pt>
                <c:pt idx="1489">
                  <c:v>114</c:v>
                </c:pt>
                <c:pt idx="1490">
                  <c:v>114</c:v>
                </c:pt>
                <c:pt idx="1491">
                  <c:v>114</c:v>
                </c:pt>
                <c:pt idx="1492">
                  <c:v>114</c:v>
                </c:pt>
                <c:pt idx="1493">
                  <c:v>114</c:v>
                </c:pt>
                <c:pt idx="1494">
                  <c:v>114</c:v>
                </c:pt>
                <c:pt idx="1495">
                  <c:v>114</c:v>
                </c:pt>
                <c:pt idx="1496">
                  <c:v>114</c:v>
                </c:pt>
                <c:pt idx="1497">
                  <c:v>114</c:v>
                </c:pt>
                <c:pt idx="1498">
                  <c:v>114</c:v>
                </c:pt>
                <c:pt idx="1499">
                  <c:v>114</c:v>
                </c:pt>
                <c:pt idx="1500">
                  <c:v>114</c:v>
                </c:pt>
                <c:pt idx="1501">
                  <c:v>114</c:v>
                </c:pt>
                <c:pt idx="1502">
                  <c:v>114</c:v>
                </c:pt>
                <c:pt idx="1503">
                  <c:v>114</c:v>
                </c:pt>
                <c:pt idx="1504">
                  <c:v>114</c:v>
                </c:pt>
                <c:pt idx="1505">
                  <c:v>114</c:v>
                </c:pt>
                <c:pt idx="1506">
                  <c:v>114</c:v>
                </c:pt>
                <c:pt idx="1507">
                  <c:v>114</c:v>
                </c:pt>
                <c:pt idx="1508">
                  <c:v>114</c:v>
                </c:pt>
                <c:pt idx="1509">
                  <c:v>114</c:v>
                </c:pt>
                <c:pt idx="1510">
                  <c:v>113</c:v>
                </c:pt>
                <c:pt idx="1511">
                  <c:v>113</c:v>
                </c:pt>
                <c:pt idx="1512">
                  <c:v>113</c:v>
                </c:pt>
                <c:pt idx="1513">
                  <c:v>113</c:v>
                </c:pt>
                <c:pt idx="1514">
                  <c:v>113</c:v>
                </c:pt>
                <c:pt idx="1515">
                  <c:v>113</c:v>
                </c:pt>
                <c:pt idx="1516">
                  <c:v>113</c:v>
                </c:pt>
                <c:pt idx="1517">
                  <c:v>113</c:v>
                </c:pt>
                <c:pt idx="1518">
                  <c:v>113</c:v>
                </c:pt>
                <c:pt idx="1519">
                  <c:v>113</c:v>
                </c:pt>
                <c:pt idx="1520">
                  <c:v>113</c:v>
                </c:pt>
                <c:pt idx="1521">
                  <c:v>113</c:v>
                </c:pt>
                <c:pt idx="1522">
                  <c:v>113</c:v>
                </c:pt>
                <c:pt idx="1523">
                  <c:v>113</c:v>
                </c:pt>
                <c:pt idx="1524">
                  <c:v>113</c:v>
                </c:pt>
                <c:pt idx="1525">
                  <c:v>113</c:v>
                </c:pt>
                <c:pt idx="1526">
                  <c:v>113</c:v>
                </c:pt>
                <c:pt idx="1527">
                  <c:v>113</c:v>
                </c:pt>
                <c:pt idx="1528">
                  <c:v>113</c:v>
                </c:pt>
                <c:pt idx="1529">
                  <c:v>113</c:v>
                </c:pt>
                <c:pt idx="1530">
                  <c:v>113</c:v>
                </c:pt>
                <c:pt idx="1531">
                  <c:v>113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113</c:v>
                </c:pt>
                <c:pt idx="1541">
                  <c:v>113</c:v>
                </c:pt>
                <c:pt idx="1542">
                  <c:v>113</c:v>
                </c:pt>
                <c:pt idx="1543">
                  <c:v>113</c:v>
                </c:pt>
                <c:pt idx="1544">
                  <c:v>113</c:v>
                </c:pt>
                <c:pt idx="1545">
                  <c:v>113</c:v>
                </c:pt>
                <c:pt idx="1546">
                  <c:v>113</c:v>
                </c:pt>
                <c:pt idx="1547">
                  <c:v>113</c:v>
                </c:pt>
                <c:pt idx="1548">
                  <c:v>113</c:v>
                </c:pt>
                <c:pt idx="1549">
                  <c:v>113</c:v>
                </c:pt>
                <c:pt idx="1550">
                  <c:v>113</c:v>
                </c:pt>
                <c:pt idx="1551">
                  <c:v>113</c:v>
                </c:pt>
                <c:pt idx="1552">
                  <c:v>113</c:v>
                </c:pt>
                <c:pt idx="1553">
                  <c:v>113</c:v>
                </c:pt>
                <c:pt idx="1554">
                  <c:v>113</c:v>
                </c:pt>
                <c:pt idx="1555">
                  <c:v>113</c:v>
                </c:pt>
                <c:pt idx="1556">
                  <c:v>113</c:v>
                </c:pt>
                <c:pt idx="1557">
                  <c:v>113</c:v>
                </c:pt>
                <c:pt idx="1558">
                  <c:v>113</c:v>
                </c:pt>
                <c:pt idx="1559">
                  <c:v>113</c:v>
                </c:pt>
                <c:pt idx="1560">
                  <c:v>113</c:v>
                </c:pt>
                <c:pt idx="1561">
                  <c:v>113</c:v>
                </c:pt>
                <c:pt idx="1562">
                  <c:v>113</c:v>
                </c:pt>
                <c:pt idx="1563">
                  <c:v>113</c:v>
                </c:pt>
                <c:pt idx="1564">
                  <c:v>113</c:v>
                </c:pt>
                <c:pt idx="1565">
                  <c:v>113</c:v>
                </c:pt>
                <c:pt idx="1566">
                  <c:v>113</c:v>
                </c:pt>
                <c:pt idx="1567">
                  <c:v>113</c:v>
                </c:pt>
                <c:pt idx="1568">
                  <c:v>113</c:v>
                </c:pt>
                <c:pt idx="1569">
                  <c:v>113</c:v>
                </c:pt>
                <c:pt idx="1570">
                  <c:v>113</c:v>
                </c:pt>
                <c:pt idx="1571">
                  <c:v>113</c:v>
                </c:pt>
                <c:pt idx="1572">
                  <c:v>113</c:v>
                </c:pt>
                <c:pt idx="1573">
                  <c:v>113</c:v>
                </c:pt>
                <c:pt idx="1574">
                  <c:v>113</c:v>
                </c:pt>
                <c:pt idx="1575">
                  <c:v>113</c:v>
                </c:pt>
                <c:pt idx="1576">
                  <c:v>113</c:v>
                </c:pt>
                <c:pt idx="1577">
                  <c:v>113</c:v>
                </c:pt>
                <c:pt idx="1578">
                  <c:v>112</c:v>
                </c:pt>
                <c:pt idx="1579">
                  <c:v>112</c:v>
                </c:pt>
                <c:pt idx="1580">
                  <c:v>112</c:v>
                </c:pt>
                <c:pt idx="1581">
                  <c:v>112</c:v>
                </c:pt>
                <c:pt idx="1582">
                  <c:v>112</c:v>
                </c:pt>
                <c:pt idx="1583">
                  <c:v>112</c:v>
                </c:pt>
                <c:pt idx="1584">
                  <c:v>112</c:v>
                </c:pt>
                <c:pt idx="1585">
                  <c:v>112</c:v>
                </c:pt>
                <c:pt idx="1586">
                  <c:v>112</c:v>
                </c:pt>
                <c:pt idx="1587">
                  <c:v>112</c:v>
                </c:pt>
                <c:pt idx="1588">
                  <c:v>112</c:v>
                </c:pt>
                <c:pt idx="1589">
                  <c:v>112</c:v>
                </c:pt>
                <c:pt idx="1590">
                  <c:v>112</c:v>
                </c:pt>
                <c:pt idx="1591">
                  <c:v>112</c:v>
                </c:pt>
                <c:pt idx="1592">
                  <c:v>112</c:v>
                </c:pt>
                <c:pt idx="1593">
                  <c:v>112</c:v>
                </c:pt>
                <c:pt idx="1594">
                  <c:v>112</c:v>
                </c:pt>
                <c:pt idx="1595">
                  <c:v>112</c:v>
                </c:pt>
                <c:pt idx="1596">
                  <c:v>112</c:v>
                </c:pt>
                <c:pt idx="1597">
                  <c:v>112</c:v>
                </c:pt>
                <c:pt idx="1598">
                  <c:v>112</c:v>
                </c:pt>
                <c:pt idx="1599">
                  <c:v>112</c:v>
                </c:pt>
                <c:pt idx="1600">
                  <c:v>112</c:v>
                </c:pt>
                <c:pt idx="1601">
                  <c:v>112</c:v>
                </c:pt>
                <c:pt idx="1602">
                  <c:v>112</c:v>
                </c:pt>
                <c:pt idx="1603">
                  <c:v>112</c:v>
                </c:pt>
                <c:pt idx="1604">
                  <c:v>112</c:v>
                </c:pt>
                <c:pt idx="1605">
                  <c:v>112</c:v>
                </c:pt>
                <c:pt idx="1606">
                  <c:v>112</c:v>
                </c:pt>
                <c:pt idx="1607">
                  <c:v>112</c:v>
                </c:pt>
                <c:pt idx="1608">
                  <c:v>112</c:v>
                </c:pt>
                <c:pt idx="1609">
                  <c:v>112</c:v>
                </c:pt>
                <c:pt idx="1610">
                  <c:v>112</c:v>
                </c:pt>
                <c:pt idx="1611">
                  <c:v>112</c:v>
                </c:pt>
                <c:pt idx="1612">
                  <c:v>112</c:v>
                </c:pt>
                <c:pt idx="1613">
                  <c:v>112</c:v>
                </c:pt>
                <c:pt idx="1614">
                  <c:v>112</c:v>
                </c:pt>
                <c:pt idx="1615">
                  <c:v>112</c:v>
                </c:pt>
                <c:pt idx="1616">
                  <c:v>112</c:v>
                </c:pt>
                <c:pt idx="1617">
                  <c:v>112</c:v>
                </c:pt>
                <c:pt idx="1618">
                  <c:v>112</c:v>
                </c:pt>
                <c:pt idx="1619">
                  <c:v>112</c:v>
                </c:pt>
                <c:pt idx="1620">
                  <c:v>112</c:v>
                </c:pt>
                <c:pt idx="1621">
                  <c:v>112</c:v>
                </c:pt>
                <c:pt idx="1622">
                  <c:v>112</c:v>
                </c:pt>
                <c:pt idx="1623">
                  <c:v>112</c:v>
                </c:pt>
                <c:pt idx="1624">
                  <c:v>112</c:v>
                </c:pt>
                <c:pt idx="1625">
                  <c:v>112</c:v>
                </c:pt>
                <c:pt idx="1626">
                  <c:v>112</c:v>
                </c:pt>
                <c:pt idx="1627">
                  <c:v>112</c:v>
                </c:pt>
                <c:pt idx="1628">
                  <c:v>112</c:v>
                </c:pt>
                <c:pt idx="1629">
                  <c:v>112</c:v>
                </c:pt>
                <c:pt idx="1630">
                  <c:v>112</c:v>
                </c:pt>
                <c:pt idx="1631">
                  <c:v>112</c:v>
                </c:pt>
                <c:pt idx="1632">
                  <c:v>112</c:v>
                </c:pt>
                <c:pt idx="1633">
                  <c:v>112</c:v>
                </c:pt>
                <c:pt idx="1634">
                  <c:v>112</c:v>
                </c:pt>
                <c:pt idx="1635">
                  <c:v>112</c:v>
                </c:pt>
                <c:pt idx="1636">
                  <c:v>112</c:v>
                </c:pt>
                <c:pt idx="1637">
                  <c:v>112</c:v>
                </c:pt>
                <c:pt idx="1638">
                  <c:v>112</c:v>
                </c:pt>
                <c:pt idx="1639">
                  <c:v>112</c:v>
                </c:pt>
                <c:pt idx="1640">
                  <c:v>112</c:v>
                </c:pt>
                <c:pt idx="1641">
                  <c:v>112</c:v>
                </c:pt>
                <c:pt idx="1642">
                  <c:v>112</c:v>
                </c:pt>
                <c:pt idx="1643">
                  <c:v>112</c:v>
                </c:pt>
                <c:pt idx="1644">
                  <c:v>112</c:v>
                </c:pt>
                <c:pt idx="1645">
                  <c:v>112</c:v>
                </c:pt>
                <c:pt idx="1646">
                  <c:v>112</c:v>
                </c:pt>
                <c:pt idx="1647">
                  <c:v>112</c:v>
                </c:pt>
                <c:pt idx="1648">
                  <c:v>112</c:v>
                </c:pt>
                <c:pt idx="1649">
                  <c:v>112</c:v>
                </c:pt>
                <c:pt idx="1650">
                  <c:v>112</c:v>
                </c:pt>
                <c:pt idx="1651">
                  <c:v>112</c:v>
                </c:pt>
                <c:pt idx="1652">
                  <c:v>112</c:v>
                </c:pt>
                <c:pt idx="1653">
                  <c:v>112</c:v>
                </c:pt>
                <c:pt idx="1654">
                  <c:v>112</c:v>
                </c:pt>
                <c:pt idx="1655">
                  <c:v>112</c:v>
                </c:pt>
                <c:pt idx="1656">
                  <c:v>112</c:v>
                </c:pt>
                <c:pt idx="1657">
                  <c:v>112</c:v>
                </c:pt>
                <c:pt idx="1658">
                  <c:v>111</c:v>
                </c:pt>
                <c:pt idx="1659">
                  <c:v>111</c:v>
                </c:pt>
                <c:pt idx="1660">
                  <c:v>111</c:v>
                </c:pt>
                <c:pt idx="1661">
                  <c:v>111</c:v>
                </c:pt>
                <c:pt idx="1662">
                  <c:v>111</c:v>
                </c:pt>
                <c:pt idx="1663">
                  <c:v>111</c:v>
                </c:pt>
                <c:pt idx="1664">
                  <c:v>111</c:v>
                </c:pt>
                <c:pt idx="1665">
                  <c:v>111</c:v>
                </c:pt>
                <c:pt idx="1666">
                  <c:v>111</c:v>
                </c:pt>
                <c:pt idx="1667">
                  <c:v>111</c:v>
                </c:pt>
                <c:pt idx="1668">
                  <c:v>111</c:v>
                </c:pt>
                <c:pt idx="1669">
                  <c:v>111</c:v>
                </c:pt>
                <c:pt idx="1670">
                  <c:v>111</c:v>
                </c:pt>
                <c:pt idx="1671">
                  <c:v>111</c:v>
                </c:pt>
                <c:pt idx="1672">
                  <c:v>111</c:v>
                </c:pt>
                <c:pt idx="1673">
                  <c:v>111</c:v>
                </c:pt>
                <c:pt idx="1674">
                  <c:v>111</c:v>
                </c:pt>
                <c:pt idx="1675">
                  <c:v>111</c:v>
                </c:pt>
                <c:pt idx="1676">
                  <c:v>111</c:v>
                </c:pt>
                <c:pt idx="1677">
                  <c:v>111</c:v>
                </c:pt>
                <c:pt idx="1678">
                  <c:v>111</c:v>
                </c:pt>
                <c:pt idx="1679">
                  <c:v>111</c:v>
                </c:pt>
                <c:pt idx="1680">
                  <c:v>111</c:v>
                </c:pt>
                <c:pt idx="1681">
                  <c:v>111</c:v>
                </c:pt>
                <c:pt idx="1682">
                  <c:v>111</c:v>
                </c:pt>
                <c:pt idx="1683">
                  <c:v>111</c:v>
                </c:pt>
                <c:pt idx="1684">
                  <c:v>111</c:v>
                </c:pt>
                <c:pt idx="1685">
                  <c:v>111</c:v>
                </c:pt>
                <c:pt idx="1686">
                  <c:v>111</c:v>
                </c:pt>
                <c:pt idx="1687">
                  <c:v>111</c:v>
                </c:pt>
                <c:pt idx="1688">
                  <c:v>111</c:v>
                </c:pt>
                <c:pt idx="1689">
                  <c:v>111</c:v>
                </c:pt>
                <c:pt idx="1690">
                  <c:v>111</c:v>
                </c:pt>
                <c:pt idx="1691">
                  <c:v>111</c:v>
                </c:pt>
                <c:pt idx="1692">
                  <c:v>111</c:v>
                </c:pt>
                <c:pt idx="1693">
                  <c:v>111</c:v>
                </c:pt>
                <c:pt idx="1694">
                  <c:v>111</c:v>
                </c:pt>
                <c:pt idx="1695">
                  <c:v>111</c:v>
                </c:pt>
                <c:pt idx="1696">
                  <c:v>111</c:v>
                </c:pt>
                <c:pt idx="1697">
                  <c:v>111</c:v>
                </c:pt>
                <c:pt idx="1698">
                  <c:v>111</c:v>
                </c:pt>
                <c:pt idx="1699">
                  <c:v>111</c:v>
                </c:pt>
                <c:pt idx="1700">
                  <c:v>111</c:v>
                </c:pt>
                <c:pt idx="1701">
                  <c:v>111</c:v>
                </c:pt>
                <c:pt idx="1702">
                  <c:v>111</c:v>
                </c:pt>
                <c:pt idx="1703">
                  <c:v>111</c:v>
                </c:pt>
                <c:pt idx="1704">
                  <c:v>111</c:v>
                </c:pt>
                <c:pt idx="1705">
                  <c:v>111</c:v>
                </c:pt>
                <c:pt idx="1706">
                  <c:v>111</c:v>
                </c:pt>
                <c:pt idx="1707">
                  <c:v>111</c:v>
                </c:pt>
                <c:pt idx="1708">
                  <c:v>111</c:v>
                </c:pt>
                <c:pt idx="1709">
                  <c:v>111</c:v>
                </c:pt>
                <c:pt idx="1710">
                  <c:v>111</c:v>
                </c:pt>
                <c:pt idx="1711">
                  <c:v>111</c:v>
                </c:pt>
                <c:pt idx="1712">
                  <c:v>111</c:v>
                </c:pt>
                <c:pt idx="1713">
                  <c:v>111</c:v>
                </c:pt>
                <c:pt idx="1714">
                  <c:v>111</c:v>
                </c:pt>
                <c:pt idx="1715">
                  <c:v>111</c:v>
                </c:pt>
                <c:pt idx="1716">
                  <c:v>111</c:v>
                </c:pt>
                <c:pt idx="1717">
                  <c:v>111</c:v>
                </c:pt>
                <c:pt idx="1718">
                  <c:v>111</c:v>
                </c:pt>
                <c:pt idx="1719">
                  <c:v>111</c:v>
                </c:pt>
                <c:pt idx="1720">
                  <c:v>111</c:v>
                </c:pt>
                <c:pt idx="1721">
                  <c:v>111</c:v>
                </c:pt>
                <c:pt idx="1722">
                  <c:v>111</c:v>
                </c:pt>
                <c:pt idx="1723">
                  <c:v>111</c:v>
                </c:pt>
                <c:pt idx="1724">
                  <c:v>111</c:v>
                </c:pt>
                <c:pt idx="1725">
                  <c:v>111</c:v>
                </c:pt>
                <c:pt idx="1726">
                  <c:v>111</c:v>
                </c:pt>
                <c:pt idx="1727">
                  <c:v>111</c:v>
                </c:pt>
                <c:pt idx="1728">
                  <c:v>110</c:v>
                </c:pt>
                <c:pt idx="1729">
                  <c:v>110</c:v>
                </c:pt>
                <c:pt idx="1730">
                  <c:v>110</c:v>
                </c:pt>
                <c:pt idx="1731">
                  <c:v>110</c:v>
                </c:pt>
                <c:pt idx="1732">
                  <c:v>110</c:v>
                </c:pt>
                <c:pt idx="1733">
                  <c:v>110</c:v>
                </c:pt>
                <c:pt idx="1734">
                  <c:v>110</c:v>
                </c:pt>
                <c:pt idx="1735">
                  <c:v>110</c:v>
                </c:pt>
                <c:pt idx="1736">
                  <c:v>110</c:v>
                </c:pt>
                <c:pt idx="1737">
                  <c:v>110</c:v>
                </c:pt>
                <c:pt idx="1738">
                  <c:v>110</c:v>
                </c:pt>
                <c:pt idx="1739">
                  <c:v>110</c:v>
                </c:pt>
                <c:pt idx="1740">
                  <c:v>110</c:v>
                </c:pt>
                <c:pt idx="1741">
                  <c:v>110</c:v>
                </c:pt>
                <c:pt idx="1742">
                  <c:v>110</c:v>
                </c:pt>
                <c:pt idx="1743">
                  <c:v>110</c:v>
                </c:pt>
                <c:pt idx="1744">
                  <c:v>110</c:v>
                </c:pt>
                <c:pt idx="1745">
                  <c:v>110</c:v>
                </c:pt>
                <c:pt idx="1746">
                  <c:v>110</c:v>
                </c:pt>
                <c:pt idx="1747">
                  <c:v>110</c:v>
                </c:pt>
                <c:pt idx="1748">
                  <c:v>110</c:v>
                </c:pt>
                <c:pt idx="1749">
                  <c:v>110</c:v>
                </c:pt>
                <c:pt idx="1750">
                  <c:v>110</c:v>
                </c:pt>
                <c:pt idx="1751">
                  <c:v>110</c:v>
                </c:pt>
                <c:pt idx="1752">
                  <c:v>110</c:v>
                </c:pt>
                <c:pt idx="1753">
                  <c:v>110</c:v>
                </c:pt>
                <c:pt idx="1754">
                  <c:v>110</c:v>
                </c:pt>
                <c:pt idx="1755">
                  <c:v>110</c:v>
                </c:pt>
                <c:pt idx="1756">
                  <c:v>110</c:v>
                </c:pt>
                <c:pt idx="1757">
                  <c:v>110</c:v>
                </c:pt>
                <c:pt idx="1758">
                  <c:v>110</c:v>
                </c:pt>
                <c:pt idx="1759">
                  <c:v>110</c:v>
                </c:pt>
                <c:pt idx="1760">
                  <c:v>110</c:v>
                </c:pt>
                <c:pt idx="1761">
                  <c:v>110</c:v>
                </c:pt>
                <c:pt idx="1762">
                  <c:v>110</c:v>
                </c:pt>
                <c:pt idx="1763">
                  <c:v>110</c:v>
                </c:pt>
                <c:pt idx="1764">
                  <c:v>110</c:v>
                </c:pt>
                <c:pt idx="1765">
                  <c:v>110</c:v>
                </c:pt>
                <c:pt idx="1766">
                  <c:v>110</c:v>
                </c:pt>
                <c:pt idx="1767">
                  <c:v>110</c:v>
                </c:pt>
                <c:pt idx="1768">
                  <c:v>110</c:v>
                </c:pt>
                <c:pt idx="1769">
                  <c:v>110</c:v>
                </c:pt>
                <c:pt idx="1770">
                  <c:v>110</c:v>
                </c:pt>
                <c:pt idx="1771">
                  <c:v>110</c:v>
                </c:pt>
                <c:pt idx="1772">
                  <c:v>110</c:v>
                </c:pt>
                <c:pt idx="1773">
                  <c:v>110</c:v>
                </c:pt>
                <c:pt idx="1774">
                  <c:v>110</c:v>
                </c:pt>
                <c:pt idx="1775">
                  <c:v>110</c:v>
                </c:pt>
                <c:pt idx="1776">
                  <c:v>110</c:v>
                </c:pt>
                <c:pt idx="1777">
                  <c:v>110</c:v>
                </c:pt>
                <c:pt idx="1778">
                  <c:v>110</c:v>
                </c:pt>
                <c:pt idx="1779">
                  <c:v>110</c:v>
                </c:pt>
                <c:pt idx="1780">
                  <c:v>110</c:v>
                </c:pt>
                <c:pt idx="1781">
                  <c:v>110</c:v>
                </c:pt>
                <c:pt idx="1782">
                  <c:v>110</c:v>
                </c:pt>
                <c:pt idx="1783">
                  <c:v>110</c:v>
                </c:pt>
                <c:pt idx="1784">
                  <c:v>110</c:v>
                </c:pt>
                <c:pt idx="1785">
                  <c:v>110</c:v>
                </c:pt>
                <c:pt idx="1786">
                  <c:v>110</c:v>
                </c:pt>
                <c:pt idx="1787">
                  <c:v>110</c:v>
                </c:pt>
                <c:pt idx="1788">
                  <c:v>110</c:v>
                </c:pt>
                <c:pt idx="1789">
                  <c:v>110</c:v>
                </c:pt>
                <c:pt idx="1790">
                  <c:v>110</c:v>
                </c:pt>
                <c:pt idx="1791">
                  <c:v>110</c:v>
                </c:pt>
                <c:pt idx="1792">
                  <c:v>110</c:v>
                </c:pt>
                <c:pt idx="1793">
                  <c:v>110</c:v>
                </c:pt>
                <c:pt idx="1794">
                  <c:v>110</c:v>
                </c:pt>
                <c:pt idx="1795">
                  <c:v>110</c:v>
                </c:pt>
                <c:pt idx="1796">
                  <c:v>110</c:v>
                </c:pt>
                <c:pt idx="1797">
                  <c:v>110</c:v>
                </c:pt>
                <c:pt idx="1798">
                  <c:v>110</c:v>
                </c:pt>
                <c:pt idx="1799">
                  <c:v>110</c:v>
                </c:pt>
                <c:pt idx="1800">
                  <c:v>110</c:v>
                </c:pt>
                <c:pt idx="1801">
                  <c:v>110</c:v>
                </c:pt>
                <c:pt idx="1802">
                  <c:v>110</c:v>
                </c:pt>
                <c:pt idx="1803">
                  <c:v>110</c:v>
                </c:pt>
                <c:pt idx="1804">
                  <c:v>110</c:v>
                </c:pt>
                <c:pt idx="1805">
                  <c:v>110</c:v>
                </c:pt>
                <c:pt idx="1806">
                  <c:v>110</c:v>
                </c:pt>
                <c:pt idx="1807">
                  <c:v>110</c:v>
                </c:pt>
                <c:pt idx="1808">
                  <c:v>110</c:v>
                </c:pt>
                <c:pt idx="1809">
                  <c:v>110</c:v>
                </c:pt>
                <c:pt idx="1810">
                  <c:v>110</c:v>
                </c:pt>
                <c:pt idx="1811">
                  <c:v>110</c:v>
                </c:pt>
                <c:pt idx="1812">
                  <c:v>110</c:v>
                </c:pt>
                <c:pt idx="1813">
                  <c:v>110</c:v>
                </c:pt>
                <c:pt idx="1814">
                  <c:v>110</c:v>
                </c:pt>
                <c:pt idx="1815">
                  <c:v>110</c:v>
                </c:pt>
                <c:pt idx="1816">
                  <c:v>110</c:v>
                </c:pt>
                <c:pt idx="1817">
                  <c:v>110</c:v>
                </c:pt>
                <c:pt idx="1818">
                  <c:v>110</c:v>
                </c:pt>
                <c:pt idx="1819">
                  <c:v>110</c:v>
                </c:pt>
                <c:pt idx="1820">
                  <c:v>110</c:v>
                </c:pt>
                <c:pt idx="1821">
                  <c:v>110</c:v>
                </c:pt>
                <c:pt idx="1822">
                  <c:v>110</c:v>
                </c:pt>
                <c:pt idx="1823">
                  <c:v>110</c:v>
                </c:pt>
                <c:pt idx="1824">
                  <c:v>110</c:v>
                </c:pt>
                <c:pt idx="1825">
                  <c:v>110</c:v>
                </c:pt>
                <c:pt idx="1826">
                  <c:v>109</c:v>
                </c:pt>
                <c:pt idx="1827">
                  <c:v>109</c:v>
                </c:pt>
                <c:pt idx="1828">
                  <c:v>109</c:v>
                </c:pt>
                <c:pt idx="1829">
                  <c:v>109</c:v>
                </c:pt>
                <c:pt idx="1830">
                  <c:v>109</c:v>
                </c:pt>
                <c:pt idx="1831">
                  <c:v>109</c:v>
                </c:pt>
                <c:pt idx="1832">
                  <c:v>109</c:v>
                </c:pt>
                <c:pt idx="1833">
                  <c:v>109</c:v>
                </c:pt>
                <c:pt idx="1834">
                  <c:v>109</c:v>
                </c:pt>
                <c:pt idx="1835">
                  <c:v>109</c:v>
                </c:pt>
                <c:pt idx="1836">
                  <c:v>109</c:v>
                </c:pt>
                <c:pt idx="1837">
                  <c:v>109</c:v>
                </c:pt>
                <c:pt idx="1838">
                  <c:v>109</c:v>
                </c:pt>
                <c:pt idx="1839">
                  <c:v>109</c:v>
                </c:pt>
                <c:pt idx="1840">
                  <c:v>109</c:v>
                </c:pt>
                <c:pt idx="1841">
                  <c:v>109</c:v>
                </c:pt>
                <c:pt idx="1842">
                  <c:v>109</c:v>
                </c:pt>
                <c:pt idx="1843">
                  <c:v>109</c:v>
                </c:pt>
                <c:pt idx="1844">
                  <c:v>109</c:v>
                </c:pt>
                <c:pt idx="1845">
                  <c:v>109</c:v>
                </c:pt>
                <c:pt idx="1846">
                  <c:v>109</c:v>
                </c:pt>
                <c:pt idx="1847">
                  <c:v>109</c:v>
                </c:pt>
                <c:pt idx="1848">
                  <c:v>109</c:v>
                </c:pt>
                <c:pt idx="1849">
                  <c:v>109</c:v>
                </c:pt>
                <c:pt idx="1850">
                  <c:v>109</c:v>
                </c:pt>
                <c:pt idx="1851">
                  <c:v>109</c:v>
                </c:pt>
                <c:pt idx="1852">
                  <c:v>109</c:v>
                </c:pt>
                <c:pt idx="1853">
                  <c:v>109</c:v>
                </c:pt>
                <c:pt idx="1854">
                  <c:v>109</c:v>
                </c:pt>
                <c:pt idx="1855">
                  <c:v>109</c:v>
                </c:pt>
                <c:pt idx="1856">
                  <c:v>109</c:v>
                </c:pt>
                <c:pt idx="1857">
                  <c:v>109</c:v>
                </c:pt>
                <c:pt idx="1858">
                  <c:v>109</c:v>
                </c:pt>
                <c:pt idx="1859">
                  <c:v>109</c:v>
                </c:pt>
                <c:pt idx="1860">
                  <c:v>109</c:v>
                </c:pt>
                <c:pt idx="1861">
                  <c:v>109</c:v>
                </c:pt>
                <c:pt idx="1862">
                  <c:v>109</c:v>
                </c:pt>
                <c:pt idx="1863">
                  <c:v>109</c:v>
                </c:pt>
                <c:pt idx="1864">
                  <c:v>109</c:v>
                </c:pt>
                <c:pt idx="1865">
                  <c:v>109</c:v>
                </c:pt>
                <c:pt idx="1866">
                  <c:v>109</c:v>
                </c:pt>
                <c:pt idx="1867">
                  <c:v>109</c:v>
                </c:pt>
                <c:pt idx="1868">
                  <c:v>109</c:v>
                </c:pt>
                <c:pt idx="1869">
                  <c:v>109</c:v>
                </c:pt>
                <c:pt idx="1870">
                  <c:v>109</c:v>
                </c:pt>
                <c:pt idx="1871">
                  <c:v>109</c:v>
                </c:pt>
                <c:pt idx="1872">
                  <c:v>109</c:v>
                </c:pt>
                <c:pt idx="1873">
                  <c:v>109</c:v>
                </c:pt>
                <c:pt idx="1874">
                  <c:v>109</c:v>
                </c:pt>
                <c:pt idx="1875">
                  <c:v>109</c:v>
                </c:pt>
                <c:pt idx="1876">
                  <c:v>109</c:v>
                </c:pt>
                <c:pt idx="1877">
                  <c:v>109</c:v>
                </c:pt>
                <c:pt idx="1878">
                  <c:v>109</c:v>
                </c:pt>
                <c:pt idx="1879">
                  <c:v>109</c:v>
                </c:pt>
                <c:pt idx="1880">
                  <c:v>109</c:v>
                </c:pt>
                <c:pt idx="1881">
                  <c:v>109</c:v>
                </c:pt>
                <c:pt idx="1882">
                  <c:v>109</c:v>
                </c:pt>
                <c:pt idx="1883">
                  <c:v>109</c:v>
                </c:pt>
                <c:pt idx="1884">
                  <c:v>109</c:v>
                </c:pt>
                <c:pt idx="1885">
                  <c:v>109</c:v>
                </c:pt>
                <c:pt idx="1886">
                  <c:v>109</c:v>
                </c:pt>
                <c:pt idx="1887">
                  <c:v>109</c:v>
                </c:pt>
                <c:pt idx="1888">
                  <c:v>109</c:v>
                </c:pt>
                <c:pt idx="1889">
                  <c:v>109</c:v>
                </c:pt>
                <c:pt idx="1890">
                  <c:v>109</c:v>
                </c:pt>
                <c:pt idx="1891">
                  <c:v>109</c:v>
                </c:pt>
                <c:pt idx="1892">
                  <c:v>109</c:v>
                </c:pt>
                <c:pt idx="1893">
                  <c:v>109</c:v>
                </c:pt>
                <c:pt idx="1894">
                  <c:v>109</c:v>
                </c:pt>
                <c:pt idx="1895">
                  <c:v>109</c:v>
                </c:pt>
                <c:pt idx="1896">
                  <c:v>109</c:v>
                </c:pt>
                <c:pt idx="1897">
                  <c:v>109</c:v>
                </c:pt>
                <c:pt idx="1898">
                  <c:v>109</c:v>
                </c:pt>
                <c:pt idx="1899">
                  <c:v>109</c:v>
                </c:pt>
                <c:pt idx="1900">
                  <c:v>109</c:v>
                </c:pt>
                <c:pt idx="1901">
                  <c:v>109</c:v>
                </c:pt>
                <c:pt idx="1902">
                  <c:v>109</c:v>
                </c:pt>
                <c:pt idx="1903">
                  <c:v>109</c:v>
                </c:pt>
                <c:pt idx="1904">
                  <c:v>109</c:v>
                </c:pt>
                <c:pt idx="1905">
                  <c:v>109</c:v>
                </c:pt>
                <c:pt idx="1906">
                  <c:v>109</c:v>
                </c:pt>
                <c:pt idx="1907">
                  <c:v>109</c:v>
                </c:pt>
                <c:pt idx="1908">
                  <c:v>109</c:v>
                </c:pt>
                <c:pt idx="1909">
                  <c:v>109</c:v>
                </c:pt>
                <c:pt idx="1910">
                  <c:v>109</c:v>
                </c:pt>
                <c:pt idx="1911">
                  <c:v>109</c:v>
                </c:pt>
                <c:pt idx="1912">
                  <c:v>109</c:v>
                </c:pt>
                <c:pt idx="1913">
                  <c:v>109</c:v>
                </c:pt>
                <c:pt idx="1914">
                  <c:v>109</c:v>
                </c:pt>
                <c:pt idx="1915">
                  <c:v>109</c:v>
                </c:pt>
                <c:pt idx="1916">
                  <c:v>109</c:v>
                </c:pt>
                <c:pt idx="1917">
                  <c:v>108</c:v>
                </c:pt>
                <c:pt idx="1918">
                  <c:v>108</c:v>
                </c:pt>
                <c:pt idx="1919">
                  <c:v>108</c:v>
                </c:pt>
                <c:pt idx="1920">
                  <c:v>108</c:v>
                </c:pt>
                <c:pt idx="1921">
                  <c:v>108</c:v>
                </c:pt>
                <c:pt idx="1922">
                  <c:v>108</c:v>
                </c:pt>
                <c:pt idx="1923">
                  <c:v>108</c:v>
                </c:pt>
                <c:pt idx="1924">
                  <c:v>108</c:v>
                </c:pt>
                <c:pt idx="1925">
                  <c:v>108</c:v>
                </c:pt>
                <c:pt idx="1926">
                  <c:v>108</c:v>
                </c:pt>
                <c:pt idx="1927">
                  <c:v>108</c:v>
                </c:pt>
                <c:pt idx="1928">
                  <c:v>108</c:v>
                </c:pt>
                <c:pt idx="1929">
                  <c:v>108</c:v>
                </c:pt>
                <c:pt idx="1930">
                  <c:v>108</c:v>
                </c:pt>
                <c:pt idx="1931">
                  <c:v>108</c:v>
                </c:pt>
                <c:pt idx="1932">
                  <c:v>108</c:v>
                </c:pt>
                <c:pt idx="1933">
                  <c:v>108</c:v>
                </c:pt>
                <c:pt idx="1934">
                  <c:v>108</c:v>
                </c:pt>
                <c:pt idx="1935">
                  <c:v>108</c:v>
                </c:pt>
                <c:pt idx="1936">
                  <c:v>108</c:v>
                </c:pt>
                <c:pt idx="1937">
                  <c:v>108</c:v>
                </c:pt>
                <c:pt idx="1938">
                  <c:v>108</c:v>
                </c:pt>
                <c:pt idx="1939">
                  <c:v>108</c:v>
                </c:pt>
                <c:pt idx="1940">
                  <c:v>108</c:v>
                </c:pt>
                <c:pt idx="1941">
                  <c:v>108</c:v>
                </c:pt>
                <c:pt idx="1942">
                  <c:v>108</c:v>
                </c:pt>
                <c:pt idx="1943">
                  <c:v>108</c:v>
                </c:pt>
                <c:pt idx="1944">
                  <c:v>108</c:v>
                </c:pt>
                <c:pt idx="1945">
                  <c:v>108</c:v>
                </c:pt>
                <c:pt idx="1946">
                  <c:v>108</c:v>
                </c:pt>
                <c:pt idx="1947">
                  <c:v>108</c:v>
                </c:pt>
                <c:pt idx="1948">
                  <c:v>108</c:v>
                </c:pt>
                <c:pt idx="1949">
                  <c:v>108</c:v>
                </c:pt>
                <c:pt idx="1950">
                  <c:v>108</c:v>
                </c:pt>
                <c:pt idx="1951">
                  <c:v>108</c:v>
                </c:pt>
                <c:pt idx="1952">
                  <c:v>108</c:v>
                </c:pt>
                <c:pt idx="1953">
                  <c:v>108</c:v>
                </c:pt>
                <c:pt idx="1954">
                  <c:v>108</c:v>
                </c:pt>
                <c:pt idx="1955">
                  <c:v>108</c:v>
                </c:pt>
                <c:pt idx="1956">
                  <c:v>108</c:v>
                </c:pt>
                <c:pt idx="1957">
                  <c:v>108</c:v>
                </c:pt>
                <c:pt idx="1958">
                  <c:v>108</c:v>
                </c:pt>
                <c:pt idx="1959">
                  <c:v>108</c:v>
                </c:pt>
                <c:pt idx="1960">
                  <c:v>108</c:v>
                </c:pt>
                <c:pt idx="1961">
                  <c:v>108</c:v>
                </c:pt>
                <c:pt idx="1962">
                  <c:v>108</c:v>
                </c:pt>
                <c:pt idx="1963">
                  <c:v>108</c:v>
                </c:pt>
                <c:pt idx="1964">
                  <c:v>108</c:v>
                </c:pt>
                <c:pt idx="1965">
                  <c:v>108</c:v>
                </c:pt>
                <c:pt idx="1966">
                  <c:v>108</c:v>
                </c:pt>
                <c:pt idx="1967">
                  <c:v>108</c:v>
                </c:pt>
                <c:pt idx="1968">
                  <c:v>108</c:v>
                </c:pt>
                <c:pt idx="1969">
                  <c:v>108</c:v>
                </c:pt>
                <c:pt idx="1970">
                  <c:v>108</c:v>
                </c:pt>
                <c:pt idx="1971">
                  <c:v>108</c:v>
                </c:pt>
                <c:pt idx="1972">
                  <c:v>108</c:v>
                </c:pt>
                <c:pt idx="1973">
                  <c:v>108</c:v>
                </c:pt>
                <c:pt idx="1974">
                  <c:v>108</c:v>
                </c:pt>
                <c:pt idx="1975">
                  <c:v>108</c:v>
                </c:pt>
                <c:pt idx="1976">
                  <c:v>108</c:v>
                </c:pt>
                <c:pt idx="1977">
                  <c:v>108</c:v>
                </c:pt>
                <c:pt idx="1978">
                  <c:v>108</c:v>
                </c:pt>
                <c:pt idx="1979">
                  <c:v>108</c:v>
                </c:pt>
                <c:pt idx="1980">
                  <c:v>108</c:v>
                </c:pt>
                <c:pt idx="1981">
                  <c:v>108</c:v>
                </c:pt>
                <c:pt idx="1982">
                  <c:v>108</c:v>
                </c:pt>
                <c:pt idx="1983">
                  <c:v>108</c:v>
                </c:pt>
                <c:pt idx="1984">
                  <c:v>108</c:v>
                </c:pt>
                <c:pt idx="1985">
                  <c:v>108</c:v>
                </c:pt>
                <c:pt idx="1986">
                  <c:v>108</c:v>
                </c:pt>
                <c:pt idx="1987">
                  <c:v>108</c:v>
                </c:pt>
                <c:pt idx="1988">
                  <c:v>108</c:v>
                </c:pt>
                <c:pt idx="1989">
                  <c:v>108</c:v>
                </c:pt>
                <c:pt idx="1990">
                  <c:v>108</c:v>
                </c:pt>
                <c:pt idx="1991">
                  <c:v>108</c:v>
                </c:pt>
                <c:pt idx="1992">
                  <c:v>108</c:v>
                </c:pt>
                <c:pt idx="1993">
                  <c:v>108</c:v>
                </c:pt>
                <c:pt idx="1994">
                  <c:v>108</c:v>
                </c:pt>
                <c:pt idx="1995">
                  <c:v>108</c:v>
                </c:pt>
                <c:pt idx="1996">
                  <c:v>108</c:v>
                </c:pt>
                <c:pt idx="1997">
                  <c:v>108</c:v>
                </c:pt>
                <c:pt idx="1998">
                  <c:v>108</c:v>
                </c:pt>
                <c:pt idx="1999">
                  <c:v>108</c:v>
                </c:pt>
                <c:pt idx="2000">
                  <c:v>108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107</c:v>
                </c:pt>
                <c:pt idx="2009">
                  <c:v>107</c:v>
                </c:pt>
                <c:pt idx="2010">
                  <c:v>107</c:v>
                </c:pt>
                <c:pt idx="2011">
                  <c:v>107</c:v>
                </c:pt>
                <c:pt idx="2012">
                  <c:v>107</c:v>
                </c:pt>
                <c:pt idx="2013">
                  <c:v>107</c:v>
                </c:pt>
                <c:pt idx="2014">
                  <c:v>107</c:v>
                </c:pt>
                <c:pt idx="2015">
                  <c:v>107</c:v>
                </c:pt>
                <c:pt idx="2016">
                  <c:v>107</c:v>
                </c:pt>
                <c:pt idx="2017">
                  <c:v>107</c:v>
                </c:pt>
                <c:pt idx="2018">
                  <c:v>107</c:v>
                </c:pt>
                <c:pt idx="2019">
                  <c:v>107</c:v>
                </c:pt>
                <c:pt idx="2020">
                  <c:v>107</c:v>
                </c:pt>
                <c:pt idx="2021">
                  <c:v>107</c:v>
                </c:pt>
                <c:pt idx="2022">
                  <c:v>107</c:v>
                </c:pt>
                <c:pt idx="2023">
                  <c:v>107</c:v>
                </c:pt>
                <c:pt idx="2024">
                  <c:v>107</c:v>
                </c:pt>
                <c:pt idx="2025">
                  <c:v>107</c:v>
                </c:pt>
                <c:pt idx="2026">
                  <c:v>107</c:v>
                </c:pt>
                <c:pt idx="2027">
                  <c:v>107</c:v>
                </c:pt>
                <c:pt idx="2028">
                  <c:v>107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107</c:v>
                </c:pt>
                <c:pt idx="2034">
                  <c:v>107</c:v>
                </c:pt>
                <c:pt idx="2035">
                  <c:v>107</c:v>
                </c:pt>
                <c:pt idx="2036">
                  <c:v>107</c:v>
                </c:pt>
                <c:pt idx="2037">
                  <c:v>107</c:v>
                </c:pt>
                <c:pt idx="2038">
                  <c:v>107</c:v>
                </c:pt>
                <c:pt idx="2039">
                  <c:v>107</c:v>
                </c:pt>
                <c:pt idx="2040">
                  <c:v>107</c:v>
                </c:pt>
                <c:pt idx="2041">
                  <c:v>107</c:v>
                </c:pt>
                <c:pt idx="2042">
                  <c:v>107</c:v>
                </c:pt>
                <c:pt idx="2043">
                  <c:v>107</c:v>
                </c:pt>
                <c:pt idx="2044">
                  <c:v>107</c:v>
                </c:pt>
                <c:pt idx="2045">
                  <c:v>107</c:v>
                </c:pt>
                <c:pt idx="2046">
                  <c:v>107</c:v>
                </c:pt>
                <c:pt idx="2047">
                  <c:v>107</c:v>
                </c:pt>
                <c:pt idx="2048">
                  <c:v>107</c:v>
                </c:pt>
                <c:pt idx="2049">
                  <c:v>107</c:v>
                </c:pt>
                <c:pt idx="2050">
                  <c:v>107</c:v>
                </c:pt>
                <c:pt idx="2051">
                  <c:v>107</c:v>
                </c:pt>
                <c:pt idx="2052">
                  <c:v>107</c:v>
                </c:pt>
                <c:pt idx="2053">
                  <c:v>107</c:v>
                </c:pt>
                <c:pt idx="2054">
                  <c:v>107</c:v>
                </c:pt>
                <c:pt idx="2055">
                  <c:v>107</c:v>
                </c:pt>
                <c:pt idx="2056">
                  <c:v>107</c:v>
                </c:pt>
                <c:pt idx="2057">
                  <c:v>107</c:v>
                </c:pt>
                <c:pt idx="2058">
                  <c:v>107</c:v>
                </c:pt>
                <c:pt idx="2059">
                  <c:v>107</c:v>
                </c:pt>
                <c:pt idx="2060">
                  <c:v>107</c:v>
                </c:pt>
                <c:pt idx="2061">
                  <c:v>107</c:v>
                </c:pt>
                <c:pt idx="2062">
                  <c:v>107</c:v>
                </c:pt>
                <c:pt idx="2063">
                  <c:v>107</c:v>
                </c:pt>
                <c:pt idx="2064">
                  <c:v>107</c:v>
                </c:pt>
                <c:pt idx="2065">
                  <c:v>107</c:v>
                </c:pt>
                <c:pt idx="2066">
                  <c:v>107</c:v>
                </c:pt>
                <c:pt idx="2067">
                  <c:v>107</c:v>
                </c:pt>
                <c:pt idx="2068">
                  <c:v>107</c:v>
                </c:pt>
                <c:pt idx="2069">
                  <c:v>107</c:v>
                </c:pt>
                <c:pt idx="2070">
                  <c:v>107</c:v>
                </c:pt>
                <c:pt idx="2071">
                  <c:v>107</c:v>
                </c:pt>
                <c:pt idx="2072">
                  <c:v>107</c:v>
                </c:pt>
                <c:pt idx="2073">
                  <c:v>107</c:v>
                </c:pt>
                <c:pt idx="2074">
                  <c:v>107</c:v>
                </c:pt>
                <c:pt idx="2075">
                  <c:v>107</c:v>
                </c:pt>
                <c:pt idx="2076">
                  <c:v>107</c:v>
                </c:pt>
                <c:pt idx="2077">
                  <c:v>107</c:v>
                </c:pt>
                <c:pt idx="2078">
                  <c:v>107</c:v>
                </c:pt>
                <c:pt idx="2079">
                  <c:v>107</c:v>
                </c:pt>
                <c:pt idx="2080">
                  <c:v>107</c:v>
                </c:pt>
                <c:pt idx="2081">
                  <c:v>107</c:v>
                </c:pt>
                <c:pt idx="2082">
                  <c:v>107</c:v>
                </c:pt>
                <c:pt idx="2083">
                  <c:v>107</c:v>
                </c:pt>
                <c:pt idx="2084">
                  <c:v>107</c:v>
                </c:pt>
                <c:pt idx="2085">
                  <c:v>107</c:v>
                </c:pt>
                <c:pt idx="2086">
                  <c:v>107</c:v>
                </c:pt>
                <c:pt idx="2087">
                  <c:v>107</c:v>
                </c:pt>
                <c:pt idx="2088">
                  <c:v>107</c:v>
                </c:pt>
                <c:pt idx="2089">
                  <c:v>107</c:v>
                </c:pt>
                <c:pt idx="2090">
                  <c:v>107</c:v>
                </c:pt>
                <c:pt idx="2091">
                  <c:v>107</c:v>
                </c:pt>
                <c:pt idx="2092">
                  <c:v>107</c:v>
                </c:pt>
                <c:pt idx="2093">
                  <c:v>107</c:v>
                </c:pt>
                <c:pt idx="2094">
                  <c:v>107</c:v>
                </c:pt>
                <c:pt idx="2095">
                  <c:v>107</c:v>
                </c:pt>
                <c:pt idx="2096">
                  <c:v>107</c:v>
                </c:pt>
                <c:pt idx="2097">
                  <c:v>107</c:v>
                </c:pt>
                <c:pt idx="2098">
                  <c:v>107</c:v>
                </c:pt>
                <c:pt idx="2099">
                  <c:v>107</c:v>
                </c:pt>
                <c:pt idx="2100">
                  <c:v>107</c:v>
                </c:pt>
                <c:pt idx="2101">
                  <c:v>107</c:v>
                </c:pt>
                <c:pt idx="2102">
                  <c:v>107</c:v>
                </c:pt>
                <c:pt idx="2103">
                  <c:v>107</c:v>
                </c:pt>
                <c:pt idx="2104">
                  <c:v>107</c:v>
                </c:pt>
                <c:pt idx="2105">
                  <c:v>107</c:v>
                </c:pt>
                <c:pt idx="2106">
                  <c:v>107</c:v>
                </c:pt>
                <c:pt idx="2107">
                  <c:v>107</c:v>
                </c:pt>
                <c:pt idx="2108">
                  <c:v>107</c:v>
                </c:pt>
                <c:pt idx="2109">
                  <c:v>107</c:v>
                </c:pt>
                <c:pt idx="2110">
                  <c:v>107</c:v>
                </c:pt>
                <c:pt idx="2111">
                  <c:v>107</c:v>
                </c:pt>
                <c:pt idx="2112">
                  <c:v>106</c:v>
                </c:pt>
                <c:pt idx="2113">
                  <c:v>106</c:v>
                </c:pt>
                <c:pt idx="2114">
                  <c:v>106</c:v>
                </c:pt>
                <c:pt idx="2115">
                  <c:v>106</c:v>
                </c:pt>
                <c:pt idx="2116">
                  <c:v>106</c:v>
                </c:pt>
                <c:pt idx="2117">
                  <c:v>106</c:v>
                </c:pt>
                <c:pt idx="2118">
                  <c:v>106</c:v>
                </c:pt>
                <c:pt idx="2119">
                  <c:v>106</c:v>
                </c:pt>
                <c:pt idx="2120">
                  <c:v>106</c:v>
                </c:pt>
                <c:pt idx="2121">
                  <c:v>106</c:v>
                </c:pt>
                <c:pt idx="2122">
                  <c:v>106</c:v>
                </c:pt>
                <c:pt idx="2123">
                  <c:v>106</c:v>
                </c:pt>
                <c:pt idx="2124">
                  <c:v>106</c:v>
                </c:pt>
                <c:pt idx="2125">
                  <c:v>106</c:v>
                </c:pt>
                <c:pt idx="2126">
                  <c:v>106</c:v>
                </c:pt>
                <c:pt idx="2127">
                  <c:v>106</c:v>
                </c:pt>
                <c:pt idx="2128">
                  <c:v>106</c:v>
                </c:pt>
                <c:pt idx="2129">
                  <c:v>106</c:v>
                </c:pt>
                <c:pt idx="2130">
                  <c:v>106</c:v>
                </c:pt>
                <c:pt idx="2131">
                  <c:v>106</c:v>
                </c:pt>
                <c:pt idx="2132">
                  <c:v>106</c:v>
                </c:pt>
                <c:pt idx="2133">
                  <c:v>106</c:v>
                </c:pt>
                <c:pt idx="2134">
                  <c:v>106</c:v>
                </c:pt>
                <c:pt idx="2135">
                  <c:v>106</c:v>
                </c:pt>
                <c:pt idx="2136">
                  <c:v>106</c:v>
                </c:pt>
                <c:pt idx="2137">
                  <c:v>106</c:v>
                </c:pt>
                <c:pt idx="2138">
                  <c:v>106</c:v>
                </c:pt>
                <c:pt idx="2139">
                  <c:v>106</c:v>
                </c:pt>
                <c:pt idx="2140">
                  <c:v>106</c:v>
                </c:pt>
                <c:pt idx="2141">
                  <c:v>106</c:v>
                </c:pt>
                <c:pt idx="2142">
                  <c:v>106</c:v>
                </c:pt>
                <c:pt idx="2143">
                  <c:v>106</c:v>
                </c:pt>
                <c:pt idx="2144">
                  <c:v>106</c:v>
                </c:pt>
                <c:pt idx="2145">
                  <c:v>106</c:v>
                </c:pt>
                <c:pt idx="2146">
                  <c:v>106</c:v>
                </c:pt>
                <c:pt idx="2147">
                  <c:v>106</c:v>
                </c:pt>
                <c:pt idx="2148">
                  <c:v>106</c:v>
                </c:pt>
                <c:pt idx="2149">
                  <c:v>106</c:v>
                </c:pt>
                <c:pt idx="2150">
                  <c:v>106</c:v>
                </c:pt>
                <c:pt idx="2151">
                  <c:v>106</c:v>
                </c:pt>
                <c:pt idx="2152">
                  <c:v>106</c:v>
                </c:pt>
                <c:pt idx="2153">
                  <c:v>106</c:v>
                </c:pt>
                <c:pt idx="2154">
                  <c:v>106</c:v>
                </c:pt>
                <c:pt idx="2155">
                  <c:v>106</c:v>
                </c:pt>
                <c:pt idx="2156">
                  <c:v>106</c:v>
                </c:pt>
                <c:pt idx="2157">
                  <c:v>106</c:v>
                </c:pt>
                <c:pt idx="2158">
                  <c:v>106</c:v>
                </c:pt>
                <c:pt idx="2159">
                  <c:v>106</c:v>
                </c:pt>
                <c:pt idx="2160">
                  <c:v>106</c:v>
                </c:pt>
                <c:pt idx="2161">
                  <c:v>106</c:v>
                </c:pt>
                <c:pt idx="2162">
                  <c:v>106</c:v>
                </c:pt>
                <c:pt idx="2163">
                  <c:v>106</c:v>
                </c:pt>
                <c:pt idx="2164">
                  <c:v>106</c:v>
                </c:pt>
                <c:pt idx="2165">
                  <c:v>106</c:v>
                </c:pt>
                <c:pt idx="2166">
                  <c:v>106</c:v>
                </c:pt>
                <c:pt idx="2167">
                  <c:v>106</c:v>
                </c:pt>
                <c:pt idx="2168">
                  <c:v>106</c:v>
                </c:pt>
                <c:pt idx="2169">
                  <c:v>106</c:v>
                </c:pt>
                <c:pt idx="2170">
                  <c:v>106</c:v>
                </c:pt>
                <c:pt idx="2171">
                  <c:v>106</c:v>
                </c:pt>
                <c:pt idx="2172">
                  <c:v>106</c:v>
                </c:pt>
                <c:pt idx="2173">
                  <c:v>106</c:v>
                </c:pt>
                <c:pt idx="2174">
                  <c:v>106</c:v>
                </c:pt>
                <c:pt idx="2175">
                  <c:v>106</c:v>
                </c:pt>
                <c:pt idx="2176">
                  <c:v>106</c:v>
                </c:pt>
                <c:pt idx="2177">
                  <c:v>106</c:v>
                </c:pt>
                <c:pt idx="2178">
                  <c:v>106</c:v>
                </c:pt>
                <c:pt idx="2179">
                  <c:v>106</c:v>
                </c:pt>
                <c:pt idx="2180">
                  <c:v>106</c:v>
                </c:pt>
                <c:pt idx="2181">
                  <c:v>106</c:v>
                </c:pt>
                <c:pt idx="2182">
                  <c:v>106</c:v>
                </c:pt>
                <c:pt idx="2183">
                  <c:v>106</c:v>
                </c:pt>
                <c:pt idx="2184">
                  <c:v>106</c:v>
                </c:pt>
                <c:pt idx="2185">
                  <c:v>106</c:v>
                </c:pt>
                <c:pt idx="2186">
                  <c:v>106</c:v>
                </c:pt>
                <c:pt idx="2187">
                  <c:v>106</c:v>
                </c:pt>
                <c:pt idx="2188">
                  <c:v>106</c:v>
                </c:pt>
                <c:pt idx="2189">
                  <c:v>106</c:v>
                </c:pt>
                <c:pt idx="2190">
                  <c:v>106</c:v>
                </c:pt>
                <c:pt idx="2191">
                  <c:v>106</c:v>
                </c:pt>
                <c:pt idx="2192">
                  <c:v>106</c:v>
                </c:pt>
                <c:pt idx="2193">
                  <c:v>106</c:v>
                </c:pt>
                <c:pt idx="2194">
                  <c:v>106</c:v>
                </c:pt>
                <c:pt idx="2195">
                  <c:v>106</c:v>
                </c:pt>
                <c:pt idx="2196">
                  <c:v>106</c:v>
                </c:pt>
                <c:pt idx="2197">
                  <c:v>106</c:v>
                </c:pt>
                <c:pt idx="2198">
                  <c:v>106</c:v>
                </c:pt>
                <c:pt idx="2199">
                  <c:v>106</c:v>
                </c:pt>
                <c:pt idx="2200">
                  <c:v>106</c:v>
                </c:pt>
                <c:pt idx="2201">
                  <c:v>106</c:v>
                </c:pt>
                <c:pt idx="2202">
                  <c:v>106</c:v>
                </c:pt>
                <c:pt idx="2203">
                  <c:v>106</c:v>
                </c:pt>
                <c:pt idx="2204">
                  <c:v>106</c:v>
                </c:pt>
                <c:pt idx="2205">
                  <c:v>106</c:v>
                </c:pt>
                <c:pt idx="2206">
                  <c:v>106</c:v>
                </c:pt>
                <c:pt idx="2207">
                  <c:v>106</c:v>
                </c:pt>
                <c:pt idx="2208">
                  <c:v>106</c:v>
                </c:pt>
                <c:pt idx="2209">
                  <c:v>106</c:v>
                </c:pt>
                <c:pt idx="2210">
                  <c:v>106</c:v>
                </c:pt>
                <c:pt idx="2211">
                  <c:v>106</c:v>
                </c:pt>
                <c:pt idx="2212">
                  <c:v>106</c:v>
                </c:pt>
                <c:pt idx="2213">
                  <c:v>106</c:v>
                </c:pt>
                <c:pt idx="2214">
                  <c:v>106</c:v>
                </c:pt>
                <c:pt idx="2215">
                  <c:v>106</c:v>
                </c:pt>
                <c:pt idx="2216">
                  <c:v>106</c:v>
                </c:pt>
                <c:pt idx="2217">
                  <c:v>105</c:v>
                </c:pt>
                <c:pt idx="2218">
                  <c:v>105</c:v>
                </c:pt>
                <c:pt idx="2219">
                  <c:v>105</c:v>
                </c:pt>
                <c:pt idx="2220">
                  <c:v>105</c:v>
                </c:pt>
                <c:pt idx="2221">
                  <c:v>105</c:v>
                </c:pt>
                <c:pt idx="2222">
                  <c:v>105</c:v>
                </c:pt>
                <c:pt idx="2223">
                  <c:v>105</c:v>
                </c:pt>
                <c:pt idx="2224">
                  <c:v>105</c:v>
                </c:pt>
                <c:pt idx="2225">
                  <c:v>105</c:v>
                </c:pt>
                <c:pt idx="2226">
                  <c:v>105</c:v>
                </c:pt>
                <c:pt idx="2227">
                  <c:v>105</c:v>
                </c:pt>
                <c:pt idx="2228">
                  <c:v>105</c:v>
                </c:pt>
                <c:pt idx="2229">
                  <c:v>105</c:v>
                </c:pt>
                <c:pt idx="2230">
                  <c:v>105</c:v>
                </c:pt>
                <c:pt idx="2231">
                  <c:v>105</c:v>
                </c:pt>
                <c:pt idx="2232">
                  <c:v>105</c:v>
                </c:pt>
                <c:pt idx="2233">
                  <c:v>105</c:v>
                </c:pt>
                <c:pt idx="2234">
                  <c:v>105</c:v>
                </c:pt>
                <c:pt idx="2235">
                  <c:v>105</c:v>
                </c:pt>
                <c:pt idx="2236">
                  <c:v>105</c:v>
                </c:pt>
                <c:pt idx="2237">
                  <c:v>105</c:v>
                </c:pt>
                <c:pt idx="2238">
                  <c:v>105</c:v>
                </c:pt>
                <c:pt idx="2239">
                  <c:v>105</c:v>
                </c:pt>
                <c:pt idx="2240">
                  <c:v>105</c:v>
                </c:pt>
                <c:pt idx="2241">
                  <c:v>105</c:v>
                </c:pt>
                <c:pt idx="2242">
                  <c:v>105</c:v>
                </c:pt>
                <c:pt idx="2243">
                  <c:v>105</c:v>
                </c:pt>
                <c:pt idx="2244">
                  <c:v>105</c:v>
                </c:pt>
                <c:pt idx="2245">
                  <c:v>105</c:v>
                </c:pt>
                <c:pt idx="2246">
                  <c:v>105</c:v>
                </c:pt>
                <c:pt idx="2247">
                  <c:v>105</c:v>
                </c:pt>
                <c:pt idx="2248">
                  <c:v>105</c:v>
                </c:pt>
                <c:pt idx="2249">
                  <c:v>105</c:v>
                </c:pt>
                <c:pt idx="2250">
                  <c:v>105</c:v>
                </c:pt>
                <c:pt idx="2251">
                  <c:v>105</c:v>
                </c:pt>
                <c:pt idx="2252">
                  <c:v>105</c:v>
                </c:pt>
                <c:pt idx="2253">
                  <c:v>105</c:v>
                </c:pt>
                <c:pt idx="2254">
                  <c:v>105</c:v>
                </c:pt>
                <c:pt idx="2255">
                  <c:v>105</c:v>
                </c:pt>
                <c:pt idx="2256">
                  <c:v>105</c:v>
                </c:pt>
                <c:pt idx="2257">
                  <c:v>105</c:v>
                </c:pt>
                <c:pt idx="2258">
                  <c:v>105</c:v>
                </c:pt>
                <c:pt idx="2259">
                  <c:v>105</c:v>
                </c:pt>
                <c:pt idx="2260">
                  <c:v>105</c:v>
                </c:pt>
                <c:pt idx="2261">
                  <c:v>105</c:v>
                </c:pt>
                <c:pt idx="2262">
                  <c:v>105</c:v>
                </c:pt>
                <c:pt idx="2263">
                  <c:v>105</c:v>
                </c:pt>
                <c:pt idx="2264">
                  <c:v>105</c:v>
                </c:pt>
                <c:pt idx="2265">
                  <c:v>105</c:v>
                </c:pt>
                <c:pt idx="2266">
                  <c:v>105</c:v>
                </c:pt>
                <c:pt idx="2267">
                  <c:v>105</c:v>
                </c:pt>
                <c:pt idx="2268">
                  <c:v>105</c:v>
                </c:pt>
                <c:pt idx="2269">
                  <c:v>105</c:v>
                </c:pt>
                <c:pt idx="2270">
                  <c:v>105</c:v>
                </c:pt>
                <c:pt idx="2271">
                  <c:v>105</c:v>
                </c:pt>
                <c:pt idx="2272">
                  <c:v>105</c:v>
                </c:pt>
                <c:pt idx="2273">
                  <c:v>105</c:v>
                </c:pt>
                <c:pt idx="2274">
                  <c:v>105</c:v>
                </c:pt>
                <c:pt idx="2275">
                  <c:v>105</c:v>
                </c:pt>
                <c:pt idx="2276">
                  <c:v>105</c:v>
                </c:pt>
                <c:pt idx="2277">
                  <c:v>105</c:v>
                </c:pt>
                <c:pt idx="2278">
                  <c:v>105</c:v>
                </c:pt>
                <c:pt idx="2279">
                  <c:v>105</c:v>
                </c:pt>
                <c:pt idx="2280">
                  <c:v>105</c:v>
                </c:pt>
                <c:pt idx="2281">
                  <c:v>105</c:v>
                </c:pt>
                <c:pt idx="2282">
                  <c:v>105</c:v>
                </c:pt>
                <c:pt idx="2283">
                  <c:v>105</c:v>
                </c:pt>
                <c:pt idx="2284">
                  <c:v>105</c:v>
                </c:pt>
                <c:pt idx="2285">
                  <c:v>105</c:v>
                </c:pt>
                <c:pt idx="2286">
                  <c:v>105</c:v>
                </c:pt>
                <c:pt idx="2287">
                  <c:v>105</c:v>
                </c:pt>
                <c:pt idx="2288">
                  <c:v>105</c:v>
                </c:pt>
                <c:pt idx="2289">
                  <c:v>105</c:v>
                </c:pt>
                <c:pt idx="2290">
                  <c:v>105</c:v>
                </c:pt>
                <c:pt idx="2291">
                  <c:v>105</c:v>
                </c:pt>
                <c:pt idx="2292">
                  <c:v>105</c:v>
                </c:pt>
                <c:pt idx="2293">
                  <c:v>105</c:v>
                </c:pt>
                <c:pt idx="2294">
                  <c:v>105</c:v>
                </c:pt>
                <c:pt idx="2295">
                  <c:v>105</c:v>
                </c:pt>
                <c:pt idx="2296">
                  <c:v>105</c:v>
                </c:pt>
                <c:pt idx="2297">
                  <c:v>105</c:v>
                </c:pt>
                <c:pt idx="2298">
                  <c:v>105</c:v>
                </c:pt>
                <c:pt idx="2299">
                  <c:v>105</c:v>
                </c:pt>
                <c:pt idx="2300">
                  <c:v>105</c:v>
                </c:pt>
                <c:pt idx="2301">
                  <c:v>105</c:v>
                </c:pt>
                <c:pt idx="2302">
                  <c:v>105</c:v>
                </c:pt>
                <c:pt idx="2303">
                  <c:v>105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105</c:v>
                </c:pt>
                <c:pt idx="2311">
                  <c:v>105</c:v>
                </c:pt>
                <c:pt idx="2312">
                  <c:v>105</c:v>
                </c:pt>
                <c:pt idx="2313">
                  <c:v>105</c:v>
                </c:pt>
                <c:pt idx="2314">
                  <c:v>105</c:v>
                </c:pt>
                <c:pt idx="2315">
                  <c:v>105</c:v>
                </c:pt>
                <c:pt idx="2316">
                  <c:v>105</c:v>
                </c:pt>
                <c:pt idx="2317">
                  <c:v>105</c:v>
                </c:pt>
                <c:pt idx="2318">
                  <c:v>104</c:v>
                </c:pt>
                <c:pt idx="2319">
                  <c:v>104</c:v>
                </c:pt>
                <c:pt idx="2320">
                  <c:v>104</c:v>
                </c:pt>
                <c:pt idx="2321">
                  <c:v>104</c:v>
                </c:pt>
                <c:pt idx="2322">
                  <c:v>104</c:v>
                </c:pt>
                <c:pt idx="2323">
                  <c:v>104</c:v>
                </c:pt>
                <c:pt idx="2324">
                  <c:v>104</c:v>
                </c:pt>
                <c:pt idx="2325">
                  <c:v>104</c:v>
                </c:pt>
                <c:pt idx="2326">
                  <c:v>104</c:v>
                </c:pt>
                <c:pt idx="2327">
                  <c:v>104</c:v>
                </c:pt>
                <c:pt idx="2328">
                  <c:v>104</c:v>
                </c:pt>
                <c:pt idx="2329">
                  <c:v>104</c:v>
                </c:pt>
                <c:pt idx="2330">
                  <c:v>104</c:v>
                </c:pt>
                <c:pt idx="2331">
                  <c:v>104</c:v>
                </c:pt>
                <c:pt idx="2332">
                  <c:v>104</c:v>
                </c:pt>
                <c:pt idx="2333">
                  <c:v>104</c:v>
                </c:pt>
                <c:pt idx="2334">
                  <c:v>104</c:v>
                </c:pt>
                <c:pt idx="2335">
                  <c:v>104</c:v>
                </c:pt>
                <c:pt idx="2336">
                  <c:v>104</c:v>
                </c:pt>
                <c:pt idx="2337">
                  <c:v>104</c:v>
                </c:pt>
                <c:pt idx="2338">
                  <c:v>104</c:v>
                </c:pt>
                <c:pt idx="2339">
                  <c:v>104</c:v>
                </c:pt>
                <c:pt idx="2340">
                  <c:v>104</c:v>
                </c:pt>
                <c:pt idx="2341">
                  <c:v>104</c:v>
                </c:pt>
                <c:pt idx="2342">
                  <c:v>104</c:v>
                </c:pt>
                <c:pt idx="2343">
                  <c:v>104</c:v>
                </c:pt>
                <c:pt idx="2344">
                  <c:v>104</c:v>
                </c:pt>
                <c:pt idx="2345">
                  <c:v>104</c:v>
                </c:pt>
                <c:pt idx="2346">
                  <c:v>104</c:v>
                </c:pt>
                <c:pt idx="2347">
                  <c:v>104</c:v>
                </c:pt>
                <c:pt idx="2348">
                  <c:v>104</c:v>
                </c:pt>
                <c:pt idx="2349">
                  <c:v>104</c:v>
                </c:pt>
                <c:pt idx="2350">
                  <c:v>104</c:v>
                </c:pt>
                <c:pt idx="2351">
                  <c:v>104</c:v>
                </c:pt>
                <c:pt idx="2352">
                  <c:v>104</c:v>
                </c:pt>
                <c:pt idx="2353">
                  <c:v>104</c:v>
                </c:pt>
                <c:pt idx="2354">
                  <c:v>104</c:v>
                </c:pt>
                <c:pt idx="2355">
                  <c:v>104</c:v>
                </c:pt>
                <c:pt idx="2356">
                  <c:v>104</c:v>
                </c:pt>
                <c:pt idx="2357">
                  <c:v>104</c:v>
                </c:pt>
                <c:pt idx="2358">
                  <c:v>104</c:v>
                </c:pt>
                <c:pt idx="2359">
                  <c:v>104</c:v>
                </c:pt>
                <c:pt idx="2360">
                  <c:v>104</c:v>
                </c:pt>
                <c:pt idx="2361">
                  <c:v>104</c:v>
                </c:pt>
                <c:pt idx="2362">
                  <c:v>104</c:v>
                </c:pt>
                <c:pt idx="2363">
                  <c:v>104</c:v>
                </c:pt>
                <c:pt idx="2364">
                  <c:v>104</c:v>
                </c:pt>
                <c:pt idx="2365">
                  <c:v>104</c:v>
                </c:pt>
                <c:pt idx="2366">
                  <c:v>104</c:v>
                </c:pt>
                <c:pt idx="2367">
                  <c:v>104</c:v>
                </c:pt>
                <c:pt idx="2368">
                  <c:v>104</c:v>
                </c:pt>
                <c:pt idx="2369">
                  <c:v>104</c:v>
                </c:pt>
                <c:pt idx="2370">
                  <c:v>104</c:v>
                </c:pt>
                <c:pt idx="2371">
                  <c:v>104</c:v>
                </c:pt>
                <c:pt idx="2372">
                  <c:v>104</c:v>
                </c:pt>
                <c:pt idx="2373">
                  <c:v>104</c:v>
                </c:pt>
                <c:pt idx="2374">
                  <c:v>104</c:v>
                </c:pt>
                <c:pt idx="2375">
                  <c:v>104</c:v>
                </c:pt>
                <c:pt idx="2376">
                  <c:v>104</c:v>
                </c:pt>
                <c:pt idx="2377">
                  <c:v>104</c:v>
                </c:pt>
                <c:pt idx="2378">
                  <c:v>104</c:v>
                </c:pt>
                <c:pt idx="2379">
                  <c:v>104</c:v>
                </c:pt>
                <c:pt idx="2380">
                  <c:v>104</c:v>
                </c:pt>
                <c:pt idx="2381">
                  <c:v>104</c:v>
                </c:pt>
                <c:pt idx="2382">
                  <c:v>104</c:v>
                </c:pt>
                <c:pt idx="2383">
                  <c:v>104</c:v>
                </c:pt>
                <c:pt idx="2384">
                  <c:v>104</c:v>
                </c:pt>
                <c:pt idx="2385">
                  <c:v>104</c:v>
                </c:pt>
                <c:pt idx="2386">
                  <c:v>104</c:v>
                </c:pt>
                <c:pt idx="2387">
                  <c:v>104</c:v>
                </c:pt>
                <c:pt idx="2388">
                  <c:v>104</c:v>
                </c:pt>
                <c:pt idx="2389">
                  <c:v>104</c:v>
                </c:pt>
                <c:pt idx="2390">
                  <c:v>104</c:v>
                </c:pt>
                <c:pt idx="2391">
                  <c:v>104</c:v>
                </c:pt>
                <c:pt idx="2392">
                  <c:v>104</c:v>
                </c:pt>
                <c:pt idx="2393">
                  <c:v>104</c:v>
                </c:pt>
                <c:pt idx="2394">
                  <c:v>104</c:v>
                </c:pt>
                <c:pt idx="2395">
                  <c:v>104</c:v>
                </c:pt>
                <c:pt idx="2396">
                  <c:v>104</c:v>
                </c:pt>
                <c:pt idx="2397">
                  <c:v>104</c:v>
                </c:pt>
                <c:pt idx="2398">
                  <c:v>104</c:v>
                </c:pt>
                <c:pt idx="2399">
                  <c:v>104</c:v>
                </c:pt>
                <c:pt idx="2400">
                  <c:v>104</c:v>
                </c:pt>
                <c:pt idx="2401">
                  <c:v>104</c:v>
                </c:pt>
                <c:pt idx="2402">
                  <c:v>104</c:v>
                </c:pt>
                <c:pt idx="2403">
                  <c:v>104</c:v>
                </c:pt>
                <c:pt idx="2404">
                  <c:v>104</c:v>
                </c:pt>
                <c:pt idx="2405">
                  <c:v>104</c:v>
                </c:pt>
                <c:pt idx="2406">
                  <c:v>104</c:v>
                </c:pt>
                <c:pt idx="2407">
                  <c:v>104</c:v>
                </c:pt>
                <c:pt idx="2408">
                  <c:v>104</c:v>
                </c:pt>
                <c:pt idx="2409">
                  <c:v>104</c:v>
                </c:pt>
                <c:pt idx="2410">
                  <c:v>104</c:v>
                </c:pt>
                <c:pt idx="2411">
                  <c:v>104</c:v>
                </c:pt>
                <c:pt idx="2412">
                  <c:v>104</c:v>
                </c:pt>
                <c:pt idx="2413">
                  <c:v>104</c:v>
                </c:pt>
                <c:pt idx="2414">
                  <c:v>104</c:v>
                </c:pt>
                <c:pt idx="2415">
                  <c:v>104</c:v>
                </c:pt>
                <c:pt idx="2416">
                  <c:v>104</c:v>
                </c:pt>
                <c:pt idx="2417">
                  <c:v>104</c:v>
                </c:pt>
                <c:pt idx="2418">
                  <c:v>103</c:v>
                </c:pt>
                <c:pt idx="2419">
                  <c:v>103</c:v>
                </c:pt>
                <c:pt idx="2420">
                  <c:v>103</c:v>
                </c:pt>
                <c:pt idx="2421">
                  <c:v>103</c:v>
                </c:pt>
                <c:pt idx="2422">
                  <c:v>103</c:v>
                </c:pt>
                <c:pt idx="2423">
                  <c:v>103</c:v>
                </c:pt>
                <c:pt idx="2424">
                  <c:v>103</c:v>
                </c:pt>
                <c:pt idx="2425">
                  <c:v>103</c:v>
                </c:pt>
                <c:pt idx="2426">
                  <c:v>103</c:v>
                </c:pt>
                <c:pt idx="2427">
                  <c:v>103</c:v>
                </c:pt>
                <c:pt idx="2428">
                  <c:v>103</c:v>
                </c:pt>
                <c:pt idx="2429">
                  <c:v>103</c:v>
                </c:pt>
                <c:pt idx="2430">
                  <c:v>103</c:v>
                </c:pt>
                <c:pt idx="2431">
                  <c:v>103</c:v>
                </c:pt>
                <c:pt idx="2432">
                  <c:v>103</c:v>
                </c:pt>
                <c:pt idx="2433">
                  <c:v>103</c:v>
                </c:pt>
                <c:pt idx="2434">
                  <c:v>103</c:v>
                </c:pt>
                <c:pt idx="2435">
                  <c:v>103</c:v>
                </c:pt>
                <c:pt idx="2436">
                  <c:v>103</c:v>
                </c:pt>
                <c:pt idx="2437">
                  <c:v>103</c:v>
                </c:pt>
                <c:pt idx="2438">
                  <c:v>103</c:v>
                </c:pt>
                <c:pt idx="2439">
                  <c:v>103</c:v>
                </c:pt>
                <c:pt idx="2440">
                  <c:v>103</c:v>
                </c:pt>
                <c:pt idx="2441">
                  <c:v>103</c:v>
                </c:pt>
                <c:pt idx="2442">
                  <c:v>103</c:v>
                </c:pt>
                <c:pt idx="2443">
                  <c:v>103</c:v>
                </c:pt>
                <c:pt idx="2444">
                  <c:v>103</c:v>
                </c:pt>
                <c:pt idx="2445">
                  <c:v>103</c:v>
                </c:pt>
                <c:pt idx="2446">
                  <c:v>103</c:v>
                </c:pt>
                <c:pt idx="2447">
                  <c:v>103</c:v>
                </c:pt>
                <c:pt idx="2448">
                  <c:v>103</c:v>
                </c:pt>
                <c:pt idx="2449">
                  <c:v>103</c:v>
                </c:pt>
                <c:pt idx="2450">
                  <c:v>103</c:v>
                </c:pt>
                <c:pt idx="2451">
                  <c:v>103</c:v>
                </c:pt>
                <c:pt idx="2452">
                  <c:v>103</c:v>
                </c:pt>
                <c:pt idx="2453">
                  <c:v>103</c:v>
                </c:pt>
                <c:pt idx="2454">
                  <c:v>103</c:v>
                </c:pt>
                <c:pt idx="2455">
                  <c:v>103</c:v>
                </c:pt>
                <c:pt idx="2456">
                  <c:v>103</c:v>
                </c:pt>
                <c:pt idx="2457">
                  <c:v>103</c:v>
                </c:pt>
                <c:pt idx="2458">
                  <c:v>103</c:v>
                </c:pt>
                <c:pt idx="2459">
                  <c:v>103</c:v>
                </c:pt>
                <c:pt idx="2460">
                  <c:v>103</c:v>
                </c:pt>
                <c:pt idx="2461">
                  <c:v>103</c:v>
                </c:pt>
                <c:pt idx="2462">
                  <c:v>103</c:v>
                </c:pt>
                <c:pt idx="2463">
                  <c:v>103</c:v>
                </c:pt>
                <c:pt idx="2464">
                  <c:v>103</c:v>
                </c:pt>
                <c:pt idx="2465">
                  <c:v>103</c:v>
                </c:pt>
                <c:pt idx="2466">
                  <c:v>103</c:v>
                </c:pt>
                <c:pt idx="2467">
                  <c:v>103</c:v>
                </c:pt>
                <c:pt idx="2468">
                  <c:v>103</c:v>
                </c:pt>
                <c:pt idx="2469">
                  <c:v>103</c:v>
                </c:pt>
                <c:pt idx="2470">
                  <c:v>103</c:v>
                </c:pt>
                <c:pt idx="2471">
                  <c:v>103</c:v>
                </c:pt>
                <c:pt idx="2472">
                  <c:v>103</c:v>
                </c:pt>
                <c:pt idx="2473">
                  <c:v>103</c:v>
                </c:pt>
                <c:pt idx="2474">
                  <c:v>103</c:v>
                </c:pt>
                <c:pt idx="2475">
                  <c:v>103</c:v>
                </c:pt>
                <c:pt idx="2476">
                  <c:v>103</c:v>
                </c:pt>
                <c:pt idx="2477">
                  <c:v>103</c:v>
                </c:pt>
                <c:pt idx="2478">
                  <c:v>103</c:v>
                </c:pt>
                <c:pt idx="2479">
                  <c:v>103</c:v>
                </c:pt>
                <c:pt idx="2480">
                  <c:v>103</c:v>
                </c:pt>
                <c:pt idx="2481">
                  <c:v>103</c:v>
                </c:pt>
                <c:pt idx="2482">
                  <c:v>103</c:v>
                </c:pt>
                <c:pt idx="2483">
                  <c:v>103</c:v>
                </c:pt>
                <c:pt idx="2484">
                  <c:v>103</c:v>
                </c:pt>
                <c:pt idx="2485">
                  <c:v>103</c:v>
                </c:pt>
                <c:pt idx="2486">
                  <c:v>103</c:v>
                </c:pt>
                <c:pt idx="2487">
                  <c:v>103</c:v>
                </c:pt>
                <c:pt idx="2488">
                  <c:v>103</c:v>
                </c:pt>
                <c:pt idx="2489">
                  <c:v>103</c:v>
                </c:pt>
                <c:pt idx="2490">
                  <c:v>103</c:v>
                </c:pt>
                <c:pt idx="2491">
                  <c:v>103</c:v>
                </c:pt>
                <c:pt idx="2492">
                  <c:v>103</c:v>
                </c:pt>
                <c:pt idx="2493">
                  <c:v>103</c:v>
                </c:pt>
                <c:pt idx="2494">
                  <c:v>103</c:v>
                </c:pt>
                <c:pt idx="2495">
                  <c:v>103</c:v>
                </c:pt>
                <c:pt idx="2496">
                  <c:v>103</c:v>
                </c:pt>
                <c:pt idx="2497">
                  <c:v>103</c:v>
                </c:pt>
                <c:pt idx="2498">
                  <c:v>103</c:v>
                </c:pt>
                <c:pt idx="2499">
                  <c:v>103</c:v>
                </c:pt>
                <c:pt idx="2500">
                  <c:v>103</c:v>
                </c:pt>
                <c:pt idx="2501">
                  <c:v>103</c:v>
                </c:pt>
                <c:pt idx="2502">
                  <c:v>103</c:v>
                </c:pt>
                <c:pt idx="2503">
                  <c:v>103</c:v>
                </c:pt>
                <c:pt idx="2504">
                  <c:v>103</c:v>
                </c:pt>
                <c:pt idx="2505">
                  <c:v>103</c:v>
                </c:pt>
                <c:pt idx="2506">
                  <c:v>103</c:v>
                </c:pt>
                <c:pt idx="2507">
                  <c:v>103</c:v>
                </c:pt>
                <c:pt idx="2508">
                  <c:v>103</c:v>
                </c:pt>
                <c:pt idx="2509">
                  <c:v>103</c:v>
                </c:pt>
                <c:pt idx="2510">
                  <c:v>103</c:v>
                </c:pt>
                <c:pt idx="2511">
                  <c:v>103</c:v>
                </c:pt>
                <c:pt idx="2512">
                  <c:v>103</c:v>
                </c:pt>
                <c:pt idx="2513">
                  <c:v>103</c:v>
                </c:pt>
                <c:pt idx="2514">
                  <c:v>103</c:v>
                </c:pt>
                <c:pt idx="2515">
                  <c:v>103</c:v>
                </c:pt>
                <c:pt idx="2516">
                  <c:v>102</c:v>
                </c:pt>
                <c:pt idx="2517">
                  <c:v>102</c:v>
                </c:pt>
                <c:pt idx="2518">
                  <c:v>102</c:v>
                </c:pt>
                <c:pt idx="2519">
                  <c:v>102</c:v>
                </c:pt>
                <c:pt idx="2520">
                  <c:v>102</c:v>
                </c:pt>
                <c:pt idx="2521">
                  <c:v>102</c:v>
                </c:pt>
                <c:pt idx="2522">
                  <c:v>102</c:v>
                </c:pt>
                <c:pt idx="2523">
                  <c:v>102</c:v>
                </c:pt>
                <c:pt idx="2524">
                  <c:v>102</c:v>
                </c:pt>
                <c:pt idx="2525">
                  <c:v>102</c:v>
                </c:pt>
                <c:pt idx="2526">
                  <c:v>102</c:v>
                </c:pt>
                <c:pt idx="2527">
                  <c:v>102</c:v>
                </c:pt>
                <c:pt idx="2528">
                  <c:v>102</c:v>
                </c:pt>
                <c:pt idx="2529">
                  <c:v>102</c:v>
                </c:pt>
                <c:pt idx="2530">
                  <c:v>102</c:v>
                </c:pt>
                <c:pt idx="2531">
                  <c:v>102</c:v>
                </c:pt>
                <c:pt idx="2532">
                  <c:v>102</c:v>
                </c:pt>
                <c:pt idx="2533">
                  <c:v>102</c:v>
                </c:pt>
                <c:pt idx="2534">
                  <c:v>102</c:v>
                </c:pt>
                <c:pt idx="2535">
                  <c:v>102</c:v>
                </c:pt>
                <c:pt idx="2536">
                  <c:v>102</c:v>
                </c:pt>
                <c:pt idx="2537">
                  <c:v>102</c:v>
                </c:pt>
                <c:pt idx="2538">
                  <c:v>102</c:v>
                </c:pt>
                <c:pt idx="2539">
                  <c:v>102</c:v>
                </c:pt>
                <c:pt idx="2540">
                  <c:v>102</c:v>
                </c:pt>
                <c:pt idx="2541">
                  <c:v>102</c:v>
                </c:pt>
                <c:pt idx="2542">
                  <c:v>102</c:v>
                </c:pt>
                <c:pt idx="2543">
                  <c:v>102</c:v>
                </c:pt>
                <c:pt idx="2544">
                  <c:v>102</c:v>
                </c:pt>
                <c:pt idx="2545">
                  <c:v>102</c:v>
                </c:pt>
                <c:pt idx="2546">
                  <c:v>102</c:v>
                </c:pt>
                <c:pt idx="2547">
                  <c:v>102</c:v>
                </c:pt>
                <c:pt idx="2548">
                  <c:v>102</c:v>
                </c:pt>
                <c:pt idx="2549">
                  <c:v>102</c:v>
                </c:pt>
                <c:pt idx="2550">
                  <c:v>102</c:v>
                </c:pt>
                <c:pt idx="2551">
                  <c:v>102</c:v>
                </c:pt>
                <c:pt idx="2552">
                  <c:v>102</c:v>
                </c:pt>
                <c:pt idx="2553">
                  <c:v>102</c:v>
                </c:pt>
                <c:pt idx="2554">
                  <c:v>102</c:v>
                </c:pt>
                <c:pt idx="2555">
                  <c:v>102</c:v>
                </c:pt>
                <c:pt idx="2556">
                  <c:v>102</c:v>
                </c:pt>
                <c:pt idx="2557">
                  <c:v>102</c:v>
                </c:pt>
                <c:pt idx="2558">
                  <c:v>102</c:v>
                </c:pt>
                <c:pt idx="2559">
                  <c:v>102</c:v>
                </c:pt>
                <c:pt idx="2560">
                  <c:v>102</c:v>
                </c:pt>
                <c:pt idx="2561">
                  <c:v>102</c:v>
                </c:pt>
                <c:pt idx="2562">
                  <c:v>102</c:v>
                </c:pt>
                <c:pt idx="2563">
                  <c:v>102</c:v>
                </c:pt>
                <c:pt idx="2564">
                  <c:v>102</c:v>
                </c:pt>
                <c:pt idx="2565">
                  <c:v>102</c:v>
                </c:pt>
                <c:pt idx="2566">
                  <c:v>102</c:v>
                </c:pt>
                <c:pt idx="2567">
                  <c:v>102</c:v>
                </c:pt>
                <c:pt idx="2568">
                  <c:v>102</c:v>
                </c:pt>
                <c:pt idx="2569">
                  <c:v>102</c:v>
                </c:pt>
                <c:pt idx="2570">
                  <c:v>102</c:v>
                </c:pt>
                <c:pt idx="2571">
                  <c:v>102</c:v>
                </c:pt>
                <c:pt idx="2572">
                  <c:v>102</c:v>
                </c:pt>
                <c:pt idx="2573">
                  <c:v>102</c:v>
                </c:pt>
                <c:pt idx="2574">
                  <c:v>102</c:v>
                </c:pt>
                <c:pt idx="2575">
                  <c:v>102</c:v>
                </c:pt>
                <c:pt idx="2576">
                  <c:v>102</c:v>
                </c:pt>
                <c:pt idx="2577">
                  <c:v>102</c:v>
                </c:pt>
                <c:pt idx="2578">
                  <c:v>102</c:v>
                </c:pt>
                <c:pt idx="2579">
                  <c:v>102</c:v>
                </c:pt>
                <c:pt idx="2580">
                  <c:v>102</c:v>
                </c:pt>
                <c:pt idx="2581">
                  <c:v>102</c:v>
                </c:pt>
                <c:pt idx="2582">
                  <c:v>102</c:v>
                </c:pt>
                <c:pt idx="2583">
                  <c:v>102</c:v>
                </c:pt>
                <c:pt idx="2584">
                  <c:v>102</c:v>
                </c:pt>
                <c:pt idx="2585">
                  <c:v>102</c:v>
                </c:pt>
                <c:pt idx="2586">
                  <c:v>102</c:v>
                </c:pt>
                <c:pt idx="2587">
                  <c:v>102</c:v>
                </c:pt>
                <c:pt idx="2588">
                  <c:v>102</c:v>
                </c:pt>
                <c:pt idx="2589">
                  <c:v>102</c:v>
                </c:pt>
                <c:pt idx="2590">
                  <c:v>102</c:v>
                </c:pt>
                <c:pt idx="2591">
                  <c:v>102</c:v>
                </c:pt>
                <c:pt idx="2592">
                  <c:v>102</c:v>
                </c:pt>
                <c:pt idx="2593">
                  <c:v>102</c:v>
                </c:pt>
                <c:pt idx="2594">
                  <c:v>102</c:v>
                </c:pt>
                <c:pt idx="2595">
                  <c:v>102</c:v>
                </c:pt>
                <c:pt idx="2596">
                  <c:v>102</c:v>
                </c:pt>
                <c:pt idx="2597">
                  <c:v>102</c:v>
                </c:pt>
                <c:pt idx="2598">
                  <c:v>102</c:v>
                </c:pt>
                <c:pt idx="2599">
                  <c:v>102</c:v>
                </c:pt>
                <c:pt idx="2600">
                  <c:v>102</c:v>
                </c:pt>
                <c:pt idx="2601">
                  <c:v>102</c:v>
                </c:pt>
                <c:pt idx="2602">
                  <c:v>102</c:v>
                </c:pt>
                <c:pt idx="2603">
                  <c:v>102</c:v>
                </c:pt>
                <c:pt idx="2604">
                  <c:v>102</c:v>
                </c:pt>
                <c:pt idx="2605">
                  <c:v>102</c:v>
                </c:pt>
                <c:pt idx="2606">
                  <c:v>102</c:v>
                </c:pt>
                <c:pt idx="2607">
                  <c:v>102</c:v>
                </c:pt>
                <c:pt idx="2608">
                  <c:v>102</c:v>
                </c:pt>
                <c:pt idx="2609">
                  <c:v>102</c:v>
                </c:pt>
                <c:pt idx="2610">
                  <c:v>102</c:v>
                </c:pt>
                <c:pt idx="2611">
                  <c:v>102</c:v>
                </c:pt>
                <c:pt idx="2612">
                  <c:v>102</c:v>
                </c:pt>
                <c:pt idx="2613">
                  <c:v>102</c:v>
                </c:pt>
                <c:pt idx="2614">
                  <c:v>102</c:v>
                </c:pt>
                <c:pt idx="2615">
                  <c:v>102</c:v>
                </c:pt>
                <c:pt idx="2616">
                  <c:v>102</c:v>
                </c:pt>
                <c:pt idx="2617">
                  <c:v>102</c:v>
                </c:pt>
                <c:pt idx="2618">
                  <c:v>102</c:v>
                </c:pt>
                <c:pt idx="2619">
                  <c:v>102</c:v>
                </c:pt>
                <c:pt idx="2620">
                  <c:v>102</c:v>
                </c:pt>
                <c:pt idx="2621">
                  <c:v>102</c:v>
                </c:pt>
                <c:pt idx="2622">
                  <c:v>101</c:v>
                </c:pt>
                <c:pt idx="2623">
                  <c:v>101</c:v>
                </c:pt>
                <c:pt idx="2624">
                  <c:v>101</c:v>
                </c:pt>
                <c:pt idx="2625">
                  <c:v>101</c:v>
                </c:pt>
                <c:pt idx="2626">
                  <c:v>101</c:v>
                </c:pt>
                <c:pt idx="2627">
                  <c:v>101</c:v>
                </c:pt>
                <c:pt idx="2628">
                  <c:v>101</c:v>
                </c:pt>
                <c:pt idx="2629">
                  <c:v>101</c:v>
                </c:pt>
                <c:pt idx="2630">
                  <c:v>101</c:v>
                </c:pt>
                <c:pt idx="2631">
                  <c:v>101</c:v>
                </c:pt>
                <c:pt idx="2632">
                  <c:v>101</c:v>
                </c:pt>
                <c:pt idx="2633">
                  <c:v>101</c:v>
                </c:pt>
                <c:pt idx="2634">
                  <c:v>101</c:v>
                </c:pt>
                <c:pt idx="2635">
                  <c:v>101</c:v>
                </c:pt>
                <c:pt idx="2636">
                  <c:v>101</c:v>
                </c:pt>
                <c:pt idx="2637">
                  <c:v>101</c:v>
                </c:pt>
                <c:pt idx="2638">
                  <c:v>101</c:v>
                </c:pt>
                <c:pt idx="2639">
                  <c:v>101</c:v>
                </c:pt>
                <c:pt idx="2640">
                  <c:v>101</c:v>
                </c:pt>
                <c:pt idx="2641">
                  <c:v>101</c:v>
                </c:pt>
                <c:pt idx="2642">
                  <c:v>101</c:v>
                </c:pt>
                <c:pt idx="2643">
                  <c:v>101</c:v>
                </c:pt>
                <c:pt idx="2644">
                  <c:v>101</c:v>
                </c:pt>
                <c:pt idx="2645">
                  <c:v>101</c:v>
                </c:pt>
                <c:pt idx="2646">
                  <c:v>101</c:v>
                </c:pt>
                <c:pt idx="2647">
                  <c:v>101</c:v>
                </c:pt>
                <c:pt idx="2648">
                  <c:v>101</c:v>
                </c:pt>
                <c:pt idx="2649">
                  <c:v>101</c:v>
                </c:pt>
                <c:pt idx="2650">
                  <c:v>101</c:v>
                </c:pt>
                <c:pt idx="2651">
                  <c:v>101</c:v>
                </c:pt>
                <c:pt idx="2652">
                  <c:v>101</c:v>
                </c:pt>
                <c:pt idx="2653">
                  <c:v>101</c:v>
                </c:pt>
                <c:pt idx="2654">
                  <c:v>101</c:v>
                </c:pt>
                <c:pt idx="2655">
                  <c:v>101</c:v>
                </c:pt>
                <c:pt idx="2656">
                  <c:v>101</c:v>
                </c:pt>
                <c:pt idx="2657">
                  <c:v>101</c:v>
                </c:pt>
                <c:pt idx="2658">
                  <c:v>101</c:v>
                </c:pt>
                <c:pt idx="2659">
                  <c:v>101</c:v>
                </c:pt>
                <c:pt idx="2660">
                  <c:v>101</c:v>
                </c:pt>
                <c:pt idx="2661">
                  <c:v>101</c:v>
                </c:pt>
                <c:pt idx="2662">
                  <c:v>101</c:v>
                </c:pt>
                <c:pt idx="2663">
                  <c:v>101</c:v>
                </c:pt>
                <c:pt idx="2664">
                  <c:v>101</c:v>
                </c:pt>
                <c:pt idx="2665">
                  <c:v>101</c:v>
                </c:pt>
                <c:pt idx="2666">
                  <c:v>101</c:v>
                </c:pt>
                <c:pt idx="2667">
                  <c:v>101</c:v>
                </c:pt>
                <c:pt idx="2668">
                  <c:v>101</c:v>
                </c:pt>
                <c:pt idx="2669">
                  <c:v>101</c:v>
                </c:pt>
                <c:pt idx="2670">
                  <c:v>101</c:v>
                </c:pt>
                <c:pt idx="2671">
                  <c:v>101</c:v>
                </c:pt>
                <c:pt idx="2672">
                  <c:v>101</c:v>
                </c:pt>
                <c:pt idx="2673">
                  <c:v>101</c:v>
                </c:pt>
                <c:pt idx="2674">
                  <c:v>101</c:v>
                </c:pt>
                <c:pt idx="2675">
                  <c:v>101</c:v>
                </c:pt>
                <c:pt idx="2676">
                  <c:v>101</c:v>
                </c:pt>
                <c:pt idx="2677">
                  <c:v>101</c:v>
                </c:pt>
                <c:pt idx="2678">
                  <c:v>101</c:v>
                </c:pt>
                <c:pt idx="2679">
                  <c:v>101</c:v>
                </c:pt>
                <c:pt idx="2680">
                  <c:v>101</c:v>
                </c:pt>
                <c:pt idx="2681">
                  <c:v>101</c:v>
                </c:pt>
                <c:pt idx="2682">
                  <c:v>101</c:v>
                </c:pt>
                <c:pt idx="2683">
                  <c:v>101</c:v>
                </c:pt>
                <c:pt idx="2684">
                  <c:v>101</c:v>
                </c:pt>
                <c:pt idx="2685">
                  <c:v>101</c:v>
                </c:pt>
                <c:pt idx="2686">
                  <c:v>101</c:v>
                </c:pt>
                <c:pt idx="2687">
                  <c:v>101</c:v>
                </c:pt>
                <c:pt idx="2688">
                  <c:v>101</c:v>
                </c:pt>
                <c:pt idx="2689">
                  <c:v>101</c:v>
                </c:pt>
                <c:pt idx="2690">
                  <c:v>101</c:v>
                </c:pt>
                <c:pt idx="2691">
                  <c:v>101</c:v>
                </c:pt>
                <c:pt idx="2692">
                  <c:v>101</c:v>
                </c:pt>
                <c:pt idx="2693">
                  <c:v>101</c:v>
                </c:pt>
                <c:pt idx="2694">
                  <c:v>101</c:v>
                </c:pt>
                <c:pt idx="2695">
                  <c:v>101</c:v>
                </c:pt>
                <c:pt idx="2696">
                  <c:v>101</c:v>
                </c:pt>
                <c:pt idx="2697">
                  <c:v>101</c:v>
                </c:pt>
                <c:pt idx="2698">
                  <c:v>101</c:v>
                </c:pt>
                <c:pt idx="2699">
                  <c:v>101</c:v>
                </c:pt>
                <c:pt idx="2700">
                  <c:v>101</c:v>
                </c:pt>
                <c:pt idx="2701">
                  <c:v>101</c:v>
                </c:pt>
                <c:pt idx="2702">
                  <c:v>101</c:v>
                </c:pt>
                <c:pt idx="2703">
                  <c:v>101</c:v>
                </c:pt>
                <c:pt idx="2704">
                  <c:v>101</c:v>
                </c:pt>
                <c:pt idx="2705">
                  <c:v>101</c:v>
                </c:pt>
                <c:pt idx="2706">
                  <c:v>101</c:v>
                </c:pt>
                <c:pt idx="2707">
                  <c:v>101</c:v>
                </c:pt>
                <c:pt idx="2708">
                  <c:v>101</c:v>
                </c:pt>
                <c:pt idx="2709">
                  <c:v>101</c:v>
                </c:pt>
                <c:pt idx="2710">
                  <c:v>101</c:v>
                </c:pt>
                <c:pt idx="2711">
                  <c:v>101</c:v>
                </c:pt>
                <c:pt idx="2712">
                  <c:v>101</c:v>
                </c:pt>
                <c:pt idx="2713">
                  <c:v>101</c:v>
                </c:pt>
                <c:pt idx="2714">
                  <c:v>101</c:v>
                </c:pt>
                <c:pt idx="2715">
                  <c:v>101</c:v>
                </c:pt>
                <c:pt idx="2716">
                  <c:v>101</c:v>
                </c:pt>
                <c:pt idx="2717">
                  <c:v>101</c:v>
                </c:pt>
                <c:pt idx="2718">
                  <c:v>101</c:v>
                </c:pt>
                <c:pt idx="2719">
                  <c:v>101</c:v>
                </c:pt>
                <c:pt idx="2720">
                  <c:v>101</c:v>
                </c:pt>
                <c:pt idx="2721">
                  <c:v>101</c:v>
                </c:pt>
                <c:pt idx="2722">
                  <c:v>101</c:v>
                </c:pt>
                <c:pt idx="2723">
                  <c:v>101</c:v>
                </c:pt>
                <c:pt idx="2724">
                  <c:v>101</c:v>
                </c:pt>
                <c:pt idx="2725">
                  <c:v>101</c:v>
                </c:pt>
                <c:pt idx="2726">
                  <c:v>101</c:v>
                </c:pt>
                <c:pt idx="2727">
                  <c:v>101</c:v>
                </c:pt>
                <c:pt idx="2728">
                  <c:v>101</c:v>
                </c:pt>
                <c:pt idx="2729">
                  <c:v>101</c:v>
                </c:pt>
                <c:pt idx="2730">
                  <c:v>101</c:v>
                </c:pt>
                <c:pt idx="2731">
                  <c:v>101</c:v>
                </c:pt>
                <c:pt idx="2732">
                  <c:v>101</c:v>
                </c:pt>
                <c:pt idx="2733">
                  <c:v>101</c:v>
                </c:pt>
                <c:pt idx="2734">
                  <c:v>101</c:v>
                </c:pt>
                <c:pt idx="2735">
                  <c:v>101</c:v>
                </c:pt>
                <c:pt idx="2736">
                  <c:v>101</c:v>
                </c:pt>
                <c:pt idx="2737">
                  <c:v>101</c:v>
                </c:pt>
                <c:pt idx="2738">
                  <c:v>101</c:v>
                </c:pt>
                <c:pt idx="2739">
                  <c:v>101</c:v>
                </c:pt>
                <c:pt idx="2740">
                  <c:v>101</c:v>
                </c:pt>
                <c:pt idx="2741">
                  <c:v>101</c:v>
                </c:pt>
                <c:pt idx="2742">
                  <c:v>101</c:v>
                </c:pt>
                <c:pt idx="2743">
                  <c:v>101</c:v>
                </c:pt>
                <c:pt idx="2744">
                  <c:v>101</c:v>
                </c:pt>
                <c:pt idx="2745">
                  <c:v>101</c:v>
                </c:pt>
                <c:pt idx="2746">
                  <c:v>101</c:v>
                </c:pt>
                <c:pt idx="2747">
                  <c:v>101</c:v>
                </c:pt>
                <c:pt idx="2748">
                  <c:v>101</c:v>
                </c:pt>
                <c:pt idx="2749">
                  <c:v>101</c:v>
                </c:pt>
                <c:pt idx="2750">
                  <c:v>101</c:v>
                </c:pt>
                <c:pt idx="2751">
                  <c:v>101</c:v>
                </c:pt>
                <c:pt idx="2752">
                  <c:v>101</c:v>
                </c:pt>
                <c:pt idx="2753">
                  <c:v>101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99</c:v>
                </c:pt>
                <c:pt idx="2892">
                  <c:v>99</c:v>
                </c:pt>
                <c:pt idx="2893">
                  <c:v>99</c:v>
                </c:pt>
                <c:pt idx="2894">
                  <c:v>99</c:v>
                </c:pt>
                <c:pt idx="2895">
                  <c:v>99</c:v>
                </c:pt>
                <c:pt idx="2896">
                  <c:v>99</c:v>
                </c:pt>
                <c:pt idx="2897">
                  <c:v>99</c:v>
                </c:pt>
                <c:pt idx="2898">
                  <c:v>99</c:v>
                </c:pt>
                <c:pt idx="2899">
                  <c:v>99</c:v>
                </c:pt>
                <c:pt idx="2900">
                  <c:v>99</c:v>
                </c:pt>
                <c:pt idx="2901">
                  <c:v>99</c:v>
                </c:pt>
                <c:pt idx="2902">
                  <c:v>99</c:v>
                </c:pt>
                <c:pt idx="2903">
                  <c:v>99</c:v>
                </c:pt>
                <c:pt idx="2904">
                  <c:v>99</c:v>
                </c:pt>
                <c:pt idx="2905">
                  <c:v>99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99</c:v>
                </c:pt>
                <c:pt idx="2910">
                  <c:v>99</c:v>
                </c:pt>
                <c:pt idx="2911">
                  <c:v>99</c:v>
                </c:pt>
                <c:pt idx="2912">
                  <c:v>99</c:v>
                </c:pt>
                <c:pt idx="2913">
                  <c:v>99</c:v>
                </c:pt>
                <c:pt idx="2914">
                  <c:v>99</c:v>
                </c:pt>
                <c:pt idx="2915">
                  <c:v>99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99</c:v>
                </c:pt>
                <c:pt idx="2942">
                  <c:v>99</c:v>
                </c:pt>
                <c:pt idx="2943">
                  <c:v>99</c:v>
                </c:pt>
                <c:pt idx="2944">
                  <c:v>99</c:v>
                </c:pt>
                <c:pt idx="2945">
                  <c:v>99</c:v>
                </c:pt>
                <c:pt idx="2946">
                  <c:v>99</c:v>
                </c:pt>
                <c:pt idx="2947">
                  <c:v>99</c:v>
                </c:pt>
                <c:pt idx="2948">
                  <c:v>99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99</c:v>
                </c:pt>
                <c:pt idx="2953">
                  <c:v>99</c:v>
                </c:pt>
                <c:pt idx="2954">
                  <c:v>99</c:v>
                </c:pt>
                <c:pt idx="2955">
                  <c:v>99</c:v>
                </c:pt>
                <c:pt idx="2956">
                  <c:v>99</c:v>
                </c:pt>
                <c:pt idx="2957">
                  <c:v>99</c:v>
                </c:pt>
                <c:pt idx="2958">
                  <c:v>99</c:v>
                </c:pt>
                <c:pt idx="2959">
                  <c:v>99</c:v>
                </c:pt>
                <c:pt idx="2960">
                  <c:v>99</c:v>
                </c:pt>
                <c:pt idx="2961">
                  <c:v>99</c:v>
                </c:pt>
                <c:pt idx="2962">
                  <c:v>99</c:v>
                </c:pt>
                <c:pt idx="2963">
                  <c:v>99</c:v>
                </c:pt>
                <c:pt idx="2964">
                  <c:v>99</c:v>
                </c:pt>
                <c:pt idx="2965">
                  <c:v>99</c:v>
                </c:pt>
                <c:pt idx="2966">
                  <c:v>99</c:v>
                </c:pt>
                <c:pt idx="2967">
                  <c:v>99</c:v>
                </c:pt>
                <c:pt idx="2968">
                  <c:v>99</c:v>
                </c:pt>
                <c:pt idx="2969">
                  <c:v>99</c:v>
                </c:pt>
                <c:pt idx="2970">
                  <c:v>99</c:v>
                </c:pt>
                <c:pt idx="2971">
                  <c:v>99</c:v>
                </c:pt>
                <c:pt idx="2972">
                  <c:v>99</c:v>
                </c:pt>
                <c:pt idx="2973">
                  <c:v>99</c:v>
                </c:pt>
                <c:pt idx="2974">
                  <c:v>99</c:v>
                </c:pt>
                <c:pt idx="2975">
                  <c:v>99</c:v>
                </c:pt>
                <c:pt idx="2976">
                  <c:v>99</c:v>
                </c:pt>
                <c:pt idx="2977">
                  <c:v>99</c:v>
                </c:pt>
                <c:pt idx="2978">
                  <c:v>99</c:v>
                </c:pt>
                <c:pt idx="2979">
                  <c:v>99</c:v>
                </c:pt>
                <c:pt idx="2980">
                  <c:v>99</c:v>
                </c:pt>
                <c:pt idx="2981">
                  <c:v>99</c:v>
                </c:pt>
                <c:pt idx="2982">
                  <c:v>99</c:v>
                </c:pt>
                <c:pt idx="2983">
                  <c:v>99</c:v>
                </c:pt>
                <c:pt idx="2984">
                  <c:v>99</c:v>
                </c:pt>
                <c:pt idx="2985">
                  <c:v>99</c:v>
                </c:pt>
                <c:pt idx="2986">
                  <c:v>99</c:v>
                </c:pt>
                <c:pt idx="2987">
                  <c:v>99</c:v>
                </c:pt>
                <c:pt idx="2988">
                  <c:v>99</c:v>
                </c:pt>
                <c:pt idx="2989">
                  <c:v>99</c:v>
                </c:pt>
                <c:pt idx="2990">
                  <c:v>99</c:v>
                </c:pt>
                <c:pt idx="2991">
                  <c:v>99</c:v>
                </c:pt>
                <c:pt idx="2992">
                  <c:v>99</c:v>
                </c:pt>
                <c:pt idx="2993">
                  <c:v>99</c:v>
                </c:pt>
                <c:pt idx="2994">
                  <c:v>99</c:v>
                </c:pt>
                <c:pt idx="2995">
                  <c:v>99</c:v>
                </c:pt>
                <c:pt idx="2996">
                  <c:v>99</c:v>
                </c:pt>
                <c:pt idx="2997">
                  <c:v>99</c:v>
                </c:pt>
                <c:pt idx="2998">
                  <c:v>99</c:v>
                </c:pt>
                <c:pt idx="2999">
                  <c:v>99</c:v>
                </c:pt>
                <c:pt idx="3000">
                  <c:v>99</c:v>
                </c:pt>
                <c:pt idx="3001">
                  <c:v>99</c:v>
                </c:pt>
                <c:pt idx="3002">
                  <c:v>99</c:v>
                </c:pt>
                <c:pt idx="3003">
                  <c:v>99</c:v>
                </c:pt>
                <c:pt idx="3004">
                  <c:v>99</c:v>
                </c:pt>
                <c:pt idx="3005">
                  <c:v>99</c:v>
                </c:pt>
                <c:pt idx="3006">
                  <c:v>99</c:v>
                </c:pt>
                <c:pt idx="3007">
                  <c:v>99</c:v>
                </c:pt>
                <c:pt idx="3008">
                  <c:v>99</c:v>
                </c:pt>
                <c:pt idx="3009">
                  <c:v>99</c:v>
                </c:pt>
                <c:pt idx="3010">
                  <c:v>99</c:v>
                </c:pt>
                <c:pt idx="3011">
                  <c:v>99</c:v>
                </c:pt>
                <c:pt idx="3012">
                  <c:v>99</c:v>
                </c:pt>
                <c:pt idx="3013">
                  <c:v>99</c:v>
                </c:pt>
                <c:pt idx="3014">
                  <c:v>98</c:v>
                </c:pt>
                <c:pt idx="3015">
                  <c:v>98</c:v>
                </c:pt>
                <c:pt idx="3016">
                  <c:v>98</c:v>
                </c:pt>
                <c:pt idx="3017">
                  <c:v>98</c:v>
                </c:pt>
                <c:pt idx="3018">
                  <c:v>98</c:v>
                </c:pt>
                <c:pt idx="3019">
                  <c:v>98</c:v>
                </c:pt>
                <c:pt idx="3020">
                  <c:v>98</c:v>
                </c:pt>
                <c:pt idx="3021">
                  <c:v>98</c:v>
                </c:pt>
                <c:pt idx="3022">
                  <c:v>98</c:v>
                </c:pt>
                <c:pt idx="3023">
                  <c:v>98</c:v>
                </c:pt>
                <c:pt idx="3024">
                  <c:v>98</c:v>
                </c:pt>
                <c:pt idx="3025">
                  <c:v>98</c:v>
                </c:pt>
                <c:pt idx="3026">
                  <c:v>98</c:v>
                </c:pt>
                <c:pt idx="3027">
                  <c:v>98</c:v>
                </c:pt>
                <c:pt idx="3028">
                  <c:v>98</c:v>
                </c:pt>
                <c:pt idx="3029">
                  <c:v>98</c:v>
                </c:pt>
                <c:pt idx="3030">
                  <c:v>98</c:v>
                </c:pt>
                <c:pt idx="3031">
                  <c:v>98</c:v>
                </c:pt>
                <c:pt idx="3032">
                  <c:v>98</c:v>
                </c:pt>
                <c:pt idx="3033">
                  <c:v>98</c:v>
                </c:pt>
                <c:pt idx="3034">
                  <c:v>98</c:v>
                </c:pt>
                <c:pt idx="3035">
                  <c:v>98</c:v>
                </c:pt>
                <c:pt idx="3036">
                  <c:v>98</c:v>
                </c:pt>
                <c:pt idx="3037">
                  <c:v>98</c:v>
                </c:pt>
                <c:pt idx="3038">
                  <c:v>98</c:v>
                </c:pt>
                <c:pt idx="3039">
                  <c:v>98</c:v>
                </c:pt>
                <c:pt idx="3040">
                  <c:v>98</c:v>
                </c:pt>
                <c:pt idx="3041">
                  <c:v>98</c:v>
                </c:pt>
                <c:pt idx="3042">
                  <c:v>98</c:v>
                </c:pt>
                <c:pt idx="3043">
                  <c:v>98</c:v>
                </c:pt>
                <c:pt idx="3044">
                  <c:v>98</c:v>
                </c:pt>
                <c:pt idx="3045">
                  <c:v>98</c:v>
                </c:pt>
                <c:pt idx="3046">
                  <c:v>98</c:v>
                </c:pt>
                <c:pt idx="3047">
                  <c:v>98</c:v>
                </c:pt>
                <c:pt idx="3048">
                  <c:v>98</c:v>
                </c:pt>
                <c:pt idx="3049">
                  <c:v>98</c:v>
                </c:pt>
                <c:pt idx="3050">
                  <c:v>98</c:v>
                </c:pt>
                <c:pt idx="3051">
                  <c:v>98</c:v>
                </c:pt>
                <c:pt idx="3052">
                  <c:v>98</c:v>
                </c:pt>
                <c:pt idx="3053">
                  <c:v>98</c:v>
                </c:pt>
                <c:pt idx="3054">
                  <c:v>98</c:v>
                </c:pt>
                <c:pt idx="3055">
                  <c:v>98</c:v>
                </c:pt>
                <c:pt idx="3056">
                  <c:v>98</c:v>
                </c:pt>
                <c:pt idx="3057">
                  <c:v>98</c:v>
                </c:pt>
                <c:pt idx="3058">
                  <c:v>98</c:v>
                </c:pt>
                <c:pt idx="3059">
                  <c:v>98</c:v>
                </c:pt>
                <c:pt idx="3060">
                  <c:v>98</c:v>
                </c:pt>
                <c:pt idx="3061">
                  <c:v>98</c:v>
                </c:pt>
                <c:pt idx="3062">
                  <c:v>98</c:v>
                </c:pt>
                <c:pt idx="3063">
                  <c:v>98</c:v>
                </c:pt>
                <c:pt idx="3064">
                  <c:v>98</c:v>
                </c:pt>
                <c:pt idx="3065">
                  <c:v>98</c:v>
                </c:pt>
                <c:pt idx="3066">
                  <c:v>98</c:v>
                </c:pt>
                <c:pt idx="3067">
                  <c:v>98</c:v>
                </c:pt>
                <c:pt idx="3068">
                  <c:v>98</c:v>
                </c:pt>
                <c:pt idx="3069">
                  <c:v>98</c:v>
                </c:pt>
                <c:pt idx="3070">
                  <c:v>98</c:v>
                </c:pt>
                <c:pt idx="3071">
                  <c:v>98</c:v>
                </c:pt>
                <c:pt idx="3072">
                  <c:v>98</c:v>
                </c:pt>
                <c:pt idx="3073">
                  <c:v>98</c:v>
                </c:pt>
                <c:pt idx="3074">
                  <c:v>98</c:v>
                </c:pt>
                <c:pt idx="3075">
                  <c:v>98</c:v>
                </c:pt>
                <c:pt idx="3076">
                  <c:v>98</c:v>
                </c:pt>
                <c:pt idx="3077">
                  <c:v>98</c:v>
                </c:pt>
                <c:pt idx="3078">
                  <c:v>98</c:v>
                </c:pt>
                <c:pt idx="3079">
                  <c:v>98</c:v>
                </c:pt>
                <c:pt idx="3080">
                  <c:v>98</c:v>
                </c:pt>
                <c:pt idx="3081">
                  <c:v>98</c:v>
                </c:pt>
                <c:pt idx="3082">
                  <c:v>98</c:v>
                </c:pt>
                <c:pt idx="3083">
                  <c:v>98</c:v>
                </c:pt>
                <c:pt idx="3084">
                  <c:v>98</c:v>
                </c:pt>
                <c:pt idx="3085">
                  <c:v>98</c:v>
                </c:pt>
                <c:pt idx="3086">
                  <c:v>98</c:v>
                </c:pt>
                <c:pt idx="3087">
                  <c:v>98</c:v>
                </c:pt>
                <c:pt idx="3088">
                  <c:v>98</c:v>
                </c:pt>
                <c:pt idx="3089">
                  <c:v>98</c:v>
                </c:pt>
                <c:pt idx="3090">
                  <c:v>98</c:v>
                </c:pt>
                <c:pt idx="3091">
                  <c:v>98</c:v>
                </c:pt>
                <c:pt idx="3092">
                  <c:v>98</c:v>
                </c:pt>
                <c:pt idx="3093">
                  <c:v>98</c:v>
                </c:pt>
                <c:pt idx="3094">
                  <c:v>98</c:v>
                </c:pt>
                <c:pt idx="3095">
                  <c:v>98</c:v>
                </c:pt>
                <c:pt idx="3096">
                  <c:v>98</c:v>
                </c:pt>
                <c:pt idx="3097">
                  <c:v>98</c:v>
                </c:pt>
                <c:pt idx="3098">
                  <c:v>98</c:v>
                </c:pt>
                <c:pt idx="3099">
                  <c:v>98</c:v>
                </c:pt>
                <c:pt idx="3100">
                  <c:v>98</c:v>
                </c:pt>
                <c:pt idx="3101">
                  <c:v>98</c:v>
                </c:pt>
                <c:pt idx="3102">
                  <c:v>98</c:v>
                </c:pt>
                <c:pt idx="3103">
                  <c:v>98</c:v>
                </c:pt>
                <c:pt idx="3104">
                  <c:v>98</c:v>
                </c:pt>
                <c:pt idx="3105">
                  <c:v>98</c:v>
                </c:pt>
                <c:pt idx="3106">
                  <c:v>98</c:v>
                </c:pt>
                <c:pt idx="3107">
                  <c:v>98</c:v>
                </c:pt>
                <c:pt idx="3108">
                  <c:v>98</c:v>
                </c:pt>
                <c:pt idx="3109">
                  <c:v>98</c:v>
                </c:pt>
                <c:pt idx="3110">
                  <c:v>98</c:v>
                </c:pt>
                <c:pt idx="3111">
                  <c:v>98</c:v>
                </c:pt>
                <c:pt idx="3112">
                  <c:v>98</c:v>
                </c:pt>
                <c:pt idx="3113">
                  <c:v>98</c:v>
                </c:pt>
                <c:pt idx="3114">
                  <c:v>98</c:v>
                </c:pt>
                <c:pt idx="3115">
                  <c:v>98</c:v>
                </c:pt>
                <c:pt idx="3116">
                  <c:v>98</c:v>
                </c:pt>
                <c:pt idx="3117">
                  <c:v>98</c:v>
                </c:pt>
                <c:pt idx="3118">
                  <c:v>98</c:v>
                </c:pt>
                <c:pt idx="3119">
                  <c:v>98</c:v>
                </c:pt>
                <c:pt idx="3120">
                  <c:v>98</c:v>
                </c:pt>
                <c:pt idx="3121">
                  <c:v>98</c:v>
                </c:pt>
                <c:pt idx="3122">
                  <c:v>98</c:v>
                </c:pt>
                <c:pt idx="3123">
                  <c:v>98</c:v>
                </c:pt>
                <c:pt idx="3124">
                  <c:v>98</c:v>
                </c:pt>
                <c:pt idx="3125">
                  <c:v>98</c:v>
                </c:pt>
                <c:pt idx="3126">
                  <c:v>98</c:v>
                </c:pt>
                <c:pt idx="3127">
                  <c:v>98</c:v>
                </c:pt>
                <c:pt idx="3128">
                  <c:v>98</c:v>
                </c:pt>
                <c:pt idx="3129">
                  <c:v>98</c:v>
                </c:pt>
                <c:pt idx="3130">
                  <c:v>98</c:v>
                </c:pt>
                <c:pt idx="3131">
                  <c:v>98</c:v>
                </c:pt>
                <c:pt idx="3132">
                  <c:v>98</c:v>
                </c:pt>
                <c:pt idx="3133">
                  <c:v>98</c:v>
                </c:pt>
                <c:pt idx="3134">
                  <c:v>98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98</c:v>
                </c:pt>
                <c:pt idx="3139">
                  <c:v>98</c:v>
                </c:pt>
                <c:pt idx="3140">
                  <c:v>98</c:v>
                </c:pt>
                <c:pt idx="3141">
                  <c:v>98</c:v>
                </c:pt>
                <c:pt idx="3142">
                  <c:v>98</c:v>
                </c:pt>
                <c:pt idx="3143">
                  <c:v>98</c:v>
                </c:pt>
                <c:pt idx="3144">
                  <c:v>98</c:v>
                </c:pt>
                <c:pt idx="3145">
                  <c:v>98</c:v>
                </c:pt>
                <c:pt idx="3146">
                  <c:v>98</c:v>
                </c:pt>
                <c:pt idx="3147">
                  <c:v>98</c:v>
                </c:pt>
                <c:pt idx="3148">
                  <c:v>98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97</c:v>
                </c:pt>
                <c:pt idx="3174">
                  <c:v>97</c:v>
                </c:pt>
                <c:pt idx="3175">
                  <c:v>97</c:v>
                </c:pt>
                <c:pt idx="3176">
                  <c:v>97</c:v>
                </c:pt>
                <c:pt idx="3177">
                  <c:v>97</c:v>
                </c:pt>
                <c:pt idx="3178">
                  <c:v>97</c:v>
                </c:pt>
                <c:pt idx="3179">
                  <c:v>97</c:v>
                </c:pt>
                <c:pt idx="3180">
                  <c:v>97</c:v>
                </c:pt>
                <c:pt idx="3181">
                  <c:v>97</c:v>
                </c:pt>
                <c:pt idx="3182">
                  <c:v>97</c:v>
                </c:pt>
                <c:pt idx="3183">
                  <c:v>97</c:v>
                </c:pt>
                <c:pt idx="3184">
                  <c:v>97</c:v>
                </c:pt>
                <c:pt idx="3185">
                  <c:v>97</c:v>
                </c:pt>
                <c:pt idx="3186">
                  <c:v>97</c:v>
                </c:pt>
                <c:pt idx="3187">
                  <c:v>97</c:v>
                </c:pt>
                <c:pt idx="3188">
                  <c:v>97</c:v>
                </c:pt>
                <c:pt idx="3189">
                  <c:v>97</c:v>
                </c:pt>
                <c:pt idx="3190">
                  <c:v>97</c:v>
                </c:pt>
                <c:pt idx="3191">
                  <c:v>97</c:v>
                </c:pt>
                <c:pt idx="3192">
                  <c:v>97</c:v>
                </c:pt>
                <c:pt idx="3193">
                  <c:v>97</c:v>
                </c:pt>
                <c:pt idx="3194">
                  <c:v>97</c:v>
                </c:pt>
                <c:pt idx="3195">
                  <c:v>97</c:v>
                </c:pt>
                <c:pt idx="3196">
                  <c:v>97</c:v>
                </c:pt>
                <c:pt idx="3197">
                  <c:v>97</c:v>
                </c:pt>
                <c:pt idx="3198">
                  <c:v>97</c:v>
                </c:pt>
                <c:pt idx="3199">
                  <c:v>97</c:v>
                </c:pt>
                <c:pt idx="3200">
                  <c:v>97</c:v>
                </c:pt>
                <c:pt idx="3201">
                  <c:v>97</c:v>
                </c:pt>
                <c:pt idx="3202">
                  <c:v>97</c:v>
                </c:pt>
                <c:pt idx="3203">
                  <c:v>97</c:v>
                </c:pt>
                <c:pt idx="3204">
                  <c:v>97</c:v>
                </c:pt>
                <c:pt idx="3205">
                  <c:v>97</c:v>
                </c:pt>
                <c:pt idx="3206">
                  <c:v>97</c:v>
                </c:pt>
                <c:pt idx="3207">
                  <c:v>97</c:v>
                </c:pt>
                <c:pt idx="3208">
                  <c:v>97</c:v>
                </c:pt>
                <c:pt idx="3209">
                  <c:v>97</c:v>
                </c:pt>
                <c:pt idx="3210">
                  <c:v>97</c:v>
                </c:pt>
                <c:pt idx="3211">
                  <c:v>97</c:v>
                </c:pt>
                <c:pt idx="3212">
                  <c:v>97</c:v>
                </c:pt>
                <c:pt idx="3213">
                  <c:v>97</c:v>
                </c:pt>
                <c:pt idx="3214">
                  <c:v>97</c:v>
                </c:pt>
                <c:pt idx="3215">
                  <c:v>97</c:v>
                </c:pt>
                <c:pt idx="3216">
                  <c:v>97</c:v>
                </c:pt>
                <c:pt idx="3217">
                  <c:v>97</c:v>
                </c:pt>
                <c:pt idx="3218">
                  <c:v>97</c:v>
                </c:pt>
                <c:pt idx="3219">
                  <c:v>97</c:v>
                </c:pt>
                <c:pt idx="3220">
                  <c:v>97</c:v>
                </c:pt>
                <c:pt idx="3221">
                  <c:v>97</c:v>
                </c:pt>
                <c:pt idx="3222">
                  <c:v>97</c:v>
                </c:pt>
                <c:pt idx="3223">
                  <c:v>97</c:v>
                </c:pt>
                <c:pt idx="3224">
                  <c:v>97</c:v>
                </c:pt>
                <c:pt idx="3225">
                  <c:v>97</c:v>
                </c:pt>
                <c:pt idx="3226">
                  <c:v>97</c:v>
                </c:pt>
                <c:pt idx="3227">
                  <c:v>97</c:v>
                </c:pt>
                <c:pt idx="3228">
                  <c:v>97</c:v>
                </c:pt>
                <c:pt idx="3229">
                  <c:v>97</c:v>
                </c:pt>
                <c:pt idx="3230">
                  <c:v>97</c:v>
                </c:pt>
                <c:pt idx="3231">
                  <c:v>97</c:v>
                </c:pt>
                <c:pt idx="3232">
                  <c:v>97</c:v>
                </c:pt>
                <c:pt idx="3233">
                  <c:v>97</c:v>
                </c:pt>
                <c:pt idx="3234">
                  <c:v>97</c:v>
                </c:pt>
                <c:pt idx="3235">
                  <c:v>97</c:v>
                </c:pt>
                <c:pt idx="3236">
                  <c:v>97</c:v>
                </c:pt>
                <c:pt idx="3237">
                  <c:v>97</c:v>
                </c:pt>
                <c:pt idx="3238">
                  <c:v>97</c:v>
                </c:pt>
                <c:pt idx="3239">
                  <c:v>97</c:v>
                </c:pt>
                <c:pt idx="3240">
                  <c:v>97</c:v>
                </c:pt>
                <c:pt idx="3241">
                  <c:v>97</c:v>
                </c:pt>
                <c:pt idx="3242">
                  <c:v>97</c:v>
                </c:pt>
                <c:pt idx="3243">
                  <c:v>97</c:v>
                </c:pt>
                <c:pt idx="3244">
                  <c:v>97</c:v>
                </c:pt>
                <c:pt idx="3245">
                  <c:v>97</c:v>
                </c:pt>
                <c:pt idx="3246">
                  <c:v>97</c:v>
                </c:pt>
                <c:pt idx="3247">
                  <c:v>97</c:v>
                </c:pt>
                <c:pt idx="3248">
                  <c:v>97</c:v>
                </c:pt>
                <c:pt idx="3249">
                  <c:v>97</c:v>
                </c:pt>
                <c:pt idx="3250">
                  <c:v>97</c:v>
                </c:pt>
                <c:pt idx="3251">
                  <c:v>97</c:v>
                </c:pt>
                <c:pt idx="3252">
                  <c:v>97</c:v>
                </c:pt>
                <c:pt idx="3253">
                  <c:v>97</c:v>
                </c:pt>
                <c:pt idx="3254">
                  <c:v>97</c:v>
                </c:pt>
                <c:pt idx="3255">
                  <c:v>97</c:v>
                </c:pt>
                <c:pt idx="3256">
                  <c:v>97</c:v>
                </c:pt>
                <c:pt idx="3257">
                  <c:v>97</c:v>
                </c:pt>
                <c:pt idx="3258">
                  <c:v>97</c:v>
                </c:pt>
                <c:pt idx="3259">
                  <c:v>97</c:v>
                </c:pt>
                <c:pt idx="3260">
                  <c:v>97</c:v>
                </c:pt>
                <c:pt idx="3261">
                  <c:v>97</c:v>
                </c:pt>
                <c:pt idx="3262">
                  <c:v>97</c:v>
                </c:pt>
                <c:pt idx="3263">
                  <c:v>97</c:v>
                </c:pt>
                <c:pt idx="3264">
                  <c:v>97</c:v>
                </c:pt>
                <c:pt idx="3265">
                  <c:v>97</c:v>
                </c:pt>
                <c:pt idx="3266">
                  <c:v>97</c:v>
                </c:pt>
                <c:pt idx="3267">
                  <c:v>97</c:v>
                </c:pt>
                <c:pt idx="3268">
                  <c:v>97</c:v>
                </c:pt>
                <c:pt idx="3269">
                  <c:v>97</c:v>
                </c:pt>
                <c:pt idx="3270">
                  <c:v>97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97</c:v>
                </c:pt>
                <c:pt idx="3275">
                  <c:v>97</c:v>
                </c:pt>
                <c:pt idx="3276">
                  <c:v>97</c:v>
                </c:pt>
                <c:pt idx="3277">
                  <c:v>97</c:v>
                </c:pt>
                <c:pt idx="3278">
                  <c:v>97</c:v>
                </c:pt>
                <c:pt idx="3279">
                  <c:v>97</c:v>
                </c:pt>
                <c:pt idx="3280">
                  <c:v>96</c:v>
                </c:pt>
                <c:pt idx="3281">
                  <c:v>96</c:v>
                </c:pt>
                <c:pt idx="3282">
                  <c:v>96</c:v>
                </c:pt>
                <c:pt idx="3283">
                  <c:v>96</c:v>
                </c:pt>
                <c:pt idx="3284">
                  <c:v>96</c:v>
                </c:pt>
                <c:pt idx="3285">
                  <c:v>96</c:v>
                </c:pt>
                <c:pt idx="3286">
                  <c:v>96</c:v>
                </c:pt>
                <c:pt idx="3287">
                  <c:v>96</c:v>
                </c:pt>
                <c:pt idx="3288">
                  <c:v>96</c:v>
                </c:pt>
                <c:pt idx="3289">
                  <c:v>96</c:v>
                </c:pt>
                <c:pt idx="3290">
                  <c:v>96</c:v>
                </c:pt>
                <c:pt idx="3291">
                  <c:v>96</c:v>
                </c:pt>
                <c:pt idx="3292">
                  <c:v>96</c:v>
                </c:pt>
                <c:pt idx="3293">
                  <c:v>96</c:v>
                </c:pt>
                <c:pt idx="3294">
                  <c:v>96</c:v>
                </c:pt>
                <c:pt idx="3295">
                  <c:v>96</c:v>
                </c:pt>
                <c:pt idx="3296">
                  <c:v>96</c:v>
                </c:pt>
                <c:pt idx="3297">
                  <c:v>96</c:v>
                </c:pt>
                <c:pt idx="3298">
                  <c:v>96</c:v>
                </c:pt>
                <c:pt idx="3299">
                  <c:v>96</c:v>
                </c:pt>
                <c:pt idx="3300">
                  <c:v>96</c:v>
                </c:pt>
                <c:pt idx="3301">
                  <c:v>96</c:v>
                </c:pt>
                <c:pt idx="3302">
                  <c:v>96</c:v>
                </c:pt>
                <c:pt idx="3303">
                  <c:v>96</c:v>
                </c:pt>
                <c:pt idx="3304">
                  <c:v>96</c:v>
                </c:pt>
                <c:pt idx="3305">
                  <c:v>96</c:v>
                </c:pt>
                <c:pt idx="3306">
                  <c:v>96</c:v>
                </c:pt>
                <c:pt idx="3307">
                  <c:v>96</c:v>
                </c:pt>
                <c:pt idx="3308">
                  <c:v>96</c:v>
                </c:pt>
                <c:pt idx="3309">
                  <c:v>96</c:v>
                </c:pt>
                <c:pt idx="3310">
                  <c:v>96</c:v>
                </c:pt>
                <c:pt idx="3311">
                  <c:v>96</c:v>
                </c:pt>
                <c:pt idx="3312">
                  <c:v>96</c:v>
                </c:pt>
                <c:pt idx="3313">
                  <c:v>96</c:v>
                </c:pt>
                <c:pt idx="3314">
                  <c:v>96</c:v>
                </c:pt>
                <c:pt idx="3315">
                  <c:v>96</c:v>
                </c:pt>
                <c:pt idx="3316">
                  <c:v>96</c:v>
                </c:pt>
                <c:pt idx="3317">
                  <c:v>96</c:v>
                </c:pt>
                <c:pt idx="3318">
                  <c:v>96</c:v>
                </c:pt>
                <c:pt idx="3319">
                  <c:v>96</c:v>
                </c:pt>
                <c:pt idx="3320">
                  <c:v>96</c:v>
                </c:pt>
                <c:pt idx="3321">
                  <c:v>96</c:v>
                </c:pt>
                <c:pt idx="3322">
                  <c:v>96</c:v>
                </c:pt>
                <c:pt idx="3323">
                  <c:v>96</c:v>
                </c:pt>
                <c:pt idx="3324">
                  <c:v>96</c:v>
                </c:pt>
                <c:pt idx="3325">
                  <c:v>96</c:v>
                </c:pt>
                <c:pt idx="3326">
                  <c:v>96</c:v>
                </c:pt>
                <c:pt idx="3327">
                  <c:v>96</c:v>
                </c:pt>
                <c:pt idx="3328">
                  <c:v>96</c:v>
                </c:pt>
                <c:pt idx="3329">
                  <c:v>96</c:v>
                </c:pt>
                <c:pt idx="3330">
                  <c:v>96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96</c:v>
                </c:pt>
                <c:pt idx="3364">
                  <c:v>96</c:v>
                </c:pt>
                <c:pt idx="3365">
                  <c:v>96</c:v>
                </c:pt>
                <c:pt idx="3366">
                  <c:v>96</c:v>
                </c:pt>
                <c:pt idx="3367">
                  <c:v>96</c:v>
                </c:pt>
                <c:pt idx="3368">
                  <c:v>96</c:v>
                </c:pt>
                <c:pt idx="3369">
                  <c:v>96</c:v>
                </c:pt>
                <c:pt idx="3370">
                  <c:v>96</c:v>
                </c:pt>
                <c:pt idx="3371">
                  <c:v>96</c:v>
                </c:pt>
                <c:pt idx="3372">
                  <c:v>96</c:v>
                </c:pt>
                <c:pt idx="3373">
                  <c:v>96</c:v>
                </c:pt>
                <c:pt idx="3374">
                  <c:v>96</c:v>
                </c:pt>
                <c:pt idx="3375">
                  <c:v>96</c:v>
                </c:pt>
                <c:pt idx="3376">
                  <c:v>96</c:v>
                </c:pt>
                <c:pt idx="3377">
                  <c:v>96</c:v>
                </c:pt>
                <c:pt idx="3378">
                  <c:v>96</c:v>
                </c:pt>
                <c:pt idx="3379">
                  <c:v>96</c:v>
                </c:pt>
                <c:pt idx="3380">
                  <c:v>96</c:v>
                </c:pt>
                <c:pt idx="3381">
                  <c:v>96</c:v>
                </c:pt>
                <c:pt idx="3382">
                  <c:v>96</c:v>
                </c:pt>
                <c:pt idx="3383">
                  <c:v>96</c:v>
                </c:pt>
                <c:pt idx="3384">
                  <c:v>96</c:v>
                </c:pt>
                <c:pt idx="3385">
                  <c:v>96</c:v>
                </c:pt>
                <c:pt idx="3386">
                  <c:v>96</c:v>
                </c:pt>
                <c:pt idx="3387">
                  <c:v>96</c:v>
                </c:pt>
                <c:pt idx="3388">
                  <c:v>96</c:v>
                </c:pt>
                <c:pt idx="3389">
                  <c:v>96</c:v>
                </c:pt>
                <c:pt idx="3390">
                  <c:v>96</c:v>
                </c:pt>
                <c:pt idx="3391">
                  <c:v>95</c:v>
                </c:pt>
                <c:pt idx="3392">
                  <c:v>95</c:v>
                </c:pt>
                <c:pt idx="3393">
                  <c:v>95</c:v>
                </c:pt>
                <c:pt idx="3394">
                  <c:v>95</c:v>
                </c:pt>
                <c:pt idx="3395">
                  <c:v>95</c:v>
                </c:pt>
                <c:pt idx="3396">
                  <c:v>95</c:v>
                </c:pt>
                <c:pt idx="3397">
                  <c:v>95</c:v>
                </c:pt>
                <c:pt idx="3398">
                  <c:v>95</c:v>
                </c:pt>
                <c:pt idx="3399">
                  <c:v>95</c:v>
                </c:pt>
                <c:pt idx="3400">
                  <c:v>95</c:v>
                </c:pt>
                <c:pt idx="3401">
                  <c:v>95</c:v>
                </c:pt>
                <c:pt idx="3402">
                  <c:v>95</c:v>
                </c:pt>
                <c:pt idx="3403">
                  <c:v>95</c:v>
                </c:pt>
                <c:pt idx="3404">
                  <c:v>95</c:v>
                </c:pt>
                <c:pt idx="3405">
                  <c:v>95</c:v>
                </c:pt>
                <c:pt idx="3406">
                  <c:v>95</c:v>
                </c:pt>
                <c:pt idx="3407">
                  <c:v>95</c:v>
                </c:pt>
                <c:pt idx="3408">
                  <c:v>95</c:v>
                </c:pt>
                <c:pt idx="3409">
                  <c:v>95</c:v>
                </c:pt>
                <c:pt idx="3410">
                  <c:v>95</c:v>
                </c:pt>
                <c:pt idx="3411">
                  <c:v>95</c:v>
                </c:pt>
                <c:pt idx="3412">
                  <c:v>95</c:v>
                </c:pt>
                <c:pt idx="3413">
                  <c:v>95</c:v>
                </c:pt>
                <c:pt idx="3414">
                  <c:v>95</c:v>
                </c:pt>
                <c:pt idx="3415">
                  <c:v>95</c:v>
                </c:pt>
                <c:pt idx="3416">
                  <c:v>95</c:v>
                </c:pt>
                <c:pt idx="3417">
                  <c:v>95</c:v>
                </c:pt>
                <c:pt idx="3418">
                  <c:v>95</c:v>
                </c:pt>
                <c:pt idx="3419">
                  <c:v>95</c:v>
                </c:pt>
                <c:pt idx="3420">
                  <c:v>95</c:v>
                </c:pt>
                <c:pt idx="3421">
                  <c:v>95</c:v>
                </c:pt>
                <c:pt idx="3422">
                  <c:v>95</c:v>
                </c:pt>
                <c:pt idx="3423">
                  <c:v>95</c:v>
                </c:pt>
                <c:pt idx="3424">
                  <c:v>95</c:v>
                </c:pt>
                <c:pt idx="3425">
                  <c:v>95</c:v>
                </c:pt>
                <c:pt idx="3426">
                  <c:v>95</c:v>
                </c:pt>
                <c:pt idx="3427">
                  <c:v>95</c:v>
                </c:pt>
                <c:pt idx="3428">
                  <c:v>95</c:v>
                </c:pt>
                <c:pt idx="3429">
                  <c:v>95</c:v>
                </c:pt>
                <c:pt idx="3430">
                  <c:v>95</c:v>
                </c:pt>
                <c:pt idx="3431">
                  <c:v>95</c:v>
                </c:pt>
                <c:pt idx="3432">
                  <c:v>95</c:v>
                </c:pt>
                <c:pt idx="3433">
                  <c:v>95</c:v>
                </c:pt>
                <c:pt idx="3434">
                  <c:v>95</c:v>
                </c:pt>
                <c:pt idx="3435">
                  <c:v>95</c:v>
                </c:pt>
                <c:pt idx="3436">
                  <c:v>95</c:v>
                </c:pt>
                <c:pt idx="3437">
                  <c:v>95</c:v>
                </c:pt>
                <c:pt idx="3438">
                  <c:v>95</c:v>
                </c:pt>
                <c:pt idx="3439">
                  <c:v>95</c:v>
                </c:pt>
                <c:pt idx="3440">
                  <c:v>95</c:v>
                </c:pt>
                <c:pt idx="3441">
                  <c:v>95</c:v>
                </c:pt>
                <c:pt idx="3442">
                  <c:v>95</c:v>
                </c:pt>
                <c:pt idx="3443">
                  <c:v>95</c:v>
                </c:pt>
                <c:pt idx="3444">
                  <c:v>95</c:v>
                </c:pt>
                <c:pt idx="3445">
                  <c:v>95</c:v>
                </c:pt>
                <c:pt idx="3446">
                  <c:v>95</c:v>
                </c:pt>
                <c:pt idx="3447">
                  <c:v>95</c:v>
                </c:pt>
                <c:pt idx="3448">
                  <c:v>95</c:v>
                </c:pt>
                <c:pt idx="3449">
                  <c:v>95</c:v>
                </c:pt>
                <c:pt idx="3450">
                  <c:v>95</c:v>
                </c:pt>
                <c:pt idx="3451">
                  <c:v>95</c:v>
                </c:pt>
                <c:pt idx="3452">
                  <c:v>95</c:v>
                </c:pt>
                <c:pt idx="3453">
                  <c:v>95</c:v>
                </c:pt>
                <c:pt idx="3454">
                  <c:v>95</c:v>
                </c:pt>
                <c:pt idx="3455">
                  <c:v>95</c:v>
                </c:pt>
                <c:pt idx="3456">
                  <c:v>95</c:v>
                </c:pt>
                <c:pt idx="3457">
                  <c:v>95</c:v>
                </c:pt>
                <c:pt idx="3458">
                  <c:v>95</c:v>
                </c:pt>
                <c:pt idx="3459">
                  <c:v>95</c:v>
                </c:pt>
                <c:pt idx="3460">
                  <c:v>95</c:v>
                </c:pt>
                <c:pt idx="3461">
                  <c:v>95</c:v>
                </c:pt>
                <c:pt idx="3462">
                  <c:v>95</c:v>
                </c:pt>
                <c:pt idx="3463">
                  <c:v>95</c:v>
                </c:pt>
                <c:pt idx="3464">
                  <c:v>95</c:v>
                </c:pt>
                <c:pt idx="3465">
                  <c:v>95</c:v>
                </c:pt>
                <c:pt idx="3466">
                  <c:v>95</c:v>
                </c:pt>
                <c:pt idx="3467">
                  <c:v>95</c:v>
                </c:pt>
                <c:pt idx="3468">
                  <c:v>95</c:v>
                </c:pt>
                <c:pt idx="3469">
                  <c:v>95</c:v>
                </c:pt>
                <c:pt idx="3470">
                  <c:v>95</c:v>
                </c:pt>
                <c:pt idx="3471">
                  <c:v>95</c:v>
                </c:pt>
                <c:pt idx="3472">
                  <c:v>95</c:v>
                </c:pt>
                <c:pt idx="3473">
                  <c:v>95</c:v>
                </c:pt>
                <c:pt idx="3474">
                  <c:v>95</c:v>
                </c:pt>
                <c:pt idx="3475">
                  <c:v>95</c:v>
                </c:pt>
                <c:pt idx="3476">
                  <c:v>95</c:v>
                </c:pt>
                <c:pt idx="3477">
                  <c:v>95</c:v>
                </c:pt>
                <c:pt idx="3478">
                  <c:v>95</c:v>
                </c:pt>
                <c:pt idx="3479">
                  <c:v>95</c:v>
                </c:pt>
                <c:pt idx="3480">
                  <c:v>95</c:v>
                </c:pt>
                <c:pt idx="3481">
                  <c:v>95</c:v>
                </c:pt>
                <c:pt idx="3482">
                  <c:v>95</c:v>
                </c:pt>
                <c:pt idx="3483">
                  <c:v>95</c:v>
                </c:pt>
                <c:pt idx="3484">
                  <c:v>95</c:v>
                </c:pt>
                <c:pt idx="3485">
                  <c:v>95</c:v>
                </c:pt>
                <c:pt idx="3486">
                  <c:v>95</c:v>
                </c:pt>
                <c:pt idx="3487">
                  <c:v>95</c:v>
                </c:pt>
                <c:pt idx="3488">
                  <c:v>95</c:v>
                </c:pt>
                <c:pt idx="3489">
                  <c:v>95</c:v>
                </c:pt>
                <c:pt idx="3490">
                  <c:v>95</c:v>
                </c:pt>
                <c:pt idx="3491">
                  <c:v>95</c:v>
                </c:pt>
                <c:pt idx="3492">
                  <c:v>95</c:v>
                </c:pt>
                <c:pt idx="3493">
                  <c:v>95</c:v>
                </c:pt>
                <c:pt idx="3494">
                  <c:v>95</c:v>
                </c:pt>
                <c:pt idx="3495">
                  <c:v>95</c:v>
                </c:pt>
                <c:pt idx="3496">
                  <c:v>95</c:v>
                </c:pt>
                <c:pt idx="3497">
                  <c:v>95</c:v>
                </c:pt>
                <c:pt idx="3498">
                  <c:v>95</c:v>
                </c:pt>
                <c:pt idx="3499">
                  <c:v>95</c:v>
                </c:pt>
                <c:pt idx="3500">
                  <c:v>95</c:v>
                </c:pt>
                <c:pt idx="3501">
                  <c:v>95</c:v>
                </c:pt>
                <c:pt idx="3502">
                  <c:v>95</c:v>
                </c:pt>
                <c:pt idx="3503">
                  <c:v>95</c:v>
                </c:pt>
                <c:pt idx="3504">
                  <c:v>95</c:v>
                </c:pt>
                <c:pt idx="3505">
                  <c:v>95</c:v>
                </c:pt>
                <c:pt idx="3506">
                  <c:v>95</c:v>
                </c:pt>
                <c:pt idx="3507">
                  <c:v>95</c:v>
                </c:pt>
                <c:pt idx="3508">
                  <c:v>95</c:v>
                </c:pt>
                <c:pt idx="3509">
                  <c:v>95</c:v>
                </c:pt>
                <c:pt idx="3510">
                  <c:v>95</c:v>
                </c:pt>
                <c:pt idx="3511">
                  <c:v>95</c:v>
                </c:pt>
                <c:pt idx="3512">
                  <c:v>94</c:v>
                </c:pt>
                <c:pt idx="3513">
                  <c:v>94</c:v>
                </c:pt>
                <c:pt idx="3514">
                  <c:v>94</c:v>
                </c:pt>
                <c:pt idx="3515">
                  <c:v>94</c:v>
                </c:pt>
                <c:pt idx="3516">
                  <c:v>94</c:v>
                </c:pt>
                <c:pt idx="3517">
                  <c:v>94</c:v>
                </c:pt>
                <c:pt idx="3518">
                  <c:v>94</c:v>
                </c:pt>
                <c:pt idx="3519">
                  <c:v>94</c:v>
                </c:pt>
                <c:pt idx="3520">
                  <c:v>94</c:v>
                </c:pt>
                <c:pt idx="3521">
                  <c:v>94</c:v>
                </c:pt>
                <c:pt idx="3522">
                  <c:v>94</c:v>
                </c:pt>
                <c:pt idx="3523">
                  <c:v>94</c:v>
                </c:pt>
                <c:pt idx="3524">
                  <c:v>94</c:v>
                </c:pt>
                <c:pt idx="3525">
                  <c:v>94</c:v>
                </c:pt>
                <c:pt idx="3526">
                  <c:v>94</c:v>
                </c:pt>
                <c:pt idx="3527">
                  <c:v>94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94</c:v>
                </c:pt>
                <c:pt idx="3537">
                  <c:v>94</c:v>
                </c:pt>
                <c:pt idx="3538">
                  <c:v>94</c:v>
                </c:pt>
                <c:pt idx="3539">
                  <c:v>94</c:v>
                </c:pt>
                <c:pt idx="3540">
                  <c:v>94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94</c:v>
                </c:pt>
                <c:pt idx="3548">
                  <c:v>94</c:v>
                </c:pt>
                <c:pt idx="3549">
                  <c:v>94</c:v>
                </c:pt>
                <c:pt idx="3550">
                  <c:v>94</c:v>
                </c:pt>
                <c:pt idx="3551">
                  <c:v>94</c:v>
                </c:pt>
                <c:pt idx="3552">
                  <c:v>94</c:v>
                </c:pt>
                <c:pt idx="3553">
                  <c:v>94</c:v>
                </c:pt>
                <c:pt idx="3554">
                  <c:v>94</c:v>
                </c:pt>
                <c:pt idx="3555">
                  <c:v>94</c:v>
                </c:pt>
                <c:pt idx="3556">
                  <c:v>94</c:v>
                </c:pt>
                <c:pt idx="3557">
                  <c:v>94</c:v>
                </c:pt>
                <c:pt idx="3558">
                  <c:v>94</c:v>
                </c:pt>
                <c:pt idx="3559">
                  <c:v>94</c:v>
                </c:pt>
                <c:pt idx="3560">
                  <c:v>94</c:v>
                </c:pt>
                <c:pt idx="3561">
                  <c:v>94</c:v>
                </c:pt>
                <c:pt idx="3562">
                  <c:v>94</c:v>
                </c:pt>
                <c:pt idx="3563">
                  <c:v>94</c:v>
                </c:pt>
                <c:pt idx="3564">
                  <c:v>94</c:v>
                </c:pt>
                <c:pt idx="3565">
                  <c:v>94</c:v>
                </c:pt>
                <c:pt idx="3566">
                  <c:v>94</c:v>
                </c:pt>
                <c:pt idx="3567">
                  <c:v>94</c:v>
                </c:pt>
                <c:pt idx="3568">
                  <c:v>94</c:v>
                </c:pt>
                <c:pt idx="3569">
                  <c:v>94</c:v>
                </c:pt>
                <c:pt idx="3570">
                  <c:v>94</c:v>
                </c:pt>
                <c:pt idx="3571">
                  <c:v>94</c:v>
                </c:pt>
                <c:pt idx="3572">
                  <c:v>94</c:v>
                </c:pt>
                <c:pt idx="3573">
                  <c:v>94</c:v>
                </c:pt>
                <c:pt idx="3574">
                  <c:v>94</c:v>
                </c:pt>
                <c:pt idx="3575">
                  <c:v>94</c:v>
                </c:pt>
                <c:pt idx="3576">
                  <c:v>94</c:v>
                </c:pt>
                <c:pt idx="3577">
                  <c:v>94</c:v>
                </c:pt>
                <c:pt idx="3578">
                  <c:v>94</c:v>
                </c:pt>
                <c:pt idx="3579">
                  <c:v>94</c:v>
                </c:pt>
                <c:pt idx="3580">
                  <c:v>94</c:v>
                </c:pt>
                <c:pt idx="3581">
                  <c:v>94</c:v>
                </c:pt>
                <c:pt idx="3582">
                  <c:v>94</c:v>
                </c:pt>
                <c:pt idx="3583">
                  <c:v>94</c:v>
                </c:pt>
                <c:pt idx="3584">
                  <c:v>94</c:v>
                </c:pt>
                <c:pt idx="3585">
                  <c:v>94</c:v>
                </c:pt>
                <c:pt idx="3586">
                  <c:v>94</c:v>
                </c:pt>
                <c:pt idx="3587">
                  <c:v>94</c:v>
                </c:pt>
                <c:pt idx="3588">
                  <c:v>94</c:v>
                </c:pt>
                <c:pt idx="3589">
                  <c:v>94</c:v>
                </c:pt>
                <c:pt idx="3590">
                  <c:v>94</c:v>
                </c:pt>
                <c:pt idx="3591">
                  <c:v>94</c:v>
                </c:pt>
                <c:pt idx="3592">
                  <c:v>94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94</c:v>
                </c:pt>
                <c:pt idx="3597">
                  <c:v>94</c:v>
                </c:pt>
                <c:pt idx="3598">
                  <c:v>94</c:v>
                </c:pt>
                <c:pt idx="3599">
                  <c:v>94</c:v>
                </c:pt>
                <c:pt idx="3600">
                  <c:v>94</c:v>
                </c:pt>
                <c:pt idx="3601">
                  <c:v>94</c:v>
                </c:pt>
                <c:pt idx="3602">
                  <c:v>94</c:v>
                </c:pt>
                <c:pt idx="3603">
                  <c:v>94</c:v>
                </c:pt>
                <c:pt idx="3604">
                  <c:v>94</c:v>
                </c:pt>
                <c:pt idx="3605">
                  <c:v>94</c:v>
                </c:pt>
                <c:pt idx="3606">
                  <c:v>94</c:v>
                </c:pt>
                <c:pt idx="3607">
                  <c:v>94</c:v>
                </c:pt>
                <c:pt idx="3608">
                  <c:v>94</c:v>
                </c:pt>
                <c:pt idx="3609">
                  <c:v>94</c:v>
                </c:pt>
                <c:pt idx="3610">
                  <c:v>94</c:v>
                </c:pt>
                <c:pt idx="3611">
                  <c:v>94</c:v>
                </c:pt>
                <c:pt idx="3612">
                  <c:v>94</c:v>
                </c:pt>
                <c:pt idx="3613">
                  <c:v>94</c:v>
                </c:pt>
                <c:pt idx="3614">
                  <c:v>94</c:v>
                </c:pt>
                <c:pt idx="3615">
                  <c:v>94</c:v>
                </c:pt>
                <c:pt idx="3616">
                  <c:v>94</c:v>
                </c:pt>
                <c:pt idx="3617">
                  <c:v>94</c:v>
                </c:pt>
                <c:pt idx="3618">
                  <c:v>94</c:v>
                </c:pt>
                <c:pt idx="3619">
                  <c:v>94</c:v>
                </c:pt>
                <c:pt idx="3620">
                  <c:v>94</c:v>
                </c:pt>
                <c:pt idx="3621">
                  <c:v>94</c:v>
                </c:pt>
                <c:pt idx="3622">
                  <c:v>94</c:v>
                </c:pt>
                <c:pt idx="3623">
                  <c:v>94</c:v>
                </c:pt>
                <c:pt idx="3624">
                  <c:v>94</c:v>
                </c:pt>
                <c:pt idx="3625">
                  <c:v>94</c:v>
                </c:pt>
                <c:pt idx="3626">
                  <c:v>94</c:v>
                </c:pt>
                <c:pt idx="3627">
                  <c:v>94</c:v>
                </c:pt>
                <c:pt idx="3628">
                  <c:v>94</c:v>
                </c:pt>
                <c:pt idx="3629">
                  <c:v>94</c:v>
                </c:pt>
                <c:pt idx="3630">
                  <c:v>94</c:v>
                </c:pt>
                <c:pt idx="3631">
                  <c:v>94</c:v>
                </c:pt>
                <c:pt idx="3632">
                  <c:v>94</c:v>
                </c:pt>
                <c:pt idx="3633">
                  <c:v>94</c:v>
                </c:pt>
                <c:pt idx="3634">
                  <c:v>93</c:v>
                </c:pt>
                <c:pt idx="3635">
                  <c:v>93</c:v>
                </c:pt>
                <c:pt idx="3636">
                  <c:v>93</c:v>
                </c:pt>
                <c:pt idx="3637">
                  <c:v>93</c:v>
                </c:pt>
                <c:pt idx="3638">
                  <c:v>93</c:v>
                </c:pt>
                <c:pt idx="3639">
                  <c:v>93</c:v>
                </c:pt>
                <c:pt idx="3640">
                  <c:v>93</c:v>
                </c:pt>
                <c:pt idx="3641">
                  <c:v>93</c:v>
                </c:pt>
                <c:pt idx="3642">
                  <c:v>93</c:v>
                </c:pt>
                <c:pt idx="3643">
                  <c:v>93</c:v>
                </c:pt>
                <c:pt idx="3644">
                  <c:v>93</c:v>
                </c:pt>
                <c:pt idx="3645">
                  <c:v>93</c:v>
                </c:pt>
                <c:pt idx="3646">
                  <c:v>93</c:v>
                </c:pt>
                <c:pt idx="3647">
                  <c:v>93</c:v>
                </c:pt>
                <c:pt idx="3648">
                  <c:v>93</c:v>
                </c:pt>
                <c:pt idx="3649">
                  <c:v>93</c:v>
                </c:pt>
                <c:pt idx="3650">
                  <c:v>93</c:v>
                </c:pt>
                <c:pt idx="3651">
                  <c:v>93</c:v>
                </c:pt>
                <c:pt idx="3652">
                  <c:v>93</c:v>
                </c:pt>
                <c:pt idx="3653">
                  <c:v>93</c:v>
                </c:pt>
                <c:pt idx="3654">
                  <c:v>93</c:v>
                </c:pt>
                <c:pt idx="3655">
                  <c:v>93</c:v>
                </c:pt>
                <c:pt idx="3656">
                  <c:v>93</c:v>
                </c:pt>
                <c:pt idx="3657">
                  <c:v>93</c:v>
                </c:pt>
                <c:pt idx="3658">
                  <c:v>93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93</c:v>
                </c:pt>
                <c:pt idx="3664">
                  <c:v>93</c:v>
                </c:pt>
                <c:pt idx="3665">
                  <c:v>93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93</c:v>
                </c:pt>
                <c:pt idx="3703">
                  <c:v>93</c:v>
                </c:pt>
                <c:pt idx="3704">
                  <c:v>93</c:v>
                </c:pt>
                <c:pt idx="3705">
                  <c:v>93</c:v>
                </c:pt>
                <c:pt idx="3706">
                  <c:v>93</c:v>
                </c:pt>
                <c:pt idx="3707">
                  <c:v>93</c:v>
                </c:pt>
                <c:pt idx="3708">
                  <c:v>93</c:v>
                </c:pt>
                <c:pt idx="3709">
                  <c:v>93</c:v>
                </c:pt>
                <c:pt idx="3710">
                  <c:v>93</c:v>
                </c:pt>
                <c:pt idx="3711">
                  <c:v>93</c:v>
                </c:pt>
                <c:pt idx="3712">
                  <c:v>93</c:v>
                </c:pt>
                <c:pt idx="3713">
                  <c:v>93</c:v>
                </c:pt>
                <c:pt idx="3714">
                  <c:v>93</c:v>
                </c:pt>
                <c:pt idx="3715">
                  <c:v>93</c:v>
                </c:pt>
                <c:pt idx="3716">
                  <c:v>93</c:v>
                </c:pt>
                <c:pt idx="3717">
                  <c:v>93</c:v>
                </c:pt>
                <c:pt idx="3718">
                  <c:v>93</c:v>
                </c:pt>
                <c:pt idx="3719">
                  <c:v>93</c:v>
                </c:pt>
                <c:pt idx="3720">
                  <c:v>93</c:v>
                </c:pt>
                <c:pt idx="3721">
                  <c:v>93</c:v>
                </c:pt>
                <c:pt idx="3722">
                  <c:v>93</c:v>
                </c:pt>
                <c:pt idx="3723">
                  <c:v>93</c:v>
                </c:pt>
                <c:pt idx="3724">
                  <c:v>93</c:v>
                </c:pt>
                <c:pt idx="3725">
                  <c:v>93</c:v>
                </c:pt>
                <c:pt idx="3726">
                  <c:v>93</c:v>
                </c:pt>
                <c:pt idx="3727">
                  <c:v>93</c:v>
                </c:pt>
                <c:pt idx="3728">
                  <c:v>93</c:v>
                </c:pt>
                <c:pt idx="3729">
                  <c:v>93</c:v>
                </c:pt>
                <c:pt idx="3730">
                  <c:v>93</c:v>
                </c:pt>
                <c:pt idx="3731">
                  <c:v>93</c:v>
                </c:pt>
                <c:pt idx="3732">
                  <c:v>93</c:v>
                </c:pt>
                <c:pt idx="3733">
                  <c:v>93</c:v>
                </c:pt>
                <c:pt idx="3734">
                  <c:v>93</c:v>
                </c:pt>
                <c:pt idx="3735">
                  <c:v>93</c:v>
                </c:pt>
                <c:pt idx="3736">
                  <c:v>93</c:v>
                </c:pt>
                <c:pt idx="3737">
                  <c:v>93</c:v>
                </c:pt>
                <c:pt idx="3738">
                  <c:v>93</c:v>
                </c:pt>
                <c:pt idx="3739">
                  <c:v>93</c:v>
                </c:pt>
                <c:pt idx="3740">
                  <c:v>93</c:v>
                </c:pt>
                <c:pt idx="3741">
                  <c:v>93</c:v>
                </c:pt>
                <c:pt idx="3742">
                  <c:v>93</c:v>
                </c:pt>
                <c:pt idx="3743">
                  <c:v>93</c:v>
                </c:pt>
                <c:pt idx="3744">
                  <c:v>93</c:v>
                </c:pt>
                <c:pt idx="3745">
                  <c:v>93</c:v>
                </c:pt>
                <c:pt idx="3746">
                  <c:v>93</c:v>
                </c:pt>
                <c:pt idx="3747">
                  <c:v>93</c:v>
                </c:pt>
                <c:pt idx="3748">
                  <c:v>93</c:v>
                </c:pt>
                <c:pt idx="3749">
                  <c:v>93</c:v>
                </c:pt>
                <c:pt idx="3750">
                  <c:v>93</c:v>
                </c:pt>
                <c:pt idx="3751">
                  <c:v>93</c:v>
                </c:pt>
                <c:pt idx="3752">
                  <c:v>93</c:v>
                </c:pt>
                <c:pt idx="3753">
                  <c:v>93</c:v>
                </c:pt>
                <c:pt idx="3754">
                  <c:v>93</c:v>
                </c:pt>
                <c:pt idx="3755">
                  <c:v>93</c:v>
                </c:pt>
                <c:pt idx="3756">
                  <c:v>93</c:v>
                </c:pt>
                <c:pt idx="3757">
                  <c:v>93</c:v>
                </c:pt>
                <c:pt idx="3758">
                  <c:v>93</c:v>
                </c:pt>
                <c:pt idx="3759">
                  <c:v>92</c:v>
                </c:pt>
                <c:pt idx="3760">
                  <c:v>92</c:v>
                </c:pt>
                <c:pt idx="3761">
                  <c:v>92</c:v>
                </c:pt>
                <c:pt idx="3762">
                  <c:v>92</c:v>
                </c:pt>
                <c:pt idx="3763">
                  <c:v>92</c:v>
                </c:pt>
                <c:pt idx="3764">
                  <c:v>92</c:v>
                </c:pt>
                <c:pt idx="3765">
                  <c:v>92</c:v>
                </c:pt>
                <c:pt idx="3766">
                  <c:v>92</c:v>
                </c:pt>
                <c:pt idx="3767">
                  <c:v>92</c:v>
                </c:pt>
                <c:pt idx="3768">
                  <c:v>92</c:v>
                </c:pt>
                <c:pt idx="3769">
                  <c:v>92</c:v>
                </c:pt>
                <c:pt idx="3770">
                  <c:v>92</c:v>
                </c:pt>
                <c:pt idx="3771">
                  <c:v>92</c:v>
                </c:pt>
                <c:pt idx="3772">
                  <c:v>92</c:v>
                </c:pt>
                <c:pt idx="3773">
                  <c:v>92</c:v>
                </c:pt>
                <c:pt idx="3774">
                  <c:v>92</c:v>
                </c:pt>
                <c:pt idx="3775">
                  <c:v>92</c:v>
                </c:pt>
                <c:pt idx="3776">
                  <c:v>92</c:v>
                </c:pt>
                <c:pt idx="3777">
                  <c:v>92</c:v>
                </c:pt>
                <c:pt idx="3778">
                  <c:v>92</c:v>
                </c:pt>
                <c:pt idx="3779">
                  <c:v>92</c:v>
                </c:pt>
                <c:pt idx="3780">
                  <c:v>92</c:v>
                </c:pt>
                <c:pt idx="3781">
                  <c:v>92</c:v>
                </c:pt>
                <c:pt idx="3782">
                  <c:v>92</c:v>
                </c:pt>
                <c:pt idx="3783">
                  <c:v>92</c:v>
                </c:pt>
                <c:pt idx="3784">
                  <c:v>92</c:v>
                </c:pt>
                <c:pt idx="3785">
                  <c:v>92</c:v>
                </c:pt>
                <c:pt idx="3786">
                  <c:v>92</c:v>
                </c:pt>
                <c:pt idx="3787">
                  <c:v>92</c:v>
                </c:pt>
                <c:pt idx="3788">
                  <c:v>92</c:v>
                </c:pt>
                <c:pt idx="3789">
                  <c:v>92</c:v>
                </c:pt>
                <c:pt idx="3790">
                  <c:v>92</c:v>
                </c:pt>
                <c:pt idx="3791">
                  <c:v>92</c:v>
                </c:pt>
                <c:pt idx="3792">
                  <c:v>92</c:v>
                </c:pt>
                <c:pt idx="3793">
                  <c:v>92</c:v>
                </c:pt>
                <c:pt idx="3794">
                  <c:v>92</c:v>
                </c:pt>
                <c:pt idx="3795">
                  <c:v>92</c:v>
                </c:pt>
                <c:pt idx="3796">
                  <c:v>92</c:v>
                </c:pt>
                <c:pt idx="3797">
                  <c:v>92</c:v>
                </c:pt>
                <c:pt idx="3798">
                  <c:v>92</c:v>
                </c:pt>
                <c:pt idx="3799">
                  <c:v>92</c:v>
                </c:pt>
                <c:pt idx="3800">
                  <c:v>92</c:v>
                </c:pt>
                <c:pt idx="3801">
                  <c:v>92</c:v>
                </c:pt>
                <c:pt idx="3802">
                  <c:v>92</c:v>
                </c:pt>
                <c:pt idx="3803">
                  <c:v>92</c:v>
                </c:pt>
                <c:pt idx="3804">
                  <c:v>92</c:v>
                </c:pt>
                <c:pt idx="3805">
                  <c:v>92</c:v>
                </c:pt>
                <c:pt idx="3806">
                  <c:v>92</c:v>
                </c:pt>
                <c:pt idx="3807">
                  <c:v>92</c:v>
                </c:pt>
                <c:pt idx="3808">
                  <c:v>92</c:v>
                </c:pt>
                <c:pt idx="3809">
                  <c:v>92</c:v>
                </c:pt>
                <c:pt idx="3810">
                  <c:v>92</c:v>
                </c:pt>
                <c:pt idx="3811">
                  <c:v>92</c:v>
                </c:pt>
                <c:pt idx="3812">
                  <c:v>92</c:v>
                </c:pt>
                <c:pt idx="3813">
                  <c:v>92</c:v>
                </c:pt>
                <c:pt idx="3814">
                  <c:v>92</c:v>
                </c:pt>
                <c:pt idx="3815">
                  <c:v>92</c:v>
                </c:pt>
                <c:pt idx="3816">
                  <c:v>92</c:v>
                </c:pt>
                <c:pt idx="3817">
                  <c:v>92</c:v>
                </c:pt>
                <c:pt idx="3818">
                  <c:v>92</c:v>
                </c:pt>
                <c:pt idx="3819">
                  <c:v>92</c:v>
                </c:pt>
                <c:pt idx="3820">
                  <c:v>92</c:v>
                </c:pt>
                <c:pt idx="3821">
                  <c:v>92</c:v>
                </c:pt>
                <c:pt idx="3822">
                  <c:v>92</c:v>
                </c:pt>
                <c:pt idx="3823">
                  <c:v>92</c:v>
                </c:pt>
                <c:pt idx="3824">
                  <c:v>92</c:v>
                </c:pt>
                <c:pt idx="3825">
                  <c:v>92</c:v>
                </c:pt>
                <c:pt idx="3826">
                  <c:v>92</c:v>
                </c:pt>
                <c:pt idx="3827">
                  <c:v>92</c:v>
                </c:pt>
                <c:pt idx="3828">
                  <c:v>92</c:v>
                </c:pt>
                <c:pt idx="3829">
                  <c:v>92</c:v>
                </c:pt>
                <c:pt idx="3830">
                  <c:v>92</c:v>
                </c:pt>
                <c:pt idx="3831">
                  <c:v>92</c:v>
                </c:pt>
                <c:pt idx="3832">
                  <c:v>92</c:v>
                </c:pt>
                <c:pt idx="3833">
                  <c:v>92</c:v>
                </c:pt>
                <c:pt idx="3834">
                  <c:v>92</c:v>
                </c:pt>
                <c:pt idx="3835">
                  <c:v>92</c:v>
                </c:pt>
                <c:pt idx="3836">
                  <c:v>92</c:v>
                </c:pt>
                <c:pt idx="3837">
                  <c:v>92</c:v>
                </c:pt>
                <c:pt idx="3838">
                  <c:v>92</c:v>
                </c:pt>
                <c:pt idx="3839">
                  <c:v>92</c:v>
                </c:pt>
                <c:pt idx="3840">
                  <c:v>92</c:v>
                </c:pt>
                <c:pt idx="3841">
                  <c:v>92</c:v>
                </c:pt>
                <c:pt idx="3842">
                  <c:v>92</c:v>
                </c:pt>
                <c:pt idx="3843">
                  <c:v>92</c:v>
                </c:pt>
                <c:pt idx="3844">
                  <c:v>92</c:v>
                </c:pt>
                <c:pt idx="3845">
                  <c:v>92</c:v>
                </c:pt>
                <c:pt idx="3846">
                  <c:v>92</c:v>
                </c:pt>
                <c:pt idx="3847">
                  <c:v>92</c:v>
                </c:pt>
                <c:pt idx="3848">
                  <c:v>92</c:v>
                </c:pt>
                <c:pt idx="3849">
                  <c:v>92</c:v>
                </c:pt>
                <c:pt idx="3850">
                  <c:v>92</c:v>
                </c:pt>
                <c:pt idx="3851">
                  <c:v>92</c:v>
                </c:pt>
                <c:pt idx="3852">
                  <c:v>92</c:v>
                </c:pt>
                <c:pt idx="3853">
                  <c:v>92</c:v>
                </c:pt>
                <c:pt idx="3854">
                  <c:v>92</c:v>
                </c:pt>
                <c:pt idx="3855">
                  <c:v>92</c:v>
                </c:pt>
                <c:pt idx="3856">
                  <c:v>92</c:v>
                </c:pt>
                <c:pt idx="3857">
                  <c:v>92</c:v>
                </c:pt>
                <c:pt idx="3858">
                  <c:v>92</c:v>
                </c:pt>
                <c:pt idx="3859">
                  <c:v>92</c:v>
                </c:pt>
                <c:pt idx="3860">
                  <c:v>91</c:v>
                </c:pt>
                <c:pt idx="3861">
                  <c:v>91</c:v>
                </c:pt>
                <c:pt idx="3862">
                  <c:v>91</c:v>
                </c:pt>
                <c:pt idx="3863">
                  <c:v>91</c:v>
                </c:pt>
                <c:pt idx="3864">
                  <c:v>91</c:v>
                </c:pt>
                <c:pt idx="3865">
                  <c:v>91</c:v>
                </c:pt>
                <c:pt idx="3866">
                  <c:v>91</c:v>
                </c:pt>
                <c:pt idx="3867">
                  <c:v>91</c:v>
                </c:pt>
                <c:pt idx="3868">
                  <c:v>91</c:v>
                </c:pt>
                <c:pt idx="3869">
                  <c:v>91</c:v>
                </c:pt>
                <c:pt idx="3870">
                  <c:v>91</c:v>
                </c:pt>
                <c:pt idx="3871">
                  <c:v>91</c:v>
                </c:pt>
                <c:pt idx="3872">
                  <c:v>91</c:v>
                </c:pt>
                <c:pt idx="3873">
                  <c:v>91</c:v>
                </c:pt>
                <c:pt idx="3874">
                  <c:v>91</c:v>
                </c:pt>
                <c:pt idx="3875">
                  <c:v>91</c:v>
                </c:pt>
                <c:pt idx="3876">
                  <c:v>91</c:v>
                </c:pt>
                <c:pt idx="3877">
                  <c:v>91</c:v>
                </c:pt>
                <c:pt idx="3878">
                  <c:v>91</c:v>
                </c:pt>
                <c:pt idx="3879">
                  <c:v>91</c:v>
                </c:pt>
                <c:pt idx="3880">
                  <c:v>91</c:v>
                </c:pt>
                <c:pt idx="3881">
                  <c:v>91</c:v>
                </c:pt>
                <c:pt idx="3882">
                  <c:v>91</c:v>
                </c:pt>
                <c:pt idx="3883">
                  <c:v>91</c:v>
                </c:pt>
                <c:pt idx="3884">
                  <c:v>91</c:v>
                </c:pt>
                <c:pt idx="3885">
                  <c:v>91</c:v>
                </c:pt>
                <c:pt idx="3886">
                  <c:v>91</c:v>
                </c:pt>
                <c:pt idx="3887">
                  <c:v>91</c:v>
                </c:pt>
                <c:pt idx="3888">
                  <c:v>91</c:v>
                </c:pt>
                <c:pt idx="3889">
                  <c:v>91</c:v>
                </c:pt>
                <c:pt idx="3890">
                  <c:v>91</c:v>
                </c:pt>
                <c:pt idx="3891">
                  <c:v>91</c:v>
                </c:pt>
                <c:pt idx="3892">
                  <c:v>91</c:v>
                </c:pt>
                <c:pt idx="3893">
                  <c:v>91</c:v>
                </c:pt>
                <c:pt idx="3894">
                  <c:v>91</c:v>
                </c:pt>
                <c:pt idx="3895">
                  <c:v>91</c:v>
                </c:pt>
                <c:pt idx="3896">
                  <c:v>91</c:v>
                </c:pt>
                <c:pt idx="3897">
                  <c:v>91</c:v>
                </c:pt>
                <c:pt idx="3898">
                  <c:v>91</c:v>
                </c:pt>
                <c:pt idx="3899">
                  <c:v>91</c:v>
                </c:pt>
                <c:pt idx="3900">
                  <c:v>91</c:v>
                </c:pt>
                <c:pt idx="3901">
                  <c:v>91</c:v>
                </c:pt>
                <c:pt idx="3902">
                  <c:v>91</c:v>
                </c:pt>
                <c:pt idx="3903">
                  <c:v>91</c:v>
                </c:pt>
                <c:pt idx="3904">
                  <c:v>91</c:v>
                </c:pt>
                <c:pt idx="3905">
                  <c:v>91</c:v>
                </c:pt>
                <c:pt idx="3906">
                  <c:v>91</c:v>
                </c:pt>
                <c:pt idx="3907">
                  <c:v>91</c:v>
                </c:pt>
                <c:pt idx="3908">
                  <c:v>91</c:v>
                </c:pt>
                <c:pt idx="3909">
                  <c:v>91</c:v>
                </c:pt>
                <c:pt idx="3910">
                  <c:v>91</c:v>
                </c:pt>
                <c:pt idx="3911">
                  <c:v>91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91</c:v>
                </c:pt>
                <c:pt idx="3918">
                  <c:v>91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91</c:v>
                </c:pt>
                <c:pt idx="3925">
                  <c:v>91</c:v>
                </c:pt>
                <c:pt idx="3926">
                  <c:v>91</c:v>
                </c:pt>
                <c:pt idx="3927">
                  <c:v>91</c:v>
                </c:pt>
                <c:pt idx="3928">
                  <c:v>91</c:v>
                </c:pt>
                <c:pt idx="3929">
                  <c:v>91</c:v>
                </c:pt>
                <c:pt idx="3930">
                  <c:v>91</c:v>
                </c:pt>
                <c:pt idx="3931">
                  <c:v>91</c:v>
                </c:pt>
                <c:pt idx="3932">
                  <c:v>91</c:v>
                </c:pt>
                <c:pt idx="3933">
                  <c:v>91</c:v>
                </c:pt>
                <c:pt idx="3934">
                  <c:v>91</c:v>
                </c:pt>
                <c:pt idx="3935">
                  <c:v>91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91</c:v>
                </c:pt>
                <c:pt idx="3940">
                  <c:v>91</c:v>
                </c:pt>
                <c:pt idx="3941">
                  <c:v>91</c:v>
                </c:pt>
                <c:pt idx="3942">
                  <c:v>91</c:v>
                </c:pt>
                <c:pt idx="3943">
                  <c:v>91</c:v>
                </c:pt>
                <c:pt idx="3944">
                  <c:v>91</c:v>
                </c:pt>
                <c:pt idx="3945">
                  <c:v>91</c:v>
                </c:pt>
                <c:pt idx="3946">
                  <c:v>91</c:v>
                </c:pt>
                <c:pt idx="3947">
                  <c:v>91</c:v>
                </c:pt>
                <c:pt idx="3948">
                  <c:v>91</c:v>
                </c:pt>
                <c:pt idx="3949">
                  <c:v>91</c:v>
                </c:pt>
                <c:pt idx="3950">
                  <c:v>91</c:v>
                </c:pt>
                <c:pt idx="3951">
                  <c:v>91</c:v>
                </c:pt>
                <c:pt idx="3952">
                  <c:v>91</c:v>
                </c:pt>
                <c:pt idx="3953">
                  <c:v>91</c:v>
                </c:pt>
                <c:pt idx="3954">
                  <c:v>91</c:v>
                </c:pt>
                <c:pt idx="3955">
                  <c:v>91</c:v>
                </c:pt>
                <c:pt idx="3956">
                  <c:v>91</c:v>
                </c:pt>
                <c:pt idx="3957">
                  <c:v>91</c:v>
                </c:pt>
                <c:pt idx="3958">
                  <c:v>91</c:v>
                </c:pt>
                <c:pt idx="3959">
                  <c:v>91</c:v>
                </c:pt>
                <c:pt idx="3960">
                  <c:v>90</c:v>
                </c:pt>
                <c:pt idx="3961">
                  <c:v>90</c:v>
                </c:pt>
                <c:pt idx="3962">
                  <c:v>90</c:v>
                </c:pt>
                <c:pt idx="3963">
                  <c:v>90</c:v>
                </c:pt>
                <c:pt idx="3964">
                  <c:v>90</c:v>
                </c:pt>
                <c:pt idx="3965">
                  <c:v>90</c:v>
                </c:pt>
                <c:pt idx="3966">
                  <c:v>90</c:v>
                </c:pt>
                <c:pt idx="3967">
                  <c:v>90</c:v>
                </c:pt>
                <c:pt idx="3968">
                  <c:v>90</c:v>
                </c:pt>
                <c:pt idx="3969">
                  <c:v>90</c:v>
                </c:pt>
                <c:pt idx="3970">
                  <c:v>90</c:v>
                </c:pt>
                <c:pt idx="3971">
                  <c:v>90</c:v>
                </c:pt>
                <c:pt idx="3972">
                  <c:v>90</c:v>
                </c:pt>
                <c:pt idx="3973">
                  <c:v>90</c:v>
                </c:pt>
                <c:pt idx="3974">
                  <c:v>90</c:v>
                </c:pt>
                <c:pt idx="3975">
                  <c:v>90</c:v>
                </c:pt>
                <c:pt idx="3976">
                  <c:v>90</c:v>
                </c:pt>
                <c:pt idx="3977">
                  <c:v>90</c:v>
                </c:pt>
                <c:pt idx="3978">
                  <c:v>90</c:v>
                </c:pt>
                <c:pt idx="3979">
                  <c:v>90</c:v>
                </c:pt>
                <c:pt idx="3980">
                  <c:v>90</c:v>
                </c:pt>
                <c:pt idx="3981">
                  <c:v>90</c:v>
                </c:pt>
                <c:pt idx="3982">
                  <c:v>90</c:v>
                </c:pt>
                <c:pt idx="3983">
                  <c:v>90</c:v>
                </c:pt>
                <c:pt idx="3984">
                  <c:v>90</c:v>
                </c:pt>
                <c:pt idx="3985">
                  <c:v>90</c:v>
                </c:pt>
                <c:pt idx="3986">
                  <c:v>90</c:v>
                </c:pt>
                <c:pt idx="3987">
                  <c:v>90</c:v>
                </c:pt>
                <c:pt idx="3988">
                  <c:v>90</c:v>
                </c:pt>
                <c:pt idx="3989">
                  <c:v>90</c:v>
                </c:pt>
                <c:pt idx="3990">
                  <c:v>90</c:v>
                </c:pt>
                <c:pt idx="3991">
                  <c:v>90</c:v>
                </c:pt>
                <c:pt idx="3992">
                  <c:v>90</c:v>
                </c:pt>
                <c:pt idx="3993">
                  <c:v>90</c:v>
                </c:pt>
                <c:pt idx="3994">
                  <c:v>90</c:v>
                </c:pt>
                <c:pt idx="3995">
                  <c:v>90</c:v>
                </c:pt>
                <c:pt idx="3996">
                  <c:v>90</c:v>
                </c:pt>
                <c:pt idx="3997">
                  <c:v>90</c:v>
                </c:pt>
                <c:pt idx="3998">
                  <c:v>90</c:v>
                </c:pt>
                <c:pt idx="3999">
                  <c:v>90</c:v>
                </c:pt>
                <c:pt idx="4000">
                  <c:v>90</c:v>
                </c:pt>
                <c:pt idx="4001">
                  <c:v>90</c:v>
                </c:pt>
                <c:pt idx="4002">
                  <c:v>90</c:v>
                </c:pt>
                <c:pt idx="4003">
                  <c:v>90</c:v>
                </c:pt>
                <c:pt idx="4004">
                  <c:v>90</c:v>
                </c:pt>
                <c:pt idx="4005">
                  <c:v>90</c:v>
                </c:pt>
                <c:pt idx="4006">
                  <c:v>90</c:v>
                </c:pt>
                <c:pt idx="4007">
                  <c:v>90</c:v>
                </c:pt>
                <c:pt idx="4008">
                  <c:v>90</c:v>
                </c:pt>
                <c:pt idx="4009">
                  <c:v>90</c:v>
                </c:pt>
                <c:pt idx="4010">
                  <c:v>90</c:v>
                </c:pt>
                <c:pt idx="4011">
                  <c:v>90</c:v>
                </c:pt>
                <c:pt idx="4012">
                  <c:v>90</c:v>
                </c:pt>
                <c:pt idx="4013">
                  <c:v>90</c:v>
                </c:pt>
                <c:pt idx="4014">
                  <c:v>90</c:v>
                </c:pt>
                <c:pt idx="4015">
                  <c:v>90</c:v>
                </c:pt>
                <c:pt idx="4016">
                  <c:v>90</c:v>
                </c:pt>
                <c:pt idx="4017">
                  <c:v>90</c:v>
                </c:pt>
                <c:pt idx="4018">
                  <c:v>90</c:v>
                </c:pt>
                <c:pt idx="4019">
                  <c:v>90</c:v>
                </c:pt>
                <c:pt idx="4020">
                  <c:v>90</c:v>
                </c:pt>
                <c:pt idx="4021">
                  <c:v>90</c:v>
                </c:pt>
                <c:pt idx="4022">
                  <c:v>90</c:v>
                </c:pt>
                <c:pt idx="4023">
                  <c:v>90</c:v>
                </c:pt>
                <c:pt idx="4024">
                  <c:v>90</c:v>
                </c:pt>
                <c:pt idx="4025">
                  <c:v>90</c:v>
                </c:pt>
                <c:pt idx="4026">
                  <c:v>90</c:v>
                </c:pt>
                <c:pt idx="4027">
                  <c:v>90</c:v>
                </c:pt>
                <c:pt idx="4028">
                  <c:v>90</c:v>
                </c:pt>
                <c:pt idx="4029">
                  <c:v>90</c:v>
                </c:pt>
                <c:pt idx="4030">
                  <c:v>90</c:v>
                </c:pt>
                <c:pt idx="4031">
                  <c:v>90</c:v>
                </c:pt>
                <c:pt idx="4032">
                  <c:v>90</c:v>
                </c:pt>
                <c:pt idx="4033">
                  <c:v>90</c:v>
                </c:pt>
                <c:pt idx="4034">
                  <c:v>90</c:v>
                </c:pt>
                <c:pt idx="4035">
                  <c:v>90</c:v>
                </c:pt>
                <c:pt idx="4036">
                  <c:v>90</c:v>
                </c:pt>
                <c:pt idx="4037">
                  <c:v>90</c:v>
                </c:pt>
                <c:pt idx="4038">
                  <c:v>90</c:v>
                </c:pt>
                <c:pt idx="4039">
                  <c:v>90</c:v>
                </c:pt>
                <c:pt idx="4040">
                  <c:v>90</c:v>
                </c:pt>
                <c:pt idx="4041">
                  <c:v>90</c:v>
                </c:pt>
                <c:pt idx="4042">
                  <c:v>90</c:v>
                </c:pt>
                <c:pt idx="4043">
                  <c:v>90</c:v>
                </c:pt>
                <c:pt idx="4044">
                  <c:v>90</c:v>
                </c:pt>
                <c:pt idx="4045">
                  <c:v>90</c:v>
                </c:pt>
                <c:pt idx="4046">
                  <c:v>90</c:v>
                </c:pt>
                <c:pt idx="4047">
                  <c:v>90</c:v>
                </c:pt>
                <c:pt idx="4048">
                  <c:v>90</c:v>
                </c:pt>
                <c:pt idx="4049">
                  <c:v>90</c:v>
                </c:pt>
                <c:pt idx="4050">
                  <c:v>90</c:v>
                </c:pt>
                <c:pt idx="4051">
                  <c:v>90</c:v>
                </c:pt>
                <c:pt idx="4052">
                  <c:v>90</c:v>
                </c:pt>
                <c:pt idx="4053">
                  <c:v>90</c:v>
                </c:pt>
                <c:pt idx="4054">
                  <c:v>90</c:v>
                </c:pt>
                <c:pt idx="4055">
                  <c:v>90</c:v>
                </c:pt>
                <c:pt idx="4056">
                  <c:v>90</c:v>
                </c:pt>
                <c:pt idx="4057">
                  <c:v>90</c:v>
                </c:pt>
                <c:pt idx="4058">
                  <c:v>90</c:v>
                </c:pt>
                <c:pt idx="4059">
                  <c:v>90</c:v>
                </c:pt>
                <c:pt idx="4060">
                  <c:v>90</c:v>
                </c:pt>
                <c:pt idx="4061">
                  <c:v>90</c:v>
                </c:pt>
                <c:pt idx="4062">
                  <c:v>90</c:v>
                </c:pt>
                <c:pt idx="4063">
                  <c:v>90</c:v>
                </c:pt>
                <c:pt idx="4064">
                  <c:v>90</c:v>
                </c:pt>
                <c:pt idx="4065">
                  <c:v>90</c:v>
                </c:pt>
                <c:pt idx="4066">
                  <c:v>90</c:v>
                </c:pt>
                <c:pt idx="4067">
                  <c:v>90</c:v>
                </c:pt>
                <c:pt idx="4068">
                  <c:v>90</c:v>
                </c:pt>
                <c:pt idx="4069">
                  <c:v>90</c:v>
                </c:pt>
                <c:pt idx="4070">
                  <c:v>90</c:v>
                </c:pt>
                <c:pt idx="4071">
                  <c:v>90</c:v>
                </c:pt>
                <c:pt idx="4072">
                  <c:v>90</c:v>
                </c:pt>
                <c:pt idx="4073">
                  <c:v>90</c:v>
                </c:pt>
                <c:pt idx="4074">
                  <c:v>90</c:v>
                </c:pt>
                <c:pt idx="4075">
                  <c:v>90</c:v>
                </c:pt>
                <c:pt idx="4076">
                  <c:v>90</c:v>
                </c:pt>
                <c:pt idx="4077">
                  <c:v>90</c:v>
                </c:pt>
                <c:pt idx="4078">
                  <c:v>90</c:v>
                </c:pt>
                <c:pt idx="4079">
                  <c:v>90</c:v>
                </c:pt>
                <c:pt idx="4080">
                  <c:v>90</c:v>
                </c:pt>
                <c:pt idx="4081">
                  <c:v>90</c:v>
                </c:pt>
                <c:pt idx="4082">
                  <c:v>90</c:v>
                </c:pt>
                <c:pt idx="4083">
                  <c:v>90</c:v>
                </c:pt>
                <c:pt idx="4084">
                  <c:v>90</c:v>
                </c:pt>
                <c:pt idx="4085">
                  <c:v>90</c:v>
                </c:pt>
                <c:pt idx="4086">
                  <c:v>90</c:v>
                </c:pt>
                <c:pt idx="4087">
                  <c:v>90</c:v>
                </c:pt>
                <c:pt idx="4088">
                  <c:v>90</c:v>
                </c:pt>
                <c:pt idx="4089">
                  <c:v>90</c:v>
                </c:pt>
                <c:pt idx="4090">
                  <c:v>90</c:v>
                </c:pt>
                <c:pt idx="4091">
                  <c:v>90</c:v>
                </c:pt>
                <c:pt idx="4092">
                  <c:v>90</c:v>
                </c:pt>
                <c:pt idx="4093">
                  <c:v>90</c:v>
                </c:pt>
                <c:pt idx="4094">
                  <c:v>90</c:v>
                </c:pt>
                <c:pt idx="4095">
                  <c:v>90</c:v>
                </c:pt>
                <c:pt idx="4096">
                  <c:v>90</c:v>
                </c:pt>
                <c:pt idx="4097">
                  <c:v>90</c:v>
                </c:pt>
                <c:pt idx="4098">
                  <c:v>90</c:v>
                </c:pt>
                <c:pt idx="4099">
                  <c:v>90</c:v>
                </c:pt>
                <c:pt idx="4100">
                  <c:v>90</c:v>
                </c:pt>
                <c:pt idx="4101">
                  <c:v>90</c:v>
                </c:pt>
                <c:pt idx="4102">
                  <c:v>90</c:v>
                </c:pt>
                <c:pt idx="4103">
                  <c:v>90</c:v>
                </c:pt>
                <c:pt idx="4104">
                  <c:v>90</c:v>
                </c:pt>
                <c:pt idx="4105">
                  <c:v>90</c:v>
                </c:pt>
                <c:pt idx="4106">
                  <c:v>90</c:v>
                </c:pt>
                <c:pt idx="4107">
                  <c:v>90</c:v>
                </c:pt>
                <c:pt idx="4108">
                  <c:v>90</c:v>
                </c:pt>
                <c:pt idx="4109">
                  <c:v>90</c:v>
                </c:pt>
                <c:pt idx="4110">
                  <c:v>90</c:v>
                </c:pt>
                <c:pt idx="4111">
                  <c:v>90</c:v>
                </c:pt>
                <c:pt idx="4112">
                  <c:v>90</c:v>
                </c:pt>
                <c:pt idx="4113">
                  <c:v>90</c:v>
                </c:pt>
                <c:pt idx="4114">
                  <c:v>90</c:v>
                </c:pt>
                <c:pt idx="4115">
                  <c:v>90</c:v>
                </c:pt>
                <c:pt idx="4116">
                  <c:v>90</c:v>
                </c:pt>
                <c:pt idx="4117">
                  <c:v>90</c:v>
                </c:pt>
                <c:pt idx="4118">
                  <c:v>90</c:v>
                </c:pt>
                <c:pt idx="4119">
                  <c:v>90</c:v>
                </c:pt>
                <c:pt idx="4120">
                  <c:v>89</c:v>
                </c:pt>
                <c:pt idx="4121">
                  <c:v>89</c:v>
                </c:pt>
                <c:pt idx="4122">
                  <c:v>89</c:v>
                </c:pt>
                <c:pt idx="4123">
                  <c:v>89</c:v>
                </c:pt>
                <c:pt idx="4124">
                  <c:v>89</c:v>
                </c:pt>
                <c:pt idx="4125">
                  <c:v>89</c:v>
                </c:pt>
                <c:pt idx="4126">
                  <c:v>89</c:v>
                </c:pt>
                <c:pt idx="4127">
                  <c:v>89</c:v>
                </c:pt>
                <c:pt idx="4128">
                  <c:v>89</c:v>
                </c:pt>
                <c:pt idx="4129">
                  <c:v>89</c:v>
                </c:pt>
                <c:pt idx="4130">
                  <c:v>89</c:v>
                </c:pt>
                <c:pt idx="4131">
                  <c:v>89</c:v>
                </c:pt>
                <c:pt idx="4132">
                  <c:v>89</c:v>
                </c:pt>
                <c:pt idx="4133">
                  <c:v>89</c:v>
                </c:pt>
                <c:pt idx="4134">
                  <c:v>89</c:v>
                </c:pt>
                <c:pt idx="4135">
                  <c:v>89</c:v>
                </c:pt>
                <c:pt idx="4136">
                  <c:v>89</c:v>
                </c:pt>
                <c:pt idx="4137">
                  <c:v>89</c:v>
                </c:pt>
                <c:pt idx="4138">
                  <c:v>89</c:v>
                </c:pt>
                <c:pt idx="4139">
                  <c:v>89</c:v>
                </c:pt>
                <c:pt idx="4140">
                  <c:v>89</c:v>
                </c:pt>
                <c:pt idx="4141">
                  <c:v>89</c:v>
                </c:pt>
                <c:pt idx="4142">
                  <c:v>89</c:v>
                </c:pt>
                <c:pt idx="4143">
                  <c:v>89</c:v>
                </c:pt>
                <c:pt idx="4144">
                  <c:v>89</c:v>
                </c:pt>
                <c:pt idx="4145">
                  <c:v>89</c:v>
                </c:pt>
                <c:pt idx="4146">
                  <c:v>89</c:v>
                </c:pt>
                <c:pt idx="4147">
                  <c:v>89</c:v>
                </c:pt>
                <c:pt idx="4148">
                  <c:v>89</c:v>
                </c:pt>
                <c:pt idx="4149">
                  <c:v>89</c:v>
                </c:pt>
                <c:pt idx="4150">
                  <c:v>89</c:v>
                </c:pt>
                <c:pt idx="4151">
                  <c:v>89</c:v>
                </c:pt>
                <c:pt idx="4152">
                  <c:v>89</c:v>
                </c:pt>
                <c:pt idx="4153">
                  <c:v>89</c:v>
                </c:pt>
                <c:pt idx="4154">
                  <c:v>89</c:v>
                </c:pt>
                <c:pt idx="4155">
                  <c:v>89</c:v>
                </c:pt>
                <c:pt idx="4156">
                  <c:v>89</c:v>
                </c:pt>
                <c:pt idx="4157">
                  <c:v>89</c:v>
                </c:pt>
                <c:pt idx="4158">
                  <c:v>89</c:v>
                </c:pt>
                <c:pt idx="4159">
                  <c:v>89</c:v>
                </c:pt>
                <c:pt idx="4160">
                  <c:v>89</c:v>
                </c:pt>
                <c:pt idx="4161">
                  <c:v>89</c:v>
                </c:pt>
                <c:pt idx="4162">
                  <c:v>89</c:v>
                </c:pt>
                <c:pt idx="4163">
                  <c:v>89</c:v>
                </c:pt>
                <c:pt idx="4164">
                  <c:v>89</c:v>
                </c:pt>
                <c:pt idx="4165">
                  <c:v>89</c:v>
                </c:pt>
                <c:pt idx="4166">
                  <c:v>89</c:v>
                </c:pt>
                <c:pt idx="4167">
                  <c:v>89</c:v>
                </c:pt>
                <c:pt idx="4168">
                  <c:v>89</c:v>
                </c:pt>
                <c:pt idx="4169">
                  <c:v>89</c:v>
                </c:pt>
                <c:pt idx="4170">
                  <c:v>89</c:v>
                </c:pt>
                <c:pt idx="4171">
                  <c:v>89</c:v>
                </c:pt>
                <c:pt idx="4172">
                  <c:v>89</c:v>
                </c:pt>
                <c:pt idx="4173">
                  <c:v>89</c:v>
                </c:pt>
                <c:pt idx="4174">
                  <c:v>89</c:v>
                </c:pt>
                <c:pt idx="4175">
                  <c:v>89</c:v>
                </c:pt>
                <c:pt idx="4176">
                  <c:v>89</c:v>
                </c:pt>
                <c:pt idx="4177">
                  <c:v>89</c:v>
                </c:pt>
                <c:pt idx="4178">
                  <c:v>89</c:v>
                </c:pt>
                <c:pt idx="4179">
                  <c:v>89</c:v>
                </c:pt>
                <c:pt idx="4180">
                  <c:v>89</c:v>
                </c:pt>
                <c:pt idx="4181">
                  <c:v>89</c:v>
                </c:pt>
                <c:pt idx="4182">
                  <c:v>89</c:v>
                </c:pt>
                <c:pt idx="4183">
                  <c:v>89</c:v>
                </c:pt>
                <c:pt idx="4184">
                  <c:v>89</c:v>
                </c:pt>
                <c:pt idx="4185">
                  <c:v>89</c:v>
                </c:pt>
                <c:pt idx="4186">
                  <c:v>89</c:v>
                </c:pt>
                <c:pt idx="4187">
                  <c:v>89</c:v>
                </c:pt>
                <c:pt idx="4188">
                  <c:v>89</c:v>
                </c:pt>
                <c:pt idx="4189">
                  <c:v>89</c:v>
                </c:pt>
                <c:pt idx="4190">
                  <c:v>89</c:v>
                </c:pt>
                <c:pt idx="4191">
                  <c:v>89</c:v>
                </c:pt>
                <c:pt idx="4192">
                  <c:v>89</c:v>
                </c:pt>
                <c:pt idx="4193">
                  <c:v>89</c:v>
                </c:pt>
                <c:pt idx="4194">
                  <c:v>89</c:v>
                </c:pt>
                <c:pt idx="4195">
                  <c:v>89</c:v>
                </c:pt>
                <c:pt idx="4196">
                  <c:v>89</c:v>
                </c:pt>
                <c:pt idx="4197">
                  <c:v>89</c:v>
                </c:pt>
                <c:pt idx="4198">
                  <c:v>89</c:v>
                </c:pt>
                <c:pt idx="4199">
                  <c:v>89</c:v>
                </c:pt>
                <c:pt idx="4200">
                  <c:v>89</c:v>
                </c:pt>
                <c:pt idx="4201">
                  <c:v>89</c:v>
                </c:pt>
                <c:pt idx="4202">
                  <c:v>89</c:v>
                </c:pt>
                <c:pt idx="4203">
                  <c:v>89</c:v>
                </c:pt>
                <c:pt idx="4204">
                  <c:v>89</c:v>
                </c:pt>
                <c:pt idx="4205">
                  <c:v>89</c:v>
                </c:pt>
                <c:pt idx="4206">
                  <c:v>89</c:v>
                </c:pt>
                <c:pt idx="4207">
                  <c:v>89</c:v>
                </c:pt>
                <c:pt idx="4208">
                  <c:v>89</c:v>
                </c:pt>
                <c:pt idx="4209">
                  <c:v>89</c:v>
                </c:pt>
                <c:pt idx="4210">
                  <c:v>89</c:v>
                </c:pt>
                <c:pt idx="4211">
                  <c:v>89</c:v>
                </c:pt>
                <c:pt idx="4212">
                  <c:v>89</c:v>
                </c:pt>
                <c:pt idx="4213">
                  <c:v>88</c:v>
                </c:pt>
                <c:pt idx="4214">
                  <c:v>88</c:v>
                </c:pt>
                <c:pt idx="4215">
                  <c:v>88</c:v>
                </c:pt>
                <c:pt idx="4216">
                  <c:v>88</c:v>
                </c:pt>
                <c:pt idx="4217">
                  <c:v>88</c:v>
                </c:pt>
                <c:pt idx="4218">
                  <c:v>88</c:v>
                </c:pt>
                <c:pt idx="4219">
                  <c:v>88</c:v>
                </c:pt>
                <c:pt idx="4220">
                  <c:v>88</c:v>
                </c:pt>
                <c:pt idx="4221">
                  <c:v>88</c:v>
                </c:pt>
                <c:pt idx="4222">
                  <c:v>88</c:v>
                </c:pt>
                <c:pt idx="4223">
                  <c:v>88</c:v>
                </c:pt>
                <c:pt idx="4224">
                  <c:v>88</c:v>
                </c:pt>
                <c:pt idx="4225">
                  <c:v>88</c:v>
                </c:pt>
                <c:pt idx="4226">
                  <c:v>88</c:v>
                </c:pt>
                <c:pt idx="4227">
                  <c:v>88</c:v>
                </c:pt>
                <c:pt idx="4228">
                  <c:v>88</c:v>
                </c:pt>
                <c:pt idx="4229">
                  <c:v>88</c:v>
                </c:pt>
                <c:pt idx="4230">
                  <c:v>88</c:v>
                </c:pt>
                <c:pt idx="4231">
                  <c:v>88</c:v>
                </c:pt>
                <c:pt idx="4232">
                  <c:v>88</c:v>
                </c:pt>
                <c:pt idx="4233">
                  <c:v>88</c:v>
                </c:pt>
                <c:pt idx="4234">
                  <c:v>88</c:v>
                </c:pt>
                <c:pt idx="4235">
                  <c:v>88</c:v>
                </c:pt>
                <c:pt idx="4236">
                  <c:v>88</c:v>
                </c:pt>
                <c:pt idx="4237">
                  <c:v>88</c:v>
                </c:pt>
                <c:pt idx="4238">
                  <c:v>88</c:v>
                </c:pt>
                <c:pt idx="4239">
                  <c:v>88</c:v>
                </c:pt>
                <c:pt idx="4240">
                  <c:v>88</c:v>
                </c:pt>
                <c:pt idx="4241">
                  <c:v>88</c:v>
                </c:pt>
                <c:pt idx="4242">
                  <c:v>88</c:v>
                </c:pt>
                <c:pt idx="4243">
                  <c:v>88</c:v>
                </c:pt>
                <c:pt idx="4244">
                  <c:v>88</c:v>
                </c:pt>
                <c:pt idx="4245">
                  <c:v>88</c:v>
                </c:pt>
                <c:pt idx="4246">
                  <c:v>88</c:v>
                </c:pt>
                <c:pt idx="4247">
                  <c:v>88</c:v>
                </c:pt>
                <c:pt idx="4248">
                  <c:v>88</c:v>
                </c:pt>
                <c:pt idx="4249">
                  <c:v>88</c:v>
                </c:pt>
                <c:pt idx="4250">
                  <c:v>88</c:v>
                </c:pt>
                <c:pt idx="4251">
                  <c:v>88</c:v>
                </c:pt>
                <c:pt idx="4252">
                  <c:v>88</c:v>
                </c:pt>
                <c:pt idx="4253">
                  <c:v>88</c:v>
                </c:pt>
                <c:pt idx="4254">
                  <c:v>88</c:v>
                </c:pt>
                <c:pt idx="4255">
                  <c:v>88</c:v>
                </c:pt>
                <c:pt idx="4256">
                  <c:v>88</c:v>
                </c:pt>
                <c:pt idx="4257">
                  <c:v>88</c:v>
                </c:pt>
                <c:pt idx="4258">
                  <c:v>88</c:v>
                </c:pt>
                <c:pt idx="4259">
                  <c:v>88</c:v>
                </c:pt>
                <c:pt idx="4260">
                  <c:v>88</c:v>
                </c:pt>
                <c:pt idx="4261">
                  <c:v>88</c:v>
                </c:pt>
                <c:pt idx="4262">
                  <c:v>88</c:v>
                </c:pt>
                <c:pt idx="4263">
                  <c:v>88</c:v>
                </c:pt>
                <c:pt idx="4264">
                  <c:v>88</c:v>
                </c:pt>
                <c:pt idx="4265">
                  <c:v>88</c:v>
                </c:pt>
                <c:pt idx="4266">
                  <c:v>88</c:v>
                </c:pt>
                <c:pt idx="4267">
                  <c:v>88</c:v>
                </c:pt>
                <c:pt idx="4268">
                  <c:v>88</c:v>
                </c:pt>
                <c:pt idx="4269">
                  <c:v>88</c:v>
                </c:pt>
                <c:pt idx="4270">
                  <c:v>88</c:v>
                </c:pt>
                <c:pt idx="4271">
                  <c:v>88</c:v>
                </c:pt>
                <c:pt idx="4272">
                  <c:v>88</c:v>
                </c:pt>
                <c:pt idx="4273">
                  <c:v>88</c:v>
                </c:pt>
                <c:pt idx="4274">
                  <c:v>88</c:v>
                </c:pt>
                <c:pt idx="4275">
                  <c:v>88</c:v>
                </c:pt>
                <c:pt idx="4276">
                  <c:v>88</c:v>
                </c:pt>
                <c:pt idx="4277">
                  <c:v>88</c:v>
                </c:pt>
                <c:pt idx="4278">
                  <c:v>88</c:v>
                </c:pt>
                <c:pt idx="4279">
                  <c:v>88</c:v>
                </c:pt>
                <c:pt idx="4280">
                  <c:v>88</c:v>
                </c:pt>
                <c:pt idx="4281">
                  <c:v>88</c:v>
                </c:pt>
                <c:pt idx="4282">
                  <c:v>88</c:v>
                </c:pt>
                <c:pt idx="4283">
                  <c:v>88</c:v>
                </c:pt>
                <c:pt idx="4284">
                  <c:v>88</c:v>
                </c:pt>
                <c:pt idx="4285">
                  <c:v>88</c:v>
                </c:pt>
                <c:pt idx="4286">
                  <c:v>88</c:v>
                </c:pt>
                <c:pt idx="4287">
                  <c:v>88</c:v>
                </c:pt>
                <c:pt idx="4288">
                  <c:v>88</c:v>
                </c:pt>
                <c:pt idx="4289">
                  <c:v>88</c:v>
                </c:pt>
                <c:pt idx="4290">
                  <c:v>88</c:v>
                </c:pt>
                <c:pt idx="4291">
                  <c:v>88</c:v>
                </c:pt>
                <c:pt idx="4292">
                  <c:v>88</c:v>
                </c:pt>
                <c:pt idx="4293">
                  <c:v>88</c:v>
                </c:pt>
                <c:pt idx="4294">
                  <c:v>88</c:v>
                </c:pt>
                <c:pt idx="4295">
                  <c:v>88</c:v>
                </c:pt>
                <c:pt idx="4296">
                  <c:v>88</c:v>
                </c:pt>
                <c:pt idx="4297">
                  <c:v>88</c:v>
                </c:pt>
                <c:pt idx="4298">
                  <c:v>88</c:v>
                </c:pt>
                <c:pt idx="4299">
                  <c:v>88</c:v>
                </c:pt>
                <c:pt idx="4300">
                  <c:v>88</c:v>
                </c:pt>
                <c:pt idx="4301">
                  <c:v>88</c:v>
                </c:pt>
                <c:pt idx="4302">
                  <c:v>88</c:v>
                </c:pt>
                <c:pt idx="4303">
                  <c:v>88</c:v>
                </c:pt>
                <c:pt idx="4304">
                  <c:v>88</c:v>
                </c:pt>
                <c:pt idx="4305">
                  <c:v>88</c:v>
                </c:pt>
                <c:pt idx="4306">
                  <c:v>88</c:v>
                </c:pt>
                <c:pt idx="4307">
                  <c:v>88</c:v>
                </c:pt>
                <c:pt idx="4308">
                  <c:v>88</c:v>
                </c:pt>
                <c:pt idx="4309">
                  <c:v>88</c:v>
                </c:pt>
                <c:pt idx="4310">
                  <c:v>87</c:v>
                </c:pt>
                <c:pt idx="4311">
                  <c:v>87</c:v>
                </c:pt>
                <c:pt idx="4312">
                  <c:v>87</c:v>
                </c:pt>
                <c:pt idx="4313">
                  <c:v>87</c:v>
                </c:pt>
                <c:pt idx="4314">
                  <c:v>87</c:v>
                </c:pt>
                <c:pt idx="4315">
                  <c:v>87</c:v>
                </c:pt>
                <c:pt idx="4316">
                  <c:v>87</c:v>
                </c:pt>
                <c:pt idx="4317">
                  <c:v>87</c:v>
                </c:pt>
                <c:pt idx="4318">
                  <c:v>87</c:v>
                </c:pt>
                <c:pt idx="4319">
                  <c:v>87</c:v>
                </c:pt>
                <c:pt idx="4320">
                  <c:v>87</c:v>
                </c:pt>
                <c:pt idx="4321">
                  <c:v>87</c:v>
                </c:pt>
                <c:pt idx="4322">
                  <c:v>87</c:v>
                </c:pt>
                <c:pt idx="4323">
                  <c:v>87</c:v>
                </c:pt>
                <c:pt idx="4324">
                  <c:v>87</c:v>
                </c:pt>
                <c:pt idx="4325">
                  <c:v>87</c:v>
                </c:pt>
                <c:pt idx="4326">
                  <c:v>87</c:v>
                </c:pt>
                <c:pt idx="4327">
                  <c:v>87</c:v>
                </c:pt>
                <c:pt idx="4328">
                  <c:v>87</c:v>
                </c:pt>
                <c:pt idx="4329">
                  <c:v>87</c:v>
                </c:pt>
                <c:pt idx="4330">
                  <c:v>87</c:v>
                </c:pt>
                <c:pt idx="4331">
                  <c:v>87</c:v>
                </c:pt>
                <c:pt idx="4332">
                  <c:v>87</c:v>
                </c:pt>
                <c:pt idx="4333">
                  <c:v>87</c:v>
                </c:pt>
                <c:pt idx="4334">
                  <c:v>87</c:v>
                </c:pt>
                <c:pt idx="4335">
                  <c:v>87</c:v>
                </c:pt>
                <c:pt idx="4336">
                  <c:v>87</c:v>
                </c:pt>
                <c:pt idx="4337">
                  <c:v>87</c:v>
                </c:pt>
                <c:pt idx="4338">
                  <c:v>87</c:v>
                </c:pt>
                <c:pt idx="4339">
                  <c:v>87</c:v>
                </c:pt>
                <c:pt idx="4340">
                  <c:v>87</c:v>
                </c:pt>
                <c:pt idx="4341">
                  <c:v>87</c:v>
                </c:pt>
                <c:pt idx="4342">
                  <c:v>87</c:v>
                </c:pt>
                <c:pt idx="4343">
                  <c:v>87</c:v>
                </c:pt>
                <c:pt idx="4344">
                  <c:v>87</c:v>
                </c:pt>
                <c:pt idx="4345">
                  <c:v>87</c:v>
                </c:pt>
                <c:pt idx="4346">
                  <c:v>87</c:v>
                </c:pt>
                <c:pt idx="4347">
                  <c:v>87</c:v>
                </c:pt>
                <c:pt idx="4348">
                  <c:v>87</c:v>
                </c:pt>
                <c:pt idx="4349">
                  <c:v>87</c:v>
                </c:pt>
                <c:pt idx="4350">
                  <c:v>87</c:v>
                </c:pt>
                <c:pt idx="4351">
                  <c:v>87</c:v>
                </c:pt>
                <c:pt idx="4352">
                  <c:v>87</c:v>
                </c:pt>
                <c:pt idx="4353">
                  <c:v>87</c:v>
                </c:pt>
                <c:pt idx="4354">
                  <c:v>87</c:v>
                </c:pt>
                <c:pt idx="4355">
                  <c:v>87</c:v>
                </c:pt>
                <c:pt idx="4356">
                  <c:v>87</c:v>
                </c:pt>
                <c:pt idx="4357">
                  <c:v>87</c:v>
                </c:pt>
                <c:pt idx="4358">
                  <c:v>87</c:v>
                </c:pt>
                <c:pt idx="4359">
                  <c:v>87</c:v>
                </c:pt>
                <c:pt idx="4360">
                  <c:v>87</c:v>
                </c:pt>
                <c:pt idx="4361">
                  <c:v>87</c:v>
                </c:pt>
                <c:pt idx="4362">
                  <c:v>87</c:v>
                </c:pt>
                <c:pt idx="4363">
                  <c:v>87</c:v>
                </c:pt>
                <c:pt idx="4364">
                  <c:v>87</c:v>
                </c:pt>
                <c:pt idx="4365">
                  <c:v>87</c:v>
                </c:pt>
                <c:pt idx="4366">
                  <c:v>87</c:v>
                </c:pt>
                <c:pt idx="4367">
                  <c:v>87</c:v>
                </c:pt>
                <c:pt idx="4368">
                  <c:v>87</c:v>
                </c:pt>
                <c:pt idx="4369">
                  <c:v>87</c:v>
                </c:pt>
                <c:pt idx="4370">
                  <c:v>87</c:v>
                </c:pt>
                <c:pt idx="4371">
                  <c:v>87</c:v>
                </c:pt>
                <c:pt idx="4372">
                  <c:v>87</c:v>
                </c:pt>
                <c:pt idx="4373">
                  <c:v>87</c:v>
                </c:pt>
                <c:pt idx="4374">
                  <c:v>87</c:v>
                </c:pt>
                <c:pt idx="4375">
                  <c:v>87</c:v>
                </c:pt>
                <c:pt idx="4376">
                  <c:v>87</c:v>
                </c:pt>
                <c:pt idx="4377">
                  <c:v>87</c:v>
                </c:pt>
                <c:pt idx="4378">
                  <c:v>87</c:v>
                </c:pt>
                <c:pt idx="4379">
                  <c:v>87</c:v>
                </c:pt>
                <c:pt idx="4380">
                  <c:v>87</c:v>
                </c:pt>
                <c:pt idx="4381">
                  <c:v>87</c:v>
                </c:pt>
                <c:pt idx="4382">
                  <c:v>87</c:v>
                </c:pt>
                <c:pt idx="4383">
                  <c:v>87</c:v>
                </c:pt>
                <c:pt idx="4384">
                  <c:v>86</c:v>
                </c:pt>
                <c:pt idx="4385">
                  <c:v>86</c:v>
                </c:pt>
                <c:pt idx="4386">
                  <c:v>86</c:v>
                </c:pt>
                <c:pt idx="4387">
                  <c:v>86</c:v>
                </c:pt>
                <c:pt idx="4388">
                  <c:v>86</c:v>
                </c:pt>
                <c:pt idx="4389">
                  <c:v>86</c:v>
                </c:pt>
                <c:pt idx="4390">
                  <c:v>86</c:v>
                </c:pt>
                <c:pt idx="4391">
                  <c:v>86</c:v>
                </c:pt>
                <c:pt idx="4392">
                  <c:v>86</c:v>
                </c:pt>
                <c:pt idx="4393">
                  <c:v>86</c:v>
                </c:pt>
                <c:pt idx="4394">
                  <c:v>86</c:v>
                </c:pt>
                <c:pt idx="4395">
                  <c:v>86</c:v>
                </c:pt>
                <c:pt idx="4396">
                  <c:v>86</c:v>
                </c:pt>
                <c:pt idx="4397">
                  <c:v>86</c:v>
                </c:pt>
                <c:pt idx="4398">
                  <c:v>86</c:v>
                </c:pt>
                <c:pt idx="4399">
                  <c:v>86</c:v>
                </c:pt>
                <c:pt idx="4400">
                  <c:v>86</c:v>
                </c:pt>
                <c:pt idx="4401">
                  <c:v>86</c:v>
                </c:pt>
                <c:pt idx="4402">
                  <c:v>86</c:v>
                </c:pt>
                <c:pt idx="4403">
                  <c:v>86</c:v>
                </c:pt>
                <c:pt idx="4404">
                  <c:v>86</c:v>
                </c:pt>
                <c:pt idx="4405">
                  <c:v>86</c:v>
                </c:pt>
                <c:pt idx="4406">
                  <c:v>86</c:v>
                </c:pt>
                <c:pt idx="4407">
                  <c:v>86</c:v>
                </c:pt>
                <c:pt idx="4408">
                  <c:v>86</c:v>
                </c:pt>
                <c:pt idx="4409">
                  <c:v>86</c:v>
                </c:pt>
                <c:pt idx="4410">
                  <c:v>86</c:v>
                </c:pt>
                <c:pt idx="4411">
                  <c:v>86</c:v>
                </c:pt>
                <c:pt idx="4412">
                  <c:v>86</c:v>
                </c:pt>
                <c:pt idx="4413">
                  <c:v>86</c:v>
                </c:pt>
                <c:pt idx="4414">
                  <c:v>86</c:v>
                </c:pt>
                <c:pt idx="4415">
                  <c:v>86</c:v>
                </c:pt>
                <c:pt idx="4416">
                  <c:v>86</c:v>
                </c:pt>
                <c:pt idx="4417">
                  <c:v>86</c:v>
                </c:pt>
                <c:pt idx="4418">
                  <c:v>86</c:v>
                </c:pt>
                <c:pt idx="4419">
                  <c:v>86</c:v>
                </c:pt>
                <c:pt idx="4420">
                  <c:v>86</c:v>
                </c:pt>
                <c:pt idx="4421">
                  <c:v>86</c:v>
                </c:pt>
                <c:pt idx="4422">
                  <c:v>86</c:v>
                </c:pt>
                <c:pt idx="4423">
                  <c:v>86</c:v>
                </c:pt>
                <c:pt idx="4424">
                  <c:v>86</c:v>
                </c:pt>
                <c:pt idx="4425">
                  <c:v>86</c:v>
                </c:pt>
                <c:pt idx="4426">
                  <c:v>86</c:v>
                </c:pt>
                <c:pt idx="4427">
                  <c:v>86</c:v>
                </c:pt>
                <c:pt idx="4428">
                  <c:v>86</c:v>
                </c:pt>
                <c:pt idx="4429">
                  <c:v>86</c:v>
                </c:pt>
                <c:pt idx="4430">
                  <c:v>86</c:v>
                </c:pt>
                <c:pt idx="4431">
                  <c:v>86</c:v>
                </c:pt>
                <c:pt idx="4432">
                  <c:v>86</c:v>
                </c:pt>
                <c:pt idx="4433">
                  <c:v>86</c:v>
                </c:pt>
                <c:pt idx="4434">
                  <c:v>86</c:v>
                </c:pt>
                <c:pt idx="4435">
                  <c:v>86</c:v>
                </c:pt>
                <c:pt idx="4436">
                  <c:v>86</c:v>
                </c:pt>
                <c:pt idx="4437">
                  <c:v>86</c:v>
                </c:pt>
                <c:pt idx="4438">
                  <c:v>86</c:v>
                </c:pt>
                <c:pt idx="4439">
                  <c:v>86</c:v>
                </c:pt>
                <c:pt idx="4440">
                  <c:v>86</c:v>
                </c:pt>
                <c:pt idx="4441">
                  <c:v>86</c:v>
                </c:pt>
                <c:pt idx="4442">
                  <c:v>86</c:v>
                </c:pt>
                <c:pt idx="4443">
                  <c:v>86</c:v>
                </c:pt>
                <c:pt idx="4444">
                  <c:v>86</c:v>
                </c:pt>
                <c:pt idx="4445">
                  <c:v>86</c:v>
                </c:pt>
                <c:pt idx="4446">
                  <c:v>86</c:v>
                </c:pt>
                <c:pt idx="4447">
                  <c:v>85</c:v>
                </c:pt>
                <c:pt idx="4448">
                  <c:v>85</c:v>
                </c:pt>
                <c:pt idx="4449">
                  <c:v>85</c:v>
                </c:pt>
                <c:pt idx="4450">
                  <c:v>85</c:v>
                </c:pt>
                <c:pt idx="4451">
                  <c:v>85</c:v>
                </c:pt>
                <c:pt idx="4452">
                  <c:v>85</c:v>
                </c:pt>
                <c:pt idx="4453">
                  <c:v>85</c:v>
                </c:pt>
                <c:pt idx="4454">
                  <c:v>85</c:v>
                </c:pt>
                <c:pt idx="4455">
                  <c:v>85</c:v>
                </c:pt>
                <c:pt idx="4456">
                  <c:v>85</c:v>
                </c:pt>
                <c:pt idx="4457">
                  <c:v>85</c:v>
                </c:pt>
                <c:pt idx="4458">
                  <c:v>85</c:v>
                </c:pt>
                <c:pt idx="4459">
                  <c:v>85</c:v>
                </c:pt>
                <c:pt idx="4460">
                  <c:v>85</c:v>
                </c:pt>
                <c:pt idx="4461">
                  <c:v>85</c:v>
                </c:pt>
                <c:pt idx="4462">
                  <c:v>85</c:v>
                </c:pt>
                <c:pt idx="4463">
                  <c:v>85</c:v>
                </c:pt>
                <c:pt idx="4464">
                  <c:v>85</c:v>
                </c:pt>
                <c:pt idx="4465">
                  <c:v>85</c:v>
                </c:pt>
                <c:pt idx="4466">
                  <c:v>85</c:v>
                </c:pt>
                <c:pt idx="4467">
                  <c:v>85</c:v>
                </c:pt>
                <c:pt idx="4468">
                  <c:v>85</c:v>
                </c:pt>
                <c:pt idx="4469">
                  <c:v>85</c:v>
                </c:pt>
                <c:pt idx="4470">
                  <c:v>85</c:v>
                </c:pt>
                <c:pt idx="4471">
                  <c:v>85</c:v>
                </c:pt>
                <c:pt idx="4472">
                  <c:v>85</c:v>
                </c:pt>
                <c:pt idx="4473">
                  <c:v>85</c:v>
                </c:pt>
                <c:pt idx="4474">
                  <c:v>85</c:v>
                </c:pt>
                <c:pt idx="4475">
                  <c:v>85</c:v>
                </c:pt>
                <c:pt idx="4476">
                  <c:v>85</c:v>
                </c:pt>
                <c:pt idx="4477">
                  <c:v>85</c:v>
                </c:pt>
                <c:pt idx="4478">
                  <c:v>85</c:v>
                </c:pt>
                <c:pt idx="4479">
                  <c:v>85</c:v>
                </c:pt>
                <c:pt idx="4480">
                  <c:v>85</c:v>
                </c:pt>
                <c:pt idx="4481">
                  <c:v>85</c:v>
                </c:pt>
                <c:pt idx="4482">
                  <c:v>85</c:v>
                </c:pt>
                <c:pt idx="4483">
                  <c:v>85</c:v>
                </c:pt>
                <c:pt idx="4484">
                  <c:v>85</c:v>
                </c:pt>
                <c:pt idx="4485">
                  <c:v>85</c:v>
                </c:pt>
                <c:pt idx="4486">
                  <c:v>85</c:v>
                </c:pt>
                <c:pt idx="4487">
                  <c:v>85</c:v>
                </c:pt>
                <c:pt idx="4488">
                  <c:v>85</c:v>
                </c:pt>
                <c:pt idx="4489">
                  <c:v>85</c:v>
                </c:pt>
                <c:pt idx="4490">
                  <c:v>85</c:v>
                </c:pt>
                <c:pt idx="4491">
                  <c:v>85</c:v>
                </c:pt>
                <c:pt idx="4492">
                  <c:v>85</c:v>
                </c:pt>
                <c:pt idx="4493">
                  <c:v>85</c:v>
                </c:pt>
                <c:pt idx="4494">
                  <c:v>85</c:v>
                </c:pt>
                <c:pt idx="4495">
                  <c:v>85</c:v>
                </c:pt>
                <c:pt idx="4496">
                  <c:v>85</c:v>
                </c:pt>
                <c:pt idx="4497">
                  <c:v>85</c:v>
                </c:pt>
                <c:pt idx="4498">
                  <c:v>85</c:v>
                </c:pt>
                <c:pt idx="4499">
                  <c:v>85</c:v>
                </c:pt>
                <c:pt idx="4500">
                  <c:v>84</c:v>
                </c:pt>
                <c:pt idx="4501">
                  <c:v>84</c:v>
                </c:pt>
                <c:pt idx="4502">
                  <c:v>84</c:v>
                </c:pt>
                <c:pt idx="4503">
                  <c:v>84</c:v>
                </c:pt>
                <c:pt idx="4504">
                  <c:v>84</c:v>
                </c:pt>
                <c:pt idx="4505">
                  <c:v>84</c:v>
                </c:pt>
                <c:pt idx="4506">
                  <c:v>84</c:v>
                </c:pt>
                <c:pt idx="4507">
                  <c:v>84</c:v>
                </c:pt>
                <c:pt idx="4508">
                  <c:v>84</c:v>
                </c:pt>
                <c:pt idx="4509">
                  <c:v>84</c:v>
                </c:pt>
                <c:pt idx="4510">
                  <c:v>84</c:v>
                </c:pt>
                <c:pt idx="4511">
                  <c:v>84</c:v>
                </c:pt>
                <c:pt idx="4512">
                  <c:v>84</c:v>
                </c:pt>
                <c:pt idx="4513">
                  <c:v>84</c:v>
                </c:pt>
                <c:pt idx="4514">
                  <c:v>84</c:v>
                </c:pt>
                <c:pt idx="4515">
                  <c:v>84</c:v>
                </c:pt>
                <c:pt idx="4516">
                  <c:v>84</c:v>
                </c:pt>
                <c:pt idx="4517">
                  <c:v>84</c:v>
                </c:pt>
                <c:pt idx="4518">
                  <c:v>84</c:v>
                </c:pt>
                <c:pt idx="4519">
                  <c:v>84</c:v>
                </c:pt>
                <c:pt idx="4520">
                  <c:v>84</c:v>
                </c:pt>
                <c:pt idx="4521">
                  <c:v>84</c:v>
                </c:pt>
                <c:pt idx="4522">
                  <c:v>84</c:v>
                </c:pt>
                <c:pt idx="4523">
                  <c:v>84</c:v>
                </c:pt>
                <c:pt idx="4524">
                  <c:v>84</c:v>
                </c:pt>
                <c:pt idx="4525">
                  <c:v>84</c:v>
                </c:pt>
                <c:pt idx="4526">
                  <c:v>84</c:v>
                </c:pt>
                <c:pt idx="4527">
                  <c:v>84</c:v>
                </c:pt>
                <c:pt idx="4528">
                  <c:v>84</c:v>
                </c:pt>
                <c:pt idx="4529">
                  <c:v>84</c:v>
                </c:pt>
                <c:pt idx="4530">
                  <c:v>84</c:v>
                </c:pt>
                <c:pt idx="4531">
                  <c:v>84</c:v>
                </c:pt>
                <c:pt idx="4532">
                  <c:v>84</c:v>
                </c:pt>
                <c:pt idx="4533">
                  <c:v>84</c:v>
                </c:pt>
                <c:pt idx="4534">
                  <c:v>84</c:v>
                </c:pt>
                <c:pt idx="4535">
                  <c:v>84</c:v>
                </c:pt>
                <c:pt idx="4536">
                  <c:v>84</c:v>
                </c:pt>
                <c:pt idx="4537">
                  <c:v>84</c:v>
                </c:pt>
                <c:pt idx="4538">
                  <c:v>84</c:v>
                </c:pt>
                <c:pt idx="4539">
                  <c:v>84</c:v>
                </c:pt>
                <c:pt idx="4540">
                  <c:v>84</c:v>
                </c:pt>
                <c:pt idx="4541">
                  <c:v>84</c:v>
                </c:pt>
                <c:pt idx="4542">
                  <c:v>84</c:v>
                </c:pt>
                <c:pt idx="4543">
                  <c:v>84</c:v>
                </c:pt>
                <c:pt idx="4544">
                  <c:v>84</c:v>
                </c:pt>
                <c:pt idx="4545">
                  <c:v>84</c:v>
                </c:pt>
                <c:pt idx="4546">
                  <c:v>84</c:v>
                </c:pt>
                <c:pt idx="4547">
                  <c:v>84</c:v>
                </c:pt>
                <c:pt idx="4548">
                  <c:v>84</c:v>
                </c:pt>
                <c:pt idx="4549">
                  <c:v>84</c:v>
                </c:pt>
                <c:pt idx="4550">
                  <c:v>84</c:v>
                </c:pt>
                <c:pt idx="4551">
                  <c:v>83</c:v>
                </c:pt>
                <c:pt idx="4552">
                  <c:v>83</c:v>
                </c:pt>
                <c:pt idx="4553">
                  <c:v>83</c:v>
                </c:pt>
                <c:pt idx="4554">
                  <c:v>83</c:v>
                </c:pt>
                <c:pt idx="4555">
                  <c:v>83</c:v>
                </c:pt>
                <c:pt idx="4556">
                  <c:v>83</c:v>
                </c:pt>
                <c:pt idx="4557">
                  <c:v>83</c:v>
                </c:pt>
                <c:pt idx="4558">
                  <c:v>83</c:v>
                </c:pt>
                <c:pt idx="4559">
                  <c:v>83</c:v>
                </c:pt>
                <c:pt idx="4560">
                  <c:v>83</c:v>
                </c:pt>
                <c:pt idx="4561">
                  <c:v>83</c:v>
                </c:pt>
                <c:pt idx="4562">
                  <c:v>83</c:v>
                </c:pt>
                <c:pt idx="4563">
                  <c:v>83</c:v>
                </c:pt>
                <c:pt idx="4564">
                  <c:v>83</c:v>
                </c:pt>
                <c:pt idx="4565">
                  <c:v>83</c:v>
                </c:pt>
                <c:pt idx="4566">
                  <c:v>83</c:v>
                </c:pt>
                <c:pt idx="4567">
                  <c:v>83</c:v>
                </c:pt>
                <c:pt idx="4568">
                  <c:v>83</c:v>
                </c:pt>
                <c:pt idx="4569">
                  <c:v>83</c:v>
                </c:pt>
                <c:pt idx="4570">
                  <c:v>83</c:v>
                </c:pt>
                <c:pt idx="4571">
                  <c:v>83</c:v>
                </c:pt>
                <c:pt idx="4572">
                  <c:v>83</c:v>
                </c:pt>
                <c:pt idx="4573">
                  <c:v>83</c:v>
                </c:pt>
                <c:pt idx="4574">
                  <c:v>83</c:v>
                </c:pt>
                <c:pt idx="4575">
                  <c:v>83</c:v>
                </c:pt>
                <c:pt idx="4576">
                  <c:v>83</c:v>
                </c:pt>
                <c:pt idx="4577">
                  <c:v>83</c:v>
                </c:pt>
                <c:pt idx="4578">
                  <c:v>83</c:v>
                </c:pt>
                <c:pt idx="4579">
                  <c:v>83</c:v>
                </c:pt>
                <c:pt idx="4580">
                  <c:v>83</c:v>
                </c:pt>
                <c:pt idx="4581">
                  <c:v>83</c:v>
                </c:pt>
                <c:pt idx="4582">
                  <c:v>83</c:v>
                </c:pt>
                <c:pt idx="4583">
                  <c:v>83</c:v>
                </c:pt>
                <c:pt idx="4584">
                  <c:v>83</c:v>
                </c:pt>
                <c:pt idx="4585">
                  <c:v>83</c:v>
                </c:pt>
                <c:pt idx="4586">
                  <c:v>83</c:v>
                </c:pt>
                <c:pt idx="4587">
                  <c:v>83</c:v>
                </c:pt>
                <c:pt idx="4588">
                  <c:v>83</c:v>
                </c:pt>
                <c:pt idx="4589">
                  <c:v>83</c:v>
                </c:pt>
                <c:pt idx="4590">
                  <c:v>83</c:v>
                </c:pt>
                <c:pt idx="4591">
                  <c:v>83</c:v>
                </c:pt>
                <c:pt idx="4592">
                  <c:v>83</c:v>
                </c:pt>
                <c:pt idx="4593">
                  <c:v>82</c:v>
                </c:pt>
                <c:pt idx="4594">
                  <c:v>82</c:v>
                </c:pt>
                <c:pt idx="4595">
                  <c:v>82</c:v>
                </c:pt>
                <c:pt idx="4596">
                  <c:v>82</c:v>
                </c:pt>
                <c:pt idx="4597">
                  <c:v>82</c:v>
                </c:pt>
                <c:pt idx="4598">
                  <c:v>82</c:v>
                </c:pt>
                <c:pt idx="4599">
                  <c:v>82</c:v>
                </c:pt>
                <c:pt idx="4600">
                  <c:v>82</c:v>
                </c:pt>
                <c:pt idx="4601">
                  <c:v>82</c:v>
                </c:pt>
                <c:pt idx="4602">
                  <c:v>82</c:v>
                </c:pt>
                <c:pt idx="4603">
                  <c:v>82</c:v>
                </c:pt>
                <c:pt idx="4604">
                  <c:v>82</c:v>
                </c:pt>
                <c:pt idx="4605">
                  <c:v>82</c:v>
                </c:pt>
                <c:pt idx="4606">
                  <c:v>82</c:v>
                </c:pt>
                <c:pt idx="4607">
                  <c:v>82</c:v>
                </c:pt>
                <c:pt idx="4608">
                  <c:v>82</c:v>
                </c:pt>
                <c:pt idx="4609">
                  <c:v>82</c:v>
                </c:pt>
                <c:pt idx="4610">
                  <c:v>82</c:v>
                </c:pt>
                <c:pt idx="4611">
                  <c:v>82</c:v>
                </c:pt>
                <c:pt idx="4612">
                  <c:v>82</c:v>
                </c:pt>
                <c:pt idx="4613">
                  <c:v>82</c:v>
                </c:pt>
                <c:pt idx="4614">
                  <c:v>82</c:v>
                </c:pt>
                <c:pt idx="4615">
                  <c:v>82</c:v>
                </c:pt>
                <c:pt idx="4616">
                  <c:v>82</c:v>
                </c:pt>
                <c:pt idx="4617">
                  <c:v>82</c:v>
                </c:pt>
                <c:pt idx="4618">
                  <c:v>82</c:v>
                </c:pt>
                <c:pt idx="4619">
                  <c:v>82</c:v>
                </c:pt>
                <c:pt idx="4620">
                  <c:v>82</c:v>
                </c:pt>
                <c:pt idx="4621">
                  <c:v>82</c:v>
                </c:pt>
                <c:pt idx="4622">
                  <c:v>82</c:v>
                </c:pt>
                <c:pt idx="4623">
                  <c:v>82</c:v>
                </c:pt>
                <c:pt idx="4624">
                  <c:v>82</c:v>
                </c:pt>
                <c:pt idx="4625">
                  <c:v>82</c:v>
                </c:pt>
                <c:pt idx="4626">
                  <c:v>82</c:v>
                </c:pt>
                <c:pt idx="4627">
                  <c:v>82</c:v>
                </c:pt>
                <c:pt idx="4628">
                  <c:v>82</c:v>
                </c:pt>
                <c:pt idx="4629">
                  <c:v>82</c:v>
                </c:pt>
                <c:pt idx="4630">
                  <c:v>82</c:v>
                </c:pt>
                <c:pt idx="4631">
                  <c:v>82</c:v>
                </c:pt>
                <c:pt idx="4632">
                  <c:v>81</c:v>
                </c:pt>
                <c:pt idx="4633">
                  <c:v>81</c:v>
                </c:pt>
                <c:pt idx="4634">
                  <c:v>81</c:v>
                </c:pt>
                <c:pt idx="4635">
                  <c:v>81</c:v>
                </c:pt>
                <c:pt idx="4636">
                  <c:v>81</c:v>
                </c:pt>
                <c:pt idx="4637">
                  <c:v>81</c:v>
                </c:pt>
                <c:pt idx="4638">
                  <c:v>81</c:v>
                </c:pt>
                <c:pt idx="4639">
                  <c:v>81</c:v>
                </c:pt>
                <c:pt idx="4640">
                  <c:v>81</c:v>
                </c:pt>
                <c:pt idx="4641">
                  <c:v>81</c:v>
                </c:pt>
                <c:pt idx="4642">
                  <c:v>81</c:v>
                </c:pt>
                <c:pt idx="4643">
                  <c:v>81</c:v>
                </c:pt>
                <c:pt idx="4644">
                  <c:v>81</c:v>
                </c:pt>
                <c:pt idx="4645">
                  <c:v>81</c:v>
                </c:pt>
                <c:pt idx="4646">
                  <c:v>81</c:v>
                </c:pt>
                <c:pt idx="4647">
                  <c:v>81</c:v>
                </c:pt>
                <c:pt idx="4648">
                  <c:v>81</c:v>
                </c:pt>
                <c:pt idx="4649">
                  <c:v>81</c:v>
                </c:pt>
                <c:pt idx="4650">
                  <c:v>81</c:v>
                </c:pt>
                <c:pt idx="4651">
                  <c:v>81</c:v>
                </c:pt>
                <c:pt idx="4652">
                  <c:v>81</c:v>
                </c:pt>
                <c:pt idx="4653">
                  <c:v>81</c:v>
                </c:pt>
                <c:pt idx="4654">
                  <c:v>81</c:v>
                </c:pt>
                <c:pt idx="4655">
                  <c:v>81</c:v>
                </c:pt>
                <c:pt idx="4656">
                  <c:v>81</c:v>
                </c:pt>
                <c:pt idx="4657">
                  <c:v>81</c:v>
                </c:pt>
                <c:pt idx="4658">
                  <c:v>81</c:v>
                </c:pt>
                <c:pt idx="4659">
                  <c:v>81</c:v>
                </c:pt>
                <c:pt idx="4660">
                  <c:v>81</c:v>
                </c:pt>
                <c:pt idx="4661">
                  <c:v>81</c:v>
                </c:pt>
                <c:pt idx="4662">
                  <c:v>81</c:v>
                </c:pt>
                <c:pt idx="4663">
                  <c:v>81</c:v>
                </c:pt>
                <c:pt idx="4664">
                  <c:v>81</c:v>
                </c:pt>
                <c:pt idx="4665">
                  <c:v>80</c:v>
                </c:pt>
                <c:pt idx="4666">
                  <c:v>80</c:v>
                </c:pt>
                <c:pt idx="4667">
                  <c:v>80</c:v>
                </c:pt>
                <c:pt idx="4668">
                  <c:v>80</c:v>
                </c:pt>
                <c:pt idx="4669">
                  <c:v>80</c:v>
                </c:pt>
                <c:pt idx="4670">
                  <c:v>80</c:v>
                </c:pt>
                <c:pt idx="4671">
                  <c:v>80</c:v>
                </c:pt>
                <c:pt idx="4672">
                  <c:v>80</c:v>
                </c:pt>
                <c:pt idx="4673">
                  <c:v>80</c:v>
                </c:pt>
                <c:pt idx="4674">
                  <c:v>80</c:v>
                </c:pt>
                <c:pt idx="4675">
                  <c:v>80</c:v>
                </c:pt>
                <c:pt idx="4676">
                  <c:v>80</c:v>
                </c:pt>
                <c:pt idx="4677">
                  <c:v>80</c:v>
                </c:pt>
                <c:pt idx="4678">
                  <c:v>80</c:v>
                </c:pt>
                <c:pt idx="4679">
                  <c:v>80</c:v>
                </c:pt>
                <c:pt idx="4680">
                  <c:v>80</c:v>
                </c:pt>
                <c:pt idx="4681">
                  <c:v>80</c:v>
                </c:pt>
                <c:pt idx="4682">
                  <c:v>80</c:v>
                </c:pt>
                <c:pt idx="4683">
                  <c:v>80</c:v>
                </c:pt>
                <c:pt idx="4684">
                  <c:v>80</c:v>
                </c:pt>
                <c:pt idx="4685">
                  <c:v>80</c:v>
                </c:pt>
                <c:pt idx="4686">
                  <c:v>80</c:v>
                </c:pt>
                <c:pt idx="4687">
                  <c:v>80</c:v>
                </c:pt>
                <c:pt idx="4688">
                  <c:v>80</c:v>
                </c:pt>
                <c:pt idx="4689">
                  <c:v>80</c:v>
                </c:pt>
                <c:pt idx="4690">
                  <c:v>80</c:v>
                </c:pt>
                <c:pt idx="4691">
                  <c:v>80</c:v>
                </c:pt>
                <c:pt idx="4692">
                  <c:v>80</c:v>
                </c:pt>
                <c:pt idx="4693">
                  <c:v>80</c:v>
                </c:pt>
                <c:pt idx="4694">
                  <c:v>80</c:v>
                </c:pt>
                <c:pt idx="4695">
                  <c:v>80</c:v>
                </c:pt>
                <c:pt idx="4696">
                  <c:v>80</c:v>
                </c:pt>
                <c:pt idx="4697">
                  <c:v>80</c:v>
                </c:pt>
                <c:pt idx="4698">
                  <c:v>80</c:v>
                </c:pt>
                <c:pt idx="4699">
                  <c:v>80</c:v>
                </c:pt>
                <c:pt idx="4700">
                  <c:v>80</c:v>
                </c:pt>
                <c:pt idx="4701">
                  <c:v>80</c:v>
                </c:pt>
                <c:pt idx="4702">
                  <c:v>80</c:v>
                </c:pt>
                <c:pt idx="4703">
                  <c:v>80</c:v>
                </c:pt>
                <c:pt idx="4704">
                  <c:v>79</c:v>
                </c:pt>
                <c:pt idx="4705">
                  <c:v>79</c:v>
                </c:pt>
                <c:pt idx="4706">
                  <c:v>79</c:v>
                </c:pt>
                <c:pt idx="4707">
                  <c:v>79</c:v>
                </c:pt>
                <c:pt idx="4708">
                  <c:v>79</c:v>
                </c:pt>
                <c:pt idx="4709">
                  <c:v>79</c:v>
                </c:pt>
                <c:pt idx="4710">
                  <c:v>79</c:v>
                </c:pt>
                <c:pt idx="4711">
                  <c:v>79</c:v>
                </c:pt>
                <c:pt idx="4712">
                  <c:v>79</c:v>
                </c:pt>
                <c:pt idx="4713">
                  <c:v>79</c:v>
                </c:pt>
                <c:pt idx="4714">
                  <c:v>78</c:v>
                </c:pt>
                <c:pt idx="4715">
                  <c:v>78</c:v>
                </c:pt>
                <c:pt idx="4716">
                  <c:v>78</c:v>
                </c:pt>
                <c:pt idx="4717">
                  <c:v>78</c:v>
                </c:pt>
                <c:pt idx="4718">
                  <c:v>78</c:v>
                </c:pt>
                <c:pt idx="4719">
                  <c:v>78</c:v>
                </c:pt>
                <c:pt idx="4720">
                  <c:v>78</c:v>
                </c:pt>
                <c:pt idx="4721">
                  <c:v>78</c:v>
                </c:pt>
                <c:pt idx="4722">
                  <c:v>78</c:v>
                </c:pt>
                <c:pt idx="4723">
                  <c:v>78</c:v>
                </c:pt>
                <c:pt idx="4724">
                  <c:v>78</c:v>
                </c:pt>
                <c:pt idx="4725">
                  <c:v>78</c:v>
                </c:pt>
                <c:pt idx="4726">
                  <c:v>78</c:v>
                </c:pt>
                <c:pt idx="4727">
                  <c:v>77</c:v>
                </c:pt>
                <c:pt idx="4728">
                  <c:v>77</c:v>
                </c:pt>
                <c:pt idx="4729">
                  <c:v>77</c:v>
                </c:pt>
                <c:pt idx="4730">
                  <c:v>77</c:v>
                </c:pt>
                <c:pt idx="4731">
                  <c:v>77</c:v>
                </c:pt>
                <c:pt idx="4732">
                  <c:v>77</c:v>
                </c:pt>
                <c:pt idx="4733">
                  <c:v>77</c:v>
                </c:pt>
                <c:pt idx="4734">
                  <c:v>77</c:v>
                </c:pt>
                <c:pt idx="4735">
                  <c:v>77</c:v>
                </c:pt>
                <c:pt idx="4736">
                  <c:v>77</c:v>
                </c:pt>
                <c:pt idx="4737">
                  <c:v>76</c:v>
                </c:pt>
                <c:pt idx="4738">
                  <c:v>76</c:v>
                </c:pt>
                <c:pt idx="4739">
                  <c:v>76</c:v>
                </c:pt>
                <c:pt idx="4740">
                  <c:v>76</c:v>
                </c:pt>
                <c:pt idx="4741">
                  <c:v>76</c:v>
                </c:pt>
                <c:pt idx="4742">
                  <c:v>76</c:v>
                </c:pt>
                <c:pt idx="4743">
                  <c:v>76</c:v>
                </c:pt>
                <c:pt idx="4744">
                  <c:v>76</c:v>
                </c:pt>
                <c:pt idx="4745">
                  <c:v>76</c:v>
                </c:pt>
                <c:pt idx="4746">
                  <c:v>76</c:v>
                </c:pt>
                <c:pt idx="4747">
                  <c:v>76</c:v>
                </c:pt>
                <c:pt idx="4748">
                  <c:v>76</c:v>
                </c:pt>
                <c:pt idx="4749">
                  <c:v>76</c:v>
                </c:pt>
                <c:pt idx="4750">
                  <c:v>76</c:v>
                </c:pt>
                <c:pt idx="4751">
                  <c:v>75</c:v>
                </c:pt>
                <c:pt idx="4752">
                  <c:v>75</c:v>
                </c:pt>
                <c:pt idx="4753">
                  <c:v>75</c:v>
                </c:pt>
                <c:pt idx="4754">
                  <c:v>75</c:v>
                </c:pt>
                <c:pt idx="4755">
                  <c:v>75</c:v>
                </c:pt>
                <c:pt idx="4756">
                  <c:v>75</c:v>
                </c:pt>
                <c:pt idx="4757">
                  <c:v>75</c:v>
                </c:pt>
                <c:pt idx="4758">
                  <c:v>75</c:v>
                </c:pt>
                <c:pt idx="4759">
                  <c:v>75</c:v>
                </c:pt>
                <c:pt idx="4760">
                  <c:v>75</c:v>
                </c:pt>
                <c:pt idx="4761">
                  <c:v>75</c:v>
                </c:pt>
                <c:pt idx="4762">
                  <c:v>75</c:v>
                </c:pt>
                <c:pt idx="4763">
                  <c:v>74</c:v>
                </c:pt>
                <c:pt idx="4764">
                  <c:v>74</c:v>
                </c:pt>
                <c:pt idx="4765">
                  <c:v>74</c:v>
                </c:pt>
                <c:pt idx="4766">
                  <c:v>74</c:v>
                </c:pt>
                <c:pt idx="4767">
                  <c:v>74</c:v>
                </c:pt>
                <c:pt idx="4768">
                  <c:v>73</c:v>
                </c:pt>
                <c:pt idx="4769">
                  <c:v>73</c:v>
                </c:pt>
                <c:pt idx="4770">
                  <c:v>73</c:v>
                </c:pt>
                <c:pt idx="4771">
                  <c:v>72</c:v>
                </c:pt>
                <c:pt idx="4772">
                  <c:v>72</c:v>
                </c:pt>
                <c:pt idx="4773">
                  <c:v>72</c:v>
                </c:pt>
                <c:pt idx="4774">
                  <c:v>72</c:v>
                </c:pt>
                <c:pt idx="4775">
                  <c:v>71</c:v>
                </c:pt>
                <c:pt idx="4776">
                  <c:v>70</c:v>
                </c:pt>
                <c:pt idx="4777">
                  <c:v>70</c:v>
                </c:pt>
                <c:pt idx="4778">
                  <c:v>69</c:v>
                </c:pt>
                <c:pt idx="4779">
                  <c:v>68</c:v>
                </c:pt>
                <c:pt idx="4780">
                  <c:v>68</c:v>
                </c:pt>
                <c:pt idx="4781">
                  <c:v>68</c:v>
                </c:pt>
                <c:pt idx="4782">
                  <c:v>67</c:v>
                </c:pt>
                <c:pt idx="4783">
                  <c:v>67</c:v>
                </c:pt>
                <c:pt idx="4784">
                  <c:v>66</c:v>
                </c:pt>
                <c:pt idx="4785">
                  <c:v>66</c:v>
                </c:pt>
                <c:pt idx="4786">
                  <c:v>66</c:v>
                </c:pt>
                <c:pt idx="4787">
                  <c:v>66</c:v>
                </c:pt>
                <c:pt idx="4788">
                  <c:v>65</c:v>
                </c:pt>
                <c:pt idx="4789">
                  <c:v>65</c:v>
                </c:pt>
                <c:pt idx="4790">
                  <c:v>65</c:v>
                </c:pt>
                <c:pt idx="4791">
                  <c:v>64</c:v>
                </c:pt>
                <c:pt idx="4792">
                  <c:v>63</c:v>
                </c:pt>
                <c:pt idx="4793">
                  <c:v>62</c:v>
                </c:pt>
                <c:pt idx="4794">
                  <c:v>60</c:v>
                </c:pt>
                <c:pt idx="4795">
                  <c:v>60</c:v>
                </c:pt>
                <c:pt idx="4796">
                  <c:v>60</c:v>
                </c:pt>
                <c:pt idx="4797">
                  <c:v>60</c:v>
                </c:pt>
                <c:pt idx="4798">
                  <c:v>60</c:v>
                </c:pt>
                <c:pt idx="4799">
                  <c:v>60</c:v>
                </c:pt>
                <c:pt idx="4800">
                  <c:v>60</c:v>
                </c:pt>
                <c:pt idx="4801">
                  <c:v>60</c:v>
                </c:pt>
                <c:pt idx="4802">
                  <c:v>60</c:v>
                </c:pt>
                <c:pt idx="4803">
                  <c:v>60</c:v>
                </c:pt>
                <c:pt idx="4804">
                  <c:v>60</c:v>
                </c:pt>
                <c:pt idx="4805">
                  <c:v>60</c:v>
                </c:pt>
                <c:pt idx="4806">
                  <c:v>60</c:v>
                </c:pt>
                <c:pt idx="4807">
                  <c:v>60</c:v>
                </c:pt>
                <c:pt idx="4808">
                  <c:v>60</c:v>
                </c:pt>
                <c:pt idx="4809">
                  <c:v>60</c:v>
                </c:pt>
                <c:pt idx="4810">
                  <c:v>60</c:v>
                </c:pt>
                <c:pt idx="4811">
                  <c:v>60</c:v>
                </c:pt>
                <c:pt idx="4812">
                  <c:v>60</c:v>
                </c:pt>
                <c:pt idx="4813">
                  <c:v>60</c:v>
                </c:pt>
                <c:pt idx="4814">
                  <c:v>60</c:v>
                </c:pt>
                <c:pt idx="4815">
                  <c:v>60</c:v>
                </c:pt>
                <c:pt idx="4816">
                  <c:v>60</c:v>
                </c:pt>
                <c:pt idx="4817">
                  <c:v>60</c:v>
                </c:pt>
                <c:pt idx="4818">
                  <c:v>60</c:v>
                </c:pt>
                <c:pt idx="4819">
                  <c:v>60</c:v>
                </c:pt>
                <c:pt idx="4820">
                  <c:v>59</c:v>
                </c:pt>
                <c:pt idx="4821">
                  <c:v>58</c:v>
                </c:pt>
                <c:pt idx="4822">
                  <c:v>55</c:v>
                </c:pt>
                <c:pt idx="4823">
                  <c:v>55</c:v>
                </c:pt>
                <c:pt idx="4824">
                  <c:v>55</c:v>
                </c:pt>
                <c:pt idx="4825">
                  <c:v>54</c:v>
                </c:pt>
                <c:pt idx="4826">
                  <c:v>53</c:v>
                </c:pt>
                <c:pt idx="4827">
                  <c:v>53</c:v>
                </c:pt>
                <c:pt idx="4828">
                  <c:v>52</c:v>
                </c:pt>
                <c:pt idx="4829">
                  <c:v>52</c:v>
                </c:pt>
                <c:pt idx="4830">
                  <c:v>50</c:v>
                </c:pt>
                <c:pt idx="4831">
                  <c:v>47</c:v>
                </c:pt>
                <c:pt idx="4832">
                  <c:v>46</c:v>
                </c:pt>
                <c:pt idx="4833">
                  <c:v>45</c:v>
                </c:pt>
                <c:pt idx="4834">
                  <c:v>45</c:v>
                </c:pt>
                <c:pt idx="4835">
                  <c:v>45</c:v>
                </c:pt>
                <c:pt idx="4836">
                  <c:v>45</c:v>
                </c:pt>
                <c:pt idx="4837">
                  <c:v>45</c:v>
                </c:pt>
                <c:pt idx="4838">
                  <c:v>45</c:v>
                </c:pt>
                <c:pt idx="4839">
                  <c:v>45</c:v>
                </c:pt>
                <c:pt idx="4840">
                  <c:v>45</c:v>
                </c:pt>
                <c:pt idx="4841">
                  <c:v>44</c:v>
                </c:pt>
                <c:pt idx="4842">
                  <c:v>44</c:v>
                </c:pt>
                <c:pt idx="4843">
                  <c:v>44</c:v>
                </c:pt>
                <c:pt idx="4844">
                  <c:v>44</c:v>
                </c:pt>
                <c:pt idx="4845">
                  <c:v>44</c:v>
                </c:pt>
                <c:pt idx="4846">
                  <c:v>44</c:v>
                </c:pt>
                <c:pt idx="4847">
                  <c:v>44</c:v>
                </c:pt>
                <c:pt idx="4848">
                  <c:v>44</c:v>
                </c:pt>
                <c:pt idx="4849">
                  <c:v>43</c:v>
                </c:pt>
                <c:pt idx="4850">
                  <c:v>43</c:v>
                </c:pt>
                <c:pt idx="4851">
                  <c:v>43</c:v>
                </c:pt>
                <c:pt idx="4852">
                  <c:v>43</c:v>
                </c:pt>
                <c:pt idx="4853">
                  <c:v>43</c:v>
                </c:pt>
                <c:pt idx="4854">
                  <c:v>43</c:v>
                </c:pt>
                <c:pt idx="4855">
                  <c:v>43</c:v>
                </c:pt>
                <c:pt idx="4856">
                  <c:v>42</c:v>
                </c:pt>
                <c:pt idx="4857">
                  <c:v>42</c:v>
                </c:pt>
                <c:pt idx="4858">
                  <c:v>42</c:v>
                </c:pt>
                <c:pt idx="4859">
                  <c:v>42</c:v>
                </c:pt>
                <c:pt idx="4860">
                  <c:v>42</c:v>
                </c:pt>
                <c:pt idx="4861">
                  <c:v>41</c:v>
                </c:pt>
                <c:pt idx="4862">
                  <c:v>41</c:v>
                </c:pt>
                <c:pt idx="4863">
                  <c:v>40</c:v>
                </c:pt>
                <c:pt idx="4864">
                  <c:v>37</c:v>
                </c:pt>
                <c:pt idx="4865">
                  <c:v>35</c:v>
                </c:pt>
                <c:pt idx="4866">
                  <c:v>34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30</c:v>
                </c:pt>
                <c:pt idx="4871">
                  <c:v>30</c:v>
                </c:pt>
                <c:pt idx="4872">
                  <c:v>30</c:v>
                </c:pt>
                <c:pt idx="4873">
                  <c:v>30</c:v>
                </c:pt>
                <c:pt idx="4874">
                  <c:v>30</c:v>
                </c:pt>
                <c:pt idx="4875">
                  <c:v>30</c:v>
                </c:pt>
                <c:pt idx="4876">
                  <c:v>30</c:v>
                </c:pt>
                <c:pt idx="4877">
                  <c:v>30</c:v>
                </c:pt>
                <c:pt idx="4878">
                  <c:v>30</c:v>
                </c:pt>
                <c:pt idx="4879">
                  <c:v>28</c:v>
                </c:pt>
                <c:pt idx="4880">
                  <c:v>27</c:v>
                </c:pt>
                <c:pt idx="4881">
                  <c:v>25</c:v>
                </c:pt>
                <c:pt idx="4882">
                  <c:v>25</c:v>
                </c:pt>
                <c:pt idx="4883">
                  <c:v>25</c:v>
                </c:pt>
                <c:pt idx="4884">
                  <c:v>25</c:v>
                </c:pt>
                <c:pt idx="4885">
                  <c:v>24</c:v>
                </c:pt>
                <c:pt idx="4886">
                  <c:v>24</c:v>
                </c:pt>
                <c:pt idx="4887">
                  <c:v>23</c:v>
                </c:pt>
                <c:pt idx="4888">
                  <c:v>23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20</c:v>
                </c:pt>
                <c:pt idx="4897">
                  <c:v>14</c:v>
                </c:pt>
                <c:pt idx="4898">
                  <c:v>11</c:v>
                </c:pt>
                <c:pt idx="4899">
                  <c:v>7</c:v>
                </c:pt>
                <c:pt idx="4900">
                  <c:v>7</c:v>
                </c:pt>
              </c:numCache>
            </c:numRef>
          </c:xVal>
          <c:yVal>
            <c:numRef>
              <c:f>'TASK B'!$C$2:$C$4902</c:f>
              <c:numCache>
                <c:formatCode>General</c:formatCode>
                <c:ptCount val="4901"/>
                <c:pt idx="0">
                  <c:v>8.1999999999999993</c:v>
                </c:pt>
                <c:pt idx="1">
                  <c:v>7.7</c:v>
                </c:pt>
                <c:pt idx="2">
                  <c:v>8</c:v>
                </c:pt>
                <c:pt idx="3">
                  <c:v>6.8</c:v>
                </c:pt>
                <c:pt idx="4">
                  <c:v>6.6</c:v>
                </c:pt>
                <c:pt idx="5">
                  <c:v>8.4</c:v>
                </c:pt>
                <c:pt idx="6">
                  <c:v>8.5</c:v>
                </c:pt>
                <c:pt idx="7">
                  <c:v>7.9</c:v>
                </c:pt>
                <c:pt idx="8">
                  <c:v>6.3</c:v>
                </c:pt>
                <c:pt idx="9">
                  <c:v>7.7</c:v>
                </c:pt>
                <c:pt idx="10">
                  <c:v>6.6</c:v>
                </c:pt>
                <c:pt idx="11">
                  <c:v>7</c:v>
                </c:pt>
                <c:pt idx="12">
                  <c:v>8.4</c:v>
                </c:pt>
                <c:pt idx="13">
                  <c:v>8.1999999999999993</c:v>
                </c:pt>
                <c:pt idx="14">
                  <c:v>8.1</c:v>
                </c:pt>
                <c:pt idx="15">
                  <c:v>8.1999999999999993</c:v>
                </c:pt>
                <c:pt idx="16">
                  <c:v>8</c:v>
                </c:pt>
                <c:pt idx="17">
                  <c:v>8.4</c:v>
                </c:pt>
                <c:pt idx="18">
                  <c:v>8.1999999999999993</c:v>
                </c:pt>
                <c:pt idx="19">
                  <c:v>6.6</c:v>
                </c:pt>
                <c:pt idx="20">
                  <c:v>5.8</c:v>
                </c:pt>
                <c:pt idx="21">
                  <c:v>9</c:v>
                </c:pt>
                <c:pt idx="22">
                  <c:v>7.8</c:v>
                </c:pt>
                <c:pt idx="23">
                  <c:v>7.5</c:v>
                </c:pt>
                <c:pt idx="24">
                  <c:v>7.7</c:v>
                </c:pt>
                <c:pt idx="25">
                  <c:v>7.6</c:v>
                </c:pt>
                <c:pt idx="26">
                  <c:v>8.1</c:v>
                </c:pt>
                <c:pt idx="27">
                  <c:v>6.6</c:v>
                </c:pt>
                <c:pt idx="28">
                  <c:v>7.1</c:v>
                </c:pt>
                <c:pt idx="29">
                  <c:v>5.5</c:v>
                </c:pt>
                <c:pt idx="30">
                  <c:v>8</c:v>
                </c:pt>
                <c:pt idx="31">
                  <c:v>7.7</c:v>
                </c:pt>
                <c:pt idx="32">
                  <c:v>8.6999999999999993</c:v>
                </c:pt>
                <c:pt idx="33">
                  <c:v>7.2</c:v>
                </c:pt>
                <c:pt idx="34">
                  <c:v>8</c:v>
                </c:pt>
                <c:pt idx="35">
                  <c:v>8.4</c:v>
                </c:pt>
                <c:pt idx="36">
                  <c:v>7.6</c:v>
                </c:pt>
                <c:pt idx="37">
                  <c:v>7.4</c:v>
                </c:pt>
                <c:pt idx="38">
                  <c:v>7.2</c:v>
                </c:pt>
                <c:pt idx="39">
                  <c:v>7.2</c:v>
                </c:pt>
                <c:pt idx="40">
                  <c:v>7.5</c:v>
                </c:pt>
                <c:pt idx="41">
                  <c:v>7.7</c:v>
                </c:pt>
                <c:pt idx="42">
                  <c:v>7.2</c:v>
                </c:pt>
                <c:pt idx="43">
                  <c:v>7.9</c:v>
                </c:pt>
                <c:pt idx="44">
                  <c:v>6</c:v>
                </c:pt>
                <c:pt idx="45">
                  <c:v>8.9</c:v>
                </c:pt>
                <c:pt idx="46">
                  <c:v>7.9</c:v>
                </c:pt>
                <c:pt idx="47">
                  <c:v>7.6</c:v>
                </c:pt>
                <c:pt idx="48">
                  <c:v>8.5</c:v>
                </c:pt>
                <c:pt idx="49">
                  <c:v>7.6</c:v>
                </c:pt>
                <c:pt idx="50">
                  <c:v>7.3</c:v>
                </c:pt>
                <c:pt idx="51">
                  <c:v>8</c:v>
                </c:pt>
                <c:pt idx="52">
                  <c:v>7.9</c:v>
                </c:pt>
                <c:pt idx="53">
                  <c:v>7.9</c:v>
                </c:pt>
                <c:pt idx="54">
                  <c:v>6.5</c:v>
                </c:pt>
                <c:pt idx="55">
                  <c:v>8.3000000000000007</c:v>
                </c:pt>
                <c:pt idx="56">
                  <c:v>8.9</c:v>
                </c:pt>
                <c:pt idx="57">
                  <c:v>6.1</c:v>
                </c:pt>
                <c:pt idx="58">
                  <c:v>7.4</c:v>
                </c:pt>
                <c:pt idx="59">
                  <c:v>8.1</c:v>
                </c:pt>
                <c:pt idx="60">
                  <c:v>6.9</c:v>
                </c:pt>
                <c:pt idx="61">
                  <c:v>8.1999999999999993</c:v>
                </c:pt>
                <c:pt idx="62">
                  <c:v>7.9</c:v>
                </c:pt>
                <c:pt idx="63">
                  <c:v>8</c:v>
                </c:pt>
                <c:pt idx="64">
                  <c:v>8.3000000000000007</c:v>
                </c:pt>
                <c:pt idx="65">
                  <c:v>7.2</c:v>
                </c:pt>
                <c:pt idx="66">
                  <c:v>7.9</c:v>
                </c:pt>
                <c:pt idx="67">
                  <c:v>7.1</c:v>
                </c:pt>
                <c:pt idx="68">
                  <c:v>8.4</c:v>
                </c:pt>
                <c:pt idx="69">
                  <c:v>8.1999999999999993</c:v>
                </c:pt>
                <c:pt idx="70">
                  <c:v>7.7</c:v>
                </c:pt>
                <c:pt idx="71">
                  <c:v>8.3000000000000007</c:v>
                </c:pt>
                <c:pt idx="72">
                  <c:v>7.8</c:v>
                </c:pt>
                <c:pt idx="73">
                  <c:v>8.9</c:v>
                </c:pt>
                <c:pt idx="74">
                  <c:v>6</c:v>
                </c:pt>
                <c:pt idx="75">
                  <c:v>6.6</c:v>
                </c:pt>
                <c:pt idx="76">
                  <c:v>6.7</c:v>
                </c:pt>
                <c:pt idx="77">
                  <c:v>6.1</c:v>
                </c:pt>
                <c:pt idx="78">
                  <c:v>7.8</c:v>
                </c:pt>
                <c:pt idx="79">
                  <c:v>6.9</c:v>
                </c:pt>
                <c:pt idx="80">
                  <c:v>7.4</c:v>
                </c:pt>
                <c:pt idx="81">
                  <c:v>9.1999999999999993</c:v>
                </c:pt>
                <c:pt idx="82">
                  <c:v>6.6</c:v>
                </c:pt>
                <c:pt idx="83">
                  <c:v>7.4</c:v>
                </c:pt>
                <c:pt idx="84">
                  <c:v>8</c:v>
                </c:pt>
                <c:pt idx="85">
                  <c:v>8.1</c:v>
                </c:pt>
                <c:pt idx="86">
                  <c:v>5</c:v>
                </c:pt>
                <c:pt idx="87">
                  <c:v>7.5</c:v>
                </c:pt>
                <c:pt idx="88">
                  <c:v>8.6999999999999993</c:v>
                </c:pt>
                <c:pt idx="89">
                  <c:v>5.9</c:v>
                </c:pt>
                <c:pt idx="90">
                  <c:v>6.7</c:v>
                </c:pt>
                <c:pt idx="91">
                  <c:v>8</c:v>
                </c:pt>
                <c:pt idx="92">
                  <c:v>7.7</c:v>
                </c:pt>
                <c:pt idx="93">
                  <c:v>8.3000000000000007</c:v>
                </c:pt>
                <c:pt idx="94">
                  <c:v>8.1</c:v>
                </c:pt>
                <c:pt idx="95">
                  <c:v>8.8000000000000007</c:v>
                </c:pt>
                <c:pt idx="96">
                  <c:v>8.5</c:v>
                </c:pt>
                <c:pt idx="97">
                  <c:v>7.6</c:v>
                </c:pt>
                <c:pt idx="98">
                  <c:v>7.2</c:v>
                </c:pt>
                <c:pt idx="99">
                  <c:v>7.5</c:v>
                </c:pt>
                <c:pt idx="100">
                  <c:v>6.5</c:v>
                </c:pt>
                <c:pt idx="101">
                  <c:v>7.6</c:v>
                </c:pt>
                <c:pt idx="102">
                  <c:v>5.6</c:v>
                </c:pt>
                <c:pt idx="103">
                  <c:v>7.9</c:v>
                </c:pt>
                <c:pt idx="104">
                  <c:v>8.3000000000000007</c:v>
                </c:pt>
                <c:pt idx="105">
                  <c:v>7.1</c:v>
                </c:pt>
                <c:pt idx="106">
                  <c:v>6.1</c:v>
                </c:pt>
                <c:pt idx="107">
                  <c:v>8.6</c:v>
                </c:pt>
                <c:pt idx="108">
                  <c:v>8.6</c:v>
                </c:pt>
                <c:pt idx="109">
                  <c:v>6.3</c:v>
                </c:pt>
                <c:pt idx="110">
                  <c:v>7.6</c:v>
                </c:pt>
                <c:pt idx="111">
                  <c:v>7.9</c:v>
                </c:pt>
                <c:pt idx="112">
                  <c:v>6.2</c:v>
                </c:pt>
                <c:pt idx="113">
                  <c:v>7.8</c:v>
                </c:pt>
                <c:pt idx="114">
                  <c:v>5.7</c:v>
                </c:pt>
                <c:pt idx="115">
                  <c:v>6.6</c:v>
                </c:pt>
                <c:pt idx="116">
                  <c:v>6.8</c:v>
                </c:pt>
                <c:pt idx="117">
                  <c:v>8.5</c:v>
                </c:pt>
                <c:pt idx="118">
                  <c:v>8</c:v>
                </c:pt>
                <c:pt idx="119">
                  <c:v>8.5</c:v>
                </c:pt>
                <c:pt idx="120">
                  <c:v>7.5</c:v>
                </c:pt>
                <c:pt idx="121">
                  <c:v>7.4</c:v>
                </c:pt>
                <c:pt idx="122">
                  <c:v>7.6</c:v>
                </c:pt>
                <c:pt idx="123">
                  <c:v>7.6</c:v>
                </c:pt>
                <c:pt idx="124">
                  <c:v>7.7</c:v>
                </c:pt>
                <c:pt idx="125">
                  <c:v>7.4</c:v>
                </c:pt>
                <c:pt idx="126">
                  <c:v>7.2</c:v>
                </c:pt>
                <c:pt idx="127">
                  <c:v>7.3</c:v>
                </c:pt>
                <c:pt idx="128">
                  <c:v>8.3000000000000007</c:v>
                </c:pt>
                <c:pt idx="129">
                  <c:v>8.1999999999999993</c:v>
                </c:pt>
                <c:pt idx="130">
                  <c:v>6</c:v>
                </c:pt>
                <c:pt idx="131">
                  <c:v>7.5</c:v>
                </c:pt>
                <c:pt idx="132">
                  <c:v>7.5</c:v>
                </c:pt>
                <c:pt idx="133">
                  <c:v>5.5</c:v>
                </c:pt>
                <c:pt idx="134">
                  <c:v>6.9</c:v>
                </c:pt>
                <c:pt idx="135">
                  <c:v>6.4</c:v>
                </c:pt>
                <c:pt idx="136">
                  <c:v>4.8</c:v>
                </c:pt>
                <c:pt idx="137">
                  <c:v>7.5</c:v>
                </c:pt>
                <c:pt idx="138">
                  <c:v>7.3</c:v>
                </c:pt>
                <c:pt idx="139">
                  <c:v>8.4</c:v>
                </c:pt>
                <c:pt idx="140">
                  <c:v>5.8</c:v>
                </c:pt>
                <c:pt idx="141">
                  <c:v>7.8</c:v>
                </c:pt>
                <c:pt idx="142">
                  <c:v>7.6</c:v>
                </c:pt>
                <c:pt idx="143">
                  <c:v>6.4</c:v>
                </c:pt>
                <c:pt idx="144">
                  <c:v>8.1</c:v>
                </c:pt>
                <c:pt idx="145">
                  <c:v>6.7</c:v>
                </c:pt>
                <c:pt idx="146">
                  <c:v>7.6</c:v>
                </c:pt>
                <c:pt idx="147">
                  <c:v>7.9</c:v>
                </c:pt>
                <c:pt idx="148">
                  <c:v>7.4</c:v>
                </c:pt>
                <c:pt idx="149">
                  <c:v>8.4</c:v>
                </c:pt>
                <c:pt idx="150">
                  <c:v>6.2</c:v>
                </c:pt>
                <c:pt idx="151">
                  <c:v>6.7</c:v>
                </c:pt>
                <c:pt idx="152">
                  <c:v>8.1</c:v>
                </c:pt>
                <c:pt idx="153">
                  <c:v>6.8</c:v>
                </c:pt>
                <c:pt idx="154">
                  <c:v>3.8</c:v>
                </c:pt>
                <c:pt idx="155">
                  <c:v>8.4</c:v>
                </c:pt>
                <c:pt idx="156">
                  <c:v>7.7</c:v>
                </c:pt>
                <c:pt idx="157">
                  <c:v>6.9</c:v>
                </c:pt>
                <c:pt idx="158">
                  <c:v>7.5</c:v>
                </c:pt>
                <c:pt idx="159">
                  <c:v>7.2</c:v>
                </c:pt>
                <c:pt idx="160">
                  <c:v>6.6</c:v>
                </c:pt>
                <c:pt idx="161">
                  <c:v>7.9</c:v>
                </c:pt>
                <c:pt idx="162">
                  <c:v>5.0999999999999996</c:v>
                </c:pt>
                <c:pt idx="163">
                  <c:v>6.3</c:v>
                </c:pt>
                <c:pt idx="164">
                  <c:v>7.7</c:v>
                </c:pt>
                <c:pt idx="165">
                  <c:v>7.2</c:v>
                </c:pt>
                <c:pt idx="166">
                  <c:v>6.9</c:v>
                </c:pt>
                <c:pt idx="167">
                  <c:v>6.8</c:v>
                </c:pt>
                <c:pt idx="168">
                  <c:v>7</c:v>
                </c:pt>
                <c:pt idx="169">
                  <c:v>7.4</c:v>
                </c:pt>
                <c:pt idx="170">
                  <c:v>8.4</c:v>
                </c:pt>
                <c:pt idx="171">
                  <c:v>6.8</c:v>
                </c:pt>
                <c:pt idx="172">
                  <c:v>7.8</c:v>
                </c:pt>
                <c:pt idx="173">
                  <c:v>7.5</c:v>
                </c:pt>
                <c:pt idx="174">
                  <c:v>7.5</c:v>
                </c:pt>
                <c:pt idx="175">
                  <c:v>7</c:v>
                </c:pt>
                <c:pt idx="176">
                  <c:v>6.6</c:v>
                </c:pt>
                <c:pt idx="177">
                  <c:v>6</c:v>
                </c:pt>
                <c:pt idx="178">
                  <c:v>8.5</c:v>
                </c:pt>
                <c:pt idx="179">
                  <c:v>6.4</c:v>
                </c:pt>
                <c:pt idx="180">
                  <c:v>8.3000000000000007</c:v>
                </c:pt>
                <c:pt idx="181">
                  <c:v>8.1</c:v>
                </c:pt>
                <c:pt idx="182">
                  <c:v>7.9</c:v>
                </c:pt>
                <c:pt idx="183">
                  <c:v>7</c:v>
                </c:pt>
                <c:pt idx="184">
                  <c:v>7.5</c:v>
                </c:pt>
                <c:pt idx="185">
                  <c:v>5.4</c:v>
                </c:pt>
                <c:pt idx="186">
                  <c:v>9</c:v>
                </c:pt>
                <c:pt idx="187">
                  <c:v>7.7</c:v>
                </c:pt>
                <c:pt idx="188">
                  <c:v>6.9</c:v>
                </c:pt>
                <c:pt idx="189">
                  <c:v>7.9</c:v>
                </c:pt>
                <c:pt idx="190">
                  <c:v>7.7</c:v>
                </c:pt>
                <c:pt idx="191">
                  <c:v>7.6</c:v>
                </c:pt>
                <c:pt idx="192">
                  <c:v>8.3000000000000007</c:v>
                </c:pt>
                <c:pt idx="193">
                  <c:v>6.7</c:v>
                </c:pt>
                <c:pt idx="194">
                  <c:v>6.8</c:v>
                </c:pt>
                <c:pt idx="195">
                  <c:v>7.3</c:v>
                </c:pt>
                <c:pt idx="196">
                  <c:v>8.1</c:v>
                </c:pt>
                <c:pt idx="197">
                  <c:v>8.5</c:v>
                </c:pt>
                <c:pt idx="198">
                  <c:v>8.8000000000000007</c:v>
                </c:pt>
                <c:pt idx="199">
                  <c:v>8.3000000000000007</c:v>
                </c:pt>
                <c:pt idx="200">
                  <c:v>6.5</c:v>
                </c:pt>
                <c:pt idx="201">
                  <c:v>6.6</c:v>
                </c:pt>
                <c:pt idx="202">
                  <c:v>6</c:v>
                </c:pt>
                <c:pt idx="203">
                  <c:v>6.9</c:v>
                </c:pt>
                <c:pt idx="204">
                  <c:v>6.1</c:v>
                </c:pt>
                <c:pt idx="205">
                  <c:v>7.4</c:v>
                </c:pt>
                <c:pt idx="206">
                  <c:v>7.4</c:v>
                </c:pt>
                <c:pt idx="207">
                  <c:v>7.4</c:v>
                </c:pt>
                <c:pt idx="208">
                  <c:v>7.6</c:v>
                </c:pt>
                <c:pt idx="209">
                  <c:v>8.5</c:v>
                </c:pt>
                <c:pt idx="210">
                  <c:v>6.7</c:v>
                </c:pt>
                <c:pt idx="211">
                  <c:v>7.8</c:v>
                </c:pt>
                <c:pt idx="212">
                  <c:v>6.8</c:v>
                </c:pt>
                <c:pt idx="213">
                  <c:v>6.7</c:v>
                </c:pt>
                <c:pt idx="214">
                  <c:v>7</c:v>
                </c:pt>
                <c:pt idx="215">
                  <c:v>7.5</c:v>
                </c:pt>
                <c:pt idx="216">
                  <c:v>8</c:v>
                </c:pt>
                <c:pt idx="217">
                  <c:v>8.1</c:v>
                </c:pt>
                <c:pt idx="218">
                  <c:v>7.4</c:v>
                </c:pt>
                <c:pt idx="219">
                  <c:v>7.6</c:v>
                </c:pt>
                <c:pt idx="220">
                  <c:v>6.9</c:v>
                </c:pt>
                <c:pt idx="221">
                  <c:v>6.8</c:v>
                </c:pt>
                <c:pt idx="222">
                  <c:v>8.8000000000000007</c:v>
                </c:pt>
                <c:pt idx="223">
                  <c:v>6.7</c:v>
                </c:pt>
                <c:pt idx="224">
                  <c:v>6.8</c:v>
                </c:pt>
                <c:pt idx="225">
                  <c:v>7.5</c:v>
                </c:pt>
                <c:pt idx="226">
                  <c:v>7.9</c:v>
                </c:pt>
                <c:pt idx="227">
                  <c:v>8.1999999999999993</c:v>
                </c:pt>
                <c:pt idx="228">
                  <c:v>6.7</c:v>
                </c:pt>
                <c:pt idx="229">
                  <c:v>8.1</c:v>
                </c:pt>
                <c:pt idx="230">
                  <c:v>8</c:v>
                </c:pt>
                <c:pt idx="231">
                  <c:v>8.4</c:v>
                </c:pt>
                <c:pt idx="232">
                  <c:v>8.1999999999999993</c:v>
                </c:pt>
                <c:pt idx="233">
                  <c:v>6.6</c:v>
                </c:pt>
                <c:pt idx="234">
                  <c:v>7.5</c:v>
                </c:pt>
                <c:pt idx="235">
                  <c:v>7.5</c:v>
                </c:pt>
                <c:pt idx="236">
                  <c:v>8.1</c:v>
                </c:pt>
                <c:pt idx="237">
                  <c:v>7.8</c:v>
                </c:pt>
                <c:pt idx="238">
                  <c:v>7.5</c:v>
                </c:pt>
                <c:pt idx="239">
                  <c:v>8</c:v>
                </c:pt>
                <c:pt idx="240">
                  <c:v>6.7</c:v>
                </c:pt>
                <c:pt idx="241">
                  <c:v>7.6</c:v>
                </c:pt>
                <c:pt idx="242">
                  <c:v>7.6</c:v>
                </c:pt>
                <c:pt idx="243">
                  <c:v>4.3</c:v>
                </c:pt>
                <c:pt idx="244">
                  <c:v>7.1</c:v>
                </c:pt>
                <c:pt idx="245">
                  <c:v>7.2</c:v>
                </c:pt>
                <c:pt idx="246">
                  <c:v>7.7</c:v>
                </c:pt>
                <c:pt idx="247">
                  <c:v>7.6</c:v>
                </c:pt>
                <c:pt idx="248">
                  <c:v>8.1</c:v>
                </c:pt>
                <c:pt idx="249">
                  <c:v>8.6999999999999993</c:v>
                </c:pt>
                <c:pt idx="250">
                  <c:v>8.4</c:v>
                </c:pt>
                <c:pt idx="251">
                  <c:v>7.9</c:v>
                </c:pt>
                <c:pt idx="252">
                  <c:v>7.7</c:v>
                </c:pt>
                <c:pt idx="253">
                  <c:v>7.3</c:v>
                </c:pt>
                <c:pt idx="254">
                  <c:v>7.3</c:v>
                </c:pt>
                <c:pt idx="255">
                  <c:v>6.4</c:v>
                </c:pt>
                <c:pt idx="256">
                  <c:v>6.1</c:v>
                </c:pt>
                <c:pt idx="257">
                  <c:v>7.3</c:v>
                </c:pt>
                <c:pt idx="258">
                  <c:v>7.8</c:v>
                </c:pt>
                <c:pt idx="259">
                  <c:v>8.3000000000000007</c:v>
                </c:pt>
                <c:pt idx="260">
                  <c:v>7.2</c:v>
                </c:pt>
                <c:pt idx="261">
                  <c:v>6.4</c:v>
                </c:pt>
                <c:pt idx="262">
                  <c:v>6.6</c:v>
                </c:pt>
                <c:pt idx="263">
                  <c:v>8.6</c:v>
                </c:pt>
                <c:pt idx="264">
                  <c:v>8.1</c:v>
                </c:pt>
                <c:pt idx="265">
                  <c:v>7.3</c:v>
                </c:pt>
                <c:pt idx="266">
                  <c:v>7.1</c:v>
                </c:pt>
                <c:pt idx="267">
                  <c:v>8</c:v>
                </c:pt>
                <c:pt idx="268">
                  <c:v>8</c:v>
                </c:pt>
                <c:pt idx="269">
                  <c:v>7.4</c:v>
                </c:pt>
                <c:pt idx="270">
                  <c:v>6.9</c:v>
                </c:pt>
                <c:pt idx="271">
                  <c:v>7.1</c:v>
                </c:pt>
                <c:pt idx="272">
                  <c:v>6.5</c:v>
                </c:pt>
                <c:pt idx="273">
                  <c:v>7.8</c:v>
                </c:pt>
                <c:pt idx="274">
                  <c:v>5.3</c:v>
                </c:pt>
                <c:pt idx="275">
                  <c:v>6.7</c:v>
                </c:pt>
                <c:pt idx="276">
                  <c:v>6.9</c:v>
                </c:pt>
                <c:pt idx="277">
                  <c:v>8</c:v>
                </c:pt>
                <c:pt idx="278">
                  <c:v>8.1999999999999993</c:v>
                </c:pt>
                <c:pt idx="279">
                  <c:v>7.2</c:v>
                </c:pt>
                <c:pt idx="280">
                  <c:v>7.8</c:v>
                </c:pt>
                <c:pt idx="281">
                  <c:v>7.3</c:v>
                </c:pt>
                <c:pt idx="282">
                  <c:v>8.1</c:v>
                </c:pt>
                <c:pt idx="283">
                  <c:v>8</c:v>
                </c:pt>
                <c:pt idx="284">
                  <c:v>7.7</c:v>
                </c:pt>
                <c:pt idx="285">
                  <c:v>6.7</c:v>
                </c:pt>
                <c:pt idx="286">
                  <c:v>7.4</c:v>
                </c:pt>
                <c:pt idx="287">
                  <c:v>6.3</c:v>
                </c:pt>
                <c:pt idx="288">
                  <c:v>6.4</c:v>
                </c:pt>
                <c:pt idx="289">
                  <c:v>7.3</c:v>
                </c:pt>
                <c:pt idx="290">
                  <c:v>6.2</c:v>
                </c:pt>
                <c:pt idx="291">
                  <c:v>7.5</c:v>
                </c:pt>
                <c:pt idx="292">
                  <c:v>3</c:v>
                </c:pt>
                <c:pt idx="293">
                  <c:v>6.7</c:v>
                </c:pt>
                <c:pt idx="294">
                  <c:v>7.8</c:v>
                </c:pt>
                <c:pt idx="295">
                  <c:v>6.7</c:v>
                </c:pt>
                <c:pt idx="296">
                  <c:v>7.1</c:v>
                </c:pt>
                <c:pt idx="297">
                  <c:v>7.3</c:v>
                </c:pt>
                <c:pt idx="298">
                  <c:v>6.6</c:v>
                </c:pt>
                <c:pt idx="299">
                  <c:v>6.7</c:v>
                </c:pt>
                <c:pt idx="300">
                  <c:v>8.8000000000000007</c:v>
                </c:pt>
                <c:pt idx="301">
                  <c:v>7.6</c:v>
                </c:pt>
                <c:pt idx="302">
                  <c:v>5.9</c:v>
                </c:pt>
                <c:pt idx="303">
                  <c:v>8.3000000000000007</c:v>
                </c:pt>
                <c:pt idx="304">
                  <c:v>9.3000000000000007</c:v>
                </c:pt>
                <c:pt idx="305">
                  <c:v>6.6</c:v>
                </c:pt>
                <c:pt idx="306">
                  <c:v>8</c:v>
                </c:pt>
                <c:pt idx="307">
                  <c:v>6.8</c:v>
                </c:pt>
                <c:pt idx="308">
                  <c:v>7.7</c:v>
                </c:pt>
                <c:pt idx="309">
                  <c:v>8.9</c:v>
                </c:pt>
                <c:pt idx="310">
                  <c:v>7.5</c:v>
                </c:pt>
                <c:pt idx="311">
                  <c:v>7.2</c:v>
                </c:pt>
                <c:pt idx="312">
                  <c:v>6.1</c:v>
                </c:pt>
                <c:pt idx="313">
                  <c:v>6.9</c:v>
                </c:pt>
                <c:pt idx="314">
                  <c:v>7.2</c:v>
                </c:pt>
                <c:pt idx="315">
                  <c:v>6.9</c:v>
                </c:pt>
                <c:pt idx="316">
                  <c:v>7.8</c:v>
                </c:pt>
                <c:pt idx="317">
                  <c:v>8</c:v>
                </c:pt>
                <c:pt idx="318">
                  <c:v>7.4</c:v>
                </c:pt>
                <c:pt idx="319">
                  <c:v>6.5</c:v>
                </c:pt>
                <c:pt idx="320">
                  <c:v>6.5</c:v>
                </c:pt>
                <c:pt idx="321">
                  <c:v>7.1</c:v>
                </c:pt>
                <c:pt idx="322">
                  <c:v>6.2</c:v>
                </c:pt>
                <c:pt idx="323">
                  <c:v>6</c:v>
                </c:pt>
                <c:pt idx="324">
                  <c:v>7.9</c:v>
                </c:pt>
                <c:pt idx="325">
                  <c:v>7.7</c:v>
                </c:pt>
                <c:pt idx="326">
                  <c:v>6.9</c:v>
                </c:pt>
                <c:pt idx="327">
                  <c:v>4.3</c:v>
                </c:pt>
                <c:pt idx="328">
                  <c:v>6.2</c:v>
                </c:pt>
                <c:pt idx="329">
                  <c:v>6.6</c:v>
                </c:pt>
                <c:pt idx="330">
                  <c:v>7.2</c:v>
                </c:pt>
                <c:pt idx="331">
                  <c:v>7.6</c:v>
                </c:pt>
                <c:pt idx="332">
                  <c:v>7</c:v>
                </c:pt>
                <c:pt idx="333">
                  <c:v>7.3</c:v>
                </c:pt>
                <c:pt idx="334">
                  <c:v>7.3</c:v>
                </c:pt>
                <c:pt idx="335">
                  <c:v>7.6</c:v>
                </c:pt>
                <c:pt idx="336">
                  <c:v>5.7</c:v>
                </c:pt>
                <c:pt idx="337">
                  <c:v>6.6</c:v>
                </c:pt>
                <c:pt idx="338">
                  <c:v>7.3</c:v>
                </c:pt>
                <c:pt idx="339">
                  <c:v>2.7</c:v>
                </c:pt>
                <c:pt idx="340">
                  <c:v>7.2</c:v>
                </c:pt>
                <c:pt idx="341">
                  <c:v>6.6</c:v>
                </c:pt>
                <c:pt idx="342">
                  <c:v>6.5</c:v>
                </c:pt>
                <c:pt idx="343">
                  <c:v>8.1999999999999993</c:v>
                </c:pt>
                <c:pt idx="344">
                  <c:v>7.3</c:v>
                </c:pt>
                <c:pt idx="345">
                  <c:v>8</c:v>
                </c:pt>
                <c:pt idx="346">
                  <c:v>5.4</c:v>
                </c:pt>
                <c:pt idx="347">
                  <c:v>7.5</c:v>
                </c:pt>
                <c:pt idx="348">
                  <c:v>7.8</c:v>
                </c:pt>
                <c:pt idx="349">
                  <c:v>6.7</c:v>
                </c:pt>
                <c:pt idx="350">
                  <c:v>6.6</c:v>
                </c:pt>
                <c:pt idx="351">
                  <c:v>7.3</c:v>
                </c:pt>
                <c:pt idx="352">
                  <c:v>7.7</c:v>
                </c:pt>
                <c:pt idx="353">
                  <c:v>6.7</c:v>
                </c:pt>
                <c:pt idx="354">
                  <c:v>6.4</c:v>
                </c:pt>
                <c:pt idx="355">
                  <c:v>7.3</c:v>
                </c:pt>
                <c:pt idx="356">
                  <c:v>7.8</c:v>
                </c:pt>
                <c:pt idx="357">
                  <c:v>6.7</c:v>
                </c:pt>
                <c:pt idx="358">
                  <c:v>7.2</c:v>
                </c:pt>
                <c:pt idx="359">
                  <c:v>6.9</c:v>
                </c:pt>
                <c:pt idx="360">
                  <c:v>6.9</c:v>
                </c:pt>
                <c:pt idx="361">
                  <c:v>7.5</c:v>
                </c:pt>
                <c:pt idx="362">
                  <c:v>7.2</c:v>
                </c:pt>
                <c:pt idx="363">
                  <c:v>6.9</c:v>
                </c:pt>
                <c:pt idx="364">
                  <c:v>7.4</c:v>
                </c:pt>
                <c:pt idx="365">
                  <c:v>5.7</c:v>
                </c:pt>
                <c:pt idx="366">
                  <c:v>8.1999999999999993</c:v>
                </c:pt>
                <c:pt idx="367">
                  <c:v>7.8</c:v>
                </c:pt>
                <c:pt idx="368">
                  <c:v>6.6</c:v>
                </c:pt>
                <c:pt idx="369">
                  <c:v>7.5</c:v>
                </c:pt>
                <c:pt idx="370">
                  <c:v>7.2</c:v>
                </c:pt>
                <c:pt idx="371">
                  <c:v>5.7</c:v>
                </c:pt>
                <c:pt idx="372">
                  <c:v>7.4</c:v>
                </c:pt>
                <c:pt idx="373">
                  <c:v>5.8</c:v>
                </c:pt>
                <c:pt idx="374">
                  <c:v>6.7</c:v>
                </c:pt>
                <c:pt idx="375">
                  <c:v>6.7</c:v>
                </c:pt>
                <c:pt idx="376">
                  <c:v>6.9</c:v>
                </c:pt>
                <c:pt idx="377">
                  <c:v>8.1</c:v>
                </c:pt>
                <c:pt idx="378">
                  <c:v>7.3</c:v>
                </c:pt>
                <c:pt idx="379">
                  <c:v>7.3</c:v>
                </c:pt>
                <c:pt idx="380">
                  <c:v>8.3000000000000007</c:v>
                </c:pt>
                <c:pt idx="381">
                  <c:v>7.6</c:v>
                </c:pt>
                <c:pt idx="382">
                  <c:v>7.3</c:v>
                </c:pt>
                <c:pt idx="383">
                  <c:v>8</c:v>
                </c:pt>
                <c:pt idx="384">
                  <c:v>5.3</c:v>
                </c:pt>
                <c:pt idx="385">
                  <c:v>8.6</c:v>
                </c:pt>
                <c:pt idx="386">
                  <c:v>6.1</c:v>
                </c:pt>
                <c:pt idx="387">
                  <c:v>6.3</c:v>
                </c:pt>
                <c:pt idx="388">
                  <c:v>7.5</c:v>
                </c:pt>
                <c:pt idx="389">
                  <c:v>3.4</c:v>
                </c:pt>
                <c:pt idx="390">
                  <c:v>6.6</c:v>
                </c:pt>
                <c:pt idx="391">
                  <c:v>6</c:v>
                </c:pt>
                <c:pt idx="392">
                  <c:v>7.2</c:v>
                </c:pt>
                <c:pt idx="393">
                  <c:v>8</c:v>
                </c:pt>
                <c:pt idx="394">
                  <c:v>6.5</c:v>
                </c:pt>
                <c:pt idx="395">
                  <c:v>6.4</c:v>
                </c:pt>
                <c:pt idx="396">
                  <c:v>6.6</c:v>
                </c:pt>
                <c:pt idx="397">
                  <c:v>6.1</c:v>
                </c:pt>
                <c:pt idx="398">
                  <c:v>7.6</c:v>
                </c:pt>
                <c:pt idx="399">
                  <c:v>5</c:v>
                </c:pt>
                <c:pt idx="400">
                  <c:v>7.6</c:v>
                </c:pt>
                <c:pt idx="401">
                  <c:v>7.7</c:v>
                </c:pt>
                <c:pt idx="402">
                  <c:v>8.5</c:v>
                </c:pt>
                <c:pt idx="403">
                  <c:v>6.7</c:v>
                </c:pt>
                <c:pt idx="404">
                  <c:v>7.8</c:v>
                </c:pt>
                <c:pt idx="405">
                  <c:v>6.5</c:v>
                </c:pt>
                <c:pt idx="406">
                  <c:v>6.9</c:v>
                </c:pt>
                <c:pt idx="407">
                  <c:v>6.7</c:v>
                </c:pt>
                <c:pt idx="408">
                  <c:v>7.4</c:v>
                </c:pt>
                <c:pt idx="409">
                  <c:v>6.3</c:v>
                </c:pt>
                <c:pt idx="410">
                  <c:v>7</c:v>
                </c:pt>
                <c:pt idx="411">
                  <c:v>5.9</c:v>
                </c:pt>
                <c:pt idx="412">
                  <c:v>5.5</c:v>
                </c:pt>
                <c:pt idx="413">
                  <c:v>8.6999999999999993</c:v>
                </c:pt>
                <c:pt idx="414">
                  <c:v>6.7</c:v>
                </c:pt>
                <c:pt idx="415">
                  <c:v>7.5</c:v>
                </c:pt>
                <c:pt idx="416">
                  <c:v>7.2</c:v>
                </c:pt>
                <c:pt idx="417">
                  <c:v>7.3</c:v>
                </c:pt>
                <c:pt idx="418">
                  <c:v>6.1</c:v>
                </c:pt>
                <c:pt idx="419">
                  <c:v>6.9</c:v>
                </c:pt>
                <c:pt idx="420">
                  <c:v>5.9</c:v>
                </c:pt>
                <c:pt idx="421">
                  <c:v>7.7</c:v>
                </c:pt>
                <c:pt idx="422">
                  <c:v>6.7</c:v>
                </c:pt>
                <c:pt idx="423">
                  <c:v>7.4</c:v>
                </c:pt>
                <c:pt idx="424">
                  <c:v>8</c:v>
                </c:pt>
                <c:pt idx="425">
                  <c:v>7.3</c:v>
                </c:pt>
                <c:pt idx="426">
                  <c:v>7.3</c:v>
                </c:pt>
                <c:pt idx="427">
                  <c:v>6.8</c:v>
                </c:pt>
                <c:pt idx="428">
                  <c:v>6.7</c:v>
                </c:pt>
                <c:pt idx="429">
                  <c:v>6.1</c:v>
                </c:pt>
                <c:pt idx="430">
                  <c:v>6.7</c:v>
                </c:pt>
                <c:pt idx="431">
                  <c:v>5.4</c:v>
                </c:pt>
                <c:pt idx="432">
                  <c:v>6.7</c:v>
                </c:pt>
                <c:pt idx="433">
                  <c:v>8.1999999999999993</c:v>
                </c:pt>
                <c:pt idx="434">
                  <c:v>6.2</c:v>
                </c:pt>
                <c:pt idx="435">
                  <c:v>6.3</c:v>
                </c:pt>
                <c:pt idx="436">
                  <c:v>7.1</c:v>
                </c:pt>
                <c:pt idx="437">
                  <c:v>5.0999999999999996</c:v>
                </c:pt>
                <c:pt idx="438">
                  <c:v>7.4</c:v>
                </c:pt>
                <c:pt idx="439">
                  <c:v>6.3</c:v>
                </c:pt>
                <c:pt idx="440">
                  <c:v>7.1</c:v>
                </c:pt>
                <c:pt idx="441">
                  <c:v>7</c:v>
                </c:pt>
                <c:pt idx="442">
                  <c:v>7.1</c:v>
                </c:pt>
                <c:pt idx="443">
                  <c:v>7.6</c:v>
                </c:pt>
                <c:pt idx="444">
                  <c:v>7.5</c:v>
                </c:pt>
                <c:pt idx="445">
                  <c:v>7.8</c:v>
                </c:pt>
                <c:pt idx="446">
                  <c:v>6.6</c:v>
                </c:pt>
                <c:pt idx="447">
                  <c:v>7.5</c:v>
                </c:pt>
                <c:pt idx="448">
                  <c:v>7.7</c:v>
                </c:pt>
                <c:pt idx="449">
                  <c:v>7</c:v>
                </c:pt>
                <c:pt idx="450">
                  <c:v>6.7</c:v>
                </c:pt>
                <c:pt idx="451">
                  <c:v>6.5</c:v>
                </c:pt>
                <c:pt idx="452">
                  <c:v>7.1</c:v>
                </c:pt>
                <c:pt idx="453">
                  <c:v>6.5</c:v>
                </c:pt>
                <c:pt idx="454">
                  <c:v>7.3</c:v>
                </c:pt>
                <c:pt idx="455">
                  <c:v>7.2</c:v>
                </c:pt>
                <c:pt idx="456">
                  <c:v>6.8</c:v>
                </c:pt>
                <c:pt idx="457">
                  <c:v>7.6</c:v>
                </c:pt>
                <c:pt idx="458">
                  <c:v>8.6999999999999993</c:v>
                </c:pt>
                <c:pt idx="459">
                  <c:v>7.4</c:v>
                </c:pt>
                <c:pt idx="460">
                  <c:v>8.6999999999999993</c:v>
                </c:pt>
                <c:pt idx="461">
                  <c:v>7.5</c:v>
                </c:pt>
                <c:pt idx="462">
                  <c:v>6.7</c:v>
                </c:pt>
                <c:pt idx="463">
                  <c:v>7.6</c:v>
                </c:pt>
                <c:pt idx="464">
                  <c:v>5.9</c:v>
                </c:pt>
                <c:pt idx="465">
                  <c:v>6</c:v>
                </c:pt>
                <c:pt idx="466">
                  <c:v>7.4</c:v>
                </c:pt>
                <c:pt idx="467">
                  <c:v>7.9</c:v>
                </c:pt>
                <c:pt idx="468">
                  <c:v>6.4</c:v>
                </c:pt>
                <c:pt idx="469">
                  <c:v>7.8</c:v>
                </c:pt>
                <c:pt idx="470">
                  <c:v>6.9</c:v>
                </c:pt>
                <c:pt idx="471">
                  <c:v>6.2</c:v>
                </c:pt>
                <c:pt idx="472">
                  <c:v>8.4</c:v>
                </c:pt>
                <c:pt idx="473">
                  <c:v>7.3</c:v>
                </c:pt>
                <c:pt idx="474">
                  <c:v>7</c:v>
                </c:pt>
                <c:pt idx="475">
                  <c:v>7.8</c:v>
                </c:pt>
                <c:pt idx="476">
                  <c:v>7.1</c:v>
                </c:pt>
                <c:pt idx="477">
                  <c:v>7.3</c:v>
                </c:pt>
                <c:pt idx="478">
                  <c:v>8.1</c:v>
                </c:pt>
                <c:pt idx="479">
                  <c:v>8.4</c:v>
                </c:pt>
                <c:pt idx="480">
                  <c:v>3.6</c:v>
                </c:pt>
                <c:pt idx="481">
                  <c:v>7.9</c:v>
                </c:pt>
                <c:pt idx="482">
                  <c:v>7.7</c:v>
                </c:pt>
                <c:pt idx="483">
                  <c:v>7.1</c:v>
                </c:pt>
                <c:pt idx="484">
                  <c:v>7.5</c:v>
                </c:pt>
                <c:pt idx="485">
                  <c:v>7.2</c:v>
                </c:pt>
                <c:pt idx="486">
                  <c:v>7.1</c:v>
                </c:pt>
                <c:pt idx="487">
                  <c:v>4.7</c:v>
                </c:pt>
                <c:pt idx="488">
                  <c:v>8</c:v>
                </c:pt>
                <c:pt idx="489">
                  <c:v>7.8</c:v>
                </c:pt>
                <c:pt idx="490">
                  <c:v>8</c:v>
                </c:pt>
                <c:pt idx="491">
                  <c:v>6.1</c:v>
                </c:pt>
                <c:pt idx="492">
                  <c:v>7.4</c:v>
                </c:pt>
                <c:pt idx="493">
                  <c:v>5.4</c:v>
                </c:pt>
                <c:pt idx="494">
                  <c:v>5.0999999999999996</c:v>
                </c:pt>
                <c:pt idx="495">
                  <c:v>7.3</c:v>
                </c:pt>
                <c:pt idx="496">
                  <c:v>6.4</c:v>
                </c:pt>
                <c:pt idx="497">
                  <c:v>7.7</c:v>
                </c:pt>
                <c:pt idx="498">
                  <c:v>7.6</c:v>
                </c:pt>
                <c:pt idx="499">
                  <c:v>7.4</c:v>
                </c:pt>
                <c:pt idx="500">
                  <c:v>6.6</c:v>
                </c:pt>
                <c:pt idx="501">
                  <c:v>6.7</c:v>
                </c:pt>
                <c:pt idx="502">
                  <c:v>7.7</c:v>
                </c:pt>
                <c:pt idx="503">
                  <c:v>7.5</c:v>
                </c:pt>
                <c:pt idx="504">
                  <c:v>7.4</c:v>
                </c:pt>
                <c:pt idx="505">
                  <c:v>7</c:v>
                </c:pt>
                <c:pt idx="506">
                  <c:v>7.1</c:v>
                </c:pt>
                <c:pt idx="507">
                  <c:v>7.2</c:v>
                </c:pt>
                <c:pt idx="508">
                  <c:v>8</c:v>
                </c:pt>
                <c:pt idx="509">
                  <c:v>7.1</c:v>
                </c:pt>
                <c:pt idx="510">
                  <c:v>7</c:v>
                </c:pt>
                <c:pt idx="511">
                  <c:v>6</c:v>
                </c:pt>
                <c:pt idx="512">
                  <c:v>7.8</c:v>
                </c:pt>
                <c:pt idx="513">
                  <c:v>7.9</c:v>
                </c:pt>
                <c:pt idx="514">
                  <c:v>8.1</c:v>
                </c:pt>
                <c:pt idx="515">
                  <c:v>8.6999999999999993</c:v>
                </c:pt>
                <c:pt idx="516">
                  <c:v>7.2</c:v>
                </c:pt>
                <c:pt idx="517">
                  <c:v>7.6</c:v>
                </c:pt>
                <c:pt idx="518">
                  <c:v>6.6</c:v>
                </c:pt>
                <c:pt idx="519">
                  <c:v>7.8</c:v>
                </c:pt>
                <c:pt idx="520">
                  <c:v>6.1</c:v>
                </c:pt>
                <c:pt idx="521">
                  <c:v>7.8</c:v>
                </c:pt>
                <c:pt idx="522">
                  <c:v>7.3</c:v>
                </c:pt>
                <c:pt idx="523">
                  <c:v>6.8</c:v>
                </c:pt>
                <c:pt idx="524">
                  <c:v>5.8</c:v>
                </c:pt>
                <c:pt idx="525">
                  <c:v>6.5</c:v>
                </c:pt>
                <c:pt idx="526">
                  <c:v>6.4</c:v>
                </c:pt>
                <c:pt idx="527">
                  <c:v>6.8</c:v>
                </c:pt>
                <c:pt idx="528">
                  <c:v>6.7</c:v>
                </c:pt>
                <c:pt idx="529">
                  <c:v>7.2</c:v>
                </c:pt>
                <c:pt idx="530">
                  <c:v>8.1999999999999993</c:v>
                </c:pt>
                <c:pt idx="531">
                  <c:v>6.6</c:v>
                </c:pt>
                <c:pt idx="532">
                  <c:v>6.3</c:v>
                </c:pt>
                <c:pt idx="533">
                  <c:v>6.4</c:v>
                </c:pt>
                <c:pt idx="534">
                  <c:v>6.4</c:v>
                </c:pt>
                <c:pt idx="535">
                  <c:v>6.9</c:v>
                </c:pt>
                <c:pt idx="536">
                  <c:v>7.2</c:v>
                </c:pt>
                <c:pt idx="537">
                  <c:v>8.1</c:v>
                </c:pt>
                <c:pt idx="538">
                  <c:v>6.6</c:v>
                </c:pt>
                <c:pt idx="539">
                  <c:v>7</c:v>
                </c:pt>
                <c:pt idx="540">
                  <c:v>7.6</c:v>
                </c:pt>
                <c:pt idx="541">
                  <c:v>7</c:v>
                </c:pt>
                <c:pt idx="542">
                  <c:v>6.7</c:v>
                </c:pt>
                <c:pt idx="543">
                  <c:v>7.3</c:v>
                </c:pt>
                <c:pt idx="544">
                  <c:v>6.7</c:v>
                </c:pt>
                <c:pt idx="545">
                  <c:v>8</c:v>
                </c:pt>
                <c:pt idx="546">
                  <c:v>6.6</c:v>
                </c:pt>
                <c:pt idx="547">
                  <c:v>7.7</c:v>
                </c:pt>
                <c:pt idx="548">
                  <c:v>7.2</c:v>
                </c:pt>
                <c:pt idx="549">
                  <c:v>5.9</c:v>
                </c:pt>
                <c:pt idx="550">
                  <c:v>7</c:v>
                </c:pt>
                <c:pt idx="551">
                  <c:v>7.4</c:v>
                </c:pt>
                <c:pt idx="552">
                  <c:v>6.4</c:v>
                </c:pt>
                <c:pt idx="553">
                  <c:v>6.9</c:v>
                </c:pt>
                <c:pt idx="554">
                  <c:v>6.1</c:v>
                </c:pt>
                <c:pt idx="555">
                  <c:v>7.6</c:v>
                </c:pt>
                <c:pt idx="556">
                  <c:v>6.5</c:v>
                </c:pt>
                <c:pt idx="557">
                  <c:v>7.1</c:v>
                </c:pt>
                <c:pt idx="558">
                  <c:v>6.9</c:v>
                </c:pt>
                <c:pt idx="559">
                  <c:v>5.9</c:v>
                </c:pt>
                <c:pt idx="560">
                  <c:v>7.3</c:v>
                </c:pt>
                <c:pt idx="561">
                  <c:v>6.2</c:v>
                </c:pt>
                <c:pt idx="562">
                  <c:v>7.7</c:v>
                </c:pt>
                <c:pt idx="563">
                  <c:v>4.5999999999999996</c:v>
                </c:pt>
                <c:pt idx="564">
                  <c:v>6.8</c:v>
                </c:pt>
                <c:pt idx="565">
                  <c:v>6.1</c:v>
                </c:pt>
                <c:pt idx="566">
                  <c:v>6.3</c:v>
                </c:pt>
                <c:pt idx="567">
                  <c:v>6.2</c:v>
                </c:pt>
                <c:pt idx="568">
                  <c:v>7.1</c:v>
                </c:pt>
                <c:pt idx="569">
                  <c:v>8.1999999999999993</c:v>
                </c:pt>
                <c:pt idx="570">
                  <c:v>6.6</c:v>
                </c:pt>
                <c:pt idx="571">
                  <c:v>7.8</c:v>
                </c:pt>
                <c:pt idx="572">
                  <c:v>5.7</c:v>
                </c:pt>
                <c:pt idx="573">
                  <c:v>7.6</c:v>
                </c:pt>
                <c:pt idx="574">
                  <c:v>7.3</c:v>
                </c:pt>
                <c:pt idx="575">
                  <c:v>7.6</c:v>
                </c:pt>
                <c:pt idx="576">
                  <c:v>8.3000000000000007</c:v>
                </c:pt>
                <c:pt idx="577">
                  <c:v>6.4</c:v>
                </c:pt>
                <c:pt idx="578">
                  <c:v>7.6</c:v>
                </c:pt>
                <c:pt idx="579">
                  <c:v>6.5</c:v>
                </c:pt>
                <c:pt idx="580">
                  <c:v>6.4</c:v>
                </c:pt>
                <c:pt idx="581">
                  <c:v>6.3</c:v>
                </c:pt>
                <c:pt idx="582">
                  <c:v>6.6</c:v>
                </c:pt>
                <c:pt idx="583">
                  <c:v>6.2</c:v>
                </c:pt>
                <c:pt idx="584">
                  <c:v>6.9</c:v>
                </c:pt>
                <c:pt idx="585">
                  <c:v>5.0999999999999996</c:v>
                </c:pt>
                <c:pt idx="586">
                  <c:v>6.5</c:v>
                </c:pt>
                <c:pt idx="587">
                  <c:v>6.4</c:v>
                </c:pt>
                <c:pt idx="588">
                  <c:v>6.9</c:v>
                </c:pt>
                <c:pt idx="589">
                  <c:v>7.2</c:v>
                </c:pt>
                <c:pt idx="590">
                  <c:v>7</c:v>
                </c:pt>
                <c:pt idx="591">
                  <c:v>6.7</c:v>
                </c:pt>
                <c:pt idx="592">
                  <c:v>6</c:v>
                </c:pt>
                <c:pt idx="593">
                  <c:v>4.5999999999999996</c:v>
                </c:pt>
                <c:pt idx="594">
                  <c:v>7.5</c:v>
                </c:pt>
                <c:pt idx="595">
                  <c:v>7.7</c:v>
                </c:pt>
                <c:pt idx="596">
                  <c:v>7.8</c:v>
                </c:pt>
                <c:pt idx="597">
                  <c:v>8.5</c:v>
                </c:pt>
                <c:pt idx="598">
                  <c:v>6.7</c:v>
                </c:pt>
                <c:pt idx="599">
                  <c:v>7.3</c:v>
                </c:pt>
                <c:pt idx="600">
                  <c:v>6.7</c:v>
                </c:pt>
                <c:pt idx="601">
                  <c:v>6.7</c:v>
                </c:pt>
                <c:pt idx="602">
                  <c:v>7.8</c:v>
                </c:pt>
                <c:pt idx="603">
                  <c:v>6.9</c:v>
                </c:pt>
                <c:pt idx="604">
                  <c:v>7.3</c:v>
                </c:pt>
                <c:pt idx="605">
                  <c:v>6.4</c:v>
                </c:pt>
                <c:pt idx="606">
                  <c:v>8</c:v>
                </c:pt>
                <c:pt idx="607">
                  <c:v>6.2</c:v>
                </c:pt>
                <c:pt idx="608">
                  <c:v>7.4</c:v>
                </c:pt>
                <c:pt idx="609">
                  <c:v>7.4</c:v>
                </c:pt>
                <c:pt idx="610">
                  <c:v>7.7</c:v>
                </c:pt>
                <c:pt idx="611">
                  <c:v>7.1</c:v>
                </c:pt>
                <c:pt idx="612">
                  <c:v>7</c:v>
                </c:pt>
                <c:pt idx="613">
                  <c:v>6.8</c:v>
                </c:pt>
                <c:pt idx="614">
                  <c:v>8.5</c:v>
                </c:pt>
                <c:pt idx="615">
                  <c:v>8.1999999999999993</c:v>
                </c:pt>
                <c:pt idx="616">
                  <c:v>6.7</c:v>
                </c:pt>
                <c:pt idx="617">
                  <c:v>7.5</c:v>
                </c:pt>
                <c:pt idx="618">
                  <c:v>7.2</c:v>
                </c:pt>
                <c:pt idx="619">
                  <c:v>7.2</c:v>
                </c:pt>
                <c:pt idx="620">
                  <c:v>6.9</c:v>
                </c:pt>
                <c:pt idx="621">
                  <c:v>6.9</c:v>
                </c:pt>
                <c:pt idx="622">
                  <c:v>6.6</c:v>
                </c:pt>
                <c:pt idx="623">
                  <c:v>5.9</c:v>
                </c:pt>
                <c:pt idx="624">
                  <c:v>6.5</c:v>
                </c:pt>
                <c:pt idx="625">
                  <c:v>6</c:v>
                </c:pt>
                <c:pt idx="626">
                  <c:v>7.6</c:v>
                </c:pt>
                <c:pt idx="627">
                  <c:v>7.8</c:v>
                </c:pt>
                <c:pt idx="628">
                  <c:v>6.5</c:v>
                </c:pt>
                <c:pt idx="629">
                  <c:v>6.6</c:v>
                </c:pt>
                <c:pt idx="630">
                  <c:v>7.7</c:v>
                </c:pt>
                <c:pt idx="631">
                  <c:v>4.0999999999999996</c:v>
                </c:pt>
                <c:pt idx="632">
                  <c:v>6.4</c:v>
                </c:pt>
                <c:pt idx="633">
                  <c:v>6.9</c:v>
                </c:pt>
                <c:pt idx="634">
                  <c:v>6.6</c:v>
                </c:pt>
                <c:pt idx="635">
                  <c:v>7.7</c:v>
                </c:pt>
                <c:pt idx="636">
                  <c:v>6.3</c:v>
                </c:pt>
                <c:pt idx="637">
                  <c:v>7.2</c:v>
                </c:pt>
                <c:pt idx="638">
                  <c:v>6.8</c:v>
                </c:pt>
                <c:pt idx="639">
                  <c:v>6.5</c:v>
                </c:pt>
                <c:pt idx="640">
                  <c:v>7.5</c:v>
                </c:pt>
                <c:pt idx="641">
                  <c:v>6.4</c:v>
                </c:pt>
                <c:pt idx="642">
                  <c:v>6.1</c:v>
                </c:pt>
                <c:pt idx="643">
                  <c:v>6.5</c:v>
                </c:pt>
                <c:pt idx="644">
                  <c:v>7.4</c:v>
                </c:pt>
                <c:pt idx="645">
                  <c:v>7.8</c:v>
                </c:pt>
                <c:pt idx="646">
                  <c:v>7.5</c:v>
                </c:pt>
                <c:pt idx="647">
                  <c:v>6.5</c:v>
                </c:pt>
                <c:pt idx="648">
                  <c:v>7.3</c:v>
                </c:pt>
                <c:pt idx="649">
                  <c:v>8.3000000000000007</c:v>
                </c:pt>
                <c:pt idx="650">
                  <c:v>5.6</c:v>
                </c:pt>
                <c:pt idx="651">
                  <c:v>6.7</c:v>
                </c:pt>
                <c:pt idx="652">
                  <c:v>8.1999999999999993</c:v>
                </c:pt>
                <c:pt idx="653">
                  <c:v>8.4</c:v>
                </c:pt>
                <c:pt idx="654">
                  <c:v>7</c:v>
                </c:pt>
                <c:pt idx="655">
                  <c:v>4.5</c:v>
                </c:pt>
                <c:pt idx="656">
                  <c:v>6.3</c:v>
                </c:pt>
                <c:pt idx="657">
                  <c:v>8.3000000000000007</c:v>
                </c:pt>
                <c:pt idx="658">
                  <c:v>6.4</c:v>
                </c:pt>
                <c:pt idx="659">
                  <c:v>7.6</c:v>
                </c:pt>
                <c:pt idx="660">
                  <c:v>7.6</c:v>
                </c:pt>
                <c:pt idx="661">
                  <c:v>6.4</c:v>
                </c:pt>
                <c:pt idx="662">
                  <c:v>6.7</c:v>
                </c:pt>
                <c:pt idx="663">
                  <c:v>7.3</c:v>
                </c:pt>
                <c:pt idx="664">
                  <c:v>6.1</c:v>
                </c:pt>
                <c:pt idx="665">
                  <c:v>7.1</c:v>
                </c:pt>
                <c:pt idx="666">
                  <c:v>6</c:v>
                </c:pt>
                <c:pt idx="667">
                  <c:v>6.2</c:v>
                </c:pt>
                <c:pt idx="668">
                  <c:v>5.4</c:v>
                </c:pt>
                <c:pt idx="669">
                  <c:v>7</c:v>
                </c:pt>
                <c:pt idx="670">
                  <c:v>7.2</c:v>
                </c:pt>
                <c:pt idx="671">
                  <c:v>7.2</c:v>
                </c:pt>
                <c:pt idx="672">
                  <c:v>7.5</c:v>
                </c:pt>
                <c:pt idx="673">
                  <c:v>6.1</c:v>
                </c:pt>
                <c:pt idx="674">
                  <c:v>5.9</c:v>
                </c:pt>
                <c:pt idx="675">
                  <c:v>7.3</c:v>
                </c:pt>
                <c:pt idx="676">
                  <c:v>7.1</c:v>
                </c:pt>
                <c:pt idx="677">
                  <c:v>6.4</c:v>
                </c:pt>
                <c:pt idx="678">
                  <c:v>6.2</c:v>
                </c:pt>
                <c:pt idx="679">
                  <c:v>7.5</c:v>
                </c:pt>
                <c:pt idx="680">
                  <c:v>8.1</c:v>
                </c:pt>
                <c:pt idx="681">
                  <c:v>7.6</c:v>
                </c:pt>
                <c:pt idx="682">
                  <c:v>7.6</c:v>
                </c:pt>
                <c:pt idx="683">
                  <c:v>6.7</c:v>
                </c:pt>
                <c:pt idx="684">
                  <c:v>8</c:v>
                </c:pt>
                <c:pt idx="685">
                  <c:v>6.7</c:v>
                </c:pt>
                <c:pt idx="686">
                  <c:v>8</c:v>
                </c:pt>
                <c:pt idx="687">
                  <c:v>7.3</c:v>
                </c:pt>
                <c:pt idx="688">
                  <c:v>6.2</c:v>
                </c:pt>
                <c:pt idx="689">
                  <c:v>7.5</c:v>
                </c:pt>
                <c:pt idx="690">
                  <c:v>6.7</c:v>
                </c:pt>
                <c:pt idx="691">
                  <c:v>5.4</c:v>
                </c:pt>
                <c:pt idx="692">
                  <c:v>8</c:v>
                </c:pt>
                <c:pt idx="693">
                  <c:v>6.6</c:v>
                </c:pt>
                <c:pt idx="694">
                  <c:v>8</c:v>
                </c:pt>
                <c:pt idx="695">
                  <c:v>7.1</c:v>
                </c:pt>
                <c:pt idx="696">
                  <c:v>6.5</c:v>
                </c:pt>
                <c:pt idx="697">
                  <c:v>7.7</c:v>
                </c:pt>
                <c:pt idx="698">
                  <c:v>6.4</c:v>
                </c:pt>
                <c:pt idx="699">
                  <c:v>8.1</c:v>
                </c:pt>
                <c:pt idx="700">
                  <c:v>7.1</c:v>
                </c:pt>
                <c:pt idx="701">
                  <c:v>6.5</c:v>
                </c:pt>
                <c:pt idx="702">
                  <c:v>7.6</c:v>
                </c:pt>
                <c:pt idx="703">
                  <c:v>6.6</c:v>
                </c:pt>
                <c:pt idx="704">
                  <c:v>6</c:v>
                </c:pt>
                <c:pt idx="705">
                  <c:v>8.3000000000000007</c:v>
                </c:pt>
                <c:pt idx="706">
                  <c:v>7.3</c:v>
                </c:pt>
                <c:pt idx="707">
                  <c:v>6.4</c:v>
                </c:pt>
                <c:pt idx="708">
                  <c:v>6.8</c:v>
                </c:pt>
                <c:pt idx="709">
                  <c:v>8.6</c:v>
                </c:pt>
                <c:pt idx="710">
                  <c:v>7</c:v>
                </c:pt>
                <c:pt idx="711">
                  <c:v>6.8</c:v>
                </c:pt>
                <c:pt idx="712">
                  <c:v>6.9</c:v>
                </c:pt>
                <c:pt idx="713">
                  <c:v>7.9</c:v>
                </c:pt>
                <c:pt idx="714">
                  <c:v>7.3</c:v>
                </c:pt>
                <c:pt idx="715">
                  <c:v>8.8000000000000007</c:v>
                </c:pt>
                <c:pt idx="716">
                  <c:v>7</c:v>
                </c:pt>
                <c:pt idx="717">
                  <c:v>7</c:v>
                </c:pt>
                <c:pt idx="718">
                  <c:v>7.1</c:v>
                </c:pt>
                <c:pt idx="719">
                  <c:v>6.7</c:v>
                </c:pt>
                <c:pt idx="720">
                  <c:v>7.9</c:v>
                </c:pt>
                <c:pt idx="721">
                  <c:v>6.5</c:v>
                </c:pt>
                <c:pt idx="722">
                  <c:v>4.3</c:v>
                </c:pt>
                <c:pt idx="723">
                  <c:v>7.9</c:v>
                </c:pt>
                <c:pt idx="724">
                  <c:v>7.3</c:v>
                </c:pt>
                <c:pt idx="725">
                  <c:v>7.5</c:v>
                </c:pt>
                <c:pt idx="726">
                  <c:v>7.2</c:v>
                </c:pt>
                <c:pt idx="727">
                  <c:v>6.3</c:v>
                </c:pt>
                <c:pt idx="728">
                  <c:v>5.8</c:v>
                </c:pt>
                <c:pt idx="729">
                  <c:v>7.9</c:v>
                </c:pt>
                <c:pt idx="730">
                  <c:v>7.5</c:v>
                </c:pt>
                <c:pt idx="731">
                  <c:v>6.6</c:v>
                </c:pt>
                <c:pt idx="732">
                  <c:v>5.5</c:v>
                </c:pt>
                <c:pt idx="733">
                  <c:v>6.5</c:v>
                </c:pt>
                <c:pt idx="734">
                  <c:v>7.7</c:v>
                </c:pt>
                <c:pt idx="735">
                  <c:v>7</c:v>
                </c:pt>
                <c:pt idx="736">
                  <c:v>6.7</c:v>
                </c:pt>
                <c:pt idx="737">
                  <c:v>6.5</c:v>
                </c:pt>
                <c:pt idx="738">
                  <c:v>7.2</c:v>
                </c:pt>
                <c:pt idx="739">
                  <c:v>7</c:v>
                </c:pt>
                <c:pt idx="740">
                  <c:v>7.6</c:v>
                </c:pt>
                <c:pt idx="741">
                  <c:v>6.3</c:v>
                </c:pt>
                <c:pt idx="742">
                  <c:v>7.1</c:v>
                </c:pt>
                <c:pt idx="743">
                  <c:v>7.6</c:v>
                </c:pt>
                <c:pt idx="744">
                  <c:v>7.3</c:v>
                </c:pt>
                <c:pt idx="745">
                  <c:v>8</c:v>
                </c:pt>
                <c:pt idx="746">
                  <c:v>7.3</c:v>
                </c:pt>
                <c:pt idx="747">
                  <c:v>7.5</c:v>
                </c:pt>
                <c:pt idx="748">
                  <c:v>7.4</c:v>
                </c:pt>
                <c:pt idx="749">
                  <c:v>7.6</c:v>
                </c:pt>
                <c:pt idx="750">
                  <c:v>7.6</c:v>
                </c:pt>
                <c:pt idx="751">
                  <c:v>7.2</c:v>
                </c:pt>
                <c:pt idx="752">
                  <c:v>8.3000000000000007</c:v>
                </c:pt>
                <c:pt idx="753">
                  <c:v>7</c:v>
                </c:pt>
                <c:pt idx="754">
                  <c:v>7.1</c:v>
                </c:pt>
                <c:pt idx="755">
                  <c:v>6.3</c:v>
                </c:pt>
                <c:pt idx="756">
                  <c:v>7.8</c:v>
                </c:pt>
                <c:pt idx="757">
                  <c:v>8</c:v>
                </c:pt>
                <c:pt idx="758">
                  <c:v>8.1</c:v>
                </c:pt>
                <c:pt idx="759">
                  <c:v>6.8</c:v>
                </c:pt>
                <c:pt idx="760">
                  <c:v>3.7</c:v>
                </c:pt>
                <c:pt idx="761">
                  <c:v>6.4</c:v>
                </c:pt>
                <c:pt idx="762">
                  <c:v>5.0999999999999996</c:v>
                </c:pt>
                <c:pt idx="763">
                  <c:v>7.3</c:v>
                </c:pt>
                <c:pt idx="764">
                  <c:v>7.1</c:v>
                </c:pt>
                <c:pt idx="765">
                  <c:v>8</c:v>
                </c:pt>
                <c:pt idx="766">
                  <c:v>6.2</c:v>
                </c:pt>
                <c:pt idx="767">
                  <c:v>6.3</c:v>
                </c:pt>
                <c:pt idx="768">
                  <c:v>6.4</c:v>
                </c:pt>
                <c:pt idx="769">
                  <c:v>5.9</c:v>
                </c:pt>
                <c:pt idx="770">
                  <c:v>6.7</c:v>
                </c:pt>
                <c:pt idx="771">
                  <c:v>6.2</c:v>
                </c:pt>
                <c:pt idx="772">
                  <c:v>6.3</c:v>
                </c:pt>
                <c:pt idx="773">
                  <c:v>5.9</c:v>
                </c:pt>
                <c:pt idx="774">
                  <c:v>5.7</c:v>
                </c:pt>
                <c:pt idx="775">
                  <c:v>6</c:v>
                </c:pt>
                <c:pt idx="776">
                  <c:v>5.8</c:v>
                </c:pt>
                <c:pt idx="777">
                  <c:v>5.9</c:v>
                </c:pt>
                <c:pt idx="778">
                  <c:v>4.9000000000000004</c:v>
                </c:pt>
                <c:pt idx="779">
                  <c:v>7.5</c:v>
                </c:pt>
                <c:pt idx="780">
                  <c:v>6.5</c:v>
                </c:pt>
                <c:pt idx="781">
                  <c:v>7.2</c:v>
                </c:pt>
                <c:pt idx="782">
                  <c:v>6.6</c:v>
                </c:pt>
                <c:pt idx="783">
                  <c:v>6.9</c:v>
                </c:pt>
                <c:pt idx="784">
                  <c:v>6.9</c:v>
                </c:pt>
                <c:pt idx="785">
                  <c:v>7</c:v>
                </c:pt>
                <c:pt idx="786">
                  <c:v>7.1</c:v>
                </c:pt>
                <c:pt idx="787">
                  <c:v>7.5</c:v>
                </c:pt>
                <c:pt idx="788">
                  <c:v>8.6</c:v>
                </c:pt>
                <c:pt idx="789">
                  <c:v>7.5</c:v>
                </c:pt>
                <c:pt idx="790">
                  <c:v>7.7</c:v>
                </c:pt>
                <c:pt idx="791">
                  <c:v>6.6</c:v>
                </c:pt>
                <c:pt idx="792">
                  <c:v>6.9</c:v>
                </c:pt>
                <c:pt idx="793">
                  <c:v>8.1</c:v>
                </c:pt>
                <c:pt idx="794">
                  <c:v>7.1</c:v>
                </c:pt>
                <c:pt idx="795">
                  <c:v>7</c:v>
                </c:pt>
                <c:pt idx="796">
                  <c:v>8.6999999999999993</c:v>
                </c:pt>
                <c:pt idx="797">
                  <c:v>7.7</c:v>
                </c:pt>
                <c:pt idx="798">
                  <c:v>7.7</c:v>
                </c:pt>
                <c:pt idx="799">
                  <c:v>6.2</c:v>
                </c:pt>
                <c:pt idx="800">
                  <c:v>6.9</c:v>
                </c:pt>
                <c:pt idx="801">
                  <c:v>6.8</c:v>
                </c:pt>
                <c:pt idx="802">
                  <c:v>7.2</c:v>
                </c:pt>
                <c:pt idx="803">
                  <c:v>7.3</c:v>
                </c:pt>
                <c:pt idx="804">
                  <c:v>6.5</c:v>
                </c:pt>
                <c:pt idx="805">
                  <c:v>7.2</c:v>
                </c:pt>
                <c:pt idx="806">
                  <c:v>8.3000000000000007</c:v>
                </c:pt>
                <c:pt idx="807">
                  <c:v>7.2</c:v>
                </c:pt>
                <c:pt idx="808">
                  <c:v>8</c:v>
                </c:pt>
                <c:pt idx="809">
                  <c:v>7</c:v>
                </c:pt>
                <c:pt idx="810">
                  <c:v>7</c:v>
                </c:pt>
                <c:pt idx="811">
                  <c:v>6.9</c:v>
                </c:pt>
                <c:pt idx="812">
                  <c:v>6</c:v>
                </c:pt>
                <c:pt idx="813">
                  <c:v>6.9</c:v>
                </c:pt>
                <c:pt idx="814">
                  <c:v>6.4</c:v>
                </c:pt>
                <c:pt idx="815">
                  <c:v>7</c:v>
                </c:pt>
                <c:pt idx="816">
                  <c:v>7</c:v>
                </c:pt>
                <c:pt idx="817">
                  <c:v>5.6</c:v>
                </c:pt>
                <c:pt idx="818">
                  <c:v>6.4</c:v>
                </c:pt>
                <c:pt idx="819">
                  <c:v>7.2</c:v>
                </c:pt>
                <c:pt idx="820">
                  <c:v>5.9</c:v>
                </c:pt>
                <c:pt idx="821">
                  <c:v>7.1</c:v>
                </c:pt>
                <c:pt idx="822">
                  <c:v>7.1</c:v>
                </c:pt>
                <c:pt idx="823">
                  <c:v>6.4</c:v>
                </c:pt>
                <c:pt idx="824">
                  <c:v>4.9000000000000004</c:v>
                </c:pt>
                <c:pt idx="825">
                  <c:v>6.8</c:v>
                </c:pt>
                <c:pt idx="826">
                  <c:v>6.4</c:v>
                </c:pt>
                <c:pt idx="827">
                  <c:v>6.3</c:v>
                </c:pt>
                <c:pt idx="828">
                  <c:v>6.1</c:v>
                </c:pt>
                <c:pt idx="829">
                  <c:v>6.6</c:v>
                </c:pt>
                <c:pt idx="830">
                  <c:v>7.2</c:v>
                </c:pt>
                <c:pt idx="831">
                  <c:v>5.9</c:v>
                </c:pt>
                <c:pt idx="832">
                  <c:v>6.7</c:v>
                </c:pt>
                <c:pt idx="833">
                  <c:v>7.1</c:v>
                </c:pt>
                <c:pt idx="834">
                  <c:v>6.7</c:v>
                </c:pt>
                <c:pt idx="835">
                  <c:v>5.9</c:v>
                </c:pt>
                <c:pt idx="836">
                  <c:v>6.2</c:v>
                </c:pt>
                <c:pt idx="837">
                  <c:v>6.8</c:v>
                </c:pt>
                <c:pt idx="838">
                  <c:v>7</c:v>
                </c:pt>
                <c:pt idx="839">
                  <c:v>5.7</c:v>
                </c:pt>
                <c:pt idx="840">
                  <c:v>6</c:v>
                </c:pt>
                <c:pt idx="841">
                  <c:v>7.6</c:v>
                </c:pt>
                <c:pt idx="842">
                  <c:v>7.6</c:v>
                </c:pt>
                <c:pt idx="843">
                  <c:v>7.5</c:v>
                </c:pt>
                <c:pt idx="844">
                  <c:v>7</c:v>
                </c:pt>
                <c:pt idx="845">
                  <c:v>7.5</c:v>
                </c:pt>
                <c:pt idx="846">
                  <c:v>5.4</c:v>
                </c:pt>
                <c:pt idx="847">
                  <c:v>5.5</c:v>
                </c:pt>
                <c:pt idx="848">
                  <c:v>7.5</c:v>
                </c:pt>
                <c:pt idx="849">
                  <c:v>7.7</c:v>
                </c:pt>
                <c:pt idx="850">
                  <c:v>7.5</c:v>
                </c:pt>
                <c:pt idx="851">
                  <c:v>4.5</c:v>
                </c:pt>
                <c:pt idx="852">
                  <c:v>7.5</c:v>
                </c:pt>
                <c:pt idx="853">
                  <c:v>7.2</c:v>
                </c:pt>
                <c:pt idx="854">
                  <c:v>6.4</c:v>
                </c:pt>
                <c:pt idx="855">
                  <c:v>6.6</c:v>
                </c:pt>
                <c:pt idx="856">
                  <c:v>7.4</c:v>
                </c:pt>
                <c:pt idx="857">
                  <c:v>6.9</c:v>
                </c:pt>
                <c:pt idx="858">
                  <c:v>7.3</c:v>
                </c:pt>
                <c:pt idx="859">
                  <c:v>7</c:v>
                </c:pt>
                <c:pt idx="860">
                  <c:v>8.1</c:v>
                </c:pt>
                <c:pt idx="861">
                  <c:v>7.7</c:v>
                </c:pt>
                <c:pt idx="862">
                  <c:v>7.8</c:v>
                </c:pt>
                <c:pt idx="863">
                  <c:v>8.1999999999999993</c:v>
                </c:pt>
                <c:pt idx="864">
                  <c:v>6.7</c:v>
                </c:pt>
                <c:pt idx="865">
                  <c:v>5.8</c:v>
                </c:pt>
                <c:pt idx="866">
                  <c:v>7.4</c:v>
                </c:pt>
                <c:pt idx="867">
                  <c:v>5.6</c:v>
                </c:pt>
                <c:pt idx="868">
                  <c:v>7</c:v>
                </c:pt>
                <c:pt idx="869">
                  <c:v>6.9</c:v>
                </c:pt>
                <c:pt idx="870">
                  <c:v>7.3</c:v>
                </c:pt>
                <c:pt idx="871">
                  <c:v>6.7</c:v>
                </c:pt>
                <c:pt idx="872">
                  <c:v>6.1</c:v>
                </c:pt>
                <c:pt idx="873">
                  <c:v>5.2</c:v>
                </c:pt>
                <c:pt idx="874">
                  <c:v>7.1</c:v>
                </c:pt>
                <c:pt idx="875">
                  <c:v>7.8</c:v>
                </c:pt>
                <c:pt idx="876">
                  <c:v>5.9</c:v>
                </c:pt>
                <c:pt idx="877">
                  <c:v>6.8</c:v>
                </c:pt>
                <c:pt idx="878">
                  <c:v>6.6</c:v>
                </c:pt>
                <c:pt idx="879">
                  <c:v>7.3</c:v>
                </c:pt>
                <c:pt idx="880">
                  <c:v>7.7</c:v>
                </c:pt>
                <c:pt idx="881">
                  <c:v>6.4</c:v>
                </c:pt>
                <c:pt idx="882">
                  <c:v>7</c:v>
                </c:pt>
                <c:pt idx="883">
                  <c:v>7.6</c:v>
                </c:pt>
                <c:pt idx="884">
                  <c:v>6.4</c:v>
                </c:pt>
                <c:pt idx="885">
                  <c:v>6.5</c:v>
                </c:pt>
                <c:pt idx="886">
                  <c:v>7</c:v>
                </c:pt>
                <c:pt idx="887">
                  <c:v>6.6</c:v>
                </c:pt>
                <c:pt idx="888">
                  <c:v>7</c:v>
                </c:pt>
                <c:pt idx="889">
                  <c:v>6.1</c:v>
                </c:pt>
                <c:pt idx="890">
                  <c:v>6.5</c:v>
                </c:pt>
                <c:pt idx="891">
                  <c:v>7.2</c:v>
                </c:pt>
                <c:pt idx="892">
                  <c:v>6.4</c:v>
                </c:pt>
                <c:pt idx="893">
                  <c:v>6.2</c:v>
                </c:pt>
                <c:pt idx="894">
                  <c:v>8.1</c:v>
                </c:pt>
                <c:pt idx="895">
                  <c:v>6.8</c:v>
                </c:pt>
                <c:pt idx="896">
                  <c:v>7.2</c:v>
                </c:pt>
                <c:pt idx="897">
                  <c:v>7.1</c:v>
                </c:pt>
                <c:pt idx="898">
                  <c:v>7.4</c:v>
                </c:pt>
                <c:pt idx="899">
                  <c:v>6.4</c:v>
                </c:pt>
                <c:pt idx="900">
                  <c:v>7.9</c:v>
                </c:pt>
                <c:pt idx="901">
                  <c:v>7.8</c:v>
                </c:pt>
                <c:pt idx="902">
                  <c:v>6.8</c:v>
                </c:pt>
                <c:pt idx="903">
                  <c:v>6.2</c:v>
                </c:pt>
                <c:pt idx="904">
                  <c:v>6</c:v>
                </c:pt>
                <c:pt idx="905">
                  <c:v>7.2</c:v>
                </c:pt>
                <c:pt idx="906">
                  <c:v>7.5</c:v>
                </c:pt>
                <c:pt idx="907">
                  <c:v>7</c:v>
                </c:pt>
                <c:pt idx="908">
                  <c:v>6.6</c:v>
                </c:pt>
                <c:pt idx="909">
                  <c:v>6.3</c:v>
                </c:pt>
                <c:pt idx="910">
                  <c:v>5</c:v>
                </c:pt>
                <c:pt idx="911">
                  <c:v>6.7</c:v>
                </c:pt>
                <c:pt idx="912">
                  <c:v>7.7</c:v>
                </c:pt>
                <c:pt idx="913">
                  <c:v>7.1</c:v>
                </c:pt>
                <c:pt idx="914">
                  <c:v>7.4</c:v>
                </c:pt>
                <c:pt idx="915">
                  <c:v>7.8</c:v>
                </c:pt>
                <c:pt idx="916">
                  <c:v>5.9</c:v>
                </c:pt>
                <c:pt idx="917">
                  <c:v>6.2</c:v>
                </c:pt>
                <c:pt idx="918">
                  <c:v>6.8</c:v>
                </c:pt>
                <c:pt idx="919">
                  <c:v>8</c:v>
                </c:pt>
                <c:pt idx="920">
                  <c:v>7.2</c:v>
                </c:pt>
                <c:pt idx="921">
                  <c:v>7.3</c:v>
                </c:pt>
                <c:pt idx="922">
                  <c:v>7.2</c:v>
                </c:pt>
                <c:pt idx="923">
                  <c:v>4.0999999999999996</c:v>
                </c:pt>
                <c:pt idx="924">
                  <c:v>8.4</c:v>
                </c:pt>
                <c:pt idx="925">
                  <c:v>8</c:v>
                </c:pt>
                <c:pt idx="926">
                  <c:v>6.2</c:v>
                </c:pt>
                <c:pt idx="927">
                  <c:v>7.5</c:v>
                </c:pt>
                <c:pt idx="928">
                  <c:v>5.8</c:v>
                </c:pt>
                <c:pt idx="929">
                  <c:v>7</c:v>
                </c:pt>
                <c:pt idx="930">
                  <c:v>6.9</c:v>
                </c:pt>
                <c:pt idx="931">
                  <c:v>6.6</c:v>
                </c:pt>
                <c:pt idx="932">
                  <c:v>5.9</c:v>
                </c:pt>
                <c:pt idx="933">
                  <c:v>6.1</c:v>
                </c:pt>
                <c:pt idx="934">
                  <c:v>7.3</c:v>
                </c:pt>
                <c:pt idx="935">
                  <c:v>7.8</c:v>
                </c:pt>
                <c:pt idx="936">
                  <c:v>7.7</c:v>
                </c:pt>
                <c:pt idx="937">
                  <c:v>6.8</c:v>
                </c:pt>
                <c:pt idx="938">
                  <c:v>6.5</c:v>
                </c:pt>
                <c:pt idx="939">
                  <c:v>7.6</c:v>
                </c:pt>
                <c:pt idx="940">
                  <c:v>8.4</c:v>
                </c:pt>
                <c:pt idx="941">
                  <c:v>6.5</c:v>
                </c:pt>
                <c:pt idx="942">
                  <c:v>5.2</c:v>
                </c:pt>
                <c:pt idx="943">
                  <c:v>7.9</c:v>
                </c:pt>
                <c:pt idx="944">
                  <c:v>7.7</c:v>
                </c:pt>
                <c:pt idx="945">
                  <c:v>6.8</c:v>
                </c:pt>
                <c:pt idx="946">
                  <c:v>8.1</c:v>
                </c:pt>
                <c:pt idx="947">
                  <c:v>7</c:v>
                </c:pt>
                <c:pt idx="948">
                  <c:v>6.7</c:v>
                </c:pt>
                <c:pt idx="949">
                  <c:v>7.3</c:v>
                </c:pt>
                <c:pt idx="950">
                  <c:v>7.8</c:v>
                </c:pt>
                <c:pt idx="951">
                  <c:v>5.3</c:v>
                </c:pt>
                <c:pt idx="952">
                  <c:v>6.7</c:v>
                </c:pt>
                <c:pt idx="953">
                  <c:v>7.2</c:v>
                </c:pt>
                <c:pt idx="954">
                  <c:v>7.2</c:v>
                </c:pt>
                <c:pt idx="955">
                  <c:v>7.4</c:v>
                </c:pt>
                <c:pt idx="956">
                  <c:v>6.5</c:v>
                </c:pt>
                <c:pt idx="957">
                  <c:v>6.6</c:v>
                </c:pt>
                <c:pt idx="958">
                  <c:v>8.4</c:v>
                </c:pt>
                <c:pt idx="959">
                  <c:v>6.8</c:v>
                </c:pt>
                <c:pt idx="960">
                  <c:v>6.6</c:v>
                </c:pt>
                <c:pt idx="961">
                  <c:v>6.6</c:v>
                </c:pt>
                <c:pt idx="962">
                  <c:v>6.2</c:v>
                </c:pt>
                <c:pt idx="963">
                  <c:v>7.6</c:v>
                </c:pt>
                <c:pt idx="964">
                  <c:v>6.6</c:v>
                </c:pt>
                <c:pt idx="965">
                  <c:v>7.1</c:v>
                </c:pt>
                <c:pt idx="966">
                  <c:v>7.6</c:v>
                </c:pt>
                <c:pt idx="967">
                  <c:v>6</c:v>
                </c:pt>
                <c:pt idx="968">
                  <c:v>6.2</c:v>
                </c:pt>
                <c:pt idx="969">
                  <c:v>7.7</c:v>
                </c:pt>
                <c:pt idx="970">
                  <c:v>7.5</c:v>
                </c:pt>
                <c:pt idx="971">
                  <c:v>7</c:v>
                </c:pt>
                <c:pt idx="972">
                  <c:v>7.2</c:v>
                </c:pt>
                <c:pt idx="973">
                  <c:v>7.5</c:v>
                </c:pt>
                <c:pt idx="974">
                  <c:v>7.8</c:v>
                </c:pt>
                <c:pt idx="975">
                  <c:v>5.8</c:v>
                </c:pt>
                <c:pt idx="976">
                  <c:v>7</c:v>
                </c:pt>
                <c:pt idx="977">
                  <c:v>7.2</c:v>
                </c:pt>
                <c:pt idx="978">
                  <c:v>6.5</c:v>
                </c:pt>
                <c:pt idx="979">
                  <c:v>2.2000000000000002</c:v>
                </c:pt>
                <c:pt idx="980">
                  <c:v>8.1</c:v>
                </c:pt>
                <c:pt idx="981">
                  <c:v>7.3</c:v>
                </c:pt>
                <c:pt idx="982">
                  <c:v>5</c:v>
                </c:pt>
                <c:pt idx="983">
                  <c:v>5.3</c:v>
                </c:pt>
                <c:pt idx="984">
                  <c:v>3.7</c:v>
                </c:pt>
                <c:pt idx="985">
                  <c:v>5.7</c:v>
                </c:pt>
                <c:pt idx="986">
                  <c:v>5.4</c:v>
                </c:pt>
                <c:pt idx="987">
                  <c:v>7</c:v>
                </c:pt>
                <c:pt idx="988">
                  <c:v>7.1</c:v>
                </c:pt>
                <c:pt idx="989">
                  <c:v>6</c:v>
                </c:pt>
                <c:pt idx="990">
                  <c:v>7</c:v>
                </c:pt>
                <c:pt idx="991">
                  <c:v>6.7</c:v>
                </c:pt>
                <c:pt idx="992">
                  <c:v>7.1</c:v>
                </c:pt>
                <c:pt idx="993">
                  <c:v>5.6</c:v>
                </c:pt>
                <c:pt idx="994">
                  <c:v>2.4</c:v>
                </c:pt>
                <c:pt idx="995">
                  <c:v>6.2</c:v>
                </c:pt>
                <c:pt idx="996">
                  <c:v>6.7</c:v>
                </c:pt>
                <c:pt idx="997">
                  <c:v>7.6</c:v>
                </c:pt>
                <c:pt idx="998">
                  <c:v>7.2</c:v>
                </c:pt>
                <c:pt idx="999">
                  <c:v>6.2</c:v>
                </c:pt>
                <c:pt idx="1000">
                  <c:v>6.7</c:v>
                </c:pt>
                <c:pt idx="1001">
                  <c:v>6.4</c:v>
                </c:pt>
                <c:pt idx="1002">
                  <c:v>6.8</c:v>
                </c:pt>
                <c:pt idx="1003">
                  <c:v>7.6</c:v>
                </c:pt>
                <c:pt idx="1004">
                  <c:v>6</c:v>
                </c:pt>
                <c:pt idx="1005">
                  <c:v>7</c:v>
                </c:pt>
                <c:pt idx="1006">
                  <c:v>7.3</c:v>
                </c:pt>
                <c:pt idx="1007">
                  <c:v>7.3</c:v>
                </c:pt>
                <c:pt idx="1008">
                  <c:v>6.6</c:v>
                </c:pt>
                <c:pt idx="1009">
                  <c:v>6.2</c:v>
                </c:pt>
                <c:pt idx="1010">
                  <c:v>7.2</c:v>
                </c:pt>
                <c:pt idx="1011">
                  <c:v>4.4000000000000004</c:v>
                </c:pt>
                <c:pt idx="1012">
                  <c:v>7</c:v>
                </c:pt>
                <c:pt idx="1013">
                  <c:v>6.4</c:v>
                </c:pt>
                <c:pt idx="1014">
                  <c:v>8.3000000000000007</c:v>
                </c:pt>
                <c:pt idx="1015">
                  <c:v>6.2</c:v>
                </c:pt>
                <c:pt idx="1016">
                  <c:v>8.1</c:v>
                </c:pt>
                <c:pt idx="1017">
                  <c:v>7.5</c:v>
                </c:pt>
                <c:pt idx="1018">
                  <c:v>7.9</c:v>
                </c:pt>
                <c:pt idx="1019">
                  <c:v>6.2</c:v>
                </c:pt>
                <c:pt idx="1020">
                  <c:v>7.3</c:v>
                </c:pt>
                <c:pt idx="1021">
                  <c:v>5.8</c:v>
                </c:pt>
                <c:pt idx="1022">
                  <c:v>8</c:v>
                </c:pt>
                <c:pt idx="1023">
                  <c:v>7.4</c:v>
                </c:pt>
                <c:pt idx="1024">
                  <c:v>6.2</c:v>
                </c:pt>
                <c:pt idx="1025">
                  <c:v>6.6</c:v>
                </c:pt>
                <c:pt idx="1026">
                  <c:v>7.6</c:v>
                </c:pt>
                <c:pt idx="1027">
                  <c:v>7.6</c:v>
                </c:pt>
                <c:pt idx="1028">
                  <c:v>7.6</c:v>
                </c:pt>
                <c:pt idx="1029">
                  <c:v>6.8</c:v>
                </c:pt>
                <c:pt idx="1030">
                  <c:v>7.7</c:v>
                </c:pt>
                <c:pt idx="1031">
                  <c:v>5.8</c:v>
                </c:pt>
                <c:pt idx="1032">
                  <c:v>7.7</c:v>
                </c:pt>
                <c:pt idx="1033">
                  <c:v>4.5999999999999996</c:v>
                </c:pt>
                <c:pt idx="1034">
                  <c:v>7.4</c:v>
                </c:pt>
                <c:pt idx="1035">
                  <c:v>8.1</c:v>
                </c:pt>
                <c:pt idx="1036">
                  <c:v>7.3</c:v>
                </c:pt>
                <c:pt idx="1037">
                  <c:v>7</c:v>
                </c:pt>
                <c:pt idx="1038">
                  <c:v>6.8</c:v>
                </c:pt>
                <c:pt idx="1039">
                  <c:v>5.5</c:v>
                </c:pt>
                <c:pt idx="1040">
                  <c:v>8.1999999999999993</c:v>
                </c:pt>
                <c:pt idx="1041">
                  <c:v>8.1</c:v>
                </c:pt>
                <c:pt idx="1042">
                  <c:v>6.1</c:v>
                </c:pt>
                <c:pt idx="1043">
                  <c:v>5.8</c:v>
                </c:pt>
                <c:pt idx="1044">
                  <c:v>5.8</c:v>
                </c:pt>
                <c:pt idx="1045">
                  <c:v>6.6</c:v>
                </c:pt>
                <c:pt idx="1046">
                  <c:v>7</c:v>
                </c:pt>
                <c:pt idx="1047">
                  <c:v>6.1</c:v>
                </c:pt>
                <c:pt idx="1048">
                  <c:v>7.6</c:v>
                </c:pt>
                <c:pt idx="1049">
                  <c:v>6.9</c:v>
                </c:pt>
                <c:pt idx="1050">
                  <c:v>7.4</c:v>
                </c:pt>
                <c:pt idx="1051">
                  <c:v>6.1</c:v>
                </c:pt>
                <c:pt idx="1052">
                  <c:v>7.7</c:v>
                </c:pt>
                <c:pt idx="1053">
                  <c:v>7.3</c:v>
                </c:pt>
                <c:pt idx="1054">
                  <c:v>6.9</c:v>
                </c:pt>
                <c:pt idx="1055">
                  <c:v>5.7</c:v>
                </c:pt>
                <c:pt idx="1056">
                  <c:v>7.4</c:v>
                </c:pt>
                <c:pt idx="1057">
                  <c:v>6.7</c:v>
                </c:pt>
                <c:pt idx="1058">
                  <c:v>7.1</c:v>
                </c:pt>
                <c:pt idx="1059">
                  <c:v>7.8</c:v>
                </c:pt>
                <c:pt idx="1060">
                  <c:v>6.7</c:v>
                </c:pt>
                <c:pt idx="1061">
                  <c:v>6.2</c:v>
                </c:pt>
                <c:pt idx="1062">
                  <c:v>7.1</c:v>
                </c:pt>
                <c:pt idx="1063">
                  <c:v>7.5</c:v>
                </c:pt>
                <c:pt idx="1064">
                  <c:v>6.1</c:v>
                </c:pt>
                <c:pt idx="1065">
                  <c:v>5.0999999999999996</c:v>
                </c:pt>
                <c:pt idx="1066">
                  <c:v>7.3</c:v>
                </c:pt>
                <c:pt idx="1067">
                  <c:v>6.1</c:v>
                </c:pt>
                <c:pt idx="1068">
                  <c:v>6.6</c:v>
                </c:pt>
                <c:pt idx="1069">
                  <c:v>6.6</c:v>
                </c:pt>
                <c:pt idx="1070">
                  <c:v>7.1</c:v>
                </c:pt>
                <c:pt idx="1071">
                  <c:v>6.6</c:v>
                </c:pt>
                <c:pt idx="1072">
                  <c:v>7.9</c:v>
                </c:pt>
                <c:pt idx="1073">
                  <c:v>6.9</c:v>
                </c:pt>
                <c:pt idx="1074">
                  <c:v>6.8</c:v>
                </c:pt>
                <c:pt idx="1075">
                  <c:v>6.5</c:v>
                </c:pt>
                <c:pt idx="1076">
                  <c:v>6.8</c:v>
                </c:pt>
                <c:pt idx="1077">
                  <c:v>8</c:v>
                </c:pt>
                <c:pt idx="1078">
                  <c:v>7.7</c:v>
                </c:pt>
                <c:pt idx="1079">
                  <c:v>7.3</c:v>
                </c:pt>
                <c:pt idx="1080">
                  <c:v>7.5</c:v>
                </c:pt>
                <c:pt idx="1081">
                  <c:v>7.5</c:v>
                </c:pt>
                <c:pt idx="1082">
                  <c:v>7.9</c:v>
                </c:pt>
                <c:pt idx="1083">
                  <c:v>7.3</c:v>
                </c:pt>
                <c:pt idx="1084">
                  <c:v>7</c:v>
                </c:pt>
                <c:pt idx="1085">
                  <c:v>7.3</c:v>
                </c:pt>
                <c:pt idx="1086">
                  <c:v>6.7</c:v>
                </c:pt>
                <c:pt idx="1087">
                  <c:v>7</c:v>
                </c:pt>
                <c:pt idx="1088">
                  <c:v>6.1</c:v>
                </c:pt>
                <c:pt idx="1089">
                  <c:v>6.7</c:v>
                </c:pt>
                <c:pt idx="1090">
                  <c:v>8.1</c:v>
                </c:pt>
                <c:pt idx="1091">
                  <c:v>7.9</c:v>
                </c:pt>
                <c:pt idx="1092">
                  <c:v>6.4</c:v>
                </c:pt>
                <c:pt idx="1093">
                  <c:v>7.4</c:v>
                </c:pt>
                <c:pt idx="1094">
                  <c:v>7.7</c:v>
                </c:pt>
                <c:pt idx="1095">
                  <c:v>7.5</c:v>
                </c:pt>
                <c:pt idx="1096">
                  <c:v>7.9</c:v>
                </c:pt>
                <c:pt idx="1097">
                  <c:v>8</c:v>
                </c:pt>
                <c:pt idx="1098">
                  <c:v>6.8</c:v>
                </c:pt>
                <c:pt idx="1099">
                  <c:v>8.4</c:v>
                </c:pt>
                <c:pt idx="1100">
                  <c:v>5</c:v>
                </c:pt>
                <c:pt idx="1101">
                  <c:v>8.3000000000000007</c:v>
                </c:pt>
                <c:pt idx="1102">
                  <c:v>6.8</c:v>
                </c:pt>
                <c:pt idx="1103">
                  <c:v>7.8</c:v>
                </c:pt>
                <c:pt idx="1104">
                  <c:v>5.9</c:v>
                </c:pt>
                <c:pt idx="1105">
                  <c:v>3.3</c:v>
                </c:pt>
                <c:pt idx="1106">
                  <c:v>8.1999999999999993</c:v>
                </c:pt>
                <c:pt idx="1107">
                  <c:v>8.1999999999999993</c:v>
                </c:pt>
                <c:pt idx="1108">
                  <c:v>7.3</c:v>
                </c:pt>
                <c:pt idx="1109">
                  <c:v>3.4</c:v>
                </c:pt>
                <c:pt idx="1110">
                  <c:v>7.4</c:v>
                </c:pt>
                <c:pt idx="1111">
                  <c:v>7.1</c:v>
                </c:pt>
                <c:pt idx="1112">
                  <c:v>5.4</c:v>
                </c:pt>
                <c:pt idx="1113">
                  <c:v>6.9</c:v>
                </c:pt>
                <c:pt idx="1114">
                  <c:v>6.7</c:v>
                </c:pt>
                <c:pt idx="1115">
                  <c:v>5.8</c:v>
                </c:pt>
                <c:pt idx="1116">
                  <c:v>6.5</c:v>
                </c:pt>
                <c:pt idx="1117">
                  <c:v>6.3</c:v>
                </c:pt>
                <c:pt idx="1118">
                  <c:v>5.8</c:v>
                </c:pt>
                <c:pt idx="1119">
                  <c:v>5.7</c:v>
                </c:pt>
                <c:pt idx="1120">
                  <c:v>6.3</c:v>
                </c:pt>
                <c:pt idx="1121">
                  <c:v>5.7</c:v>
                </c:pt>
                <c:pt idx="1122">
                  <c:v>2.4</c:v>
                </c:pt>
                <c:pt idx="1123">
                  <c:v>6.5</c:v>
                </c:pt>
                <c:pt idx="1124">
                  <c:v>6.5</c:v>
                </c:pt>
                <c:pt idx="1125">
                  <c:v>7.9</c:v>
                </c:pt>
                <c:pt idx="1126">
                  <c:v>6.3</c:v>
                </c:pt>
                <c:pt idx="1127">
                  <c:v>6</c:v>
                </c:pt>
                <c:pt idx="1128">
                  <c:v>4.9000000000000004</c:v>
                </c:pt>
                <c:pt idx="1129">
                  <c:v>6.4</c:v>
                </c:pt>
                <c:pt idx="1130">
                  <c:v>6.4</c:v>
                </c:pt>
                <c:pt idx="1131">
                  <c:v>6.6</c:v>
                </c:pt>
                <c:pt idx="1132">
                  <c:v>6</c:v>
                </c:pt>
                <c:pt idx="1133">
                  <c:v>7.3</c:v>
                </c:pt>
                <c:pt idx="1134">
                  <c:v>6.7</c:v>
                </c:pt>
                <c:pt idx="1135">
                  <c:v>7.3</c:v>
                </c:pt>
                <c:pt idx="1136">
                  <c:v>6.5</c:v>
                </c:pt>
                <c:pt idx="1137">
                  <c:v>6.7</c:v>
                </c:pt>
                <c:pt idx="1138">
                  <c:v>4.7</c:v>
                </c:pt>
                <c:pt idx="1139">
                  <c:v>8</c:v>
                </c:pt>
                <c:pt idx="1140">
                  <c:v>6.3</c:v>
                </c:pt>
                <c:pt idx="1141">
                  <c:v>7.4</c:v>
                </c:pt>
                <c:pt idx="1142">
                  <c:v>6.7</c:v>
                </c:pt>
                <c:pt idx="1143">
                  <c:v>6.2</c:v>
                </c:pt>
                <c:pt idx="1144">
                  <c:v>7.9</c:v>
                </c:pt>
                <c:pt idx="1145">
                  <c:v>6.6</c:v>
                </c:pt>
                <c:pt idx="1146">
                  <c:v>7.7</c:v>
                </c:pt>
                <c:pt idx="1147">
                  <c:v>7.3</c:v>
                </c:pt>
                <c:pt idx="1148">
                  <c:v>8.1999999999999993</c:v>
                </c:pt>
                <c:pt idx="1149">
                  <c:v>6.8</c:v>
                </c:pt>
                <c:pt idx="1150">
                  <c:v>7.3</c:v>
                </c:pt>
                <c:pt idx="1151">
                  <c:v>6.8</c:v>
                </c:pt>
                <c:pt idx="1152">
                  <c:v>7</c:v>
                </c:pt>
                <c:pt idx="1153">
                  <c:v>7.8</c:v>
                </c:pt>
                <c:pt idx="1154">
                  <c:v>7.6</c:v>
                </c:pt>
                <c:pt idx="1155">
                  <c:v>4.9000000000000004</c:v>
                </c:pt>
                <c:pt idx="1156">
                  <c:v>7.7</c:v>
                </c:pt>
                <c:pt idx="1157">
                  <c:v>7.1</c:v>
                </c:pt>
                <c:pt idx="1158">
                  <c:v>6.9</c:v>
                </c:pt>
                <c:pt idx="1159">
                  <c:v>7.6</c:v>
                </c:pt>
                <c:pt idx="1160">
                  <c:v>7</c:v>
                </c:pt>
                <c:pt idx="1161">
                  <c:v>6.2</c:v>
                </c:pt>
                <c:pt idx="1162">
                  <c:v>6.7</c:v>
                </c:pt>
                <c:pt idx="1163">
                  <c:v>7</c:v>
                </c:pt>
                <c:pt idx="1164">
                  <c:v>5.6</c:v>
                </c:pt>
                <c:pt idx="1165">
                  <c:v>6.8</c:v>
                </c:pt>
                <c:pt idx="1166">
                  <c:v>6</c:v>
                </c:pt>
                <c:pt idx="1167">
                  <c:v>7.5</c:v>
                </c:pt>
                <c:pt idx="1168">
                  <c:v>7.1</c:v>
                </c:pt>
                <c:pt idx="1169">
                  <c:v>7.8</c:v>
                </c:pt>
                <c:pt idx="1170">
                  <c:v>7.2</c:v>
                </c:pt>
                <c:pt idx="1171">
                  <c:v>6.8</c:v>
                </c:pt>
                <c:pt idx="1172">
                  <c:v>6.6</c:v>
                </c:pt>
                <c:pt idx="1173">
                  <c:v>5.8</c:v>
                </c:pt>
                <c:pt idx="1174">
                  <c:v>5.9</c:v>
                </c:pt>
                <c:pt idx="1175">
                  <c:v>6.6</c:v>
                </c:pt>
                <c:pt idx="1176">
                  <c:v>6.9</c:v>
                </c:pt>
                <c:pt idx="1177">
                  <c:v>5.9</c:v>
                </c:pt>
                <c:pt idx="1178">
                  <c:v>5.8</c:v>
                </c:pt>
                <c:pt idx="1179">
                  <c:v>5.7</c:v>
                </c:pt>
                <c:pt idx="1180">
                  <c:v>6.1</c:v>
                </c:pt>
                <c:pt idx="1181">
                  <c:v>5.2</c:v>
                </c:pt>
                <c:pt idx="1182">
                  <c:v>6.2</c:v>
                </c:pt>
                <c:pt idx="1183">
                  <c:v>6.6</c:v>
                </c:pt>
                <c:pt idx="1184">
                  <c:v>5.8</c:v>
                </c:pt>
                <c:pt idx="1185">
                  <c:v>7.4</c:v>
                </c:pt>
                <c:pt idx="1186">
                  <c:v>6.4</c:v>
                </c:pt>
                <c:pt idx="1187">
                  <c:v>7.4</c:v>
                </c:pt>
                <c:pt idx="1188">
                  <c:v>7.4</c:v>
                </c:pt>
                <c:pt idx="1189">
                  <c:v>6.5</c:v>
                </c:pt>
                <c:pt idx="1190">
                  <c:v>6.5</c:v>
                </c:pt>
                <c:pt idx="1191">
                  <c:v>6.7</c:v>
                </c:pt>
                <c:pt idx="1192">
                  <c:v>7.2</c:v>
                </c:pt>
                <c:pt idx="1193">
                  <c:v>5.6</c:v>
                </c:pt>
                <c:pt idx="1194">
                  <c:v>7.4</c:v>
                </c:pt>
                <c:pt idx="1195">
                  <c:v>7.3</c:v>
                </c:pt>
                <c:pt idx="1196">
                  <c:v>6.6</c:v>
                </c:pt>
                <c:pt idx="1197">
                  <c:v>6.1</c:v>
                </c:pt>
                <c:pt idx="1198">
                  <c:v>6.4</c:v>
                </c:pt>
                <c:pt idx="1199">
                  <c:v>7</c:v>
                </c:pt>
                <c:pt idx="1200">
                  <c:v>6.2</c:v>
                </c:pt>
                <c:pt idx="1201">
                  <c:v>6.8</c:v>
                </c:pt>
                <c:pt idx="1202">
                  <c:v>7.3</c:v>
                </c:pt>
                <c:pt idx="1203">
                  <c:v>7.2</c:v>
                </c:pt>
                <c:pt idx="1204">
                  <c:v>7.2</c:v>
                </c:pt>
                <c:pt idx="1205">
                  <c:v>6.7</c:v>
                </c:pt>
                <c:pt idx="1206">
                  <c:v>6.2</c:v>
                </c:pt>
                <c:pt idx="1207">
                  <c:v>6.5</c:v>
                </c:pt>
                <c:pt idx="1208">
                  <c:v>7.1</c:v>
                </c:pt>
                <c:pt idx="1209">
                  <c:v>7.6</c:v>
                </c:pt>
                <c:pt idx="1210">
                  <c:v>5.7</c:v>
                </c:pt>
                <c:pt idx="1211">
                  <c:v>6</c:v>
                </c:pt>
                <c:pt idx="1212">
                  <c:v>6.7</c:v>
                </c:pt>
                <c:pt idx="1213">
                  <c:v>5.2</c:v>
                </c:pt>
                <c:pt idx="1214">
                  <c:v>6.7</c:v>
                </c:pt>
                <c:pt idx="1215">
                  <c:v>5.7</c:v>
                </c:pt>
                <c:pt idx="1216">
                  <c:v>7</c:v>
                </c:pt>
                <c:pt idx="1217">
                  <c:v>6</c:v>
                </c:pt>
                <c:pt idx="1218">
                  <c:v>6.2</c:v>
                </c:pt>
                <c:pt idx="1219">
                  <c:v>7.7</c:v>
                </c:pt>
                <c:pt idx="1220">
                  <c:v>7.2</c:v>
                </c:pt>
                <c:pt idx="1221">
                  <c:v>8</c:v>
                </c:pt>
                <c:pt idx="1222">
                  <c:v>7.2</c:v>
                </c:pt>
                <c:pt idx="1223">
                  <c:v>6.6</c:v>
                </c:pt>
                <c:pt idx="1224">
                  <c:v>3.7</c:v>
                </c:pt>
                <c:pt idx="1225">
                  <c:v>8.3000000000000007</c:v>
                </c:pt>
                <c:pt idx="1226">
                  <c:v>7.1</c:v>
                </c:pt>
                <c:pt idx="1227">
                  <c:v>7</c:v>
                </c:pt>
                <c:pt idx="1228">
                  <c:v>6.9</c:v>
                </c:pt>
                <c:pt idx="1229">
                  <c:v>7.1</c:v>
                </c:pt>
                <c:pt idx="1230">
                  <c:v>7.8</c:v>
                </c:pt>
                <c:pt idx="1231">
                  <c:v>6.4</c:v>
                </c:pt>
                <c:pt idx="1232">
                  <c:v>5.2</c:v>
                </c:pt>
                <c:pt idx="1233">
                  <c:v>6.9</c:v>
                </c:pt>
                <c:pt idx="1234">
                  <c:v>7</c:v>
                </c:pt>
                <c:pt idx="1235">
                  <c:v>6</c:v>
                </c:pt>
                <c:pt idx="1236">
                  <c:v>7.5</c:v>
                </c:pt>
                <c:pt idx="1237">
                  <c:v>6.7</c:v>
                </c:pt>
                <c:pt idx="1238">
                  <c:v>8.6</c:v>
                </c:pt>
                <c:pt idx="1239">
                  <c:v>7.4</c:v>
                </c:pt>
                <c:pt idx="1240">
                  <c:v>7.6</c:v>
                </c:pt>
                <c:pt idx="1241">
                  <c:v>7.4</c:v>
                </c:pt>
                <c:pt idx="1242">
                  <c:v>6.8</c:v>
                </c:pt>
                <c:pt idx="1243">
                  <c:v>7.8</c:v>
                </c:pt>
                <c:pt idx="1244">
                  <c:v>7.8</c:v>
                </c:pt>
                <c:pt idx="1245">
                  <c:v>6.8</c:v>
                </c:pt>
                <c:pt idx="1246">
                  <c:v>7.4</c:v>
                </c:pt>
                <c:pt idx="1247">
                  <c:v>6.2</c:v>
                </c:pt>
                <c:pt idx="1248">
                  <c:v>6.3</c:v>
                </c:pt>
                <c:pt idx="1249">
                  <c:v>5.5</c:v>
                </c:pt>
                <c:pt idx="1250">
                  <c:v>7.7</c:v>
                </c:pt>
                <c:pt idx="1251">
                  <c:v>6.4</c:v>
                </c:pt>
                <c:pt idx="1252">
                  <c:v>7</c:v>
                </c:pt>
                <c:pt idx="1253">
                  <c:v>6.9</c:v>
                </c:pt>
                <c:pt idx="1254">
                  <c:v>6.7</c:v>
                </c:pt>
                <c:pt idx="1255">
                  <c:v>7.2</c:v>
                </c:pt>
                <c:pt idx="1256">
                  <c:v>6</c:v>
                </c:pt>
                <c:pt idx="1257">
                  <c:v>6.8</c:v>
                </c:pt>
                <c:pt idx="1258">
                  <c:v>6.4</c:v>
                </c:pt>
                <c:pt idx="1259">
                  <c:v>7.7</c:v>
                </c:pt>
                <c:pt idx="1260">
                  <c:v>6.6</c:v>
                </c:pt>
                <c:pt idx="1261">
                  <c:v>6.7</c:v>
                </c:pt>
                <c:pt idx="1262">
                  <c:v>8</c:v>
                </c:pt>
                <c:pt idx="1263">
                  <c:v>6.7</c:v>
                </c:pt>
                <c:pt idx="1264">
                  <c:v>4.3</c:v>
                </c:pt>
                <c:pt idx="1265">
                  <c:v>6.9</c:v>
                </c:pt>
                <c:pt idx="1266">
                  <c:v>6.5</c:v>
                </c:pt>
                <c:pt idx="1267">
                  <c:v>6</c:v>
                </c:pt>
                <c:pt idx="1268">
                  <c:v>5.4</c:v>
                </c:pt>
                <c:pt idx="1269">
                  <c:v>7.8</c:v>
                </c:pt>
                <c:pt idx="1270">
                  <c:v>5</c:v>
                </c:pt>
                <c:pt idx="1271">
                  <c:v>6.9</c:v>
                </c:pt>
                <c:pt idx="1272">
                  <c:v>7.7</c:v>
                </c:pt>
                <c:pt idx="1273">
                  <c:v>8.1999999999999993</c:v>
                </c:pt>
                <c:pt idx="1274">
                  <c:v>6.9</c:v>
                </c:pt>
                <c:pt idx="1275">
                  <c:v>7</c:v>
                </c:pt>
                <c:pt idx="1276">
                  <c:v>6.5</c:v>
                </c:pt>
                <c:pt idx="1277">
                  <c:v>6.8</c:v>
                </c:pt>
                <c:pt idx="1278">
                  <c:v>6.9</c:v>
                </c:pt>
                <c:pt idx="1279">
                  <c:v>4.8</c:v>
                </c:pt>
                <c:pt idx="1280">
                  <c:v>7.2</c:v>
                </c:pt>
                <c:pt idx="1281">
                  <c:v>5.7</c:v>
                </c:pt>
                <c:pt idx="1282">
                  <c:v>7.2</c:v>
                </c:pt>
                <c:pt idx="1283">
                  <c:v>7.1</c:v>
                </c:pt>
                <c:pt idx="1284">
                  <c:v>6</c:v>
                </c:pt>
                <c:pt idx="1285">
                  <c:v>7.4</c:v>
                </c:pt>
                <c:pt idx="1286">
                  <c:v>6.3</c:v>
                </c:pt>
                <c:pt idx="1287">
                  <c:v>8.1999999999999993</c:v>
                </c:pt>
                <c:pt idx="1288">
                  <c:v>6.9</c:v>
                </c:pt>
                <c:pt idx="1289">
                  <c:v>6.9</c:v>
                </c:pt>
                <c:pt idx="1290">
                  <c:v>6.1</c:v>
                </c:pt>
                <c:pt idx="1291">
                  <c:v>7.3</c:v>
                </c:pt>
                <c:pt idx="1292">
                  <c:v>6.9</c:v>
                </c:pt>
                <c:pt idx="1293">
                  <c:v>6.9</c:v>
                </c:pt>
                <c:pt idx="1294">
                  <c:v>6.9</c:v>
                </c:pt>
                <c:pt idx="1295">
                  <c:v>7.9</c:v>
                </c:pt>
                <c:pt idx="1296">
                  <c:v>6.4</c:v>
                </c:pt>
                <c:pt idx="1297">
                  <c:v>7.4</c:v>
                </c:pt>
                <c:pt idx="1298">
                  <c:v>8</c:v>
                </c:pt>
                <c:pt idx="1299">
                  <c:v>7.1</c:v>
                </c:pt>
                <c:pt idx="1300">
                  <c:v>6.9</c:v>
                </c:pt>
                <c:pt idx="1301">
                  <c:v>7.4</c:v>
                </c:pt>
                <c:pt idx="1302">
                  <c:v>7.8</c:v>
                </c:pt>
                <c:pt idx="1303">
                  <c:v>5.9</c:v>
                </c:pt>
                <c:pt idx="1304">
                  <c:v>8.1999999999999993</c:v>
                </c:pt>
                <c:pt idx="1305">
                  <c:v>6.6</c:v>
                </c:pt>
                <c:pt idx="1306">
                  <c:v>5.5</c:v>
                </c:pt>
                <c:pt idx="1307">
                  <c:v>6.5</c:v>
                </c:pt>
                <c:pt idx="1308">
                  <c:v>5.0999999999999996</c:v>
                </c:pt>
                <c:pt idx="1309">
                  <c:v>6.7</c:v>
                </c:pt>
                <c:pt idx="1310">
                  <c:v>6.2</c:v>
                </c:pt>
                <c:pt idx="1311">
                  <c:v>7.8</c:v>
                </c:pt>
                <c:pt idx="1312">
                  <c:v>6.7</c:v>
                </c:pt>
                <c:pt idx="1313">
                  <c:v>5.6</c:v>
                </c:pt>
                <c:pt idx="1314">
                  <c:v>7.3</c:v>
                </c:pt>
                <c:pt idx="1315">
                  <c:v>5.3</c:v>
                </c:pt>
                <c:pt idx="1316">
                  <c:v>4.5</c:v>
                </c:pt>
                <c:pt idx="1317">
                  <c:v>5.5</c:v>
                </c:pt>
                <c:pt idx="1318">
                  <c:v>5.8</c:v>
                </c:pt>
                <c:pt idx="1319">
                  <c:v>6.3</c:v>
                </c:pt>
                <c:pt idx="1320">
                  <c:v>5.6</c:v>
                </c:pt>
                <c:pt idx="1321">
                  <c:v>6.5</c:v>
                </c:pt>
                <c:pt idx="1322">
                  <c:v>4.2</c:v>
                </c:pt>
                <c:pt idx="1323">
                  <c:v>6.6</c:v>
                </c:pt>
                <c:pt idx="1324">
                  <c:v>6.3</c:v>
                </c:pt>
                <c:pt idx="1325">
                  <c:v>6.3</c:v>
                </c:pt>
                <c:pt idx="1326">
                  <c:v>6.4</c:v>
                </c:pt>
                <c:pt idx="1327">
                  <c:v>5.6</c:v>
                </c:pt>
                <c:pt idx="1328">
                  <c:v>5.8</c:v>
                </c:pt>
                <c:pt idx="1329">
                  <c:v>6.8</c:v>
                </c:pt>
                <c:pt idx="1330">
                  <c:v>6.5</c:v>
                </c:pt>
                <c:pt idx="1331">
                  <c:v>6.4</c:v>
                </c:pt>
                <c:pt idx="1332">
                  <c:v>6.6</c:v>
                </c:pt>
                <c:pt idx="1333">
                  <c:v>5.5</c:v>
                </c:pt>
                <c:pt idx="1334">
                  <c:v>6.3</c:v>
                </c:pt>
                <c:pt idx="1335">
                  <c:v>5.9</c:v>
                </c:pt>
                <c:pt idx="1336">
                  <c:v>5.7</c:v>
                </c:pt>
                <c:pt idx="1337">
                  <c:v>7</c:v>
                </c:pt>
                <c:pt idx="1338">
                  <c:v>6</c:v>
                </c:pt>
                <c:pt idx="1339">
                  <c:v>7.2</c:v>
                </c:pt>
                <c:pt idx="1340">
                  <c:v>6</c:v>
                </c:pt>
                <c:pt idx="1341">
                  <c:v>8.1999999999999993</c:v>
                </c:pt>
                <c:pt idx="1342">
                  <c:v>6.7</c:v>
                </c:pt>
                <c:pt idx="1343">
                  <c:v>7.8</c:v>
                </c:pt>
                <c:pt idx="1344">
                  <c:v>6.8</c:v>
                </c:pt>
                <c:pt idx="1345">
                  <c:v>7.2</c:v>
                </c:pt>
                <c:pt idx="1346">
                  <c:v>7.2</c:v>
                </c:pt>
                <c:pt idx="1347">
                  <c:v>8.5</c:v>
                </c:pt>
                <c:pt idx="1348">
                  <c:v>6.3</c:v>
                </c:pt>
                <c:pt idx="1349">
                  <c:v>7.1</c:v>
                </c:pt>
                <c:pt idx="1350">
                  <c:v>6</c:v>
                </c:pt>
                <c:pt idx="1351">
                  <c:v>7.4</c:v>
                </c:pt>
                <c:pt idx="1352">
                  <c:v>7</c:v>
                </c:pt>
                <c:pt idx="1353">
                  <c:v>7</c:v>
                </c:pt>
                <c:pt idx="1354">
                  <c:v>7.7</c:v>
                </c:pt>
                <c:pt idx="1355">
                  <c:v>7.9</c:v>
                </c:pt>
                <c:pt idx="1356">
                  <c:v>5.7</c:v>
                </c:pt>
                <c:pt idx="1357">
                  <c:v>7</c:v>
                </c:pt>
                <c:pt idx="1358">
                  <c:v>8.5</c:v>
                </c:pt>
                <c:pt idx="1359">
                  <c:v>7.5</c:v>
                </c:pt>
                <c:pt idx="1360">
                  <c:v>7</c:v>
                </c:pt>
                <c:pt idx="1361">
                  <c:v>6.9</c:v>
                </c:pt>
                <c:pt idx="1362">
                  <c:v>6.9</c:v>
                </c:pt>
                <c:pt idx="1363">
                  <c:v>5.6</c:v>
                </c:pt>
                <c:pt idx="1364">
                  <c:v>7</c:v>
                </c:pt>
                <c:pt idx="1365">
                  <c:v>7.5</c:v>
                </c:pt>
                <c:pt idx="1366">
                  <c:v>7.4</c:v>
                </c:pt>
                <c:pt idx="1367">
                  <c:v>7.5</c:v>
                </c:pt>
                <c:pt idx="1368">
                  <c:v>7</c:v>
                </c:pt>
                <c:pt idx="1369">
                  <c:v>6.9</c:v>
                </c:pt>
                <c:pt idx="1370">
                  <c:v>6.7</c:v>
                </c:pt>
                <c:pt idx="1371">
                  <c:v>7</c:v>
                </c:pt>
                <c:pt idx="1372">
                  <c:v>6.3</c:v>
                </c:pt>
                <c:pt idx="1373">
                  <c:v>5.5</c:v>
                </c:pt>
                <c:pt idx="1374">
                  <c:v>8.1</c:v>
                </c:pt>
                <c:pt idx="1375">
                  <c:v>7.1</c:v>
                </c:pt>
                <c:pt idx="1376">
                  <c:v>6.1</c:v>
                </c:pt>
                <c:pt idx="1377">
                  <c:v>6.9</c:v>
                </c:pt>
                <c:pt idx="1378">
                  <c:v>8</c:v>
                </c:pt>
                <c:pt idx="1379">
                  <c:v>6.8</c:v>
                </c:pt>
                <c:pt idx="1380">
                  <c:v>6.9</c:v>
                </c:pt>
                <c:pt idx="1381">
                  <c:v>6.7</c:v>
                </c:pt>
                <c:pt idx="1382">
                  <c:v>7.1</c:v>
                </c:pt>
                <c:pt idx="1383">
                  <c:v>6.5</c:v>
                </c:pt>
                <c:pt idx="1384">
                  <c:v>6.5</c:v>
                </c:pt>
                <c:pt idx="1385">
                  <c:v>5</c:v>
                </c:pt>
                <c:pt idx="1386">
                  <c:v>6.7</c:v>
                </c:pt>
                <c:pt idx="1387">
                  <c:v>6.1</c:v>
                </c:pt>
                <c:pt idx="1388">
                  <c:v>6.2</c:v>
                </c:pt>
                <c:pt idx="1389">
                  <c:v>6</c:v>
                </c:pt>
                <c:pt idx="1390">
                  <c:v>8.1</c:v>
                </c:pt>
                <c:pt idx="1391">
                  <c:v>6.3</c:v>
                </c:pt>
                <c:pt idx="1392">
                  <c:v>6.7</c:v>
                </c:pt>
                <c:pt idx="1393">
                  <c:v>5.8</c:v>
                </c:pt>
                <c:pt idx="1394">
                  <c:v>5.6</c:v>
                </c:pt>
                <c:pt idx="1395">
                  <c:v>5.3</c:v>
                </c:pt>
                <c:pt idx="1396">
                  <c:v>5.7</c:v>
                </c:pt>
                <c:pt idx="1397">
                  <c:v>6.5</c:v>
                </c:pt>
                <c:pt idx="1398">
                  <c:v>6.5</c:v>
                </c:pt>
                <c:pt idx="1399">
                  <c:v>6.7</c:v>
                </c:pt>
                <c:pt idx="1400">
                  <c:v>6.6</c:v>
                </c:pt>
                <c:pt idx="1401">
                  <c:v>6.6</c:v>
                </c:pt>
                <c:pt idx="1402">
                  <c:v>6.1</c:v>
                </c:pt>
                <c:pt idx="1403">
                  <c:v>5.6</c:v>
                </c:pt>
                <c:pt idx="1404">
                  <c:v>6.9</c:v>
                </c:pt>
                <c:pt idx="1405">
                  <c:v>7.4</c:v>
                </c:pt>
                <c:pt idx="1406">
                  <c:v>6.8</c:v>
                </c:pt>
                <c:pt idx="1407">
                  <c:v>8.5</c:v>
                </c:pt>
                <c:pt idx="1408">
                  <c:v>7.3</c:v>
                </c:pt>
                <c:pt idx="1409">
                  <c:v>6.2</c:v>
                </c:pt>
                <c:pt idx="1410">
                  <c:v>6.5</c:v>
                </c:pt>
                <c:pt idx="1411">
                  <c:v>6.8</c:v>
                </c:pt>
                <c:pt idx="1412">
                  <c:v>6.3</c:v>
                </c:pt>
                <c:pt idx="1413">
                  <c:v>6.4</c:v>
                </c:pt>
                <c:pt idx="1414">
                  <c:v>6.7</c:v>
                </c:pt>
                <c:pt idx="1415">
                  <c:v>6.6</c:v>
                </c:pt>
                <c:pt idx="1416">
                  <c:v>7.3</c:v>
                </c:pt>
                <c:pt idx="1417">
                  <c:v>7.1</c:v>
                </c:pt>
                <c:pt idx="1418">
                  <c:v>6.7</c:v>
                </c:pt>
                <c:pt idx="1419">
                  <c:v>6.8</c:v>
                </c:pt>
                <c:pt idx="1420">
                  <c:v>5.7</c:v>
                </c:pt>
                <c:pt idx="1421">
                  <c:v>6.9</c:v>
                </c:pt>
                <c:pt idx="1422">
                  <c:v>7</c:v>
                </c:pt>
                <c:pt idx="1423">
                  <c:v>1.6</c:v>
                </c:pt>
                <c:pt idx="1424">
                  <c:v>6.5</c:v>
                </c:pt>
                <c:pt idx="1425">
                  <c:v>6.8</c:v>
                </c:pt>
                <c:pt idx="1426">
                  <c:v>7.8</c:v>
                </c:pt>
                <c:pt idx="1427">
                  <c:v>7.9</c:v>
                </c:pt>
                <c:pt idx="1428">
                  <c:v>6.9</c:v>
                </c:pt>
                <c:pt idx="1429">
                  <c:v>7.3</c:v>
                </c:pt>
                <c:pt idx="1430">
                  <c:v>8.1</c:v>
                </c:pt>
                <c:pt idx="1431">
                  <c:v>7.2</c:v>
                </c:pt>
                <c:pt idx="1432">
                  <c:v>7.6</c:v>
                </c:pt>
                <c:pt idx="1433">
                  <c:v>7.4</c:v>
                </c:pt>
                <c:pt idx="1434">
                  <c:v>7.2</c:v>
                </c:pt>
                <c:pt idx="1435">
                  <c:v>7.1</c:v>
                </c:pt>
                <c:pt idx="1436">
                  <c:v>7.5</c:v>
                </c:pt>
                <c:pt idx="1437">
                  <c:v>8.3000000000000007</c:v>
                </c:pt>
                <c:pt idx="1438">
                  <c:v>6.6</c:v>
                </c:pt>
                <c:pt idx="1439">
                  <c:v>7</c:v>
                </c:pt>
                <c:pt idx="1440">
                  <c:v>7.5</c:v>
                </c:pt>
                <c:pt idx="1441">
                  <c:v>8.1</c:v>
                </c:pt>
                <c:pt idx="1442">
                  <c:v>7</c:v>
                </c:pt>
                <c:pt idx="1443">
                  <c:v>7</c:v>
                </c:pt>
                <c:pt idx="1444">
                  <c:v>6.3</c:v>
                </c:pt>
                <c:pt idx="1445">
                  <c:v>6.1</c:v>
                </c:pt>
                <c:pt idx="1446">
                  <c:v>6.7</c:v>
                </c:pt>
                <c:pt idx="1447">
                  <c:v>5.3</c:v>
                </c:pt>
                <c:pt idx="1448">
                  <c:v>7.3</c:v>
                </c:pt>
                <c:pt idx="1449">
                  <c:v>7</c:v>
                </c:pt>
                <c:pt idx="1450">
                  <c:v>5.6</c:v>
                </c:pt>
                <c:pt idx="1451">
                  <c:v>5.6</c:v>
                </c:pt>
                <c:pt idx="1452">
                  <c:v>5.8</c:v>
                </c:pt>
                <c:pt idx="1453">
                  <c:v>5.9</c:v>
                </c:pt>
                <c:pt idx="1454">
                  <c:v>6.4</c:v>
                </c:pt>
                <c:pt idx="1455">
                  <c:v>6.8</c:v>
                </c:pt>
                <c:pt idx="1456">
                  <c:v>4.9000000000000004</c:v>
                </c:pt>
                <c:pt idx="1457">
                  <c:v>6</c:v>
                </c:pt>
                <c:pt idx="1458">
                  <c:v>6.7</c:v>
                </c:pt>
                <c:pt idx="1459">
                  <c:v>6.9</c:v>
                </c:pt>
                <c:pt idx="1460">
                  <c:v>6.2</c:v>
                </c:pt>
                <c:pt idx="1461">
                  <c:v>6.5</c:v>
                </c:pt>
                <c:pt idx="1462">
                  <c:v>6.6</c:v>
                </c:pt>
                <c:pt idx="1463">
                  <c:v>7.1</c:v>
                </c:pt>
                <c:pt idx="1464">
                  <c:v>7</c:v>
                </c:pt>
                <c:pt idx="1465">
                  <c:v>5.9</c:v>
                </c:pt>
                <c:pt idx="1466">
                  <c:v>6.4</c:v>
                </c:pt>
                <c:pt idx="1467">
                  <c:v>7.6</c:v>
                </c:pt>
                <c:pt idx="1468">
                  <c:v>6</c:v>
                </c:pt>
                <c:pt idx="1469">
                  <c:v>6.9</c:v>
                </c:pt>
                <c:pt idx="1470">
                  <c:v>6.3</c:v>
                </c:pt>
                <c:pt idx="1471">
                  <c:v>5.6</c:v>
                </c:pt>
                <c:pt idx="1472">
                  <c:v>5.9</c:v>
                </c:pt>
                <c:pt idx="1473">
                  <c:v>7</c:v>
                </c:pt>
                <c:pt idx="1474">
                  <c:v>5.3</c:v>
                </c:pt>
                <c:pt idx="1475">
                  <c:v>6.5</c:v>
                </c:pt>
                <c:pt idx="1476">
                  <c:v>7.6</c:v>
                </c:pt>
                <c:pt idx="1477">
                  <c:v>7.5</c:v>
                </c:pt>
                <c:pt idx="1478">
                  <c:v>6.1</c:v>
                </c:pt>
                <c:pt idx="1479">
                  <c:v>6.8</c:v>
                </c:pt>
                <c:pt idx="1480">
                  <c:v>5.8</c:v>
                </c:pt>
                <c:pt idx="1481">
                  <c:v>6.4</c:v>
                </c:pt>
                <c:pt idx="1482">
                  <c:v>5.8</c:v>
                </c:pt>
                <c:pt idx="1483">
                  <c:v>4.8</c:v>
                </c:pt>
                <c:pt idx="1484">
                  <c:v>6.9</c:v>
                </c:pt>
                <c:pt idx="1485">
                  <c:v>6.5</c:v>
                </c:pt>
                <c:pt idx="1486">
                  <c:v>6.9</c:v>
                </c:pt>
                <c:pt idx="1487">
                  <c:v>6.9</c:v>
                </c:pt>
                <c:pt idx="1488">
                  <c:v>6.9</c:v>
                </c:pt>
                <c:pt idx="1489">
                  <c:v>7.3</c:v>
                </c:pt>
                <c:pt idx="1490">
                  <c:v>5.5</c:v>
                </c:pt>
                <c:pt idx="1491">
                  <c:v>6.2</c:v>
                </c:pt>
                <c:pt idx="1492">
                  <c:v>4.9000000000000004</c:v>
                </c:pt>
                <c:pt idx="1493">
                  <c:v>8.1</c:v>
                </c:pt>
                <c:pt idx="1494">
                  <c:v>6.6</c:v>
                </c:pt>
                <c:pt idx="1495">
                  <c:v>6</c:v>
                </c:pt>
                <c:pt idx="1496">
                  <c:v>7.1</c:v>
                </c:pt>
                <c:pt idx="1497">
                  <c:v>7.2</c:v>
                </c:pt>
                <c:pt idx="1498">
                  <c:v>7.2</c:v>
                </c:pt>
                <c:pt idx="1499">
                  <c:v>6.5</c:v>
                </c:pt>
                <c:pt idx="1500">
                  <c:v>7.2</c:v>
                </c:pt>
                <c:pt idx="1501">
                  <c:v>6.8</c:v>
                </c:pt>
                <c:pt idx="1502">
                  <c:v>7.2</c:v>
                </c:pt>
                <c:pt idx="1503">
                  <c:v>7.4</c:v>
                </c:pt>
                <c:pt idx="1504">
                  <c:v>5.0999999999999996</c:v>
                </c:pt>
                <c:pt idx="1505">
                  <c:v>7</c:v>
                </c:pt>
                <c:pt idx="1506">
                  <c:v>7.9</c:v>
                </c:pt>
                <c:pt idx="1507">
                  <c:v>7.4</c:v>
                </c:pt>
                <c:pt idx="1508">
                  <c:v>7.2</c:v>
                </c:pt>
                <c:pt idx="1509">
                  <c:v>5.6</c:v>
                </c:pt>
                <c:pt idx="1510">
                  <c:v>6.1</c:v>
                </c:pt>
                <c:pt idx="1511">
                  <c:v>7.9</c:v>
                </c:pt>
                <c:pt idx="1512">
                  <c:v>6.4</c:v>
                </c:pt>
                <c:pt idx="1513">
                  <c:v>6.3</c:v>
                </c:pt>
                <c:pt idx="1514">
                  <c:v>6.2</c:v>
                </c:pt>
                <c:pt idx="1515">
                  <c:v>7.5</c:v>
                </c:pt>
                <c:pt idx="1516">
                  <c:v>5.5</c:v>
                </c:pt>
                <c:pt idx="1517">
                  <c:v>6.3</c:v>
                </c:pt>
                <c:pt idx="1518">
                  <c:v>6.5</c:v>
                </c:pt>
                <c:pt idx="1519">
                  <c:v>6.4</c:v>
                </c:pt>
                <c:pt idx="1520">
                  <c:v>4.9000000000000004</c:v>
                </c:pt>
                <c:pt idx="1521">
                  <c:v>7</c:v>
                </c:pt>
                <c:pt idx="1522">
                  <c:v>6.6</c:v>
                </c:pt>
                <c:pt idx="1523">
                  <c:v>6.1</c:v>
                </c:pt>
                <c:pt idx="1524">
                  <c:v>5.2</c:v>
                </c:pt>
                <c:pt idx="1525">
                  <c:v>6.2</c:v>
                </c:pt>
                <c:pt idx="1526">
                  <c:v>5.5</c:v>
                </c:pt>
                <c:pt idx="1527">
                  <c:v>6.7</c:v>
                </c:pt>
                <c:pt idx="1528">
                  <c:v>6.3</c:v>
                </c:pt>
                <c:pt idx="1529">
                  <c:v>6.7</c:v>
                </c:pt>
                <c:pt idx="1530">
                  <c:v>6.8</c:v>
                </c:pt>
                <c:pt idx="1531">
                  <c:v>5.7</c:v>
                </c:pt>
                <c:pt idx="1532">
                  <c:v>6.9</c:v>
                </c:pt>
                <c:pt idx="1533">
                  <c:v>7.1</c:v>
                </c:pt>
                <c:pt idx="1534">
                  <c:v>6.4</c:v>
                </c:pt>
                <c:pt idx="1535">
                  <c:v>6.9</c:v>
                </c:pt>
                <c:pt idx="1536">
                  <c:v>6.8</c:v>
                </c:pt>
                <c:pt idx="1537">
                  <c:v>6</c:v>
                </c:pt>
                <c:pt idx="1538">
                  <c:v>4.4000000000000004</c:v>
                </c:pt>
                <c:pt idx="1539">
                  <c:v>6.3</c:v>
                </c:pt>
                <c:pt idx="1540">
                  <c:v>7.2</c:v>
                </c:pt>
                <c:pt idx="1541">
                  <c:v>7.6</c:v>
                </c:pt>
                <c:pt idx="1542">
                  <c:v>6.6</c:v>
                </c:pt>
                <c:pt idx="1543">
                  <c:v>7.1</c:v>
                </c:pt>
                <c:pt idx="1544">
                  <c:v>5.7</c:v>
                </c:pt>
                <c:pt idx="1545">
                  <c:v>6.9</c:v>
                </c:pt>
                <c:pt idx="1546">
                  <c:v>7.6</c:v>
                </c:pt>
                <c:pt idx="1547">
                  <c:v>5.9</c:v>
                </c:pt>
                <c:pt idx="1548">
                  <c:v>6.8</c:v>
                </c:pt>
                <c:pt idx="1549">
                  <c:v>4.0999999999999996</c:v>
                </c:pt>
                <c:pt idx="1550">
                  <c:v>6.7</c:v>
                </c:pt>
                <c:pt idx="1551">
                  <c:v>7.3</c:v>
                </c:pt>
                <c:pt idx="1552">
                  <c:v>7.2</c:v>
                </c:pt>
                <c:pt idx="1553">
                  <c:v>5.6</c:v>
                </c:pt>
                <c:pt idx="1554">
                  <c:v>6.7</c:v>
                </c:pt>
                <c:pt idx="1555">
                  <c:v>6.3</c:v>
                </c:pt>
                <c:pt idx="1556">
                  <c:v>5.3</c:v>
                </c:pt>
                <c:pt idx="1557">
                  <c:v>5.6</c:v>
                </c:pt>
                <c:pt idx="1558">
                  <c:v>6.2</c:v>
                </c:pt>
                <c:pt idx="1559">
                  <c:v>7.6</c:v>
                </c:pt>
                <c:pt idx="1560">
                  <c:v>7.2</c:v>
                </c:pt>
                <c:pt idx="1561">
                  <c:v>6.7</c:v>
                </c:pt>
                <c:pt idx="1562">
                  <c:v>6.5</c:v>
                </c:pt>
                <c:pt idx="1563">
                  <c:v>7.1</c:v>
                </c:pt>
                <c:pt idx="1564">
                  <c:v>8.5</c:v>
                </c:pt>
                <c:pt idx="1565">
                  <c:v>7.4</c:v>
                </c:pt>
                <c:pt idx="1566">
                  <c:v>7.7</c:v>
                </c:pt>
                <c:pt idx="1567">
                  <c:v>7.9</c:v>
                </c:pt>
                <c:pt idx="1568">
                  <c:v>8.1</c:v>
                </c:pt>
                <c:pt idx="1569">
                  <c:v>5.4</c:v>
                </c:pt>
                <c:pt idx="1570">
                  <c:v>8</c:v>
                </c:pt>
                <c:pt idx="1571">
                  <c:v>7.1</c:v>
                </c:pt>
                <c:pt idx="1572">
                  <c:v>5.3</c:v>
                </c:pt>
                <c:pt idx="1573">
                  <c:v>7.9</c:v>
                </c:pt>
                <c:pt idx="1574">
                  <c:v>5.5</c:v>
                </c:pt>
                <c:pt idx="1575">
                  <c:v>6</c:v>
                </c:pt>
                <c:pt idx="1576">
                  <c:v>7.9</c:v>
                </c:pt>
                <c:pt idx="1577">
                  <c:v>7.3</c:v>
                </c:pt>
                <c:pt idx="1578">
                  <c:v>5.2</c:v>
                </c:pt>
                <c:pt idx="1579">
                  <c:v>7.1</c:v>
                </c:pt>
                <c:pt idx="1580">
                  <c:v>6.3</c:v>
                </c:pt>
                <c:pt idx="1581">
                  <c:v>7.5</c:v>
                </c:pt>
                <c:pt idx="1582">
                  <c:v>5.6</c:v>
                </c:pt>
                <c:pt idx="1583">
                  <c:v>7</c:v>
                </c:pt>
                <c:pt idx="1584">
                  <c:v>7.1</c:v>
                </c:pt>
                <c:pt idx="1585">
                  <c:v>7.1</c:v>
                </c:pt>
                <c:pt idx="1586">
                  <c:v>6.8</c:v>
                </c:pt>
                <c:pt idx="1587">
                  <c:v>6.4</c:v>
                </c:pt>
                <c:pt idx="1588">
                  <c:v>6.4</c:v>
                </c:pt>
                <c:pt idx="1589">
                  <c:v>6.6</c:v>
                </c:pt>
                <c:pt idx="1590">
                  <c:v>7.4</c:v>
                </c:pt>
                <c:pt idx="1591">
                  <c:v>6.4</c:v>
                </c:pt>
                <c:pt idx="1592">
                  <c:v>6</c:v>
                </c:pt>
                <c:pt idx="1593">
                  <c:v>5.2</c:v>
                </c:pt>
                <c:pt idx="1594">
                  <c:v>5.9</c:v>
                </c:pt>
                <c:pt idx="1595">
                  <c:v>6.2</c:v>
                </c:pt>
                <c:pt idx="1596">
                  <c:v>6.6</c:v>
                </c:pt>
                <c:pt idx="1597">
                  <c:v>8</c:v>
                </c:pt>
                <c:pt idx="1598">
                  <c:v>7.2</c:v>
                </c:pt>
                <c:pt idx="1599">
                  <c:v>6.7</c:v>
                </c:pt>
                <c:pt idx="1600">
                  <c:v>6.9</c:v>
                </c:pt>
                <c:pt idx="1601">
                  <c:v>6.4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6.3</c:v>
                </c:pt>
                <c:pt idx="1606">
                  <c:v>6.7</c:v>
                </c:pt>
                <c:pt idx="1607">
                  <c:v>7.5</c:v>
                </c:pt>
                <c:pt idx="1608">
                  <c:v>5.9</c:v>
                </c:pt>
                <c:pt idx="1609">
                  <c:v>7.5</c:v>
                </c:pt>
                <c:pt idx="1610">
                  <c:v>5.9</c:v>
                </c:pt>
                <c:pt idx="1611">
                  <c:v>7</c:v>
                </c:pt>
                <c:pt idx="1612">
                  <c:v>6.7</c:v>
                </c:pt>
                <c:pt idx="1613">
                  <c:v>7.2</c:v>
                </c:pt>
                <c:pt idx="1614">
                  <c:v>8.1999999999999993</c:v>
                </c:pt>
                <c:pt idx="1615">
                  <c:v>6</c:v>
                </c:pt>
                <c:pt idx="1616">
                  <c:v>6.6</c:v>
                </c:pt>
                <c:pt idx="1617">
                  <c:v>6.5</c:v>
                </c:pt>
                <c:pt idx="1618">
                  <c:v>7</c:v>
                </c:pt>
                <c:pt idx="1619">
                  <c:v>8</c:v>
                </c:pt>
                <c:pt idx="1620">
                  <c:v>6.1</c:v>
                </c:pt>
                <c:pt idx="1621">
                  <c:v>7.8</c:v>
                </c:pt>
                <c:pt idx="1622">
                  <c:v>6.8</c:v>
                </c:pt>
                <c:pt idx="1623">
                  <c:v>7.3</c:v>
                </c:pt>
                <c:pt idx="1624">
                  <c:v>7.4</c:v>
                </c:pt>
                <c:pt idx="1625">
                  <c:v>4.5</c:v>
                </c:pt>
                <c:pt idx="1626">
                  <c:v>6</c:v>
                </c:pt>
                <c:pt idx="1627">
                  <c:v>8</c:v>
                </c:pt>
                <c:pt idx="1628">
                  <c:v>5.2</c:v>
                </c:pt>
                <c:pt idx="1629">
                  <c:v>7.3</c:v>
                </c:pt>
                <c:pt idx="1630">
                  <c:v>7.6</c:v>
                </c:pt>
                <c:pt idx="1631">
                  <c:v>7.5</c:v>
                </c:pt>
                <c:pt idx="1632">
                  <c:v>5.5</c:v>
                </c:pt>
                <c:pt idx="1633">
                  <c:v>7.2</c:v>
                </c:pt>
                <c:pt idx="1634">
                  <c:v>5.7</c:v>
                </c:pt>
                <c:pt idx="1635">
                  <c:v>7.5</c:v>
                </c:pt>
                <c:pt idx="1636">
                  <c:v>7.8</c:v>
                </c:pt>
                <c:pt idx="1637">
                  <c:v>6.7</c:v>
                </c:pt>
                <c:pt idx="1638">
                  <c:v>7.7</c:v>
                </c:pt>
                <c:pt idx="1639">
                  <c:v>7.7</c:v>
                </c:pt>
                <c:pt idx="1640">
                  <c:v>7</c:v>
                </c:pt>
                <c:pt idx="1641">
                  <c:v>7.7</c:v>
                </c:pt>
                <c:pt idx="1642">
                  <c:v>6.1</c:v>
                </c:pt>
                <c:pt idx="1643">
                  <c:v>6.2</c:v>
                </c:pt>
                <c:pt idx="1644">
                  <c:v>7.3</c:v>
                </c:pt>
                <c:pt idx="1645">
                  <c:v>7.1</c:v>
                </c:pt>
                <c:pt idx="1646">
                  <c:v>6.2</c:v>
                </c:pt>
                <c:pt idx="1647">
                  <c:v>7.9</c:v>
                </c:pt>
                <c:pt idx="1648">
                  <c:v>7.6</c:v>
                </c:pt>
                <c:pt idx="1649">
                  <c:v>6.3</c:v>
                </c:pt>
                <c:pt idx="1650">
                  <c:v>6.7</c:v>
                </c:pt>
                <c:pt idx="1651">
                  <c:v>7.1</c:v>
                </c:pt>
                <c:pt idx="1652">
                  <c:v>7.9</c:v>
                </c:pt>
                <c:pt idx="1653">
                  <c:v>7.4</c:v>
                </c:pt>
                <c:pt idx="1654">
                  <c:v>5.6</c:v>
                </c:pt>
                <c:pt idx="1655">
                  <c:v>7.5</c:v>
                </c:pt>
                <c:pt idx="1656">
                  <c:v>6.1</c:v>
                </c:pt>
                <c:pt idx="1657">
                  <c:v>8</c:v>
                </c:pt>
                <c:pt idx="1658">
                  <c:v>8</c:v>
                </c:pt>
                <c:pt idx="1659">
                  <c:v>5.8</c:v>
                </c:pt>
                <c:pt idx="1660">
                  <c:v>6.1</c:v>
                </c:pt>
                <c:pt idx="1661">
                  <c:v>5.3</c:v>
                </c:pt>
                <c:pt idx="1662">
                  <c:v>5.9</c:v>
                </c:pt>
                <c:pt idx="1663">
                  <c:v>6.4</c:v>
                </c:pt>
                <c:pt idx="1664">
                  <c:v>7</c:v>
                </c:pt>
                <c:pt idx="1665">
                  <c:v>7.1</c:v>
                </c:pt>
                <c:pt idx="1666">
                  <c:v>7.3</c:v>
                </c:pt>
                <c:pt idx="1667">
                  <c:v>6.8</c:v>
                </c:pt>
                <c:pt idx="1668">
                  <c:v>6.1</c:v>
                </c:pt>
                <c:pt idx="1669">
                  <c:v>8.1</c:v>
                </c:pt>
                <c:pt idx="1670">
                  <c:v>7.6</c:v>
                </c:pt>
                <c:pt idx="1671">
                  <c:v>7.2</c:v>
                </c:pt>
                <c:pt idx="1672">
                  <c:v>6.3</c:v>
                </c:pt>
                <c:pt idx="1673">
                  <c:v>6.2</c:v>
                </c:pt>
                <c:pt idx="1674">
                  <c:v>6.2</c:v>
                </c:pt>
                <c:pt idx="1675">
                  <c:v>7.3</c:v>
                </c:pt>
                <c:pt idx="1676">
                  <c:v>6.4</c:v>
                </c:pt>
                <c:pt idx="1677">
                  <c:v>6.8</c:v>
                </c:pt>
                <c:pt idx="1678">
                  <c:v>6.2</c:v>
                </c:pt>
                <c:pt idx="1679">
                  <c:v>6.1</c:v>
                </c:pt>
                <c:pt idx="1680">
                  <c:v>7.6</c:v>
                </c:pt>
                <c:pt idx="1681">
                  <c:v>6.8</c:v>
                </c:pt>
                <c:pt idx="1682">
                  <c:v>5.9</c:v>
                </c:pt>
                <c:pt idx="1683">
                  <c:v>7.7</c:v>
                </c:pt>
                <c:pt idx="1684">
                  <c:v>6</c:v>
                </c:pt>
                <c:pt idx="1685">
                  <c:v>6</c:v>
                </c:pt>
                <c:pt idx="1686">
                  <c:v>7.3</c:v>
                </c:pt>
                <c:pt idx="1687">
                  <c:v>6.7</c:v>
                </c:pt>
                <c:pt idx="1688">
                  <c:v>7.1</c:v>
                </c:pt>
                <c:pt idx="1689">
                  <c:v>6.8</c:v>
                </c:pt>
                <c:pt idx="1690">
                  <c:v>7.3</c:v>
                </c:pt>
                <c:pt idx="1691">
                  <c:v>6.2</c:v>
                </c:pt>
                <c:pt idx="1692">
                  <c:v>6.8</c:v>
                </c:pt>
                <c:pt idx="1693">
                  <c:v>6.4</c:v>
                </c:pt>
                <c:pt idx="1694">
                  <c:v>7.6</c:v>
                </c:pt>
                <c:pt idx="1695">
                  <c:v>6.9</c:v>
                </c:pt>
                <c:pt idx="1696">
                  <c:v>5.4</c:v>
                </c:pt>
                <c:pt idx="1697">
                  <c:v>6</c:v>
                </c:pt>
                <c:pt idx="1698">
                  <c:v>6.9</c:v>
                </c:pt>
                <c:pt idx="1699">
                  <c:v>6.7</c:v>
                </c:pt>
                <c:pt idx="1700">
                  <c:v>6.3</c:v>
                </c:pt>
                <c:pt idx="1701">
                  <c:v>6.5</c:v>
                </c:pt>
                <c:pt idx="1702">
                  <c:v>7.5</c:v>
                </c:pt>
                <c:pt idx="1703">
                  <c:v>6.4</c:v>
                </c:pt>
                <c:pt idx="1704">
                  <c:v>6.8</c:v>
                </c:pt>
                <c:pt idx="1705">
                  <c:v>7.5</c:v>
                </c:pt>
                <c:pt idx="1706">
                  <c:v>7.5</c:v>
                </c:pt>
                <c:pt idx="1707">
                  <c:v>5.7</c:v>
                </c:pt>
                <c:pt idx="1708">
                  <c:v>5.8</c:v>
                </c:pt>
                <c:pt idx="1709">
                  <c:v>5.5</c:v>
                </c:pt>
                <c:pt idx="1710">
                  <c:v>7.3</c:v>
                </c:pt>
                <c:pt idx="1711">
                  <c:v>6.2</c:v>
                </c:pt>
                <c:pt idx="1712">
                  <c:v>7.4</c:v>
                </c:pt>
                <c:pt idx="1713">
                  <c:v>7.1</c:v>
                </c:pt>
                <c:pt idx="1714">
                  <c:v>6.3</c:v>
                </c:pt>
                <c:pt idx="1715">
                  <c:v>4.8</c:v>
                </c:pt>
                <c:pt idx="1716">
                  <c:v>7.3</c:v>
                </c:pt>
                <c:pt idx="1717">
                  <c:v>7.1</c:v>
                </c:pt>
                <c:pt idx="1718">
                  <c:v>7.4</c:v>
                </c:pt>
                <c:pt idx="1719">
                  <c:v>7.6</c:v>
                </c:pt>
                <c:pt idx="1720">
                  <c:v>5.4</c:v>
                </c:pt>
                <c:pt idx="1721">
                  <c:v>5.4</c:v>
                </c:pt>
                <c:pt idx="1722">
                  <c:v>7.7</c:v>
                </c:pt>
                <c:pt idx="1723">
                  <c:v>5.3</c:v>
                </c:pt>
                <c:pt idx="1724">
                  <c:v>7.3</c:v>
                </c:pt>
                <c:pt idx="1725">
                  <c:v>6.7</c:v>
                </c:pt>
                <c:pt idx="1726">
                  <c:v>6</c:v>
                </c:pt>
                <c:pt idx="1727">
                  <c:v>7.4</c:v>
                </c:pt>
                <c:pt idx="1728">
                  <c:v>6.6</c:v>
                </c:pt>
                <c:pt idx="1729">
                  <c:v>6</c:v>
                </c:pt>
                <c:pt idx="1730">
                  <c:v>7.3</c:v>
                </c:pt>
                <c:pt idx="1731">
                  <c:v>4.4000000000000004</c:v>
                </c:pt>
                <c:pt idx="1732">
                  <c:v>5.8</c:v>
                </c:pt>
                <c:pt idx="1733">
                  <c:v>7.1</c:v>
                </c:pt>
                <c:pt idx="1734">
                  <c:v>6.5</c:v>
                </c:pt>
                <c:pt idx="1735">
                  <c:v>5.8</c:v>
                </c:pt>
                <c:pt idx="1736">
                  <c:v>6.7</c:v>
                </c:pt>
                <c:pt idx="1737">
                  <c:v>4.0999999999999996</c:v>
                </c:pt>
                <c:pt idx="1738">
                  <c:v>6.1</c:v>
                </c:pt>
                <c:pt idx="1739">
                  <c:v>7.1</c:v>
                </c:pt>
                <c:pt idx="1740">
                  <c:v>5.6</c:v>
                </c:pt>
                <c:pt idx="1741">
                  <c:v>5.7</c:v>
                </c:pt>
                <c:pt idx="1742">
                  <c:v>6.6</c:v>
                </c:pt>
                <c:pt idx="1743">
                  <c:v>6.8</c:v>
                </c:pt>
                <c:pt idx="1744">
                  <c:v>5.6</c:v>
                </c:pt>
                <c:pt idx="1745">
                  <c:v>6.4</c:v>
                </c:pt>
                <c:pt idx="1746">
                  <c:v>5.8</c:v>
                </c:pt>
                <c:pt idx="1747">
                  <c:v>7.8</c:v>
                </c:pt>
                <c:pt idx="1748">
                  <c:v>7.1</c:v>
                </c:pt>
                <c:pt idx="1749">
                  <c:v>5.4</c:v>
                </c:pt>
                <c:pt idx="1750">
                  <c:v>5.5</c:v>
                </c:pt>
                <c:pt idx="1751">
                  <c:v>6</c:v>
                </c:pt>
                <c:pt idx="1752">
                  <c:v>7</c:v>
                </c:pt>
                <c:pt idx="1753">
                  <c:v>5.3</c:v>
                </c:pt>
                <c:pt idx="1754">
                  <c:v>5.2</c:v>
                </c:pt>
                <c:pt idx="1755">
                  <c:v>5.7</c:v>
                </c:pt>
                <c:pt idx="1756">
                  <c:v>6.1</c:v>
                </c:pt>
                <c:pt idx="1757">
                  <c:v>7.7</c:v>
                </c:pt>
                <c:pt idx="1758">
                  <c:v>5.3</c:v>
                </c:pt>
                <c:pt idx="1759">
                  <c:v>4.5999999999999996</c:v>
                </c:pt>
                <c:pt idx="1760">
                  <c:v>2</c:v>
                </c:pt>
                <c:pt idx="1761">
                  <c:v>6.7</c:v>
                </c:pt>
                <c:pt idx="1762">
                  <c:v>7.1</c:v>
                </c:pt>
                <c:pt idx="1763">
                  <c:v>7.4</c:v>
                </c:pt>
                <c:pt idx="1764">
                  <c:v>7.6</c:v>
                </c:pt>
                <c:pt idx="1765">
                  <c:v>6.5</c:v>
                </c:pt>
                <c:pt idx="1766">
                  <c:v>7.2</c:v>
                </c:pt>
                <c:pt idx="1767">
                  <c:v>7.8</c:v>
                </c:pt>
                <c:pt idx="1768">
                  <c:v>6.9</c:v>
                </c:pt>
                <c:pt idx="1769">
                  <c:v>6.4</c:v>
                </c:pt>
                <c:pt idx="1770">
                  <c:v>5.2</c:v>
                </c:pt>
                <c:pt idx="1771">
                  <c:v>6.8</c:v>
                </c:pt>
                <c:pt idx="1772">
                  <c:v>6.8</c:v>
                </c:pt>
                <c:pt idx="1773">
                  <c:v>5.8</c:v>
                </c:pt>
                <c:pt idx="1774">
                  <c:v>6.3</c:v>
                </c:pt>
                <c:pt idx="1775">
                  <c:v>6.2</c:v>
                </c:pt>
                <c:pt idx="1776">
                  <c:v>6.6</c:v>
                </c:pt>
                <c:pt idx="1777">
                  <c:v>7.6</c:v>
                </c:pt>
                <c:pt idx="1778">
                  <c:v>6.1</c:v>
                </c:pt>
                <c:pt idx="1779">
                  <c:v>5</c:v>
                </c:pt>
                <c:pt idx="1780">
                  <c:v>5.4</c:v>
                </c:pt>
                <c:pt idx="1781">
                  <c:v>7.8</c:v>
                </c:pt>
                <c:pt idx="1782">
                  <c:v>3.1</c:v>
                </c:pt>
                <c:pt idx="1783">
                  <c:v>6.3</c:v>
                </c:pt>
                <c:pt idx="1784">
                  <c:v>7.6</c:v>
                </c:pt>
                <c:pt idx="1785">
                  <c:v>5.5</c:v>
                </c:pt>
                <c:pt idx="1786">
                  <c:v>7.2</c:v>
                </c:pt>
                <c:pt idx="1787">
                  <c:v>6.7</c:v>
                </c:pt>
                <c:pt idx="1788">
                  <c:v>6.9</c:v>
                </c:pt>
                <c:pt idx="1789">
                  <c:v>6.2</c:v>
                </c:pt>
                <c:pt idx="1790">
                  <c:v>5.4</c:v>
                </c:pt>
                <c:pt idx="1791">
                  <c:v>7.2</c:v>
                </c:pt>
                <c:pt idx="1792">
                  <c:v>6.5</c:v>
                </c:pt>
                <c:pt idx="1793">
                  <c:v>7.1</c:v>
                </c:pt>
                <c:pt idx="1794">
                  <c:v>4.5999999999999996</c:v>
                </c:pt>
                <c:pt idx="1795">
                  <c:v>7.3</c:v>
                </c:pt>
                <c:pt idx="1796">
                  <c:v>6</c:v>
                </c:pt>
                <c:pt idx="1797">
                  <c:v>7</c:v>
                </c:pt>
                <c:pt idx="1798">
                  <c:v>7.3</c:v>
                </c:pt>
                <c:pt idx="1799">
                  <c:v>6.5</c:v>
                </c:pt>
                <c:pt idx="1800">
                  <c:v>6.1</c:v>
                </c:pt>
                <c:pt idx="1801">
                  <c:v>7.4</c:v>
                </c:pt>
                <c:pt idx="1802">
                  <c:v>7.2</c:v>
                </c:pt>
                <c:pt idx="1803">
                  <c:v>8.1</c:v>
                </c:pt>
                <c:pt idx="1804">
                  <c:v>7</c:v>
                </c:pt>
                <c:pt idx="1805">
                  <c:v>7.7</c:v>
                </c:pt>
                <c:pt idx="1806">
                  <c:v>7.2</c:v>
                </c:pt>
                <c:pt idx="1807">
                  <c:v>6.8</c:v>
                </c:pt>
                <c:pt idx="1808">
                  <c:v>7.3</c:v>
                </c:pt>
                <c:pt idx="1809">
                  <c:v>6.7</c:v>
                </c:pt>
                <c:pt idx="1810">
                  <c:v>6.7</c:v>
                </c:pt>
                <c:pt idx="1811">
                  <c:v>7.3</c:v>
                </c:pt>
                <c:pt idx="1812">
                  <c:v>7.8</c:v>
                </c:pt>
                <c:pt idx="1813">
                  <c:v>6.8</c:v>
                </c:pt>
                <c:pt idx="1814">
                  <c:v>6.3</c:v>
                </c:pt>
                <c:pt idx="1815">
                  <c:v>5</c:v>
                </c:pt>
                <c:pt idx="1816">
                  <c:v>7.5</c:v>
                </c:pt>
                <c:pt idx="1817">
                  <c:v>7.2</c:v>
                </c:pt>
                <c:pt idx="1818">
                  <c:v>6.1</c:v>
                </c:pt>
                <c:pt idx="1819">
                  <c:v>8.3000000000000007</c:v>
                </c:pt>
                <c:pt idx="1820">
                  <c:v>7.3</c:v>
                </c:pt>
                <c:pt idx="1821">
                  <c:v>8</c:v>
                </c:pt>
                <c:pt idx="1822">
                  <c:v>7.7</c:v>
                </c:pt>
                <c:pt idx="1823">
                  <c:v>6.6</c:v>
                </c:pt>
                <c:pt idx="1824">
                  <c:v>4.8</c:v>
                </c:pt>
                <c:pt idx="1825">
                  <c:v>6.9</c:v>
                </c:pt>
                <c:pt idx="1826">
                  <c:v>4.5</c:v>
                </c:pt>
                <c:pt idx="1827">
                  <c:v>6.4</c:v>
                </c:pt>
                <c:pt idx="1828">
                  <c:v>6.1</c:v>
                </c:pt>
                <c:pt idx="1829">
                  <c:v>6.6</c:v>
                </c:pt>
                <c:pt idx="1830">
                  <c:v>4.3</c:v>
                </c:pt>
                <c:pt idx="1831">
                  <c:v>7.9</c:v>
                </c:pt>
                <c:pt idx="1832">
                  <c:v>7.1</c:v>
                </c:pt>
                <c:pt idx="1833">
                  <c:v>5.6</c:v>
                </c:pt>
                <c:pt idx="1834">
                  <c:v>6.7</c:v>
                </c:pt>
                <c:pt idx="1835">
                  <c:v>5</c:v>
                </c:pt>
                <c:pt idx="1836">
                  <c:v>6.1</c:v>
                </c:pt>
                <c:pt idx="1837">
                  <c:v>6.4</c:v>
                </c:pt>
                <c:pt idx="1838">
                  <c:v>6.2</c:v>
                </c:pt>
                <c:pt idx="1839">
                  <c:v>6.8</c:v>
                </c:pt>
                <c:pt idx="1840">
                  <c:v>7.2</c:v>
                </c:pt>
                <c:pt idx="1841">
                  <c:v>5.7</c:v>
                </c:pt>
                <c:pt idx="1842">
                  <c:v>6</c:v>
                </c:pt>
                <c:pt idx="1843">
                  <c:v>7</c:v>
                </c:pt>
                <c:pt idx="1844">
                  <c:v>5.9</c:v>
                </c:pt>
                <c:pt idx="1845">
                  <c:v>7.3</c:v>
                </c:pt>
                <c:pt idx="1846">
                  <c:v>8.1999999999999993</c:v>
                </c:pt>
                <c:pt idx="1847">
                  <c:v>6.1</c:v>
                </c:pt>
                <c:pt idx="1848">
                  <c:v>6.8</c:v>
                </c:pt>
                <c:pt idx="1849">
                  <c:v>6.3</c:v>
                </c:pt>
                <c:pt idx="1850">
                  <c:v>6.9</c:v>
                </c:pt>
                <c:pt idx="1851">
                  <c:v>6.6</c:v>
                </c:pt>
                <c:pt idx="1852">
                  <c:v>6.7</c:v>
                </c:pt>
                <c:pt idx="1853">
                  <c:v>6.1</c:v>
                </c:pt>
                <c:pt idx="1854">
                  <c:v>6.2</c:v>
                </c:pt>
                <c:pt idx="1855">
                  <c:v>5.7</c:v>
                </c:pt>
                <c:pt idx="1856">
                  <c:v>5.3</c:v>
                </c:pt>
                <c:pt idx="1857">
                  <c:v>6.9</c:v>
                </c:pt>
                <c:pt idx="1858">
                  <c:v>6.3</c:v>
                </c:pt>
                <c:pt idx="1859">
                  <c:v>6.1</c:v>
                </c:pt>
                <c:pt idx="1860">
                  <c:v>6.6</c:v>
                </c:pt>
                <c:pt idx="1861">
                  <c:v>7.4</c:v>
                </c:pt>
                <c:pt idx="1862">
                  <c:v>6.7</c:v>
                </c:pt>
                <c:pt idx="1863">
                  <c:v>6.2</c:v>
                </c:pt>
                <c:pt idx="1864">
                  <c:v>6.5</c:v>
                </c:pt>
                <c:pt idx="1865">
                  <c:v>6.5</c:v>
                </c:pt>
                <c:pt idx="1866">
                  <c:v>5.4</c:v>
                </c:pt>
                <c:pt idx="1867">
                  <c:v>6.8</c:v>
                </c:pt>
                <c:pt idx="1868">
                  <c:v>7</c:v>
                </c:pt>
                <c:pt idx="1869">
                  <c:v>5.8</c:v>
                </c:pt>
                <c:pt idx="1870">
                  <c:v>7.1</c:v>
                </c:pt>
                <c:pt idx="1871">
                  <c:v>5.6</c:v>
                </c:pt>
                <c:pt idx="1872">
                  <c:v>6.8</c:v>
                </c:pt>
                <c:pt idx="1873">
                  <c:v>6.1</c:v>
                </c:pt>
                <c:pt idx="1874">
                  <c:v>6.7</c:v>
                </c:pt>
                <c:pt idx="1875">
                  <c:v>7.2</c:v>
                </c:pt>
                <c:pt idx="1876">
                  <c:v>6.1</c:v>
                </c:pt>
                <c:pt idx="1877">
                  <c:v>7.7</c:v>
                </c:pt>
                <c:pt idx="1878">
                  <c:v>4.9000000000000004</c:v>
                </c:pt>
                <c:pt idx="1879">
                  <c:v>6.1</c:v>
                </c:pt>
                <c:pt idx="1880">
                  <c:v>5.2</c:v>
                </c:pt>
                <c:pt idx="1881">
                  <c:v>5.9</c:v>
                </c:pt>
                <c:pt idx="1882">
                  <c:v>6.8</c:v>
                </c:pt>
                <c:pt idx="1883">
                  <c:v>6.9</c:v>
                </c:pt>
                <c:pt idx="1884">
                  <c:v>6.1</c:v>
                </c:pt>
                <c:pt idx="1885">
                  <c:v>6.4</c:v>
                </c:pt>
                <c:pt idx="1886">
                  <c:v>7</c:v>
                </c:pt>
                <c:pt idx="1887">
                  <c:v>7</c:v>
                </c:pt>
                <c:pt idx="1888">
                  <c:v>6</c:v>
                </c:pt>
                <c:pt idx="1889">
                  <c:v>7.3</c:v>
                </c:pt>
                <c:pt idx="1890">
                  <c:v>6.1</c:v>
                </c:pt>
                <c:pt idx="1891">
                  <c:v>6.9</c:v>
                </c:pt>
                <c:pt idx="1892">
                  <c:v>6.5</c:v>
                </c:pt>
                <c:pt idx="1893">
                  <c:v>5.6</c:v>
                </c:pt>
                <c:pt idx="1894">
                  <c:v>6</c:v>
                </c:pt>
                <c:pt idx="1895">
                  <c:v>6.9</c:v>
                </c:pt>
                <c:pt idx="1896">
                  <c:v>7.9</c:v>
                </c:pt>
                <c:pt idx="1897">
                  <c:v>7.3</c:v>
                </c:pt>
                <c:pt idx="1898">
                  <c:v>7.3</c:v>
                </c:pt>
                <c:pt idx="1899">
                  <c:v>4.4000000000000004</c:v>
                </c:pt>
                <c:pt idx="1900">
                  <c:v>7.4</c:v>
                </c:pt>
                <c:pt idx="1901">
                  <c:v>7.9</c:v>
                </c:pt>
                <c:pt idx="1902">
                  <c:v>5.4</c:v>
                </c:pt>
                <c:pt idx="1903">
                  <c:v>6.9</c:v>
                </c:pt>
                <c:pt idx="1904">
                  <c:v>7.6</c:v>
                </c:pt>
                <c:pt idx="1905">
                  <c:v>7.3</c:v>
                </c:pt>
                <c:pt idx="1906">
                  <c:v>7.9</c:v>
                </c:pt>
                <c:pt idx="1907">
                  <c:v>6</c:v>
                </c:pt>
                <c:pt idx="1908">
                  <c:v>6.9</c:v>
                </c:pt>
                <c:pt idx="1909">
                  <c:v>7.3</c:v>
                </c:pt>
                <c:pt idx="1910">
                  <c:v>6.3</c:v>
                </c:pt>
                <c:pt idx="1911">
                  <c:v>6.2</c:v>
                </c:pt>
                <c:pt idx="1912">
                  <c:v>7.2</c:v>
                </c:pt>
                <c:pt idx="1913">
                  <c:v>7</c:v>
                </c:pt>
                <c:pt idx="1914">
                  <c:v>6.6</c:v>
                </c:pt>
                <c:pt idx="1915">
                  <c:v>7</c:v>
                </c:pt>
                <c:pt idx="1916">
                  <c:v>6.9</c:v>
                </c:pt>
                <c:pt idx="1917">
                  <c:v>6.5</c:v>
                </c:pt>
                <c:pt idx="1918">
                  <c:v>5.8</c:v>
                </c:pt>
                <c:pt idx="1919">
                  <c:v>6.4</c:v>
                </c:pt>
                <c:pt idx="1920">
                  <c:v>6.5</c:v>
                </c:pt>
                <c:pt idx="1921">
                  <c:v>7.8</c:v>
                </c:pt>
                <c:pt idx="1922">
                  <c:v>5.5</c:v>
                </c:pt>
                <c:pt idx="1923">
                  <c:v>7.8</c:v>
                </c:pt>
                <c:pt idx="1924">
                  <c:v>6.5</c:v>
                </c:pt>
                <c:pt idx="1925">
                  <c:v>6</c:v>
                </c:pt>
                <c:pt idx="1926">
                  <c:v>8.1</c:v>
                </c:pt>
                <c:pt idx="1927">
                  <c:v>7</c:v>
                </c:pt>
                <c:pt idx="1928">
                  <c:v>6.3</c:v>
                </c:pt>
                <c:pt idx="1929">
                  <c:v>5.9</c:v>
                </c:pt>
                <c:pt idx="1930">
                  <c:v>6.8</c:v>
                </c:pt>
                <c:pt idx="1931">
                  <c:v>5.8</c:v>
                </c:pt>
                <c:pt idx="1932">
                  <c:v>5.2</c:v>
                </c:pt>
                <c:pt idx="1933">
                  <c:v>6.7</c:v>
                </c:pt>
                <c:pt idx="1934">
                  <c:v>7.8</c:v>
                </c:pt>
                <c:pt idx="1935">
                  <c:v>6.1</c:v>
                </c:pt>
                <c:pt idx="1936">
                  <c:v>6.2</c:v>
                </c:pt>
                <c:pt idx="1937">
                  <c:v>6.8</c:v>
                </c:pt>
                <c:pt idx="1938">
                  <c:v>6.1</c:v>
                </c:pt>
                <c:pt idx="1939">
                  <c:v>7.8</c:v>
                </c:pt>
                <c:pt idx="1940">
                  <c:v>5.8</c:v>
                </c:pt>
                <c:pt idx="1941">
                  <c:v>5.3</c:v>
                </c:pt>
                <c:pt idx="1942">
                  <c:v>5.9</c:v>
                </c:pt>
                <c:pt idx="1943">
                  <c:v>6.4</c:v>
                </c:pt>
                <c:pt idx="1944">
                  <c:v>7.4</c:v>
                </c:pt>
                <c:pt idx="1945">
                  <c:v>6.8</c:v>
                </c:pt>
                <c:pt idx="1946">
                  <c:v>5.9</c:v>
                </c:pt>
                <c:pt idx="1947">
                  <c:v>5.9</c:v>
                </c:pt>
                <c:pt idx="1948">
                  <c:v>7</c:v>
                </c:pt>
                <c:pt idx="1949">
                  <c:v>5.8</c:v>
                </c:pt>
                <c:pt idx="1950">
                  <c:v>6.2</c:v>
                </c:pt>
                <c:pt idx="1951">
                  <c:v>6.3</c:v>
                </c:pt>
                <c:pt idx="1952">
                  <c:v>6.5</c:v>
                </c:pt>
                <c:pt idx="1953">
                  <c:v>6.4</c:v>
                </c:pt>
                <c:pt idx="1954">
                  <c:v>7.1</c:v>
                </c:pt>
                <c:pt idx="1955">
                  <c:v>8.3000000000000007</c:v>
                </c:pt>
                <c:pt idx="1956">
                  <c:v>8.5</c:v>
                </c:pt>
                <c:pt idx="1957">
                  <c:v>5.9</c:v>
                </c:pt>
                <c:pt idx="1958">
                  <c:v>7.3</c:v>
                </c:pt>
                <c:pt idx="1959">
                  <c:v>5.6</c:v>
                </c:pt>
                <c:pt idx="1960">
                  <c:v>6.3</c:v>
                </c:pt>
                <c:pt idx="1961">
                  <c:v>6.7</c:v>
                </c:pt>
                <c:pt idx="1962">
                  <c:v>6.4</c:v>
                </c:pt>
                <c:pt idx="1963">
                  <c:v>6.4</c:v>
                </c:pt>
                <c:pt idx="1964">
                  <c:v>4.9000000000000004</c:v>
                </c:pt>
                <c:pt idx="1965">
                  <c:v>6.3</c:v>
                </c:pt>
                <c:pt idx="1966">
                  <c:v>4.9000000000000004</c:v>
                </c:pt>
                <c:pt idx="1967">
                  <c:v>6.3</c:v>
                </c:pt>
                <c:pt idx="1968">
                  <c:v>6.7</c:v>
                </c:pt>
                <c:pt idx="1969">
                  <c:v>5.5</c:v>
                </c:pt>
                <c:pt idx="1970">
                  <c:v>6.5</c:v>
                </c:pt>
                <c:pt idx="1971">
                  <c:v>6.3</c:v>
                </c:pt>
                <c:pt idx="1972">
                  <c:v>8</c:v>
                </c:pt>
                <c:pt idx="1973">
                  <c:v>7.7</c:v>
                </c:pt>
                <c:pt idx="1974">
                  <c:v>6.2</c:v>
                </c:pt>
                <c:pt idx="1975">
                  <c:v>5</c:v>
                </c:pt>
                <c:pt idx="1976">
                  <c:v>7.1</c:v>
                </c:pt>
                <c:pt idx="1977">
                  <c:v>7</c:v>
                </c:pt>
                <c:pt idx="1978">
                  <c:v>5.6</c:v>
                </c:pt>
                <c:pt idx="1979">
                  <c:v>6.5</c:v>
                </c:pt>
                <c:pt idx="1980">
                  <c:v>5.9</c:v>
                </c:pt>
                <c:pt idx="1981">
                  <c:v>7</c:v>
                </c:pt>
                <c:pt idx="1982">
                  <c:v>6.8</c:v>
                </c:pt>
                <c:pt idx="1983">
                  <c:v>6.2</c:v>
                </c:pt>
                <c:pt idx="1984">
                  <c:v>7.3</c:v>
                </c:pt>
                <c:pt idx="1985">
                  <c:v>7.4</c:v>
                </c:pt>
                <c:pt idx="1986">
                  <c:v>7.7</c:v>
                </c:pt>
                <c:pt idx="1987">
                  <c:v>5.7</c:v>
                </c:pt>
                <c:pt idx="1988">
                  <c:v>8.1</c:v>
                </c:pt>
                <c:pt idx="1989">
                  <c:v>6.9</c:v>
                </c:pt>
                <c:pt idx="1990">
                  <c:v>7</c:v>
                </c:pt>
                <c:pt idx="1991">
                  <c:v>5.8</c:v>
                </c:pt>
                <c:pt idx="1992">
                  <c:v>4.4000000000000004</c:v>
                </c:pt>
                <c:pt idx="1993">
                  <c:v>8.1</c:v>
                </c:pt>
                <c:pt idx="1994">
                  <c:v>7.5</c:v>
                </c:pt>
                <c:pt idx="1995">
                  <c:v>7.1</c:v>
                </c:pt>
                <c:pt idx="1996">
                  <c:v>6</c:v>
                </c:pt>
                <c:pt idx="1997">
                  <c:v>6</c:v>
                </c:pt>
                <c:pt idx="1998">
                  <c:v>6.9</c:v>
                </c:pt>
                <c:pt idx="1999">
                  <c:v>8.1999999999999993</c:v>
                </c:pt>
                <c:pt idx="2000">
                  <c:v>7.6</c:v>
                </c:pt>
                <c:pt idx="2001">
                  <c:v>5.7</c:v>
                </c:pt>
                <c:pt idx="2002">
                  <c:v>4.5</c:v>
                </c:pt>
                <c:pt idx="2003">
                  <c:v>6.6</c:v>
                </c:pt>
                <c:pt idx="2004">
                  <c:v>7.1</c:v>
                </c:pt>
                <c:pt idx="2005">
                  <c:v>6.1</c:v>
                </c:pt>
                <c:pt idx="2006">
                  <c:v>7.2</c:v>
                </c:pt>
                <c:pt idx="2007">
                  <c:v>7.4</c:v>
                </c:pt>
                <c:pt idx="2008">
                  <c:v>4.8</c:v>
                </c:pt>
                <c:pt idx="2009">
                  <c:v>6.6</c:v>
                </c:pt>
                <c:pt idx="2010">
                  <c:v>7.1</c:v>
                </c:pt>
                <c:pt idx="2011">
                  <c:v>6.4</c:v>
                </c:pt>
                <c:pt idx="2012">
                  <c:v>5.9</c:v>
                </c:pt>
                <c:pt idx="2013">
                  <c:v>5.9</c:v>
                </c:pt>
                <c:pt idx="2014">
                  <c:v>6.1</c:v>
                </c:pt>
                <c:pt idx="2015">
                  <c:v>5.5</c:v>
                </c:pt>
                <c:pt idx="2016">
                  <c:v>5.6</c:v>
                </c:pt>
                <c:pt idx="2017">
                  <c:v>5.6</c:v>
                </c:pt>
                <c:pt idx="2018">
                  <c:v>5.0999999999999996</c:v>
                </c:pt>
                <c:pt idx="2019">
                  <c:v>6.6</c:v>
                </c:pt>
                <c:pt idx="2020">
                  <c:v>5.0999999999999996</c:v>
                </c:pt>
                <c:pt idx="2021">
                  <c:v>5.6</c:v>
                </c:pt>
                <c:pt idx="2022">
                  <c:v>8.1</c:v>
                </c:pt>
                <c:pt idx="2023">
                  <c:v>6</c:v>
                </c:pt>
                <c:pt idx="2024">
                  <c:v>6.4</c:v>
                </c:pt>
                <c:pt idx="2025">
                  <c:v>6.5</c:v>
                </c:pt>
                <c:pt idx="2026">
                  <c:v>5.0999999999999996</c:v>
                </c:pt>
                <c:pt idx="2027">
                  <c:v>4.2</c:v>
                </c:pt>
                <c:pt idx="2028">
                  <c:v>6.5</c:v>
                </c:pt>
                <c:pt idx="2029">
                  <c:v>7.3</c:v>
                </c:pt>
                <c:pt idx="2030">
                  <c:v>6.2</c:v>
                </c:pt>
                <c:pt idx="2031">
                  <c:v>7.1</c:v>
                </c:pt>
                <c:pt idx="2032">
                  <c:v>5.6</c:v>
                </c:pt>
                <c:pt idx="2033">
                  <c:v>6.4</c:v>
                </c:pt>
                <c:pt idx="2034">
                  <c:v>7.4</c:v>
                </c:pt>
                <c:pt idx="2035">
                  <c:v>6.7</c:v>
                </c:pt>
                <c:pt idx="2036">
                  <c:v>6.2</c:v>
                </c:pt>
                <c:pt idx="2037">
                  <c:v>6.4</c:v>
                </c:pt>
                <c:pt idx="2038">
                  <c:v>3.6</c:v>
                </c:pt>
                <c:pt idx="2039">
                  <c:v>5.4</c:v>
                </c:pt>
                <c:pt idx="2040">
                  <c:v>6.2</c:v>
                </c:pt>
                <c:pt idx="2041">
                  <c:v>6.4</c:v>
                </c:pt>
                <c:pt idx="2042">
                  <c:v>6.1</c:v>
                </c:pt>
                <c:pt idx="2043">
                  <c:v>7.8</c:v>
                </c:pt>
                <c:pt idx="2044">
                  <c:v>5.4</c:v>
                </c:pt>
                <c:pt idx="2045">
                  <c:v>7.6</c:v>
                </c:pt>
                <c:pt idx="2046">
                  <c:v>6.6</c:v>
                </c:pt>
                <c:pt idx="2047">
                  <c:v>5.6</c:v>
                </c:pt>
                <c:pt idx="2048">
                  <c:v>4.8</c:v>
                </c:pt>
                <c:pt idx="2049">
                  <c:v>7.1</c:v>
                </c:pt>
                <c:pt idx="2050">
                  <c:v>6.5</c:v>
                </c:pt>
                <c:pt idx="2051">
                  <c:v>6.8</c:v>
                </c:pt>
                <c:pt idx="2052">
                  <c:v>6.5</c:v>
                </c:pt>
                <c:pt idx="2053">
                  <c:v>5.3</c:v>
                </c:pt>
                <c:pt idx="2054">
                  <c:v>7.1</c:v>
                </c:pt>
                <c:pt idx="2055">
                  <c:v>6.7</c:v>
                </c:pt>
                <c:pt idx="2056">
                  <c:v>5.8</c:v>
                </c:pt>
                <c:pt idx="2057">
                  <c:v>6.3</c:v>
                </c:pt>
                <c:pt idx="2058">
                  <c:v>5.6</c:v>
                </c:pt>
                <c:pt idx="2059">
                  <c:v>7.5</c:v>
                </c:pt>
                <c:pt idx="2060">
                  <c:v>6.4</c:v>
                </c:pt>
                <c:pt idx="2061">
                  <c:v>5.0999999999999996</c:v>
                </c:pt>
                <c:pt idx="2062">
                  <c:v>5.7</c:v>
                </c:pt>
                <c:pt idx="2063">
                  <c:v>7.8</c:v>
                </c:pt>
                <c:pt idx="2064">
                  <c:v>5.7</c:v>
                </c:pt>
                <c:pt idx="2065">
                  <c:v>7.4</c:v>
                </c:pt>
                <c:pt idx="2066">
                  <c:v>5.5</c:v>
                </c:pt>
                <c:pt idx="2067">
                  <c:v>5.0999999999999996</c:v>
                </c:pt>
                <c:pt idx="2068">
                  <c:v>6</c:v>
                </c:pt>
                <c:pt idx="2069">
                  <c:v>7.4</c:v>
                </c:pt>
                <c:pt idx="2070">
                  <c:v>7</c:v>
                </c:pt>
                <c:pt idx="2071">
                  <c:v>5.4</c:v>
                </c:pt>
                <c:pt idx="2072">
                  <c:v>8</c:v>
                </c:pt>
                <c:pt idx="2073">
                  <c:v>7.5</c:v>
                </c:pt>
                <c:pt idx="2074">
                  <c:v>6.7</c:v>
                </c:pt>
                <c:pt idx="2075">
                  <c:v>6.6</c:v>
                </c:pt>
                <c:pt idx="2076">
                  <c:v>7.4</c:v>
                </c:pt>
                <c:pt idx="2077">
                  <c:v>6.8</c:v>
                </c:pt>
                <c:pt idx="2078">
                  <c:v>5.7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7.2</c:v>
                </c:pt>
                <c:pt idx="2083">
                  <c:v>5</c:v>
                </c:pt>
                <c:pt idx="2084">
                  <c:v>6.2</c:v>
                </c:pt>
                <c:pt idx="2085">
                  <c:v>5.3</c:v>
                </c:pt>
                <c:pt idx="2086">
                  <c:v>5.7</c:v>
                </c:pt>
                <c:pt idx="2087">
                  <c:v>6.8</c:v>
                </c:pt>
                <c:pt idx="2088">
                  <c:v>6.4</c:v>
                </c:pt>
                <c:pt idx="2089">
                  <c:v>6.4</c:v>
                </c:pt>
                <c:pt idx="2090">
                  <c:v>7.6</c:v>
                </c:pt>
                <c:pt idx="2091">
                  <c:v>6.3</c:v>
                </c:pt>
                <c:pt idx="2092">
                  <c:v>7</c:v>
                </c:pt>
                <c:pt idx="2093">
                  <c:v>7.2</c:v>
                </c:pt>
                <c:pt idx="2094">
                  <c:v>8.1</c:v>
                </c:pt>
                <c:pt idx="2095">
                  <c:v>3.8</c:v>
                </c:pt>
                <c:pt idx="2096">
                  <c:v>6.2</c:v>
                </c:pt>
                <c:pt idx="2097">
                  <c:v>6.3</c:v>
                </c:pt>
                <c:pt idx="2098">
                  <c:v>6.5</c:v>
                </c:pt>
                <c:pt idx="2099">
                  <c:v>7</c:v>
                </c:pt>
                <c:pt idx="2100">
                  <c:v>7.1</c:v>
                </c:pt>
                <c:pt idx="2101">
                  <c:v>8.5</c:v>
                </c:pt>
                <c:pt idx="2102">
                  <c:v>7</c:v>
                </c:pt>
                <c:pt idx="2103">
                  <c:v>5.6</c:v>
                </c:pt>
                <c:pt idx="2104">
                  <c:v>6.9</c:v>
                </c:pt>
                <c:pt idx="2105">
                  <c:v>6.8</c:v>
                </c:pt>
                <c:pt idx="2106">
                  <c:v>6.8</c:v>
                </c:pt>
                <c:pt idx="2107">
                  <c:v>5.9</c:v>
                </c:pt>
                <c:pt idx="2108">
                  <c:v>7.2</c:v>
                </c:pt>
                <c:pt idx="2109">
                  <c:v>6.5</c:v>
                </c:pt>
                <c:pt idx="2110">
                  <c:v>7.7</c:v>
                </c:pt>
                <c:pt idx="2111">
                  <c:v>7</c:v>
                </c:pt>
                <c:pt idx="2112">
                  <c:v>6.7</c:v>
                </c:pt>
                <c:pt idx="2113">
                  <c:v>6.8</c:v>
                </c:pt>
                <c:pt idx="2114">
                  <c:v>6.3</c:v>
                </c:pt>
                <c:pt idx="2115">
                  <c:v>4.8</c:v>
                </c:pt>
                <c:pt idx="2116">
                  <c:v>7.8</c:v>
                </c:pt>
                <c:pt idx="2117">
                  <c:v>6.7</c:v>
                </c:pt>
                <c:pt idx="2118">
                  <c:v>6.4</c:v>
                </c:pt>
                <c:pt idx="2119">
                  <c:v>5.8</c:v>
                </c:pt>
                <c:pt idx="2120">
                  <c:v>6.4</c:v>
                </c:pt>
                <c:pt idx="2121">
                  <c:v>5.6</c:v>
                </c:pt>
                <c:pt idx="2122">
                  <c:v>5.9</c:v>
                </c:pt>
                <c:pt idx="2123">
                  <c:v>5.6</c:v>
                </c:pt>
                <c:pt idx="2124">
                  <c:v>6.3</c:v>
                </c:pt>
                <c:pt idx="2125">
                  <c:v>6</c:v>
                </c:pt>
                <c:pt idx="2126">
                  <c:v>5.7</c:v>
                </c:pt>
                <c:pt idx="2127">
                  <c:v>7.2</c:v>
                </c:pt>
                <c:pt idx="2128">
                  <c:v>6.7</c:v>
                </c:pt>
                <c:pt idx="2129">
                  <c:v>6.1</c:v>
                </c:pt>
                <c:pt idx="2130">
                  <c:v>6.9</c:v>
                </c:pt>
                <c:pt idx="2131">
                  <c:v>6.3</c:v>
                </c:pt>
                <c:pt idx="2132">
                  <c:v>6.6</c:v>
                </c:pt>
                <c:pt idx="2133">
                  <c:v>6.1</c:v>
                </c:pt>
                <c:pt idx="2134">
                  <c:v>5.8</c:v>
                </c:pt>
                <c:pt idx="2135">
                  <c:v>7.1</c:v>
                </c:pt>
                <c:pt idx="2136">
                  <c:v>7</c:v>
                </c:pt>
                <c:pt idx="2137">
                  <c:v>6.3</c:v>
                </c:pt>
                <c:pt idx="2138">
                  <c:v>6</c:v>
                </c:pt>
                <c:pt idx="2139">
                  <c:v>6.4</c:v>
                </c:pt>
                <c:pt idx="2140">
                  <c:v>6.1</c:v>
                </c:pt>
                <c:pt idx="2141">
                  <c:v>6</c:v>
                </c:pt>
                <c:pt idx="2142">
                  <c:v>6.3</c:v>
                </c:pt>
                <c:pt idx="2143">
                  <c:v>7.8</c:v>
                </c:pt>
                <c:pt idx="2144">
                  <c:v>6.9</c:v>
                </c:pt>
                <c:pt idx="2145">
                  <c:v>5</c:v>
                </c:pt>
                <c:pt idx="2146">
                  <c:v>6.5</c:v>
                </c:pt>
                <c:pt idx="2147">
                  <c:v>7.1</c:v>
                </c:pt>
                <c:pt idx="2148">
                  <c:v>5.5</c:v>
                </c:pt>
                <c:pt idx="2149">
                  <c:v>6.4</c:v>
                </c:pt>
                <c:pt idx="2150">
                  <c:v>6.8</c:v>
                </c:pt>
                <c:pt idx="2151">
                  <c:v>7.5</c:v>
                </c:pt>
                <c:pt idx="2152">
                  <c:v>5.7</c:v>
                </c:pt>
                <c:pt idx="2153">
                  <c:v>5.8</c:v>
                </c:pt>
                <c:pt idx="2154">
                  <c:v>6.4</c:v>
                </c:pt>
                <c:pt idx="2155">
                  <c:v>6.7</c:v>
                </c:pt>
                <c:pt idx="2156">
                  <c:v>6.3</c:v>
                </c:pt>
                <c:pt idx="2157">
                  <c:v>6.8</c:v>
                </c:pt>
                <c:pt idx="2158">
                  <c:v>6</c:v>
                </c:pt>
                <c:pt idx="2159">
                  <c:v>7.4</c:v>
                </c:pt>
                <c:pt idx="2160">
                  <c:v>5.7</c:v>
                </c:pt>
                <c:pt idx="2161">
                  <c:v>5.7</c:v>
                </c:pt>
                <c:pt idx="2162">
                  <c:v>7.1</c:v>
                </c:pt>
                <c:pt idx="2163">
                  <c:v>6.4</c:v>
                </c:pt>
                <c:pt idx="2164">
                  <c:v>7.1</c:v>
                </c:pt>
                <c:pt idx="2165">
                  <c:v>5.6</c:v>
                </c:pt>
                <c:pt idx="2166">
                  <c:v>6.4</c:v>
                </c:pt>
                <c:pt idx="2167">
                  <c:v>6.6</c:v>
                </c:pt>
                <c:pt idx="2168">
                  <c:v>7.4</c:v>
                </c:pt>
                <c:pt idx="2169">
                  <c:v>6.4</c:v>
                </c:pt>
                <c:pt idx="2170">
                  <c:v>7.2</c:v>
                </c:pt>
                <c:pt idx="2171">
                  <c:v>7.4</c:v>
                </c:pt>
                <c:pt idx="2172">
                  <c:v>5.3</c:v>
                </c:pt>
                <c:pt idx="2173">
                  <c:v>4.0999999999999996</c:v>
                </c:pt>
                <c:pt idx="2174">
                  <c:v>7</c:v>
                </c:pt>
                <c:pt idx="2175">
                  <c:v>7.1</c:v>
                </c:pt>
                <c:pt idx="2176">
                  <c:v>6.9</c:v>
                </c:pt>
                <c:pt idx="2177">
                  <c:v>6.3</c:v>
                </c:pt>
                <c:pt idx="2178">
                  <c:v>6.6</c:v>
                </c:pt>
                <c:pt idx="2179">
                  <c:v>6.9</c:v>
                </c:pt>
                <c:pt idx="2180">
                  <c:v>6.8</c:v>
                </c:pt>
                <c:pt idx="2181">
                  <c:v>4.2</c:v>
                </c:pt>
                <c:pt idx="2182">
                  <c:v>6.4</c:v>
                </c:pt>
                <c:pt idx="2183">
                  <c:v>7</c:v>
                </c:pt>
                <c:pt idx="2184">
                  <c:v>7.1</c:v>
                </c:pt>
                <c:pt idx="2185">
                  <c:v>7.3</c:v>
                </c:pt>
                <c:pt idx="2186">
                  <c:v>6.3</c:v>
                </c:pt>
                <c:pt idx="2187">
                  <c:v>6.9</c:v>
                </c:pt>
                <c:pt idx="2188">
                  <c:v>8.6</c:v>
                </c:pt>
                <c:pt idx="2189">
                  <c:v>7.2</c:v>
                </c:pt>
                <c:pt idx="2190">
                  <c:v>6.7</c:v>
                </c:pt>
                <c:pt idx="2191">
                  <c:v>6.6</c:v>
                </c:pt>
                <c:pt idx="2192">
                  <c:v>5.2</c:v>
                </c:pt>
                <c:pt idx="2193">
                  <c:v>7.7</c:v>
                </c:pt>
                <c:pt idx="2194">
                  <c:v>6.6</c:v>
                </c:pt>
                <c:pt idx="2195">
                  <c:v>7.4</c:v>
                </c:pt>
                <c:pt idx="2196">
                  <c:v>6.8</c:v>
                </c:pt>
                <c:pt idx="2197">
                  <c:v>7.1</c:v>
                </c:pt>
                <c:pt idx="2198">
                  <c:v>5.4</c:v>
                </c:pt>
                <c:pt idx="2199">
                  <c:v>7</c:v>
                </c:pt>
                <c:pt idx="2200">
                  <c:v>6.1</c:v>
                </c:pt>
                <c:pt idx="2201">
                  <c:v>6.8</c:v>
                </c:pt>
                <c:pt idx="2202">
                  <c:v>8</c:v>
                </c:pt>
                <c:pt idx="2203">
                  <c:v>7.6</c:v>
                </c:pt>
                <c:pt idx="2204">
                  <c:v>6.2</c:v>
                </c:pt>
                <c:pt idx="2205">
                  <c:v>8.1</c:v>
                </c:pt>
                <c:pt idx="2206">
                  <c:v>7</c:v>
                </c:pt>
                <c:pt idx="2207">
                  <c:v>5.7</c:v>
                </c:pt>
                <c:pt idx="2208">
                  <c:v>7.4</c:v>
                </c:pt>
                <c:pt idx="2209">
                  <c:v>6.7</c:v>
                </c:pt>
                <c:pt idx="2210">
                  <c:v>7.3</c:v>
                </c:pt>
                <c:pt idx="2211">
                  <c:v>8.1</c:v>
                </c:pt>
                <c:pt idx="2212">
                  <c:v>7.2</c:v>
                </c:pt>
                <c:pt idx="2213">
                  <c:v>5.6</c:v>
                </c:pt>
                <c:pt idx="2214">
                  <c:v>7</c:v>
                </c:pt>
                <c:pt idx="2215">
                  <c:v>7.7</c:v>
                </c:pt>
                <c:pt idx="2216">
                  <c:v>6.8</c:v>
                </c:pt>
                <c:pt idx="2217">
                  <c:v>5.9</c:v>
                </c:pt>
                <c:pt idx="2218">
                  <c:v>5.4</c:v>
                </c:pt>
                <c:pt idx="2219">
                  <c:v>7</c:v>
                </c:pt>
                <c:pt idx="2220">
                  <c:v>7.6</c:v>
                </c:pt>
                <c:pt idx="2221">
                  <c:v>5.6</c:v>
                </c:pt>
                <c:pt idx="2222">
                  <c:v>5.6</c:v>
                </c:pt>
                <c:pt idx="2223">
                  <c:v>5.9</c:v>
                </c:pt>
                <c:pt idx="2224">
                  <c:v>6.6</c:v>
                </c:pt>
                <c:pt idx="2225">
                  <c:v>5</c:v>
                </c:pt>
                <c:pt idx="2226">
                  <c:v>5.8</c:v>
                </c:pt>
                <c:pt idx="2227">
                  <c:v>6.2</c:v>
                </c:pt>
                <c:pt idx="2228">
                  <c:v>5.0999999999999996</c:v>
                </c:pt>
                <c:pt idx="2229">
                  <c:v>5.8</c:v>
                </c:pt>
                <c:pt idx="2230">
                  <c:v>7.8</c:v>
                </c:pt>
                <c:pt idx="2231">
                  <c:v>6.1</c:v>
                </c:pt>
                <c:pt idx="2232">
                  <c:v>6.3</c:v>
                </c:pt>
                <c:pt idx="2233">
                  <c:v>6.5</c:v>
                </c:pt>
                <c:pt idx="2234">
                  <c:v>7.2</c:v>
                </c:pt>
                <c:pt idx="2235">
                  <c:v>6.4</c:v>
                </c:pt>
                <c:pt idx="2236">
                  <c:v>7.1</c:v>
                </c:pt>
                <c:pt idx="2237">
                  <c:v>6.6</c:v>
                </c:pt>
                <c:pt idx="2238">
                  <c:v>6.9</c:v>
                </c:pt>
                <c:pt idx="2239">
                  <c:v>6.2</c:v>
                </c:pt>
                <c:pt idx="2240">
                  <c:v>5.4</c:v>
                </c:pt>
                <c:pt idx="2241">
                  <c:v>7.2</c:v>
                </c:pt>
                <c:pt idx="2242">
                  <c:v>5.9</c:v>
                </c:pt>
                <c:pt idx="2243">
                  <c:v>5.7</c:v>
                </c:pt>
                <c:pt idx="2244">
                  <c:v>5.6</c:v>
                </c:pt>
                <c:pt idx="2245">
                  <c:v>7.1</c:v>
                </c:pt>
                <c:pt idx="2246">
                  <c:v>6.1</c:v>
                </c:pt>
                <c:pt idx="2247">
                  <c:v>6.9</c:v>
                </c:pt>
                <c:pt idx="2248">
                  <c:v>6.5</c:v>
                </c:pt>
                <c:pt idx="2249">
                  <c:v>5.2</c:v>
                </c:pt>
                <c:pt idx="2250">
                  <c:v>5.3</c:v>
                </c:pt>
                <c:pt idx="2251">
                  <c:v>6.6</c:v>
                </c:pt>
                <c:pt idx="2252">
                  <c:v>7.1</c:v>
                </c:pt>
                <c:pt idx="2253">
                  <c:v>6.1</c:v>
                </c:pt>
                <c:pt idx="2254">
                  <c:v>5.5</c:v>
                </c:pt>
                <c:pt idx="2255">
                  <c:v>5.8</c:v>
                </c:pt>
                <c:pt idx="2256">
                  <c:v>6.4</c:v>
                </c:pt>
                <c:pt idx="2257">
                  <c:v>6.2</c:v>
                </c:pt>
                <c:pt idx="2258">
                  <c:v>6.4</c:v>
                </c:pt>
                <c:pt idx="2259">
                  <c:v>5.4</c:v>
                </c:pt>
                <c:pt idx="2260">
                  <c:v>5.5</c:v>
                </c:pt>
                <c:pt idx="2261">
                  <c:v>7.9</c:v>
                </c:pt>
                <c:pt idx="2262">
                  <c:v>6.3</c:v>
                </c:pt>
                <c:pt idx="2263">
                  <c:v>5.8</c:v>
                </c:pt>
                <c:pt idx="2264">
                  <c:v>7.4</c:v>
                </c:pt>
                <c:pt idx="2265">
                  <c:v>7.2</c:v>
                </c:pt>
                <c:pt idx="2266">
                  <c:v>6.4</c:v>
                </c:pt>
                <c:pt idx="2267">
                  <c:v>6.6</c:v>
                </c:pt>
                <c:pt idx="2268">
                  <c:v>5.5</c:v>
                </c:pt>
                <c:pt idx="2269">
                  <c:v>6.7</c:v>
                </c:pt>
                <c:pt idx="2270">
                  <c:v>6</c:v>
                </c:pt>
                <c:pt idx="2271">
                  <c:v>5.2</c:v>
                </c:pt>
                <c:pt idx="2272">
                  <c:v>7.3</c:v>
                </c:pt>
                <c:pt idx="2273">
                  <c:v>4.5999999999999996</c:v>
                </c:pt>
                <c:pt idx="2274">
                  <c:v>6.4</c:v>
                </c:pt>
                <c:pt idx="2275">
                  <c:v>4.5</c:v>
                </c:pt>
                <c:pt idx="2276">
                  <c:v>4.9000000000000004</c:v>
                </c:pt>
                <c:pt idx="2277">
                  <c:v>6.4</c:v>
                </c:pt>
                <c:pt idx="2278">
                  <c:v>6</c:v>
                </c:pt>
                <c:pt idx="2279">
                  <c:v>6.7</c:v>
                </c:pt>
                <c:pt idx="2280">
                  <c:v>6.3</c:v>
                </c:pt>
                <c:pt idx="2281">
                  <c:v>6.8</c:v>
                </c:pt>
                <c:pt idx="2282">
                  <c:v>6</c:v>
                </c:pt>
                <c:pt idx="2283">
                  <c:v>7.2</c:v>
                </c:pt>
                <c:pt idx="2284">
                  <c:v>6</c:v>
                </c:pt>
                <c:pt idx="2285">
                  <c:v>6.6</c:v>
                </c:pt>
                <c:pt idx="2286">
                  <c:v>5.3</c:v>
                </c:pt>
                <c:pt idx="2287">
                  <c:v>7.4</c:v>
                </c:pt>
                <c:pt idx="2288">
                  <c:v>7.2</c:v>
                </c:pt>
                <c:pt idx="2289">
                  <c:v>3.4</c:v>
                </c:pt>
                <c:pt idx="2290">
                  <c:v>7.7</c:v>
                </c:pt>
                <c:pt idx="2291">
                  <c:v>7.6</c:v>
                </c:pt>
                <c:pt idx="2292">
                  <c:v>7.5</c:v>
                </c:pt>
                <c:pt idx="2293">
                  <c:v>7.8</c:v>
                </c:pt>
                <c:pt idx="2294">
                  <c:v>6</c:v>
                </c:pt>
                <c:pt idx="2295">
                  <c:v>7.3</c:v>
                </c:pt>
                <c:pt idx="2296">
                  <c:v>6.8</c:v>
                </c:pt>
                <c:pt idx="2297">
                  <c:v>7.5</c:v>
                </c:pt>
                <c:pt idx="2298">
                  <c:v>7.5</c:v>
                </c:pt>
                <c:pt idx="2299">
                  <c:v>4.7</c:v>
                </c:pt>
                <c:pt idx="2300">
                  <c:v>7.2</c:v>
                </c:pt>
                <c:pt idx="2301">
                  <c:v>6.5</c:v>
                </c:pt>
                <c:pt idx="2302">
                  <c:v>7.9</c:v>
                </c:pt>
                <c:pt idx="2303">
                  <c:v>8.1</c:v>
                </c:pt>
                <c:pt idx="2304">
                  <c:v>3.9</c:v>
                </c:pt>
                <c:pt idx="2305">
                  <c:v>8.3000000000000007</c:v>
                </c:pt>
                <c:pt idx="2306">
                  <c:v>6.3</c:v>
                </c:pt>
                <c:pt idx="2307">
                  <c:v>6.5</c:v>
                </c:pt>
                <c:pt idx="2308">
                  <c:v>7.1</c:v>
                </c:pt>
                <c:pt idx="2309">
                  <c:v>8.1</c:v>
                </c:pt>
                <c:pt idx="2310">
                  <c:v>6.5</c:v>
                </c:pt>
                <c:pt idx="2311">
                  <c:v>4.7</c:v>
                </c:pt>
                <c:pt idx="2312">
                  <c:v>5.2</c:v>
                </c:pt>
                <c:pt idx="2313">
                  <c:v>6.8</c:v>
                </c:pt>
                <c:pt idx="2314">
                  <c:v>7.7</c:v>
                </c:pt>
                <c:pt idx="2315">
                  <c:v>7.5</c:v>
                </c:pt>
                <c:pt idx="2316">
                  <c:v>4</c:v>
                </c:pt>
                <c:pt idx="2317">
                  <c:v>6.7</c:v>
                </c:pt>
                <c:pt idx="2318">
                  <c:v>6.8</c:v>
                </c:pt>
                <c:pt idx="2319">
                  <c:v>7.3</c:v>
                </c:pt>
                <c:pt idx="2320">
                  <c:v>7.2</c:v>
                </c:pt>
                <c:pt idx="2321">
                  <c:v>4.4000000000000004</c:v>
                </c:pt>
                <c:pt idx="2322">
                  <c:v>5.0999999999999996</c:v>
                </c:pt>
                <c:pt idx="2323">
                  <c:v>5.4</c:v>
                </c:pt>
                <c:pt idx="2324">
                  <c:v>6.2</c:v>
                </c:pt>
                <c:pt idx="2325">
                  <c:v>6.7</c:v>
                </c:pt>
                <c:pt idx="2326">
                  <c:v>6</c:v>
                </c:pt>
                <c:pt idx="2327">
                  <c:v>5.5</c:v>
                </c:pt>
                <c:pt idx="2328">
                  <c:v>7.8</c:v>
                </c:pt>
                <c:pt idx="2329">
                  <c:v>7.4</c:v>
                </c:pt>
                <c:pt idx="2330">
                  <c:v>5.5</c:v>
                </c:pt>
                <c:pt idx="2331">
                  <c:v>6.1</c:v>
                </c:pt>
                <c:pt idx="2332">
                  <c:v>6.1</c:v>
                </c:pt>
                <c:pt idx="2333">
                  <c:v>6.1</c:v>
                </c:pt>
                <c:pt idx="2334">
                  <c:v>6.4</c:v>
                </c:pt>
                <c:pt idx="2335">
                  <c:v>6.6</c:v>
                </c:pt>
                <c:pt idx="2336">
                  <c:v>5.5</c:v>
                </c:pt>
                <c:pt idx="2337">
                  <c:v>6.8</c:v>
                </c:pt>
                <c:pt idx="2338">
                  <c:v>5.5</c:v>
                </c:pt>
                <c:pt idx="2339">
                  <c:v>5.5</c:v>
                </c:pt>
                <c:pt idx="2340">
                  <c:v>6.3</c:v>
                </c:pt>
                <c:pt idx="2341">
                  <c:v>4</c:v>
                </c:pt>
                <c:pt idx="2342">
                  <c:v>6.5</c:v>
                </c:pt>
                <c:pt idx="2343">
                  <c:v>6.2</c:v>
                </c:pt>
                <c:pt idx="2344">
                  <c:v>4.7</c:v>
                </c:pt>
                <c:pt idx="2345">
                  <c:v>6.2</c:v>
                </c:pt>
                <c:pt idx="2346">
                  <c:v>5.3</c:v>
                </c:pt>
                <c:pt idx="2347">
                  <c:v>6.8</c:v>
                </c:pt>
                <c:pt idx="2348">
                  <c:v>5.6</c:v>
                </c:pt>
                <c:pt idx="2349">
                  <c:v>5.5</c:v>
                </c:pt>
                <c:pt idx="2350">
                  <c:v>5.8</c:v>
                </c:pt>
                <c:pt idx="2351">
                  <c:v>6.3</c:v>
                </c:pt>
                <c:pt idx="2352">
                  <c:v>6.3</c:v>
                </c:pt>
                <c:pt idx="2353">
                  <c:v>5.7</c:v>
                </c:pt>
                <c:pt idx="2354">
                  <c:v>5.6</c:v>
                </c:pt>
                <c:pt idx="2355">
                  <c:v>6.3</c:v>
                </c:pt>
                <c:pt idx="2356">
                  <c:v>5.2</c:v>
                </c:pt>
                <c:pt idx="2357">
                  <c:v>6.9</c:v>
                </c:pt>
                <c:pt idx="2358">
                  <c:v>3.9</c:v>
                </c:pt>
                <c:pt idx="2359">
                  <c:v>4.0999999999999996</c:v>
                </c:pt>
                <c:pt idx="2360">
                  <c:v>5.8</c:v>
                </c:pt>
                <c:pt idx="2361">
                  <c:v>4.5999999999999996</c:v>
                </c:pt>
                <c:pt idx="2362">
                  <c:v>7.8</c:v>
                </c:pt>
                <c:pt idx="2363">
                  <c:v>7.5</c:v>
                </c:pt>
                <c:pt idx="2364">
                  <c:v>6.4</c:v>
                </c:pt>
                <c:pt idx="2365">
                  <c:v>6.1</c:v>
                </c:pt>
                <c:pt idx="2366">
                  <c:v>6.3</c:v>
                </c:pt>
                <c:pt idx="2367">
                  <c:v>7.4</c:v>
                </c:pt>
                <c:pt idx="2368">
                  <c:v>7.1</c:v>
                </c:pt>
                <c:pt idx="2369">
                  <c:v>6.5</c:v>
                </c:pt>
                <c:pt idx="2370">
                  <c:v>6.4</c:v>
                </c:pt>
                <c:pt idx="2371">
                  <c:v>6</c:v>
                </c:pt>
                <c:pt idx="2372">
                  <c:v>6.3</c:v>
                </c:pt>
                <c:pt idx="2373">
                  <c:v>6.3</c:v>
                </c:pt>
                <c:pt idx="2374">
                  <c:v>6.5</c:v>
                </c:pt>
                <c:pt idx="2375">
                  <c:v>5.3</c:v>
                </c:pt>
                <c:pt idx="2376">
                  <c:v>7.1</c:v>
                </c:pt>
                <c:pt idx="2377">
                  <c:v>8.3000000000000007</c:v>
                </c:pt>
                <c:pt idx="2378">
                  <c:v>7.4</c:v>
                </c:pt>
                <c:pt idx="2379">
                  <c:v>6.8</c:v>
                </c:pt>
                <c:pt idx="2380">
                  <c:v>7.4</c:v>
                </c:pt>
                <c:pt idx="2381">
                  <c:v>7.2</c:v>
                </c:pt>
                <c:pt idx="2382">
                  <c:v>6.1</c:v>
                </c:pt>
                <c:pt idx="2383">
                  <c:v>7.5</c:v>
                </c:pt>
                <c:pt idx="2384">
                  <c:v>2.1</c:v>
                </c:pt>
                <c:pt idx="2385">
                  <c:v>5.4</c:v>
                </c:pt>
                <c:pt idx="2386">
                  <c:v>6.6</c:v>
                </c:pt>
                <c:pt idx="2387">
                  <c:v>7.4</c:v>
                </c:pt>
                <c:pt idx="2388">
                  <c:v>8</c:v>
                </c:pt>
                <c:pt idx="2389">
                  <c:v>5.0999999999999996</c:v>
                </c:pt>
                <c:pt idx="2390">
                  <c:v>7.2</c:v>
                </c:pt>
                <c:pt idx="2391">
                  <c:v>7.1</c:v>
                </c:pt>
                <c:pt idx="2392">
                  <c:v>6.2</c:v>
                </c:pt>
                <c:pt idx="2393">
                  <c:v>7.4</c:v>
                </c:pt>
                <c:pt idx="2394">
                  <c:v>6.6</c:v>
                </c:pt>
                <c:pt idx="2395">
                  <c:v>6.1</c:v>
                </c:pt>
                <c:pt idx="2396">
                  <c:v>6.6</c:v>
                </c:pt>
                <c:pt idx="2397">
                  <c:v>7.3</c:v>
                </c:pt>
                <c:pt idx="2398">
                  <c:v>6.5</c:v>
                </c:pt>
                <c:pt idx="2399">
                  <c:v>5.6</c:v>
                </c:pt>
                <c:pt idx="2400">
                  <c:v>5.7</c:v>
                </c:pt>
                <c:pt idx="2401">
                  <c:v>5.9</c:v>
                </c:pt>
                <c:pt idx="2402">
                  <c:v>6.5</c:v>
                </c:pt>
                <c:pt idx="2403">
                  <c:v>7.1</c:v>
                </c:pt>
                <c:pt idx="2404">
                  <c:v>6</c:v>
                </c:pt>
                <c:pt idx="2405">
                  <c:v>5.5</c:v>
                </c:pt>
                <c:pt idx="2406">
                  <c:v>7.1</c:v>
                </c:pt>
                <c:pt idx="2407">
                  <c:v>7.1</c:v>
                </c:pt>
                <c:pt idx="2408">
                  <c:v>6.5</c:v>
                </c:pt>
                <c:pt idx="2409">
                  <c:v>7.8</c:v>
                </c:pt>
                <c:pt idx="2410">
                  <c:v>5.8</c:v>
                </c:pt>
                <c:pt idx="2411">
                  <c:v>6.7</c:v>
                </c:pt>
                <c:pt idx="2412">
                  <c:v>7.1</c:v>
                </c:pt>
                <c:pt idx="2413">
                  <c:v>6.5</c:v>
                </c:pt>
                <c:pt idx="2414">
                  <c:v>6.3</c:v>
                </c:pt>
                <c:pt idx="2415">
                  <c:v>3.5</c:v>
                </c:pt>
                <c:pt idx="2416">
                  <c:v>7.5</c:v>
                </c:pt>
                <c:pt idx="2417">
                  <c:v>6.5</c:v>
                </c:pt>
                <c:pt idx="2418">
                  <c:v>8.3000000000000007</c:v>
                </c:pt>
                <c:pt idx="2419">
                  <c:v>4.2</c:v>
                </c:pt>
                <c:pt idx="2420">
                  <c:v>5.5</c:v>
                </c:pt>
                <c:pt idx="2421">
                  <c:v>6.7</c:v>
                </c:pt>
                <c:pt idx="2422">
                  <c:v>6</c:v>
                </c:pt>
                <c:pt idx="2423">
                  <c:v>6.4</c:v>
                </c:pt>
                <c:pt idx="2424">
                  <c:v>7.6</c:v>
                </c:pt>
                <c:pt idx="2425">
                  <c:v>6.3</c:v>
                </c:pt>
                <c:pt idx="2426">
                  <c:v>6.1</c:v>
                </c:pt>
                <c:pt idx="2427">
                  <c:v>8.1</c:v>
                </c:pt>
                <c:pt idx="2428">
                  <c:v>5.6</c:v>
                </c:pt>
                <c:pt idx="2429">
                  <c:v>4.8</c:v>
                </c:pt>
                <c:pt idx="2430">
                  <c:v>6.4</c:v>
                </c:pt>
                <c:pt idx="2431">
                  <c:v>4.7</c:v>
                </c:pt>
                <c:pt idx="2432">
                  <c:v>6.4</c:v>
                </c:pt>
                <c:pt idx="2433">
                  <c:v>7.1</c:v>
                </c:pt>
                <c:pt idx="2434">
                  <c:v>4.9000000000000004</c:v>
                </c:pt>
                <c:pt idx="2435">
                  <c:v>6</c:v>
                </c:pt>
                <c:pt idx="2436">
                  <c:v>7</c:v>
                </c:pt>
                <c:pt idx="2437">
                  <c:v>5.5</c:v>
                </c:pt>
                <c:pt idx="2438">
                  <c:v>5.8</c:v>
                </c:pt>
                <c:pt idx="2439">
                  <c:v>6.2</c:v>
                </c:pt>
                <c:pt idx="2440">
                  <c:v>5.4</c:v>
                </c:pt>
                <c:pt idx="2441">
                  <c:v>6.2</c:v>
                </c:pt>
                <c:pt idx="2442">
                  <c:v>6</c:v>
                </c:pt>
                <c:pt idx="2443">
                  <c:v>6.2</c:v>
                </c:pt>
                <c:pt idx="2444">
                  <c:v>6.3</c:v>
                </c:pt>
                <c:pt idx="2445">
                  <c:v>6.2</c:v>
                </c:pt>
                <c:pt idx="2446">
                  <c:v>6.7</c:v>
                </c:pt>
                <c:pt idx="2447">
                  <c:v>5.6</c:v>
                </c:pt>
                <c:pt idx="2448">
                  <c:v>5.7</c:v>
                </c:pt>
                <c:pt idx="2449">
                  <c:v>5.2</c:v>
                </c:pt>
                <c:pt idx="2450">
                  <c:v>5.3</c:v>
                </c:pt>
                <c:pt idx="2451">
                  <c:v>6.6</c:v>
                </c:pt>
                <c:pt idx="2452">
                  <c:v>6.8</c:v>
                </c:pt>
                <c:pt idx="2453">
                  <c:v>6.3</c:v>
                </c:pt>
                <c:pt idx="2454">
                  <c:v>6.6</c:v>
                </c:pt>
                <c:pt idx="2455">
                  <c:v>6.4</c:v>
                </c:pt>
                <c:pt idx="2456">
                  <c:v>6.6</c:v>
                </c:pt>
                <c:pt idx="2457">
                  <c:v>7.1</c:v>
                </c:pt>
                <c:pt idx="2458">
                  <c:v>6.9</c:v>
                </c:pt>
                <c:pt idx="2459">
                  <c:v>7.2</c:v>
                </c:pt>
                <c:pt idx="2460">
                  <c:v>6.3</c:v>
                </c:pt>
                <c:pt idx="2461">
                  <c:v>6.3</c:v>
                </c:pt>
                <c:pt idx="2462">
                  <c:v>5.8</c:v>
                </c:pt>
                <c:pt idx="2463">
                  <c:v>7.2</c:v>
                </c:pt>
                <c:pt idx="2464">
                  <c:v>4.0999999999999996</c:v>
                </c:pt>
                <c:pt idx="2465">
                  <c:v>7.5</c:v>
                </c:pt>
                <c:pt idx="2466">
                  <c:v>5.7</c:v>
                </c:pt>
                <c:pt idx="2467">
                  <c:v>6.7</c:v>
                </c:pt>
                <c:pt idx="2468">
                  <c:v>5.9</c:v>
                </c:pt>
                <c:pt idx="2469">
                  <c:v>7.6</c:v>
                </c:pt>
                <c:pt idx="2470">
                  <c:v>7.2</c:v>
                </c:pt>
                <c:pt idx="2471">
                  <c:v>6.1</c:v>
                </c:pt>
                <c:pt idx="2472">
                  <c:v>4.9000000000000004</c:v>
                </c:pt>
                <c:pt idx="2473">
                  <c:v>7</c:v>
                </c:pt>
                <c:pt idx="2474">
                  <c:v>5.0999999999999996</c:v>
                </c:pt>
                <c:pt idx="2475">
                  <c:v>6.6</c:v>
                </c:pt>
                <c:pt idx="2476">
                  <c:v>5.4</c:v>
                </c:pt>
                <c:pt idx="2477">
                  <c:v>5.5</c:v>
                </c:pt>
                <c:pt idx="2478">
                  <c:v>6.6</c:v>
                </c:pt>
                <c:pt idx="2479">
                  <c:v>6.5</c:v>
                </c:pt>
                <c:pt idx="2480">
                  <c:v>5.7</c:v>
                </c:pt>
                <c:pt idx="2481">
                  <c:v>6.5</c:v>
                </c:pt>
                <c:pt idx="2482">
                  <c:v>7.3</c:v>
                </c:pt>
                <c:pt idx="2483">
                  <c:v>6.9</c:v>
                </c:pt>
                <c:pt idx="2484">
                  <c:v>7.3</c:v>
                </c:pt>
                <c:pt idx="2485">
                  <c:v>6.2</c:v>
                </c:pt>
                <c:pt idx="2486">
                  <c:v>6.2</c:v>
                </c:pt>
                <c:pt idx="2487">
                  <c:v>6.5</c:v>
                </c:pt>
                <c:pt idx="2488">
                  <c:v>7.1</c:v>
                </c:pt>
                <c:pt idx="2489">
                  <c:v>7.3</c:v>
                </c:pt>
                <c:pt idx="2490">
                  <c:v>7.4</c:v>
                </c:pt>
                <c:pt idx="2491">
                  <c:v>6.8</c:v>
                </c:pt>
                <c:pt idx="2492">
                  <c:v>6.8</c:v>
                </c:pt>
                <c:pt idx="2493">
                  <c:v>3.3</c:v>
                </c:pt>
                <c:pt idx="2494">
                  <c:v>5.8</c:v>
                </c:pt>
                <c:pt idx="2495">
                  <c:v>5.7</c:v>
                </c:pt>
                <c:pt idx="2496">
                  <c:v>6.3</c:v>
                </c:pt>
                <c:pt idx="2497">
                  <c:v>6.6</c:v>
                </c:pt>
                <c:pt idx="2498">
                  <c:v>7</c:v>
                </c:pt>
                <c:pt idx="2499">
                  <c:v>8.3000000000000007</c:v>
                </c:pt>
                <c:pt idx="2500">
                  <c:v>6.1</c:v>
                </c:pt>
                <c:pt idx="2501">
                  <c:v>6.4</c:v>
                </c:pt>
                <c:pt idx="2502">
                  <c:v>7.4</c:v>
                </c:pt>
                <c:pt idx="2503">
                  <c:v>7.2</c:v>
                </c:pt>
                <c:pt idx="2504">
                  <c:v>6.8</c:v>
                </c:pt>
                <c:pt idx="2505">
                  <c:v>5.2</c:v>
                </c:pt>
                <c:pt idx="2506">
                  <c:v>7.7</c:v>
                </c:pt>
                <c:pt idx="2507">
                  <c:v>5.6</c:v>
                </c:pt>
                <c:pt idx="2508">
                  <c:v>7.4</c:v>
                </c:pt>
                <c:pt idx="2509">
                  <c:v>7.1</c:v>
                </c:pt>
                <c:pt idx="2510">
                  <c:v>7.4</c:v>
                </c:pt>
                <c:pt idx="2511">
                  <c:v>5.6</c:v>
                </c:pt>
                <c:pt idx="2512">
                  <c:v>7.2</c:v>
                </c:pt>
                <c:pt idx="2513">
                  <c:v>6.2</c:v>
                </c:pt>
                <c:pt idx="2514">
                  <c:v>6.9</c:v>
                </c:pt>
                <c:pt idx="2515">
                  <c:v>7.7</c:v>
                </c:pt>
                <c:pt idx="2516">
                  <c:v>7.9</c:v>
                </c:pt>
                <c:pt idx="2517">
                  <c:v>6.4</c:v>
                </c:pt>
                <c:pt idx="2518">
                  <c:v>7.6</c:v>
                </c:pt>
                <c:pt idx="2519">
                  <c:v>7.9</c:v>
                </c:pt>
                <c:pt idx="2520">
                  <c:v>6.6</c:v>
                </c:pt>
                <c:pt idx="2521">
                  <c:v>6.2</c:v>
                </c:pt>
                <c:pt idx="2522">
                  <c:v>6.7</c:v>
                </c:pt>
                <c:pt idx="2523">
                  <c:v>5.4</c:v>
                </c:pt>
                <c:pt idx="2524">
                  <c:v>5.5</c:v>
                </c:pt>
                <c:pt idx="2525">
                  <c:v>6.5</c:v>
                </c:pt>
                <c:pt idx="2526">
                  <c:v>5.2</c:v>
                </c:pt>
                <c:pt idx="2527">
                  <c:v>4.2</c:v>
                </c:pt>
                <c:pt idx="2528">
                  <c:v>6</c:v>
                </c:pt>
                <c:pt idx="2529">
                  <c:v>7.1</c:v>
                </c:pt>
                <c:pt idx="2530">
                  <c:v>5.4</c:v>
                </c:pt>
                <c:pt idx="2531">
                  <c:v>6.5</c:v>
                </c:pt>
                <c:pt idx="2532">
                  <c:v>5.7</c:v>
                </c:pt>
                <c:pt idx="2533">
                  <c:v>5.6</c:v>
                </c:pt>
                <c:pt idx="2534">
                  <c:v>4.8</c:v>
                </c:pt>
                <c:pt idx="2535">
                  <c:v>5.7</c:v>
                </c:pt>
                <c:pt idx="2536">
                  <c:v>7.3</c:v>
                </c:pt>
                <c:pt idx="2537">
                  <c:v>6.6</c:v>
                </c:pt>
                <c:pt idx="2538">
                  <c:v>6.8</c:v>
                </c:pt>
                <c:pt idx="2539">
                  <c:v>6.6</c:v>
                </c:pt>
                <c:pt idx="2540">
                  <c:v>5.9</c:v>
                </c:pt>
                <c:pt idx="2541">
                  <c:v>6.4</c:v>
                </c:pt>
                <c:pt idx="2542">
                  <c:v>4.7</c:v>
                </c:pt>
                <c:pt idx="2543">
                  <c:v>5.8</c:v>
                </c:pt>
                <c:pt idx="2544">
                  <c:v>5.7</c:v>
                </c:pt>
                <c:pt idx="2545">
                  <c:v>5.0999999999999996</c:v>
                </c:pt>
                <c:pt idx="2546">
                  <c:v>6.2</c:v>
                </c:pt>
                <c:pt idx="2547">
                  <c:v>5.6</c:v>
                </c:pt>
                <c:pt idx="2548">
                  <c:v>5.6</c:v>
                </c:pt>
                <c:pt idx="2549">
                  <c:v>5.9</c:v>
                </c:pt>
                <c:pt idx="2550">
                  <c:v>7.3</c:v>
                </c:pt>
                <c:pt idx="2551">
                  <c:v>3.8</c:v>
                </c:pt>
                <c:pt idx="2552">
                  <c:v>6.2</c:v>
                </c:pt>
                <c:pt idx="2553">
                  <c:v>5.0999999999999996</c:v>
                </c:pt>
                <c:pt idx="2554">
                  <c:v>5.2</c:v>
                </c:pt>
                <c:pt idx="2555">
                  <c:v>6.3</c:v>
                </c:pt>
                <c:pt idx="2556">
                  <c:v>4.2</c:v>
                </c:pt>
                <c:pt idx="2557">
                  <c:v>5.2</c:v>
                </c:pt>
                <c:pt idx="2558">
                  <c:v>6.9</c:v>
                </c:pt>
                <c:pt idx="2559">
                  <c:v>4.8</c:v>
                </c:pt>
                <c:pt idx="2560">
                  <c:v>6.4</c:v>
                </c:pt>
                <c:pt idx="2561">
                  <c:v>5</c:v>
                </c:pt>
                <c:pt idx="2562">
                  <c:v>7.2</c:v>
                </c:pt>
                <c:pt idx="2563">
                  <c:v>5.8</c:v>
                </c:pt>
                <c:pt idx="2564">
                  <c:v>6.6</c:v>
                </c:pt>
                <c:pt idx="2565">
                  <c:v>6.7</c:v>
                </c:pt>
                <c:pt idx="2566">
                  <c:v>6.4</c:v>
                </c:pt>
                <c:pt idx="2567">
                  <c:v>6.2</c:v>
                </c:pt>
                <c:pt idx="2568">
                  <c:v>5.3</c:v>
                </c:pt>
                <c:pt idx="2569">
                  <c:v>6.4</c:v>
                </c:pt>
                <c:pt idx="2570">
                  <c:v>6.8</c:v>
                </c:pt>
                <c:pt idx="2571">
                  <c:v>5.9</c:v>
                </c:pt>
                <c:pt idx="2572">
                  <c:v>6.8</c:v>
                </c:pt>
                <c:pt idx="2573">
                  <c:v>6.6</c:v>
                </c:pt>
                <c:pt idx="2574">
                  <c:v>6.2</c:v>
                </c:pt>
                <c:pt idx="2575">
                  <c:v>7.3</c:v>
                </c:pt>
                <c:pt idx="2576">
                  <c:v>8</c:v>
                </c:pt>
                <c:pt idx="2577">
                  <c:v>6.6</c:v>
                </c:pt>
                <c:pt idx="2578">
                  <c:v>6.3</c:v>
                </c:pt>
                <c:pt idx="2579">
                  <c:v>6.6</c:v>
                </c:pt>
                <c:pt idx="2580">
                  <c:v>6.5</c:v>
                </c:pt>
                <c:pt idx="2581">
                  <c:v>5.4</c:v>
                </c:pt>
                <c:pt idx="2582">
                  <c:v>5.0999999999999996</c:v>
                </c:pt>
                <c:pt idx="2583">
                  <c:v>7.3</c:v>
                </c:pt>
                <c:pt idx="2584">
                  <c:v>6</c:v>
                </c:pt>
                <c:pt idx="2585">
                  <c:v>7.1</c:v>
                </c:pt>
                <c:pt idx="2586">
                  <c:v>7.6</c:v>
                </c:pt>
                <c:pt idx="2587">
                  <c:v>6.6</c:v>
                </c:pt>
                <c:pt idx="2588">
                  <c:v>6.8</c:v>
                </c:pt>
                <c:pt idx="2589">
                  <c:v>6</c:v>
                </c:pt>
                <c:pt idx="2590">
                  <c:v>7.9</c:v>
                </c:pt>
                <c:pt idx="2591">
                  <c:v>7.7</c:v>
                </c:pt>
                <c:pt idx="2592">
                  <c:v>7.3</c:v>
                </c:pt>
                <c:pt idx="2593">
                  <c:v>6.5</c:v>
                </c:pt>
                <c:pt idx="2594">
                  <c:v>7.1</c:v>
                </c:pt>
                <c:pt idx="2595">
                  <c:v>7.3</c:v>
                </c:pt>
                <c:pt idx="2596">
                  <c:v>7.2</c:v>
                </c:pt>
                <c:pt idx="2597">
                  <c:v>8.4</c:v>
                </c:pt>
                <c:pt idx="2598">
                  <c:v>6.6</c:v>
                </c:pt>
                <c:pt idx="2599">
                  <c:v>8.5</c:v>
                </c:pt>
                <c:pt idx="2600">
                  <c:v>5.9</c:v>
                </c:pt>
                <c:pt idx="2601">
                  <c:v>7.1</c:v>
                </c:pt>
                <c:pt idx="2602">
                  <c:v>6.6</c:v>
                </c:pt>
                <c:pt idx="2603">
                  <c:v>5.4</c:v>
                </c:pt>
                <c:pt idx="2604">
                  <c:v>6.9</c:v>
                </c:pt>
                <c:pt idx="2605">
                  <c:v>8.1</c:v>
                </c:pt>
                <c:pt idx="2606">
                  <c:v>7.6</c:v>
                </c:pt>
                <c:pt idx="2607">
                  <c:v>7.6</c:v>
                </c:pt>
                <c:pt idx="2608">
                  <c:v>8.3000000000000007</c:v>
                </c:pt>
                <c:pt idx="2609">
                  <c:v>6.9</c:v>
                </c:pt>
                <c:pt idx="2610">
                  <c:v>3.9</c:v>
                </c:pt>
                <c:pt idx="2611">
                  <c:v>5.3</c:v>
                </c:pt>
                <c:pt idx="2612">
                  <c:v>6.1</c:v>
                </c:pt>
                <c:pt idx="2613">
                  <c:v>8.1999999999999993</c:v>
                </c:pt>
                <c:pt idx="2614">
                  <c:v>7.6</c:v>
                </c:pt>
                <c:pt idx="2615">
                  <c:v>6.9</c:v>
                </c:pt>
                <c:pt idx="2616">
                  <c:v>7.2</c:v>
                </c:pt>
                <c:pt idx="2617">
                  <c:v>6.4</c:v>
                </c:pt>
                <c:pt idx="2618">
                  <c:v>6.4</c:v>
                </c:pt>
                <c:pt idx="2619">
                  <c:v>6.7</c:v>
                </c:pt>
                <c:pt idx="2620">
                  <c:v>7.6</c:v>
                </c:pt>
                <c:pt idx="2621">
                  <c:v>7.8</c:v>
                </c:pt>
                <c:pt idx="2622">
                  <c:v>7.8</c:v>
                </c:pt>
                <c:pt idx="2623">
                  <c:v>6.4</c:v>
                </c:pt>
                <c:pt idx="2624">
                  <c:v>6.4</c:v>
                </c:pt>
                <c:pt idx="2625">
                  <c:v>5.9</c:v>
                </c:pt>
                <c:pt idx="2626">
                  <c:v>6.8</c:v>
                </c:pt>
                <c:pt idx="2627">
                  <c:v>7</c:v>
                </c:pt>
                <c:pt idx="2628">
                  <c:v>6</c:v>
                </c:pt>
                <c:pt idx="2629">
                  <c:v>5.3</c:v>
                </c:pt>
                <c:pt idx="2630">
                  <c:v>6.7</c:v>
                </c:pt>
                <c:pt idx="2631">
                  <c:v>5.4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6.2</c:v>
                </c:pt>
                <c:pt idx="2636">
                  <c:v>6</c:v>
                </c:pt>
                <c:pt idx="2637">
                  <c:v>4.3</c:v>
                </c:pt>
                <c:pt idx="2638">
                  <c:v>6.3</c:v>
                </c:pt>
                <c:pt idx="2639">
                  <c:v>4.7</c:v>
                </c:pt>
                <c:pt idx="2640">
                  <c:v>4.4000000000000004</c:v>
                </c:pt>
                <c:pt idx="2641">
                  <c:v>5.7</c:v>
                </c:pt>
                <c:pt idx="2642">
                  <c:v>5.5</c:v>
                </c:pt>
                <c:pt idx="2643">
                  <c:v>5.6</c:v>
                </c:pt>
                <c:pt idx="2644">
                  <c:v>6.3</c:v>
                </c:pt>
                <c:pt idx="2645">
                  <c:v>4.9000000000000004</c:v>
                </c:pt>
                <c:pt idx="2646">
                  <c:v>5.8</c:v>
                </c:pt>
                <c:pt idx="2647">
                  <c:v>5.9</c:v>
                </c:pt>
                <c:pt idx="2648">
                  <c:v>3.3</c:v>
                </c:pt>
                <c:pt idx="2649">
                  <c:v>6.9</c:v>
                </c:pt>
                <c:pt idx="2650">
                  <c:v>6.4</c:v>
                </c:pt>
                <c:pt idx="2651">
                  <c:v>7.5</c:v>
                </c:pt>
                <c:pt idx="2652">
                  <c:v>6.8</c:v>
                </c:pt>
                <c:pt idx="2653">
                  <c:v>5.2</c:v>
                </c:pt>
                <c:pt idx="2654">
                  <c:v>6.2</c:v>
                </c:pt>
                <c:pt idx="2655">
                  <c:v>5.0999999999999996</c:v>
                </c:pt>
                <c:pt idx="2656">
                  <c:v>5.5</c:v>
                </c:pt>
                <c:pt idx="2657">
                  <c:v>4.5999999999999996</c:v>
                </c:pt>
                <c:pt idx="2658">
                  <c:v>7.7</c:v>
                </c:pt>
                <c:pt idx="2659">
                  <c:v>5.5</c:v>
                </c:pt>
                <c:pt idx="2660">
                  <c:v>7</c:v>
                </c:pt>
                <c:pt idx="2661">
                  <c:v>6.9</c:v>
                </c:pt>
                <c:pt idx="2662">
                  <c:v>6.6</c:v>
                </c:pt>
                <c:pt idx="2663">
                  <c:v>6.1</c:v>
                </c:pt>
                <c:pt idx="2664">
                  <c:v>6.9</c:v>
                </c:pt>
                <c:pt idx="2665">
                  <c:v>7.1</c:v>
                </c:pt>
                <c:pt idx="2666">
                  <c:v>6.4</c:v>
                </c:pt>
                <c:pt idx="2667">
                  <c:v>6.1</c:v>
                </c:pt>
                <c:pt idx="2668">
                  <c:v>4.7</c:v>
                </c:pt>
                <c:pt idx="2669">
                  <c:v>6.5</c:v>
                </c:pt>
                <c:pt idx="2670">
                  <c:v>7.8</c:v>
                </c:pt>
                <c:pt idx="2671">
                  <c:v>5.9</c:v>
                </c:pt>
                <c:pt idx="2672">
                  <c:v>5.6</c:v>
                </c:pt>
                <c:pt idx="2673">
                  <c:v>5.8</c:v>
                </c:pt>
                <c:pt idx="2674">
                  <c:v>5.4</c:v>
                </c:pt>
                <c:pt idx="2675">
                  <c:v>6.1</c:v>
                </c:pt>
                <c:pt idx="2676">
                  <c:v>6.6</c:v>
                </c:pt>
                <c:pt idx="2677">
                  <c:v>7.1</c:v>
                </c:pt>
                <c:pt idx="2678">
                  <c:v>6.5</c:v>
                </c:pt>
                <c:pt idx="2679">
                  <c:v>7.1</c:v>
                </c:pt>
                <c:pt idx="2680">
                  <c:v>5.8</c:v>
                </c:pt>
                <c:pt idx="2681">
                  <c:v>5.6</c:v>
                </c:pt>
                <c:pt idx="2682">
                  <c:v>6.1</c:v>
                </c:pt>
                <c:pt idx="2683">
                  <c:v>5.6</c:v>
                </c:pt>
                <c:pt idx="2684">
                  <c:v>7.1</c:v>
                </c:pt>
                <c:pt idx="2685">
                  <c:v>6.6</c:v>
                </c:pt>
                <c:pt idx="2686">
                  <c:v>6.8</c:v>
                </c:pt>
                <c:pt idx="2687">
                  <c:v>6.2</c:v>
                </c:pt>
                <c:pt idx="2688">
                  <c:v>6.3</c:v>
                </c:pt>
                <c:pt idx="2689">
                  <c:v>6.1</c:v>
                </c:pt>
                <c:pt idx="2690">
                  <c:v>6.5</c:v>
                </c:pt>
                <c:pt idx="2691">
                  <c:v>7.6</c:v>
                </c:pt>
                <c:pt idx="2692">
                  <c:v>7.9</c:v>
                </c:pt>
                <c:pt idx="2693">
                  <c:v>5.7</c:v>
                </c:pt>
                <c:pt idx="2694">
                  <c:v>7</c:v>
                </c:pt>
                <c:pt idx="2695">
                  <c:v>6.2</c:v>
                </c:pt>
                <c:pt idx="2696">
                  <c:v>4.5999999999999996</c:v>
                </c:pt>
                <c:pt idx="2697">
                  <c:v>8.1</c:v>
                </c:pt>
                <c:pt idx="2698">
                  <c:v>5.7</c:v>
                </c:pt>
                <c:pt idx="2699">
                  <c:v>5.5</c:v>
                </c:pt>
                <c:pt idx="2700">
                  <c:v>5.0999999999999996</c:v>
                </c:pt>
                <c:pt idx="2701">
                  <c:v>7.8</c:v>
                </c:pt>
                <c:pt idx="2702">
                  <c:v>7.1</c:v>
                </c:pt>
                <c:pt idx="2703">
                  <c:v>7.4</c:v>
                </c:pt>
                <c:pt idx="2704">
                  <c:v>5.5</c:v>
                </c:pt>
                <c:pt idx="2705">
                  <c:v>6.5</c:v>
                </c:pt>
                <c:pt idx="2706">
                  <c:v>6.7</c:v>
                </c:pt>
                <c:pt idx="2707">
                  <c:v>6.7</c:v>
                </c:pt>
                <c:pt idx="2708">
                  <c:v>8.6</c:v>
                </c:pt>
                <c:pt idx="2709">
                  <c:v>5.7</c:v>
                </c:pt>
                <c:pt idx="2710">
                  <c:v>6.6</c:v>
                </c:pt>
                <c:pt idx="2711">
                  <c:v>6.8</c:v>
                </c:pt>
                <c:pt idx="2712">
                  <c:v>6.5</c:v>
                </c:pt>
                <c:pt idx="2713">
                  <c:v>5.3</c:v>
                </c:pt>
                <c:pt idx="2714">
                  <c:v>7.9</c:v>
                </c:pt>
                <c:pt idx="2715">
                  <c:v>7.2</c:v>
                </c:pt>
                <c:pt idx="2716">
                  <c:v>7.3</c:v>
                </c:pt>
                <c:pt idx="2717">
                  <c:v>4.8</c:v>
                </c:pt>
                <c:pt idx="2718">
                  <c:v>6.4</c:v>
                </c:pt>
                <c:pt idx="2719">
                  <c:v>5.6</c:v>
                </c:pt>
                <c:pt idx="2720">
                  <c:v>7.3</c:v>
                </c:pt>
                <c:pt idx="2721">
                  <c:v>5.9</c:v>
                </c:pt>
                <c:pt idx="2722">
                  <c:v>7.2</c:v>
                </c:pt>
                <c:pt idx="2723">
                  <c:v>5</c:v>
                </c:pt>
                <c:pt idx="2724">
                  <c:v>7.5</c:v>
                </c:pt>
                <c:pt idx="2725">
                  <c:v>5.5</c:v>
                </c:pt>
                <c:pt idx="2726">
                  <c:v>7.6</c:v>
                </c:pt>
                <c:pt idx="2727">
                  <c:v>7.8</c:v>
                </c:pt>
                <c:pt idx="2728">
                  <c:v>7</c:v>
                </c:pt>
                <c:pt idx="2729">
                  <c:v>6.9</c:v>
                </c:pt>
                <c:pt idx="2730">
                  <c:v>6.5</c:v>
                </c:pt>
                <c:pt idx="2731">
                  <c:v>7.5</c:v>
                </c:pt>
                <c:pt idx="2732">
                  <c:v>5</c:v>
                </c:pt>
                <c:pt idx="2733">
                  <c:v>6.7</c:v>
                </c:pt>
                <c:pt idx="2734">
                  <c:v>7.7</c:v>
                </c:pt>
                <c:pt idx="2735">
                  <c:v>5.0999999999999996</c:v>
                </c:pt>
                <c:pt idx="2736">
                  <c:v>7.7</c:v>
                </c:pt>
                <c:pt idx="2737">
                  <c:v>3.1</c:v>
                </c:pt>
                <c:pt idx="2738">
                  <c:v>6.5</c:v>
                </c:pt>
                <c:pt idx="2739">
                  <c:v>7.5</c:v>
                </c:pt>
                <c:pt idx="2740">
                  <c:v>4.7</c:v>
                </c:pt>
                <c:pt idx="2741">
                  <c:v>6.5</c:v>
                </c:pt>
                <c:pt idx="2742">
                  <c:v>7.6</c:v>
                </c:pt>
                <c:pt idx="2743">
                  <c:v>5.0999999999999996</c:v>
                </c:pt>
                <c:pt idx="2744">
                  <c:v>3.3</c:v>
                </c:pt>
                <c:pt idx="2745">
                  <c:v>4.8</c:v>
                </c:pt>
                <c:pt idx="2746">
                  <c:v>8</c:v>
                </c:pt>
                <c:pt idx="2747">
                  <c:v>6.4</c:v>
                </c:pt>
                <c:pt idx="2748">
                  <c:v>5.5</c:v>
                </c:pt>
                <c:pt idx="2749">
                  <c:v>6</c:v>
                </c:pt>
                <c:pt idx="2750">
                  <c:v>6.9</c:v>
                </c:pt>
                <c:pt idx="2751">
                  <c:v>6.1</c:v>
                </c:pt>
                <c:pt idx="2752">
                  <c:v>6.9</c:v>
                </c:pt>
                <c:pt idx="2753">
                  <c:v>6.4</c:v>
                </c:pt>
                <c:pt idx="2754">
                  <c:v>7.8</c:v>
                </c:pt>
                <c:pt idx="2755">
                  <c:v>6.6</c:v>
                </c:pt>
                <c:pt idx="2756">
                  <c:v>5.9</c:v>
                </c:pt>
                <c:pt idx="2757">
                  <c:v>4.9000000000000004</c:v>
                </c:pt>
                <c:pt idx="2758">
                  <c:v>4.3</c:v>
                </c:pt>
                <c:pt idx="2759">
                  <c:v>8.1999999999999993</c:v>
                </c:pt>
                <c:pt idx="2760">
                  <c:v>5.7</c:v>
                </c:pt>
                <c:pt idx="2761">
                  <c:v>4.8</c:v>
                </c:pt>
                <c:pt idx="2762">
                  <c:v>5.4</c:v>
                </c:pt>
                <c:pt idx="2763">
                  <c:v>5.4</c:v>
                </c:pt>
                <c:pt idx="2764">
                  <c:v>5.7</c:v>
                </c:pt>
                <c:pt idx="2765">
                  <c:v>4.8</c:v>
                </c:pt>
                <c:pt idx="2766">
                  <c:v>5.9</c:v>
                </c:pt>
                <c:pt idx="2767">
                  <c:v>5.5</c:v>
                </c:pt>
                <c:pt idx="2768">
                  <c:v>7.7</c:v>
                </c:pt>
                <c:pt idx="2769">
                  <c:v>7.8</c:v>
                </c:pt>
                <c:pt idx="2770">
                  <c:v>4.9000000000000004</c:v>
                </c:pt>
                <c:pt idx="2771">
                  <c:v>6.3</c:v>
                </c:pt>
                <c:pt idx="2772">
                  <c:v>6</c:v>
                </c:pt>
                <c:pt idx="2773">
                  <c:v>4.7</c:v>
                </c:pt>
                <c:pt idx="2774">
                  <c:v>5.4</c:v>
                </c:pt>
                <c:pt idx="2775">
                  <c:v>4.9000000000000004</c:v>
                </c:pt>
                <c:pt idx="2776">
                  <c:v>5.4</c:v>
                </c:pt>
                <c:pt idx="2777">
                  <c:v>6.3</c:v>
                </c:pt>
                <c:pt idx="2778">
                  <c:v>6.2</c:v>
                </c:pt>
                <c:pt idx="2779">
                  <c:v>6.5</c:v>
                </c:pt>
                <c:pt idx="2780">
                  <c:v>5.0999999999999996</c:v>
                </c:pt>
                <c:pt idx="2781">
                  <c:v>6.2</c:v>
                </c:pt>
                <c:pt idx="2782">
                  <c:v>6.7</c:v>
                </c:pt>
                <c:pt idx="2783">
                  <c:v>7.3</c:v>
                </c:pt>
                <c:pt idx="2784">
                  <c:v>5.9</c:v>
                </c:pt>
                <c:pt idx="2785">
                  <c:v>6.3</c:v>
                </c:pt>
                <c:pt idx="2786">
                  <c:v>5.9</c:v>
                </c:pt>
                <c:pt idx="2787">
                  <c:v>4.0999999999999996</c:v>
                </c:pt>
                <c:pt idx="2788">
                  <c:v>5.5</c:v>
                </c:pt>
                <c:pt idx="2789">
                  <c:v>2.7</c:v>
                </c:pt>
                <c:pt idx="2790">
                  <c:v>5.7</c:v>
                </c:pt>
                <c:pt idx="2791">
                  <c:v>5.2</c:v>
                </c:pt>
                <c:pt idx="2792">
                  <c:v>4.5</c:v>
                </c:pt>
                <c:pt idx="2793">
                  <c:v>6.3</c:v>
                </c:pt>
                <c:pt idx="2794">
                  <c:v>4</c:v>
                </c:pt>
                <c:pt idx="2795">
                  <c:v>4.7</c:v>
                </c:pt>
                <c:pt idx="2796">
                  <c:v>6.4</c:v>
                </c:pt>
                <c:pt idx="2797">
                  <c:v>6.5</c:v>
                </c:pt>
                <c:pt idx="2798">
                  <c:v>4.0999999999999996</c:v>
                </c:pt>
                <c:pt idx="2799">
                  <c:v>4.5999999999999996</c:v>
                </c:pt>
                <c:pt idx="2800">
                  <c:v>5.4</c:v>
                </c:pt>
                <c:pt idx="2801">
                  <c:v>6.2</c:v>
                </c:pt>
                <c:pt idx="2802">
                  <c:v>6.5</c:v>
                </c:pt>
                <c:pt idx="2803">
                  <c:v>6.1</c:v>
                </c:pt>
                <c:pt idx="2804">
                  <c:v>6.4</c:v>
                </c:pt>
                <c:pt idx="2805">
                  <c:v>4.9000000000000004</c:v>
                </c:pt>
                <c:pt idx="2806">
                  <c:v>6.7</c:v>
                </c:pt>
                <c:pt idx="2807">
                  <c:v>6.2</c:v>
                </c:pt>
                <c:pt idx="2808">
                  <c:v>7.1</c:v>
                </c:pt>
                <c:pt idx="2809">
                  <c:v>6.1</c:v>
                </c:pt>
                <c:pt idx="2810">
                  <c:v>5.5</c:v>
                </c:pt>
                <c:pt idx="2811">
                  <c:v>6.4</c:v>
                </c:pt>
                <c:pt idx="2812">
                  <c:v>6.4</c:v>
                </c:pt>
                <c:pt idx="2813">
                  <c:v>8</c:v>
                </c:pt>
                <c:pt idx="2814">
                  <c:v>7</c:v>
                </c:pt>
                <c:pt idx="2815">
                  <c:v>6.2</c:v>
                </c:pt>
                <c:pt idx="2816">
                  <c:v>7.8</c:v>
                </c:pt>
                <c:pt idx="2817">
                  <c:v>7</c:v>
                </c:pt>
                <c:pt idx="2818">
                  <c:v>6.4</c:v>
                </c:pt>
                <c:pt idx="2819">
                  <c:v>5.6</c:v>
                </c:pt>
                <c:pt idx="2820">
                  <c:v>4.5</c:v>
                </c:pt>
                <c:pt idx="2821">
                  <c:v>3.6</c:v>
                </c:pt>
                <c:pt idx="2822">
                  <c:v>6.1</c:v>
                </c:pt>
                <c:pt idx="2823">
                  <c:v>5.9</c:v>
                </c:pt>
                <c:pt idx="2824">
                  <c:v>7.4</c:v>
                </c:pt>
                <c:pt idx="2825">
                  <c:v>7.8</c:v>
                </c:pt>
                <c:pt idx="2826">
                  <c:v>6.6</c:v>
                </c:pt>
                <c:pt idx="2827">
                  <c:v>5.8</c:v>
                </c:pt>
                <c:pt idx="2828">
                  <c:v>7</c:v>
                </c:pt>
                <c:pt idx="2829">
                  <c:v>5.7</c:v>
                </c:pt>
                <c:pt idx="2830">
                  <c:v>7.3</c:v>
                </c:pt>
                <c:pt idx="2831">
                  <c:v>6</c:v>
                </c:pt>
                <c:pt idx="2832">
                  <c:v>5.8</c:v>
                </c:pt>
                <c:pt idx="2833">
                  <c:v>5.5</c:v>
                </c:pt>
                <c:pt idx="2834">
                  <c:v>7.3</c:v>
                </c:pt>
                <c:pt idx="2835">
                  <c:v>6.4</c:v>
                </c:pt>
                <c:pt idx="2836">
                  <c:v>5.8</c:v>
                </c:pt>
                <c:pt idx="2837">
                  <c:v>6.5</c:v>
                </c:pt>
                <c:pt idx="2838">
                  <c:v>5.5</c:v>
                </c:pt>
                <c:pt idx="2839">
                  <c:v>7.1</c:v>
                </c:pt>
                <c:pt idx="2840">
                  <c:v>6.3</c:v>
                </c:pt>
                <c:pt idx="2841">
                  <c:v>6.6</c:v>
                </c:pt>
                <c:pt idx="2842">
                  <c:v>6.6</c:v>
                </c:pt>
                <c:pt idx="2843">
                  <c:v>5.4</c:v>
                </c:pt>
                <c:pt idx="2844">
                  <c:v>7.7</c:v>
                </c:pt>
                <c:pt idx="2845">
                  <c:v>7.3</c:v>
                </c:pt>
                <c:pt idx="2846">
                  <c:v>3.5</c:v>
                </c:pt>
                <c:pt idx="2847">
                  <c:v>7.2</c:v>
                </c:pt>
                <c:pt idx="2848">
                  <c:v>7.1</c:v>
                </c:pt>
                <c:pt idx="2849">
                  <c:v>6.3</c:v>
                </c:pt>
                <c:pt idx="2850">
                  <c:v>5.8</c:v>
                </c:pt>
                <c:pt idx="2851">
                  <c:v>4.8</c:v>
                </c:pt>
                <c:pt idx="2852">
                  <c:v>6.6</c:v>
                </c:pt>
                <c:pt idx="2853">
                  <c:v>7.6</c:v>
                </c:pt>
                <c:pt idx="2854">
                  <c:v>4.5</c:v>
                </c:pt>
                <c:pt idx="2855">
                  <c:v>7.2</c:v>
                </c:pt>
                <c:pt idx="2856">
                  <c:v>7.1</c:v>
                </c:pt>
                <c:pt idx="2857">
                  <c:v>5</c:v>
                </c:pt>
                <c:pt idx="2858">
                  <c:v>7</c:v>
                </c:pt>
                <c:pt idx="2859">
                  <c:v>5.3</c:v>
                </c:pt>
                <c:pt idx="2860">
                  <c:v>7.2</c:v>
                </c:pt>
                <c:pt idx="2861">
                  <c:v>5.9</c:v>
                </c:pt>
                <c:pt idx="2862">
                  <c:v>5.0999999999999996</c:v>
                </c:pt>
                <c:pt idx="2863">
                  <c:v>5.3</c:v>
                </c:pt>
                <c:pt idx="2864">
                  <c:v>6.6</c:v>
                </c:pt>
                <c:pt idx="2865">
                  <c:v>5.7</c:v>
                </c:pt>
                <c:pt idx="2866">
                  <c:v>6.7</c:v>
                </c:pt>
                <c:pt idx="2867">
                  <c:v>6.9</c:v>
                </c:pt>
                <c:pt idx="2868">
                  <c:v>6.8</c:v>
                </c:pt>
                <c:pt idx="2869">
                  <c:v>7.2</c:v>
                </c:pt>
                <c:pt idx="2870">
                  <c:v>8.1</c:v>
                </c:pt>
                <c:pt idx="2871">
                  <c:v>5.4</c:v>
                </c:pt>
                <c:pt idx="2872">
                  <c:v>6.9</c:v>
                </c:pt>
                <c:pt idx="2873">
                  <c:v>6.5</c:v>
                </c:pt>
                <c:pt idx="2874">
                  <c:v>7.2</c:v>
                </c:pt>
                <c:pt idx="2875">
                  <c:v>7.1</c:v>
                </c:pt>
                <c:pt idx="2876">
                  <c:v>7.1</c:v>
                </c:pt>
                <c:pt idx="2877">
                  <c:v>4.2</c:v>
                </c:pt>
                <c:pt idx="2878">
                  <c:v>5.4</c:v>
                </c:pt>
                <c:pt idx="2879">
                  <c:v>7.2</c:v>
                </c:pt>
                <c:pt idx="2880">
                  <c:v>3.6</c:v>
                </c:pt>
                <c:pt idx="2881">
                  <c:v>6.3</c:v>
                </c:pt>
                <c:pt idx="2882">
                  <c:v>6</c:v>
                </c:pt>
                <c:pt idx="2883">
                  <c:v>5.7</c:v>
                </c:pt>
                <c:pt idx="2884">
                  <c:v>5.7</c:v>
                </c:pt>
                <c:pt idx="2885">
                  <c:v>6.3</c:v>
                </c:pt>
                <c:pt idx="2886">
                  <c:v>6.7</c:v>
                </c:pt>
                <c:pt idx="2887">
                  <c:v>7.3</c:v>
                </c:pt>
                <c:pt idx="2888">
                  <c:v>7.3</c:v>
                </c:pt>
                <c:pt idx="2889">
                  <c:v>7.1</c:v>
                </c:pt>
                <c:pt idx="2890">
                  <c:v>6.3</c:v>
                </c:pt>
                <c:pt idx="2891">
                  <c:v>5.8</c:v>
                </c:pt>
                <c:pt idx="2892">
                  <c:v>6.1</c:v>
                </c:pt>
                <c:pt idx="2893">
                  <c:v>6.5</c:v>
                </c:pt>
                <c:pt idx="2894">
                  <c:v>5.9</c:v>
                </c:pt>
                <c:pt idx="2895">
                  <c:v>6.8</c:v>
                </c:pt>
                <c:pt idx="2896">
                  <c:v>6</c:v>
                </c:pt>
                <c:pt idx="2897">
                  <c:v>4.2</c:v>
                </c:pt>
                <c:pt idx="2898">
                  <c:v>6.4</c:v>
                </c:pt>
                <c:pt idx="2899">
                  <c:v>7</c:v>
                </c:pt>
                <c:pt idx="2900">
                  <c:v>5.9</c:v>
                </c:pt>
                <c:pt idx="2901">
                  <c:v>5.8</c:v>
                </c:pt>
                <c:pt idx="2902">
                  <c:v>5.9</c:v>
                </c:pt>
                <c:pt idx="2903">
                  <c:v>5.2</c:v>
                </c:pt>
                <c:pt idx="2904">
                  <c:v>6.4</c:v>
                </c:pt>
                <c:pt idx="2905">
                  <c:v>5.9</c:v>
                </c:pt>
                <c:pt idx="2906">
                  <c:v>5.4</c:v>
                </c:pt>
                <c:pt idx="2907">
                  <c:v>6.5</c:v>
                </c:pt>
                <c:pt idx="2908">
                  <c:v>4.5999999999999996</c:v>
                </c:pt>
                <c:pt idx="2909">
                  <c:v>6.8</c:v>
                </c:pt>
                <c:pt idx="2910">
                  <c:v>4.4000000000000004</c:v>
                </c:pt>
                <c:pt idx="2911">
                  <c:v>5.7</c:v>
                </c:pt>
                <c:pt idx="2912">
                  <c:v>5.9</c:v>
                </c:pt>
                <c:pt idx="2913">
                  <c:v>5</c:v>
                </c:pt>
                <c:pt idx="2914">
                  <c:v>5.0999999999999996</c:v>
                </c:pt>
                <c:pt idx="2915">
                  <c:v>6.5</c:v>
                </c:pt>
                <c:pt idx="2916">
                  <c:v>5.0999999999999996</c:v>
                </c:pt>
                <c:pt idx="2917">
                  <c:v>8.1</c:v>
                </c:pt>
                <c:pt idx="2918">
                  <c:v>6.1</c:v>
                </c:pt>
                <c:pt idx="2919">
                  <c:v>6.8</c:v>
                </c:pt>
                <c:pt idx="2920">
                  <c:v>6</c:v>
                </c:pt>
                <c:pt idx="2921">
                  <c:v>5.0999999999999996</c:v>
                </c:pt>
                <c:pt idx="2922">
                  <c:v>6.6</c:v>
                </c:pt>
                <c:pt idx="2923">
                  <c:v>5.4</c:v>
                </c:pt>
                <c:pt idx="2924">
                  <c:v>5.3</c:v>
                </c:pt>
                <c:pt idx="2925">
                  <c:v>5.3</c:v>
                </c:pt>
                <c:pt idx="2926">
                  <c:v>5.8</c:v>
                </c:pt>
                <c:pt idx="2927">
                  <c:v>4.9000000000000004</c:v>
                </c:pt>
                <c:pt idx="2928">
                  <c:v>5.9</c:v>
                </c:pt>
                <c:pt idx="2929">
                  <c:v>4.3</c:v>
                </c:pt>
                <c:pt idx="2930">
                  <c:v>6.2</c:v>
                </c:pt>
                <c:pt idx="2931">
                  <c:v>5.6</c:v>
                </c:pt>
                <c:pt idx="2932">
                  <c:v>4.7</c:v>
                </c:pt>
                <c:pt idx="2933">
                  <c:v>7.3</c:v>
                </c:pt>
                <c:pt idx="2934">
                  <c:v>4.9000000000000004</c:v>
                </c:pt>
                <c:pt idx="2935">
                  <c:v>5.9</c:v>
                </c:pt>
                <c:pt idx="2936">
                  <c:v>7.8</c:v>
                </c:pt>
                <c:pt idx="2937">
                  <c:v>4.8</c:v>
                </c:pt>
                <c:pt idx="2938">
                  <c:v>7.2</c:v>
                </c:pt>
                <c:pt idx="2939">
                  <c:v>6.5</c:v>
                </c:pt>
                <c:pt idx="2940">
                  <c:v>6.6</c:v>
                </c:pt>
                <c:pt idx="2941">
                  <c:v>3.5</c:v>
                </c:pt>
                <c:pt idx="2942">
                  <c:v>5.6</c:v>
                </c:pt>
                <c:pt idx="2943">
                  <c:v>4.9000000000000004</c:v>
                </c:pt>
                <c:pt idx="2944">
                  <c:v>5.7</c:v>
                </c:pt>
                <c:pt idx="2945">
                  <c:v>4.8</c:v>
                </c:pt>
                <c:pt idx="2946">
                  <c:v>7.4</c:v>
                </c:pt>
                <c:pt idx="2947">
                  <c:v>8</c:v>
                </c:pt>
                <c:pt idx="2948">
                  <c:v>5.5</c:v>
                </c:pt>
                <c:pt idx="2949">
                  <c:v>5.0999999999999996</c:v>
                </c:pt>
                <c:pt idx="2950">
                  <c:v>5.7</c:v>
                </c:pt>
                <c:pt idx="2951">
                  <c:v>6</c:v>
                </c:pt>
                <c:pt idx="2952">
                  <c:v>6.6</c:v>
                </c:pt>
                <c:pt idx="2953">
                  <c:v>7</c:v>
                </c:pt>
                <c:pt idx="2954">
                  <c:v>6.8</c:v>
                </c:pt>
                <c:pt idx="2955">
                  <c:v>6.9</c:v>
                </c:pt>
                <c:pt idx="2956">
                  <c:v>5.8</c:v>
                </c:pt>
                <c:pt idx="2957">
                  <c:v>6.4</c:v>
                </c:pt>
                <c:pt idx="2958">
                  <c:v>7</c:v>
                </c:pt>
                <c:pt idx="2959">
                  <c:v>6.9</c:v>
                </c:pt>
                <c:pt idx="2960">
                  <c:v>5.7</c:v>
                </c:pt>
                <c:pt idx="2961">
                  <c:v>7</c:v>
                </c:pt>
                <c:pt idx="2962">
                  <c:v>6.4</c:v>
                </c:pt>
                <c:pt idx="2963">
                  <c:v>5.5</c:v>
                </c:pt>
                <c:pt idx="2964">
                  <c:v>7.4</c:v>
                </c:pt>
                <c:pt idx="2965">
                  <c:v>7.6</c:v>
                </c:pt>
                <c:pt idx="2966">
                  <c:v>6.8</c:v>
                </c:pt>
                <c:pt idx="2967">
                  <c:v>6.4</c:v>
                </c:pt>
                <c:pt idx="2968">
                  <c:v>6.5</c:v>
                </c:pt>
                <c:pt idx="2969">
                  <c:v>5.4</c:v>
                </c:pt>
                <c:pt idx="2970">
                  <c:v>6.8</c:v>
                </c:pt>
                <c:pt idx="2971">
                  <c:v>6.8</c:v>
                </c:pt>
                <c:pt idx="2972">
                  <c:v>6.7</c:v>
                </c:pt>
                <c:pt idx="2973">
                  <c:v>7.2</c:v>
                </c:pt>
                <c:pt idx="2974">
                  <c:v>7</c:v>
                </c:pt>
                <c:pt idx="2975">
                  <c:v>4.9000000000000004</c:v>
                </c:pt>
                <c:pt idx="2976">
                  <c:v>7.4</c:v>
                </c:pt>
                <c:pt idx="2977">
                  <c:v>6.1</c:v>
                </c:pt>
                <c:pt idx="2978">
                  <c:v>6.4</c:v>
                </c:pt>
                <c:pt idx="2979">
                  <c:v>8</c:v>
                </c:pt>
                <c:pt idx="2980">
                  <c:v>6.1</c:v>
                </c:pt>
                <c:pt idx="2981">
                  <c:v>4.4000000000000004</c:v>
                </c:pt>
                <c:pt idx="2982">
                  <c:v>7.3</c:v>
                </c:pt>
                <c:pt idx="2983">
                  <c:v>6.5</c:v>
                </c:pt>
                <c:pt idx="2984">
                  <c:v>7</c:v>
                </c:pt>
                <c:pt idx="2985">
                  <c:v>6.6</c:v>
                </c:pt>
                <c:pt idx="2986">
                  <c:v>6.3</c:v>
                </c:pt>
                <c:pt idx="2987">
                  <c:v>6.9</c:v>
                </c:pt>
                <c:pt idx="2988">
                  <c:v>6.1</c:v>
                </c:pt>
                <c:pt idx="2989">
                  <c:v>7.1</c:v>
                </c:pt>
                <c:pt idx="2990">
                  <c:v>7.2</c:v>
                </c:pt>
                <c:pt idx="2991">
                  <c:v>3</c:v>
                </c:pt>
                <c:pt idx="2992">
                  <c:v>5.7</c:v>
                </c:pt>
                <c:pt idx="2993">
                  <c:v>7.4</c:v>
                </c:pt>
                <c:pt idx="2994">
                  <c:v>6.6</c:v>
                </c:pt>
                <c:pt idx="2995">
                  <c:v>7.3</c:v>
                </c:pt>
                <c:pt idx="2996">
                  <c:v>5.4</c:v>
                </c:pt>
                <c:pt idx="2997">
                  <c:v>6.4</c:v>
                </c:pt>
                <c:pt idx="2998">
                  <c:v>7</c:v>
                </c:pt>
                <c:pt idx="2999">
                  <c:v>7.1</c:v>
                </c:pt>
                <c:pt idx="3000">
                  <c:v>3.7</c:v>
                </c:pt>
                <c:pt idx="3001">
                  <c:v>6.5</c:v>
                </c:pt>
                <c:pt idx="3002">
                  <c:v>5.5</c:v>
                </c:pt>
                <c:pt idx="3003">
                  <c:v>7.6</c:v>
                </c:pt>
                <c:pt idx="3004">
                  <c:v>7.2</c:v>
                </c:pt>
                <c:pt idx="3005">
                  <c:v>8.4</c:v>
                </c:pt>
                <c:pt idx="3006">
                  <c:v>4.5</c:v>
                </c:pt>
                <c:pt idx="3007">
                  <c:v>6</c:v>
                </c:pt>
                <c:pt idx="3008">
                  <c:v>6.2</c:v>
                </c:pt>
                <c:pt idx="3009">
                  <c:v>5.2</c:v>
                </c:pt>
                <c:pt idx="3010">
                  <c:v>3.9</c:v>
                </c:pt>
                <c:pt idx="3011">
                  <c:v>8</c:v>
                </c:pt>
                <c:pt idx="3012">
                  <c:v>5.8</c:v>
                </c:pt>
                <c:pt idx="3013">
                  <c:v>6.4</c:v>
                </c:pt>
                <c:pt idx="3014">
                  <c:v>8.4</c:v>
                </c:pt>
                <c:pt idx="3015">
                  <c:v>8.1999999999999993</c:v>
                </c:pt>
                <c:pt idx="3016">
                  <c:v>5.6</c:v>
                </c:pt>
                <c:pt idx="3017">
                  <c:v>6.2</c:v>
                </c:pt>
                <c:pt idx="3018">
                  <c:v>7.3</c:v>
                </c:pt>
                <c:pt idx="3019">
                  <c:v>5.5</c:v>
                </c:pt>
                <c:pt idx="3020">
                  <c:v>7.3</c:v>
                </c:pt>
                <c:pt idx="3021">
                  <c:v>6.8</c:v>
                </c:pt>
                <c:pt idx="3022">
                  <c:v>5.7</c:v>
                </c:pt>
                <c:pt idx="3023">
                  <c:v>7.5</c:v>
                </c:pt>
                <c:pt idx="3024">
                  <c:v>5.9</c:v>
                </c:pt>
                <c:pt idx="3025">
                  <c:v>3</c:v>
                </c:pt>
                <c:pt idx="3026">
                  <c:v>4.3</c:v>
                </c:pt>
                <c:pt idx="3027">
                  <c:v>4.4000000000000004</c:v>
                </c:pt>
                <c:pt idx="3028">
                  <c:v>5.3</c:v>
                </c:pt>
                <c:pt idx="3029">
                  <c:v>6.2</c:v>
                </c:pt>
                <c:pt idx="3030">
                  <c:v>5.7</c:v>
                </c:pt>
                <c:pt idx="3031">
                  <c:v>6.1</c:v>
                </c:pt>
                <c:pt idx="3032">
                  <c:v>6.2</c:v>
                </c:pt>
                <c:pt idx="3033">
                  <c:v>6.5</c:v>
                </c:pt>
                <c:pt idx="3034">
                  <c:v>6.3</c:v>
                </c:pt>
                <c:pt idx="3035">
                  <c:v>5.2</c:v>
                </c:pt>
                <c:pt idx="3036">
                  <c:v>5.8</c:v>
                </c:pt>
                <c:pt idx="3037">
                  <c:v>7.6</c:v>
                </c:pt>
                <c:pt idx="3038">
                  <c:v>5.5</c:v>
                </c:pt>
                <c:pt idx="3039">
                  <c:v>5.9</c:v>
                </c:pt>
                <c:pt idx="3040">
                  <c:v>7.3</c:v>
                </c:pt>
                <c:pt idx="3041">
                  <c:v>6.3</c:v>
                </c:pt>
                <c:pt idx="3042">
                  <c:v>5.6</c:v>
                </c:pt>
                <c:pt idx="3043">
                  <c:v>6.4</c:v>
                </c:pt>
                <c:pt idx="3044">
                  <c:v>6.9</c:v>
                </c:pt>
                <c:pt idx="3045">
                  <c:v>6.9</c:v>
                </c:pt>
                <c:pt idx="3046">
                  <c:v>6.1</c:v>
                </c:pt>
                <c:pt idx="3047">
                  <c:v>6.1</c:v>
                </c:pt>
                <c:pt idx="3048">
                  <c:v>5.5</c:v>
                </c:pt>
                <c:pt idx="3049">
                  <c:v>4.9000000000000004</c:v>
                </c:pt>
                <c:pt idx="3050">
                  <c:v>6.7</c:v>
                </c:pt>
                <c:pt idx="3051">
                  <c:v>7.2</c:v>
                </c:pt>
                <c:pt idx="3052">
                  <c:v>6.7</c:v>
                </c:pt>
                <c:pt idx="3053">
                  <c:v>6.6</c:v>
                </c:pt>
                <c:pt idx="3054">
                  <c:v>6</c:v>
                </c:pt>
                <c:pt idx="3055">
                  <c:v>4.5999999999999996</c:v>
                </c:pt>
                <c:pt idx="3056">
                  <c:v>5.8</c:v>
                </c:pt>
                <c:pt idx="3057">
                  <c:v>6.7</c:v>
                </c:pt>
                <c:pt idx="3058">
                  <c:v>6.5</c:v>
                </c:pt>
                <c:pt idx="3059">
                  <c:v>6.7</c:v>
                </c:pt>
                <c:pt idx="3060">
                  <c:v>6.7</c:v>
                </c:pt>
                <c:pt idx="3061">
                  <c:v>6</c:v>
                </c:pt>
                <c:pt idx="3062">
                  <c:v>5.3</c:v>
                </c:pt>
                <c:pt idx="3063">
                  <c:v>7.1</c:v>
                </c:pt>
                <c:pt idx="3064">
                  <c:v>5.9</c:v>
                </c:pt>
                <c:pt idx="3065">
                  <c:v>7.2</c:v>
                </c:pt>
                <c:pt idx="3066">
                  <c:v>6.5</c:v>
                </c:pt>
                <c:pt idx="3067">
                  <c:v>5.4</c:v>
                </c:pt>
                <c:pt idx="3068">
                  <c:v>5.3</c:v>
                </c:pt>
                <c:pt idx="3069">
                  <c:v>7.5</c:v>
                </c:pt>
                <c:pt idx="3070">
                  <c:v>6.1</c:v>
                </c:pt>
                <c:pt idx="3071">
                  <c:v>6.7</c:v>
                </c:pt>
                <c:pt idx="3072">
                  <c:v>4.8</c:v>
                </c:pt>
                <c:pt idx="3073">
                  <c:v>7.1</c:v>
                </c:pt>
                <c:pt idx="3074">
                  <c:v>7.3</c:v>
                </c:pt>
                <c:pt idx="3075">
                  <c:v>5</c:v>
                </c:pt>
                <c:pt idx="3076">
                  <c:v>5.0999999999999996</c:v>
                </c:pt>
                <c:pt idx="3077">
                  <c:v>6.2</c:v>
                </c:pt>
                <c:pt idx="3078">
                  <c:v>5.6</c:v>
                </c:pt>
                <c:pt idx="3079">
                  <c:v>5.9</c:v>
                </c:pt>
                <c:pt idx="3080">
                  <c:v>6.9</c:v>
                </c:pt>
                <c:pt idx="3081">
                  <c:v>7.4</c:v>
                </c:pt>
                <c:pt idx="3082">
                  <c:v>6.2</c:v>
                </c:pt>
                <c:pt idx="3083">
                  <c:v>8.1</c:v>
                </c:pt>
                <c:pt idx="3084">
                  <c:v>5.5</c:v>
                </c:pt>
                <c:pt idx="3085">
                  <c:v>6.3</c:v>
                </c:pt>
                <c:pt idx="3086">
                  <c:v>5.3</c:v>
                </c:pt>
                <c:pt idx="3087">
                  <c:v>6.9</c:v>
                </c:pt>
                <c:pt idx="3088">
                  <c:v>5.7</c:v>
                </c:pt>
                <c:pt idx="3089">
                  <c:v>6.9</c:v>
                </c:pt>
                <c:pt idx="3090">
                  <c:v>6.7</c:v>
                </c:pt>
                <c:pt idx="3091">
                  <c:v>7.6</c:v>
                </c:pt>
                <c:pt idx="3092">
                  <c:v>6.8</c:v>
                </c:pt>
                <c:pt idx="3093">
                  <c:v>5.5</c:v>
                </c:pt>
                <c:pt idx="3094">
                  <c:v>5.9</c:v>
                </c:pt>
                <c:pt idx="3095">
                  <c:v>5.9</c:v>
                </c:pt>
                <c:pt idx="3096">
                  <c:v>5.6</c:v>
                </c:pt>
                <c:pt idx="3097">
                  <c:v>5.9</c:v>
                </c:pt>
                <c:pt idx="3098">
                  <c:v>7.2</c:v>
                </c:pt>
                <c:pt idx="3099">
                  <c:v>6.8</c:v>
                </c:pt>
                <c:pt idx="3100">
                  <c:v>6.7</c:v>
                </c:pt>
                <c:pt idx="3101">
                  <c:v>6.1</c:v>
                </c:pt>
                <c:pt idx="3102">
                  <c:v>4.5</c:v>
                </c:pt>
                <c:pt idx="3103">
                  <c:v>6.1</c:v>
                </c:pt>
                <c:pt idx="3104">
                  <c:v>5.9</c:v>
                </c:pt>
                <c:pt idx="3105">
                  <c:v>4.9000000000000004</c:v>
                </c:pt>
                <c:pt idx="3106">
                  <c:v>4</c:v>
                </c:pt>
                <c:pt idx="3107">
                  <c:v>6.9</c:v>
                </c:pt>
                <c:pt idx="3108">
                  <c:v>7.6</c:v>
                </c:pt>
                <c:pt idx="3109">
                  <c:v>7.4</c:v>
                </c:pt>
                <c:pt idx="3110">
                  <c:v>6.1</c:v>
                </c:pt>
                <c:pt idx="3111">
                  <c:v>7.6</c:v>
                </c:pt>
                <c:pt idx="3112">
                  <c:v>6.3</c:v>
                </c:pt>
                <c:pt idx="3113">
                  <c:v>6.8</c:v>
                </c:pt>
                <c:pt idx="3114">
                  <c:v>5.4</c:v>
                </c:pt>
                <c:pt idx="3115">
                  <c:v>6.5</c:v>
                </c:pt>
                <c:pt idx="3116">
                  <c:v>5.2</c:v>
                </c:pt>
                <c:pt idx="3117">
                  <c:v>6.5</c:v>
                </c:pt>
                <c:pt idx="3118">
                  <c:v>6.4</c:v>
                </c:pt>
                <c:pt idx="3119">
                  <c:v>6.1</c:v>
                </c:pt>
                <c:pt idx="3120">
                  <c:v>6.6</c:v>
                </c:pt>
                <c:pt idx="3121">
                  <c:v>5.7</c:v>
                </c:pt>
                <c:pt idx="3122">
                  <c:v>5.0999999999999996</c:v>
                </c:pt>
                <c:pt idx="3123">
                  <c:v>5.3</c:v>
                </c:pt>
                <c:pt idx="3124">
                  <c:v>7.4</c:v>
                </c:pt>
                <c:pt idx="3125">
                  <c:v>4.5999999999999996</c:v>
                </c:pt>
                <c:pt idx="3126">
                  <c:v>6.3</c:v>
                </c:pt>
                <c:pt idx="3127">
                  <c:v>5.7</c:v>
                </c:pt>
                <c:pt idx="3128">
                  <c:v>6.5</c:v>
                </c:pt>
                <c:pt idx="3129">
                  <c:v>7.2</c:v>
                </c:pt>
                <c:pt idx="3130">
                  <c:v>6.3</c:v>
                </c:pt>
                <c:pt idx="3131">
                  <c:v>7.2</c:v>
                </c:pt>
                <c:pt idx="3132">
                  <c:v>6.1</c:v>
                </c:pt>
                <c:pt idx="3133">
                  <c:v>6.3</c:v>
                </c:pt>
                <c:pt idx="3134">
                  <c:v>6.9</c:v>
                </c:pt>
                <c:pt idx="3135">
                  <c:v>4.5</c:v>
                </c:pt>
                <c:pt idx="3136">
                  <c:v>6</c:v>
                </c:pt>
                <c:pt idx="3137">
                  <c:v>7.7</c:v>
                </c:pt>
                <c:pt idx="3138">
                  <c:v>7.5</c:v>
                </c:pt>
                <c:pt idx="3139">
                  <c:v>3.4</c:v>
                </c:pt>
                <c:pt idx="3140">
                  <c:v>6.6</c:v>
                </c:pt>
                <c:pt idx="3141">
                  <c:v>7.2</c:v>
                </c:pt>
                <c:pt idx="3142">
                  <c:v>4.3</c:v>
                </c:pt>
                <c:pt idx="3143">
                  <c:v>7.2</c:v>
                </c:pt>
                <c:pt idx="3144">
                  <c:v>6.2</c:v>
                </c:pt>
                <c:pt idx="3145">
                  <c:v>7.1</c:v>
                </c:pt>
                <c:pt idx="3146">
                  <c:v>6.6</c:v>
                </c:pt>
                <c:pt idx="3147">
                  <c:v>6.3</c:v>
                </c:pt>
                <c:pt idx="3148">
                  <c:v>6.4</c:v>
                </c:pt>
                <c:pt idx="3149">
                  <c:v>7</c:v>
                </c:pt>
                <c:pt idx="3150">
                  <c:v>7.3</c:v>
                </c:pt>
                <c:pt idx="3151">
                  <c:v>7.1</c:v>
                </c:pt>
                <c:pt idx="3152">
                  <c:v>7.1</c:v>
                </c:pt>
                <c:pt idx="3153">
                  <c:v>6.4</c:v>
                </c:pt>
                <c:pt idx="3154">
                  <c:v>5.8</c:v>
                </c:pt>
                <c:pt idx="3155">
                  <c:v>6.3</c:v>
                </c:pt>
                <c:pt idx="3156">
                  <c:v>5.4</c:v>
                </c:pt>
                <c:pt idx="3157">
                  <c:v>5.8</c:v>
                </c:pt>
                <c:pt idx="3158">
                  <c:v>5.9</c:v>
                </c:pt>
                <c:pt idx="3159">
                  <c:v>6.3</c:v>
                </c:pt>
                <c:pt idx="3160">
                  <c:v>6.3</c:v>
                </c:pt>
                <c:pt idx="3161">
                  <c:v>7.4</c:v>
                </c:pt>
                <c:pt idx="3162">
                  <c:v>4.8</c:v>
                </c:pt>
                <c:pt idx="3163">
                  <c:v>5.3</c:v>
                </c:pt>
                <c:pt idx="3164">
                  <c:v>6.9</c:v>
                </c:pt>
                <c:pt idx="3165">
                  <c:v>4.8</c:v>
                </c:pt>
                <c:pt idx="3166">
                  <c:v>6.1</c:v>
                </c:pt>
                <c:pt idx="3167">
                  <c:v>5.8</c:v>
                </c:pt>
                <c:pt idx="3168">
                  <c:v>6.7</c:v>
                </c:pt>
                <c:pt idx="3169">
                  <c:v>6.6</c:v>
                </c:pt>
                <c:pt idx="3170">
                  <c:v>6.1</c:v>
                </c:pt>
                <c:pt idx="3171">
                  <c:v>5.5</c:v>
                </c:pt>
                <c:pt idx="3172">
                  <c:v>6.5</c:v>
                </c:pt>
                <c:pt idx="3173">
                  <c:v>4.5999999999999996</c:v>
                </c:pt>
                <c:pt idx="3174">
                  <c:v>6.8</c:v>
                </c:pt>
                <c:pt idx="3175">
                  <c:v>6.4</c:v>
                </c:pt>
                <c:pt idx="3176">
                  <c:v>6.1</c:v>
                </c:pt>
                <c:pt idx="3177">
                  <c:v>6.6</c:v>
                </c:pt>
                <c:pt idx="3178">
                  <c:v>6.4</c:v>
                </c:pt>
                <c:pt idx="3179">
                  <c:v>5.3</c:v>
                </c:pt>
                <c:pt idx="3180">
                  <c:v>5.7</c:v>
                </c:pt>
                <c:pt idx="3181">
                  <c:v>6.3</c:v>
                </c:pt>
                <c:pt idx="3182">
                  <c:v>6.2</c:v>
                </c:pt>
                <c:pt idx="3183">
                  <c:v>6.4</c:v>
                </c:pt>
                <c:pt idx="3184">
                  <c:v>7</c:v>
                </c:pt>
                <c:pt idx="3185">
                  <c:v>3</c:v>
                </c:pt>
                <c:pt idx="3186">
                  <c:v>3.6</c:v>
                </c:pt>
                <c:pt idx="3187">
                  <c:v>2.8</c:v>
                </c:pt>
                <c:pt idx="3188">
                  <c:v>7.1</c:v>
                </c:pt>
                <c:pt idx="3189">
                  <c:v>4.0999999999999996</c:v>
                </c:pt>
                <c:pt idx="3190">
                  <c:v>6.2</c:v>
                </c:pt>
                <c:pt idx="3191">
                  <c:v>6.7</c:v>
                </c:pt>
                <c:pt idx="3192">
                  <c:v>5.6</c:v>
                </c:pt>
                <c:pt idx="3193">
                  <c:v>4.9000000000000004</c:v>
                </c:pt>
                <c:pt idx="3194">
                  <c:v>6.9</c:v>
                </c:pt>
                <c:pt idx="3195">
                  <c:v>6.4</c:v>
                </c:pt>
                <c:pt idx="3196">
                  <c:v>6.7</c:v>
                </c:pt>
                <c:pt idx="3197">
                  <c:v>6.8</c:v>
                </c:pt>
                <c:pt idx="3198">
                  <c:v>7.2</c:v>
                </c:pt>
                <c:pt idx="3199">
                  <c:v>2.5</c:v>
                </c:pt>
                <c:pt idx="3200">
                  <c:v>4.3</c:v>
                </c:pt>
                <c:pt idx="3201">
                  <c:v>7</c:v>
                </c:pt>
                <c:pt idx="3202">
                  <c:v>6.9</c:v>
                </c:pt>
                <c:pt idx="3203">
                  <c:v>4.3</c:v>
                </c:pt>
                <c:pt idx="3204">
                  <c:v>6.9</c:v>
                </c:pt>
                <c:pt idx="3205">
                  <c:v>6.5</c:v>
                </c:pt>
                <c:pt idx="3206">
                  <c:v>6.3</c:v>
                </c:pt>
                <c:pt idx="3207">
                  <c:v>6</c:v>
                </c:pt>
                <c:pt idx="3208">
                  <c:v>6.1</c:v>
                </c:pt>
                <c:pt idx="3209">
                  <c:v>5.2</c:v>
                </c:pt>
                <c:pt idx="3210">
                  <c:v>4.4000000000000004</c:v>
                </c:pt>
                <c:pt idx="3211">
                  <c:v>6.5</c:v>
                </c:pt>
                <c:pt idx="3212">
                  <c:v>7.4</c:v>
                </c:pt>
                <c:pt idx="3213">
                  <c:v>3.3</c:v>
                </c:pt>
                <c:pt idx="3214">
                  <c:v>6.3</c:v>
                </c:pt>
                <c:pt idx="3215">
                  <c:v>6.5</c:v>
                </c:pt>
                <c:pt idx="3216">
                  <c:v>6.2</c:v>
                </c:pt>
                <c:pt idx="3217">
                  <c:v>4.2</c:v>
                </c:pt>
                <c:pt idx="3218">
                  <c:v>7.2</c:v>
                </c:pt>
                <c:pt idx="3219">
                  <c:v>5.6</c:v>
                </c:pt>
                <c:pt idx="3220">
                  <c:v>5.3</c:v>
                </c:pt>
                <c:pt idx="3221">
                  <c:v>5.9</c:v>
                </c:pt>
                <c:pt idx="3222">
                  <c:v>3.1</c:v>
                </c:pt>
                <c:pt idx="3223">
                  <c:v>7.2</c:v>
                </c:pt>
                <c:pt idx="3224">
                  <c:v>6.3</c:v>
                </c:pt>
                <c:pt idx="3225">
                  <c:v>6.9</c:v>
                </c:pt>
                <c:pt idx="3226">
                  <c:v>7.4</c:v>
                </c:pt>
                <c:pt idx="3227">
                  <c:v>6.8</c:v>
                </c:pt>
                <c:pt idx="3228">
                  <c:v>7</c:v>
                </c:pt>
                <c:pt idx="3229">
                  <c:v>6.7</c:v>
                </c:pt>
                <c:pt idx="3230">
                  <c:v>6.2</c:v>
                </c:pt>
                <c:pt idx="3231">
                  <c:v>7.9</c:v>
                </c:pt>
                <c:pt idx="3232">
                  <c:v>7.4</c:v>
                </c:pt>
                <c:pt idx="3233">
                  <c:v>7.9</c:v>
                </c:pt>
                <c:pt idx="3234">
                  <c:v>6.4</c:v>
                </c:pt>
                <c:pt idx="3235">
                  <c:v>6.1</c:v>
                </c:pt>
                <c:pt idx="3236">
                  <c:v>3.4</c:v>
                </c:pt>
                <c:pt idx="3237">
                  <c:v>5.9</c:v>
                </c:pt>
                <c:pt idx="3238">
                  <c:v>7.3</c:v>
                </c:pt>
                <c:pt idx="3239">
                  <c:v>7.3</c:v>
                </c:pt>
                <c:pt idx="3240">
                  <c:v>7.5</c:v>
                </c:pt>
                <c:pt idx="3241">
                  <c:v>3.3</c:v>
                </c:pt>
                <c:pt idx="3242">
                  <c:v>4.5</c:v>
                </c:pt>
                <c:pt idx="3243">
                  <c:v>6.6</c:v>
                </c:pt>
                <c:pt idx="3244">
                  <c:v>6.5</c:v>
                </c:pt>
                <c:pt idx="3245">
                  <c:v>6.7</c:v>
                </c:pt>
                <c:pt idx="3246">
                  <c:v>6.2</c:v>
                </c:pt>
                <c:pt idx="3247">
                  <c:v>5.9</c:v>
                </c:pt>
                <c:pt idx="3248">
                  <c:v>7.6</c:v>
                </c:pt>
                <c:pt idx="3249">
                  <c:v>6.8</c:v>
                </c:pt>
                <c:pt idx="3250">
                  <c:v>5.3</c:v>
                </c:pt>
                <c:pt idx="3251">
                  <c:v>5.3</c:v>
                </c:pt>
                <c:pt idx="3252">
                  <c:v>4.8</c:v>
                </c:pt>
                <c:pt idx="3253">
                  <c:v>5.9</c:v>
                </c:pt>
                <c:pt idx="3254">
                  <c:v>6.3</c:v>
                </c:pt>
                <c:pt idx="3255">
                  <c:v>7.3</c:v>
                </c:pt>
                <c:pt idx="3256">
                  <c:v>6.7</c:v>
                </c:pt>
                <c:pt idx="3257">
                  <c:v>3.1</c:v>
                </c:pt>
                <c:pt idx="3258">
                  <c:v>3.3</c:v>
                </c:pt>
                <c:pt idx="3259">
                  <c:v>7.4</c:v>
                </c:pt>
                <c:pt idx="3260">
                  <c:v>6.6</c:v>
                </c:pt>
                <c:pt idx="3261">
                  <c:v>7.2</c:v>
                </c:pt>
                <c:pt idx="3262">
                  <c:v>7</c:v>
                </c:pt>
                <c:pt idx="3263">
                  <c:v>7.3</c:v>
                </c:pt>
                <c:pt idx="3264">
                  <c:v>5.5</c:v>
                </c:pt>
                <c:pt idx="3265">
                  <c:v>1.9</c:v>
                </c:pt>
                <c:pt idx="3266">
                  <c:v>7.3</c:v>
                </c:pt>
                <c:pt idx="3267">
                  <c:v>7.2</c:v>
                </c:pt>
                <c:pt idx="3268">
                  <c:v>5.9</c:v>
                </c:pt>
                <c:pt idx="3269">
                  <c:v>5.8</c:v>
                </c:pt>
                <c:pt idx="3270">
                  <c:v>7.4</c:v>
                </c:pt>
                <c:pt idx="3271">
                  <c:v>5.4</c:v>
                </c:pt>
                <c:pt idx="3272">
                  <c:v>6.9</c:v>
                </c:pt>
                <c:pt idx="3273">
                  <c:v>6</c:v>
                </c:pt>
                <c:pt idx="3274">
                  <c:v>6.4</c:v>
                </c:pt>
                <c:pt idx="3275">
                  <c:v>6.5</c:v>
                </c:pt>
                <c:pt idx="3276">
                  <c:v>7.7</c:v>
                </c:pt>
                <c:pt idx="3277">
                  <c:v>5.5</c:v>
                </c:pt>
                <c:pt idx="3278">
                  <c:v>6.1</c:v>
                </c:pt>
                <c:pt idx="3279">
                  <c:v>7.3</c:v>
                </c:pt>
                <c:pt idx="3280">
                  <c:v>6.8</c:v>
                </c:pt>
                <c:pt idx="3281">
                  <c:v>8.3000000000000007</c:v>
                </c:pt>
                <c:pt idx="3282">
                  <c:v>5.4</c:v>
                </c:pt>
                <c:pt idx="3283">
                  <c:v>6.9</c:v>
                </c:pt>
                <c:pt idx="3284">
                  <c:v>6.5</c:v>
                </c:pt>
                <c:pt idx="3285">
                  <c:v>5.6</c:v>
                </c:pt>
                <c:pt idx="3286">
                  <c:v>7</c:v>
                </c:pt>
                <c:pt idx="3287">
                  <c:v>5.9</c:v>
                </c:pt>
                <c:pt idx="3288">
                  <c:v>5.4</c:v>
                </c:pt>
                <c:pt idx="3289">
                  <c:v>6.8</c:v>
                </c:pt>
                <c:pt idx="3290">
                  <c:v>5.9</c:v>
                </c:pt>
                <c:pt idx="3291">
                  <c:v>4.3</c:v>
                </c:pt>
                <c:pt idx="3292">
                  <c:v>5.3</c:v>
                </c:pt>
                <c:pt idx="3293">
                  <c:v>5.8</c:v>
                </c:pt>
                <c:pt idx="3294">
                  <c:v>6.1</c:v>
                </c:pt>
                <c:pt idx="3295">
                  <c:v>7.7</c:v>
                </c:pt>
                <c:pt idx="3296">
                  <c:v>3.7</c:v>
                </c:pt>
                <c:pt idx="3297">
                  <c:v>6</c:v>
                </c:pt>
                <c:pt idx="3298">
                  <c:v>5.9</c:v>
                </c:pt>
                <c:pt idx="3299">
                  <c:v>6.4</c:v>
                </c:pt>
                <c:pt idx="3300">
                  <c:v>6.6</c:v>
                </c:pt>
                <c:pt idx="3301">
                  <c:v>6.5</c:v>
                </c:pt>
                <c:pt idx="3302">
                  <c:v>7</c:v>
                </c:pt>
                <c:pt idx="3303">
                  <c:v>6</c:v>
                </c:pt>
                <c:pt idx="3304">
                  <c:v>6.3</c:v>
                </c:pt>
                <c:pt idx="3305">
                  <c:v>7.3</c:v>
                </c:pt>
                <c:pt idx="3306">
                  <c:v>5.5</c:v>
                </c:pt>
                <c:pt idx="3307">
                  <c:v>7.5</c:v>
                </c:pt>
                <c:pt idx="3308">
                  <c:v>6.1</c:v>
                </c:pt>
                <c:pt idx="3309">
                  <c:v>5.6</c:v>
                </c:pt>
                <c:pt idx="3310">
                  <c:v>6.7</c:v>
                </c:pt>
                <c:pt idx="3311">
                  <c:v>7.2</c:v>
                </c:pt>
                <c:pt idx="3312">
                  <c:v>7.1</c:v>
                </c:pt>
                <c:pt idx="3313">
                  <c:v>5.9</c:v>
                </c:pt>
                <c:pt idx="3314">
                  <c:v>5.0999999999999996</c:v>
                </c:pt>
                <c:pt idx="3315">
                  <c:v>4.8</c:v>
                </c:pt>
                <c:pt idx="3316">
                  <c:v>5.9</c:v>
                </c:pt>
                <c:pt idx="3317">
                  <c:v>7.1</c:v>
                </c:pt>
                <c:pt idx="3318">
                  <c:v>6.2</c:v>
                </c:pt>
                <c:pt idx="3319">
                  <c:v>7.4</c:v>
                </c:pt>
                <c:pt idx="3320">
                  <c:v>5.6</c:v>
                </c:pt>
                <c:pt idx="3321">
                  <c:v>6.2</c:v>
                </c:pt>
                <c:pt idx="3322">
                  <c:v>5.6</c:v>
                </c:pt>
                <c:pt idx="3323">
                  <c:v>6.5</c:v>
                </c:pt>
                <c:pt idx="3324">
                  <c:v>7.2</c:v>
                </c:pt>
                <c:pt idx="3325">
                  <c:v>5.6</c:v>
                </c:pt>
                <c:pt idx="3326">
                  <c:v>5.0999999999999996</c:v>
                </c:pt>
                <c:pt idx="3327">
                  <c:v>6</c:v>
                </c:pt>
                <c:pt idx="3328">
                  <c:v>6.3</c:v>
                </c:pt>
                <c:pt idx="3329">
                  <c:v>6.8</c:v>
                </c:pt>
                <c:pt idx="3330">
                  <c:v>6.2</c:v>
                </c:pt>
                <c:pt idx="3331">
                  <c:v>5.9</c:v>
                </c:pt>
                <c:pt idx="3332">
                  <c:v>4.7</c:v>
                </c:pt>
                <c:pt idx="3333">
                  <c:v>7.1</c:v>
                </c:pt>
                <c:pt idx="3334">
                  <c:v>6.8</c:v>
                </c:pt>
                <c:pt idx="3335">
                  <c:v>5.6</c:v>
                </c:pt>
                <c:pt idx="3336">
                  <c:v>6.5</c:v>
                </c:pt>
                <c:pt idx="3337">
                  <c:v>5.7</c:v>
                </c:pt>
                <c:pt idx="3338">
                  <c:v>5</c:v>
                </c:pt>
                <c:pt idx="3339">
                  <c:v>4.5999999999999996</c:v>
                </c:pt>
                <c:pt idx="3340">
                  <c:v>7.5</c:v>
                </c:pt>
                <c:pt idx="3341">
                  <c:v>4.9000000000000004</c:v>
                </c:pt>
                <c:pt idx="3342">
                  <c:v>5.2</c:v>
                </c:pt>
                <c:pt idx="3343">
                  <c:v>6.4</c:v>
                </c:pt>
                <c:pt idx="3344">
                  <c:v>6.2</c:v>
                </c:pt>
                <c:pt idx="3345">
                  <c:v>6.7</c:v>
                </c:pt>
                <c:pt idx="3346">
                  <c:v>7.2</c:v>
                </c:pt>
                <c:pt idx="3347">
                  <c:v>5.2</c:v>
                </c:pt>
                <c:pt idx="3348">
                  <c:v>7.3</c:v>
                </c:pt>
                <c:pt idx="3349">
                  <c:v>5.3</c:v>
                </c:pt>
                <c:pt idx="3350">
                  <c:v>6.7</c:v>
                </c:pt>
                <c:pt idx="3351">
                  <c:v>5.3</c:v>
                </c:pt>
                <c:pt idx="3352">
                  <c:v>5</c:v>
                </c:pt>
                <c:pt idx="3353">
                  <c:v>4.5999999999999996</c:v>
                </c:pt>
                <c:pt idx="3354">
                  <c:v>4.5</c:v>
                </c:pt>
                <c:pt idx="3355">
                  <c:v>6.7</c:v>
                </c:pt>
                <c:pt idx="3356">
                  <c:v>8</c:v>
                </c:pt>
                <c:pt idx="3357">
                  <c:v>6.7</c:v>
                </c:pt>
                <c:pt idx="3358">
                  <c:v>2.7</c:v>
                </c:pt>
                <c:pt idx="3359">
                  <c:v>6.6</c:v>
                </c:pt>
                <c:pt idx="3360">
                  <c:v>7.8</c:v>
                </c:pt>
                <c:pt idx="3361">
                  <c:v>6.1</c:v>
                </c:pt>
                <c:pt idx="3362">
                  <c:v>4.8</c:v>
                </c:pt>
                <c:pt idx="3363">
                  <c:v>6.9</c:v>
                </c:pt>
                <c:pt idx="3364">
                  <c:v>5.9</c:v>
                </c:pt>
                <c:pt idx="3365">
                  <c:v>7.6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6.1</c:v>
                </c:pt>
                <c:pt idx="3369">
                  <c:v>6.4</c:v>
                </c:pt>
                <c:pt idx="3370">
                  <c:v>7</c:v>
                </c:pt>
                <c:pt idx="3371">
                  <c:v>7.1</c:v>
                </c:pt>
                <c:pt idx="3372">
                  <c:v>6.6</c:v>
                </c:pt>
                <c:pt idx="3373">
                  <c:v>6.1</c:v>
                </c:pt>
                <c:pt idx="3374">
                  <c:v>5.5</c:v>
                </c:pt>
                <c:pt idx="3375">
                  <c:v>5.5</c:v>
                </c:pt>
                <c:pt idx="3376">
                  <c:v>7.5</c:v>
                </c:pt>
                <c:pt idx="3377">
                  <c:v>8.1999999999999993</c:v>
                </c:pt>
                <c:pt idx="3378">
                  <c:v>5.4</c:v>
                </c:pt>
                <c:pt idx="3379">
                  <c:v>5.8</c:v>
                </c:pt>
                <c:pt idx="3380">
                  <c:v>7.2</c:v>
                </c:pt>
                <c:pt idx="3381">
                  <c:v>5.6</c:v>
                </c:pt>
                <c:pt idx="3382">
                  <c:v>7.2</c:v>
                </c:pt>
                <c:pt idx="3383">
                  <c:v>4.7</c:v>
                </c:pt>
                <c:pt idx="3384">
                  <c:v>7.6</c:v>
                </c:pt>
                <c:pt idx="3385">
                  <c:v>8.9</c:v>
                </c:pt>
                <c:pt idx="3386">
                  <c:v>4.5</c:v>
                </c:pt>
                <c:pt idx="3387">
                  <c:v>6.6</c:v>
                </c:pt>
                <c:pt idx="3388">
                  <c:v>4.3</c:v>
                </c:pt>
                <c:pt idx="3389">
                  <c:v>7.4</c:v>
                </c:pt>
                <c:pt idx="3390">
                  <c:v>5.5</c:v>
                </c:pt>
                <c:pt idx="3391">
                  <c:v>8.3000000000000007</c:v>
                </c:pt>
                <c:pt idx="3392">
                  <c:v>7.2</c:v>
                </c:pt>
                <c:pt idx="3393">
                  <c:v>7.3</c:v>
                </c:pt>
                <c:pt idx="3394">
                  <c:v>7.1</c:v>
                </c:pt>
                <c:pt idx="3395">
                  <c:v>3.8</c:v>
                </c:pt>
                <c:pt idx="3396">
                  <c:v>6.8</c:v>
                </c:pt>
                <c:pt idx="3397">
                  <c:v>7.1</c:v>
                </c:pt>
                <c:pt idx="3398">
                  <c:v>6.5</c:v>
                </c:pt>
                <c:pt idx="3399">
                  <c:v>6.2</c:v>
                </c:pt>
                <c:pt idx="3400">
                  <c:v>6.6</c:v>
                </c:pt>
                <c:pt idx="3401">
                  <c:v>5.5</c:v>
                </c:pt>
                <c:pt idx="3402">
                  <c:v>6.7</c:v>
                </c:pt>
                <c:pt idx="3403">
                  <c:v>5.5</c:v>
                </c:pt>
                <c:pt idx="3404">
                  <c:v>5.6</c:v>
                </c:pt>
                <c:pt idx="3405">
                  <c:v>7.2</c:v>
                </c:pt>
                <c:pt idx="3406">
                  <c:v>4.2</c:v>
                </c:pt>
                <c:pt idx="3407">
                  <c:v>5.6</c:v>
                </c:pt>
                <c:pt idx="3408">
                  <c:v>7.3</c:v>
                </c:pt>
                <c:pt idx="3409">
                  <c:v>5.9</c:v>
                </c:pt>
                <c:pt idx="3410">
                  <c:v>5.8</c:v>
                </c:pt>
                <c:pt idx="3411">
                  <c:v>7.2</c:v>
                </c:pt>
                <c:pt idx="3412">
                  <c:v>5.6</c:v>
                </c:pt>
                <c:pt idx="3413">
                  <c:v>5.2</c:v>
                </c:pt>
                <c:pt idx="3414">
                  <c:v>6.5</c:v>
                </c:pt>
                <c:pt idx="3415">
                  <c:v>5.8</c:v>
                </c:pt>
                <c:pt idx="3416">
                  <c:v>5.3</c:v>
                </c:pt>
                <c:pt idx="3417">
                  <c:v>5.4</c:v>
                </c:pt>
                <c:pt idx="3418">
                  <c:v>6.6</c:v>
                </c:pt>
                <c:pt idx="3419">
                  <c:v>4.8</c:v>
                </c:pt>
                <c:pt idx="3420">
                  <c:v>5.9</c:v>
                </c:pt>
                <c:pt idx="3421">
                  <c:v>7</c:v>
                </c:pt>
                <c:pt idx="3422">
                  <c:v>3.7</c:v>
                </c:pt>
                <c:pt idx="3423">
                  <c:v>5.0999999999999996</c:v>
                </c:pt>
                <c:pt idx="3424">
                  <c:v>5.2</c:v>
                </c:pt>
                <c:pt idx="3425">
                  <c:v>4.5999999999999996</c:v>
                </c:pt>
                <c:pt idx="3426">
                  <c:v>7.3</c:v>
                </c:pt>
                <c:pt idx="3427">
                  <c:v>4.0999999999999996</c:v>
                </c:pt>
                <c:pt idx="3428">
                  <c:v>4.9000000000000004</c:v>
                </c:pt>
                <c:pt idx="3429">
                  <c:v>4.0999999999999996</c:v>
                </c:pt>
                <c:pt idx="3430">
                  <c:v>5.6</c:v>
                </c:pt>
                <c:pt idx="3431">
                  <c:v>5.7</c:v>
                </c:pt>
                <c:pt idx="3432">
                  <c:v>4.5999999999999996</c:v>
                </c:pt>
                <c:pt idx="3433">
                  <c:v>5</c:v>
                </c:pt>
                <c:pt idx="3434">
                  <c:v>6.1</c:v>
                </c:pt>
                <c:pt idx="3435">
                  <c:v>5.9</c:v>
                </c:pt>
                <c:pt idx="3436">
                  <c:v>5.4</c:v>
                </c:pt>
                <c:pt idx="3437">
                  <c:v>6.8</c:v>
                </c:pt>
                <c:pt idx="3438">
                  <c:v>6.5</c:v>
                </c:pt>
                <c:pt idx="3439">
                  <c:v>6.4</c:v>
                </c:pt>
                <c:pt idx="3440">
                  <c:v>6.2</c:v>
                </c:pt>
                <c:pt idx="3441">
                  <c:v>5.3</c:v>
                </c:pt>
                <c:pt idx="3442">
                  <c:v>5.7</c:v>
                </c:pt>
                <c:pt idx="3443">
                  <c:v>6.7</c:v>
                </c:pt>
                <c:pt idx="3444">
                  <c:v>7</c:v>
                </c:pt>
                <c:pt idx="3445">
                  <c:v>5.9</c:v>
                </c:pt>
                <c:pt idx="3446">
                  <c:v>5.7</c:v>
                </c:pt>
                <c:pt idx="3447">
                  <c:v>6.8</c:v>
                </c:pt>
                <c:pt idx="3448">
                  <c:v>5.3</c:v>
                </c:pt>
                <c:pt idx="3449">
                  <c:v>6.2</c:v>
                </c:pt>
                <c:pt idx="3450">
                  <c:v>5.8</c:v>
                </c:pt>
                <c:pt idx="3451">
                  <c:v>5.8</c:v>
                </c:pt>
                <c:pt idx="3452">
                  <c:v>5.5</c:v>
                </c:pt>
                <c:pt idx="3453">
                  <c:v>5.2</c:v>
                </c:pt>
                <c:pt idx="3454">
                  <c:v>6.7</c:v>
                </c:pt>
                <c:pt idx="3455">
                  <c:v>6.2</c:v>
                </c:pt>
                <c:pt idx="3456">
                  <c:v>7.7</c:v>
                </c:pt>
                <c:pt idx="3457">
                  <c:v>3.5</c:v>
                </c:pt>
                <c:pt idx="3458">
                  <c:v>6</c:v>
                </c:pt>
                <c:pt idx="3459">
                  <c:v>5.6</c:v>
                </c:pt>
                <c:pt idx="3460">
                  <c:v>6.1</c:v>
                </c:pt>
                <c:pt idx="3461">
                  <c:v>7.7</c:v>
                </c:pt>
                <c:pt idx="3462">
                  <c:v>7</c:v>
                </c:pt>
                <c:pt idx="3463">
                  <c:v>6.1</c:v>
                </c:pt>
                <c:pt idx="3464">
                  <c:v>2.2999999999999998</c:v>
                </c:pt>
                <c:pt idx="3465">
                  <c:v>7.8</c:v>
                </c:pt>
                <c:pt idx="3466">
                  <c:v>5.8</c:v>
                </c:pt>
                <c:pt idx="3467">
                  <c:v>6.3</c:v>
                </c:pt>
                <c:pt idx="3468">
                  <c:v>2.1</c:v>
                </c:pt>
                <c:pt idx="3469">
                  <c:v>3.4</c:v>
                </c:pt>
                <c:pt idx="3470">
                  <c:v>6.6</c:v>
                </c:pt>
                <c:pt idx="3471">
                  <c:v>6.6</c:v>
                </c:pt>
                <c:pt idx="3472">
                  <c:v>6.4</c:v>
                </c:pt>
                <c:pt idx="3473">
                  <c:v>7.1</c:v>
                </c:pt>
                <c:pt idx="3474">
                  <c:v>6.2</c:v>
                </c:pt>
                <c:pt idx="3475">
                  <c:v>4.5999999999999996</c:v>
                </c:pt>
                <c:pt idx="3476">
                  <c:v>5.0999999999999996</c:v>
                </c:pt>
                <c:pt idx="3477">
                  <c:v>5.6</c:v>
                </c:pt>
                <c:pt idx="3478">
                  <c:v>6.8</c:v>
                </c:pt>
                <c:pt idx="3479">
                  <c:v>6.4</c:v>
                </c:pt>
                <c:pt idx="3480">
                  <c:v>6.1</c:v>
                </c:pt>
                <c:pt idx="3481">
                  <c:v>3.2</c:v>
                </c:pt>
                <c:pt idx="3482">
                  <c:v>5.3</c:v>
                </c:pt>
                <c:pt idx="3483">
                  <c:v>4.8</c:v>
                </c:pt>
                <c:pt idx="3484">
                  <c:v>5.9</c:v>
                </c:pt>
                <c:pt idx="3485">
                  <c:v>5.7</c:v>
                </c:pt>
                <c:pt idx="3486">
                  <c:v>7</c:v>
                </c:pt>
                <c:pt idx="3487">
                  <c:v>7.1</c:v>
                </c:pt>
                <c:pt idx="3488">
                  <c:v>5.9</c:v>
                </c:pt>
                <c:pt idx="3489">
                  <c:v>6.2</c:v>
                </c:pt>
                <c:pt idx="3490">
                  <c:v>7</c:v>
                </c:pt>
                <c:pt idx="3491">
                  <c:v>5.8</c:v>
                </c:pt>
                <c:pt idx="3492">
                  <c:v>8.5</c:v>
                </c:pt>
                <c:pt idx="3493">
                  <c:v>7.2</c:v>
                </c:pt>
                <c:pt idx="3494">
                  <c:v>7.6</c:v>
                </c:pt>
                <c:pt idx="3495">
                  <c:v>6.7</c:v>
                </c:pt>
                <c:pt idx="3496">
                  <c:v>7.2</c:v>
                </c:pt>
                <c:pt idx="3497">
                  <c:v>7.2</c:v>
                </c:pt>
                <c:pt idx="3498">
                  <c:v>6.4</c:v>
                </c:pt>
                <c:pt idx="3499">
                  <c:v>5.2</c:v>
                </c:pt>
                <c:pt idx="3500">
                  <c:v>5.6</c:v>
                </c:pt>
                <c:pt idx="3501">
                  <c:v>7.4</c:v>
                </c:pt>
                <c:pt idx="3502">
                  <c:v>6.3</c:v>
                </c:pt>
                <c:pt idx="3503">
                  <c:v>3.1</c:v>
                </c:pt>
                <c:pt idx="3504">
                  <c:v>7.3</c:v>
                </c:pt>
                <c:pt idx="3505">
                  <c:v>8.1</c:v>
                </c:pt>
                <c:pt idx="3506">
                  <c:v>4.8</c:v>
                </c:pt>
                <c:pt idx="3507">
                  <c:v>5.7</c:v>
                </c:pt>
                <c:pt idx="3508">
                  <c:v>4.4000000000000004</c:v>
                </c:pt>
                <c:pt idx="3509">
                  <c:v>6.2</c:v>
                </c:pt>
                <c:pt idx="3510">
                  <c:v>5</c:v>
                </c:pt>
                <c:pt idx="3511">
                  <c:v>6.4</c:v>
                </c:pt>
                <c:pt idx="3512">
                  <c:v>6.5</c:v>
                </c:pt>
                <c:pt idx="3513">
                  <c:v>6.7</c:v>
                </c:pt>
                <c:pt idx="3514">
                  <c:v>2.2000000000000002</c:v>
                </c:pt>
                <c:pt idx="3515">
                  <c:v>7</c:v>
                </c:pt>
                <c:pt idx="3516">
                  <c:v>5.5</c:v>
                </c:pt>
                <c:pt idx="3517">
                  <c:v>6</c:v>
                </c:pt>
                <c:pt idx="3518">
                  <c:v>5.8</c:v>
                </c:pt>
                <c:pt idx="3519">
                  <c:v>6.6</c:v>
                </c:pt>
                <c:pt idx="3520">
                  <c:v>6.2</c:v>
                </c:pt>
                <c:pt idx="3521">
                  <c:v>6.3</c:v>
                </c:pt>
                <c:pt idx="3522">
                  <c:v>5.4</c:v>
                </c:pt>
                <c:pt idx="3523">
                  <c:v>5.4</c:v>
                </c:pt>
                <c:pt idx="3524">
                  <c:v>4.9000000000000004</c:v>
                </c:pt>
                <c:pt idx="3525">
                  <c:v>6</c:v>
                </c:pt>
                <c:pt idx="3526">
                  <c:v>6</c:v>
                </c:pt>
                <c:pt idx="3527">
                  <c:v>7.1</c:v>
                </c:pt>
                <c:pt idx="3528">
                  <c:v>6.3</c:v>
                </c:pt>
                <c:pt idx="3529">
                  <c:v>6.5</c:v>
                </c:pt>
                <c:pt idx="3530">
                  <c:v>5.8</c:v>
                </c:pt>
                <c:pt idx="3531">
                  <c:v>5.0999999999999996</c:v>
                </c:pt>
                <c:pt idx="3532">
                  <c:v>4.7</c:v>
                </c:pt>
                <c:pt idx="3533">
                  <c:v>4.4000000000000004</c:v>
                </c:pt>
                <c:pt idx="3534">
                  <c:v>4.4000000000000004</c:v>
                </c:pt>
                <c:pt idx="3535">
                  <c:v>6</c:v>
                </c:pt>
                <c:pt idx="3536">
                  <c:v>6.5</c:v>
                </c:pt>
                <c:pt idx="3537">
                  <c:v>7.7</c:v>
                </c:pt>
                <c:pt idx="3538">
                  <c:v>5.5</c:v>
                </c:pt>
                <c:pt idx="3539">
                  <c:v>4.4000000000000004</c:v>
                </c:pt>
                <c:pt idx="3540">
                  <c:v>7.1</c:v>
                </c:pt>
                <c:pt idx="3541">
                  <c:v>5.4</c:v>
                </c:pt>
                <c:pt idx="3542">
                  <c:v>7.4</c:v>
                </c:pt>
                <c:pt idx="3543">
                  <c:v>5.2</c:v>
                </c:pt>
                <c:pt idx="3544">
                  <c:v>6.2</c:v>
                </c:pt>
                <c:pt idx="3545">
                  <c:v>5.0999999999999996</c:v>
                </c:pt>
                <c:pt idx="3546">
                  <c:v>6.4</c:v>
                </c:pt>
                <c:pt idx="3547">
                  <c:v>7</c:v>
                </c:pt>
                <c:pt idx="3548">
                  <c:v>6.6</c:v>
                </c:pt>
                <c:pt idx="3549">
                  <c:v>6.1</c:v>
                </c:pt>
                <c:pt idx="3550">
                  <c:v>2.2999999999999998</c:v>
                </c:pt>
                <c:pt idx="3551">
                  <c:v>6.1</c:v>
                </c:pt>
                <c:pt idx="3552">
                  <c:v>5.3</c:v>
                </c:pt>
                <c:pt idx="3553">
                  <c:v>7.6</c:v>
                </c:pt>
                <c:pt idx="3554">
                  <c:v>6.7</c:v>
                </c:pt>
                <c:pt idx="3555">
                  <c:v>5.7</c:v>
                </c:pt>
                <c:pt idx="3556">
                  <c:v>6.3</c:v>
                </c:pt>
                <c:pt idx="3557">
                  <c:v>3.3</c:v>
                </c:pt>
                <c:pt idx="3558">
                  <c:v>6.5</c:v>
                </c:pt>
                <c:pt idx="3559">
                  <c:v>7.8</c:v>
                </c:pt>
                <c:pt idx="3560">
                  <c:v>5.4</c:v>
                </c:pt>
                <c:pt idx="3561">
                  <c:v>5.3</c:v>
                </c:pt>
                <c:pt idx="3562">
                  <c:v>6.5</c:v>
                </c:pt>
                <c:pt idx="3563">
                  <c:v>6.6</c:v>
                </c:pt>
                <c:pt idx="3564">
                  <c:v>6.2</c:v>
                </c:pt>
                <c:pt idx="3565">
                  <c:v>7.3</c:v>
                </c:pt>
                <c:pt idx="3566">
                  <c:v>5.3</c:v>
                </c:pt>
                <c:pt idx="3567">
                  <c:v>4.0999999999999996</c:v>
                </c:pt>
                <c:pt idx="3568">
                  <c:v>5.5</c:v>
                </c:pt>
                <c:pt idx="3569">
                  <c:v>5.5</c:v>
                </c:pt>
                <c:pt idx="3570">
                  <c:v>6.2</c:v>
                </c:pt>
                <c:pt idx="3571">
                  <c:v>5.5</c:v>
                </c:pt>
                <c:pt idx="3572">
                  <c:v>6.1</c:v>
                </c:pt>
                <c:pt idx="3573">
                  <c:v>6.7</c:v>
                </c:pt>
                <c:pt idx="3574">
                  <c:v>7.8</c:v>
                </c:pt>
                <c:pt idx="3575">
                  <c:v>5.9</c:v>
                </c:pt>
                <c:pt idx="3576">
                  <c:v>6.3</c:v>
                </c:pt>
                <c:pt idx="3577">
                  <c:v>5.4</c:v>
                </c:pt>
                <c:pt idx="3578">
                  <c:v>4.3</c:v>
                </c:pt>
                <c:pt idx="3579">
                  <c:v>4.2</c:v>
                </c:pt>
                <c:pt idx="3580">
                  <c:v>5.8</c:v>
                </c:pt>
                <c:pt idx="3581">
                  <c:v>5.2</c:v>
                </c:pt>
                <c:pt idx="3582">
                  <c:v>5.3</c:v>
                </c:pt>
                <c:pt idx="3583">
                  <c:v>4.5</c:v>
                </c:pt>
                <c:pt idx="3584">
                  <c:v>6.1</c:v>
                </c:pt>
                <c:pt idx="3585">
                  <c:v>5.4</c:v>
                </c:pt>
                <c:pt idx="3586">
                  <c:v>7.5</c:v>
                </c:pt>
                <c:pt idx="3587">
                  <c:v>5.8</c:v>
                </c:pt>
                <c:pt idx="3588">
                  <c:v>6.4</c:v>
                </c:pt>
                <c:pt idx="3589">
                  <c:v>4.5999999999999996</c:v>
                </c:pt>
                <c:pt idx="3590">
                  <c:v>6.4</c:v>
                </c:pt>
                <c:pt idx="3591">
                  <c:v>6.3</c:v>
                </c:pt>
                <c:pt idx="3592">
                  <c:v>5.8</c:v>
                </c:pt>
                <c:pt idx="3593">
                  <c:v>5.0999999999999996</c:v>
                </c:pt>
                <c:pt idx="3594">
                  <c:v>5.3</c:v>
                </c:pt>
                <c:pt idx="3595">
                  <c:v>7.7</c:v>
                </c:pt>
                <c:pt idx="3596">
                  <c:v>7.2</c:v>
                </c:pt>
                <c:pt idx="3597">
                  <c:v>6.2</c:v>
                </c:pt>
                <c:pt idx="3598">
                  <c:v>4.4000000000000004</c:v>
                </c:pt>
                <c:pt idx="3599">
                  <c:v>6.8</c:v>
                </c:pt>
                <c:pt idx="3600">
                  <c:v>6.2</c:v>
                </c:pt>
                <c:pt idx="3601">
                  <c:v>5.8</c:v>
                </c:pt>
                <c:pt idx="3602">
                  <c:v>4.7</c:v>
                </c:pt>
                <c:pt idx="3603">
                  <c:v>4.8</c:v>
                </c:pt>
                <c:pt idx="3604">
                  <c:v>6.7</c:v>
                </c:pt>
                <c:pt idx="3605">
                  <c:v>8.1</c:v>
                </c:pt>
                <c:pt idx="3606">
                  <c:v>8.1999999999999993</c:v>
                </c:pt>
                <c:pt idx="3607">
                  <c:v>5.2</c:v>
                </c:pt>
                <c:pt idx="3608">
                  <c:v>6.9</c:v>
                </c:pt>
                <c:pt idx="3609">
                  <c:v>8</c:v>
                </c:pt>
                <c:pt idx="3610">
                  <c:v>7.3</c:v>
                </c:pt>
                <c:pt idx="3611">
                  <c:v>6.2</c:v>
                </c:pt>
                <c:pt idx="3612">
                  <c:v>6.3</c:v>
                </c:pt>
                <c:pt idx="3613">
                  <c:v>5.4</c:v>
                </c:pt>
                <c:pt idx="3614">
                  <c:v>5.9</c:v>
                </c:pt>
                <c:pt idx="3615">
                  <c:v>6.7</c:v>
                </c:pt>
                <c:pt idx="3616">
                  <c:v>6.6</c:v>
                </c:pt>
                <c:pt idx="3617">
                  <c:v>6.8</c:v>
                </c:pt>
                <c:pt idx="3618">
                  <c:v>7.9</c:v>
                </c:pt>
                <c:pt idx="3619">
                  <c:v>7</c:v>
                </c:pt>
                <c:pt idx="3620">
                  <c:v>7.3</c:v>
                </c:pt>
                <c:pt idx="3621">
                  <c:v>3.9</c:v>
                </c:pt>
                <c:pt idx="3622">
                  <c:v>7.2</c:v>
                </c:pt>
                <c:pt idx="3623">
                  <c:v>5.3</c:v>
                </c:pt>
                <c:pt idx="3624">
                  <c:v>7.4</c:v>
                </c:pt>
                <c:pt idx="3625">
                  <c:v>6.4</c:v>
                </c:pt>
                <c:pt idx="3626">
                  <c:v>4</c:v>
                </c:pt>
                <c:pt idx="3627">
                  <c:v>7.3</c:v>
                </c:pt>
                <c:pt idx="3628">
                  <c:v>5.5</c:v>
                </c:pt>
                <c:pt idx="3629">
                  <c:v>4.5</c:v>
                </c:pt>
                <c:pt idx="3630">
                  <c:v>6.5</c:v>
                </c:pt>
                <c:pt idx="3631">
                  <c:v>3.9</c:v>
                </c:pt>
                <c:pt idx="3632">
                  <c:v>8.1</c:v>
                </c:pt>
                <c:pt idx="3633">
                  <c:v>7.4</c:v>
                </c:pt>
                <c:pt idx="3634">
                  <c:v>6.8</c:v>
                </c:pt>
                <c:pt idx="3635">
                  <c:v>7.2</c:v>
                </c:pt>
                <c:pt idx="3636">
                  <c:v>6.4</c:v>
                </c:pt>
                <c:pt idx="3637">
                  <c:v>6.1</c:v>
                </c:pt>
                <c:pt idx="3638">
                  <c:v>6.9</c:v>
                </c:pt>
                <c:pt idx="3639">
                  <c:v>5.2</c:v>
                </c:pt>
                <c:pt idx="3640">
                  <c:v>5.6</c:v>
                </c:pt>
                <c:pt idx="3641">
                  <c:v>4.7</c:v>
                </c:pt>
                <c:pt idx="3642">
                  <c:v>7.2</c:v>
                </c:pt>
                <c:pt idx="3643">
                  <c:v>6.3</c:v>
                </c:pt>
                <c:pt idx="3644">
                  <c:v>6.1</c:v>
                </c:pt>
                <c:pt idx="3645">
                  <c:v>5.5</c:v>
                </c:pt>
                <c:pt idx="3646">
                  <c:v>4.9000000000000004</c:v>
                </c:pt>
                <c:pt idx="3647">
                  <c:v>3.5</c:v>
                </c:pt>
                <c:pt idx="3648">
                  <c:v>6</c:v>
                </c:pt>
                <c:pt idx="3649">
                  <c:v>7.7</c:v>
                </c:pt>
                <c:pt idx="3650">
                  <c:v>5.8</c:v>
                </c:pt>
                <c:pt idx="3651">
                  <c:v>4.3</c:v>
                </c:pt>
                <c:pt idx="3652">
                  <c:v>6.6</c:v>
                </c:pt>
                <c:pt idx="3653">
                  <c:v>6</c:v>
                </c:pt>
                <c:pt idx="3654">
                  <c:v>4.5</c:v>
                </c:pt>
                <c:pt idx="3655">
                  <c:v>5.0999999999999996</c:v>
                </c:pt>
                <c:pt idx="3656">
                  <c:v>5.7</c:v>
                </c:pt>
                <c:pt idx="3657">
                  <c:v>5.7</c:v>
                </c:pt>
                <c:pt idx="3658">
                  <c:v>6.3</c:v>
                </c:pt>
                <c:pt idx="3659">
                  <c:v>6.9</c:v>
                </c:pt>
                <c:pt idx="3660">
                  <c:v>6.1</c:v>
                </c:pt>
                <c:pt idx="3661">
                  <c:v>5.2</c:v>
                </c:pt>
                <c:pt idx="3662">
                  <c:v>5.7</c:v>
                </c:pt>
                <c:pt idx="3663">
                  <c:v>7.5</c:v>
                </c:pt>
                <c:pt idx="3664">
                  <c:v>5.7</c:v>
                </c:pt>
                <c:pt idx="3665">
                  <c:v>6.4</c:v>
                </c:pt>
                <c:pt idx="3666">
                  <c:v>5.0999999999999996</c:v>
                </c:pt>
                <c:pt idx="3667">
                  <c:v>4.9000000000000004</c:v>
                </c:pt>
                <c:pt idx="3668">
                  <c:v>6.3</c:v>
                </c:pt>
                <c:pt idx="3669">
                  <c:v>7.9</c:v>
                </c:pt>
                <c:pt idx="3670">
                  <c:v>4.9000000000000004</c:v>
                </c:pt>
                <c:pt idx="3671">
                  <c:v>3.3</c:v>
                </c:pt>
                <c:pt idx="3672">
                  <c:v>6.6</c:v>
                </c:pt>
                <c:pt idx="3673">
                  <c:v>5.9</c:v>
                </c:pt>
                <c:pt idx="3674">
                  <c:v>3.9</c:v>
                </c:pt>
                <c:pt idx="3675">
                  <c:v>5.8</c:v>
                </c:pt>
                <c:pt idx="3676">
                  <c:v>2.2999999999999998</c:v>
                </c:pt>
                <c:pt idx="3677">
                  <c:v>6.2</c:v>
                </c:pt>
                <c:pt idx="3678">
                  <c:v>4.3</c:v>
                </c:pt>
                <c:pt idx="3679">
                  <c:v>4.9000000000000004</c:v>
                </c:pt>
                <c:pt idx="3680">
                  <c:v>5.6</c:v>
                </c:pt>
                <c:pt idx="3681">
                  <c:v>5.9</c:v>
                </c:pt>
                <c:pt idx="3682">
                  <c:v>7.2</c:v>
                </c:pt>
                <c:pt idx="3683">
                  <c:v>4.4000000000000004</c:v>
                </c:pt>
                <c:pt idx="3684">
                  <c:v>4.5999999999999996</c:v>
                </c:pt>
                <c:pt idx="3685">
                  <c:v>8.1</c:v>
                </c:pt>
                <c:pt idx="3686">
                  <c:v>5.9</c:v>
                </c:pt>
                <c:pt idx="3687">
                  <c:v>5.9</c:v>
                </c:pt>
                <c:pt idx="3688">
                  <c:v>5.7</c:v>
                </c:pt>
                <c:pt idx="3689">
                  <c:v>6.1</c:v>
                </c:pt>
                <c:pt idx="3690">
                  <c:v>5.9</c:v>
                </c:pt>
                <c:pt idx="3691">
                  <c:v>6.1</c:v>
                </c:pt>
                <c:pt idx="3692">
                  <c:v>3.3</c:v>
                </c:pt>
                <c:pt idx="3693">
                  <c:v>6.7</c:v>
                </c:pt>
                <c:pt idx="3694">
                  <c:v>6.2</c:v>
                </c:pt>
                <c:pt idx="3695">
                  <c:v>5.9</c:v>
                </c:pt>
                <c:pt idx="3696">
                  <c:v>7</c:v>
                </c:pt>
                <c:pt idx="3697">
                  <c:v>5.3</c:v>
                </c:pt>
                <c:pt idx="3698">
                  <c:v>5.4</c:v>
                </c:pt>
                <c:pt idx="3699">
                  <c:v>7.7</c:v>
                </c:pt>
                <c:pt idx="3700">
                  <c:v>4.8</c:v>
                </c:pt>
                <c:pt idx="3701">
                  <c:v>5.3</c:v>
                </c:pt>
                <c:pt idx="3702">
                  <c:v>5</c:v>
                </c:pt>
                <c:pt idx="3703">
                  <c:v>3.9</c:v>
                </c:pt>
                <c:pt idx="3704">
                  <c:v>5.8</c:v>
                </c:pt>
                <c:pt idx="3705">
                  <c:v>6.5</c:v>
                </c:pt>
                <c:pt idx="3706">
                  <c:v>5</c:v>
                </c:pt>
                <c:pt idx="3707">
                  <c:v>6.5</c:v>
                </c:pt>
                <c:pt idx="3708">
                  <c:v>7.1</c:v>
                </c:pt>
                <c:pt idx="3709">
                  <c:v>6.8</c:v>
                </c:pt>
                <c:pt idx="3710">
                  <c:v>5.4</c:v>
                </c:pt>
                <c:pt idx="3711">
                  <c:v>6.3</c:v>
                </c:pt>
                <c:pt idx="3712">
                  <c:v>7.5</c:v>
                </c:pt>
                <c:pt idx="3713">
                  <c:v>2</c:v>
                </c:pt>
                <c:pt idx="3714">
                  <c:v>6.2</c:v>
                </c:pt>
                <c:pt idx="3715">
                  <c:v>5.4</c:v>
                </c:pt>
                <c:pt idx="3716">
                  <c:v>7.2</c:v>
                </c:pt>
                <c:pt idx="3717">
                  <c:v>4.9000000000000004</c:v>
                </c:pt>
                <c:pt idx="3718">
                  <c:v>6.1</c:v>
                </c:pt>
                <c:pt idx="3719">
                  <c:v>4.9000000000000004</c:v>
                </c:pt>
                <c:pt idx="3720">
                  <c:v>5.9</c:v>
                </c:pt>
                <c:pt idx="3721">
                  <c:v>7.1</c:v>
                </c:pt>
                <c:pt idx="3722">
                  <c:v>8.1</c:v>
                </c:pt>
                <c:pt idx="3723">
                  <c:v>7.3</c:v>
                </c:pt>
                <c:pt idx="3724">
                  <c:v>4</c:v>
                </c:pt>
                <c:pt idx="3725">
                  <c:v>4.5999999999999996</c:v>
                </c:pt>
                <c:pt idx="3726">
                  <c:v>6.5</c:v>
                </c:pt>
                <c:pt idx="3727">
                  <c:v>5.9</c:v>
                </c:pt>
                <c:pt idx="3728">
                  <c:v>5.2</c:v>
                </c:pt>
                <c:pt idx="3729">
                  <c:v>4.7</c:v>
                </c:pt>
                <c:pt idx="3730">
                  <c:v>3.9</c:v>
                </c:pt>
                <c:pt idx="3731">
                  <c:v>6.7</c:v>
                </c:pt>
                <c:pt idx="3732">
                  <c:v>5.6</c:v>
                </c:pt>
                <c:pt idx="3733">
                  <c:v>5.3</c:v>
                </c:pt>
                <c:pt idx="3734">
                  <c:v>6.4</c:v>
                </c:pt>
                <c:pt idx="3735">
                  <c:v>7.8</c:v>
                </c:pt>
                <c:pt idx="3736">
                  <c:v>5.3</c:v>
                </c:pt>
                <c:pt idx="3737">
                  <c:v>7.3</c:v>
                </c:pt>
                <c:pt idx="3738">
                  <c:v>6.1</c:v>
                </c:pt>
                <c:pt idx="3739">
                  <c:v>6.7</c:v>
                </c:pt>
                <c:pt idx="3740">
                  <c:v>5.5</c:v>
                </c:pt>
                <c:pt idx="3741">
                  <c:v>5.7</c:v>
                </c:pt>
                <c:pt idx="3742">
                  <c:v>7.6</c:v>
                </c:pt>
                <c:pt idx="3743">
                  <c:v>3.6</c:v>
                </c:pt>
                <c:pt idx="3744">
                  <c:v>6.8</c:v>
                </c:pt>
                <c:pt idx="3745">
                  <c:v>6.8</c:v>
                </c:pt>
                <c:pt idx="3746">
                  <c:v>6.8</c:v>
                </c:pt>
                <c:pt idx="3747">
                  <c:v>6.5</c:v>
                </c:pt>
                <c:pt idx="3748">
                  <c:v>3.5</c:v>
                </c:pt>
                <c:pt idx="3749">
                  <c:v>6.9</c:v>
                </c:pt>
                <c:pt idx="3750">
                  <c:v>5.0999999999999996</c:v>
                </c:pt>
                <c:pt idx="3751">
                  <c:v>6.8</c:v>
                </c:pt>
                <c:pt idx="3752">
                  <c:v>2.5</c:v>
                </c:pt>
                <c:pt idx="3753">
                  <c:v>4</c:v>
                </c:pt>
                <c:pt idx="3754">
                  <c:v>7</c:v>
                </c:pt>
                <c:pt idx="3755">
                  <c:v>6.3</c:v>
                </c:pt>
                <c:pt idx="3756">
                  <c:v>7.4</c:v>
                </c:pt>
                <c:pt idx="3757">
                  <c:v>3.4</c:v>
                </c:pt>
                <c:pt idx="3758">
                  <c:v>6.5</c:v>
                </c:pt>
                <c:pt idx="3759">
                  <c:v>6.9</c:v>
                </c:pt>
                <c:pt idx="3760">
                  <c:v>6.7</c:v>
                </c:pt>
                <c:pt idx="3761">
                  <c:v>7.6</c:v>
                </c:pt>
                <c:pt idx="3762">
                  <c:v>5.6</c:v>
                </c:pt>
                <c:pt idx="3763">
                  <c:v>8.1</c:v>
                </c:pt>
                <c:pt idx="3764">
                  <c:v>5.9</c:v>
                </c:pt>
                <c:pt idx="3765">
                  <c:v>5</c:v>
                </c:pt>
                <c:pt idx="3766">
                  <c:v>4.0999999999999996</c:v>
                </c:pt>
                <c:pt idx="3767">
                  <c:v>6</c:v>
                </c:pt>
                <c:pt idx="3768">
                  <c:v>6.3</c:v>
                </c:pt>
                <c:pt idx="3769">
                  <c:v>5.0999999999999996</c:v>
                </c:pt>
                <c:pt idx="3770">
                  <c:v>5.5</c:v>
                </c:pt>
                <c:pt idx="3771">
                  <c:v>7</c:v>
                </c:pt>
                <c:pt idx="3772">
                  <c:v>5.4</c:v>
                </c:pt>
                <c:pt idx="3773">
                  <c:v>5.2</c:v>
                </c:pt>
                <c:pt idx="3774">
                  <c:v>5.4</c:v>
                </c:pt>
                <c:pt idx="3775">
                  <c:v>5.7</c:v>
                </c:pt>
                <c:pt idx="3776">
                  <c:v>6.5</c:v>
                </c:pt>
                <c:pt idx="3777">
                  <c:v>5.9</c:v>
                </c:pt>
                <c:pt idx="3778">
                  <c:v>6</c:v>
                </c:pt>
                <c:pt idx="3779">
                  <c:v>6.6</c:v>
                </c:pt>
                <c:pt idx="3780">
                  <c:v>3.8</c:v>
                </c:pt>
                <c:pt idx="3781">
                  <c:v>6.2</c:v>
                </c:pt>
                <c:pt idx="3782">
                  <c:v>5.7</c:v>
                </c:pt>
                <c:pt idx="3783">
                  <c:v>6.7</c:v>
                </c:pt>
                <c:pt idx="3784">
                  <c:v>5.0999999999999996</c:v>
                </c:pt>
                <c:pt idx="3785">
                  <c:v>5.6</c:v>
                </c:pt>
                <c:pt idx="3786">
                  <c:v>7.4</c:v>
                </c:pt>
                <c:pt idx="3787">
                  <c:v>4.8</c:v>
                </c:pt>
                <c:pt idx="3788">
                  <c:v>5.9</c:v>
                </c:pt>
                <c:pt idx="3789">
                  <c:v>2.9</c:v>
                </c:pt>
                <c:pt idx="3790">
                  <c:v>2.8</c:v>
                </c:pt>
                <c:pt idx="3791">
                  <c:v>6.3</c:v>
                </c:pt>
                <c:pt idx="3792">
                  <c:v>7.7</c:v>
                </c:pt>
                <c:pt idx="3793">
                  <c:v>6.8</c:v>
                </c:pt>
                <c:pt idx="3794">
                  <c:v>4.8</c:v>
                </c:pt>
                <c:pt idx="3795">
                  <c:v>5.7</c:v>
                </c:pt>
                <c:pt idx="3796">
                  <c:v>4</c:v>
                </c:pt>
                <c:pt idx="3797">
                  <c:v>5.2</c:v>
                </c:pt>
                <c:pt idx="3798">
                  <c:v>4.4000000000000004</c:v>
                </c:pt>
                <c:pt idx="3799">
                  <c:v>6.2</c:v>
                </c:pt>
                <c:pt idx="3800">
                  <c:v>5.0999999999999996</c:v>
                </c:pt>
                <c:pt idx="3801">
                  <c:v>7.5</c:v>
                </c:pt>
                <c:pt idx="3802">
                  <c:v>4.7</c:v>
                </c:pt>
                <c:pt idx="3803">
                  <c:v>6.1</c:v>
                </c:pt>
                <c:pt idx="3804">
                  <c:v>7.2</c:v>
                </c:pt>
                <c:pt idx="3805">
                  <c:v>6.2</c:v>
                </c:pt>
                <c:pt idx="3806">
                  <c:v>5.9</c:v>
                </c:pt>
                <c:pt idx="3807">
                  <c:v>5.4</c:v>
                </c:pt>
                <c:pt idx="3808">
                  <c:v>6.7</c:v>
                </c:pt>
                <c:pt idx="3809">
                  <c:v>7.1</c:v>
                </c:pt>
                <c:pt idx="3810">
                  <c:v>4.3</c:v>
                </c:pt>
                <c:pt idx="3811">
                  <c:v>6</c:v>
                </c:pt>
                <c:pt idx="3812">
                  <c:v>6.9</c:v>
                </c:pt>
                <c:pt idx="3813">
                  <c:v>7</c:v>
                </c:pt>
                <c:pt idx="3814">
                  <c:v>5.6</c:v>
                </c:pt>
                <c:pt idx="3815">
                  <c:v>7.5</c:v>
                </c:pt>
                <c:pt idx="3816">
                  <c:v>6.4</c:v>
                </c:pt>
                <c:pt idx="3817">
                  <c:v>6.7</c:v>
                </c:pt>
                <c:pt idx="3818">
                  <c:v>7.1</c:v>
                </c:pt>
                <c:pt idx="3819">
                  <c:v>6.9</c:v>
                </c:pt>
                <c:pt idx="3820">
                  <c:v>5.3</c:v>
                </c:pt>
                <c:pt idx="3821">
                  <c:v>6.9</c:v>
                </c:pt>
                <c:pt idx="3822">
                  <c:v>7.6</c:v>
                </c:pt>
                <c:pt idx="3823">
                  <c:v>6.2</c:v>
                </c:pt>
                <c:pt idx="3824">
                  <c:v>5.7</c:v>
                </c:pt>
                <c:pt idx="3825">
                  <c:v>6.8</c:v>
                </c:pt>
                <c:pt idx="3826">
                  <c:v>5.3</c:v>
                </c:pt>
                <c:pt idx="3827">
                  <c:v>6.7</c:v>
                </c:pt>
                <c:pt idx="3828">
                  <c:v>3.5</c:v>
                </c:pt>
                <c:pt idx="3829">
                  <c:v>6.9</c:v>
                </c:pt>
                <c:pt idx="3830">
                  <c:v>6.2</c:v>
                </c:pt>
                <c:pt idx="3831">
                  <c:v>6.2</c:v>
                </c:pt>
                <c:pt idx="3832">
                  <c:v>5.8</c:v>
                </c:pt>
                <c:pt idx="3833">
                  <c:v>7.3</c:v>
                </c:pt>
                <c:pt idx="3834">
                  <c:v>6.8</c:v>
                </c:pt>
                <c:pt idx="3835">
                  <c:v>5.4</c:v>
                </c:pt>
                <c:pt idx="3836">
                  <c:v>6.5</c:v>
                </c:pt>
                <c:pt idx="3837">
                  <c:v>6.4</c:v>
                </c:pt>
                <c:pt idx="3838">
                  <c:v>7.4</c:v>
                </c:pt>
                <c:pt idx="3839">
                  <c:v>4.7</c:v>
                </c:pt>
                <c:pt idx="3840">
                  <c:v>6.6</c:v>
                </c:pt>
                <c:pt idx="3841">
                  <c:v>6.1</c:v>
                </c:pt>
                <c:pt idx="3842">
                  <c:v>7.7</c:v>
                </c:pt>
                <c:pt idx="3843">
                  <c:v>3.4</c:v>
                </c:pt>
                <c:pt idx="3844">
                  <c:v>4.7</c:v>
                </c:pt>
                <c:pt idx="3845">
                  <c:v>6.8</c:v>
                </c:pt>
                <c:pt idx="3846">
                  <c:v>6.9</c:v>
                </c:pt>
                <c:pt idx="3847">
                  <c:v>7.1</c:v>
                </c:pt>
                <c:pt idx="3848">
                  <c:v>5.9</c:v>
                </c:pt>
                <c:pt idx="3849">
                  <c:v>7.7</c:v>
                </c:pt>
                <c:pt idx="3850">
                  <c:v>7.2</c:v>
                </c:pt>
                <c:pt idx="3851">
                  <c:v>6.2</c:v>
                </c:pt>
                <c:pt idx="3852">
                  <c:v>6.7</c:v>
                </c:pt>
                <c:pt idx="3853">
                  <c:v>6.9</c:v>
                </c:pt>
                <c:pt idx="3854">
                  <c:v>5.0999999999999996</c:v>
                </c:pt>
                <c:pt idx="3855">
                  <c:v>6.1</c:v>
                </c:pt>
                <c:pt idx="3856">
                  <c:v>7.3</c:v>
                </c:pt>
                <c:pt idx="3857">
                  <c:v>7.1</c:v>
                </c:pt>
                <c:pt idx="3858">
                  <c:v>7</c:v>
                </c:pt>
                <c:pt idx="3859">
                  <c:v>7.9</c:v>
                </c:pt>
                <c:pt idx="3860">
                  <c:v>6.2</c:v>
                </c:pt>
                <c:pt idx="3861">
                  <c:v>6.2</c:v>
                </c:pt>
                <c:pt idx="3862">
                  <c:v>7.8</c:v>
                </c:pt>
                <c:pt idx="3863">
                  <c:v>6.9</c:v>
                </c:pt>
                <c:pt idx="3864">
                  <c:v>7.1</c:v>
                </c:pt>
                <c:pt idx="3865">
                  <c:v>6.3</c:v>
                </c:pt>
                <c:pt idx="3866">
                  <c:v>5.7</c:v>
                </c:pt>
                <c:pt idx="3867">
                  <c:v>3.4</c:v>
                </c:pt>
                <c:pt idx="3868">
                  <c:v>6.6</c:v>
                </c:pt>
                <c:pt idx="3869">
                  <c:v>6.4</c:v>
                </c:pt>
                <c:pt idx="3870">
                  <c:v>3.6</c:v>
                </c:pt>
                <c:pt idx="3871">
                  <c:v>5</c:v>
                </c:pt>
                <c:pt idx="3872">
                  <c:v>6.1</c:v>
                </c:pt>
                <c:pt idx="3873">
                  <c:v>4.8</c:v>
                </c:pt>
                <c:pt idx="3874">
                  <c:v>5.9</c:v>
                </c:pt>
                <c:pt idx="3875">
                  <c:v>4.8</c:v>
                </c:pt>
                <c:pt idx="3876">
                  <c:v>6.5</c:v>
                </c:pt>
                <c:pt idx="3877">
                  <c:v>5.3</c:v>
                </c:pt>
                <c:pt idx="3878">
                  <c:v>1.7</c:v>
                </c:pt>
                <c:pt idx="3879">
                  <c:v>5.3</c:v>
                </c:pt>
                <c:pt idx="3880">
                  <c:v>4.8</c:v>
                </c:pt>
                <c:pt idx="3881">
                  <c:v>5.9</c:v>
                </c:pt>
                <c:pt idx="3882">
                  <c:v>5.3</c:v>
                </c:pt>
                <c:pt idx="3883">
                  <c:v>6.5</c:v>
                </c:pt>
                <c:pt idx="3884">
                  <c:v>4.8</c:v>
                </c:pt>
                <c:pt idx="3885">
                  <c:v>5.4</c:v>
                </c:pt>
                <c:pt idx="3886">
                  <c:v>6.8</c:v>
                </c:pt>
                <c:pt idx="3887">
                  <c:v>7.2</c:v>
                </c:pt>
                <c:pt idx="3888">
                  <c:v>7.3</c:v>
                </c:pt>
                <c:pt idx="3889">
                  <c:v>5.2</c:v>
                </c:pt>
                <c:pt idx="3890">
                  <c:v>6.8</c:v>
                </c:pt>
                <c:pt idx="3891">
                  <c:v>6.7</c:v>
                </c:pt>
                <c:pt idx="3892">
                  <c:v>3.7</c:v>
                </c:pt>
                <c:pt idx="3893">
                  <c:v>5.5</c:v>
                </c:pt>
                <c:pt idx="3894">
                  <c:v>4.5</c:v>
                </c:pt>
                <c:pt idx="3895">
                  <c:v>5.5</c:v>
                </c:pt>
                <c:pt idx="3896">
                  <c:v>5.2</c:v>
                </c:pt>
                <c:pt idx="3897">
                  <c:v>5.3</c:v>
                </c:pt>
                <c:pt idx="3898">
                  <c:v>5.2</c:v>
                </c:pt>
                <c:pt idx="3899">
                  <c:v>4.8</c:v>
                </c:pt>
                <c:pt idx="3900">
                  <c:v>5.9</c:v>
                </c:pt>
                <c:pt idx="3901">
                  <c:v>4.5</c:v>
                </c:pt>
                <c:pt idx="3902">
                  <c:v>5</c:v>
                </c:pt>
                <c:pt idx="3903">
                  <c:v>5.6</c:v>
                </c:pt>
                <c:pt idx="3904">
                  <c:v>5</c:v>
                </c:pt>
                <c:pt idx="3905">
                  <c:v>6.1</c:v>
                </c:pt>
                <c:pt idx="3906">
                  <c:v>5.8</c:v>
                </c:pt>
                <c:pt idx="3907">
                  <c:v>5.9</c:v>
                </c:pt>
                <c:pt idx="3908">
                  <c:v>4.5</c:v>
                </c:pt>
                <c:pt idx="3909">
                  <c:v>5.3</c:v>
                </c:pt>
                <c:pt idx="3910">
                  <c:v>6.3</c:v>
                </c:pt>
                <c:pt idx="3911">
                  <c:v>6</c:v>
                </c:pt>
                <c:pt idx="3912">
                  <c:v>5.5</c:v>
                </c:pt>
                <c:pt idx="3913">
                  <c:v>4.5</c:v>
                </c:pt>
                <c:pt idx="3914">
                  <c:v>4.9000000000000004</c:v>
                </c:pt>
                <c:pt idx="3915">
                  <c:v>5.7</c:v>
                </c:pt>
                <c:pt idx="3916">
                  <c:v>5.7</c:v>
                </c:pt>
                <c:pt idx="3917">
                  <c:v>6.3</c:v>
                </c:pt>
                <c:pt idx="3918">
                  <c:v>3.6</c:v>
                </c:pt>
                <c:pt idx="3919">
                  <c:v>7.3</c:v>
                </c:pt>
                <c:pt idx="3920">
                  <c:v>7.1</c:v>
                </c:pt>
                <c:pt idx="3921">
                  <c:v>6.9</c:v>
                </c:pt>
                <c:pt idx="3922">
                  <c:v>6.6</c:v>
                </c:pt>
                <c:pt idx="3923">
                  <c:v>7</c:v>
                </c:pt>
                <c:pt idx="3924">
                  <c:v>7.1</c:v>
                </c:pt>
                <c:pt idx="3925">
                  <c:v>4.2</c:v>
                </c:pt>
                <c:pt idx="3926">
                  <c:v>4.5999999999999996</c:v>
                </c:pt>
                <c:pt idx="3927">
                  <c:v>7.2</c:v>
                </c:pt>
                <c:pt idx="3928">
                  <c:v>5.3</c:v>
                </c:pt>
                <c:pt idx="3929">
                  <c:v>7.4</c:v>
                </c:pt>
                <c:pt idx="3930">
                  <c:v>7.4</c:v>
                </c:pt>
                <c:pt idx="3931">
                  <c:v>4.3</c:v>
                </c:pt>
                <c:pt idx="3932">
                  <c:v>5.7</c:v>
                </c:pt>
                <c:pt idx="3933">
                  <c:v>7.4</c:v>
                </c:pt>
                <c:pt idx="3934">
                  <c:v>6.7</c:v>
                </c:pt>
                <c:pt idx="3935">
                  <c:v>6.8</c:v>
                </c:pt>
                <c:pt idx="3936">
                  <c:v>5.7</c:v>
                </c:pt>
                <c:pt idx="3937">
                  <c:v>7</c:v>
                </c:pt>
                <c:pt idx="3938">
                  <c:v>6.5</c:v>
                </c:pt>
                <c:pt idx="3939">
                  <c:v>6.9</c:v>
                </c:pt>
                <c:pt idx="3940">
                  <c:v>6.2</c:v>
                </c:pt>
                <c:pt idx="3941">
                  <c:v>4.9000000000000004</c:v>
                </c:pt>
                <c:pt idx="3942">
                  <c:v>6.6</c:v>
                </c:pt>
                <c:pt idx="3943">
                  <c:v>7.4</c:v>
                </c:pt>
                <c:pt idx="3944">
                  <c:v>7.6</c:v>
                </c:pt>
                <c:pt idx="3945">
                  <c:v>6.4</c:v>
                </c:pt>
                <c:pt idx="3946">
                  <c:v>6.4</c:v>
                </c:pt>
                <c:pt idx="3947">
                  <c:v>4.9000000000000004</c:v>
                </c:pt>
                <c:pt idx="3948">
                  <c:v>5.3</c:v>
                </c:pt>
                <c:pt idx="3949">
                  <c:v>6.6</c:v>
                </c:pt>
                <c:pt idx="3950">
                  <c:v>6.5</c:v>
                </c:pt>
                <c:pt idx="3951">
                  <c:v>6.2</c:v>
                </c:pt>
                <c:pt idx="3952">
                  <c:v>5.9</c:v>
                </c:pt>
                <c:pt idx="3953">
                  <c:v>7.7</c:v>
                </c:pt>
                <c:pt idx="3954">
                  <c:v>8.3000000000000007</c:v>
                </c:pt>
                <c:pt idx="3955">
                  <c:v>8.1999999999999993</c:v>
                </c:pt>
                <c:pt idx="3956">
                  <c:v>6.9</c:v>
                </c:pt>
                <c:pt idx="3957">
                  <c:v>6.9</c:v>
                </c:pt>
                <c:pt idx="3958">
                  <c:v>7.5</c:v>
                </c:pt>
                <c:pt idx="3959">
                  <c:v>4.5999999999999996</c:v>
                </c:pt>
                <c:pt idx="3960">
                  <c:v>7.3</c:v>
                </c:pt>
                <c:pt idx="3961">
                  <c:v>6.1</c:v>
                </c:pt>
                <c:pt idx="3962">
                  <c:v>6.7</c:v>
                </c:pt>
                <c:pt idx="3963">
                  <c:v>6.6</c:v>
                </c:pt>
                <c:pt idx="3964">
                  <c:v>7</c:v>
                </c:pt>
                <c:pt idx="3965">
                  <c:v>5.2</c:v>
                </c:pt>
                <c:pt idx="3966">
                  <c:v>5.3</c:v>
                </c:pt>
                <c:pt idx="3967">
                  <c:v>6</c:v>
                </c:pt>
                <c:pt idx="3968">
                  <c:v>4.9000000000000004</c:v>
                </c:pt>
                <c:pt idx="3969">
                  <c:v>3.6</c:v>
                </c:pt>
                <c:pt idx="3970">
                  <c:v>5.6</c:v>
                </c:pt>
                <c:pt idx="3971">
                  <c:v>7.9</c:v>
                </c:pt>
                <c:pt idx="3972">
                  <c:v>7.1</c:v>
                </c:pt>
                <c:pt idx="3973">
                  <c:v>8</c:v>
                </c:pt>
                <c:pt idx="3974">
                  <c:v>5.0999999999999996</c:v>
                </c:pt>
                <c:pt idx="3975">
                  <c:v>5.9</c:v>
                </c:pt>
                <c:pt idx="3976">
                  <c:v>6.6</c:v>
                </c:pt>
                <c:pt idx="3977">
                  <c:v>5.3</c:v>
                </c:pt>
                <c:pt idx="3978">
                  <c:v>6.8</c:v>
                </c:pt>
                <c:pt idx="3979">
                  <c:v>6.5</c:v>
                </c:pt>
                <c:pt idx="3980">
                  <c:v>6.3</c:v>
                </c:pt>
                <c:pt idx="3981">
                  <c:v>5.9</c:v>
                </c:pt>
                <c:pt idx="3982">
                  <c:v>6.3</c:v>
                </c:pt>
                <c:pt idx="3983">
                  <c:v>8</c:v>
                </c:pt>
                <c:pt idx="3984">
                  <c:v>6.6</c:v>
                </c:pt>
                <c:pt idx="3985">
                  <c:v>6.2</c:v>
                </c:pt>
                <c:pt idx="3986">
                  <c:v>6.3</c:v>
                </c:pt>
                <c:pt idx="3987">
                  <c:v>5.0999999999999996</c:v>
                </c:pt>
                <c:pt idx="3988">
                  <c:v>5.3</c:v>
                </c:pt>
                <c:pt idx="3989">
                  <c:v>4</c:v>
                </c:pt>
                <c:pt idx="3990">
                  <c:v>6.1</c:v>
                </c:pt>
                <c:pt idx="3991">
                  <c:v>6.3</c:v>
                </c:pt>
                <c:pt idx="3992">
                  <c:v>4.7</c:v>
                </c:pt>
                <c:pt idx="3993">
                  <c:v>6.3</c:v>
                </c:pt>
                <c:pt idx="3994">
                  <c:v>5.3</c:v>
                </c:pt>
                <c:pt idx="3995">
                  <c:v>5</c:v>
                </c:pt>
                <c:pt idx="3996">
                  <c:v>6</c:v>
                </c:pt>
                <c:pt idx="3997">
                  <c:v>6.5</c:v>
                </c:pt>
                <c:pt idx="3998">
                  <c:v>4.4000000000000004</c:v>
                </c:pt>
                <c:pt idx="3999">
                  <c:v>5.6</c:v>
                </c:pt>
                <c:pt idx="4000">
                  <c:v>6.1</c:v>
                </c:pt>
                <c:pt idx="4001">
                  <c:v>4</c:v>
                </c:pt>
                <c:pt idx="4002">
                  <c:v>6.7</c:v>
                </c:pt>
                <c:pt idx="4003">
                  <c:v>5.0999999999999996</c:v>
                </c:pt>
                <c:pt idx="4004">
                  <c:v>4.5999999999999996</c:v>
                </c:pt>
                <c:pt idx="4005">
                  <c:v>5.9</c:v>
                </c:pt>
                <c:pt idx="4006">
                  <c:v>3.6</c:v>
                </c:pt>
                <c:pt idx="4007">
                  <c:v>7.7</c:v>
                </c:pt>
                <c:pt idx="4008">
                  <c:v>6.1</c:v>
                </c:pt>
                <c:pt idx="4009">
                  <c:v>5.4</c:v>
                </c:pt>
                <c:pt idx="4010">
                  <c:v>6.4</c:v>
                </c:pt>
                <c:pt idx="4011">
                  <c:v>2.1</c:v>
                </c:pt>
                <c:pt idx="4012">
                  <c:v>6.4</c:v>
                </c:pt>
                <c:pt idx="4013">
                  <c:v>6.1</c:v>
                </c:pt>
                <c:pt idx="4014">
                  <c:v>6.9</c:v>
                </c:pt>
                <c:pt idx="4015">
                  <c:v>6.7</c:v>
                </c:pt>
                <c:pt idx="4016">
                  <c:v>6.6</c:v>
                </c:pt>
                <c:pt idx="4017">
                  <c:v>5.9</c:v>
                </c:pt>
                <c:pt idx="4018">
                  <c:v>4.7</c:v>
                </c:pt>
                <c:pt idx="4019">
                  <c:v>3.8</c:v>
                </c:pt>
                <c:pt idx="4020">
                  <c:v>6.7</c:v>
                </c:pt>
                <c:pt idx="4021">
                  <c:v>6</c:v>
                </c:pt>
                <c:pt idx="4022">
                  <c:v>6.1</c:v>
                </c:pt>
                <c:pt idx="4023">
                  <c:v>5.2</c:v>
                </c:pt>
                <c:pt idx="4024">
                  <c:v>7.3</c:v>
                </c:pt>
                <c:pt idx="4025">
                  <c:v>6.9</c:v>
                </c:pt>
                <c:pt idx="4026">
                  <c:v>6.5</c:v>
                </c:pt>
                <c:pt idx="4027">
                  <c:v>7.5</c:v>
                </c:pt>
                <c:pt idx="4028">
                  <c:v>7.2</c:v>
                </c:pt>
                <c:pt idx="4029">
                  <c:v>5.0999999999999996</c:v>
                </c:pt>
                <c:pt idx="4030">
                  <c:v>5.7</c:v>
                </c:pt>
                <c:pt idx="4031">
                  <c:v>5.4</c:v>
                </c:pt>
                <c:pt idx="4032">
                  <c:v>6.5</c:v>
                </c:pt>
                <c:pt idx="4033">
                  <c:v>6.6</c:v>
                </c:pt>
                <c:pt idx="4034">
                  <c:v>6.2</c:v>
                </c:pt>
                <c:pt idx="4035">
                  <c:v>7.7</c:v>
                </c:pt>
                <c:pt idx="4036">
                  <c:v>6.4</c:v>
                </c:pt>
                <c:pt idx="4037">
                  <c:v>6.2</c:v>
                </c:pt>
                <c:pt idx="4038">
                  <c:v>5.3</c:v>
                </c:pt>
                <c:pt idx="4039">
                  <c:v>7</c:v>
                </c:pt>
                <c:pt idx="4040">
                  <c:v>5.4</c:v>
                </c:pt>
                <c:pt idx="4041">
                  <c:v>7.3</c:v>
                </c:pt>
                <c:pt idx="4042">
                  <c:v>6.2</c:v>
                </c:pt>
                <c:pt idx="4043">
                  <c:v>6.2</c:v>
                </c:pt>
                <c:pt idx="4044">
                  <c:v>4.5</c:v>
                </c:pt>
                <c:pt idx="4045">
                  <c:v>5.7</c:v>
                </c:pt>
                <c:pt idx="4046">
                  <c:v>7.2</c:v>
                </c:pt>
                <c:pt idx="4047">
                  <c:v>5</c:v>
                </c:pt>
                <c:pt idx="4048">
                  <c:v>6</c:v>
                </c:pt>
                <c:pt idx="4049">
                  <c:v>6.3</c:v>
                </c:pt>
                <c:pt idx="4050">
                  <c:v>3.1</c:v>
                </c:pt>
                <c:pt idx="4051">
                  <c:v>7</c:v>
                </c:pt>
                <c:pt idx="4052">
                  <c:v>6.6</c:v>
                </c:pt>
                <c:pt idx="4053">
                  <c:v>6.2</c:v>
                </c:pt>
                <c:pt idx="4054">
                  <c:v>5.8</c:v>
                </c:pt>
                <c:pt idx="4055">
                  <c:v>4.3</c:v>
                </c:pt>
                <c:pt idx="4056">
                  <c:v>6.1</c:v>
                </c:pt>
                <c:pt idx="4057">
                  <c:v>5.7</c:v>
                </c:pt>
                <c:pt idx="4058">
                  <c:v>5.9</c:v>
                </c:pt>
                <c:pt idx="4059">
                  <c:v>7.3</c:v>
                </c:pt>
                <c:pt idx="4060">
                  <c:v>6.9</c:v>
                </c:pt>
                <c:pt idx="4061">
                  <c:v>4.3</c:v>
                </c:pt>
                <c:pt idx="4062">
                  <c:v>4.8</c:v>
                </c:pt>
                <c:pt idx="4063">
                  <c:v>5.8</c:v>
                </c:pt>
                <c:pt idx="4064">
                  <c:v>6</c:v>
                </c:pt>
                <c:pt idx="4065">
                  <c:v>8</c:v>
                </c:pt>
                <c:pt idx="4066">
                  <c:v>7.4</c:v>
                </c:pt>
                <c:pt idx="4067">
                  <c:v>4.5999999999999996</c:v>
                </c:pt>
                <c:pt idx="4068">
                  <c:v>5.2</c:v>
                </c:pt>
                <c:pt idx="4069">
                  <c:v>7.8</c:v>
                </c:pt>
                <c:pt idx="4070">
                  <c:v>6.6</c:v>
                </c:pt>
                <c:pt idx="4071">
                  <c:v>3.4</c:v>
                </c:pt>
                <c:pt idx="4072">
                  <c:v>4.7</c:v>
                </c:pt>
                <c:pt idx="4073">
                  <c:v>7.3</c:v>
                </c:pt>
                <c:pt idx="4074">
                  <c:v>9.1</c:v>
                </c:pt>
                <c:pt idx="4075">
                  <c:v>4.3</c:v>
                </c:pt>
                <c:pt idx="4076">
                  <c:v>6.7</c:v>
                </c:pt>
                <c:pt idx="4077">
                  <c:v>7.7</c:v>
                </c:pt>
                <c:pt idx="4078">
                  <c:v>5.9</c:v>
                </c:pt>
                <c:pt idx="4079">
                  <c:v>5.7</c:v>
                </c:pt>
                <c:pt idx="4080">
                  <c:v>5.6</c:v>
                </c:pt>
                <c:pt idx="4081">
                  <c:v>2.8</c:v>
                </c:pt>
                <c:pt idx="4082">
                  <c:v>6.1</c:v>
                </c:pt>
                <c:pt idx="4083">
                  <c:v>5.7</c:v>
                </c:pt>
                <c:pt idx="4084">
                  <c:v>5.4</c:v>
                </c:pt>
                <c:pt idx="4085">
                  <c:v>4.8</c:v>
                </c:pt>
                <c:pt idx="4086">
                  <c:v>7.1</c:v>
                </c:pt>
                <c:pt idx="4087">
                  <c:v>3.2</c:v>
                </c:pt>
                <c:pt idx="4088">
                  <c:v>6.8</c:v>
                </c:pt>
                <c:pt idx="4089">
                  <c:v>5.6</c:v>
                </c:pt>
                <c:pt idx="4090">
                  <c:v>5.2</c:v>
                </c:pt>
                <c:pt idx="4091">
                  <c:v>5.4</c:v>
                </c:pt>
                <c:pt idx="4092">
                  <c:v>6.6</c:v>
                </c:pt>
                <c:pt idx="4093">
                  <c:v>8</c:v>
                </c:pt>
                <c:pt idx="4094">
                  <c:v>7.3</c:v>
                </c:pt>
                <c:pt idx="4095">
                  <c:v>6.1</c:v>
                </c:pt>
                <c:pt idx="4096">
                  <c:v>7.5</c:v>
                </c:pt>
                <c:pt idx="4097">
                  <c:v>6.6</c:v>
                </c:pt>
                <c:pt idx="4098">
                  <c:v>8.3000000000000007</c:v>
                </c:pt>
                <c:pt idx="4099">
                  <c:v>7.1</c:v>
                </c:pt>
                <c:pt idx="4100">
                  <c:v>7.1</c:v>
                </c:pt>
                <c:pt idx="4101">
                  <c:v>4.7</c:v>
                </c:pt>
                <c:pt idx="4102">
                  <c:v>7.5</c:v>
                </c:pt>
                <c:pt idx="4103">
                  <c:v>3.2</c:v>
                </c:pt>
                <c:pt idx="4104">
                  <c:v>6.4</c:v>
                </c:pt>
                <c:pt idx="4105">
                  <c:v>4.3</c:v>
                </c:pt>
                <c:pt idx="4106">
                  <c:v>4.3</c:v>
                </c:pt>
                <c:pt idx="4107">
                  <c:v>7.3</c:v>
                </c:pt>
                <c:pt idx="4108">
                  <c:v>6.7</c:v>
                </c:pt>
                <c:pt idx="4109">
                  <c:v>8</c:v>
                </c:pt>
                <c:pt idx="4110">
                  <c:v>5.0999999999999996</c:v>
                </c:pt>
                <c:pt idx="4111">
                  <c:v>6.6</c:v>
                </c:pt>
                <c:pt idx="4112">
                  <c:v>6.7</c:v>
                </c:pt>
                <c:pt idx="4113">
                  <c:v>7</c:v>
                </c:pt>
                <c:pt idx="4114">
                  <c:v>7.5</c:v>
                </c:pt>
                <c:pt idx="4115">
                  <c:v>7.6</c:v>
                </c:pt>
                <c:pt idx="4116">
                  <c:v>4.8</c:v>
                </c:pt>
                <c:pt idx="4117">
                  <c:v>3.3</c:v>
                </c:pt>
                <c:pt idx="4118">
                  <c:v>7.5</c:v>
                </c:pt>
                <c:pt idx="4119">
                  <c:v>6.6</c:v>
                </c:pt>
                <c:pt idx="4120">
                  <c:v>6.7</c:v>
                </c:pt>
                <c:pt idx="4121">
                  <c:v>6.9</c:v>
                </c:pt>
                <c:pt idx="4122">
                  <c:v>6.7</c:v>
                </c:pt>
                <c:pt idx="4123">
                  <c:v>6.3</c:v>
                </c:pt>
                <c:pt idx="4124">
                  <c:v>4.4000000000000004</c:v>
                </c:pt>
                <c:pt idx="4125">
                  <c:v>4.4000000000000004</c:v>
                </c:pt>
                <c:pt idx="4126">
                  <c:v>5.5</c:v>
                </c:pt>
                <c:pt idx="4127">
                  <c:v>5.8</c:v>
                </c:pt>
                <c:pt idx="4128">
                  <c:v>4.5999999999999996</c:v>
                </c:pt>
                <c:pt idx="4129">
                  <c:v>4.5999999999999996</c:v>
                </c:pt>
                <c:pt idx="4130">
                  <c:v>6.4</c:v>
                </c:pt>
                <c:pt idx="4131">
                  <c:v>5.0999999999999996</c:v>
                </c:pt>
                <c:pt idx="4132">
                  <c:v>5.9</c:v>
                </c:pt>
                <c:pt idx="4133">
                  <c:v>5.8</c:v>
                </c:pt>
                <c:pt idx="4134">
                  <c:v>4.9000000000000004</c:v>
                </c:pt>
                <c:pt idx="4135">
                  <c:v>5.6</c:v>
                </c:pt>
                <c:pt idx="4136">
                  <c:v>5.4</c:v>
                </c:pt>
                <c:pt idx="4137">
                  <c:v>7.5</c:v>
                </c:pt>
                <c:pt idx="4138">
                  <c:v>5.8</c:v>
                </c:pt>
                <c:pt idx="4139">
                  <c:v>5.4</c:v>
                </c:pt>
                <c:pt idx="4140">
                  <c:v>3.6</c:v>
                </c:pt>
                <c:pt idx="4141">
                  <c:v>5.3</c:v>
                </c:pt>
                <c:pt idx="4142">
                  <c:v>4.9000000000000004</c:v>
                </c:pt>
                <c:pt idx="4143">
                  <c:v>4.0999999999999996</c:v>
                </c:pt>
                <c:pt idx="4144">
                  <c:v>4.9000000000000004</c:v>
                </c:pt>
                <c:pt idx="4145">
                  <c:v>3.9</c:v>
                </c:pt>
                <c:pt idx="4146">
                  <c:v>6.8</c:v>
                </c:pt>
                <c:pt idx="4147">
                  <c:v>5</c:v>
                </c:pt>
                <c:pt idx="4148">
                  <c:v>4.8</c:v>
                </c:pt>
                <c:pt idx="4149">
                  <c:v>3.1</c:v>
                </c:pt>
                <c:pt idx="4150">
                  <c:v>7.6</c:v>
                </c:pt>
                <c:pt idx="4151">
                  <c:v>4.8</c:v>
                </c:pt>
                <c:pt idx="4152">
                  <c:v>4.5999999999999996</c:v>
                </c:pt>
                <c:pt idx="4153">
                  <c:v>5.0999999999999996</c:v>
                </c:pt>
                <c:pt idx="4154">
                  <c:v>4.9000000000000004</c:v>
                </c:pt>
                <c:pt idx="4155">
                  <c:v>7.1</c:v>
                </c:pt>
                <c:pt idx="4156">
                  <c:v>6</c:v>
                </c:pt>
                <c:pt idx="4157">
                  <c:v>7.7</c:v>
                </c:pt>
                <c:pt idx="4158">
                  <c:v>3.2</c:v>
                </c:pt>
                <c:pt idx="4159">
                  <c:v>2.8</c:v>
                </c:pt>
                <c:pt idx="4160">
                  <c:v>6.3</c:v>
                </c:pt>
                <c:pt idx="4161">
                  <c:v>5.8</c:v>
                </c:pt>
                <c:pt idx="4162">
                  <c:v>7.8</c:v>
                </c:pt>
                <c:pt idx="4163">
                  <c:v>5.3</c:v>
                </c:pt>
                <c:pt idx="4164">
                  <c:v>6.7</c:v>
                </c:pt>
                <c:pt idx="4165">
                  <c:v>7.1</c:v>
                </c:pt>
                <c:pt idx="4166">
                  <c:v>3.6</c:v>
                </c:pt>
                <c:pt idx="4167">
                  <c:v>6.5</c:v>
                </c:pt>
                <c:pt idx="4168">
                  <c:v>6.1</c:v>
                </c:pt>
                <c:pt idx="4169">
                  <c:v>8.1</c:v>
                </c:pt>
                <c:pt idx="4170">
                  <c:v>5.0999999999999996</c:v>
                </c:pt>
                <c:pt idx="4171">
                  <c:v>6.7</c:v>
                </c:pt>
                <c:pt idx="4172">
                  <c:v>8</c:v>
                </c:pt>
                <c:pt idx="4173">
                  <c:v>4</c:v>
                </c:pt>
                <c:pt idx="4174">
                  <c:v>5.0999999999999996</c:v>
                </c:pt>
                <c:pt idx="4175">
                  <c:v>2.9</c:v>
                </c:pt>
                <c:pt idx="4176">
                  <c:v>7.3</c:v>
                </c:pt>
                <c:pt idx="4177">
                  <c:v>4.4000000000000004</c:v>
                </c:pt>
                <c:pt idx="4178">
                  <c:v>6.2</c:v>
                </c:pt>
                <c:pt idx="4179">
                  <c:v>7.6</c:v>
                </c:pt>
                <c:pt idx="4180">
                  <c:v>5.3</c:v>
                </c:pt>
                <c:pt idx="4181">
                  <c:v>7.3</c:v>
                </c:pt>
                <c:pt idx="4182">
                  <c:v>7.8</c:v>
                </c:pt>
                <c:pt idx="4183">
                  <c:v>6.6</c:v>
                </c:pt>
                <c:pt idx="4184">
                  <c:v>6.8</c:v>
                </c:pt>
                <c:pt idx="4185">
                  <c:v>4</c:v>
                </c:pt>
                <c:pt idx="4186">
                  <c:v>7.1</c:v>
                </c:pt>
                <c:pt idx="4187">
                  <c:v>5.8</c:v>
                </c:pt>
                <c:pt idx="4188">
                  <c:v>7.6</c:v>
                </c:pt>
                <c:pt idx="4189">
                  <c:v>6.3</c:v>
                </c:pt>
                <c:pt idx="4190">
                  <c:v>7.3</c:v>
                </c:pt>
                <c:pt idx="4191">
                  <c:v>7.2</c:v>
                </c:pt>
                <c:pt idx="4192">
                  <c:v>6.8</c:v>
                </c:pt>
                <c:pt idx="4193">
                  <c:v>4.5</c:v>
                </c:pt>
                <c:pt idx="4194">
                  <c:v>7.2</c:v>
                </c:pt>
                <c:pt idx="4195">
                  <c:v>7</c:v>
                </c:pt>
                <c:pt idx="4196">
                  <c:v>3</c:v>
                </c:pt>
                <c:pt idx="4197">
                  <c:v>6.1</c:v>
                </c:pt>
                <c:pt idx="4198">
                  <c:v>6.7</c:v>
                </c:pt>
                <c:pt idx="4199">
                  <c:v>6.2</c:v>
                </c:pt>
                <c:pt idx="4200">
                  <c:v>6.3</c:v>
                </c:pt>
                <c:pt idx="4201">
                  <c:v>5.0999999999999996</c:v>
                </c:pt>
                <c:pt idx="4202">
                  <c:v>7.5</c:v>
                </c:pt>
                <c:pt idx="4203">
                  <c:v>7.7</c:v>
                </c:pt>
                <c:pt idx="4204">
                  <c:v>8.4</c:v>
                </c:pt>
                <c:pt idx="4205">
                  <c:v>7.7</c:v>
                </c:pt>
                <c:pt idx="4206">
                  <c:v>6.1</c:v>
                </c:pt>
                <c:pt idx="4207">
                  <c:v>6.8</c:v>
                </c:pt>
                <c:pt idx="4208">
                  <c:v>5.4</c:v>
                </c:pt>
                <c:pt idx="4209">
                  <c:v>8.5</c:v>
                </c:pt>
                <c:pt idx="4210">
                  <c:v>7.2</c:v>
                </c:pt>
                <c:pt idx="4211">
                  <c:v>7.4</c:v>
                </c:pt>
                <c:pt idx="4212">
                  <c:v>5.4</c:v>
                </c:pt>
                <c:pt idx="4213">
                  <c:v>5.0999999999999996</c:v>
                </c:pt>
                <c:pt idx="4214">
                  <c:v>5.4</c:v>
                </c:pt>
                <c:pt idx="4215">
                  <c:v>6.1</c:v>
                </c:pt>
                <c:pt idx="4216">
                  <c:v>7.2</c:v>
                </c:pt>
                <c:pt idx="4217">
                  <c:v>6.6</c:v>
                </c:pt>
                <c:pt idx="4218">
                  <c:v>7.5</c:v>
                </c:pt>
                <c:pt idx="4219">
                  <c:v>4.9000000000000004</c:v>
                </c:pt>
                <c:pt idx="4220">
                  <c:v>6.1</c:v>
                </c:pt>
                <c:pt idx="4221">
                  <c:v>5.6</c:v>
                </c:pt>
                <c:pt idx="4222">
                  <c:v>6.3</c:v>
                </c:pt>
                <c:pt idx="4223">
                  <c:v>4.5</c:v>
                </c:pt>
                <c:pt idx="4224">
                  <c:v>6.4</c:v>
                </c:pt>
                <c:pt idx="4225">
                  <c:v>5.6</c:v>
                </c:pt>
                <c:pt idx="4226">
                  <c:v>6.7</c:v>
                </c:pt>
                <c:pt idx="4227">
                  <c:v>4.9000000000000004</c:v>
                </c:pt>
                <c:pt idx="4228">
                  <c:v>5.9</c:v>
                </c:pt>
                <c:pt idx="4229">
                  <c:v>7.5</c:v>
                </c:pt>
                <c:pt idx="4230">
                  <c:v>6.4</c:v>
                </c:pt>
                <c:pt idx="4231">
                  <c:v>5.4</c:v>
                </c:pt>
                <c:pt idx="4232">
                  <c:v>5.4</c:v>
                </c:pt>
                <c:pt idx="4233">
                  <c:v>5.6</c:v>
                </c:pt>
                <c:pt idx="4234">
                  <c:v>7</c:v>
                </c:pt>
                <c:pt idx="4235">
                  <c:v>4.9000000000000004</c:v>
                </c:pt>
                <c:pt idx="4236">
                  <c:v>6</c:v>
                </c:pt>
                <c:pt idx="4237">
                  <c:v>3.5</c:v>
                </c:pt>
                <c:pt idx="4238">
                  <c:v>6.7</c:v>
                </c:pt>
                <c:pt idx="4239">
                  <c:v>5.9</c:v>
                </c:pt>
                <c:pt idx="4240">
                  <c:v>6.1</c:v>
                </c:pt>
                <c:pt idx="4241">
                  <c:v>7.2</c:v>
                </c:pt>
                <c:pt idx="4242">
                  <c:v>5.3</c:v>
                </c:pt>
                <c:pt idx="4243">
                  <c:v>5.5</c:v>
                </c:pt>
                <c:pt idx="4244">
                  <c:v>7.7</c:v>
                </c:pt>
                <c:pt idx="4245">
                  <c:v>5.6</c:v>
                </c:pt>
                <c:pt idx="4246">
                  <c:v>3.5</c:v>
                </c:pt>
                <c:pt idx="4247">
                  <c:v>4</c:v>
                </c:pt>
                <c:pt idx="4248">
                  <c:v>1.9</c:v>
                </c:pt>
                <c:pt idx="4249">
                  <c:v>5.7</c:v>
                </c:pt>
                <c:pt idx="4250">
                  <c:v>1.9</c:v>
                </c:pt>
                <c:pt idx="4251">
                  <c:v>6.7</c:v>
                </c:pt>
                <c:pt idx="4252">
                  <c:v>5.7</c:v>
                </c:pt>
                <c:pt idx="4253">
                  <c:v>7.6</c:v>
                </c:pt>
                <c:pt idx="4254">
                  <c:v>5.4</c:v>
                </c:pt>
                <c:pt idx="4255">
                  <c:v>5.3</c:v>
                </c:pt>
                <c:pt idx="4256">
                  <c:v>5.6</c:v>
                </c:pt>
                <c:pt idx="4257">
                  <c:v>8.1</c:v>
                </c:pt>
                <c:pt idx="4258">
                  <c:v>6.6</c:v>
                </c:pt>
                <c:pt idx="4259">
                  <c:v>7.6</c:v>
                </c:pt>
                <c:pt idx="4260">
                  <c:v>5.0999999999999996</c:v>
                </c:pt>
                <c:pt idx="4261">
                  <c:v>7.5</c:v>
                </c:pt>
                <c:pt idx="4262">
                  <c:v>7.1</c:v>
                </c:pt>
                <c:pt idx="4263">
                  <c:v>4.8</c:v>
                </c:pt>
                <c:pt idx="4264">
                  <c:v>6.4</c:v>
                </c:pt>
                <c:pt idx="4265">
                  <c:v>6.3</c:v>
                </c:pt>
                <c:pt idx="4266">
                  <c:v>5.9</c:v>
                </c:pt>
                <c:pt idx="4267">
                  <c:v>5.4</c:v>
                </c:pt>
                <c:pt idx="4268">
                  <c:v>6.6</c:v>
                </c:pt>
                <c:pt idx="4269">
                  <c:v>5.9</c:v>
                </c:pt>
                <c:pt idx="4270">
                  <c:v>5.6</c:v>
                </c:pt>
                <c:pt idx="4271">
                  <c:v>8.6</c:v>
                </c:pt>
                <c:pt idx="4272">
                  <c:v>4.8</c:v>
                </c:pt>
                <c:pt idx="4273">
                  <c:v>6.2</c:v>
                </c:pt>
                <c:pt idx="4274">
                  <c:v>7.8</c:v>
                </c:pt>
                <c:pt idx="4275">
                  <c:v>3.5</c:v>
                </c:pt>
                <c:pt idx="4276">
                  <c:v>4.8</c:v>
                </c:pt>
                <c:pt idx="4277">
                  <c:v>4.0999999999999996</c:v>
                </c:pt>
                <c:pt idx="4278">
                  <c:v>5.2</c:v>
                </c:pt>
                <c:pt idx="4279">
                  <c:v>5.3</c:v>
                </c:pt>
                <c:pt idx="4280">
                  <c:v>6.8</c:v>
                </c:pt>
                <c:pt idx="4281">
                  <c:v>5.2</c:v>
                </c:pt>
                <c:pt idx="4282">
                  <c:v>4.9000000000000004</c:v>
                </c:pt>
                <c:pt idx="4283">
                  <c:v>3.4</c:v>
                </c:pt>
                <c:pt idx="4284">
                  <c:v>6.1</c:v>
                </c:pt>
                <c:pt idx="4285">
                  <c:v>7.4</c:v>
                </c:pt>
                <c:pt idx="4286">
                  <c:v>4.3</c:v>
                </c:pt>
                <c:pt idx="4287">
                  <c:v>6.1</c:v>
                </c:pt>
                <c:pt idx="4288">
                  <c:v>6.1</c:v>
                </c:pt>
                <c:pt idx="4289">
                  <c:v>6.7</c:v>
                </c:pt>
                <c:pt idx="4290">
                  <c:v>7.4</c:v>
                </c:pt>
                <c:pt idx="4291">
                  <c:v>6.1</c:v>
                </c:pt>
                <c:pt idx="4292">
                  <c:v>4.0999999999999996</c:v>
                </c:pt>
                <c:pt idx="4293">
                  <c:v>7.3</c:v>
                </c:pt>
                <c:pt idx="4294">
                  <c:v>6</c:v>
                </c:pt>
                <c:pt idx="4295">
                  <c:v>7.5</c:v>
                </c:pt>
                <c:pt idx="4296">
                  <c:v>7.2</c:v>
                </c:pt>
                <c:pt idx="4297">
                  <c:v>6.6</c:v>
                </c:pt>
                <c:pt idx="4298">
                  <c:v>4</c:v>
                </c:pt>
                <c:pt idx="4299">
                  <c:v>6.3</c:v>
                </c:pt>
                <c:pt idx="4300">
                  <c:v>6.1</c:v>
                </c:pt>
                <c:pt idx="4301">
                  <c:v>7.1</c:v>
                </c:pt>
                <c:pt idx="4302">
                  <c:v>7.2</c:v>
                </c:pt>
                <c:pt idx="4303">
                  <c:v>7.8</c:v>
                </c:pt>
                <c:pt idx="4304">
                  <c:v>5.2</c:v>
                </c:pt>
                <c:pt idx="4305">
                  <c:v>6.5</c:v>
                </c:pt>
                <c:pt idx="4306">
                  <c:v>7.3</c:v>
                </c:pt>
                <c:pt idx="4307">
                  <c:v>7</c:v>
                </c:pt>
                <c:pt idx="4308">
                  <c:v>6.8</c:v>
                </c:pt>
                <c:pt idx="4309">
                  <c:v>6.2</c:v>
                </c:pt>
                <c:pt idx="4310">
                  <c:v>3.3</c:v>
                </c:pt>
                <c:pt idx="4311">
                  <c:v>4.4000000000000004</c:v>
                </c:pt>
                <c:pt idx="4312">
                  <c:v>5.2</c:v>
                </c:pt>
                <c:pt idx="4313">
                  <c:v>6.8</c:v>
                </c:pt>
                <c:pt idx="4314">
                  <c:v>4.5999999999999996</c:v>
                </c:pt>
                <c:pt idx="4315">
                  <c:v>7.4</c:v>
                </c:pt>
                <c:pt idx="4316">
                  <c:v>7.7</c:v>
                </c:pt>
                <c:pt idx="4317">
                  <c:v>3.8</c:v>
                </c:pt>
                <c:pt idx="4318">
                  <c:v>5.2</c:v>
                </c:pt>
                <c:pt idx="4319">
                  <c:v>5.7</c:v>
                </c:pt>
                <c:pt idx="4320">
                  <c:v>5.7</c:v>
                </c:pt>
                <c:pt idx="4321">
                  <c:v>4.2</c:v>
                </c:pt>
                <c:pt idx="4322">
                  <c:v>5.6</c:v>
                </c:pt>
                <c:pt idx="4323">
                  <c:v>6.1</c:v>
                </c:pt>
                <c:pt idx="4324">
                  <c:v>7.8</c:v>
                </c:pt>
                <c:pt idx="4325">
                  <c:v>7</c:v>
                </c:pt>
                <c:pt idx="4326">
                  <c:v>6.3</c:v>
                </c:pt>
                <c:pt idx="4327">
                  <c:v>5.0999999999999996</c:v>
                </c:pt>
                <c:pt idx="4328">
                  <c:v>6.3</c:v>
                </c:pt>
                <c:pt idx="4329">
                  <c:v>7</c:v>
                </c:pt>
                <c:pt idx="4330">
                  <c:v>5.4</c:v>
                </c:pt>
                <c:pt idx="4331">
                  <c:v>4.8</c:v>
                </c:pt>
                <c:pt idx="4332">
                  <c:v>5.7</c:v>
                </c:pt>
                <c:pt idx="4333">
                  <c:v>6.2</c:v>
                </c:pt>
                <c:pt idx="4334">
                  <c:v>7.4</c:v>
                </c:pt>
                <c:pt idx="4335">
                  <c:v>3.9</c:v>
                </c:pt>
                <c:pt idx="4336">
                  <c:v>5.3</c:v>
                </c:pt>
                <c:pt idx="4337">
                  <c:v>7.2</c:v>
                </c:pt>
                <c:pt idx="4338">
                  <c:v>5.0999999999999996</c:v>
                </c:pt>
                <c:pt idx="4339">
                  <c:v>5</c:v>
                </c:pt>
                <c:pt idx="4340">
                  <c:v>4.5</c:v>
                </c:pt>
                <c:pt idx="4341">
                  <c:v>5.0999999999999996</c:v>
                </c:pt>
                <c:pt idx="4342">
                  <c:v>5.8</c:v>
                </c:pt>
                <c:pt idx="4343">
                  <c:v>6.3</c:v>
                </c:pt>
                <c:pt idx="4344">
                  <c:v>6.2</c:v>
                </c:pt>
                <c:pt idx="4345">
                  <c:v>6.5</c:v>
                </c:pt>
                <c:pt idx="4346">
                  <c:v>5.9</c:v>
                </c:pt>
                <c:pt idx="4347">
                  <c:v>6.6</c:v>
                </c:pt>
                <c:pt idx="4348">
                  <c:v>6.2</c:v>
                </c:pt>
                <c:pt idx="4349">
                  <c:v>6.1</c:v>
                </c:pt>
                <c:pt idx="4350">
                  <c:v>5.5</c:v>
                </c:pt>
                <c:pt idx="4351">
                  <c:v>3.2</c:v>
                </c:pt>
                <c:pt idx="4352">
                  <c:v>6.7</c:v>
                </c:pt>
                <c:pt idx="4353">
                  <c:v>4.8</c:v>
                </c:pt>
                <c:pt idx="4354">
                  <c:v>5.4</c:v>
                </c:pt>
                <c:pt idx="4355">
                  <c:v>5.4</c:v>
                </c:pt>
                <c:pt idx="4356">
                  <c:v>7.2</c:v>
                </c:pt>
                <c:pt idx="4357">
                  <c:v>5.3</c:v>
                </c:pt>
                <c:pt idx="4358">
                  <c:v>5.0999999999999996</c:v>
                </c:pt>
                <c:pt idx="4359">
                  <c:v>5</c:v>
                </c:pt>
                <c:pt idx="4360">
                  <c:v>7.6</c:v>
                </c:pt>
                <c:pt idx="4361">
                  <c:v>6</c:v>
                </c:pt>
                <c:pt idx="4362">
                  <c:v>6.6</c:v>
                </c:pt>
                <c:pt idx="4363">
                  <c:v>5.6</c:v>
                </c:pt>
                <c:pt idx="4364">
                  <c:v>7.2</c:v>
                </c:pt>
                <c:pt idx="4365">
                  <c:v>8.6999999999999993</c:v>
                </c:pt>
                <c:pt idx="4366">
                  <c:v>8.6</c:v>
                </c:pt>
                <c:pt idx="4367">
                  <c:v>6.8</c:v>
                </c:pt>
                <c:pt idx="4368">
                  <c:v>6.2</c:v>
                </c:pt>
                <c:pt idx="4369">
                  <c:v>6.1</c:v>
                </c:pt>
                <c:pt idx="4370">
                  <c:v>3.7</c:v>
                </c:pt>
                <c:pt idx="4371">
                  <c:v>5.8</c:v>
                </c:pt>
                <c:pt idx="4372">
                  <c:v>5.5</c:v>
                </c:pt>
                <c:pt idx="4373">
                  <c:v>4.2</c:v>
                </c:pt>
                <c:pt idx="4374">
                  <c:v>7.7</c:v>
                </c:pt>
                <c:pt idx="4375">
                  <c:v>5.4</c:v>
                </c:pt>
                <c:pt idx="4376">
                  <c:v>5</c:v>
                </c:pt>
                <c:pt idx="4377">
                  <c:v>4.5999999999999996</c:v>
                </c:pt>
                <c:pt idx="4378">
                  <c:v>6.6</c:v>
                </c:pt>
                <c:pt idx="4379">
                  <c:v>8</c:v>
                </c:pt>
                <c:pt idx="4380">
                  <c:v>5.3</c:v>
                </c:pt>
                <c:pt idx="4381">
                  <c:v>6.3</c:v>
                </c:pt>
                <c:pt idx="4382">
                  <c:v>5.8</c:v>
                </c:pt>
                <c:pt idx="4383">
                  <c:v>7.7</c:v>
                </c:pt>
                <c:pt idx="4384">
                  <c:v>4.9000000000000004</c:v>
                </c:pt>
                <c:pt idx="4385">
                  <c:v>6.9</c:v>
                </c:pt>
                <c:pt idx="4386">
                  <c:v>5</c:v>
                </c:pt>
                <c:pt idx="4387">
                  <c:v>6.2</c:v>
                </c:pt>
                <c:pt idx="4388">
                  <c:v>6.8</c:v>
                </c:pt>
                <c:pt idx="4389">
                  <c:v>5.4</c:v>
                </c:pt>
                <c:pt idx="4390">
                  <c:v>6.2</c:v>
                </c:pt>
                <c:pt idx="4391">
                  <c:v>2.7</c:v>
                </c:pt>
                <c:pt idx="4392">
                  <c:v>4.8</c:v>
                </c:pt>
                <c:pt idx="4393">
                  <c:v>5.8</c:v>
                </c:pt>
                <c:pt idx="4394">
                  <c:v>5.8</c:v>
                </c:pt>
                <c:pt idx="4395">
                  <c:v>6.5</c:v>
                </c:pt>
                <c:pt idx="4396">
                  <c:v>5.8</c:v>
                </c:pt>
                <c:pt idx="4397">
                  <c:v>5.6</c:v>
                </c:pt>
                <c:pt idx="4398">
                  <c:v>5.0999999999999996</c:v>
                </c:pt>
                <c:pt idx="4399">
                  <c:v>5.4</c:v>
                </c:pt>
                <c:pt idx="4400">
                  <c:v>5.4</c:v>
                </c:pt>
                <c:pt idx="4401">
                  <c:v>6.8</c:v>
                </c:pt>
                <c:pt idx="4402">
                  <c:v>4.5</c:v>
                </c:pt>
                <c:pt idx="4403">
                  <c:v>6.3</c:v>
                </c:pt>
                <c:pt idx="4404">
                  <c:v>6.4</c:v>
                </c:pt>
                <c:pt idx="4405">
                  <c:v>4.5999999999999996</c:v>
                </c:pt>
                <c:pt idx="4406">
                  <c:v>5.3</c:v>
                </c:pt>
                <c:pt idx="4407">
                  <c:v>6.2</c:v>
                </c:pt>
                <c:pt idx="4408">
                  <c:v>3.5</c:v>
                </c:pt>
                <c:pt idx="4409">
                  <c:v>6.6</c:v>
                </c:pt>
                <c:pt idx="4410">
                  <c:v>6.2</c:v>
                </c:pt>
                <c:pt idx="4411">
                  <c:v>5.8</c:v>
                </c:pt>
                <c:pt idx="4412">
                  <c:v>5.2</c:v>
                </c:pt>
                <c:pt idx="4413">
                  <c:v>4.3</c:v>
                </c:pt>
                <c:pt idx="4414">
                  <c:v>4.7</c:v>
                </c:pt>
                <c:pt idx="4415">
                  <c:v>6.3</c:v>
                </c:pt>
                <c:pt idx="4416">
                  <c:v>3.3</c:v>
                </c:pt>
                <c:pt idx="4417">
                  <c:v>5.9</c:v>
                </c:pt>
                <c:pt idx="4418">
                  <c:v>7.4</c:v>
                </c:pt>
                <c:pt idx="4419">
                  <c:v>6.1</c:v>
                </c:pt>
                <c:pt idx="4420">
                  <c:v>6.2</c:v>
                </c:pt>
                <c:pt idx="4421">
                  <c:v>6</c:v>
                </c:pt>
                <c:pt idx="4422">
                  <c:v>5.0999999999999996</c:v>
                </c:pt>
                <c:pt idx="4423">
                  <c:v>5.3</c:v>
                </c:pt>
                <c:pt idx="4424">
                  <c:v>4.5999999999999996</c:v>
                </c:pt>
                <c:pt idx="4425">
                  <c:v>5.7</c:v>
                </c:pt>
                <c:pt idx="4426">
                  <c:v>6.3</c:v>
                </c:pt>
                <c:pt idx="4427">
                  <c:v>6.8</c:v>
                </c:pt>
                <c:pt idx="4428">
                  <c:v>5</c:v>
                </c:pt>
                <c:pt idx="4429">
                  <c:v>7</c:v>
                </c:pt>
                <c:pt idx="4430">
                  <c:v>6.8</c:v>
                </c:pt>
                <c:pt idx="4431">
                  <c:v>4.9000000000000004</c:v>
                </c:pt>
                <c:pt idx="4432">
                  <c:v>6.9</c:v>
                </c:pt>
                <c:pt idx="4433">
                  <c:v>7</c:v>
                </c:pt>
                <c:pt idx="4434">
                  <c:v>7.1</c:v>
                </c:pt>
                <c:pt idx="4435">
                  <c:v>6.1</c:v>
                </c:pt>
                <c:pt idx="4436">
                  <c:v>6.5</c:v>
                </c:pt>
                <c:pt idx="4437">
                  <c:v>6.5</c:v>
                </c:pt>
                <c:pt idx="4438">
                  <c:v>6.8</c:v>
                </c:pt>
                <c:pt idx="4439">
                  <c:v>7</c:v>
                </c:pt>
                <c:pt idx="4440">
                  <c:v>6.9</c:v>
                </c:pt>
                <c:pt idx="4441">
                  <c:v>7.5</c:v>
                </c:pt>
                <c:pt idx="4442">
                  <c:v>7.5</c:v>
                </c:pt>
                <c:pt idx="4443">
                  <c:v>6.5</c:v>
                </c:pt>
                <c:pt idx="4444">
                  <c:v>7.2</c:v>
                </c:pt>
                <c:pt idx="4445">
                  <c:v>5.4</c:v>
                </c:pt>
                <c:pt idx="4446">
                  <c:v>5.4</c:v>
                </c:pt>
                <c:pt idx="4447">
                  <c:v>6.7</c:v>
                </c:pt>
                <c:pt idx="4448">
                  <c:v>4.9000000000000004</c:v>
                </c:pt>
                <c:pt idx="4449">
                  <c:v>6.8</c:v>
                </c:pt>
                <c:pt idx="4450">
                  <c:v>6.2</c:v>
                </c:pt>
                <c:pt idx="4451">
                  <c:v>7.2</c:v>
                </c:pt>
                <c:pt idx="4452">
                  <c:v>5.3</c:v>
                </c:pt>
                <c:pt idx="4453">
                  <c:v>6.7</c:v>
                </c:pt>
                <c:pt idx="4454">
                  <c:v>6.4</c:v>
                </c:pt>
                <c:pt idx="4455">
                  <c:v>5.9</c:v>
                </c:pt>
                <c:pt idx="4456">
                  <c:v>6.3</c:v>
                </c:pt>
                <c:pt idx="4457">
                  <c:v>5.8</c:v>
                </c:pt>
                <c:pt idx="4458">
                  <c:v>7.5</c:v>
                </c:pt>
                <c:pt idx="4459">
                  <c:v>3.4</c:v>
                </c:pt>
                <c:pt idx="4460">
                  <c:v>4.0999999999999996</c:v>
                </c:pt>
                <c:pt idx="4461">
                  <c:v>6.5</c:v>
                </c:pt>
                <c:pt idx="4462">
                  <c:v>7</c:v>
                </c:pt>
                <c:pt idx="4463">
                  <c:v>5.2</c:v>
                </c:pt>
                <c:pt idx="4464">
                  <c:v>5.0999999999999996</c:v>
                </c:pt>
                <c:pt idx="4465">
                  <c:v>5.2</c:v>
                </c:pt>
                <c:pt idx="4466">
                  <c:v>6.8</c:v>
                </c:pt>
                <c:pt idx="4467">
                  <c:v>2.7</c:v>
                </c:pt>
                <c:pt idx="4468">
                  <c:v>3.6</c:v>
                </c:pt>
                <c:pt idx="4469">
                  <c:v>5.7</c:v>
                </c:pt>
                <c:pt idx="4470">
                  <c:v>8.4</c:v>
                </c:pt>
                <c:pt idx="4471">
                  <c:v>5.8</c:v>
                </c:pt>
                <c:pt idx="4472">
                  <c:v>4.4000000000000004</c:v>
                </c:pt>
                <c:pt idx="4473">
                  <c:v>5.8</c:v>
                </c:pt>
                <c:pt idx="4474">
                  <c:v>5</c:v>
                </c:pt>
                <c:pt idx="4475">
                  <c:v>4.0999999999999996</c:v>
                </c:pt>
                <c:pt idx="4476">
                  <c:v>7.3</c:v>
                </c:pt>
                <c:pt idx="4477">
                  <c:v>5.2</c:v>
                </c:pt>
                <c:pt idx="4478">
                  <c:v>6.7</c:v>
                </c:pt>
                <c:pt idx="4479">
                  <c:v>4.8</c:v>
                </c:pt>
                <c:pt idx="4480">
                  <c:v>5.5</c:v>
                </c:pt>
                <c:pt idx="4481">
                  <c:v>4.7</c:v>
                </c:pt>
                <c:pt idx="4482">
                  <c:v>7.2</c:v>
                </c:pt>
                <c:pt idx="4483">
                  <c:v>6.6</c:v>
                </c:pt>
                <c:pt idx="4484">
                  <c:v>5.9</c:v>
                </c:pt>
                <c:pt idx="4485">
                  <c:v>6.3</c:v>
                </c:pt>
                <c:pt idx="4486">
                  <c:v>6</c:v>
                </c:pt>
                <c:pt idx="4487">
                  <c:v>5.7</c:v>
                </c:pt>
                <c:pt idx="4488">
                  <c:v>5.5</c:v>
                </c:pt>
                <c:pt idx="4489">
                  <c:v>5.8</c:v>
                </c:pt>
                <c:pt idx="4490">
                  <c:v>6.6</c:v>
                </c:pt>
                <c:pt idx="4491">
                  <c:v>6.2</c:v>
                </c:pt>
                <c:pt idx="4492">
                  <c:v>7.5</c:v>
                </c:pt>
                <c:pt idx="4493">
                  <c:v>7</c:v>
                </c:pt>
                <c:pt idx="4494">
                  <c:v>8.1</c:v>
                </c:pt>
                <c:pt idx="4495">
                  <c:v>7.2</c:v>
                </c:pt>
                <c:pt idx="4496">
                  <c:v>7.9</c:v>
                </c:pt>
                <c:pt idx="4497">
                  <c:v>6.7</c:v>
                </c:pt>
                <c:pt idx="4498">
                  <c:v>6.4</c:v>
                </c:pt>
                <c:pt idx="4499">
                  <c:v>6.6</c:v>
                </c:pt>
                <c:pt idx="4500">
                  <c:v>5.9</c:v>
                </c:pt>
                <c:pt idx="4501">
                  <c:v>6</c:v>
                </c:pt>
                <c:pt idx="4502">
                  <c:v>6.6</c:v>
                </c:pt>
                <c:pt idx="4503">
                  <c:v>6</c:v>
                </c:pt>
                <c:pt idx="4504">
                  <c:v>5.5</c:v>
                </c:pt>
                <c:pt idx="4505">
                  <c:v>7</c:v>
                </c:pt>
                <c:pt idx="4506">
                  <c:v>4.0999999999999996</c:v>
                </c:pt>
                <c:pt idx="4507">
                  <c:v>4</c:v>
                </c:pt>
                <c:pt idx="4508">
                  <c:v>5.8</c:v>
                </c:pt>
                <c:pt idx="4509">
                  <c:v>4.8</c:v>
                </c:pt>
                <c:pt idx="4510">
                  <c:v>5.8</c:v>
                </c:pt>
                <c:pt idx="4511">
                  <c:v>5.5</c:v>
                </c:pt>
                <c:pt idx="4512">
                  <c:v>7.2</c:v>
                </c:pt>
                <c:pt idx="4513">
                  <c:v>3.9</c:v>
                </c:pt>
                <c:pt idx="4514">
                  <c:v>6.1</c:v>
                </c:pt>
                <c:pt idx="4515">
                  <c:v>5.6</c:v>
                </c:pt>
                <c:pt idx="4516">
                  <c:v>3.8</c:v>
                </c:pt>
                <c:pt idx="4517">
                  <c:v>5.6</c:v>
                </c:pt>
                <c:pt idx="4518">
                  <c:v>5.0999999999999996</c:v>
                </c:pt>
                <c:pt idx="4519">
                  <c:v>6.1</c:v>
                </c:pt>
                <c:pt idx="4520">
                  <c:v>5.9</c:v>
                </c:pt>
                <c:pt idx="4521">
                  <c:v>5.2</c:v>
                </c:pt>
                <c:pt idx="4522">
                  <c:v>4.5999999999999996</c:v>
                </c:pt>
                <c:pt idx="4523">
                  <c:v>5.4</c:v>
                </c:pt>
                <c:pt idx="4524">
                  <c:v>6.5</c:v>
                </c:pt>
                <c:pt idx="4525">
                  <c:v>5.5</c:v>
                </c:pt>
                <c:pt idx="4526">
                  <c:v>6.4</c:v>
                </c:pt>
                <c:pt idx="4527">
                  <c:v>7.6</c:v>
                </c:pt>
                <c:pt idx="4528">
                  <c:v>6.7</c:v>
                </c:pt>
                <c:pt idx="4529">
                  <c:v>6.3</c:v>
                </c:pt>
                <c:pt idx="4530">
                  <c:v>6.9</c:v>
                </c:pt>
                <c:pt idx="4531">
                  <c:v>5.9</c:v>
                </c:pt>
                <c:pt idx="4532">
                  <c:v>6.6</c:v>
                </c:pt>
                <c:pt idx="4533">
                  <c:v>4.3</c:v>
                </c:pt>
                <c:pt idx="4534">
                  <c:v>6.3</c:v>
                </c:pt>
                <c:pt idx="4535">
                  <c:v>3.8</c:v>
                </c:pt>
                <c:pt idx="4536">
                  <c:v>4.5999999999999996</c:v>
                </c:pt>
                <c:pt idx="4537">
                  <c:v>6.8</c:v>
                </c:pt>
                <c:pt idx="4538">
                  <c:v>5.6</c:v>
                </c:pt>
                <c:pt idx="4539">
                  <c:v>3.8</c:v>
                </c:pt>
                <c:pt idx="4540">
                  <c:v>6.5</c:v>
                </c:pt>
                <c:pt idx="4541">
                  <c:v>6.2</c:v>
                </c:pt>
                <c:pt idx="4542">
                  <c:v>5.2</c:v>
                </c:pt>
                <c:pt idx="4543">
                  <c:v>7.1</c:v>
                </c:pt>
                <c:pt idx="4544">
                  <c:v>6.3</c:v>
                </c:pt>
                <c:pt idx="4545">
                  <c:v>5.8</c:v>
                </c:pt>
                <c:pt idx="4546">
                  <c:v>7.2</c:v>
                </c:pt>
                <c:pt idx="4547">
                  <c:v>6</c:v>
                </c:pt>
                <c:pt idx="4548">
                  <c:v>7.5</c:v>
                </c:pt>
                <c:pt idx="4549">
                  <c:v>6.1</c:v>
                </c:pt>
                <c:pt idx="4550">
                  <c:v>7.8</c:v>
                </c:pt>
                <c:pt idx="4551">
                  <c:v>6.2</c:v>
                </c:pt>
                <c:pt idx="4552">
                  <c:v>6.8</c:v>
                </c:pt>
                <c:pt idx="4553">
                  <c:v>7</c:v>
                </c:pt>
                <c:pt idx="4554">
                  <c:v>6.6</c:v>
                </c:pt>
                <c:pt idx="4555">
                  <c:v>5.2</c:v>
                </c:pt>
                <c:pt idx="4556">
                  <c:v>4.0999999999999996</c:v>
                </c:pt>
                <c:pt idx="4557">
                  <c:v>4.2</c:v>
                </c:pt>
                <c:pt idx="4558">
                  <c:v>6.4</c:v>
                </c:pt>
                <c:pt idx="4559">
                  <c:v>5.9</c:v>
                </c:pt>
                <c:pt idx="4560">
                  <c:v>6.1</c:v>
                </c:pt>
                <c:pt idx="4561">
                  <c:v>4.5999999999999996</c:v>
                </c:pt>
                <c:pt idx="4562">
                  <c:v>5.5</c:v>
                </c:pt>
                <c:pt idx="4563">
                  <c:v>4.3</c:v>
                </c:pt>
                <c:pt idx="4564">
                  <c:v>5.8</c:v>
                </c:pt>
                <c:pt idx="4565">
                  <c:v>4.0999999999999996</c:v>
                </c:pt>
                <c:pt idx="4566">
                  <c:v>5.9</c:v>
                </c:pt>
                <c:pt idx="4567">
                  <c:v>5.5</c:v>
                </c:pt>
                <c:pt idx="4568">
                  <c:v>6.5</c:v>
                </c:pt>
                <c:pt idx="4569">
                  <c:v>3.3</c:v>
                </c:pt>
                <c:pt idx="4570">
                  <c:v>5.2</c:v>
                </c:pt>
                <c:pt idx="4571">
                  <c:v>6.6</c:v>
                </c:pt>
                <c:pt idx="4572">
                  <c:v>5.3</c:v>
                </c:pt>
                <c:pt idx="4573">
                  <c:v>5.5</c:v>
                </c:pt>
                <c:pt idx="4574">
                  <c:v>5.5</c:v>
                </c:pt>
                <c:pt idx="4575">
                  <c:v>7.7</c:v>
                </c:pt>
                <c:pt idx="4576">
                  <c:v>5.7</c:v>
                </c:pt>
                <c:pt idx="4577">
                  <c:v>6.5</c:v>
                </c:pt>
                <c:pt idx="4578">
                  <c:v>5.7</c:v>
                </c:pt>
                <c:pt idx="4579">
                  <c:v>4.2</c:v>
                </c:pt>
                <c:pt idx="4580">
                  <c:v>2.2000000000000002</c:v>
                </c:pt>
                <c:pt idx="4581">
                  <c:v>4.7</c:v>
                </c:pt>
                <c:pt idx="4582">
                  <c:v>7.1</c:v>
                </c:pt>
                <c:pt idx="4583">
                  <c:v>7.2</c:v>
                </c:pt>
                <c:pt idx="4584">
                  <c:v>6.5</c:v>
                </c:pt>
                <c:pt idx="4585">
                  <c:v>6.4</c:v>
                </c:pt>
                <c:pt idx="4586">
                  <c:v>7.4</c:v>
                </c:pt>
                <c:pt idx="4587">
                  <c:v>6.9</c:v>
                </c:pt>
                <c:pt idx="4588">
                  <c:v>6.5</c:v>
                </c:pt>
                <c:pt idx="4589">
                  <c:v>6.7</c:v>
                </c:pt>
                <c:pt idx="4590">
                  <c:v>6.6</c:v>
                </c:pt>
                <c:pt idx="4591">
                  <c:v>3.2</c:v>
                </c:pt>
                <c:pt idx="4592">
                  <c:v>6.7</c:v>
                </c:pt>
                <c:pt idx="4593">
                  <c:v>6.5</c:v>
                </c:pt>
                <c:pt idx="4594">
                  <c:v>3.8</c:v>
                </c:pt>
                <c:pt idx="4595">
                  <c:v>7.9</c:v>
                </c:pt>
                <c:pt idx="4596">
                  <c:v>4.3</c:v>
                </c:pt>
                <c:pt idx="4597">
                  <c:v>5.2</c:v>
                </c:pt>
                <c:pt idx="4598">
                  <c:v>4.5</c:v>
                </c:pt>
                <c:pt idx="4599">
                  <c:v>6.9</c:v>
                </c:pt>
                <c:pt idx="4600">
                  <c:v>5.6</c:v>
                </c:pt>
                <c:pt idx="4601">
                  <c:v>6</c:v>
                </c:pt>
                <c:pt idx="4602">
                  <c:v>3.5</c:v>
                </c:pt>
                <c:pt idx="4603">
                  <c:v>7.3</c:v>
                </c:pt>
                <c:pt idx="4604">
                  <c:v>6.2</c:v>
                </c:pt>
                <c:pt idx="4605">
                  <c:v>6.6</c:v>
                </c:pt>
                <c:pt idx="4606">
                  <c:v>6.4</c:v>
                </c:pt>
                <c:pt idx="4607">
                  <c:v>6.5</c:v>
                </c:pt>
                <c:pt idx="4608">
                  <c:v>6.1</c:v>
                </c:pt>
                <c:pt idx="4609">
                  <c:v>6.3</c:v>
                </c:pt>
                <c:pt idx="4610">
                  <c:v>6.7</c:v>
                </c:pt>
                <c:pt idx="4611">
                  <c:v>3.8</c:v>
                </c:pt>
                <c:pt idx="4612">
                  <c:v>5.9</c:v>
                </c:pt>
                <c:pt idx="4613">
                  <c:v>5.4</c:v>
                </c:pt>
                <c:pt idx="4614">
                  <c:v>4</c:v>
                </c:pt>
                <c:pt idx="4615">
                  <c:v>4.5999999999999996</c:v>
                </c:pt>
                <c:pt idx="4616">
                  <c:v>4.4000000000000004</c:v>
                </c:pt>
                <c:pt idx="4617">
                  <c:v>3.9</c:v>
                </c:pt>
                <c:pt idx="4618">
                  <c:v>7.4</c:v>
                </c:pt>
                <c:pt idx="4619">
                  <c:v>7.1</c:v>
                </c:pt>
                <c:pt idx="4620">
                  <c:v>2.8</c:v>
                </c:pt>
                <c:pt idx="4621">
                  <c:v>2.7</c:v>
                </c:pt>
                <c:pt idx="4622">
                  <c:v>8.6</c:v>
                </c:pt>
                <c:pt idx="4623">
                  <c:v>6</c:v>
                </c:pt>
                <c:pt idx="4624">
                  <c:v>5.8</c:v>
                </c:pt>
                <c:pt idx="4625">
                  <c:v>6.8</c:v>
                </c:pt>
                <c:pt idx="4626">
                  <c:v>4.3</c:v>
                </c:pt>
                <c:pt idx="4627">
                  <c:v>6.9</c:v>
                </c:pt>
                <c:pt idx="4628">
                  <c:v>3.2</c:v>
                </c:pt>
                <c:pt idx="4629">
                  <c:v>5.6</c:v>
                </c:pt>
                <c:pt idx="4630">
                  <c:v>5.6</c:v>
                </c:pt>
                <c:pt idx="4631">
                  <c:v>5.4</c:v>
                </c:pt>
                <c:pt idx="4632">
                  <c:v>6.4</c:v>
                </c:pt>
                <c:pt idx="4633">
                  <c:v>5.8</c:v>
                </c:pt>
                <c:pt idx="4634">
                  <c:v>4.7</c:v>
                </c:pt>
                <c:pt idx="4635">
                  <c:v>5.8</c:v>
                </c:pt>
                <c:pt idx="4636">
                  <c:v>4.5</c:v>
                </c:pt>
                <c:pt idx="4637">
                  <c:v>6.2</c:v>
                </c:pt>
                <c:pt idx="4638">
                  <c:v>8</c:v>
                </c:pt>
                <c:pt idx="4639">
                  <c:v>7.8</c:v>
                </c:pt>
                <c:pt idx="4640">
                  <c:v>7.7</c:v>
                </c:pt>
                <c:pt idx="4641">
                  <c:v>5.3</c:v>
                </c:pt>
                <c:pt idx="4642">
                  <c:v>5</c:v>
                </c:pt>
                <c:pt idx="4643">
                  <c:v>6.8</c:v>
                </c:pt>
                <c:pt idx="4644">
                  <c:v>5.7</c:v>
                </c:pt>
                <c:pt idx="4645">
                  <c:v>7.1</c:v>
                </c:pt>
                <c:pt idx="4646">
                  <c:v>6.2</c:v>
                </c:pt>
                <c:pt idx="4647">
                  <c:v>6.9</c:v>
                </c:pt>
                <c:pt idx="4648">
                  <c:v>6.9</c:v>
                </c:pt>
                <c:pt idx="4649">
                  <c:v>5.9</c:v>
                </c:pt>
                <c:pt idx="4650">
                  <c:v>4.2</c:v>
                </c:pt>
                <c:pt idx="4651">
                  <c:v>5.2</c:v>
                </c:pt>
                <c:pt idx="4652">
                  <c:v>5.5</c:v>
                </c:pt>
                <c:pt idx="4653">
                  <c:v>7.4</c:v>
                </c:pt>
                <c:pt idx="4654">
                  <c:v>7.8</c:v>
                </c:pt>
                <c:pt idx="4655">
                  <c:v>6.9</c:v>
                </c:pt>
                <c:pt idx="4656">
                  <c:v>7.8</c:v>
                </c:pt>
                <c:pt idx="4657">
                  <c:v>6.4</c:v>
                </c:pt>
                <c:pt idx="4658">
                  <c:v>4.0999999999999996</c:v>
                </c:pt>
                <c:pt idx="4659">
                  <c:v>6.3</c:v>
                </c:pt>
                <c:pt idx="4660">
                  <c:v>4.2</c:v>
                </c:pt>
                <c:pt idx="4661">
                  <c:v>7</c:v>
                </c:pt>
                <c:pt idx="4662">
                  <c:v>3.6</c:v>
                </c:pt>
                <c:pt idx="4663">
                  <c:v>7.4</c:v>
                </c:pt>
                <c:pt idx="4664">
                  <c:v>6.9</c:v>
                </c:pt>
                <c:pt idx="4665">
                  <c:v>4.5999999999999996</c:v>
                </c:pt>
                <c:pt idx="4666">
                  <c:v>5</c:v>
                </c:pt>
                <c:pt idx="4667">
                  <c:v>7.9</c:v>
                </c:pt>
                <c:pt idx="4668">
                  <c:v>4</c:v>
                </c:pt>
                <c:pt idx="4669">
                  <c:v>5.6</c:v>
                </c:pt>
                <c:pt idx="4670">
                  <c:v>7.2</c:v>
                </c:pt>
                <c:pt idx="4671">
                  <c:v>2.9</c:v>
                </c:pt>
                <c:pt idx="4672">
                  <c:v>7.2</c:v>
                </c:pt>
                <c:pt idx="4673">
                  <c:v>2.8</c:v>
                </c:pt>
                <c:pt idx="4674">
                  <c:v>6.5</c:v>
                </c:pt>
                <c:pt idx="4675">
                  <c:v>6.6</c:v>
                </c:pt>
                <c:pt idx="4676">
                  <c:v>3.3</c:v>
                </c:pt>
                <c:pt idx="4677">
                  <c:v>7.9</c:v>
                </c:pt>
                <c:pt idx="4678">
                  <c:v>6.3</c:v>
                </c:pt>
                <c:pt idx="4679">
                  <c:v>7.8</c:v>
                </c:pt>
                <c:pt idx="4680">
                  <c:v>5.3</c:v>
                </c:pt>
                <c:pt idx="4681">
                  <c:v>4.2</c:v>
                </c:pt>
                <c:pt idx="4682">
                  <c:v>7.6</c:v>
                </c:pt>
                <c:pt idx="4683">
                  <c:v>3.3</c:v>
                </c:pt>
                <c:pt idx="4684">
                  <c:v>2.6</c:v>
                </c:pt>
                <c:pt idx="4685">
                  <c:v>4.9000000000000004</c:v>
                </c:pt>
                <c:pt idx="4686">
                  <c:v>7.1</c:v>
                </c:pt>
                <c:pt idx="4687">
                  <c:v>7.8</c:v>
                </c:pt>
                <c:pt idx="4688">
                  <c:v>8</c:v>
                </c:pt>
                <c:pt idx="4689">
                  <c:v>6</c:v>
                </c:pt>
                <c:pt idx="4690">
                  <c:v>6.2</c:v>
                </c:pt>
                <c:pt idx="4691">
                  <c:v>5.7</c:v>
                </c:pt>
                <c:pt idx="4692">
                  <c:v>7.2</c:v>
                </c:pt>
                <c:pt idx="4693">
                  <c:v>6.1</c:v>
                </c:pt>
                <c:pt idx="4694">
                  <c:v>7.1</c:v>
                </c:pt>
                <c:pt idx="4695">
                  <c:v>7.1</c:v>
                </c:pt>
                <c:pt idx="4696">
                  <c:v>6.2</c:v>
                </c:pt>
                <c:pt idx="4697">
                  <c:v>6.7</c:v>
                </c:pt>
                <c:pt idx="4698">
                  <c:v>7.1</c:v>
                </c:pt>
                <c:pt idx="4699">
                  <c:v>5.6</c:v>
                </c:pt>
                <c:pt idx="4700">
                  <c:v>8.3000000000000007</c:v>
                </c:pt>
                <c:pt idx="4701">
                  <c:v>4.5</c:v>
                </c:pt>
                <c:pt idx="4702">
                  <c:v>6.3</c:v>
                </c:pt>
                <c:pt idx="4703">
                  <c:v>6.3</c:v>
                </c:pt>
                <c:pt idx="4704">
                  <c:v>7.1</c:v>
                </c:pt>
                <c:pt idx="4705">
                  <c:v>6.5</c:v>
                </c:pt>
                <c:pt idx="4706">
                  <c:v>6</c:v>
                </c:pt>
                <c:pt idx="4707">
                  <c:v>4.0999999999999996</c:v>
                </c:pt>
                <c:pt idx="4708">
                  <c:v>6.6</c:v>
                </c:pt>
                <c:pt idx="4709">
                  <c:v>5.4</c:v>
                </c:pt>
                <c:pt idx="4710">
                  <c:v>6.1</c:v>
                </c:pt>
                <c:pt idx="4711">
                  <c:v>5.7</c:v>
                </c:pt>
                <c:pt idx="4712">
                  <c:v>6.3</c:v>
                </c:pt>
                <c:pt idx="4713">
                  <c:v>7</c:v>
                </c:pt>
                <c:pt idx="4714">
                  <c:v>7.3</c:v>
                </c:pt>
                <c:pt idx="4715">
                  <c:v>6.6</c:v>
                </c:pt>
                <c:pt idx="4716">
                  <c:v>6.1</c:v>
                </c:pt>
                <c:pt idx="4717">
                  <c:v>6.9</c:v>
                </c:pt>
                <c:pt idx="4718">
                  <c:v>4.2</c:v>
                </c:pt>
                <c:pt idx="4719">
                  <c:v>7.5</c:v>
                </c:pt>
                <c:pt idx="4720">
                  <c:v>6.1</c:v>
                </c:pt>
                <c:pt idx="4721">
                  <c:v>6.7</c:v>
                </c:pt>
                <c:pt idx="4722">
                  <c:v>5.5</c:v>
                </c:pt>
                <c:pt idx="4723">
                  <c:v>8.6999999999999993</c:v>
                </c:pt>
                <c:pt idx="4724">
                  <c:v>6.3</c:v>
                </c:pt>
                <c:pt idx="4725">
                  <c:v>4.0999999999999996</c:v>
                </c:pt>
                <c:pt idx="4726">
                  <c:v>4</c:v>
                </c:pt>
                <c:pt idx="4727">
                  <c:v>5.4</c:v>
                </c:pt>
                <c:pt idx="4728">
                  <c:v>7.4</c:v>
                </c:pt>
                <c:pt idx="4729">
                  <c:v>3.8</c:v>
                </c:pt>
                <c:pt idx="4730">
                  <c:v>6.3</c:v>
                </c:pt>
                <c:pt idx="4731">
                  <c:v>2.8</c:v>
                </c:pt>
                <c:pt idx="4732">
                  <c:v>5</c:v>
                </c:pt>
                <c:pt idx="4733">
                  <c:v>4.8</c:v>
                </c:pt>
                <c:pt idx="4734">
                  <c:v>5.7</c:v>
                </c:pt>
                <c:pt idx="4735">
                  <c:v>7.6</c:v>
                </c:pt>
                <c:pt idx="4736">
                  <c:v>7</c:v>
                </c:pt>
                <c:pt idx="4737">
                  <c:v>5.4</c:v>
                </c:pt>
                <c:pt idx="4738">
                  <c:v>5.6</c:v>
                </c:pt>
                <c:pt idx="4739">
                  <c:v>2.8</c:v>
                </c:pt>
                <c:pt idx="4740">
                  <c:v>5.9</c:v>
                </c:pt>
                <c:pt idx="4741">
                  <c:v>4.8</c:v>
                </c:pt>
                <c:pt idx="4742">
                  <c:v>5.7</c:v>
                </c:pt>
                <c:pt idx="4743">
                  <c:v>5.8</c:v>
                </c:pt>
                <c:pt idx="4744">
                  <c:v>6.3</c:v>
                </c:pt>
                <c:pt idx="4745">
                  <c:v>3.8</c:v>
                </c:pt>
                <c:pt idx="4746">
                  <c:v>2.6</c:v>
                </c:pt>
                <c:pt idx="4747">
                  <c:v>6.7</c:v>
                </c:pt>
                <c:pt idx="4748">
                  <c:v>6.7</c:v>
                </c:pt>
                <c:pt idx="4749">
                  <c:v>6.4</c:v>
                </c:pt>
                <c:pt idx="4750">
                  <c:v>6.3</c:v>
                </c:pt>
                <c:pt idx="4751">
                  <c:v>4.5</c:v>
                </c:pt>
                <c:pt idx="4752">
                  <c:v>5.6</c:v>
                </c:pt>
                <c:pt idx="4753">
                  <c:v>6.9</c:v>
                </c:pt>
                <c:pt idx="4754">
                  <c:v>5.0999999999999996</c:v>
                </c:pt>
                <c:pt idx="4755">
                  <c:v>6.7</c:v>
                </c:pt>
                <c:pt idx="4756">
                  <c:v>7.7</c:v>
                </c:pt>
                <c:pt idx="4757">
                  <c:v>6.7</c:v>
                </c:pt>
                <c:pt idx="4758">
                  <c:v>7.7</c:v>
                </c:pt>
                <c:pt idx="4759">
                  <c:v>7</c:v>
                </c:pt>
                <c:pt idx="4760">
                  <c:v>6.8</c:v>
                </c:pt>
                <c:pt idx="4761">
                  <c:v>6.8</c:v>
                </c:pt>
                <c:pt idx="4762">
                  <c:v>3.7</c:v>
                </c:pt>
                <c:pt idx="4763">
                  <c:v>7.3</c:v>
                </c:pt>
                <c:pt idx="4764">
                  <c:v>6.3</c:v>
                </c:pt>
                <c:pt idx="4765">
                  <c:v>6.5</c:v>
                </c:pt>
                <c:pt idx="4766">
                  <c:v>8.3000000000000007</c:v>
                </c:pt>
                <c:pt idx="4767">
                  <c:v>5.8</c:v>
                </c:pt>
                <c:pt idx="4768">
                  <c:v>8.5</c:v>
                </c:pt>
                <c:pt idx="4769">
                  <c:v>5.8</c:v>
                </c:pt>
                <c:pt idx="4770">
                  <c:v>7</c:v>
                </c:pt>
                <c:pt idx="4771">
                  <c:v>5.8</c:v>
                </c:pt>
                <c:pt idx="4772">
                  <c:v>5.4</c:v>
                </c:pt>
                <c:pt idx="4773">
                  <c:v>5.7</c:v>
                </c:pt>
                <c:pt idx="4774">
                  <c:v>7</c:v>
                </c:pt>
                <c:pt idx="4775">
                  <c:v>7.4</c:v>
                </c:pt>
                <c:pt idx="4776">
                  <c:v>7.4</c:v>
                </c:pt>
                <c:pt idx="4777">
                  <c:v>4.0999999999999996</c:v>
                </c:pt>
                <c:pt idx="4778">
                  <c:v>7.3</c:v>
                </c:pt>
                <c:pt idx="4779">
                  <c:v>6.4</c:v>
                </c:pt>
                <c:pt idx="4780">
                  <c:v>7</c:v>
                </c:pt>
                <c:pt idx="4781">
                  <c:v>7.1</c:v>
                </c:pt>
                <c:pt idx="4782">
                  <c:v>6.7</c:v>
                </c:pt>
                <c:pt idx="4783">
                  <c:v>3.9</c:v>
                </c:pt>
                <c:pt idx="4784">
                  <c:v>7.2</c:v>
                </c:pt>
                <c:pt idx="4785">
                  <c:v>7.8</c:v>
                </c:pt>
                <c:pt idx="4786">
                  <c:v>6.5</c:v>
                </c:pt>
                <c:pt idx="4787">
                  <c:v>5.3</c:v>
                </c:pt>
                <c:pt idx="4788">
                  <c:v>9.5</c:v>
                </c:pt>
                <c:pt idx="4789">
                  <c:v>8.1999999999999993</c:v>
                </c:pt>
                <c:pt idx="4790">
                  <c:v>6.7</c:v>
                </c:pt>
                <c:pt idx="4791">
                  <c:v>8.5</c:v>
                </c:pt>
                <c:pt idx="4792">
                  <c:v>7.3</c:v>
                </c:pt>
                <c:pt idx="4793">
                  <c:v>8.1999999999999993</c:v>
                </c:pt>
                <c:pt idx="4794">
                  <c:v>7.5</c:v>
                </c:pt>
                <c:pt idx="4795">
                  <c:v>7.6</c:v>
                </c:pt>
                <c:pt idx="4796">
                  <c:v>8.1</c:v>
                </c:pt>
                <c:pt idx="4797">
                  <c:v>7.5</c:v>
                </c:pt>
                <c:pt idx="4798">
                  <c:v>7.8</c:v>
                </c:pt>
                <c:pt idx="4799">
                  <c:v>7</c:v>
                </c:pt>
                <c:pt idx="4800">
                  <c:v>8.6</c:v>
                </c:pt>
                <c:pt idx="4801">
                  <c:v>7.5</c:v>
                </c:pt>
                <c:pt idx="4802">
                  <c:v>2.9</c:v>
                </c:pt>
                <c:pt idx="4803">
                  <c:v>6.7</c:v>
                </c:pt>
                <c:pt idx="4804">
                  <c:v>6.6</c:v>
                </c:pt>
                <c:pt idx="4805">
                  <c:v>7.5</c:v>
                </c:pt>
                <c:pt idx="4806">
                  <c:v>6.6</c:v>
                </c:pt>
                <c:pt idx="4807">
                  <c:v>7.1</c:v>
                </c:pt>
                <c:pt idx="4808">
                  <c:v>8.3000000000000007</c:v>
                </c:pt>
                <c:pt idx="4809">
                  <c:v>7.7</c:v>
                </c:pt>
                <c:pt idx="4810">
                  <c:v>7.4</c:v>
                </c:pt>
                <c:pt idx="4811">
                  <c:v>7.5</c:v>
                </c:pt>
                <c:pt idx="4812">
                  <c:v>8.1</c:v>
                </c:pt>
                <c:pt idx="4813">
                  <c:v>7.6</c:v>
                </c:pt>
                <c:pt idx="4814">
                  <c:v>7.4</c:v>
                </c:pt>
                <c:pt idx="4815">
                  <c:v>7.3</c:v>
                </c:pt>
                <c:pt idx="4816">
                  <c:v>7.9</c:v>
                </c:pt>
                <c:pt idx="4817">
                  <c:v>7.7</c:v>
                </c:pt>
                <c:pt idx="4818">
                  <c:v>7.7</c:v>
                </c:pt>
                <c:pt idx="4819">
                  <c:v>7.4</c:v>
                </c:pt>
                <c:pt idx="4820">
                  <c:v>7.4</c:v>
                </c:pt>
                <c:pt idx="4821">
                  <c:v>8.5</c:v>
                </c:pt>
                <c:pt idx="4822">
                  <c:v>9.1</c:v>
                </c:pt>
                <c:pt idx="4823">
                  <c:v>8.6</c:v>
                </c:pt>
                <c:pt idx="4824">
                  <c:v>8.6999999999999993</c:v>
                </c:pt>
                <c:pt idx="4825">
                  <c:v>8.8000000000000007</c:v>
                </c:pt>
                <c:pt idx="4826">
                  <c:v>9</c:v>
                </c:pt>
                <c:pt idx="4827">
                  <c:v>7.7</c:v>
                </c:pt>
                <c:pt idx="4828">
                  <c:v>8.3000000000000007</c:v>
                </c:pt>
                <c:pt idx="4829">
                  <c:v>8.1999999999999993</c:v>
                </c:pt>
                <c:pt idx="4830">
                  <c:v>6.8</c:v>
                </c:pt>
                <c:pt idx="4831">
                  <c:v>7.3</c:v>
                </c:pt>
                <c:pt idx="4832">
                  <c:v>7.5</c:v>
                </c:pt>
                <c:pt idx="4833">
                  <c:v>8.3000000000000007</c:v>
                </c:pt>
                <c:pt idx="4834">
                  <c:v>7.5</c:v>
                </c:pt>
                <c:pt idx="4835">
                  <c:v>7.9</c:v>
                </c:pt>
                <c:pt idx="4836">
                  <c:v>8.1</c:v>
                </c:pt>
                <c:pt idx="4837">
                  <c:v>7.3</c:v>
                </c:pt>
                <c:pt idx="4838">
                  <c:v>7.3</c:v>
                </c:pt>
                <c:pt idx="4839">
                  <c:v>6</c:v>
                </c:pt>
                <c:pt idx="4840">
                  <c:v>7.3</c:v>
                </c:pt>
                <c:pt idx="4841">
                  <c:v>8.6</c:v>
                </c:pt>
                <c:pt idx="4842">
                  <c:v>8.4</c:v>
                </c:pt>
                <c:pt idx="4843">
                  <c:v>8.6999999999999993</c:v>
                </c:pt>
                <c:pt idx="4844">
                  <c:v>7.5</c:v>
                </c:pt>
                <c:pt idx="4845">
                  <c:v>8.1999999999999993</c:v>
                </c:pt>
                <c:pt idx="4846">
                  <c:v>8.4</c:v>
                </c:pt>
                <c:pt idx="4847">
                  <c:v>8.4</c:v>
                </c:pt>
                <c:pt idx="4848">
                  <c:v>7.9</c:v>
                </c:pt>
                <c:pt idx="4849">
                  <c:v>7.5</c:v>
                </c:pt>
                <c:pt idx="4850">
                  <c:v>7</c:v>
                </c:pt>
                <c:pt idx="4851">
                  <c:v>5.8</c:v>
                </c:pt>
                <c:pt idx="4852">
                  <c:v>6.6</c:v>
                </c:pt>
                <c:pt idx="4853">
                  <c:v>7.7</c:v>
                </c:pt>
                <c:pt idx="4854">
                  <c:v>6.7</c:v>
                </c:pt>
                <c:pt idx="4855">
                  <c:v>7.5</c:v>
                </c:pt>
                <c:pt idx="4856">
                  <c:v>7.6</c:v>
                </c:pt>
                <c:pt idx="4857">
                  <c:v>7.9</c:v>
                </c:pt>
                <c:pt idx="4858">
                  <c:v>7.5</c:v>
                </c:pt>
                <c:pt idx="4859">
                  <c:v>6.5</c:v>
                </c:pt>
                <c:pt idx="4860">
                  <c:v>7.8</c:v>
                </c:pt>
                <c:pt idx="4861">
                  <c:v>7.4</c:v>
                </c:pt>
                <c:pt idx="4862">
                  <c:v>6.9</c:v>
                </c:pt>
                <c:pt idx="4863">
                  <c:v>7.9</c:v>
                </c:pt>
                <c:pt idx="4864">
                  <c:v>7.8</c:v>
                </c:pt>
                <c:pt idx="4865">
                  <c:v>6.9</c:v>
                </c:pt>
                <c:pt idx="4866">
                  <c:v>7.1</c:v>
                </c:pt>
                <c:pt idx="4867">
                  <c:v>7.4</c:v>
                </c:pt>
                <c:pt idx="4868">
                  <c:v>7</c:v>
                </c:pt>
                <c:pt idx="4869">
                  <c:v>7.5</c:v>
                </c:pt>
                <c:pt idx="4870">
                  <c:v>7.4</c:v>
                </c:pt>
                <c:pt idx="4871">
                  <c:v>8.6999999999999993</c:v>
                </c:pt>
                <c:pt idx="4872">
                  <c:v>7.2</c:v>
                </c:pt>
                <c:pt idx="4873">
                  <c:v>3.5</c:v>
                </c:pt>
                <c:pt idx="4874">
                  <c:v>6.7</c:v>
                </c:pt>
                <c:pt idx="4875">
                  <c:v>7.2</c:v>
                </c:pt>
                <c:pt idx="4876">
                  <c:v>3.5</c:v>
                </c:pt>
                <c:pt idx="4877">
                  <c:v>7.3</c:v>
                </c:pt>
                <c:pt idx="4878">
                  <c:v>5.9</c:v>
                </c:pt>
                <c:pt idx="4879">
                  <c:v>8.5</c:v>
                </c:pt>
                <c:pt idx="4880">
                  <c:v>7.3</c:v>
                </c:pt>
                <c:pt idx="4881">
                  <c:v>7.6</c:v>
                </c:pt>
                <c:pt idx="4882">
                  <c:v>8.4</c:v>
                </c:pt>
                <c:pt idx="4883">
                  <c:v>8.4</c:v>
                </c:pt>
                <c:pt idx="4884">
                  <c:v>8.4</c:v>
                </c:pt>
                <c:pt idx="4885">
                  <c:v>7</c:v>
                </c:pt>
                <c:pt idx="4886">
                  <c:v>7.9</c:v>
                </c:pt>
                <c:pt idx="4887">
                  <c:v>7.9</c:v>
                </c:pt>
                <c:pt idx="4888">
                  <c:v>6.1</c:v>
                </c:pt>
                <c:pt idx="4889">
                  <c:v>7.2</c:v>
                </c:pt>
                <c:pt idx="4890">
                  <c:v>7.3</c:v>
                </c:pt>
                <c:pt idx="4891">
                  <c:v>6.6</c:v>
                </c:pt>
                <c:pt idx="4892">
                  <c:v>6.7</c:v>
                </c:pt>
                <c:pt idx="4893">
                  <c:v>8.8000000000000007</c:v>
                </c:pt>
                <c:pt idx="4894">
                  <c:v>8.1</c:v>
                </c:pt>
                <c:pt idx="4895">
                  <c:v>8.1999999999999993</c:v>
                </c:pt>
                <c:pt idx="4896">
                  <c:v>6.8</c:v>
                </c:pt>
                <c:pt idx="4897">
                  <c:v>6.2</c:v>
                </c:pt>
                <c:pt idx="4898">
                  <c:v>7.8</c:v>
                </c:pt>
                <c:pt idx="4899">
                  <c:v>8.3000000000000007</c:v>
                </c:pt>
                <c:pt idx="4900">
                  <c:v>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D0-4E97-9CAD-C8744BDEE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15680"/>
        <c:axId val="284721920"/>
      </c:scatterChart>
      <c:valAx>
        <c:axId val="284715680"/>
        <c:scaling>
          <c:orientation val="minMax"/>
          <c:max val="2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ysClr val="windowText" lastClr="000000"/>
                    </a:solidFill>
                  </a:rPr>
                  <a:t>MOVIE DURATION IN 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21920"/>
        <c:crosses val="autoZero"/>
        <c:crossBetween val="midCat"/>
        <c:majorUnit val="20"/>
      </c:valAx>
      <c:valAx>
        <c:axId val="2847219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tx1"/>
                    </a:solidFill>
                  </a:rPr>
                  <a:t>IMDB SCORE</a:t>
                </a:r>
              </a:p>
            </c:rich>
          </c:tx>
          <c:layout>
            <c:manualLayout>
              <c:xMode val="edge"/>
              <c:yMode val="edge"/>
              <c:x val="0.93577634822947431"/>
              <c:y val="0.35755003701460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15680"/>
        <c:crosses val="max"/>
        <c:crossBetween val="midCat"/>
      </c:valAx>
      <c:spPr>
        <a:noFill/>
        <a:ln>
          <a:solidFill>
            <a:srgbClr val="00B050">
              <a:alpha val="93000"/>
            </a:srgb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5E1B4"/>
    </a:solidFill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320" b="0" i="0" u="none" strike="noStrike" baseline="0">
                <a:solidFill>
                  <a:schemeClr val="tx1"/>
                </a:solidFill>
              </a:rPr>
              <a:t>Variation in IMDB Scores Across Different Languages</a:t>
            </a:r>
            <a:endParaRPr lang="en-US" baseline="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672797557381694E-2"/>
          <c:y val="0.17540933487202803"/>
          <c:w val="0.91814954564350471"/>
          <c:h val="0.487769574136820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C'!$K$1</c:f>
              <c:strCache>
                <c:ptCount val="1"/>
                <c:pt idx="0">
                  <c:v>stdev</c:v>
                </c:pt>
              </c:strCache>
            </c:strRef>
          </c:tx>
          <c:spPr>
            <a:solidFill>
              <a:srgbClr val="005426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'TASK C'!$F$2:$F$47</c:f>
              <c:strCache>
                <c:ptCount val="46"/>
                <c:pt idx="0">
                  <c:v>English</c:v>
                </c:pt>
                <c:pt idx="1">
                  <c:v>Aboriginal</c:v>
                </c:pt>
                <c:pt idx="2">
                  <c:v>Arabic</c:v>
                </c:pt>
                <c:pt idx="3">
                  <c:v>Aramaic</c:v>
                </c:pt>
                <c:pt idx="4">
                  <c:v>Bosnian</c:v>
                </c:pt>
                <c:pt idx="5">
                  <c:v>Cantonese</c:v>
                </c:pt>
                <c:pt idx="6">
                  <c:v>Chinese</c:v>
                </c:pt>
                <c:pt idx="7">
                  <c:v>Czech</c:v>
                </c:pt>
                <c:pt idx="8">
                  <c:v>Danish</c:v>
                </c:pt>
                <c:pt idx="9">
                  <c:v>Dari</c:v>
                </c:pt>
                <c:pt idx="10">
                  <c:v>Dutch</c:v>
                </c:pt>
                <c:pt idx="11">
                  <c:v>Dzongkha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Kannada</c:v>
                </c:pt>
                <c:pt idx="24">
                  <c:v>Kazakh</c:v>
                </c:pt>
                <c:pt idx="25">
                  <c:v>Korean</c:v>
                </c:pt>
                <c:pt idx="26">
                  <c:v>Mandarin</c:v>
                </c:pt>
                <c:pt idx="27">
                  <c:v>Maya</c:v>
                </c:pt>
                <c:pt idx="28">
                  <c:v>Mongolian</c:v>
                </c:pt>
                <c:pt idx="29">
                  <c:v>Norwegian</c:v>
                </c:pt>
                <c:pt idx="30">
                  <c:v>Panjabi</c:v>
                </c:pt>
                <c:pt idx="31">
                  <c:v>Persian</c:v>
                </c:pt>
                <c:pt idx="32">
                  <c:v>Polish</c:v>
                </c:pt>
                <c:pt idx="33">
                  <c:v>Portuguese</c:v>
                </c:pt>
                <c:pt idx="34">
                  <c:v>Romanian</c:v>
                </c:pt>
                <c:pt idx="35">
                  <c:v>Russian</c:v>
                </c:pt>
                <c:pt idx="36">
                  <c:v>Slovenian</c:v>
                </c:pt>
                <c:pt idx="37">
                  <c:v>Spanish</c:v>
                </c:pt>
                <c:pt idx="38">
                  <c:v>Swahili</c:v>
                </c:pt>
                <c:pt idx="39">
                  <c:v>Swedish</c:v>
                </c:pt>
                <c:pt idx="40">
                  <c:v>Tamil</c:v>
                </c:pt>
                <c:pt idx="41">
                  <c:v>Telugu</c:v>
                </c:pt>
                <c:pt idx="42">
                  <c:v>Thai</c:v>
                </c:pt>
                <c:pt idx="43">
                  <c:v>Urdu</c:v>
                </c:pt>
                <c:pt idx="44">
                  <c:v>Vietnamese</c:v>
                </c:pt>
                <c:pt idx="45">
                  <c:v>Zulu</c:v>
                </c:pt>
              </c:strCache>
            </c:strRef>
          </c:cat>
          <c:val>
            <c:numRef>
              <c:f>'TASK C'!$K$2:$K$47</c:f>
              <c:numCache>
                <c:formatCode>General</c:formatCode>
                <c:ptCount val="46"/>
                <c:pt idx="0">
                  <c:v>1.1252434218653709</c:v>
                </c:pt>
                <c:pt idx="1">
                  <c:v>0.54999999999999982</c:v>
                </c:pt>
                <c:pt idx="2">
                  <c:v>0.79094879733139856</c:v>
                </c:pt>
                <c:pt idx="3">
                  <c:v>0</c:v>
                </c:pt>
                <c:pt idx="4">
                  <c:v>0</c:v>
                </c:pt>
                <c:pt idx="5">
                  <c:v>0.67198976773004826</c:v>
                </c:pt>
                <c:pt idx="6">
                  <c:v>0.44969125210773497</c:v>
                </c:pt>
                <c:pt idx="7">
                  <c:v>0</c:v>
                </c:pt>
                <c:pt idx="8">
                  <c:v>0.96332756630338934</c:v>
                </c:pt>
                <c:pt idx="9">
                  <c:v>9.9999999999999645E-2</c:v>
                </c:pt>
                <c:pt idx="10">
                  <c:v>0.37666297933298409</c:v>
                </c:pt>
                <c:pt idx="11">
                  <c:v>0</c:v>
                </c:pt>
                <c:pt idx="12">
                  <c:v>0</c:v>
                </c:pt>
                <c:pt idx="13">
                  <c:v>0.72198928709586419</c:v>
                </c:pt>
                <c:pt idx="14">
                  <c:v>0.92867522478539521</c:v>
                </c:pt>
                <c:pt idx="15">
                  <c:v>0</c:v>
                </c:pt>
                <c:pt idx="16">
                  <c:v>0.29933259094191528</c:v>
                </c:pt>
                <c:pt idx="17">
                  <c:v>1.3737471100784762</c:v>
                </c:pt>
                <c:pt idx="18">
                  <c:v>0</c:v>
                </c:pt>
                <c:pt idx="19">
                  <c:v>0.64999999999999947</c:v>
                </c:pt>
                <c:pt idx="20">
                  <c:v>0.29999999999999982</c:v>
                </c:pt>
                <c:pt idx="21">
                  <c:v>1.1863549285643482</c:v>
                </c:pt>
                <c:pt idx="22">
                  <c:v>0.97021383153032259</c:v>
                </c:pt>
                <c:pt idx="23">
                  <c:v>0</c:v>
                </c:pt>
                <c:pt idx="24">
                  <c:v>0</c:v>
                </c:pt>
                <c:pt idx="25">
                  <c:v>0.81039169163901703</c:v>
                </c:pt>
                <c:pt idx="26">
                  <c:v>0.99389408076865893</c:v>
                </c:pt>
                <c:pt idx="27">
                  <c:v>0</c:v>
                </c:pt>
                <c:pt idx="28">
                  <c:v>0</c:v>
                </c:pt>
                <c:pt idx="29">
                  <c:v>0.49749371855330965</c:v>
                </c:pt>
                <c:pt idx="30">
                  <c:v>0</c:v>
                </c:pt>
                <c:pt idx="31">
                  <c:v>1.0425329730996518</c:v>
                </c:pt>
                <c:pt idx="32">
                  <c:v>0.80138768534475979</c:v>
                </c:pt>
                <c:pt idx="33">
                  <c:v>0.82679728470769742</c:v>
                </c:pt>
                <c:pt idx="34">
                  <c:v>0.70000000000000018</c:v>
                </c:pt>
                <c:pt idx="35">
                  <c:v>1.3192785406306728</c:v>
                </c:pt>
                <c:pt idx="36">
                  <c:v>0</c:v>
                </c:pt>
                <c:pt idx="37">
                  <c:v>0.844300746179939</c:v>
                </c:pt>
                <c:pt idx="38">
                  <c:v>0</c:v>
                </c:pt>
                <c:pt idx="39">
                  <c:v>0.67705243519243008</c:v>
                </c:pt>
                <c:pt idx="40">
                  <c:v>0</c:v>
                </c:pt>
                <c:pt idx="41">
                  <c:v>0</c:v>
                </c:pt>
                <c:pt idx="42">
                  <c:v>0.36817870057290847</c:v>
                </c:pt>
                <c:pt idx="43">
                  <c:v>0</c:v>
                </c:pt>
                <c:pt idx="44">
                  <c:v>0</c:v>
                </c:pt>
                <c:pt idx="45">
                  <c:v>0.19999999999999973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5-461D-8288-0C32C58C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-27"/>
        <c:axId val="1275573951"/>
        <c:axId val="1275580191"/>
      </c:barChart>
      <c:catAx>
        <c:axId val="127557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580191"/>
        <c:crosses val="autoZero"/>
        <c:auto val="1"/>
        <c:lblAlgn val="ctr"/>
        <c:lblOffset val="100"/>
        <c:noMultiLvlLbl val="0"/>
      </c:catAx>
      <c:valAx>
        <c:axId val="12755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57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28</xdr:row>
      <xdr:rowOff>106680</xdr:rowOff>
    </xdr:from>
    <xdr:to>
      <xdr:col>16</xdr:col>
      <xdr:colOff>0</xdr:colOff>
      <xdr:row>63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D9792-B6AF-F3AA-725E-0CDE3C617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602876</xdr:colOff>
      <xdr:row>64</xdr:row>
      <xdr:rowOff>134244</xdr:rowOff>
    </xdr:from>
    <xdr:to>
      <xdr:col>16</xdr:col>
      <xdr:colOff>0</xdr:colOff>
      <xdr:row>81</xdr:row>
      <xdr:rowOff>107575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5FC0C0-BD27-9A7D-4FA3-304F8FD1A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11430</xdr:rowOff>
    </xdr:from>
    <xdr:to>
      <xdr:col>15</xdr:col>
      <xdr:colOff>251460</xdr:colOff>
      <xdr:row>24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285B7-9D0A-5B24-4186-580AC5863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470337</xdr:colOff>
      <xdr:row>48</xdr:row>
      <xdr:rowOff>15765</xdr:rowOff>
    </xdr:from>
    <xdr:to>
      <xdr:col>13</xdr:col>
      <xdr:colOff>420413</xdr:colOff>
      <xdr:row>62</xdr:row>
      <xdr:rowOff>140731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1B87BE5-C145-2CC3-7A44-CC38158EC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D85CD3-DF18-4261-89AB-8976DC57EAE0}" name="Table3" displayName="Table3" ref="A1:AB4917" totalsRowShown="0">
  <autoFilter ref="A1:AB4917" xr:uid="{8AD85CD3-DF18-4261-89AB-8976DC57EAE0}"/>
  <tableColumns count="28">
    <tableColumn id="30" xr3:uid="{376EDB6D-BDFB-4FC6-B921-495F291166EF}" name="movie_title" dataDxfId="12"/>
    <tableColumn id="20" xr3:uid="{BC3340BB-522C-4E10-B78F-6C2EF010ED1D}" name="language"/>
    <tableColumn id="21" xr3:uid="{315D051E-B520-47A3-95E3-E0664755217D}" name="country"/>
    <tableColumn id="1" xr3:uid="{4EEC6419-DFC2-4BCB-914A-E0AC49442C6B}" name="color"/>
    <tableColumn id="24" xr3:uid="{BF5074CE-9701-4F6F-96BF-B57D638F1290}" name="title_year"/>
    <tableColumn id="4" xr3:uid="{9262CC9E-9CD3-4122-8F61-3028E253C9F1}" name="duration"/>
    <tableColumn id="10" xr3:uid="{BD95563C-F8AF-4148-B56C-16C13C8E8112}" name="genres"/>
    <tableColumn id="17" xr3:uid="{D0489DD9-5176-4448-BC77-AFFCC8DF4D71}" name="plot_keywords"/>
    <tableColumn id="23" xr3:uid="{6547553D-D6BC-4ACD-813C-F8F678AA0673}" name="budget" dataDxfId="11"/>
    <tableColumn id="9" xr3:uid="{959F1644-2EE5-4DD9-A23C-52F53668F266}" name="gross" dataDxfId="10"/>
    <tableColumn id="26" xr3:uid="{9BB1EECC-4EAE-4B30-972B-B6986B2A84D3}" name="imdb_score"/>
    <tableColumn id="27" xr3:uid="{60448894-1FD6-4D43-8DE7-F451C1047CB8}" name="aspect_ratio"/>
    <tableColumn id="22" xr3:uid="{FFFA0825-0936-4CE8-81CD-B86FE2966A5F}" name="content_rating"/>
    <tableColumn id="32" xr3:uid="{37A202C2-9E0C-41F3-9146-A81D65D8E4F9}" name="director_name"/>
    <tableColumn id="5" xr3:uid="{CD112C7E-4A96-4E64-B4C4-11C0EB6C18D8}" name="director_facebook_likes"/>
    <tableColumn id="38" xr3:uid="{3858A9CE-5D09-4FBD-90E8-D60CF43D1DD4}" name="actor_1_name"/>
    <tableColumn id="8" xr3:uid="{9C01290B-F035-44F4-B288-77913085F996}" name="actor_1_facebook_likes"/>
    <tableColumn id="34" xr3:uid="{F4B8E91D-0224-439B-9026-AEAA25C6B086}" name="actor_2_name"/>
    <tableColumn id="25" xr3:uid="{BF8BDDF0-9779-4CFF-BCD3-23A24745C6EC}" name="actor_2_facebook_likes"/>
    <tableColumn id="36" xr3:uid="{4A924419-1BD7-4108-8310-A4C526BADF36}" name="actor_3_name"/>
    <tableColumn id="6" xr3:uid="{89D104F8-7247-43C9-882C-3C7C8760CEB7}" name="actor_3_facebook_likes"/>
    <tableColumn id="28" xr3:uid="{40FF7798-9BD2-421D-982A-C82AE26130F5}" name="movie_facebook_likes"/>
    <tableColumn id="14" xr3:uid="{4399DA44-717E-4C9B-B66A-847C9019E8A8}" name="cast_total_facebook_likes"/>
    <tableColumn id="16" xr3:uid="{A00CA1D6-880E-4214-A65A-5EFDB8ACAFBC}" name="facenumber_in_poster"/>
    <tableColumn id="13" xr3:uid="{E765CD2A-05B7-403C-9662-31CF0B2A7AAA}" name="num_voted_users"/>
    <tableColumn id="3" xr3:uid="{324EEB3E-F9D9-4BCD-93E9-4B9DFB9E7E0A}" name="num_critic_for_reviews"/>
    <tableColumn id="19" xr3:uid="{0558DE0C-4A36-47D8-A884-A1C0B53E9256}" name="num_user_for_reviews"/>
    <tableColumn id="18" xr3:uid="{3F2F6C59-F137-4E8B-9B53-26665F04C092}" name="movie_imdb_link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F256AC-1F33-4B17-A4A2-0C47EE6B3571}" name="Table2" displayName="Table2" ref="A1:C4917" totalsRowShown="0">
  <autoFilter ref="A1:C4917" xr:uid="{24F256AC-1F33-4B17-A4A2-0C47EE6B3571}"/>
  <tableColumns count="3">
    <tableColumn id="1" xr3:uid="{7D940B07-E910-4AC6-99E9-7A830CF2B1B8}" name="movie_title"/>
    <tableColumn id="2" xr3:uid="{B0B12599-D473-4DE7-A0FB-27E8D0E23034}" name="genres"/>
    <tableColumn id="3" xr3:uid="{5EE87040-7363-4145-80FD-52F82A95FADE}" name="imdb_scor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6F89C2-24C0-4EFC-9BAD-6BD876F556AC}" name="Table4" displayName="Table4" ref="G1:P27" totalsRowShown="0" headerRowDxfId="9" headerRowBorderDxfId="8" tableBorderDxfId="7">
  <autoFilter ref="G1:P27" xr:uid="{E86F89C2-24C0-4EFC-9BAD-6BD876F556AC}"/>
  <tableColumns count="10">
    <tableColumn id="1" xr3:uid="{CA48684F-3611-4EDB-8D9F-C5DA94390F7C}" name="GENRE"/>
    <tableColumn id="2" xr3:uid="{9C39E691-51ED-418F-A0DE-4A11F835E943}" name="NO.OF.MOVIES">
      <calculatedColumnFormula array="1">COUNTIF(Table2[genres],"*"&amp;G2&amp;"*")</calculatedColumnFormula>
    </tableColumn>
    <tableColumn id="3" xr3:uid="{E4845B65-FD17-4076-81FF-B9F4587DA2CB}" name="MEAN" dataDxfId="6">
      <calculatedColumnFormula array="1">AVERAGEIF(Table2[genres],"*"&amp;G2&amp;"*",Table2[imdb_score])</calculatedColumnFormula>
    </tableColumn>
    <tableColumn id="4" xr3:uid="{B69ACEF5-F5C3-44C2-AF8E-1666BAD7E97D}" name="MEDIAN">
      <calculatedColumnFormula array="1">MEDIAN(IF(ISNUMBER(SEARCH("*"&amp;G2&amp;"*",Table2[genres])),Table2[imdb_score]))</calculatedColumnFormula>
    </tableColumn>
    <tableColumn id="5" xr3:uid="{562897EB-4D9C-4604-A4F2-D5F66A22DFE5}" name="MODE"/>
    <tableColumn id="6" xr3:uid="{81CA80D0-2D9A-4D9C-B871-E3456489C059}" name="MAX">
      <calculatedColumnFormula array="1">MAX(IF(ISNUMBER(SEARCH("*"&amp;G2&amp;"*",Table2[genres])),Table2[imdb_score]))</calculatedColumnFormula>
    </tableColumn>
    <tableColumn id="7" xr3:uid="{1EF3F956-B239-4615-B61A-0A7B12D96ECE}" name="MIN">
      <calculatedColumnFormula array="1">MIN(IF(ISNUMBER(SEARCH("*"&amp;G2&amp;"*",Table2[genres])),Table2[imdb_score]))</calculatedColumnFormula>
    </tableColumn>
    <tableColumn id="8" xr3:uid="{102AE194-8C89-4DEC-9BD3-CFAC960D793E}" name="RANGE">
      <calculatedColumnFormula array="1">L2-M2</calculatedColumnFormula>
    </tableColumn>
    <tableColumn id="9" xr3:uid="{D4D341FD-3FEF-488A-A17C-8B0FFA8368D9}" name="VAR" dataDxfId="5">
      <calculatedColumnFormula array="1">_xlfn.VAR.P(IF(ISNUMBER(SEARCH("*"&amp;G2&amp;"*",Table2[genres])),Table2[imdb_score]))</calculatedColumnFormula>
    </tableColumn>
    <tableColumn id="10" xr3:uid="{166AC124-14BB-413F-80D2-A3583883669A}" name="STDEV">
      <calculatedColumnFormula array="1">_xlfn.STDEV.P(IF(ISNUMBER(SEARCH("*"&amp;G2&amp;"*",Table2[genres])),Table2[imdb_score]))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BECE44-B5CA-4FA0-BFB9-51DA6AB5A8E1}" name="Table5" displayName="Table5" ref="A1:C4902" totalsRowShown="0">
  <autoFilter ref="A1:C4902" xr:uid="{35BECE44-B5CA-4FA0-BFB9-51DA6AB5A8E1}"/>
  <sortState xmlns:xlrd2="http://schemas.microsoft.com/office/spreadsheetml/2017/richdata2" ref="A2:C4902">
    <sortCondition descending="1" ref="B1:B4902"/>
  </sortState>
  <tableColumns count="3">
    <tableColumn id="1" xr3:uid="{E0915B5C-7CFA-4ABB-B17D-E34B6B8C25B5}" name="movie_title"/>
    <tableColumn id="2" xr3:uid="{B290CED4-4AA7-4D83-B1E1-3E1FD612B4C4}" name="duration"/>
    <tableColumn id="3" xr3:uid="{086D615F-649A-4975-BC75-32ED91F9B481}" name="imdb_scor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661FE4-5253-4A65-B639-BD835BE50746}" name="Table6" displayName="Table6" ref="F2:K3" totalsRowShown="0">
  <autoFilter ref="F2:K3" xr:uid="{F8661FE4-5253-4A65-B639-BD835BE50746}"/>
  <tableColumns count="6">
    <tableColumn id="1" xr3:uid="{ACD08EB3-FF40-465C-ADC4-1E39C41BEDD4}" name="mean">
      <calculatedColumnFormula>AVERAGE(Table5[duration])</calculatedColumnFormula>
    </tableColumn>
    <tableColumn id="2" xr3:uid="{2C5B3043-9544-4CB3-8D6A-80AB4581FE9A}" name="median">
      <calculatedColumnFormula>MEDIAN(Table5[duration])</calculatedColumnFormula>
    </tableColumn>
    <tableColumn id="3" xr3:uid="{C442BF2D-6125-4E98-A44B-B88B0E7BD792}" name="mode">
      <calculatedColumnFormula>_xlfn.MODE.MULT(Table5[duration])</calculatedColumnFormula>
    </tableColumn>
    <tableColumn id="4" xr3:uid="{52E1CB47-F5C5-49E9-817F-52301A9F7133}" name="min">
      <calculatedColumnFormula>MIN(Table5[duration])</calculatedColumnFormula>
    </tableColumn>
    <tableColumn id="5" xr3:uid="{B6DA0BFF-16D4-4DAE-9E16-35E74A4B1BEC}" name="max">
      <calculatedColumnFormula>MAX(Table5[duration])</calculatedColumnFormula>
    </tableColumn>
    <tableColumn id="6" xr3:uid="{BE72BA26-AE74-4A81-9A4C-64C6BC834DBC}" name="stdev">
      <calculatedColumnFormula>_xlfn.STDEV.P(Table5[duration])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23C2826-E4C8-4C4E-914D-C358D61054E7}" name="Table8" displayName="Table8" ref="A1:C4903" totalsRowShown="0">
  <autoFilter ref="A1:C4903" xr:uid="{F23C2826-E4C8-4C4E-914D-C358D61054E7}"/>
  <tableColumns count="3">
    <tableColumn id="1" xr3:uid="{07241EEF-95A9-4E6A-A0C1-51FA6565F45F}" name="movie_title"/>
    <tableColumn id="2" xr3:uid="{EC539D5A-D52B-444B-BD5C-EFFED46FCC9F}" name="language"/>
    <tableColumn id="3" xr3:uid="{BFD6C152-051B-433B-973F-56D72262B7B6}" name="imdb_score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722590-CA5B-438D-B4C2-81955790F45D}" name="Table7" displayName="Table7" ref="F1:K47" totalsRowShown="0">
  <autoFilter ref="F1:K47" xr:uid="{BA722590-CA5B-438D-B4C2-81955790F45D}"/>
  <tableColumns count="6">
    <tableColumn id="1" xr3:uid="{D49C4597-2EA8-49D7-B0B1-796A57EA6387}" name="Language"/>
    <tableColumn id="2" xr3:uid="{5BA1D83C-C60B-4CF0-8FA1-B87793434CD9}" name="no.of movies">
      <calculatedColumnFormula array="1">COUNTIF(Table8[language],"*"&amp;F2&amp;"*")</calculatedColumnFormula>
    </tableColumn>
    <tableColumn id="3" xr3:uid="{1A4FF23E-E89B-4373-8502-A77CD552FEB6}" name="mean">
      <calculatedColumnFormula array="1">AVERAGEIF(Table8[language],"*"&amp;F2&amp;"*",Table8[imdb_score])</calculatedColumnFormula>
    </tableColumn>
    <tableColumn id="4" xr3:uid="{8AF3D631-D587-4691-825F-C5F873B5FAB1}" name="median">
      <calculatedColumnFormula array="1">MEDIAN(IF(ISNUMBER(SEARCH(Table8[language],"*"&amp;F2&amp;"*")),Table8[imdb_score]))</calculatedColumnFormula>
    </tableColumn>
    <tableColumn id="5" xr3:uid="{7A5C6FD2-7F43-4A63-A74F-CA7DDC92A522}" name="mode">
      <calculatedColumnFormula>IFERROR(_xlfn.MODE.MULT(IF(ISNUMBER(SEARCH("*"&amp;F2&amp;"*",Table8[language])),Table8[imdb_score],)),"NO MODE")</calculatedColumnFormula>
    </tableColumn>
    <tableColumn id="6" xr3:uid="{C11F299A-BBC8-4BC5-916C-75EEEDA5DC40}" name="stdev">
      <calculatedColumnFormula array="1">_xlfn.STDEV.P(IF(ISNUMBER(SEARCH(Table8[language],"*"&amp;F2&amp;"*")),Table8[imdb_score]))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E783A7C-0D05-431C-9884-7F2FFEC7785A}" name="Table9" displayName="Table9" ref="A1:B4917" totalsRowShown="0">
  <autoFilter ref="A1:B4917" xr:uid="{2E783A7C-0D05-431C-9884-7F2FFEC7785A}"/>
  <sortState xmlns:xlrd2="http://schemas.microsoft.com/office/spreadsheetml/2017/richdata2" ref="A2:B4917">
    <sortCondition descending="1" ref="B1:B4917"/>
  </sortState>
  <tableColumns count="2">
    <tableColumn id="1" xr3:uid="{DCE83F6E-0FC8-4BCA-83C1-AEAFD6642C9F}" name="director_name"/>
    <tableColumn id="2" xr3:uid="{BE5197AC-6FAD-496F-88CB-3D7911F0EC10}" name="imdb_score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9D1C4F4-4852-481B-A086-781B900CC759}" name="Table10" displayName="Table10" ref="E1:F2400" totalsRowShown="0">
  <autoFilter ref="E1:F2400" xr:uid="{29D1C4F4-4852-481B-A086-781B900CC759}"/>
  <sortState xmlns:xlrd2="http://schemas.microsoft.com/office/spreadsheetml/2017/richdata2" ref="E2:F2400">
    <sortCondition descending="1" ref="F1:F2400"/>
  </sortState>
  <tableColumns count="2">
    <tableColumn id="1" xr3:uid="{615B224A-66A6-4E9F-A1D3-D4B9B1FEF781}" name="DIRECTOR_NAME"/>
    <tableColumn id="2" xr3:uid="{5CA65501-4D85-4E2D-B279-3FF7EB3F31D8}" name="AVG IMDB SCORE" dataDxfId="4">
      <calculatedColumnFormula array="1">AVERAGEIF(Table9[director_name],Table10[[#This Row],[DIRECTOR_NAME]],Table9[imdb_score])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5231FCC-52D5-4B2A-9497-EDFE1B1F6F04}" name="Table11" displayName="Table11" ref="H1:I4" totalsRowShown="0">
  <autoFilter ref="H1:I4" xr:uid="{45231FCC-52D5-4B2A-9497-EDFE1B1F6F04}"/>
  <tableColumns count="2">
    <tableColumn id="1" xr3:uid="{1935F5C0-256B-408B-91EF-1184894732F8}" name="PERCENTILE" dataDxfId="3"/>
    <tableColumn id="2" xr3:uid="{EEB57A4F-6045-46AB-8B15-C11E1F1B9D01}" name="SCORE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D01BBF-40EC-49AA-9CE8-14EDD4CB288D}" name="Table13" displayName="Table13" ref="A1:D3790" totalsRowShown="0">
  <autoFilter ref="A1:D3790" xr:uid="{53D01BBF-40EC-49AA-9CE8-14EDD4CB288D}"/>
  <sortState xmlns:xlrd2="http://schemas.microsoft.com/office/spreadsheetml/2017/richdata2" ref="A2:D3790">
    <sortCondition descending="1" ref="D1:D3790"/>
  </sortState>
  <tableColumns count="4">
    <tableColumn id="1" xr3:uid="{0152BC9D-EBFC-41E9-A251-0558390C3BD7}" name="movie_title"/>
    <tableColumn id="2" xr3:uid="{82A0F6A6-074F-457B-A5F8-67C7D324AF73}" name="budget" dataDxfId="2"/>
    <tableColumn id="3" xr3:uid="{0A2DEDD1-0496-44AB-ADE6-5EA8103DFFD7}" name="gross" dataDxfId="1"/>
    <tableColumn id="4" xr3:uid="{ECB4169E-2129-4C67-B973-627F3F365215}" name="Profit margin" dataDxfId="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F137332-CF22-48D7-8952-D64A8DB5761C}" name="Table14" displayName="Table14" ref="G1:H2" totalsRowShown="0">
  <autoFilter ref="G1:H2" xr:uid="{EF137332-CF22-48D7-8952-D64A8DB5761C}"/>
  <tableColumns count="2">
    <tableColumn id="1" xr3:uid="{B419069B-C2F1-4047-AAC5-753F3CEAA9E4}" name="CORREL">
      <calculatedColumnFormula>CORREL(Table13[budget],Table13[gross])</calculatedColumnFormula>
    </tableColumn>
    <tableColumn id="2" xr3:uid="{BA60DEF9-5D6C-4B7D-8DF5-BBAB26939197}" name="max">
      <calculatedColumnFormula>MAX(Table13[Profit margin])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1E3F-58F7-4E7C-A32C-C864CCEF0D06}">
  <dimension ref="A1:AB4917"/>
  <sheetViews>
    <sheetView tabSelected="1" workbookViewId="0">
      <selection activeCell="F1" sqref="F1"/>
    </sheetView>
  </sheetViews>
  <sheetFormatPr defaultRowHeight="14.4" x14ac:dyDescent="0.3"/>
  <cols>
    <col min="1" max="1" width="37.5546875" style="4" customWidth="1"/>
    <col min="2" max="2" width="22.109375" customWidth="1"/>
    <col min="4" max="4" width="21.5546875" customWidth="1"/>
    <col min="5" max="5" width="13.88671875" customWidth="1"/>
    <col min="6" max="6" width="10.109375" customWidth="1"/>
    <col min="7" max="7" width="19.77734375" customWidth="1"/>
    <col min="8" max="8" width="22.77734375" customWidth="1"/>
    <col min="9" max="9" width="17.44140625" style="4" customWidth="1"/>
    <col min="10" max="10" width="22.77734375" style="4" customWidth="1"/>
    <col min="11" max="11" width="12.6640625" customWidth="1"/>
    <col min="13" max="13" width="22" customWidth="1"/>
    <col min="14" max="14" width="15.21875" customWidth="1"/>
    <col min="15" max="16" width="17.5546875" customWidth="1"/>
    <col min="17" max="18" width="15.109375" customWidth="1"/>
    <col min="19" max="20" width="18" customWidth="1"/>
    <col min="21" max="21" width="14" customWidth="1"/>
    <col min="22" max="22" width="17.109375" customWidth="1"/>
    <col min="23" max="23" width="16.88671875" customWidth="1"/>
    <col min="24" max="24" width="16.5546875" customWidth="1"/>
    <col min="25" max="25" width="17.44140625" customWidth="1"/>
    <col min="26" max="26" width="22.5546875" customWidth="1"/>
    <col min="27" max="27" width="24.21875" customWidth="1"/>
    <col min="28" max="28" width="21.33203125" customWidth="1"/>
    <col min="30" max="30" width="22.77734375" customWidth="1"/>
    <col min="31" max="31" width="18.109375" customWidth="1"/>
    <col min="32" max="32" width="27.21875" customWidth="1"/>
    <col min="33" max="33" width="20.44140625" customWidth="1"/>
    <col min="35" max="35" width="15" customWidth="1"/>
    <col min="38" max="38" width="24.6640625" customWidth="1"/>
    <col min="39" max="39" width="15" customWidth="1"/>
    <col min="41" max="41" width="15.33203125" customWidth="1"/>
    <col min="44" max="44" width="10.5546875" customWidth="1"/>
    <col min="46" max="46" width="15.33203125" customWidth="1"/>
    <col min="48" max="48" width="10.77734375" customWidth="1"/>
    <col min="49" max="49" width="22.77734375" customWidth="1"/>
    <col min="50" max="50" width="12.6640625" customWidth="1"/>
    <col min="51" max="51" width="13.21875" customWidth="1"/>
    <col min="52" max="52" width="21.6640625" customWidth="1"/>
  </cols>
  <sheetData>
    <row r="1" spans="1:28" x14ac:dyDescent="0.3">
      <c r="A1" s="4" t="s">
        <v>41</v>
      </c>
      <c r="B1" t="s">
        <v>49</v>
      </c>
      <c r="C1" t="s">
        <v>50</v>
      </c>
      <c r="D1" t="s">
        <v>30</v>
      </c>
      <c r="E1" t="s">
        <v>53</v>
      </c>
      <c r="F1" t="s">
        <v>33</v>
      </c>
      <c r="G1" t="s">
        <v>39</v>
      </c>
      <c r="H1" t="s">
        <v>46</v>
      </c>
      <c r="I1" s="4" t="s">
        <v>52</v>
      </c>
      <c r="J1" s="4" t="s">
        <v>38</v>
      </c>
      <c r="K1" t="s">
        <v>55</v>
      </c>
      <c r="L1" t="s">
        <v>56</v>
      </c>
      <c r="M1" t="s">
        <v>51</v>
      </c>
      <c r="N1" t="s">
        <v>31</v>
      </c>
      <c r="O1" t="s">
        <v>34</v>
      </c>
      <c r="P1" t="s">
        <v>40</v>
      </c>
      <c r="Q1" t="s">
        <v>37</v>
      </c>
      <c r="R1" t="s">
        <v>36</v>
      </c>
      <c r="S1" t="s">
        <v>54</v>
      </c>
      <c r="T1" t="s">
        <v>44</v>
      </c>
      <c r="U1" t="s">
        <v>35</v>
      </c>
      <c r="V1" t="s">
        <v>57</v>
      </c>
      <c r="W1" t="s">
        <v>43</v>
      </c>
      <c r="X1" t="s">
        <v>45</v>
      </c>
      <c r="Y1" t="s">
        <v>42</v>
      </c>
      <c r="Z1" t="s">
        <v>32</v>
      </c>
      <c r="AA1" t="s">
        <v>48</v>
      </c>
      <c r="AB1" t="s">
        <v>47</v>
      </c>
    </row>
    <row r="2" spans="1:28" x14ac:dyDescent="0.3">
      <c r="A2" s="4" t="s">
        <v>63</v>
      </c>
      <c r="B2" t="s">
        <v>67</v>
      </c>
      <c r="C2" t="s">
        <v>68</v>
      </c>
      <c r="D2" t="s">
        <v>58</v>
      </c>
      <c r="E2">
        <v>2009</v>
      </c>
      <c r="F2">
        <v>178</v>
      </c>
      <c r="G2" t="s">
        <v>61</v>
      </c>
      <c r="H2" t="s">
        <v>65</v>
      </c>
      <c r="I2" s="4">
        <v>237000000</v>
      </c>
      <c r="J2" s="4">
        <v>760505847</v>
      </c>
      <c r="K2">
        <v>7.9</v>
      </c>
      <c r="L2">
        <v>1.78</v>
      </c>
      <c r="M2" t="s">
        <v>69</v>
      </c>
      <c r="N2" t="s">
        <v>59</v>
      </c>
      <c r="O2">
        <v>0</v>
      </c>
      <c r="P2" t="s">
        <v>62</v>
      </c>
      <c r="Q2">
        <v>1000</v>
      </c>
      <c r="R2" t="s">
        <v>60</v>
      </c>
      <c r="S2">
        <v>936</v>
      </c>
      <c r="T2" t="s">
        <v>64</v>
      </c>
      <c r="U2">
        <v>855</v>
      </c>
      <c r="V2">
        <v>33000</v>
      </c>
      <c r="W2">
        <v>4834</v>
      </c>
      <c r="X2">
        <v>0</v>
      </c>
      <c r="Y2">
        <v>886204</v>
      </c>
      <c r="Z2">
        <v>723</v>
      </c>
      <c r="AA2">
        <v>3054</v>
      </c>
      <c r="AB2" t="s">
        <v>66</v>
      </c>
    </row>
    <row r="3" spans="1:28" x14ac:dyDescent="0.3">
      <c r="A3" s="4" t="s">
        <v>74</v>
      </c>
      <c r="B3" t="s">
        <v>67</v>
      </c>
      <c r="C3" t="s">
        <v>68</v>
      </c>
      <c r="D3" t="s">
        <v>58</v>
      </c>
      <c r="E3">
        <v>2007</v>
      </c>
      <c r="F3">
        <v>169</v>
      </c>
      <c r="G3" t="s">
        <v>72</v>
      </c>
      <c r="H3" t="s">
        <v>76</v>
      </c>
      <c r="I3" s="4">
        <v>300000000</v>
      </c>
      <c r="J3" s="4">
        <v>309404152</v>
      </c>
      <c r="K3">
        <v>7.1</v>
      </c>
      <c r="L3">
        <v>2.35</v>
      </c>
      <c r="M3" t="s">
        <v>69</v>
      </c>
      <c r="N3" t="s">
        <v>70</v>
      </c>
      <c r="O3">
        <v>563</v>
      </c>
      <c r="P3" t="s">
        <v>73</v>
      </c>
      <c r="Q3">
        <v>40000</v>
      </c>
      <c r="R3" t="s">
        <v>71</v>
      </c>
      <c r="S3">
        <v>5000</v>
      </c>
      <c r="T3" t="s">
        <v>75</v>
      </c>
      <c r="U3">
        <v>1000</v>
      </c>
      <c r="V3">
        <v>0</v>
      </c>
      <c r="W3">
        <v>48350</v>
      </c>
      <c r="X3">
        <v>0</v>
      </c>
      <c r="Y3">
        <v>471220</v>
      </c>
      <c r="Z3">
        <v>302</v>
      </c>
      <c r="AA3">
        <v>1238</v>
      </c>
      <c r="AB3" t="s">
        <v>77</v>
      </c>
    </row>
    <row r="4" spans="1:28" x14ac:dyDescent="0.3">
      <c r="A4" s="4" t="s">
        <v>82</v>
      </c>
      <c r="B4" t="s">
        <v>67</v>
      </c>
      <c r="C4" t="s">
        <v>86</v>
      </c>
      <c r="D4" t="s">
        <v>58</v>
      </c>
      <c r="E4">
        <v>2015</v>
      </c>
      <c r="F4">
        <v>148</v>
      </c>
      <c r="G4" t="s">
        <v>80</v>
      </c>
      <c r="H4" t="s">
        <v>84</v>
      </c>
      <c r="I4" s="4">
        <v>245000000</v>
      </c>
      <c r="J4" s="4">
        <v>200074175</v>
      </c>
      <c r="K4">
        <v>6.8</v>
      </c>
      <c r="L4">
        <v>2.35</v>
      </c>
      <c r="M4" t="s">
        <v>69</v>
      </c>
      <c r="N4" t="s">
        <v>78</v>
      </c>
      <c r="O4">
        <v>0</v>
      </c>
      <c r="P4" t="s">
        <v>81</v>
      </c>
      <c r="Q4">
        <v>11000</v>
      </c>
      <c r="R4" t="s">
        <v>79</v>
      </c>
      <c r="S4">
        <v>393</v>
      </c>
      <c r="T4" t="s">
        <v>83</v>
      </c>
      <c r="U4">
        <v>161</v>
      </c>
      <c r="V4">
        <v>85000</v>
      </c>
      <c r="W4">
        <v>11700</v>
      </c>
      <c r="X4">
        <v>1</v>
      </c>
      <c r="Y4">
        <v>275868</v>
      </c>
      <c r="Z4">
        <v>602</v>
      </c>
      <c r="AA4">
        <v>994</v>
      </c>
      <c r="AB4" t="s">
        <v>85</v>
      </c>
    </row>
    <row r="5" spans="1:28" x14ac:dyDescent="0.3">
      <c r="A5" s="4" t="s">
        <v>91</v>
      </c>
      <c r="B5" t="s">
        <v>67</v>
      </c>
      <c r="C5" t="s">
        <v>68</v>
      </c>
      <c r="D5" t="s">
        <v>58</v>
      </c>
      <c r="E5">
        <v>2012</v>
      </c>
      <c r="F5">
        <v>164</v>
      </c>
      <c r="G5" t="s">
        <v>89</v>
      </c>
      <c r="H5" t="s">
        <v>93</v>
      </c>
      <c r="I5" s="4">
        <v>250000000</v>
      </c>
      <c r="J5" s="4">
        <v>448130642</v>
      </c>
      <c r="K5">
        <v>8.5</v>
      </c>
      <c r="L5">
        <v>2.35</v>
      </c>
      <c r="M5" t="s">
        <v>69</v>
      </c>
      <c r="N5" t="s">
        <v>87</v>
      </c>
      <c r="O5">
        <v>22000</v>
      </c>
      <c r="P5" t="s">
        <v>90</v>
      </c>
      <c r="Q5">
        <v>27000</v>
      </c>
      <c r="R5" t="s">
        <v>88</v>
      </c>
      <c r="S5">
        <v>23000</v>
      </c>
      <c r="T5" t="s">
        <v>92</v>
      </c>
      <c r="U5">
        <v>23000</v>
      </c>
      <c r="V5">
        <v>164000</v>
      </c>
      <c r="W5">
        <v>106759</v>
      </c>
      <c r="X5">
        <v>0</v>
      </c>
      <c r="Y5">
        <v>1144337</v>
      </c>
      <c r="Z5">
        <v>813</v>
      </c>
      <c r="AA5">
        <v>2701</v>
      </c>
      <c r="AB5" t="s">
        <v>94</v>
      </c>
    </row>
    <row r="6" spans="1:28" x14ac:dyDescent="0.3">
      <c r="A6" s="4" t="s">
        <v>24055</v>
      </c>
      <c r="B6" t="s">
        <v>24161</v>
      </c>
      <c r="C6" t="s">
        <v>24161</v>
      </c>
      <c r="D6" t="s">
        <v>24161</v>
      </c>
      <c r="E6" t="s">
        <v>24161</v>
      </c>
      <c r="F6" t="s">
        <v>24161</v>
      </c>
      <c r="G6" t="s">
        <v>18</v>
      </c>
      <c r="H6" t="s">
        <v>24161</v>
      </c>
      <c r="I6" s="4" t="s">
        <v>24161</v>
      </c>
      <c r="J6" s="4" t="s">
        <v>24161</v>
      </c>
      <c r="K6">
        <v>7.1</v>
      </c>
      <c r="L6" t="s">
        <v>24161</v>
      </c>
      <c r="M6" t="s">
        <v>24161</v>
      </c>
      <c r="N6" t="s">
        <v>95</v>
      </c>
      <c r="O6">
        <v>131</v>
      </c>
      <c r="P6" t="s">
        <v>95</v>
      </c>
      <c r="Q6">
        <v>131</v>
      </c>
      <c r="R6" t="s">
        <v>96</v>
      </c>
      <c r="S6">
        <v>12</v>
      </c>
      <c r="T6" t="s">
        <v>24161</v>
      </c>
      <c r="U6" t="s">
        <v>24161</v>
      </c>
      <c r="V6">
        <v>0</v>
      </c>
      <c r="W6">
        <v>143</v>
      </c>
      <c r="X6">
        <v>0</v>
      </c>
      <c r="Y6">
        <v>8</v>
      </c>
      <c r="Z6" t="s">
        <v>24161</v>
      </c>
      <c r="AA6" t="s">
        <v>24161</v>
      </c>
      <c r="AB6" t="s">
        <v>97</v>
      </c>
    </row>
    <row r="7" spans="1:28" x14ac:dyDescent="0.3">
      <c r="A7" s="4" t="s">
        <v>102</v>
      </c>
      <c r="B7" t="s">
        <v>67</v>
      </c>
      <c r="C7" t="s">
        <v>68</v>
      </c>
      <c r="D7" t="s">
        <v>58</v>
      </c>
      <c r="E7">
        <v>2012</v>
      </c>
      <c r="F7">
        <v>132</v>
      </c>
      <c r="G7" t="s">
        <v>100</v>
      </c>
      <c r="H7" t="s">
        <v>104</v>
      </c>
      <c r="I7" s="4">
        <v>263700000</v>
      </c>
      <c r="J7" s="4">
        <v>73058679</v>
      </c>
      <c r="K7">
        <v>6.6</v>
      </c>
      <c r="L7">
        <v>2.35</v>
      </c>
      <c r="M7" t="s">
        <v>69</v>
      </c>
      <c r="N7" t="s">
        <v>98</v>
      </c>
      <c r="O7">
        <v>475</v>
      </c>
      <c r="P7" t="s">
        <v>101</v>
      </c>
      <c r="Q7">
        <v>640</v>
      </c>
      <c r="R7" t="s">
        <v>99</v>
      </c>
      <c r="S7">
        <v>632</v>
      </c>
      <c r="T7" t="s">
        <v>103</v>
      </c>
      <c r="U7">
        <v>530</v>
      </c>
      <c r="V7">
        <v>24000</v>
      </c>
      <c r="W7">
        <v>1873</v>
      </c>
      <c r="X7">
        <v>1</v>
      </c>
      <c r="Y7">
        <v>212204</v>
      </c>
      <c r="Z7">
        <v>462</v>
      </c>
      <c r="AA7">
        <v>738</v>
      </c>
      <c r="AB7" t="s">
        <v>105</v>
      </c>
    </row>
    <row r="8" spans="1:28" x14ac:dyDescent="0.3">
      <c r="A8" s="4" t="s">
        <v>110</v>
      </c>
      <c r="B8" t="s">
        <v>67</v>
      </c>
      <c r="C8" t="s">
        <v>68</v>
      </c>
      <c r="D8" t="s">
        <v>58</v>
      </c>
      <c r="E8">
        <v>2007</v>
      </c>
      <c r="F8">
        <v>156</v>
      </c>
      <c r="G8" t="s">
        <v>108</v>
      </c>
      <c r="H8" t="s">
        <v>112</v>
      </c>
      <c r="I8" s="4">
        <v>258000000</v>
      </c>
      <c r="J8" s="4">
        <v>336530303</v>
      </c>
      <c r="K8">
        <v>6.2</v>
      </c>
      <c r="L8">
        <v>2.35</v>
      </c>
      <c r="M8" t="s">
        <v>69</v>
      </c>
      <c r="N8" t="s">
        <v>106</v>
      </c>
      <c r="O8">
        <v>0</v>
      </c>
      <c r="P8" t="s">
        <v>109</v>
      </c>
      <c r="Q8">
        <v>24000</v>
      </c>
      <c r="R8" t="s">
        <v>107</v>
      </c>
      <c r="S8">
        <v>11000</v>
      </c>
      <c r="T8" t="s">
        <v>111</v>
      </c>
      <c r="U8">
        <v>4000</v>
      </c>
      <c r="V8">
        <v>0</v>
      </c>
      <c r="W8">
        <v>46055</v>
      </c>
      <c r="X8">
        <v>0</v>
      </c>
      <c r="Y8">
        <v>383056</v>
      </c>
      <c r="Z8">
        <v>392</v>
      </c>
      <c r="AA8">
        <v>1902</v>
      </c>
      <c r="AB8" t="s">
        <v>113</v>
      </c>
    </row>
    <row r="9" spans="1:28" x14ac:dyDescent="0.3">
      <c r="A9" s="4" t="s">
        <v>118</v>
      </c>
      <c r="B9" t="s">
        <v>67</v>
      </c>
      <c r="C9" t="s">
        <v>68</v>
      </c>
      <c r="D9" t="s">
        <v>58</v>
      </c>
      <c r="E9">
        <v>2010</v>
      </c>
      <c r="F9">
        <v>100</v>
      </c>
      <c r="G9" t="s">
        <v>116</v>
      </c>
      <c r="H9" t="s">
        <v>120</v>
      </c>
      <c r="I9" s="4">
        <v>260000000</v>
      </c>
      <c r="J9" s="4">
        <v>200807262</v>
      </c>
      <c r="K9">
        <v>7.8</v>
      </c>
      <c r="L9">
        <v>1.85</v>
      </c>
      <c r="M9" t="s">
        <v>122</v>
      </c>
      <c r="N9" t="s">
        <v>114</v>
      </c>
      <c r="O9">
        <v>15</v>
      </c>
      <c r="P9" t="s">
        <v>117</v>
      </c>
      <c r="Q9">
        <v>799</v>
      </c>
      <c r="R9" t="s">
        <v>115</v>
      </c>
      <c r="S9">
        <v>553</v>
      </c>
      <c r="T9" t="s">
        <v>119</v>
      </c>
      <c r="U9">
        <v>284</v>
      </c>
      <c r="V9">
        <v>29000</v>
      </c>
      <c r="W9">
        <v>2036</v>
      </c>
      <c r="X9">
        <v>1</v>
      </c>
      <c r="Y9">
        <v>294810</v>
      </c>
      <c r="Z9">
        <v>324</v>
      </c>
      <c r="AA9">
        <v>387</v>
      </c>
      <c r="AB9" t="s">
        <v>121</v>
      </c>
    </row>
    <row r="10" spans="1:28" x14ac:dyDescent="0.3">
      <c r="A10" s="4" t="s">
        <v>126</v>
      </c>
      <c r="B10" t="s">
        <v>67</v>
      </c>
      <c r="C10" t="s">
        <v>68</v>
      </c>
      <c r="D10" t="s">
        <v>58</v>
      </c>
      <c r="E10">
        <v>2015</v>
      </c>
      <c r="F10">
        <v>141</v>
      </c>
      <c r="G10" t="s">
        <v>100</v>
      </c>
      <c r="H10" t="s">
        <v>128</v>
      </c>
      <c r="I10" s="4">
        <v>250000000</v>
      </c>
      <c r="J10" s="4">
        <v>458991599</v>
      </c>
      <c r="K10">
        <v>7.5</v>
      </c>
      <c r="L10">
        <v>2.35</v>
      </c>
      <c r="M10" t="s">
        <v>69</v>
      </c>
      <c r="N10" t="s">
        <v>123</v>
      </c>
      <c r="O10">
        <v>0</v>
      </c>
      <c r="P10" t="s">
        <v>125</v>
      </c>
      <c r="Q10">
        <v>26000</v>
      </c>
      <c r="R10" t="s">
        <v>124</v>
      </c>
      <c r="S10">
        <v>21000</v>
      </c>
      <c r="T10" t="s">
        <v>127</v>
      </c>
      <c r="U10">
        <v>19000</v>
      </c>
      <c r="V10">
        <v>118000</v>
      </c>
      <c r="W10">
        <v>92000</v>
      </c>
      <c r="X10">
        <v>4</v>
      </c>
      <c r="Y10">
        <v>462669</v>
      </c>
      <c r="Z10">
        <v>635</v>
      </c>
      <c r="AA10">
        <v>1117</v>
      </c>
      <c r="AB10" t="s">
        <v>129</v>
      </c>
    </row>
    <row r="11" spans="1:28" x14ac:dyDescent="0.3">
      <c r="A11" s="4" t="s">
        <v>134</v>
      </c>
      <c r="B11" t="s">
        <v>67</v>
      </c>
      <c r="C11" t="s">
        <v>86</v>
      </c>
      <c r="D11" t="s">
        <v>58</v>
      </c>
      <c r="E11">
        <v>2009</v>
      </c>
      <c r="F11">
        <v>153</v>
      </c>
      <c r="G11" t="s">
        <v>132</v>
      </c>
      <c r="H11" t="s">
        <v>136</v>
      </c>
      <c r="I11" s="4">
        <v>250000000</v>
      </c>
      <c r="J11" s="4">
        <v>301956980</v>
      </c>
      <c r="K11">
        <v>7.5</v>
      </c>
      <c r="L11">
        <v>2.35</v>
      </c>
      <c r="M11" t="s">
        <v>122</v>
      </c>
      <c r="N11" t="s">
        <v>130</v>
      </c>
      <c r="O11">
        <v>282</v>
      </c>
      <c r="P11" t="s">
        <v>133</v>
      </c>
      <c r="Q11">
        <v>25000</v>
      </c>
      <c r="R11" t="s">
        <v>131</v>
      </c>
      <c r="S11">
        <v>11000</v>
      </c>
      <c r="T11" t="s">
        <v>135</v>
      </c>
      <c r="U11">
        <v>10000</v>
      </c>
      <c r="V11">
        <v>10000</v>
      </c>
      <c r="W11">
        <v>58753</v>
      </c>
      <c r="X11">
        <v>3</v>
      </c>
      <c r="Y11">
        <v>321795</v>
      </c>
      <c r="Z11">
        <v>375</v>
      </c>
      <c r="AA11">
        <v>973</v>
      </c>
      <c r="AB11" t="s">
        <v>137</v>
      </c>
    </row>
    <row r="12" spans="1:28" x14ac:dyDescent="0.3">
      <c r="A12" s="4" t="s">
        <v>141</v>
      </c>
      <c r="B12" t="s">
        <v>67</v>
      </c>
      <c r="C12" t="s">
        <v>68</v>
      </c>
      <c r="D12" t="s">
        <v>58</v>
      </c>
      <c r="E12">
        <v>2016</v>
      </c>
      <c r="F12">
        <v>183</v>
      </c>
      <c r="G12" t="s">
        <v>100</v>
      </c>
      <c r="H12" t="s">
        <v>143</v>
      </c>
      <c r="I12" s="4">
        <v>250000000</v>
      </c>
      <c r="J12" s="4">
        <v>330249062</v>
      </c>
      <c r="K12">
        <v>6.9</v>
      </c>
      <c r="L12">
        <v>2.35</v>
      </c>
      <c r="M12" t="s">
        <v>69</v>
      </c>
      <c r="N12" t="s">
        <v>138</v>
      </c>
      <c r="O12">
        <v>0</v>
      </c>
      <c r="P12" t="s">
        <v>140</v>
      </c>
      <c r="Q12">
        <v>15000</v>
      </c>
      <c r="R12" t="s">
        <v>139</v>
      </c>
      <c r="S12">
        <v>4000</v>
      </c>
      <c r="T12" t="s">
        <v>142</v>
      </c>
      <c r="U12">
        <v>2000</v>
      </c>
      <c r="V12">
        <v>197000</v>
      </c>
      <c r="W12">
        <v>24450</v>
      </c>
      <c r="X12">
        <v>0</v>
      </c>
      <c r="Y12">
        <v>371639</v>
      </c>
      <c r="Z12">
        <v>673</v>
      </c>
      <c r="AA12">
        <v>3018</v>
      </c>
      <c r="AB12" t="s">
        <v>144</v>
      </c>
    </row>
    <row r="13" spans="1:28" x14ac:dyDescent="0.3">
      <c r="A13" s="4" t="s">
        <v>148</v>
      </c>
      <c r="B13" t="s">
        <v>67</v>
      </c>
      <c r="C13" t="s">
        <v>68</v>
      </c>
      <c r="D13" t="s">
        <v>58</v>
      </c>
      <c r="E13">
        <v>2006</v>
      </c>
      <c r="F13">
        <v>169</v>
      </c>
      <c r="G13" t="s">
        <v>100</v>
      </c>
      <c r="H13" t="s">
        <v>150</v>
      </c>
      <c r="I13" s="4">
        <v>209000000</v>
      </c>
      <c r="J13" s="4">
        <v>200069408</v>
      </c>
      <c r="K13">
        <v>6.1</v>
      </c>
      <c r="L13">
        <v>2.35</v>
      </c>
      <c r="M13" t="s">
        <v>69</v>
      </c>
      <c r="N13" t="s">
        <v>145</v>
      </c>
      <c r="O13">
        <v>0</v>
      </c>
      <c r="P13" t="s">
        <v>147</v>
      </c>
      <c r="Q13">
        <v>18000</v>
      </c>
      <c r="R13" t="s">
        <v>146</v>
      </c>
      <c r="S13">
        <v>10000</v>
      </c>
      <c r="T13" t="s">
        <v>149</v>
      </c>
      <c r="U13">
        <v>903</v>
      </c>
      <c r="V13">
        <v>0</v>
      </c>
      <c r="W13">
        <v>29991</v>
      </c>
      <c r="X13">
        <v>0</v>
      </c>
      <c r="Y13">
        <v>240396</v>
      </c>
      <c r="Z13">
        <v>434</v>
      </c>
      <c r="AA13">
        <v>2367</v>
      </c>
      <c r="AB13" t="s">
        <v>151</v>
      </c>
    </row>
    <row r="14" spans="1:28" x14ac:dyDescent="0.3">
      <c r="A14" s="4" t="s">
        <v>156</v>
      </c>
      <c r="B14" t="s">
        <v>67</v>
      </c>
      <c r="C14" t="s">
        <v>86</v>
      </c>
      <c r="D14" t="s">
        <v>58</v>
      </c>
      <c r="E14">
        <v>2008</v>
      </c>
      <c r="F14">
        <v>106</v>
      </c>
      <c r="G14" t="s">
        <v>154</v>
      </c>
      <c r="H14" t="s">
        <v>157</v>
      </c>
      <c r="I14" s="4">
        <v>200000000</v>
      </c>
      <c r="J14" s="4">
        <v>168368427</v>
      </c>
      <c r="K14">
        <v>6.7</v>
      </c>
      <c r="L14">
        <v>2.35</v>
      </c>
      <c r="M14" t="s">
        <v>69</v>
      </c>
      <c r="N14" t="s">
        <v>152</v>
      </c>
      <c r="O14">
        <v>395</v>
      </c>
      <c r="P14" t="s">
        <v>155</v>
      </c>
      <c r="Q14">
        <v>451</v>
      </c>
      <c r="R14" t="s">
        <v>153</v>
      </c>
      <c r="S14">
        <v>412</v>
      </c>
      <c r="T14" t="s">
        <v>79</v>
      </c>
      <c r="U14">
        <v>393</v>
      </c>
      <c r="V14">
        <v>0</v>
      </c>
      <c r="W14">
        <v>2023</v>
      </c>
      <c r="X14">
        <v>1</v>
      </c>
      <c r="Y14">
        <v>330784</v>
      </c>
      <c r="Z14">
        <v>403</v>
      </c>
      <c r="AA14">
        <v>1243</v>
      </c>
      <c r="AB14" t="s">
        <v>158</v>
      </c>
    </row>
    <row r="15" spans="1:28" x14ac:dyDescent="0.3">
      <c r="A15" s="4" t="s">
        <v>159</v>
      </c>
      <c r="B15" t="s">
        <v>67</v>
      </c>
      <c r="C15" t="s">
        <v>68</v>
      </c>
      <c r="D15" t="s">
        <v>58</v>
      </c>
      <c r="E15">
        <v>2006</v>
      </c>
      <c r="F15">
        <v>151</v>
      </c>
      <c r="G15" t="s">
        <v>72</v>
      </c>
      <c r="H15" t="s">
        <v>160</v>
      </c>
      <c r="I15" s="4">
        <v>225000000</v>
      </c>
      <c r="J15" s="4">
        <v>423032628</v>
      </c>
      <c r="K15">
        <v>7.3</v>
      </c>
      <c r="L15">
        <v>2.35</v>
      </c>
      <c r="M15" t="s">
        <v>69</v>
      </c>
      <c r="N15" t="s">
        <v>70</v>
      </c>
      <c r="O15">
        <v>563</v>
      </c>
      <c r="P15" t="s">
        <v>73</v>
      </c>
      <c r="Q15">
        <v>40000</v>
      </c>
      <c r="R15" t="s">
        <v>71</v>
      </c>
      <c r="S15">
        <v>5000</v>
      </c>
      <c r="T15" t="s">
        <v>75</v>
      </c>
      <c r="U15">
        <v>1000</v>
      </c>
      <c r="V15">
        <v>5000</v>
      </c>
      <c r="W15">
        <v>48486</v>
      </c>
      <c r="X15">
        <v>2</v>
      </c>
      <c r="Y15">
        <v>522040</v>
      </c>
      <c r="Z15">
        <v>313</v>
      </c>
      <c r="AA15">
        <v>1832</v>
      </c>
      <c r="AB15" t="s">
        <v>161</v>
      </c>
    </row>
    <row r="16" spans="1:28" x14ac:dyDescent="0.3">
      <c r="A16" s="4" t="s">
        <v>164</v>
      </c>
      <c r="B16" t="s">
        <v>67</v>
      </c>
      <c r="C16" t="s">
        <v>68</v>
      </c>
      <c r="D16" t="s">
        <v>58</v>
      </c>
      <c r="E16">
        <v>2013</v>
      </c>
      <c r="F16">
        <v>150</v>
      </c>
      <c r="G16" t="s">
        <v>163</v>
      </c>
      <c r="H16" t="s">
        <v>166</v>
      </c>
      <c r="I16" s="4">
        <v>215000000</v>
      </c>
      <c r="J16" s="4">
        <v>89289910</v>
      </c>
      <c r="K16">
        <v>6.5</v>
      </c>
      <c r="L16">
        <v>2.35</v>
      </c>
      <c r="M16" t="s">
        <v>69</v>
      </c>
      <c r="N16" t="s">
        <v>70</v>
      </c>
      <c r="O16">
        <v>563</v>
      </c>
      <c r="P16" t="s">
        <v>73</v>
      </c>
      <c r="Q16">
        <v>40000</v>
      </c>
      <c r="R16" t="s">
        <v>162</v>
      </c>
      <c r="S16">
        <v>2000</v>
      </c>
      <c r="T16" t="s">
        <v>165</v>
      </c>
      <c r="U16">
        <v>1000</v>
      </c>
      <c r="V16">
        <v>48000</v>
      </c>
      <c r="W16">
        <v>45757</v>
      </c>
      <c r="X16">
        <v>1</v>
      </c>
      <c r="Y16">
        <v>181792</v>
      </c>
      <c r="Z16">
        <v>450</v>
      </c>
      <c r="AA16">
        <v>711</v>
      </c>
      <c r="AB16" t="s">
        <v>167</v>
      </c>
    </row>
    <row r="17" spans="1:28" x14ac:dyDescent="0.3">
      <c r="A17" s="4" t="s">
        <v>169</v>
      </c>
      <c r="B17" t="s">
        <v>67</v>
      </c>
      <c r="C17" t="s">
        <v>68</v>
      </c>
      <c r="D17" t="s">
        <v>58</v>
      </c>
      <c r="E17">
        <v>2013</v>
      </c>
      <c r="F17">
        <v>143</v>
      </c>
      <c r="G17" t="s">
        <v>61</v>
      </c>
      <c r="H17" t="s">
        <v>171</v>
      </c>
      <c r="I17" s="4">
        <v>225000000</v>
      </c>
      <c r="J17" s="4">
        <v>291021565</v>
      </c>
      <c r="K17">
        <v>7.2</v>
      </c>
      <c r="L17">
        <v>2.35</v>
      </c>
      <c r="M17" t="s">
        <v>69</v>
      </c>
      <c r="N17" t="s">
        <v>138</v>
      </c>
      <c r="O17">
        <v>0</v>
      </c>
      <c r="P17" t="s">
        <v>140</v>
      </c>
      <c r="Q17">
        <v>15000</v>
      </c>
      <c r="R17" t="s">
        <v>168</v>
      </c>
      <c r="S17">
        <v>3000</v>
      </c>
      <c r="T17" t="s">
        <v>170</v>
      </c>
      <c r="U17">
        <v>748</v>
      </c>
      <c r="V17">
        <v>118000</v>
      </c>
      <c r="W17">
        <v>20495</v>
      </c>
      <c r="X17">
        <v>0</v>
      </c>
      <c r="Y17">
        <v>548573</v>
      </c>
      <c r="Z17">
        <v>733</v>
      </c>
      <c r="AA17">
        <v>2536</v>
      </c>
      <c r="AB17" t="s">
        <v>172</v>
      </c>
    </row>
    <row r="18" spans="1:28" x14ac:dyDescent="0.3">
      <c r="A18" s="4" t="s">
        <v>177</v>
      </c>
      <c r="B18" t="s">
        <v>67</v>
      </c>
      <c r="C18" t="s">
        <v>68</v>
      </c>
      <c r="D18" t="s">
        <v>58</v>
      </c>
      <c r="E18">
        <v>2008</v>
      </c>
      <c r="F18">
        <v>150</v>
      </c>
      <c r="G18" t="s">
        <v>175</v>
      </c>
      <c r="H18" t="s">
        <v>179</v>
      </c>
      <c r="I18" s="4">
        <v>225000000</v>
      </c>
      <c r="J18" s="4">
        <v>141614023</v>
      </c>
      <c r="K18">
        <v>6.6</v>
      </c>
      <c r="L18">
        <v>2.35</v>
      </c>
      <c r="M18" t="s">
        <v>122</v>
      </c>
      <c r="N18" t="s">
        <v>173</v>
      </c>
      <c r="O18">
        <v>80</v>
      </c>
      <c r="P18" t="s">
        <v>176</v>
      </c>
      <c r="Q18">
        <v>22000</v>
      </c>
      <c r="R18" t="s">
        <v>174</v>
      </c>
      <c r="S18">
        <v>216</v>
      </c>
      <c r="T18" t="s">
        <v>178</v>
      </c>
      <c r="U18">
        <v>201</v>
      </c>
      <c r="V18">
        <v>0</v>
      </c>
      <c r="W18">
        <v>22697</v>
      </c>
      <c r="X18">
        <v>4</v>
      </c>
      <c r="Y18">
        <v>149922</v>
      </c>
      <c r="Z18">
        <v>258</v>
      </c>
      <c r="AA18">
        <v>438</v>
      </c>
      <c r="AB18" t="s">
        <v>180</v>
      </c>
    </row>
    <row r="19" spans="1:28" x14ac:dyDescent="0.3">
      <c r="A19" s="4" t="s">
        <v>181</v>
      </c>
      <c r="B19" t="s">
        <v>67</v>
      </c>
      <c r="C19" t="s">
        <v>68</v>
      </c>
      <c r="D19" t="s">
        <v>58</v>
      </c>
      <c r="E19">
        <v>2012</v>
      </c>
      <c r="F19">
        <v>173</v>
      </c>
      <c r="G19" t="s">
        <v>100</v>
      </c>
      <c r="H19" t="s">
        <v>182</v>
      </c>
      <c r="I19" s="4">
        <v>220000000</v>
      </c>
      <c r="J19" s="4">
        <v>623279547</v>
      </c>
      <c r="K19">
        <v>8.1</v>
      </c>
      <c r="L19">
        <v>1.85</v>
      </c>
      <c r="M19" t="s">
        <v>69</v>
      </c>
      <c r="N19" t="s">
        <v>123</v>
      </c>
      <c r="O19">
        <v>0</v>
      </c>
      <c r="P19" t="s">
        <v>125</v>
      </c>
      <c r="Q19">
        <v>26000</v>
      </c>
      <c r="R19" t="s">
        <v>124</v>
      </c>
      <c r="S19">
        <v>21000</v>
      </c>
      <c r="T19" t="s">
        <v>127</v>
      </c>
      <c r="U19">
        <v>19000</v>
      </c>
      <c r="V19">
        <v>123000</v>
      </c>
      <c r="W19">
        <v>87697</v>
      </c>
      <c r="X19">
        <v>3</v>
      </c>
      <c r="Y19">
        <v>995415</v>
      </c>
      <c r="Z19">
        <v>703</v>
      </c>
      <c r="AA19">
        <v>1722</v>
      </c>
      <c r="AB19" t="s">
        <v>183</v>
      </c>
    </row>
    <row r="20" spans="1:28" x14ac:dyDescent="0.3">
      <c r="A20" s="4" t="s">
        <v>186</v>
      </c>
      <c r="B20" t="s">
        <v>67</v>
      </c>
      <c r="C20" t="s">
        <v>68</v>
      </c>
      <c r="D20" t="s">
        <v>58</v>
      </c>
      <c r="E20">
        <v>2011</v>
      </c>
      <c r="F20">
        <v>136</v>
      </c>
      <c r="G20" t="s">
        <v>72</v>
      </c>
      <c r="H20" t="s">
        <v>188</v>
      </c>
      <c r="I20" s="4">
        <v>250000000</v>
      </c>
      <c r="J20" s="4">
        <v>241063875</v>
      </c>
      <c r="K20">
        <v>6.7</v>
      </c>
      <c r="L20">
        <v>2.35</v>
      </c>
      <c r="M20" t="s">
        <v>69</v>
      </c>
      <c r="N20" t="s">
        <v>184</v>
      </c>
      <c r="O20">
        <v>252</v>
      </c>
      <c r="P20" t="s">
        <v>73</v>
      </c>
      <c r="Q20">
        <v>40000</v>
      </c>
      <c r="R20" t="s">
        <v>185</v>
      </c>
      <c r="S20">
        <v>11000</v>
      </c>
      <c r="T20" t="s">
        <v>187</v>
      </c>
      <c r="U20">
        <v>1000</v>
      </c>
      <c r="V20">
        <v>58000</v>
      </c>
      <c r="W20">
        <v>54083</v>
      </c>
      <c r="X20">
        <v>4</v>
      </c>
      <c r="Y20">
        <v>370704</v>
      </c>
      <c r="Z20">
        <v>448</v>
      </c>
      <c r="AA20">
        <v>484</v>
      </c>
      <c r="AB20" t="s">
        <v>189</v>
      </c>
    </row>
    <row r="21" spans="1:28" x14ac:dyDescent="0.3">
      <c r="A21" s="4" t="s">
        <v>194</v>
      </c>
      <c r="B21" t="s">
        <v>67</v>
      </c>
      <c r="C21" t="s">
        <v>68</v>
      </c>
      <c r="D21" t="s">
        <v>58</v>
      </c>
      <c r="E21">
        <v>2012</v>
      </c>
      <c r="F21">
        <v>106</v>
      </c>
      <c r="G21" t="s">
        <v>192</v>
      </c>
      <c r="H21" t="s">
        <v>196</v>
      </c>
      <c r="I21" s="4">
        <v>225000000</v>
      </c>
      <c r="J21" s="4">
        <v>179020854</v>
      </c>
      <c r="K21">
        <v>6.8</v>
      </c>
      <c r="L21">
        <v>1.85</v>
      </c>
      <c r="M21" t="s">
        <v>69</v>
      </c>
      <c r="N21" t="s">
        <v>190</v>
      </c>
      <c r="O21">
        <v>188</v>
      </c>
      <c r="P21" t="s">
        <v>193</v>
      </c>
      <c r="Q21">
        <v>10000</v>
      </c>
      <c r="R21" t="s">
        <v>191</v>
      </c>
      <c r="S21">
        <v>816</v>
      </c>
      <c r="T21" t="s">
        <v>195</v>
      </c>
      <c r="U21">
        <v>718</v>
      </c>
      <c r="V21">
        <v>40000</v>
      </c>
      <c r="W21">
        <v>12572</v>
      </c>
      <c r="X21">
        <v>1</v>
      </c>
      <c r="Y21">
        <v>268154</v>
      </c>
      <c r="Z21">
        <v>451</v>
      </c>
      <c r="AA21">
        <v>341</v>
      </c>
      <c r="AB21" t="s">
        <v>197</v>
      </c>
    </row>
    <row r="22" spans="1:28" x14ac:dyDescent="0.3">
      <c r="A22" s="4" t="s">
        <v>202</v>
      </c>
      <c r="B22" t="s">
        <v>67</v>
      </c>
      <c r="C22" t="s">
        <v>206</v>
      </c>
      <c r="D22" t="s">
        <v>58</v>
      </c>
      <c r="E22">
        <v>2014</v>
      </c>
      <c r="F22">
        <v>164</v>
      </c>
      <c r="G22" t="s">
        <v>200</v>
      </c>
      <c r="H22" t="s">
        <v>204</v>
      </c>
      <c r="I22" s="4">
        <v>250000000</v>
      </c>
      <c r="J22" s="4">
        <v>255108370</v>
      </c>
      <c r="K22">
        <v>7.5</v>
      </c>
      <c r="L22">
        <v>2.35</v>
      </c>
      <c r="M22" t="s">
        <v>69</v>
      </c>
      <c r="N22" t="s">
        <v>198</v>
      </c>
      <c r="O22">
        <v>0</v>
      </c>
      <c r="P22" t="s">
        <v>201</v>
      </c>
      <c r="Q22">
        <v>5000</v>
      </c>
      <c r="R22" t="s">
        <v>199</v>
      </c>
      <c r="S22">
        <v>972</v>
      </c>
      <c r="T22" t="s">
        <v>203</v>
      </c>
      <c r="U22">
        <v>773</v>
      </c>
      <c r="V22">
        <v>65000</v>
      </c>
      <c r="W22">
        <v>9152</v>
      </c>
      <c r="X22">
        <v>0</v>
      </c>
      <c r="Y22">
        <v>354228</v>
      </c>
      <c r="Z22">
        <v>422</v>
      </c>
      <c r="AA22">
        <v>802</v>
      </c>
      <c r="AB22" t="s">
        <v>205</v>
      </c>
    </row>
    <row r="23" spans="1:28" x14ac:dyDescent="0.3">
      <c r="A23" s="4" t="s">
        <v>210</v>
      </c>
      <c r="B23" t="s">
        <v>67</v>
      </c>
      <c r="C23" t="s">
        <v>68</v>
      </c>
      <c r="D23" t="s">
        <v>58</v>
      </c>
      <c r="E23">
        <v>2012</v>
      </c>
      <c r="F23">
        <v>153</v>
      </c>
      <c r="G23" t="s">
        <v>72</v>
      </c>
      <c r="H23" t="s">
        <v>212</v>
      </c>
      <c r="I23" s="4">
        <v>230000000</v>
      </c>
      <c r="J23" s="4">
        <v>262030663</v>
      </c>
      <c r="K23">
        <v>7</v>
      </c>
      <c r="L23">
        <v>2.35</v>
      </c>
      <c r="M23" t="s">
        <v>69</v>
      </c>
      <c r="N23" t="s">
        <v>207</v>
      </c>
      <c r="O23">
        <v>464</v>
      </c>
      <c r="P23" t="s">
        <v>209</v>
      </c>
      <c r="Q23">
        <v>15000</v>
      </c>
      <c r="R23" t="s">
        <v>208</v>
      </c>
      <c r="S23">
        <v>10000</v>
      </c>
      <c r="T23" t="s">
        <v>211</v>
      </c>
      <c r="U23">
        <v>963</v>
      </c>
      <c r="V23">
        <v>56000</v>
      </c>
      <c r="W23">
        <v>28489</v>
      </c>
      <c r="X23">
        <v>0</v>
      </c>
      <c r="Y23">
        <v>451803</v>
      </c>
      <c r="Z23">
        <v>599</v>
      </c>
      <c r="AA23">
        <v>1225</v>
      </c>
      <c r="AB23" t="s">
        <v>213</v>
      </c>
    </row>
    <row r="24" spans="1:28" x14ac:dyDescent="0.3">
      <c r="A24" s="4" t="s">
        <v>218</v>
      </c>
      <c r="B24" t="s">
        <v>67</v>
      </c>
      <c r="C24" t="s">
        <v>68</v>
      </c>
      <c r="D24" t="s">
        <v>58</v>
      </c>
      <c r="E24">
        <v>2010</v>
      </c>
      <c r="F24">
        <v>156</v>
      </c>
      <c r="G24" t="s">
        <v>216</v>
      </c>
      <c r="H24" t="s">
        <v>220</v>
      </c>
      <c r="I24" s="4">
        <v>200000000</v>
      </c>
      <c r="J24" s="4">
        <v>105219735</v>
      </c>
      <c r="K24">
        <v>6.7</v>
      </c>
      <c r="L24">
        <v>2.35</v>
      </c>
      <c r="M24" t="s">
        <v>69</v>
      </c>
      <c r="N24" t="s">
        <v>214</v>
      </c>
      <c r="O24">
        <v>0</v>
      </c>
      <c r="P24" t="s">
        <v>217</v>
      </c>
      <c r="Q24">
        <v>891</v>
      </c>
      <c r="R24" t="s">
        <v>215</v>
      </c>
      <c r="S24">
        <v>882</v>
      </c>
      <c r="T24" t="s">
        <v>219</v>
      </c>
      <c r="U24">
        <v>738</v>
      </c>
      <c r="V24">
        <v>17000</v>
      </c>
      <c r="W24">
        <v>3244</v>
      </c>
      <c r="X24">
        <v>0</v>
      </c>
      <c r="Y24">
        <v>211765</v>
      </c>
      <c r="Z24">
        <v>343</v>
      </c>
      <c r="AA24">
        <v>546</v>
      </c>
      <c r="AB24" t="s">
        <v>221</v>
      </c>
    </row>
    <row r="25" spans="1:28" x14ac:dyDescent="0.3">
      <c r="A25" s="4" t="s">
        <v>222</v>
      </c>
      <c r="B25" t="s">
        <v>67</v>
      </c>
      <c r="C25" t="s">
        <v>68</v>
      </c>
      <c r="D25" t="s">
        <v>58</v>
      </c>
      <c r="E25">
        <v>2013</v>
      </c>
      <c r="F25">
        <v>186</v>
      </c>
      <c r="G25" t="s">
        <v>200</v>
      </c>
      <c r="H25" t="s">
        <v>223</v>
      </c>
      <c r="I25" s="4">
        <v>225000000</v>
      </c>
      <c r="J25" s="4">
        <v>258355354</v>
      </c>
      <c r="K25">
        <v>7.9</v>
      </c>
      <c r="L25">
        <v>2.35</v>
      </c>
      <c r="M25" t="s">
        <v>69</v>
      </c>
      <c r="N25" t="s">
        <v>198</v>
      </c>
      <c r="O25">
        <v>0</v>
      </c>
      <c r="P25" t="s">
        <v>201</v>
      </c>
      <c r="Q25">
        <v>5000</v>
      </c>
      <c r="R25" t="s">
        <v>199</v>
      </c>
      <c r="S25">
        <v>972</v>
      </c>
      <c r="T25" t="s">
        <v>203</v>
      </c>
      <c r="U25">
        <v>773</v>
      </c>
      <c r="V25">
        <v>83000</v>
      </c>
      <c r="W25">
        <v>9152</v>
      </c>
      <c r="X25">
        <v>6</v>
      </c>
      <c r="Y25">
        <v>483540</v>
      </c>
      <c r="Z25">
        <v>509</v>
      </c>
      <c r="AA25">
        <v>951</v>
      </c>
      <c r="AB25" t="s">
        <v>224</v>
      </c>
    </row>
    <row r="26" spans="1:28" x14ac:dyDescent="0.3">
      <c r="A26" s="4" t="s">
        <v>229</v>
      </c>
      <c r="B26" t="s">
        <v>67</v>
      </c>
      <c r="C26" t="s">
        <v>68</v>
      </c>
      <c r="D26" t="s">
        <v>58</v>
      </c>
      <c r="E26">
        <v>2007</v>
      </c>
      <c r="F26">
        <v>113</v>
      </c>
      <c r="G26" t="s">
        <v>227</v>
      </c>
      <c r="H26" t="s">
        <v>231</v>
      </c>
      <c r="I26" s="4">
        <v>180000000</v>
      </c>
      <c r="J26" s="4">
        <v>70083519</v>
      </c>
      <c r="K26">
        <v>6.1</v>
      </c>
      <c r="L26">
        <v>2.35</v>
      </c>
      <c r="M26" t="s">
        <v>69</v>
      </c>
      <c r="N26" t="s">
        <v>225</v>
      </c>
      <c r="O26">
        <v>129</v>
      </c>
      <c r="P26" t="s">
        <v>228</v>
      </c>
      <c r="Q26">
        <v>16000</v>
      </c>
      <c r="R26" t="s">
        <v>226</v>
      </c>
      <c r="S26">
        <v>6000</v>
      </c>
      <c r="T26" t="s">
        <v>230</v>
      </c>
      <c r="U26">
        <v>1000</v>
      </c>
      <c r="V26">
        <v>0</v>
      </c>
      <c r="W26">
        <v>24106</v>
      </c>
      <c r="X26">
        <v>2</v>
      </c>
      <c r="Y26">
        <v>149019</v>
      </c>
      <c r="Z26">
        <v>251</v>
      </c>
      <c r="AA26">
        <v>666</v>
      </c>
      <c r="AB26" t="s">
        <v>232</v>
      </c>
    </row>
    <row r="27" spans="1:28" x14ac:dyDescent="0.3">
      <c r="A27" s="4" t="s">
        <v>236</v>
      </c>
      <c r="B27" t="s">
        <v>67</v>
      </c>
      <c r="C27" t="s">
        <v>206</v>
      </c>
      <c r="D27" t="s">
        <v>58</v>
      </c>
      <c r="E27">
        <v>2005</v>
      </c>
      <c r="F27">
        <v>201</v>
      </c>
      <c r="G27" t="s">
        <v>234</v>
      </c>
      <c r="H27" t="s">
        <v>238</v>
      </c>
      <c r="I27" s="4">
        <v>207000000</v>
      </c>
      <c r="J27" s="4">
        <v>218051260</v>
      </c>
      <c r="K27">
        <v>7.2</v>
      </c>
      <c r="L27">
        <v>2.35</v>
      </c>
      <c r="M27" t="s">
        <v>69</v>
      </c>
      <c r="N27" t="s">
        <v>198</v>
      </c>
      <c r="O27">
        <v>0</v>
      </c>
      <c r="P27" t="s">
        <v>235</v>
      </c>
      <c r="Q27">
        <v>6000</v>
      </c>
      <c r="R27" t="s">
        <v>233</v>
      </c>
      <c r="S27">
        <v>919</v>
      </c>
      <c r="T27" t="s">
        <v>237</v>
      </c>
      <c r="U27">
        <v>84</v>
      </c>
      <c r="V27">
        <v>0</v>
      </c>
      <c r="W27">
        <v>7123</v>
      </c>
      <c r="X27">
        <v>0</v>
      </c>
      <c r="Y27">
        <v>316018</v>
      </c>
      <c r="Z27">
        <v>446</v>
      </c>
      <c r="AA27">
        <v>2618</v>
      </c>
      <c r="AB27" t="s">
        <v>239</v>
      </c>
    </row>
    <row r="28" spans="1:28" x14ac:dyDescent="0.3">
      <c r="A28" s="4" t="s">
        <v>243</v>
      </c>
      <c r="B28" t="s">
        <v>67</v>
      </c>
      <c r="C28" t="s">
        <v>68</v>
      </c>
      <c r="D28" t="s">
        <v>58</v>
      </c>
      <c r="E28">
        <v>1997</v>
      </c>
      <c r="F28">
        <v>194</v>
      </c>
      <c r="G28" t="s">
        <v>241</v>
      </c>
      <c r="H28" t="s">
        <v>245</v>
      </c>
      <c r="I28" s="4">
        <v>200000000</v>
      </c>
      <c r="J28" s="4">
        <v>658672302</v>
      </c>
      <c r="K28">
        <v>7.7</v>
      </c>
      <c r="L28">
        <v>2.35</v>
      </c>
      <c r="M28" t="s">
        <v>69</v>
      </c>
      <c r="N28" t="s">
        <v>59</v>
      </c>
      <c r="O28">
        <v>0</v>
      </c>
      <c r="P28" t="s">
        <v>242</v>
      </c>
      <c r="Q28">
        <v>29000</v>
      </c>
      <c r="R28" t="s">
        <v>240</v>
      </c>
      <c r="S28">
        <v>14000</v>
      </c>
      <c r="T28" t="s">
        <v>244</v>
      </c>
      <c r="U28">
        <v>794</v>
      </c>
      <c r="V28">
        <v>26000</v>
      </c>
      <c r="W28">
        <v>45223</v>
      </c>
      <c r="X28">
        <v>0</v>
      </c>
      <c r="Y28">
        <v>793059</v>
      </c>
      <c r="Z28">
        <v>315</v>
      </c>
      <c r="AA28">
        <v>2528</v>
      </c>
      <c r="AB28" t="s">
        <v>246</v>
      </c>
    </row>
    <row r="29" spans="1:28" x14ac:dyDescent="0.3">
      <c r="A29" s="4" t="s">
        <v>248</v>
      </c>
      <c r="B29" t="s">
        <v>67</v>
      </c>
      <c r="C29" t="s">
        <v>68</v>
      </c>
      <c r="D29" t="s">
        <v>58</v>
      </c>
      <c r="E29">
        <v>2016</v>
      </c>
      <c r="F29">
        <v>147</v>
      </c>
      <c r="G29" t="s">
        <v>100</v>
      </c>
      <c r="H29" t="s">
        <v>250</v>
      </c>
      <c r="I29" s="4">
        <v>250000000</v>
      </c>
      <c r="J29" s="4">
        <v>407197282</v>
      </c>
      <c r="K29">
        <v>8.1999999999999993</v>
      </c>
      <c r="L29">
        <v>2.35</v>
      </c>
      <c r="M29" t="s">
        <v>69</v>
      </c>
      <c r="N29" t="s">
        <v>247</v>
      </c>
      <c r="O29">
        <v>94</v>
      </c>
      <c r="P29" t="s">
        <v>124</v>
      </c>
      <c r="Q29">
        <v>21000</v>
      </c>
      <c r="R29" t="s">
        <v>127</v>
      </c>
      <c r="S29">
        <v>19000</v>
      </c>
      <c r="T29" t="s">
        <v>249</v>
      </c>
      <c r="U29">
        <v>11000</v>
      </c>
      <c r="V29">
        <v>72000</v>
      </c>
      <c r="W29">
        <v>64798</v>
      </c>
      <c r="X29">
        <v>0</v>
      </c>
      <c r="Y29">
        <v>272670</v>
      </c>
      <c r="Z29">
        <v>516</v>
      </c>
      <c r="AA29">
        <v>1022</v>
      </c>
      <c r="AB29" t="s">
        <v>251</v>
      </c>
    </row>
    <row r="30" spans="1:28" x14ac:dyDescent="0.3">
      <c r="A30" s="4" t="s">
        <v>256</v>
      </c>
      <c r="B30" t="s">
        <v>67</v>
      </c>
      <c r="C30" t="s">
        <v>68</v>
      </c>
      <c r="D30" t="s">
        <v>58</v>
      </c>
      <c r="E30">
        <v>2012</v>
      </c>
      <c r="F30">
        <v>131</v>
      </c>
      <c r="G30" t="s">
        <v>254</v>
      </c>
      <c r="H30" t="s">
        <v>258</v>
      </c>
      <c r="I30" s="4">
        <v>209000000</v>
      </c>
      <c r="J30" s="4">
        <v>65173160</v>
      </c>
      <c r="K30">
        <v>5.9</v>
      </c>
      <c r="L30">
        <v>2.35</v>
      </c>
      <c r="M30" t="s">
        <v>69</v>
      </c>
      <c r="N30" t="s">
        <v>252</v>
      </c>
      <c r="O30">
        <v>532</v>
      </c>
      <c r="P30" t="s">
        <v>255</v>
      </c>
      <c r="Q30">
        <v>14000</v>
      </c>
      <c r="R30" t="s">
        <v>253</v>
      </c>
      <c r="S30">
        <v>10000</v>
      </c>
      <c r="T30" t="s">
        <v>257</v>
      </c>
      <c r="U30">
        <v>627</v>
      </c>
      <c r="V30">
        <v>44000</v>
      </c>
      <c r="W30">
        <v>26679</v>
      </c>
      <c r="X30">
        <v>0</v>
      </c>
      <c r="Y30">
        <v>202382</v>
      </c>
      <c r="Z30">
        <v>377</v>
      </c>
      <c r="AA30">
        <v>751</v>
      </c>
      <c r="AB30" t="s">
        <v>259</v>
      </c>
    </row>
    <row r="31" spans="1:28" x14ac:dyDescent="0.3">
      <c r="A31" s="4" t="s">
        <v>263</v>
      </c>
      <c r="B31" t="s">
        <v>67</v>
      </c>
      <c r="C31" t="s">
        <v>68</v>
      </c>
      <c r="D31" t="s">
        <v>58</v>
      </c>
      <c r="E31">
        <v>2015</v>
      </c>
      <c r="F31">
        <v>124</v>
      </c>
      <c r="G31" t="s">
        <v>254</v>
      </c>
      <c r="H31" t="s">
        <v>265</v>
      </c>
      <c r="I31" s="4">
        <v>150000000</v>
      </c>
      <c r="J31" s="4">
        <v>652177271</v>
      </c>
      <c r="K31">
        <v>7</v>
      </c>
      <c r="L31">
        <v>2</v>
      </c>
      <c r="M31" t="s">
        <v>69</v>
      </c>
      <c r="N31" t="s">
        <v>260</v>
      </c>
      <c r="O31">
        <v>365</v>
      </c>
      <c r="P31" t="s">
        <v>262</v>
      </c>
      <c r="Q31">
        <v>3000</v>
      </c>
      <c r="R31" t="s">
        <v>261</v>
      </c>
      <c r="S31">
        <v>2000</v>
      </c>
      <c r="T31" t="s">
        <v>264</v>
      </c>
      <c r="U31">
        <v>1000</v>
      </c>
      <c r="V31">
        <v>150000</v>
      </c>
      <c r="W31">
        <v>8458</v>
      </c>
      <c r="X31">
        <v>0</v>
      </c>
      <c r="Y31">
        <v>418214</v>
      </c>
      <c r="Z31">
        <v>644</v>
      </c>
      <c r="AA31">
        <v>1290</v>
      </c>
      <c r="AB31" t="s">
        <v>266</v>
      </c>
    </row>
    <row r="32" spans="1:28" x14ac:dyDescent="0.3">
      <c r="A32" s="4" t="s">
        <v>269</v>
      </c>
      <c r="B32" t="s">
        <v>67</v>
      </c>
      <c r="C32" t="s">
        <v>86</v>
      </c>
      <c r="D32" t="s">
        <v>58</v>
      </c>
      <c r="E32">
        <v>2012</v>
      </c>
      <c r="F32">
        <v>143</v>
      </c>
      <c r="G32" t="s">
        <v>80</v>
      </c>
      <c r="H32" t="s">
        <v>270</v>
      </c>
      <c r="I32" s="4">
        <v>200000000</v>
      </c>
      <c r="J32" s="4">
        <v>304360277</v>
      </c>
      <c r="K32">
        <v>7.8</v>
      </c>
      <c r="L32">
        <v>2.35</v>
      </c>
      <c r="M32" t="s">
        <v>69</v>
      </c>
      <c r="N32" t="s">
        <v>78</v>
      </c>
      <c r="O32">
        <v>0</v>
      </c>
      <c r="P32" t="s">
        <v>268</v>
      </c>
      <c r="Q32">
        <v>883</v>
      </c>
      <c r="R32" t="s">
        <v>267</v>
      </c>
      <c r="S32">
        <v>563</v>
      </c>
      <c r="T32" t="s">
        <v>79</v>
      </c>
      <c r="U32">
        <v>393</v>
      </c>
      <c r="V32">
        <v>80000</v>
      </c>
      <c r="W32">
        <v>2039</v>
      </c>
      <c r="X32">
        <v>0</v>
      </c>
      <c r="Y32">
        <v>522030</v>
      </c>
      <c r="Z32">
        <v>750</v>
      </c>
      <c r="AA32">
        <v>1498</v>
      </c>
      <c r="AB32" t="s">
        <v>271</v>
      </c>
    </row>
    <row r="33" spans="1:28" x14ac:dyDescent="0.3">
      <c r="A33" s="4" t="s">
        <v>273</v>
      </c>
      <c r="B33" t="s">
        <v>67</v>
      </c>
      <c r="C33" t="s">
        <v>68</v>
      </c>
      <c r="D33" t="s">
        <v>58</v>
      </c>
      <c r="E33">
        <v>2004</v>
      </c>
      <c r="F33">
        <v>135</v>
      </c>
      <c r="G33" t="s">
        <v>272</v>
      </c>
      <c r="H33" t="s">
        <v>274</v>
      </c>
      <c r="I33" s="4">
        <v>200000000</v>
      </c>
      <c r="J33" s="4">
        <v>373377893</v>
      </c>
      <c r="K33">
        <v>7.3</v>
      </c>
      <c r="L33">
        <v>2.35</v>
      </c>
      <c r="M33" t="s">
        <v>69</v>
      </c>
      <c r="N33" t="s">
        <v>106</v>
      </c>
      <c r="O33">
        <v>0</v>
      </c>
      <c r="P33" t="s">
        <v>109</v>
      </c>
      <c r="Q33">
        <v>24000</v>
      </c>
      <c r="R33" t="s">
        <v>107</v>
      </c>
      <c r="S33">
        <v>11000</v>
      </c>
      <c r="T33" t="s">
        <v>111</v>
      </c>
      <c r="U33">
        <v>4000</v>
      </c>
      <c r="V33">
        <v>0</v>
      </c>
      <c r="W33">
        <v>43388</v>
      </c>
      <c r="X33">
        <v>1</v>
      </c>
      <c r="Y33">
        <v>411164</v>
      </c>
      <c r="Z33">
        <v>300</v>
      </c>
      <c r="AA33">
        <v>1303</v>
      </c>
      <c r="AB33" t="s">
        <v>275</v>
      </c>
    </row>
    <row r="34" spans="1:28" x14ac:dyDescent="0.3">
      <c r="A34" s="4" t="s">
        <v>278</v>
      </c>
      <c r="B34" t="s">
        <v>67</v>
      </c>
      <c r="C34" t="s">
        <v>68</v>
      </c>
      <c r="D34" t="s">
        <v>58</v>
      </c>
      <c r="E34">
        <v>2013</v>
      </c>
      <c r="F34">
        <v>195</v>
      </c>
      <c r="G34" t="s">
        <v>100</v>
      </c>
      <c r="H34" t="s">
        <v>280</v>
      </c>
      <c r="I34" s="4">
        <v>200000000</v>
      </c>
      <c r="J34" s="4">
        <v>408992272</v>
      </c>
      <c r="K34">
        <v>7.2</v>
      </c>
      <c r="L34">
        <v>2.35</v>
      </c>
      <c r="M34" t="s">
        <v>69</v>
      </c>
      <c r="N34" t="s">
        <v>276</v>
      </c>
      <c r="O34">
        <v>1000</v>
      </c>
      <c r="P34" t="s">
        <v>124</v>
      </c>
      <c r="Q34">
        <v>21000</v>
      </c>
      <c r="R34" t="s">
        <v>277</v>
      </c>
      <c r="S34">
        <v>4000</v>
      </c>
      <c r="T34" t="s">
        <v>279</v>
      </c>
      <c r="U34">
        <v>3000</v>
      </c>
      <c r="V34">
        <v>95000</v>
      </c>
      <c r="W34">
        <v>30426</v>
      </c>
      <c r="X34">
        <v>3</v>
      </c>
      <c r="Y34">
        <v>557489</v>
      </c>
      <c r="Z34">
        <v>608</v>
      </c>
      <c r="AA34">
        <v>1187</v>
      </c>
      <c r="AB34" t="s">
        <v>281</v>
      </c>
    </row>
    <row r="35" spans="1:28" x14ac:dyDescent="0.3">
      <c r="A35" s="4" t="s">
        <v>283</v>
      </c>
      <c r="B35" t="s">
        <v>67</v>
      </c>
      <c r="C35" t="s">
        <v>68</v>
      </c>
      <c r="D35" t="s">
        <v>58</v>
      </c>
      <c r="E35">
        <v>2010</v>
      </c>
      <c r="F35">
        <v>108</v>
      </c>
      <c r="G35" t="s">
        <v>227</v>
      </c>
      <c r="H35" t="s">
        <v>285</v>
      </c>
      <c r="I35" s="4">
        <v>200000000</v>
      </c>
      <c r="J35" s="4">
        <v>334185206</v>
      </c>
      <c r="K35">
        <v>6.5</v>
      </c>
      <c r="L35">
        <v>1.85</v>
      </c>
      <c r="M35" t="s">
        <v>122</v>
      </c>
      <c r="N35" t="s">
        <v>282</v>
      </c>
      <c r="O35">
        <v>13000</v>
      </c>
      <c r="P35" t="s">
        <v>73</v>
      </c>
      <c r="Q35">
        <v>40000</v>
      </c>
      <c r="R35" t="s">
        <v>133</v>
      </c>
      <c r="S35">
        <v>25000</v>
      </c>
      <c r="T35" t="s">
        <v>284</v>
      </c>
      <c r="U35">
        <v>11000</v>
      </c>
      <c r="V35">
        <v>24000</v>
      </c>
      <c r="W35">
        <v>79957</v>
      </c>
      <c r="X35">
        <v>0</v>
      </c>
      <c r="Y35">
        <v>306320</v>
      </c>
      <c r="Z35">
        <v>451</v>
      </c>
      <c r="AA35">
        <v>736</v>
      </c>
      <c r="AB35" t="s">
        <v>286</v>
      </c>
    </row>
    <row r="36" spans="1:28" x14ac:dyDescent="0.3">
      <c r="A36" s="4" t="s">
        <v>291</v>
      </c>
      <c r="B36" t="s">
        <v>67</v>
      </c>
      <c r="C36" t="s">
        <v>295</v>
      </c>
      <c r="D36" t="s">
        <v>58</v>
      </c>
      <c r="E36">
        <v>2006</v>
      </c>
      <c r="F36">
        <v>104</v>
      </c>
      <c r="G36" t="s">
        <v>289</v>
      </c>
      <c r="H36" t="s">
        <v>293</v>
      </c>
      <c r="I36" s="4">
        <v>210000000</v>
      </c>
      <c r="J36" s="4">
        <v>234360014</v>
      </c>
      <c r="K36">
        <v>6.8</v>
      </c>
      <c r="L36">
        <v>2.35</v>
      </c>
      <c r="M36" t="s">
        <v>69</v>
      </c>
      <c r="N36" t="s">
        <v>287</v>
      </c>
      <c r="O36">
        <v>420</v>
      </c>
      <c r="P36" t="s">
        <v>290</v>
      </c>
      <c r="Q36">
        <v>20000</v>
      </c>
      <c r="R36" t="s">
        <v>288</v>
      </c>
      <c r="S36">
        <v>808</v>
      </c>
      <c r="T36" t="s">
        <v>292</v>
      </c>
      <c r="U36">
        <v>560</v>
      </c>
      <c r="V36">
        <v>0</v>
      </c>
      <c r="W36">
        <v>21714</v>
      </c>
      <c r="X36">
        <v>0</v>
      </c>
      <c r="Y36">
        <v>383427</v>
      </c>
      <c r="Z36">
        <v>334</v>
      </c>
      <c r="AA36">
        <v>1912</v>
      </c>
      <c r="AB36" t="s">
        <v>294</v>
      </c>
    </row>
    <row r="37" spans="1:28" x14ac:dyDescent="0.3">
      <c r="A37" s="4" t="s">
        <v>300</v>
      </c>
      <c r="B37" t="s">
        <v>67</v>
      </c>
      <c r="C37" t="s">
        <v>68</v>
      </c>
      <c r="D37" t="s">
        <v>58</v>
      </c>
      <c r="E37">
        <v>2013</v>
      </c>
      <c r="F37">
        <v>104</v>
      </c>
      <c r="G37" t="s">
        <v>298</v>
      </c>
      <c r="H37" t="s">
        <v>302</v>
      </c>
      <c r="I37" s="4">
        <v>200000000</v>
      </c>
      <c r="J37" s="4">
        <v>268488329</v>
      </c>
      <c r="K37">
        <v>7.3</v>
      </c>
      <c r="L37">
        <v>1.85</v>
      </c>
      <c r="M37" t="s">
        <v>304</v>
      </c>
      <c r="N37" t="s">
        <v>296</v>
      </c>
      <c r="O37">
        <v>37</v>
      </c>
      <c r="P37" t="s">
        <v>299</v>
      </c>
      <c r="Q37">
        <v>12000</v>
      </c>
      <c r="R37" t="s">
        <v>297</v>
      </c>
      <c r="S37">
        <v>779</v>
      </c>
      <c r="T37" t="s">
        <v>301</v>
      </c>
      <c r="U37">
        <v>760</v>
      </c>
      <c r="V37">
        <v>44000</v>
      </c>
      <c r="W37">
        <v>14863</v>
      </c>
      <c r="X37">
        <v>0</v>
      </c>
      <c r="Y37">
        <v>235025</v>
      </c>
      <c r="Z37">
        <v>376</v>
      </c>
      <c r="AA37">
        <v>265</v>
      </c>
      <c r="AB37" t="s">
        <v>303</v>
      </c>
    </row>
    <row r="38" spans="1:28" x14ac:dyDescent="0.3">
      <c r="A38" s="4" t="s">
        <v>308</v>
      </c>
      <c r="B38" t="s">
        <v>67</v>
      </c>
      <c r="C38" t="s">
        <v>68</v>
      </c>
      <c r="D38" t="s">
        <v>58</v>
      </c>
      <c r="E38">
        <v>2009</v>
      </c>
      <c r="F38">
        <v>150</v>
      </c>
      <c r="G38" t="s">
        <v>100</v>
      </c>
      <c r="H38" t="s">
        <v>310</v>
      </c>
      <c r="I38" s="4">
        <v>200000000</v>
      </c>
      <c r="J38" s="4">
        <v>402076689</v>
      </c>
      <c r="K38">
        <v>6</v>
      </c>
      <c r="L38">
        <v>2.35</v>
      </c>
      <c r="M38" t="s">
        <v>69</v>
      </c>
      <c r="N38" t="s">
        <v>305</v>
      </c>
      <c r="O38">
        <v>0</v>
      </c>
      <c r="P38" t="s">
        <v>307</v>
      </c>
      <c r="Q38">
        <v>894</v>
      </c>
      <c r="R38" t="s">
        <v>306</v>
      </c>
      <c r="S38">
        <v>581</v>
      </c>
      <c r="T38" t="s">
        <v>309</v>
      </c>
      <c r="U38">
        <v>464</v>
      </c>
      <c r="V38">
        <v>0</v>
      </c>
      <c r="W38">
        <v>3218</v>
      </c>
      <c r="X38">
        <v>0</v>
      </c>
      <c r="Y38">
        <v>323207</v>
      </c>
      <c r="Z38">
        <v>366</v>
      </c>
      <c r="AA38">
        <v>1439</v>
      </c>
      <c r="AB38" t="s">
        <v>311</v>
      </c>
    </row>
    <row r="39" spans="1:28" x14ac:dyDescent="0.3">
      <c r="A39" s="4" t="s">
        <v>314</v>
      </c>
      <c r="B39" t="s">
        <v>67</v>
      </c>
      <c r="C39" t="s">
        <v>68</v>
      </c>
      <c r="D39" t="s">
        <v>58</v>
      </c>
      <c r="E39">
        <v>2014</v>
      </c>
      <c r="F39">
        <v>165</v>
      </c>
      <c r="G39" t="s">
        <v>100</v>
      </c>
      <c r="H39" t="s">
        <v>315</v>
      </c>
      <c r="I39" s="4">
        <v>210000000</v>
      </c>
      <c r="J39" s="4">
        <v>245428137</v>
      </c>
      <c r="K39">
        <v>5.7</v>
      </c>
      <c r="L39">
        <v>2.35</v>
      </c>
      <c r="M39" t="s">
        <v>69</v>
      </c>
      <c r="N39" t="s">
        <v>305</v>
      </c>
      <c r="O39">
        <v>0</v>
      </c>
      <c r="P39" t="s">
        <v>313</v>
      </c>
      <c r="Q39">
        <v>974</v>
      </c>
      <c r="R39" t="s">
        <v>312</v>
      </c>
      <c r="S39">
        <v>956</v>
      </c>
      <c r="T39" t="s">
        <v>288</v>
      </c>
      <c r="U39">
        <v>808</v>
      </c>
      <c r="V39">
        <v>56000</v>
      </c>
      <c r="W39">
        <v>3988</v>
      </c>
      <c r="X39">
        <v>2</v>
      </c>
      <c r="Y39">
        <v>242420</v>
      </c>
      <c r="Z39">
        <v>378</v>
      </c>
      <c r="AA39">
        <v>918</v>
      </c>
      <c r="AB39" t="s">
        <v>316</v>
      </c>
    </row>
    <row r="40" spans="1:28" x14ac:dyDescent="0.3">
      <c r="A40" s="4" t="s">
        <v>319</v>
      </c>
      <c r="B40" t="s">
        <v>67</v>
      </c>
      <c r="C40" t="s">
        <v>68</v>
      </c>
      <c r="D40" t="s">
        <v>58</v>
      </c>
      <c r="E40">
        <v>2013</v>
      </c>
      <c r="F40">
        <v>130</v>
      </c>
      <c r="G40" t="s">
        <v>227</v>
      </c>
      <c r="H40" t="s">
        <v>320</v>
      </c>
      <c r="I40" s="4">
        <v>215000000</v>
      </c>
      <c r="J40" s="4">
        <v>234903076</v>
      </c>
      <c r="K40">
        <v>6.4</v>
      </c>
      <c r="L40">
        <v>2.35</v>
      </c>
      <c r="M40" t="s">
        <v>122</v>
      </c>
      <c r="N40" t="s">
        <v>106</v>
      </c>
      <c r="O40">
        <v>0</v>
      </c>
      <c r="P40" t="s">
        <v>318</v>
      </c>
      <c r="Q40">
        <v>44000</v>
      </c>
      <c r="R40" t="s">
        <v>317</v>
      </c>
      <c r="S40">
        <v>15000</v>
      </c>
      <c r="T40" t="s">
        <v>107</v>
      </c>
      <c r="U40">
        <v>11000</v>
      </c>
      <c r="V40">
        <v>60000</v>
      </c>
      <c r="W40">
        <v>73441</v>
      </c>
      <c r="X40">
        <v>4</v>
      </c>
      <c r="Y40">
        <v>175409</v>
      </c>
      <c r="Z40">
        <v>525</v>
      </c>
      <c r="AA40">
        <v>511</v>
      </c>
      <c r="AB40" t="s">
        <v>321</v>
      </c>
    </row>
    <row r="41" spans="1:28" x14ac:dyDescent="0.3">
      <c r="A41" s="4" t="s">
        <v>322</v>
      </c>
      <c r="B41" t="s">
        <v>67</v>
      </c>
      <c r="C41" t="s">
        <v>68</v>
      </c>
      <c r="D41" t="s">
        <v>58</v>
      </c>
      <c r="E41">
        <v>2014</v>
      </c>
      <c r="F41">
        <v>142</v>
      </c>
      <c r="G41" t="s">
        <v>61</v>
      </c>
      <c r="H41" t="s">
        <v>324</v>
      </c>
      <c r="I41" s="4">
        <v>200000000</v>
      </c>
      <c r="J41" s="4">
        <v>202853933</v>
      </c>
      <c r="K41">
        <v>6.7</v>
      </c>
      <c r="L41">
        <v>2.35</v>
      </c>
      <c r="M41" t="s">
        <v>69</v>
      </c>
      <c r="N41" t="s">
        <v>207</v>
      </c>
      <c r="O41">
        <v>464</v>
      </c>
      <c r="P41" t="s">
        <v>209</v>
      </c>
      <c r="Q41">
        <v>15000</v>
      </c>
      <c r="R41" t="s">
        <v>208</v>
      </c>
      <c r="S41">
        <v>10000</v>
      </c>
      <c r="T41" t="s">
        <v>323</v>
      </c>
      <c r="U41">
        <v>825</v>
      </c>
      <c r="V41">
        <v>41000</v>
      </c>
      <c r="W41">
        <v>28631</v>
      </c>
      <c r="X41">
        <v>0</v>
      </c>
      <c r="Y41">
        <v>321227</v>
      </c>
      <c r="Z41">
        <v>495</v>
      </c>
      <c r="AA41">
        <v>1067</v>
      </c>
      <c r="AB41" t="s">
        <v>325</v>
      </c>
    </row>
    <row r="42" spans="1:28" x14ac:dyDescent="0.3">
      <c r="A42" s="4" t="s">
        <v>329</v>
      </c>
      <c r="B42" t="s">
        <v>67</v>
      </c>
      <c r="C42" t="s">
        <v>68</v>
      </c>
      <c r="D42" t="s">
        <v>58</v>
      </c>
      <c r="E42">
        <v>2010</v>
      </c>
      <c r="F42">
        <v>125</v>
      </c>
      <c r="G42" t="s">
        <v>100</v>
      </c>
      <c r="H42" t="s">
        <v>331</v>
      </c>
      <c r="I42" s="4">
        <v>170000000</v>
      </c>
      <c r="J42" s="4">
        <v>172051787</v>
      </c>
      <c r="K42">
        <v>6.8</v>
      </c>
      <c r="L42">
        <v>2.35</v>
      </c>
      <c r="M42" t="s">
        <v>122</v>
      </c>
      <c r="N42" t="s">
        <v>326</v>
      </c>
      <c r="O42">
        <v>364</v>
      </c>
      <c r="P42" t="s">
        <v>328</v>
      </c>
      <c r="Q42">
        <v>12000</v>
      </c>
      <c r="R42" t="s">
        <v>327</v>
      </c>
      <c r="S42">
        <v>10000</v>
      </c>
      <c r="T42" t="s">
        <v>330</v>
      </c>
      <c r="U42">
        <v>1000</v>
      </c>
      <c r="V42">
        <v>30000</v>
      </c>
      <c r="W42">
        <v>25550</v>
      </c>
      <c r="X42">
        <v>0</v>
      </c>
      <c r="Y42">
        <v>264183</v>
      </c>
      <c r="Z42">
        <v>469</v>
      </c>
      <c r="AA42">
        <v>665</v>
      </c>
      <c r="AB42" t="s">
        <v>332</v>
      </c>
    </row>
    <row r="43" spans="1:28" x14ac:dyDescent="0.3">
      <c r="A43" s="4" t="s">
        <v>336</v>
      </c>
      <c r="B43" t="s">
        <v>67</v>
      </c>
      <c r="C43" t="s">
        <v>68</v>
      </c>
      <c r="D43" t="s">
        <v>58</v>
      </c>
      <c r="E43">
        <v>2011</v>
      </c>
      <c r="F43">
        <v>106</v>
      </c>
      <c r="G43" t="s">
        <v>334</v>
      </c>
      <c r="H43" t="s">
        <v>338</v>
      </c>
      <c r="I43" s="4">
        <v>200000000</v>
      </c>
      <c r="J43" s="4">
        <v>191450875</v>
      </c>
      <c r="K43">
        <v>6.3</v>
      </c>
      <c r="L43">
        <v>2.35</v>
      </c>
      <c r="M43" t="s">
        <v>304</v>
      </c>
      <c r="N43" t="s">
        <v>333</v>
      </c>
      <c r="O43">
        <v>487</v>
      </c>
      <c r="P43" t="s">
        <v>335</v>
      </c>
      <c r="Q43">
        <v>1000</v>
      </c>
      <c r="R43" t="s">
        <v>233</v>
      </c>
      <c r="S43">
        <v>919</v>
      </c>
      <c r="T43" t="s">
        <v>337</v>
      </c>
      <c r="U43">
        <v>776</v>
      </c>
      <c r="V43">
        <v>10000</v>
      </c>
      <c r="W43">
        <v>4482</v>
      </c>
      <c r="X43">
        <v>0</v>
      </c>
      <c r="Y43">
        <v>101178</v>
      </c>
      <c r="Z43">
        <v>304</v>
      </c>
      <c r="AA43">
        <v>283</v>
      </c>
      <c r="AB43" t="s">
        <v>339</v>
      </c>
    </row>
    <row r="44" spans="1:28" x14ac:dyDescent="0.3">
      <c r="A44" s="4" t="s">
        <v>343</v>
      </c>
      <c r="B44" t="s">
        <v>67</v>
      </c>
      <c r="C44" t="s">
        <v>68</v>
      </c>
      <c r="D44" t="s">
        <v>58</v>
      </c>
      <c r="E44">
        <v>2011</v>
      </c>
      <c r="F44">
        <v>123</v>
      </c>
      <c r="G44" t="s">
        <v>100</v>
      </c>
      <c r="H44" t="s">
        <v>345</v>
      </c>
      <c r="I44" s="4">
        <v>200000000</v>
      </c>
      <c r="J44" s="4">
        <v>116593191</v>
      </c>
      <c r="K44">
        <v>5.6</v>
      </c>
      <c r="L44">
        <v>2.35</v>
      </c>
      <c r="M44" t="s">
        <v>69</v>
      </c>
      <c r="N44" t="s">
        <v>340</v>
      </c>
      <c r="O44">
        <v>258</v>
      </c>
      <c r="P44" t="s">
        <v>342</v>
      </c>
      <c r="Q44">
        <v>16000</v>
      </c>
      <c r="R44" t="s">
        <v>341</v>
      </c>
      <c r="S44">
        <v>368</v>
      </c>
      <c r="T44" t="s">
        <v>344</v>
      </c>
      <c r="U44">
        <v>326</v>
      </c>
      <c r="V44">
        <v>24000</v>
      </c>
      <c r="W44">
        <v>17657</v>
      </c>
      <c r="X44">
        <v>2</v>
      </c>
      <c r="Y44">
        <v>223393</v>
      </c>
      <c r="Z44">
        <v>436</v>
      </c>
      <c r="AA44">
        <v>550</v>
      </c>
      <c r="AB44" t="s">
        <v>346</v>
      </c>
    </row>
    <row r="45" spans="1:28" x14ac:dyDescent="0.3">
      <c r="A45" s="4" t="s">
        <v>350</v>
      </c>
      <c r="B45" t="s">
        <v>67</v>
      </c>
      <c r="C45" t="s">
        <v>68</v>
      </c>
      <c r="D45" t="s">
        <v>58</v>
      </c>
      <c r="E45">
        <v>2010</v>
      </c>
      <c r="F45">
        <v>103</v>
      </c>
      <c r="G45" t="s">
        <v>298</v>
      </c>
      <c r="H45" t="s">
        <v>352</v>
      </c>
      <c r="I45" s="4">
        <v>200000000</v>
      </c>
      <c r="J45" s="4">
        <v>414984497</v>
      </c>
      <c r="K45">
        <v>8.3000000000000007</v>
      </c>
      <c r="L45">
        <v>1.85</v>
      </c>
      <c r="M45" t="s">
        <v>304</v>
      </c>
      <c r="N45" t="s">
        <v>347</v>
      </c>
      <c r="O45">
        <v>125</v>
      </c>
      <c r="P45" t="s">
        <v>349</v>
      </c>
      <c r="Q45">
        <v>15000</v>
      </c>
      <c r="R45" t="s">
        <v>348</v>
      </c>
      <c r="S45">
        <v>1000</v>
      </c>
      <c r="T45" t="s">
        <v>351</v>
      </c>
      <c r="U45">
        <v>721</v>
      </c>
      <c r="V45">
        <v>30000</v>
      </c>
      <c r="W45">
        <v>19085</v>
      </c>
      <c r="X45">
        <v>3</v>
      </c>
      <c r="Y45">
        <v>544884</v>
      </c>
      <c r="Z45">
        <v>453</v>
      </c>
      <c r="AA45">
        <v>733</v>
      </c>
      <c r="AB45" t="s">
        <v>353</v>
      </c>
    </row>
    <row r="46" spans="1:28" x14ac:dyDescent="0.3">
      <c r="A46" s="4" t="s">
        <v>355</v>
      </c>
      <c r="B46" t="s">
        <v>67</v>
      </c>
      <c r="C46" t="s">
        <v>68</v>
      </c>
      <c r="D46" t="s">
        <v>58</v>
      </c>
      <c r="E46">
        <v>2009</v>
      </c>
      <c r="F46">
        <v>118</v>
      </c>
      <c r="G46" t="s">
        <v>100</v>
      </c>
      <c r="H46" t="s">
        <v>357</v>
      </c>
      <c r="I46" s="4">
        <v>200000000</v>
      </c>
      <c r="J46" s="4">
        <v>125320003</v>
      </c>
      <c r="K46">
        <v>6.6</v>
      </c>
      <c r="L46">
        <v>2.35</v>
      </c>
      <c r="M46" t="s">
        <v>69</v>
      </c>
      <c r="N46" t="s">
        <v>354</v>
      </c>
      <c r="O46">
        <v>368</v>
      </c>
      <c r="P46" t="s">
        <v>88</v>
      </c>
      <c r="Q46">
        <v>23000</v>
      </c>
      <c r="R46" t="s">
        <v>262</v>
      </c>
      <c r="S46">
        <v>3000</v>
      </c>
      <c r="T46" t="s">
        <v>356</v>
      </c>
      <c r="U46">
        <v>988</v>
      </c>
      <c r="V46">
        <v>0</v>
      </c>
      <c r="W46">
        <v>27468</v>
      </c>
      <c r="X46">
        <v>0</v>
      </c>
      <c r="Y46">
        <v>286095</v>
      </c>
      <c r="Z46">
        <v>422</v>
      </c>
      <c r="AA46">
        <v>974</v>
      </c>
      <c r="AB46" t="s">
        <v>358</v>
      </c>
    </row>
    <row r="47" spans="1:28" x14ac:dyDescent="0.3">
      <c r="A47" s="4" t="s">
        <v>363</v>
      </c>
      <c r="B47" t="s">
        <v>67</v>
      </c>
      <c r="C47" t="s">
        <v>68</v>
      </c>
      <c r="D47" t="s">
        <v>58</v>
      </c>
      <c r="E47">
        <v>2015</v>
      </c>
      <c r="F47">
        <v>140</v>
      </c>
      <c r="G47" t="s">
        <v>361</v>
      </c>
      <c r="H47" t="s">
        <v>365</v>
      </c>
      <c r="I47" s="4">
        <v>190000000</v>
      </c>
      <c r="J47" s="4">
        <v>350034110</v>
      </c>
      <c r="K47">
        <v>7.2</v>
      </c>
      <c r="L47">
        <v>2.35</v>
      </c>
      <c r="M47" t="s">
        <v>69</v>
      </c>
      <c r="N47" t="s">
        <v>359</v>
      </c>
      <c r="O47">
        <v>0</v>
      </c>
      <c r="P47" t="s">
        <v>362</v>
      </c>
      <c r="Q47">
        <v>26000</v>
      </c>
      <c r="R47" t="s">
        <v>360</v>
      </c>
      <c r="S47">
        <v>23000</v>
      </c>
      <c r="T47" t="s">
        <v>364</v>
      </c>
      <c r="U47">
        <v>14000</v>
      </c>
      <c r="V47">
        <v>94000</v>
      </c>
      <c r="W47">
        <v>79150</v>
      </c>
      <c r="X47">
        <v>0</v>
      </c>
      <c r="Y47">
        <v>278232</v>
      </c>
      <c r="Z47">
        <v>424</v>
      </c>
      <c r="AA47">
        <v>657</v>
      </c>
      <c r="AB47" t="s">
        <v>366</v>
      </c>
    </row>
    <row r="48" spans="1:28" x14ac:dyDescent="0.3">
      <c r="A48" s="4" t="s">
        <v>370</v>
      </c>
      <c r="B48" t="s">
        <v>67</v>
      </c>
      <c r="C48" t="s">
        <v>68</v>
      </c>
      <c r="D48" t="s">
        <v>58</v>
      </c>
      <c r="E48">
        <v>2013</v>
      </c>
      <c r="F48">
        <v>123</v>
      </c>
      <c r="G48" t="s">
        <v>368</v>
      </c>
      <c r="H48" t="s">
        <v>372</v>
      </c>
      <c r="I48" s="4">
        <v>190000000</v>
      </c>
      <c r="J48" s="4">
        <v>202351611</v>
      </c>
      <c r="K48">
        <v>7</v>
      </c>
      <c r="L48">
        <v>2.35</v>
      </c>
      <c r="M48" t="s">
        <v>69</v>
      </c>
      <c r="N48" t="s">
        <v>152</v>
      </c>
      <c r="O48">
        <v>395</v>
      </c>
      <c r="P48" t="s">
        <v>369</v>
      </c>
      <c r="Q48">
        <v>17000</v>
      </c>
      <c r="R48" t="s">
        <v>367</v>
      </c>
      <c r="S48">
        <v>11000</v>
      </c>
      <c r="T48" t="s">
        <v>371</v>
      </c>
      <c r="U48">
        <v>1000</v>
      </c>
      <c r="V48">
        <v>129000</v>
      </c>
      <c r="W48">
        <v>32392</v>
      </c>
      <c r="X48">
        <v>0</v>
      </c>
      <c r="Y48">
        <v>465019</v>
      </c>
      <c r="Z48">
        <v>654</v>
      </c>
      <c r="AA48">
        <v>995</v>
      </c>
      <c r="AB48" t="s">
        <v>373</v>
      </c>
    </row>
    <row r="49" spans="1:28" x14ac:dyDescent="0.3">
      <c r="A49" s="4" t="s">
        <v>375</v>
      </c>
      <c r="B49" t="s">
        <v>67</v>
      </c>
      <c r="C49" t="s">
        <v>68</v>
      </c>
      <c r="D49" t="s">
        <v>58</v>
      </c>
      <c r="E49">
        <v>2014</v>
      </c>
      <c r="F49">
        <v>149</v>
      </c>
      <c r="G49" t="s">
        <v>289</v>
      </c>
      <c r="H49" t="s">
        <v>376</v>
      </c>
      <c r="I49" s="4">
        <v>200000000</v>
      </c>
      <c r="J49" s="4">
        <v>233914986</v>
      </c>
      <c r="K49">
        <v>8</v>
      </c>
      <c r="L49">
        <v>2.35</v>
      </c>
      <c r="M49" t="s">
        <v>69</v>
      </c>
      <c r="N49" t="s">
        <v>145</v>
      </c>
      <c r="O49">
        <v>0</v>
      </c>
      <c r="P49" t="s">
        <v>374</v>
      </c>
      <c r="Q49">
        <v>34000</v>
      </c>
      <c r="R49" t="s">
        <v>176</v>
      </c>
      <c r="S49">
        <v>22000</v>
      </c>
      <c r="T49" t="s">
        <v>290</v>
      </c>
      <c r="U49">
        <v>20000</v>
      </c>
      <c r="V49">
        <v>82000</v>
      </c>
      <c r="W49">
        <v>91434</v>
      </c>
      <c r="X49">
        <v>7</v>
      </c>
      <c r="Y49">
        <v>514125</v>
      </c>
      <c r="Z49">
        <v>539</v>
      </c>
      <c r="AA49">
        <v>752</v>
      </c>
      <c r="AB49" t="s">
        <v>377</v>
      </c>
    </row>
    <row r="50" spans="1:28" x14ac:dyDescent="0.3">
      <c r="A50" s="4" t="s">
        <v>381</v>
      </c>
      <c r="B50" t="s">
        <v>67</v>
      </c>
      <c r="C50" t="s">
        <v>68</v>
      </c>
      <c r="D50" t="s">
        <v>58</v>
      </c>
      <c r="E50">
        <v>2013</v>
      </c>
      <c r="F50">
        <v>132</v>
      </c>
      <c r="G50" t="s">
        <v>100</v>
      </c>
      <c r="H50" t="s">
        <v>383</v>
      </c>
      <c r="I50" s="4">
        <v>190000000</v>
      </c>
      <c r="J50" s="4">
        <v>228756232</v>
      </c>
      <c r="K50">
        <v>7.8</v>
      </c>
      <c r="L50">
        <v>2.35</v>
      </c>
      <c r="M50" t="s">
        <v>69</v>
      </c>
      <c r="N50" t="s">
        <v>378</v>
      </c>
      <c r="O50">
        <v>14000</v>
      </c>
      <c r="P50" t="s">
        <v>380</v>
      </c>
      <c r="Q50">
        <v>19000</v>
      </c>
      <c r="R50" t="s">
        <v>379</v>
      </c>
      <c r="S50">
        <v>981</v>
      </c>
      <c r="T50" t="s">
        <v>382</v>
      </c>
      <c r="U50">
        <v>928</v>
      </c>
      <c r="V50">
        <v>92000</v>
      </c>
      <c r="W50">
        <v>21411</v>
      </c>
      <c r="X50">
        <v>0</v>
      </c>
      <c r="Y50">
        <v>395573</v>
      </c>
      <c r="Z50">
        <v>590</v>
      </c>
      <c r="AA50">
        <v>1171</v>
      </c>
      <c r="AB50" t="s">
        <v>384</v>
      </c>
    </row>
    <row r="51" spans="1:28" x14ac:dyDescent="0.3">
      <c r="A51" s="4" t="s">
        <v>387</v>
      </c>
      <c r="B51" t="s">
        <v>67</v>
      </c>
      <c r="C51" t="s">
        <v>68</v>
      </c>
      <c r="D51" t="s">
        <v>58</v>
      </c>
      <c r="E51">
        <v>2013</v>
      </c>
      <c r="F51">
        <v>114</v>
      </c>
      <c r="G51" t="s">
        <v>200</v>
      </c>
      <c r="H51" t="s">
        <v>389</v>
      </c>
      <c r="I51" s="4">
        <v>195000000</v>
      </c>
      <c r="J51" s="4">
        <v>65171860</v>
      </c>
      <c r="K51">
        <v>6.3</v>
      </c>
      <c r="L51">
        <v>2.35</v>
      </c>
      <c r="M51" t="s">
        <v>69</v>
      </c>
      <c r="N51" t="s">
        <v>145</v>
      </c>
      <c r="O51">
        <v>0</v>
      </c>
      <c r="P51" t="s">
        <v>386</v>
      </c>
      <c r="Q51">
        <v>979</v>
      </c>
      <c r="R51" t="s">
        <v>385</v>
      </c>
      <c r="S51">
        <v>557</v>
      </c>
      <c r="T51" t="s">
        <v>388</v>
      </c>
      <c r="U51">
        <v>140</v>
      </c>
      <c r="V51">
        <v>22000</v>
      </c>
      <c r="W51">
        <v>1766</v>
      </c>
      <c r="X51">
        <v>1</v>
      </c>
      <c r="Y51">
        <v>106416</v>
      </c>
      <c r="Z51">
        <v>338</v>
      </c>
      <c r="AA51">
        <v>205</v>
      </c>
      <c r="AB51" t="s">
        <v>390</v>
      </c>
    </row>
    <row r="52" spans="1:28" x14ac:dyDescent="0.3">
      <c r="A52" s="4" t="s">
        <v>393</v>
      </c>
      <c r="B52" t="s">
        <v>67</v>
      </c>
      <c r="C52" t="s">
        <v>397</v>
      </c>
      <c r="D52" t="s">
        <v>58</v>
      </c>
      <c r="E52">
        <v>2013</v>
      </c>
      <c r="F52">
        <v>143</v>
      </c>
      <c r="G52" t="s">
        <v>241</v>
      </c>
      <c r="H52" t="s">
        <v>395</v>
      </c>
      <c r="I52" s="4">
        <v>105000000</v>
      </c>
      <c r="J52" s="4">
        <v>144812796</v>
      </c>
      <c r="K52">
        <v>7.3</v>
      </c>
      <c r="L52">
        <v>2.35</v>
      </c>
      <c r="M52" t="s">
        <v>69</v>
      </c>
      <c r="N52" t="s">
        <v>391</v>
      </c>
      <c r="O52">
        <v>1000</v>
      </c>
      <c r="P52" t="s">
        <v>242</v>
      </c>
      <c r="Q52">
        <v>29000</v>
      </c>
      <c r="R52" t="s">
        <v>392</v>
      </c>
      <c r="S52">
        <v>509</v>
      </c>
      <c r="T52" t="s">
        <v>394</v>
      </c>
      <c r="U52">
        <v>77</v>
      </c>
      <c r="V52">
        <v>115000</v>
      </c>
      <c r="W52">
        <v>29770</v>
      </c>
      <c r="X52">
        <v>4</v>
      </c>
      <c r="Y52">
        <v>362912</v>
      </c>
      <c r="Z52">
        <v>490</v>
      </c>
      <c r="AA52">
        <v>753</v>
      </c>
      <c r="AB52" t="s">
        <v>396</v>
      </c>
    </row>
    <row r="53" spans="1:28" x14ac:dyDescent="0.3">
      <c r="A53" s="4" t="s">
        <v>401</v>
      </c>
      <c r="B53" t="s">
        <v>67</v>
      </c>
      <c r="C53" t="s">
        <v>68</v>
      </c>
      <c r="D53" t="s">
        <v>58</v>
      </c>
      <c r="E53">
        <v>2010</v>
      </c>
      <c r="F53">
        <v>116</v>
      </c>
      <c r="G53" t="s">
        <v>272</v>
      </c>
      <c r="H53" t="s">
        <v>403</v>
      </c>
      <c r="I53" s="4">
        <v>200000000</v>
      </c>
      <c r="J53" s="4">
        <v>90755643</v>
      </c>
      <c r="K53">
        <v>6.6</v>
      </c>
      <c r="L53">
        <v>2.35</v>
      </c>
      <c r="M53" t="s">
        <v>69</v>
      </c>
      <c r="N53" t="s">
        <v>398</v>
      </c>
      <c r="O53">
        <v>179</v>
      </c>
      <c r="P53" t="s">
        <v>400</v>
      </c>
      <c r="Q53">
        <v>15000</v>
      </c>
      <c r="R53" t="s">
        <v>399</v>
      </c>
      <c r="S53">
        <v>567</v>
      </c>
      <c r="T53" t="s">
        <v>402</v>
      </c>
      <c r="U53">
        <v>236</v>
      </c>
      <c r="V53">
        <v>23000</v>
      </c>
      <c r="W53">
        <v>16149</v>
      </c>
      <c r="X53">
        <v>2</v>
      </c>
      <c r="Y53">
        <v>222403</v>
      </c>
      <c r="Z53">
        <v>306</v>
      </c>
      <c r="AA53">
        <v>453</v>
      </c>
      <c r="AB53" t="s">
        <v>404</v>
      </c>
    </row>
    <row r="54" spans="1:28" x14ac:dyDescent="0.3">
      <c r="A54" s="4" t="s">
        <v>408</v>
      </c>
      <c r="B54" t="s">
        <v>67</v>
      </c>
      <c r="C54" t="s">
        <v>68</v>
      </c>
      <c r="D54" t="s">
        <v>58</v>
      </c>
      <c r="E54">
        <v>2013</v>
      </c>
      <c r="F54">
        <v>131</v>
      </c>
      <c r="G54" t="s">
        <v>100</v>
      </c>
      <c r="H54" t="s">
        <v>410</v>
      </c>
      <c r="I54" s="4">
        <v>190000000</v>
      </c>
      <c r="J54" s="4">
        <v>101785482</v>
      </c>
      <c r="K54">
        <v>7</v>
      </c>
      <c r="L54">
        <v>1.85</v>
      </c>
      <c r="M54" t="s">
        <v>69</v>
      </c>
      <c r="N54" t="s">
        <v>405</v>
      </c>
      <c r="O54">
        <v>0</v>
      </c>
      <c r="P54" t="s">
        <v>407</v>
      </c>
      <c r="Q54">
        <v>16000</v>
      </c>
      <c r="R54" t="s">
        <v>406</v>
      </c>
      <c r="S54">
        <v>968</v>
      </c>
      <c r="T54" t="s">
        <v>409</v>
      </c>
      <c r="U54">
        <v>919</v>
      </c>
      <c r="V54">
        <v>83000</v>
      </c>
      <c r="W54">
        <v>19166</v>
      </c>
      <c r="X54">
        <v>0</v>
      </c>
      <c r="Y54">
        <v>381148</v>
      </c>
      <c r="Z54">
        <v>575</v>
      </c>
      <c r="AA54">
        <v>1106</v>
      </c>
      <c r="AB54" t="s">
        <v>411</v>
      </c>
    </row>
    <row r="55" spans="1:28" x14ac:dyDescent="0.3">
      <c r="A55" s="4" t="s">
        <v>413</v>
      </c>
      <c r="B55" t="s">
        <v>67</v>
      </c>
      <c r="C55" t="s">
        <v>68</v>
      </c>
      <c r="D55" t="s">
        <v>58</v>
      </c>
      <c r="E55">
        <v>2011</v>
      </c>
      <c r="F55">
        <v>154</v>
      </c>
      <c r="G55" t="s">
        <v>100</v>
      </c>
      <c r="H55" t="s">
        <v>414</v>
      </c>
      <c r="I55" s="4">
        <v>195000000</v>
      </c>
      <c r="J55" s="4">
        <v>352358779</v>
      </c>
      <c r="K55">
        <v>6.3</v>
      </c>
      <c r="L55">
        <v>2.35</v>
      </c>
      <c r="M55" t="s">
        <v>69</v>
      </c>
      <c r="N55" t="s">
        <v>305</v>
      </c>
      <c r="O55">
        <v>0</v>
      </c>
      <c r="P55" t="s">
        <v>307</v>
      </c>
      <c r="Q55">
        <v>894</v>
      </c>
      <c r="R55" t="s">
        <v>412</v>
      </c>
      <c r="S55">
        <v>829</v>
      </c>
      <c r="T55" t="s">
        <v>306</v>
      </c>
      <c r="U55">
        <v>581</v>
      </c>
      <c r="V55">
        <v>46000</v>
      </c>
      <c r="W55">
        <v>2593</v>
      </c>
      <c r="X55">
        <v>2</v>
      </c>
      <c r="Y55">
        <v>326180</v>
      </c>
      <c r="Z55">
        <v>428</v>
      </c>
      <c r="AA55">
        <v>899</v>
      </c>
      <c r="AB55" t="s">
        <v>415</v>
      </c>
    </row>
    <row r="56" spans="1:28" x14ac:dyDescent="0.3">
      <c r="A56" s="4" t="s">
        <v>419</v>
      </c>
      <c r="B56" t="s">
        <v>67</v>
      </c>
      <c r="C56" t="s">
        <v>68</v>
      </c>
      <c r="D56" t="s">
        <v>58</v>
      </c>
      <c r="E56">
        <v>2008</v>
      </c>
      <c r="F56">
        <v>122</v>
      </c>
      <c r="G56" t="s">
        <v>72</v>
      </c>
      <c r="H56" t="s">
        <v>421</v>
      </c>
      <c r="I56" s="4">
        <v>185000000</v>
      </c>
      <c r="J56" s="4">
        <v>317011114</v>
      </c>
      <c r="K56">
        <v>6.2</v>
      </c>
      <c r="L56">
        <v>2.35</v>
      </c>
      <c r="M56" t="s">
        <v>69</v>
      </c>
      <c r="N56" t="s">
        <v>416</v>
      </c>
      <c r="O56">
        <v>14000</v>
      </c>
      <c r="P56" t="s">
        <v>418</v>
      </c>
      <c r="Q56">
        <v>11000</v>
      </c>
      <c r="R56" t="s">
        <v>417</v>
      </c>
      <c r="S56">
        <v>1000</v>
      </c>
      <c r="T56" t="s">
        <v>420</v>
      </c>
      <c r="U56">
        <v>1000</v>
      </c>
      <c r="V56">
        <v>5000</v>
      </c>
      <c r="W56">
        <v>14959</v>
      </c>
      <c r="X56">
        <v>2</v>
      </c>
      <c r="Y56">
        <v>333847</v>
      </c>
      <c r="Z56">
        <v>470</v>
      </c>
      <c r="AA56">
        <v>2054</v>
      </c>
      <c r="AB56" t="s">
        <v>422</v>
      </c>
    </row>
    <row r="57" spans="1:28" x14ac:dyDescent="0.3">
      <c r="A57" s="4" t="s">
        <v>426</v>
      </c>
      <c r="B57" t="s">
        <v>67</v>
      </c>
      <c r="C57" t="s">
        <v>68</v>
      </c>
      <c r="D57" t="s">
        <v>58</v>
      </c>
      <c r="E57">
        <v>2015</v>
      </c>
      <c r="F57">
        <v>93</v>
      </c>
      <c r="G57" t="s">
        <v>298</v>
      </c>
      <c r="H57" t="s">
        <v>427</v>
      </c>
      <c r="I57" s="4" t="s">
        <v>24161</v>
      </c>
      <c r="J57" s="4">
        <v>123070338</v>
      </c>
      <c r="K57">
        <v>6.8</v>
      </c>
      <c r="L57">
        <v>2.35</v>
      </c>
      <c r="M57" t="s">
        <v>122</v>
      </c>
      <c r="N57" t="s">
        <v>423</v>
      </c>
      <c r="O57">
        <v>113</v>
      </c>
      <c r="P57" t="s">
        <v>425</v>
      </c>
      <c r="Q57">
        <v>275</v>
      </c>
      <c r="R57" t="s">
        <v>424</v>
      </c>
      <c r="S57">
        <v>150</v>
      </c>
      <c r="T57" t="s">
        <v>423</v>
      </c>
      <c r="U57">
        <v>113</v>
      </c>
      <c r="V57">
        <v>20000</v>
      </c>
      <c r="W57">
        <v>696</v>
      </c>
      <c r="X57">
        <v>0</v>
      </c>
      <c r="Y57">
        <v>62836</v>
      </c>
      <c r="Z57">
        <v>298</v>
      </c>
      <c r="AA57">
        <v>345</v>
      </c>
      <c r="AB57" t="s">
        <v>428</v>
      </c>
    </row>
    <row r="58" spans="1:28" x14ac:dyDescent="0.3">
      <c r="A58" s="4" t="s">
        <v>431</v>
      </c>
      <c r="B58" t="s">
        <v>67</v>
      </c>
      <c r="C58" t="s">
        <v>68</v>
      </c>
      <c r="D58" t="s">
        <v>58</v>
      </c>
      <c r="E58">
        <v>2012</v>
      </c>
      <c r="F58">
        <v>93</v>
      </c>
      <c r="G58" t="s">
        <v>298</v>
      </c>
      <c r="H58" t="s">
        <v>433</v>
      </c>
      <c r="I58" s="4">
        <v>185000000</v>
      </c>
      <c r="J58" s="4">
        <v>237282182</v>
      </c>
      <c r="K58">
        <v>7.2</v>
      </c>
      <c r="L58">
        <v>2.35</v>
      </c>
      <c r="M58" t="s">
        <v>122</v>
      </c>
      <c r="N58" t="s">
        <v>429</v>
      </c>
      <c r="O58">
        <v>56</v>
      </c>
      <c r="P58" t="s">
        <v>430</v>
      </c>
      <c r="Q58">
        <v>2000</v>
      </c>
      <c r="R58" t="s">
        <v>348</v>
      </c>
      <c r="S58">
        <v>1000</v>
      </c>
      <c r="T58" t="s">
        <v>432</v>
      </c>
      <c r="U58">
        <v>838</v>
      </c>
      <c r="V58">
        <v>39000</v>
      </c>
      <c r="W58">
        <v>5005</v>
      </c>
      <c r="X58">
        <v>0</v>
      </c>
      <c r="Y58">
        <v>273556</v>
      </c>
      <c r="Z58">
        <v>488</v>
      </c>
      <c r="AA58">
        <v>428</v>
      </c>
      <c r="AB58" t="s">
        <v>434</v>
      </c>
    </row>
    <row r="59" spans="1:28" x14ac:dyDescent="0.3">
      <c r="A59" s="4" t="s">
        <v>438</v>
      </c>
      <c r="B59" t="s">
        <v>67</v>
      </c>
      <c r="C59" t="s">
        <v>68</v>
      </c>
      <c r="D59" t="s">
        <v>58</v>
      </c>
      <c r="E59">
        <v>2016</v>
      </c>
      <c r="F59">
        <v>122</v>
      </c>
      <c r="G59" t="s">
        <v>254</v>
      </c>
      <c r="H59" t="s">
        <v>440</v>
      </c>
      <c r="I59" s="4">
        <v>185000000</v>
      </c>
      <c r="J59" s="4">
        <v>130468626</v>
      </c>
      <c r="K59">
        <v>7.5</v>
      </c>
      <c r="L59">
        <v>2.35</v>
      </c>
      <c r="M59" t="s">
        <v>69</v>
      </c>
      <c r="N59" t="s">
        <v>435</v>
      </c>
      <c r="O59">
        <v>681</v>
      </c>
      <c r="P59" t="s">
        <v>437</v>
      </c>
      <c r="Q59">
        <v>998</v>
      </c>
      <c r="R59" t="s">
        <v>436</v>
      </c>
      <c r="S59">
        <v>119</v>
      </c>
      <c r="T59" t="s">
        <v>439</v>
      </c>
      <c r="U59">
        <v>105</v>
      </c>
      <c r="V59">
        <v>30000</v>
      </c>
      <c r="W59">
        <v>1327</v>
      </c>
      <c r="X59">
        <v>4</v>
      </c>
      <c r="Y59">
        <v>53607</v>
      </c>
      <c r="Z59">
        <v>322</v>
      </c>
      <c r="AA59">
        <v>432</v>
      </c>
      <c r="AB59" t="s">
        <v>441</v>
      </c>
    </row>
    <row r="60" spans="1:28" x14ac:dyDescent="0.3">
      <c r="A60" s="4" t="s">
        <v>444</v>
      </c>
      <c r="B60" t="s">
        <v>67</v>
      </c>
      <c r="C60" t="s">
        <v>68</v>
      </c>
      <c r="D60" t="s">
        <v>58</v>
      </c>
      <c r="E60">
        <v>2008</v>
      </c>
      <c r="F60">
        <v>98</v>
      </c>
      <c r="G60" t="s">
        <v>443</v>
      </c>
      <c r="H60" t="s">
        <v>446</v>
      </c>
      <c r="I60" s="4">
        <v>180000000</v>
      </c>
      <c r="J60" s="4">
        <v>223806889</v>
      </c>
      <c r="K60">
        <v>8.4</v>
      </c>
      <c r="L60">
        <v>2.35</v>
      </c>
      <c r="M60" t="s">
        <v>304</v>
      </c>
      <c r="N60" t="s">
        <v>98</v>
      </c>
      <c r="O60">
        <v>475</v>
      </c>
      <c r="P60" t="s">
        <v>348</v>
      </c>
      <c r="Q60">
        <v>1000</v>
      </c>
      <c r="R60" t="s">
        <v>442</v>
      </c>
      <c r="S60">
        <v>729</v>
      </c>
      <c r="T60" t="s">
        <v>445</v>
      </c>
      <c r="U60">
        <v>522</v>
      </c>
      <c r="V60">
        <v>16000</v>
      </c>
      <c r="W60">
        <v>2975</v>
      </c>
      <c r="X60">
        <v>0</v>
      </c>
      <c r="Y60">
        <v>718837</v>
      </c>
      <c r="Z60">
        <v>421</v>
      </c>
      <c r="AA60">
        <v>1043</v>
      </c>
      <c r="AB60" t="s">
        <v>447</v>
      </c>
    </row>
    <row r="61" spans="1:28" x14ac:dyDescent="0.3">
      <c r="A61" s="4" t="s">
        <v>451</v>
      </c>
      <c r="B61" t="s">
        <v>67</v>
      </c>
      <c r="C61" t="s">
        <v>68</v>
      </c>
      <c r="D61" t="s">
        <v>58</v>
      </c>
      <c r="E61">
        <v>2007</v>
      </c>
      <c r="F61">
        <v>91</v>
      </c>
      <c r="G61" t="s">
        <v>449</v>
      </c>
      <c r="H61" t="s">
        <v>453</v>
      </c>
      <c r="I61" s="4">
        <v>140000000</v>
      </c>
      <c r="J61" s="4">
        <v>140080850</v>
      </c>
      <c r="K61">
        <v>6.2</v>
      </c>
      <c r="L61">
        <v>2.35</v>
      </c>
      <c r="M61" t="s">
        <v>69</v>
      </c>
      <c r="N61" t="s">
        <v>287</v>
      </c>
      <c r="O61">
        <v>420</v>
      </c>
      <c r="P61" t="s">
        <v>450</v>
      </c>
      <c r="Q61">
        <v>268</v>
      </c>
      <c r="R61" t="s">
        <v>448</v>
      </c>
      <c r="S61">
        <v>268</v>
      </c>
      <c r="T61" t="s">
        <v>452</v>
      </c>
      <c r="U61">
        <v>173</v>
      </c>
      <c r="V61">
        <v>0</v>
      </c>
      <c r="W61">
        <v>1125</v>
      </c>
      <c r="X61">
        <v>2</v>
      </c>
      <c r="Y61">
        <v>121084</v>
      </c>
      <c r="Z61">
        <v>162</v>
      </c>
      <c r="AA61">
        <v>221</v>
      </c>
      <c r="AB61" t="s">
        <v>454</v>
      </c>
    </row>
    <row r="62" spans="1:28" x14ac:dyDescent="0.3">
      <c r="A62" s="4" t="s">
        <v>458</v>
      </c>
      <c r="B62" t="s">
        <v>67</v>
      </c>
      <c r="C62" t="s">
        <v>68</v>
      </c>
      <c r="D62" t="s">
        <v>58</v>
      </c>
      <c r="E62">
        <v>2009</v>
      </c>
      <c r="F62">
        <v>158</v>
      </c>
      <c r="G62" t="s">
        <v>100</v>
      </c>
      <c r="H62" t="s">
        <v>460</v>
      </c>
      <c r="I62" s="4">
        <v>200000000</v>
      </c>
      <c r="J62" s="4">
        <v>166112167</v>
      </c>
      <c r="K62">
        <v>5.8</v>
      </c>
      <c r="L62">
        <v>2.35</v>
      </c>
      <c r="M62" t="s">
        <v>69</v>
      </c>
      <c r="N62" t="s">
        <v>455</v>
      </c>
      <c r="O62">
        <v>776</v>
      </c>
      <c r="P62" t="s">
        <v>457</v>
      </c>
      <c r="Q62">
        <v>1000</v>
      </c>
      <c r="R62" t="s">
        <v>456</v>
      </c>
      <c r="S62">
        <v>468</v>
      </c>
      <c r="T62" t="s">
        <v>459</v>
      </c>
      <c r="U62">
        <v>310</v>
      </c>
      <c r="V62">
        <v>13000</v>
      </c>
      <c r="W62">
        <v>2144</v>
      </c>
      <c r="X62">
        <v>0</v>
      </c>
      <c r="Y62">
        <v>283418</v>
      </c>
      <c r="Z62">
        <v>367</v>
      </c>
      <c r="AA62">
        <v>1055</v>
      </c>
      <c r="AB62" t="s">
        <v>461</v>
      </c>
    </row>
    <row r="63" spans="1:28" x14ac:dyDescent="0.3">
      <c r="A63" s="4" t="s">
        <v>466</v>
      </c>
      <c r="B63" t="s">
        <v>67</v>
      </c>
      <c r="C63" t="s">
        <v>68</v>
      </c>
      <c r="D63" t="s">
        <v>58</v>
      </c>
      <c r="E63">
        <v>2009</v>
      </c>
      <c r="F63">
        <v>96</v>
      </c>
      <c r="G63" t="s">
        <v>464</v>
      </c>
      <c r="H63" t="s">
        <v>468</v>
      </c>
      <c r="I63" s="4">
        <v>200000000</v>
      </c>
      <c r="J63" s="4">
        <v>137850096</v>
      </c>
      <c r="K63">
        <v>6.8</v>
      </c>
      <c r="L63">
        <v>2.35</v>
      </c>
      <c r="M63" t="s">
        <v>122</v>
      </c>
      <c r="N63" t="s">
        <v>462</v>
      </c>
      <c r="O63">
        <v>0</v>
      </c>
      <c r="P63" t="s">
        <v>465</v>
      </c>
      <c r="Q63">
        <v>18000</v>
      </c>
      <c r="R63" t="s">
        <v>463</v>
      </c>
      <c r="S63">
        <v>14000</v>
      </c>
      <c r="T63" t="s">
        <v>467</v>
      </c>
      <c r="U63">
        <v>10000</v>
      </c>
      <c r="V63">
        <v>0</v>
      </c>
      <c r="W63">
        <v>48878</v>
      </c>
      <c r="X63">
        <v>0</v>
      </c>
      <c r="Y63">
        <v>72809</v>
      </c>
      <c r="Z63">
        <v>240</v>
      </c>
      <c r="AA63">
        <v>249</v>
      </c>
      <c r="AB63" t="s">
        <v>469</v>
      </c>
    </row>
    <row r="64" spans="1:28" x14ac:dyDescent="0.3">
      <c r="A64" s="4" t="s">
        <v>472</v>
      </c>
      <c r="B64" t="s">
        <v>67</v>
      </c>
      <c r="C64" t="s">
        <v>68</v>
      </c>
      <c r="D64" t="s">
        <v>58</v>
      </c>
      <c r="E64">
        <v>2015</v>
      </c>
      <c r="F64">
        <v>127</v>
      </c>
      <c r="G64" t="s">
        <v>100</v>
      </c>
      <c r="H64" t="s">
        <v>474</v>
      </c>
      <c r="I64" s="4">
        <v>176000000</v>
      </c>
      <c r="J64" s="4">
        <v>47375327</v>
      </c>
      <c r="K64">
        <v>5.4</v>
      </c>
      <c r="L64">
        <v>2.35</v>
      </c>
      <c r="M64" t="s">
        <v>69</v>
      </c>
      <c r="N64" t="s">
        <v>470</v>
      </c>
      <c r="O64">
        <v>0</v>
      </c>
      <c r="P64" t="s">
        <v>471</v>
      </c>
      <c r="Q64">
        <v>17000</v>
      </c>
      <c r="R64" t="s">
        <v>317</v>
      </c>
      <c r="S64">
        <v>15000</v>
      </c>
      <c r="T64" t="s">
        <v>473</v>
      </c>
      <c r="U64">
        <v>13000</v>
      </c>
      <c r="V64">
        <v>44000</v>
      </c>
      <c r="W64">
        <v>47334</v>
      </c>
      <c r="X64">
        <v>1</v>
      </c>
      <c r="Y64">
        <v>139593</v>
      </c>
      <c r="Z64">
        <v>384</v>
      </c>
      <c r="AA64">
        <v>720</v>
      </c>
      <c r="AB64" t="s">
        <v>475</v>
      </c>
    </row>
    <row r="65" spans="1:28" x14ac:dyDescent="0.3">
      <c r="A65" s="4" t="s">
        <v>476</v>
      </c>
      <c r="B65" t="s">
        <v>67</v>
      </c>
      <c r="C65" t="s">
        <v>68</v>
      </c>
      <c r="D65" t="s">
        <v>58</v>
      </c>
      <c r="E65">
        <v>2016</v>
      </c>
      <c r="F65">
        <v>110</v>
      </c>
      <c r="G65" t="s">
        <v>234</v>
      </c>
      <c r="H65" t="s">
        <v>478</v>
      </c>
      <c r="I65" s="4">
        <v>180000000</v>
      </c>
      <c r="J65" s="4">
        <v>124051759</v>
      </c>
      <c r="K65">
        <v>6.6</v>
      </c>
      <c r="L65">
        <v>2.35</v>
      </c>
      <c r="M65" t="s">
        <v>69</v>
      </c>
      <c r="N65" t="s">
        <v>130</v>
      </c>
      <c r="O65">
        <v>282</v>
      </c>
      <c r="P65" t="s">
        <v>81</v>
      </c>
      <c r="Q65">
        <v>11000</v>
      </c>
      <c r="R65" t="s">
        <v>253</v>
      </c>
      <c r="S65">
        <v>10000</v>
      </c>
      <c r="T65" t="s">
        <v>477</v>
      </c>
      <c r="U65">
        <v>103</v>
      </c>
      <c r="V65">
        <v>29000</v>
      </c>
      <c r="W65">
        <v>21175</v>
      </c>
      <c r="X65">
        <v>2</v>
      </c>
      <c r="Y65">
        <v>42372</v>
      </c>
      <c r="Z65">
        <v>248</v>
      </c>
      <c r="AA65">
        <v>239</v>
      </c>
      <c r="AB65" t="s">
        <v>479</v>
      </c>
    </row>
    <row r="66" spans="1:28" x14ac:dyDescent="0.3">
      <c r="A66" s="4" t="s">
        <v>481</v>
      </c>
      <c r="B66" t="s">
        <v>67</v>
      </c>
      <c r="C66" t="s">
        <v>68</v>
      </c>
      <c r="D66" t="s">
        <v>58</v>
      </c>
      <c r="E66">
        <v>2005</v>
      </c>
      <c r="F66">
        <v>150</v>
      </c>
      <c r="G66" t="s">
        <v>227</v>
      </c>
      <c r="H66" t="s">
        <v>483</v>
      </c>
      <c r="I66" s="4">
        <v>180000000</v>
      </c>
      <c r="J66" s="4">
        <v>291709845</v>
      </c>
      <c r="K66">
        <v>6.9</v>
      </c>
      <c r="L66">
        <v>2.35</v>
      </c>
      <c r="M66" t="s">
        <v>122</v>
      </c>
      <c r="N66" t="s">
        <v>173</v>
      </c>
      <c r="O66">
        <v>80</v>
      </c>
      <c r="P66" t="s">
        <v>420</v>
      </c>
      <c r="Q66">
        <v>1000</v>
      </c>
      <c r="R66" t="s">
        <v>480</v>
      </c>
      <c r="S66">
        <v>190</v>
      </c>
      <c r="T66" t="s">
        <v>482</v>
      </c>
      <c r="U66">
        <v>82</v>
      </c>
      <c r="V66">
        <v>0</v>
      </c>
      <c r="W66">
        <v>1317</v>
      </c>
      <c r="X66">
        <v>5</v>
      </c>
      <c r="Y66">
        <v>286506</v>
      </c>
      <c r="Z66">
        <v>284</v>
      </c>
      <c r="AA66">
        <v>1463</v>
      </c>
      <c r="AB66" t="s">
        <v>484</v>
      </c>
    </row>
    <row r="67" spans="1:28" x14ac:dyDescent="0.3">
      <c r="A67" s="4" t="s">
        <v>486</v>
      </c>
      <c r="B67" t="s">
        <v>67</v>
      </c>
      <c r="C67" t="s">
        <v>68</v>
      </c>
      <c r="D67" t="s">
        <v>58</v>
      </c>
      <c r="E67">
        <v>2016</v>
      </c>
      <c r="F67">
        <v>144</v>
      </c>
      <c r="G67" t="s">
        <v>100</v>
      </c>
      <c r="H67" t="s">
        <v>488</v>
      </c>
      <c r="I67" s="4">
        <v>178000000</v>
      </c>
      <c r="J67" s="4">
        <v>154985087</v>
      </c>
      <c r="K67">
        <v>7.3</v>
      </c>
      <c r="L67">
        <v>2.35</v>
      </c>
      <c r="M67" t="s">
        <v>69</v>
      </c>
      <c r="N67" t="s">
        <v>145</v>
      </c>
      <c r="O67">
        <v>0</v>
      </c>
      <c r="P67" t="s">
        <v>374</v>
      </c>
      <c r="Q67">
        <v>34000</v>
      </c>
      <c r="R67" t="s">
        <v>485</v>
      </c>
      <c r="S67">
        <v>13000</v>
      </c>
      <c r="T67" t="s">
        <v>487</v>
      </c>
      <c r="U67">
        <v>1000</v>
      </c>
      <c r="V67">
        <v>54000</v>
      </c>
      <c r="W67">
        <v>49684</v>
      </c>
      <c r="X67">
        <v>6</v>
      </c>
      <c r="Y67">
        <v>148379</v>
      </c>
      <c r="Z67">
        <v>396</v>
      </c>
      <c r="AA67">
        <v>622</v>
      </c>
      <c r="AB67" t="s">
        <v>489</v>
      </c>
    </row>
    <row r="68" spans="1:28" x14ac:dyDescent="0.3">
      <c r="A68" s="4" t="s">
        <v>492</v>
      </c>
      <c r="B68" t="s">
        <v>67</v>
      </c>
      <c r="C68" t="s">
        <v>68</v>
      </c>
      <c r="D68" t="s">
        <v>58</v>
      </c>
      <c r="E68">
        <v>2008</v>
      </c>
      <c r="F68">
        <v>152</v>
      </c>
      <c r="G68" t="s">
        <v>491</v>
      </c>
      <c r="H68" t="s">
        <v>494</v>
      </c>
      <c r="I68" s="4">
        <v>185000000</v>
      </c>
      <c r="J68" s="4">
        <v>533316061</v>
      </c>
      <c r="K68">
        <v>9</v>
      </c>
      <c r="L68">
        <v>2.35</v>
      </c>
      <c r="M68" t="s">
        <v>69</v>
      </c>
      <c r="N68" t="s">
        <v>87</v>
      </c>
      <c r="O68">
        <v>22000</v>
      </c>
      <c r="P68" t="s">
        <v>88</v>
      </c>
      <c r="Q68">
        <v>23000</v>
      </c>
      <c r="R68" t="s">
        <v>490</v>
      </c>
      <c r="S68">
        <v>13000</v>
      </c>
      <c r="T68" t="s">
        <v>493</v>
      </c>
      <c r="U68">
        <v>11000</v>
      </c>
      <c r="V68">
        <v>37000</v>
      </c>
      <c r="W68">
        <v>57802</v>
      </c>
      <c r="X68">
        <v>0</v>
      </c>
      <c r="Y68">
        <v>1676169</v>
      </c>
      <c r="Z68">
        <v>645</v>
      </c>
      <c r="AA68">
        <v>4667</v>
      </c>
      <c r="AB68" t="s">
        <v>495</v>
      </c>
    </row>
    <row r="69" spans="1:28" x14ac:dyDescent="0.3">
      <c r="A69" s="4" t="s">
        <v>499</v>
      </c>
      <c r="B69" t="s">
        <v>67</v>
      </c>
      <c r="C69" t="s">
        <v>68</v>
      </c>
      <c r="D69" t="s">
        <v>58</v>
      </c>
      <c r="E69">
        <v>2009</v>
      </c>
      <c r="F69">
        <v>96</v>
      </c>
      <c r="G69" t="s">
        <v>498</v>
      </c>
      <c r="H69" t="s">
        <v>501</v>
      </c>
      <c r="I69" s="4">
        <v>175000000</v>
      </c>
      <c r="J69" s="4">
        <v>292979556</v>
      </c>
      <c r="K69">
        <v>8.3000000000000007</v>
      </c>
      <c r="L69">
        <v>1.85</v>
      </c>
      <c r="M69" t="s">
        <v>122</v>
      </c>
      <c r="N69" t="s">
        <v>496</v>
      </c>
      <c r="O69">
        <v>0</v>
      </c>
      <c r="P69" t="s">
        <v>348</v>
      </c>
      <c r="Q69">
        <v>1000</v>
      </c>
      <c r="R69" t="s">
        <v>497</v>
      </c>
      <c r="S69">
        <v>848</v>
      </c>
      <c r="T69" t="s">
        <v>500</v>
      </c>
      <c r="U69">
        <v>262</v>
      </c>
      <c r="V69">
        <v>27000</v>
      </c>
      <c r="W69">
        <v>2635</v>
      </c>
      <c r="X69">
        <v>1</v>
      </c>
      <c r="Y69">
        <v>665575</v>
      </c>
      <c r="Z69">
        <v>408</v>
      </c>
      <c r="AA69">
        <v>704</v>
      </c>
      <c r="AB69" t="s">
        <v>502</v>
      </c>
    </row>
    <row r="70" spans="1:28" x14ac:dyDescent="0.3">
      <c r="A70" s="4" t="s">
        <v>507</v>
      </c>
      <c r="B70" t="s">
        <v>67</v>
      </c>
      <c r="C70" t="s">
        <v>68</v>
      </c>
      <c r="D70" t="s">
        <v>58</v>
      </c>
      <c r="E70">
        <v>2009</v>
      </c>
      <c r="F70">
        <v>94</v>
      </c>
      <c r="G70" t="s">
        <v>505</v>
      </c>
      <c r="H70" t="s">
        <v>509</v>
      </c>
      <c r="I70" s="4">
        <v>175000000</v>
      </c>
      <c r="J70" s="4">
        <v>198332128</v>
      </c>
      <c r="K70">
        <v>6.5</v>
      </c>
      <c r="L70">
        <v>2.35</v>
      </c>
      <c r="M70" t="s">
        <v>122</v>
      </c>
      <c r="N70" t="s">
        <v>503</v>
      </c>
      <c r="O70">
        <v>11</v>
      </c>
      <c r="P70" t="s">
        <v>506</v>
      </c>
      <c r="Q70">
        <v>1000</v>
      </c>
      <c r="R70" t="s">
        <v>504</v>
      </c>
      <c r="S70">
        <v>973</v>
      </c>
      <c r="T70" t="s">
        <v>508</v>
      </c>
      <c r="U70">
        <v>459</v>
      </c>
      <c r="V70">
        <v>0</v>
      </c>
      <c r="W70">
        <v>2579</v>
      </c>
      <c r="X70">
        <v>2</v>
      </c>
      <c r="Y70">
        <v>114553</v>
      </c>
      <c r="Z70">
        <v>219</v>
      </c>
      <c r="AA70">
        <v>187</v>
      </c>
      <c r="AB70" t="s">
        <v>510</v>
      </c>
    </row>
    <row r="71" spans="1:28" x14ac:dyDescent="0.3">
      <c r="A71" s="4" t="s">
        <v>511</v>
      </c>
      <c r="B71" t="s">
        <v>67</v>
      </c>
      <c r="C71" t="s">
        <v>68</v>
      </c>
      <c r="D71" t="s">
        <v>58</v>
      </c>
      <c r="E71">
        <v>2008</v>
      </c>
      <c r="F71">
        <v>126</v>
      </c>
      <c r="G71" t="s">
        <v>100</v>
      </c>
      <c r="H71" t="s">
        <v>512</v>
      </c>
      <c r="I71" s="4">
        <v>140000000</v>
      </c>
      <c r="J71" s="4">
        <v>318298180</v>
      </c>
      <c r="K71">
        <v>7.9</v>
      </c>
      <c r="L71">
        <v>2.35</v>
      </c>
      <c r="M71" t="s">
        <v>69</v>
      </c>
      <c r="N71" t="s">
        <v>277</v>
      </c>
      <c r="O71">
        <v>4000</v>
      </c>
      <c r="P71" t="s">
        <v>124</v>
      </c>
      <c r="Q71">
        <v>21000</v>
      </c>
      <c r="R71" t="s">
        <v>328</v>
      </c>
      <c r="S71">
        <v>12000</v>
      </c>
      <c r="T71" t="s">
        <v>277</v>
      </c>
      <c r="U71">
        <v>4000</v>
      </c>
      <c r="V71">
        <v>10000</v>
      </c>
      <c r="W71">
        <v>39252</v>
      </c>
      <c r="X71">
        <v>3</v>
      </c>
      <c r="Y71">
        <v>696338</v>
      </c>
      <c r="Z71">
        <v>486</v>
      </c>
      <c r="AA71">
        <v>1055</v>
      </c>
      <c r="AB71" t="s">
        <v>513</v>
      </c>
    </row>
    <row r="72" spans="1:28" x14ac:dyDescent="0.3">
      <c r="A72" s="4" t="s">
        <v>517</v>
      </c>
      <c r="B72" t="s">
        <v>67</v>
      </c>
      <c r="C72" t="s">
        <v>68</v>
      </c>
      <c r="D72" t="s">
        <v>58</v>
      </c>
      <c r="E72">
        <v>2011</v>
      </c>
      <c r="F72">
        <v>126</v>
      </c>
      <c r="G72" t="s">
        <v>515</v>
      </c>
      <c r="H72" t="s">
        <v>518</v>
      </c>
      <c r="I72" s="4">
        <v>170000000</v>
      </c>
      <c r="J72" s="4">
        <v>73820094</v>
      </c>
      <c r="K72">
        <v>7.5</v>
      </c>
      <c r="L72">
        <v>1.85</v>
      </c>
      <c r="M72" t="s">
        <v>122</v>
      </c>
      <c r="N72" t="s">
        <v>514</v>
      </c>
      <c r="O72">
        <v>17000</v>
      </c>
      <c r="P72" t="s">
        <v>516</v>
      </c>
      <c r="Q72">
        <v>17000</v>
      </c>
      <c r="R72" t="s">
        <v>228</v>
      </c>
      <c r="S72">
        <v>16000</v>
      </c>
      <c r="T72" t="s">
        <v>417</v>
      </c>
      <c r="U72">
        <v>1000</v>
      </c>
      <c r="V72">
        <v>42000</v>
      </c>
      <c r="W72">
        <v>36017</v>
      </c>
      <c r="X72">
        <v>0</v>
      </c>
      <c r="Y72">
        <v>245333</v>
      </c>
      <c r="Z72">
        <v>682</v>
      </c>
      <c r="AA72">
        <v>678</v>
      </c>
      <c r="AB72" t="s">
        <v>519</v>
      </c>
    </row>
    <row r="73" spans="1:28" x14ac:dyDescent="0.3">
      <c r="A73" s="4" t="s">
        <v>522</v>
      </c>
      <c r="B73" t="s">
        <v>67</v>
      </c>
      <c r="C73" t="s">
        <v>68</v>
      </c>
      <c r="D73" t="s">
        <v>58</v>
      </c>
      <c r="E73">
        <v>1999</v>
      </c>
      <c r="F73">
        <v>106</v>
      </c>
      <c r="G73" t="s">
        <v>521</v>
      </c>
      <c r="H73" t="s">
        <v>524</v>
      </c>
      <c r="I73" s="4">
        <v>170000000</v>
      </c>
      <c r="J73" s="4">
        <v>113745408</v>
      </c>
      <c r="K73">
        <v>4.8</v>
      </c>
      <c r="L73">
        <v>1.85</v>
      </c>
      <c r="M73" t="s">
        <v>69</v>
      </c>
      <c r="N73" t="s">
        <v>190</v>
      </c>
      <c r="O73">
        <v>188</v>
      </c>
      <c r="P73" t="s">
        <v>193</v>
      </c>
      <c r="Q73">
        <v>10000</v>
      </c>
      <c r="R73" t="s">
        <v>520</v>
      </c>
      <c r="S73">
        <v>4000</v>
      </c>
      <c r="T73" t="s">
        <v>523</v>
      </c>
      <c r="U73">
        <v>582</v>
      </c>
      <c r="V73">
        <v>0</v>
      </c>
      <c r="W73">
        <v>15870</v>
      </c>
      <c r="X73">
        <v>2</v>
      </c>
      <c r="Y73">
        <v>129601</v>
      </c>
      <c r="Z73">
        <v>85</v>
      </c>
      <c r="AA73">
        <v>648</v>
      </c>
      <c r="AB73" t="s">
        <v>525</v>
      </c>
    </row>
    <row r="74" spans="1:28" x14ac:dyDescent="0.3">
      <c r="A74" s="4" t="s">
        <v>530</v>
      </c>
      <c r="B74" t="s">
        <v>67</v>
      </c>
      <c r="C74" t="s">
        <v>68</v>
      </c>
      <c r="D74" t="s">
        <v>58</v>
      </c>
      <c r="E74">
        <v>2008</v>
      </c>
      <c r="F74">
        <v>112</v>
      </c>
      <c r="G74" t="s">
        <v>528</v>
      </c>
      <c r="H74" t="s">
        <v>532</v>
      </c>
      <c r="I74" s="4">
        <v>145000000</v>
      </c>
      <c r="J74" s="4">
        <v>102176165</v>
      </c>
      <c r="K74">
        <v>5.2</v>
      </c>
      <c r="L74">
        <v>2.35</v>
      </c>
      <c r="M74" t="s">
        <v>69</v>
      </c>
      <c r="N74" t="s">
        <v>526</v>
      </c>
      <c r="O74">
        <v>357</v>
      </c>
      <c r="P74" t="s">
        <v>529</v>
      </c>
      <c r="Q74">
        <v>5000</v>
      </c>
      <c r="R74" t="s">
        <v>527</v>
      </c>
      <c r="S74">
        <v>3000</v>
      </c>
      <c r="T74" t="s">
        <v>531</v>
      </c>
      <c r="U74">
        <v>595</v>
      </c>
      <c r="V74">
        <v>0</v>
      </c>
      <c r="W74">
        <v>9131</v>
      </c>
      <c r="X74">
        <v>2</v>
      </c>
      <c r="Y74">
        <v>117927</v>
      </c>
      <c r="Z74">
        <v>264</v>
      </c>
      <c r="AA74">
        <v>501</v>
      </c>
      <c r="AB74" t="s">
        <v>533</v>
      </c>
    </row>
    <row r="75" spans="1:28" x14ac:dyDescent="0.3">
      <c r="A75" s="4" t="s">
        <v>537</v>
      </c>
      <c r="B75" t="s">
        <v>67</v>
      </c>
      <c r="C75" t="s">
        <v>68</v>
      </c>
      <c r="D75" t="s">
        <v>58</v>
      </c>
      <c r="E75">
        <v>2016</v>
      </c>
      <c r="F75">
        <v>123</v>
      </c>
      <c r="G75" t="s">
        <v>536</v>
      </c>
      <c r="H75" t="s">
        <v>539</v>
      </c>
      <c r="I75" s="4">
        <v>175000000</v>
      </c>
      <c r="J75" s="4">
        <v>161087183</v>
      </c>
      <c r="K75">
        <v>6.9</v>
      </c>
      <c r="L75">
        <v>2.35</v>
      </c>
      <c r="M75" t="s">
        <v>69</v>
      </c>
      <c r="N75" t="s">
        <v>534</v>
      </c>
      <c r="O75">
        <v>452</v>
      </c>
      <c r="P75" t="s">
        <v>193</v>
      </c>
      <c r="Q75">
        <v>10000</v>
      </c>
      <c r="R75" t="s">
        <v>535</v>
      </c>
      <c r="S75">
        <v>336</v>
      </c>
      <c r="T75" t="s">
        <v>538</v>
      </c>
      <c r="U75">
        <v>329</v>
      </c>
      <c r="V75">
        <v>80000</v>
      </c>
      <c r="W75">
        <v>11287</v>
      </c>
      <c r="X75">
        <v>8</v>
      </c>
      <c r="Y75">
        <v>118992</v>
      </c>
      <c r="Z75">
        <v>418</v>
      </c>
      <c r="AA75">
        <v>971</v>
      </c>
      <c r="AB75" t="s">
        <v>540</v>
      </c>
    </row>
    <row r="76" spans="1:28" x14ac:dyDescent="0.3">
      <c r="A76" s="4" t="s">
        <v>544</v>
      </c>
      <c r="B76" t="s">
        <v>67</v>
      </c>
      <c r="C76" t="s">
        <v>68</v>
      </c>
      <c r="D76" t="s">
        <v>58</v>
      </c>
      <c r="E76">
        <v>2007</v>
      </c>
      <c r="F76">
        <v>96</v>
      </c>
      <c r="G76" t="s">
        <v>542</v>
      </c>
      <c r="H76" t="s">
        <v>546</v>
      </c>
      <c r="I76" s="4">
        <v>175000000</v>
      </c>
      <c r="J76" s="4">
        <v>100289690</v>
      </c>
      <c r="K76">
        <v>5.4</v>
      </c>
      <c r="L76">
        <v>2.35</v>
      </c>
      <c r="M76" t="s">
        <v>122</v>
      </c>
      <c r="N76" t="s">
        <v>541</v>
      </c>
      <c r="O76">
        <v>293</v>
      </c>
      <c r="P76" t="s">
        <v>543</v>
      </c>
      <c r="Q76">
        <v>87000</v>
      </c>
      <c r="R76" t="s">
        <v>493</v>
      </c>
      <c r="S76">
        <v>11000</v>
      </c>
      <c r="T76" t="s">
        <v>545</v>
      </c>
      <c r="U76">
        <v>7000</v>
      </c>
      <c r="V76">
        <v>2000</v>
      </c>
      <c r="W76">
        <v>108016</v>
      </c>
      <c r="X76">
        <v>0</v>
      </c>
      <c r="Y76">
        <v>115099</v>
      </c>
      <c r="Z76">
        <v>186</v>
      </c>
      <c r="AA76">
        <v>257</v>
      </c>
      <c r="AB76" t="s">
        <v>547</v>
      </c>
    </row>
    <row r="77" spans="1:28" x14ac:dyDescent="0.3">
      <c r="A77" s="4" t="s">
        <v>551</v>
      </c>
      <c r="B77" t="s">
        <v>67</v>
      </c>
      <c r="C77" t="s">
        <v>68</v>
      </c>
      <c r="D77" t="s">
        <v>58</v>
      </c>
      <c r="E77">
        <v>2014</v>
      </c>
      <c r="F77">
        <v>113</v>
      </c>
      <c r="G77" t="s">
        <v>100</v>
      </c>
      <c r="H77" t="s">
        <v>553</v>
      </c>
      <c r="I77" s="4">
        <v>178000000</v>
      </c>
      <c r="J77" s="4">
        <v>100189501</v>
      </c>
      <c r="K77">
        <v>7.9</v>
      </c>
      <c r="L77">
        <v>2.35</v>
      </c>
      <c r="M77" t="s">
        <v>69</v>
      </c>
      <c r="N77" t="s">
        <v>548</v>
      </c>
      <c r="O77">
        <v>218</v>
      </c>
      <c r="P77" t="s">
        <v>550</v>
      </c>
      <c r="Q77">
        <v>10000</v>
      </c>
      <c r="R77" t="s">
        <v>549</v>
      </c>
      <c r="S77">
        <v>854</v>
      </c>
      <c r="T77" t="s">
        <v>552</v>
      </c>
      <c r="U77">
        <v>509</v>
      </c>
      <c r="V77">
        <v>77000</v>
      </c>
      <c r="W77">
        <v>12652</v>
      </c>
      <c r="X77">
        <v>1</v>
      </c>
      <c r="Y77">
        <v>431620</v>
      </c>
      <c r="Z77">
        <v>585</v>
      </c>
      <c r="AA77">
        <v>741</v>
      </c>
      <c r="AB77" t="s">
        <v>554</v>
      </c>
    </row>
    <row r="78" spans="1:28" x14ac:dyDescent="0.3">
      <c r="A78" s="4" t="s">
        <v>558</v>
      </c>
      <c r="B78" t="s">
        <v>67</v>
      </c>
      <c r="C78" t="s">
        <v>68</v>
      </c>
      <c r="D78" t="s">
        <v>58</v>
      </c>
      <c r="E78">
        <v>1995</v>
      </c>
      <c r="F78">
        <v>176</v>
      </c>
      <c r="G78" t="s">
        <v>254</v>
      </c>
      <c r="H78" t="s">
        <v>560</v>
      </c>
      <c r="I78" s="4">
        <v>175000000</v>
      </c>
      <c r="J78" s="4">
        <v>88246220</v>
      </c>
      <c r="K78">
        <v>6.1</v>
      </c>
      <c r="L78">
        <v>1.85</v>
      </c>
      <c r="M78" t="s">
        <v>69</v>
      </c>
      <c r="N78" t="s">
        <v>555</v>
      </c>
      <c r="O78">
        <v>58</v>
      </c>
      <c r="P78" t="s">
        <v>557</v>
      </c>
      <c r="Q78">
        <v>711</v>
      </c>
      <c r="R78" t="s">
        <v>556</v>
      </c>
      <c r="S78">
        <v>60</v>
      </c>
      <c r="T78" t="s">
        <v>559</v>
      </c>
      <c r="U78">
        <v>60</v>
      </c>
      <c r="V78">
        <v>0</v>
      </c>
      <c r="W78">
        <v>1004</v>
      </c>
      <c r="X78">
        <v>0</v>
      </c>
      <c r="Y78">
        <v>144337</v>
      </c>
      <c r="Z78">
        <v>91</v>
      </c>
      <c r="AA78">
        <v>309</v>
      </c>
      <c r="AB78" t="s">
        <v>561</v>
      </c>
    </row>
    <row r="79" spans="1:28" x14ac:dyDescent="0.3">
      <c r="A79" s="4" t="s">
        <v>564</v>
      </c>
      <c r="B79" t="s">
        <v>67</v>
      </c>
      <c r="C79" t="s">
        <v>68</v>
      </c>
      <c r="D79" t="s">
        <v>58</v>
      </c>
      <c r="E79">
        <v>2009</v>
      </c>
      <c r="F79">
        <v>118</v>
      </c>
      <c r="G79" t="s">
        <v>254</v>
      </c>
      <c r="H79" t="s">
        <v>566</v>
      </c>
      <c r="I79" s="4">
        <v>175000000</v>
      </c>
      <c r="J79" s="4">
        <v>150167630</v>
      </c>
      <c r="K79">
        <v>5.8</v>
      </c>
      <c r="L79">
        <v>2.35</v>
      </c>
      <c r="M79" t="s">
        <v>69</v>
      </c>
      <c r="N79" t="s">
        <v>562</v>
      </c>
      <c r="O79">
        <v>208</v>
      </c>
      <c r="P79" t="s">
        <v>92</v>
      </c>
      <c r="Q79">
        <v>23000</v>
      </c>
      <c r="R79" t="s">
        <v>563</v>
      </c>
      <c r="S79">
        <v>2000</v>
      </c>
      <c r="T79" t="s">
        <v>565</v>
      </c>
      <c r="U79">
        <v>570</v>
      </c>
      <c r="V79">
        <v>0</v>
      </c>
      <c r="W79">
        <v>26683</v>
      </c>
      <c r="X79">
        <v>4</v>
      </c>
      <c r="Y79">
        <v>174578</v>
      </c>
      <c r="Z79">
        <v>250</v>
      </c>
      <c r="AA79">
        <v>534</v>
      </c>
      <c r="AB79" t="s">
        <v>567</v>
      </c>
    </row>
    <row r="80" spans="1:28" x14ac:dyDescent="0.3">
      <c r="A80" s="4" t="s">
        <v>570</v>
      </c>
      <c r="B80" t="s">
        <v>67</v>
      </c>
      <c r="C80" t="s">
        <v>68</v>
      </c>
      <c r="D80" t="s">
        <v>58</v>
      </c>
      <c r="E80">
        <v>2015</v>
      </c>
      <c r="F80">
        <v>95</v>
      </c>
      <c r="G80" t="s">
        <v>569</v>
      </c>
      <c r="H80" t="s">
        <v>572</v>
      </c>
      <c r="I80" s="4">
        <v>175000000</v>
      </c>
      <c r="J80" s="4">
        <v>356454367</v>
      </c>
      <c r="K80">
        <v>8.3000000000000007</v>
      </c>
      <c r="L80">
        <v>1.85</v>
      </c>
      <c r="M80" t="s">
        <v>122</v>
      </c>
      <c r="N80" t="s">
        <v>496</v>
      </c>
      <c r="O80">
        <v>0</v>
      </c>
      <c r="P80" t="s">
        <v>506</v>
      </c>
      <c r="Q80">
        <v>1000</v>
      </c>
      <c r="R80" t="s">
        <v>568</v>
      </c>
      <c r="S80">
        <v>767</v>
      </c>
      <c r="T80" t="s">
        <v>571</v>
      </c>
      <c r="U80">
        <v>384</v>
      </c>
      <c r="V80">
        <v>118000</v>
      </c>
      <c r="W80">
        <v>2944</v>
      </c>
      <c r="X80">
        <v>1</v>
      </c>
      <c r="Y80">
        <v>345198</v>
      </c>
      <c r="Z80">
        <v>536</v>
      </c>
      <c r="AA80">
        <v>773</v>
      </c>
      <c r="AB80" t="s">
        <v>573</v>
      </c>
    </row>
    <row r="81" spans="1:28" x14ac:dyDescent="0.3">
      <c r="A81" s="4" t="s">
        <v>576</v>
      </c>
      <c r="B81" t="s">
        <v>67</v>
      </c>
      <c r="C81" t="s">
        <v>86</v>
      </c>
      <c r="D81" t="s">
        <v>58</v>
      </c>
      <c r="E81">
        <v>2016</v>
      </c>
      <c r="F81">
        <v>106</v>
      </c>
      <c r="G81" t="s">
        <v>575</v>
      </c>
      <c r="H81" t="s">
        <v>578</v>
      </c>
      <c r="I81" s="4">
        <v>175000000</v>
      </c>
      <c r="J81" s="4">
        <v>362645141</v>
      </c>
      <c r="K81">
        <v>7.8</v>
      </c>
      <c r="L81">
        <v>1.85</v>
      </c>
      <c r="M81" t="s">
        <v>122</v>
      </c>
      <c r="N81" t="s">
        <v>277</v>
      </c>
      <c r="O81">
        <v>4000</v>
      </c>
      <c r="P81" t="s">
        <v>127</v>
      </c>
      <c r="Q81">
        <v>19000</v>
      </c>
      <c r="R81" t="s">
        <v>574</v>
      </c>
      <c r="S81">
        <v>13000</v>
      </c>
      <c r="T81" t="s">
        <v>577</v>
      </c>
      <c r="U81">
        <v>591</v>
      </c>
      <c r="V81">
        <v>65000</v>
      </c>
      <c r="W81">
        <v>32921</v>
      </c>
      <c r="X81">
        <v>0</v>
      </c>
      <c r="Y81">
        <v>106072</v>
      </c>
      <c r="Z81">
        <v>370</v>
      </c>
      <c r="AA81">
        <v>398</v>
      </c>
      <c r="AB81" t="s">
        <v>579</v>
      </c>
    </row>
    <row r="82" spans="1:28" x14ac:dyDescent="0.3">
      <c r="A82" s="4" t="s">
        <v>580</v>
      </c>
      <c r="B82" t="s">
        <v>67</v>
      </c>
      <c r="C82" t="s">
        <v>68</v>
      </c>
      <c r="D82" t="s">
        <v>58</v>
      </c>
      <c r="E82">
        <v>2010</v>
      </c>
      <c r="F82">
        <v>124</v>
      </c>
      <c r="G82" t="s">
        <v>100</v>
      </c>
      <c r="H82" t="s">
        <v>581</v>
      </c>
      <c r="I82" s="4">
        <v>200000000</v>
      </c>
      <c r="J82" s="4">
        <v>312057433</v>
      </c>
      <c r="K82">
        <v>7</v>
      </c>
      <c r="L82">
        <v>2.35</v>
      </c>
      <c r="M82" t="s">
        <v>69</v>
      </c>
      <c r="N82" t="s">
        <v>277</v>
      </c>
      <c r="O82">
        <v>4000</v>
      </c>
      <c r="P82" t="s">
        <v>124</v>
      </c>
      <c r="Q82">
        <v>21000</v>
      </c>
      <c r="R82" t="s">
        <v>127</v>
      </c>
      <c r="S82">
        <v>19000</v>
      </c>
      <c r="T82" t="s">
        <v>277</v>
      </c>
      <c r="U82">
        <v>4000</v>
      </c>
      <c r="V82">
        <v>18000</v>
      </c>
      <c r="W82">
        <v>48638</v>
      </c>
      <c r="X82">
        <v>4</v>
      </c>
      <c r="Y82">
        <v>522371</v>
      </c>
      <c r="Z82">
        <v>453</v>
      </c>
      <c r="AA82">
        <v>723</v>
      </c>
      <c r="AB82" t="s">
        <v>582</v>
      </c>
    </row>
    <row r="83" spans="1:28" x14ac:dyDescent="0.3">
      <c r="A83" s="4" t="s">
        <v>586</v>
      </c>
      <c r="B83" t="s">
        <v>67</v>
      </c>
      <c r="C83" t="s">
        <v>68</v>
      </c>
      <c r="D83" t="s">
        <v>58</v>
      </c>
      <c r="E83">
        <v>2012</v>
      </c>
      <c r="F83">
        <v>132</v>
      </c>
      <c r="G83" t="s">
        <v>585</v>
      </c>
      <c r="H83" t="s">
        <v>587</v>
      </c>
      <c r="I83" s="4">
        <v>170000000</v>
      </c>
      <c r="J83" s="4">
        <v>155111815</v>
      </c>
      <c r="K83">
        <v>6.1</v>
      </c>
      <c r="L83">
        <v>2.35</v>
      </c>
      <c r="M83" t="s">
        <v>69</v>
      </c>
      <c r="N83" t="s">
        <v>583</v>
      </c>
      <c r="O83">
        <v>274</v>
      </c>
      <c r="P83" t="s">
        <v>125</v>
      </c>
      <c r="Q83">
        <v>26000</v>
      </c>
      <c r="R83" t="s">
        <v>584</v>
      </c>
      <c r="S83">
        <v>17000</v>
      </c>
      <c r="T83" t="s">
        <v>185</v>
      </c>
      <c r="U83">
        <v>11000</v>
      </c>
      <c r="V83">
        <v>53000</v>
      </c>
      <c r="W83">
        <v>72881</v>
      </c>
      <c r="X83">
        <v>0</v>
      </c>
      <c r="Y83">
        <v>228554</v>
      </c>
      <c r="Z83">
        <v>416</v>
      </c>
      <c r="AA83">
        <v>710</v>
      </c>
      <c r="AB83" t="s">
        <v>588</v>
      </c>
    </row>
    <row r="84" spans="1:28" x14ac:dyDescent="0.3">
      <c r="A84" s="4" t="s">
        <v>593</v>
      </c>
      <c r="B84" t="s">
        <v>67</v>
      </c>
      <c r="C84" t="s">
        <v>68</v>
      </c>
      <c r="D84" t="s">
        <v>58</v>
      </c>
      <c r="E84">
        <v>2014</v>
      </c>
      <c r="F84">
        <v>97</v>
      </c>
      <c r="G84" t="s">
        <v>591</v>
      </c>
      <c r="H84" t="s">
        <v>595</v>
      </c>
      <c r="I84" s="4">
        <v>180000000</v>
      </c>
      <c r="J84" s="4">
        <v>241407328</v>
      </c>
      <c r="K84">
        <v>7</v>
      </c>
      <c r="L84">
        <v>2.35</v>
      </c>
      <c r="M84" t="s">
        <v>122</v>
      </c>
      <c r="N84" t="s">
        <v>589</v>
      </c>
      <c r="O84">
        <v>171</v>
      </c>
      <c r="P84" t="s">
        <v>592</v>
      </c>
      <c r="Q84">
        <v>11000</v>
      </c>
      <c r="R84" t="s">
        <v>590</v>
      </c>
      <c r="S84">
        <v>2000</v>
      </c>
      <c r="T84" t="s">
        <v>594</v>
      </c>
      <c r="U84">
        <v>846</v>
      </c>
      <c r="V84">
        <v>89000</v>
      </c>
      <c r="W84">
        <v>15516</v>
      </c>
      <c r="X84">
        <v>2</v>
      </c>
      <c r="Y84">
        <v>252257</v>
      </c>
      <c r="Z84">
        <v>401</v>
      </c>
      <c r="AA84">
        <v>634</v>
      </c>
      <c r="AB84" t="s">
        <v>596</v>
      </c>
    </row>
    <row r="85" spans="1:28" x14ac:dyDescent="0.3">
      <c r="A85" s="4" t="s">
        <v>599</v>
      </c>
      <c r="B85" t="s">
        <v>67</v>
      </c>
      <c r="C85" t="s">
        <v>68</v>
      </c>
      <c r="D85" t="s">
        <v>58</v>
      </c>
      <c r="E85">
        <v>2014</v>
      </c>
      <c r="F85">
        <v>130</v>
      </c>
      <c r="G85" t="s">
        <v>598</v>
      </c>
      <c r="H85" t="s">
        <v>601</v>
      </c>
      <c r="I85" s="4">
        <v>170000000</v>
      </c>
      <c r="J85" s="4">
        <v>208543795</v>
      </c>
      <c r="K85">
        <v>7.6</v>
      </c>
      <c r="L85">
        <v>1.85</v>
      </c>
      <c r="M85" t="s">
        <v>69</v>
      </c>
      <c r="N85" t="s">
        <v>597</v>
      </c>
      <c r="O85">
        <v>198</v>
      </c>
      <c r="P85" t="s">
        <v>467</v>
      </c>
      <c r="Q85">
        <v>10000</v>
      </c>
      <c r="R85" t="s">
        <v>261</v>
      </c>
      <c r="S85">
        <v>2000</v>
      </c>
      <c r="T85" t="s">
        <v>600</v>
      </c>
      <c r="U85">
        <v>884</v>
      </c>
      <c r="V85">
        <v>45000</v>
      </c>
      <c r="W85">
        <v>14363</v>
      </c>
      <c r="X85">
        <v>0</v>
      </c>
      <c r="Y85">
        <v>317542</v>
      </c>
      <c r="Z85">
        <v>521</v>
      </c>
      <c r="AA85">
        <v>620</v>
      </c>
      <c r="AB85" t="s">
        <v>602</v>
      </c>
    </row>
    <row r="86" spans="1:28" x14ac:dyDescent="0.3">
      <c r="A86" s="4" t="s">
        <v>607</v>
      </c>
      <c r="B86" t="s">
        <v>67</v>
      </c>
      <c r="C86" t="s">
        <v>611</v>
      </c>
      <c r="D86" t="s">
        <v>58</v>
      </c>
      <c r="E86">
        <v>2015</v>
      </c>
      <c r="F86">
        <v>109</v>
      </c>
      <c r="G86" t="s">
        <v>605</v>
      </c>
      <c r="H86" t="s">
        <v>609</v>
      </c>
      <c r="I86" s="4" t="s">
        <v>24161</v>
      </c>
      <c r="J86" s="4" t="s">
        <v>24161</v>
      </c>
      <c r="K86">
        <v>4.5</v>
      </c>
      <c r="L86" t="s">
        <v>24161</v>
      </c>
      <c r="M86" t="s">
        <v>612</v>
      </c>
      <c r="N86" t="s">
        <v>603</v>
      </c>
      <c r="O86">
        <v>596</v>
      </c>
      <c r="P86" t="s">
        <v>606</v>
      </c>
      <c r="Q86">
        <v>622</v>
      </c>
      <c r="R86" t="s">
        <v>604</v>
      </c>
      <c r="S86">
        <v>525</v>
      </c>
      <c r="T86" t="s">
        <v>608</v>
      </c>
      <c r="U86">
        <v>283</v>
      </c>
      <c r="V86">
        <v>677</v>
      </c>
      <c r="W86">
        <v>1982</v>
      </c>
      <c r="X86">
        <v>3</v>
      </c>
      <c r="Y86">
        <v>2138</v>
      </c>
      <c r="Z86">
        <v>10</v>
      </c>
      <c r="AA86">
        <v>15</v>
      </c>
      <c r="AB86" t="s">
        <v>610</v>
      </c>
    </row>
    <row r="87" spans="1:28" x14ac:dyDescent="0.3">
      <c r="A87" s="4" t="s">
        <v>616</v>
      </c>
      <c r="B87" t="s">
        <v>67</v>
      </c>
      <c r="C87" t="s">
        <v>68</v>
      </c>
      <c r="D87" t="s">
        <v>58</v>
      </c>
      <c r="E87">
        <v>2013</v>
      </c>
      <c r="F87">
        <v>128</v>
      </c>
      <c r="G87" t="s">
        <v>585</v>
      </c>
      <c r="H87" t="s">
        <v>618</v>
      </c>
      <c r="I87" s="4">
        <v>175000000</v>
      </c>
      <c r="J87" s="4">
        <v>38297305</v>
      </c>
      <c r="K87">
        <v>6.3</v>
      </c>
      <c r="L87">
        <v>2.35</v>
      </c>
      <c r="M87" t="s">
        <v>69</v>
      </c>
      <c r="N87" t="s">
        <v>613</v>
      </c>
      <c r="O87">
        <v>47</v>
      </c>
      <c r="P87" t="s">
        <v>615</v>
      </c>
      <c r="Q87">
        <v>18000</v>
      </c>
      <c r="R87" t="s">
        <v>614</v>
      </c>
      <c r="S87">
        <v>1000</v>
      </c>
      <c r="T87" t="s">
        <v>617</v>
      </c>
      <c r="U87">
        <v>982</v>
      </c>
      <c r="V87">
        <v>35000</v>
      </c>
      <c r="W87">
        <v>20965</v>
      </c>
      <c r="X87">
        <v>2</v>
      </c>
      <c r="Y87">
        <v>116994</v>
      </c>
      <c r="Z87">
        <v>218</v>
      </c>
      <c r="AA87">
        <v>324</v>
      </c>
      <c r="AB87" t="s">
        <v>619</v>
      </c>
    </row>
    <row r="88" spans="1:28" x14ac:dyDescent="0.3">
      <c r="A88" s="4" t="s">
        <v>620</v>
      </c>
      <c r="B88" t="s">
        <v>67</v>
      </c>
      <c r="C88" t="s">
        <v>68</v>
      </c>
      <c r="D88" t="s">
        <v>58</v>
      </c>
      <c r="E88">
        <v>2014</v>
      </c>
      <c r="F88">
        <v>136</v>
      </c>
      <c r="G88" t="s">
        <v>100</v>
      </c>
      <c r="H88" t="s">
        <v>622</v>
      </c>
      <c r="I88" s="4">
        <v>170000000</v>
      </c>
      <c r="J88" s="4">
        <v>259746958</v>
      </c>
      <c r="K88">
        <v>7.8</v>
      </c>
      <c r="L88">
        <v>2.35</v>
      </c>
      <c r="M88" t="s">
        <v>69</v>
      </c>
      <c r="N88" t="s">
        <v>247</v>
      </c>
      <c r="O88">
        <v>94</v>
      </c>
      <c r="P88" t="s">
        <v>127</v>
      </c>
      <c r="Q88">
        <v>19000</v>
      </c>
      <c r="R88" t="s">
        <v>249</v>
      </c>
      <c r="S88">
        <v>11000</v>
      </c>
      <c r="T88" t="s">
        <v>621</v>
      </c>
      <c r="U88">
        <v>2000</v>
      </c>
      <c r="V88">
        <v>55000</v>
      </c>
      <c r="W88">
        <v>36188</v>
      </c>
      <c r="X88">
        <v>1</v>
      </c>
      <c r="Y88">
        <v>496749</v>
      </c>
      <c r="Z88">
        <v>576</v>
      </c>
      <c r="AA88">
        <v>742</v>
      </c>
      <c r="AB88" t="s">
        <v>623</v>
      </c>
    </row>
    <row r="89" spans="1:28" x14ac:dyDescent="0.3">
      <c r="A89" s="4" t="s">
        <v>627</v>
      </c>
      <c r="B89" t="s">
        <v>67</v>
      </c>
      <c r="C89" t="s">
        <v>68</v>
      </c>
      <c r="D89" t="s">
        <v>58</v>
      </c>
      <c r="E89">
        <v>2010</v>
      </c>
      <c r="F89">
        <v>93</v>
      </c>
      <c r="G89" t="s">
        <v>298</v>
      </c>
      <c r="H89" t="s">
        <v>629</v>
      </c>
      <c r="I89" s="4">
        <v>165000000</v>
      </c>
      <c r="J89" s="4">
        <v>238371987</v>
      </c>
      <c r="K89">
        <v>6.4</v>
      </c>
      <c r="L89">
        <v>2.35</v>
      </c>
      <c r="M89" t="s">
        <v>122</v>
      </c>
      <c r="N89" t="s">
        <v>624</v>
      </c>
      <c r="O89">
        <v>31</v>
      </c>
      <c r="P89" t="s">
        <v>626</v>
      </c>
      <c r="Q89">
        <v>4000</v>
      </c>
      <c r="R89" t="s">
        <v>625</v>
      </c>
      <c r="S89">
        <v>225</v>
      </c>
      <c r="T89" t="s">
        <v>628</v>
      </c>
      <c r="U89">
        <v>213</v>
      </c>
      <c r="V89">
        <v>0</v>
      </c>
      <c r="W89">
        <v>4628</v>
      </c>
      <c r="X89">
        <v>2</v>
      </c>
      <c r="Y89">
        <v>138661</v>
      </c>
      <c r="Z89">
        <v>226</v>
      </c>
      <c r="AA89">
        <v>173</v>
      </c>
      <c r="AB89" t="s">
        <v>630</v>
      </c>
    </row>
    <row r="90" spans="1:28" x14ac:dyDescent="0.3">
      <c r="A90" s="4" t="s">
        <v>634</v>
      </c>
      <c r="B90" t="s">
        <v>67</v>
      </c>
      <c r="C90" t="s">
        <v>68</v>
      </c>
      <c r="D90" t="s">
        <v>58</v>
      </c>
      <c r="E90">
        <v>2015</v>
      </c>
      <c r="F90">
        <v>130</v>
      </c>
      <c r="G90" t="s">
        <v>633</v>
      </c>
      <c r="H90" t="s">
        <v>636</v>
      </c>
      <c r="I90" s="4">
        <v>190000000</v>
      </c>
      <c r="J90" s="4">
        <v>93417865</v>
      </c>
      <c r="K90">
        <v>6.5</v>
      </c>
      <c r="L90">
        <v>2.2000000000000002</v>
      </c>
      <c r="M90" t="s">
        <v>122</v>
      </c>
      <c r="N90" t="s">
        <v>631</v>
      </c>
      <c r="O90">
        <v>663</v>
      </c>
      <c r="P90" t="s">
        <v>261</v>
      </c>
      <c r="Q90">
        <v>2000</v>
      </c>
      <c r="R90" t="s">
        <v>632</v>
      </c>
      <c r="S90">
        <v>638</v>
      </c>
      <c r="T90" t="s">
        <v>635</v>
      </c>
      <c r="U90">
        <v>604</v>
      </c>
      <c r="V90">
        <v>37000</v>
      </c>
      <c r="W90">
        <v>5046</v>
      </c>
      <c r="X90">
        <v>2</v>
      </c>
      <c r="Y90">
        <v>128306</v>
      </c>
      <c r="Z90">
        <v>443</v>
      </c>
      <c r="AA90">
        <v>497</v>
      </c>
      <c r="AB90" t="s">
        <v>637</v>
      </c>
    </row>
    <row r="91" spans="1:28" x14ac:dyDescent="0.3">
      <c r="A91" s="4" t="s">
        <v>642</v>
      </c>
      <c r="B91" t="s">
        <v>67</v>
      </c>
      <c r="C91" t="s">
        <v>68</v>
      </c>
      <c r="D91" t="s">
        <v>58</v>
      </c>
      <c r="E91">
        <v>2014</v>
      </c>
      <c r="F91">
        <v>102</v>
      </c>
      <c r="G91" t="s">
        <v>640</v>
      </c>
      <c r="H91" t="s">
        <v>644</v>
      </c>
      <c r="I91" s="4">
        <v>165000000</v>
      </c>
      <c r="J91" s="4">
        <v>222487711</v>
      </c>
      <c r="K91">
        <v>7.9</v>
      </c>
      <c r="L91">
        <v>2.39</v>
      </c>
      <c r="M91" t="s">
        <v>122</v>
      </c>
      <c r="N91" t="s">
        <v>638</v>
      </c>
      <c r="O91">
        <v>38</v>
      </c>
      <c r="P91" t="s">
        <v>641</v>
      </c>
      <c r="Q91">
        <v>756</v>
      </c>
      <c r="R91" t="s">
        <v>639</v>
      </c>
      <c r="S91">
        <v>719</v>
      </c>
      <c r="T91" t="s">
        <v>643</v>
      </c>
      <c r="U91">
        <v>562</v>
      </c>
      <c r="V91">
        <v>41000</v>
      </c>
      <c r="W91">
        <v>2963</v>
      </c>
      <c r="X91">
        <v>0</v>
      </c>
      <c r="Y91">
        <v>279093</v>
      </c>
      <c r="Z91">
        <v>384</v>
      </c>
      <c r="AA91">
        <v>433</v>
      </c>
      <c r="AB91" t="s">
        <v>645</v>
      </c>
    </row>
    <row r="92" spans="1:28" x14ac:dyDescent="0.3">
      <c r="A92" s="4" t="s">
        <v>650</v>
      </c>
      <c r="B92" t="s">
        <v>67</v>
      </c>
      <c r="C92" t="s">
        <v>68</v>
      </c>
      <c r="D92" t="s">
        <v>58</v>
      </c>
      <c r="E92">
        <v>2012</v>
      </c>
      <c r="F92">
        <v>101</v>
      </c>
      <c r="G92" t="s">
        <v>648</v>
      </c>
      <c r="H92" t="s">
        <v>652</v>
      </c>
      <c r="I92" s="4">
        <v>165000000</v>
      </c>
      <c r="J92" s="4">
        <v>189412677</v>
      </c>
      <c r="K92">
        <v>7.8</v>
      </c>
      <c r="L92">
        <v>2.35</v>
      </c>
      <c r="M92" t="s">
        <v>122</v>
      </c>
      <c r="N92" t="s">
        <v>646</v>
      </c>
      <c r="O92">
        <v>66</v>
      </c>
      <c r="P92" t="s">
        <v>649</v>
      </c>
      <c r="Q92">
        <v>975</v>
      </c>
      <c r="R92" t="s">
        <v>647</v>
      </c>
      <c r="S92">
        <v>931</v>
      </c>
      <c r="T92" t="s">
        <v>651</v>
      </c>
      <c r="U92">
        <v>833</v>
      </c>
      <c r="V92">
        <v>40000</v>
      </c>
      <c r="W92">
        <v>4451</v>
      </c>
      <c r="X92">
        <v>1</v>
      </c>
      <c r="Y92">
        <v>272534</v>
      </c>
      <c r="Z92">
        <v>377</v>
      </c>
      <c r="AA92">
        <v>345</v>
      </c>
      <c r="AB92" t="s">
        <v>653</v>
      </c>
    </row>
    <row r="93" spans="1:28" x14ac:dyDescent="0.3">
      <c r="A93" s="4" t="s">
        <v>656</v>
      </c>
      <c r="B93" t="s">
        <v>67</v>
      </c>
      <c r="C93" t="s">
        <v>68</v>
      </c>
      <c r="D93" t="s">
        <v>58</v>
      </c>
      <c r="E93">
        <v>2004</v>
      </c>
      <c r="F93">
        <v>100</v>
      </c>
      <c r="G93" t="s">
        <v>655</v>
      </c>
      <c r="H93" t="s">
        <v>658</v>
      </c>
      <c r="I93" s="4">
        <v>165000000</v>
      </c>
      <c r="J93" s="4">
        <v>665426</v>
      </c>
      <c r="K93">
        <v>6.6</v>
      </c>
      <c r="L93">
        <v>2.35</v>
      </c>
      <c r="M93" t="s">
        <v>304</v>
      </c>
      <c r="N93" t="s">
        <v>462</v>
      </c>
      <c r="O93">
        <v>0</v>
      </c>
      <c r="P93" t="s">
        <v>349</v>
      </c>
      <c r="Q93">
        <v>15000</v>
      </c>
      <c r="R93" t="s">
        <v>654</v>
      </c>
      <c r="S93">
        <v>726</v>
      </c>
      <c r="T93" t="s">
        <v>657</v>
      </c>
      <c r="U93">
        <v>267</v>
      </c>
      <c r="V93">
        <v>10000</v>
      </c>
      <c r="W93">
        <v>16264</v>
      </c>
      <c r="X93">
        <v>0</v>
      </c>
      <c r="Y93">
        <v>120798</v>
      </c>
      <c r="Z93">
        <v>188</v>
      </c>
      <c r="AA93">
        <v>444</v>
      </c>
      <c r="AB93" t="s">
        <v>659</v>
      </c>
    </row>
    <row r="94" spans="1:28" x14ac:dyDescent="0.3">
      <c r="A94" s="4" t="s">
        <v>662</v>
      </c>
      <c r="B94" t="s">
        <v>67</v>
      </c>
      <c r="C94" t="s">
        <v>68</v>
      </c>
      <c r="D94" t="s">
        <v>58</v>
      </c>
      <c r="E94">
        <v>2016</v>
      </c>
      <c r="F94">
        <v>120</v>
      </c>
      <c r="G94" t="s">
        <v>100</v>
      </c>
      <c r="H94" t="s">
        <v>664</v>
      </c>
      <c r="I94" s="4">
        <v>165000000</v>
      </c>
      <c r="J94" s="4">
        <v>102315545</v>
      </c>
      <c r="K94">
        <v>5.5</v>
      </c>
      <c r="L94">
        <v>2.35</v>
      </c>
      <c r="M94" t="s">
        <v>69</v>
      </c>
      <c r="N94" t="s">
        <v>455</v>
      </c>
      <c r="O94">
        <v>776</v>
      </c>
      <c r="P94" t="s">
        <v>661</v>
      </c>
      <c r="Q94">
        <v>890</v>
      </c>
      <c r="R94" t="s">
        <v>660</v>
      </c>
      <c r="S94">
        <v>812</v>
      </c>
      <c r="T94" t="s">
        <v>663</v>
      </c>
      <c r="U94">
        <v>535</v>
      </c>
      <c r="V94">
        <v>67000</v>
      </c>
      <c r="W94">
        <v>3233</v>
      </c>
      <c r="X94">
        <v>0</v>
      </c>
      <c r="Y94">
        <v>58137</v>
      </c>
      <c r="Z94">
        <v>286</v>
      </c>
      <c r="AA94">
        <v>520</v>
      </c>
      <c r="AB94" t="s">
        <v>665</v>
      </c>
    </row>
    <row r="95" spans="1:28" x14ac:dyDescent="0.3">
      <c r="A95" s="4" t="s">
        <v>669</v>
      </c>
      <c r="B95" t="s">
        <v>67</v>
      </c>
      <c r="C95" t="s">
        <v>68</v>
      </c>
      <c r="D95" t="s">
        <v>58</v>
      </c>
      <c r="E95">
        <v>2010</v>
      </c>
      <c r="F95">
        <v>98</v>
      </c>
      <c r="G95" t="s">
        <v>655</v>
      </c>
      <c r="H95" t="s">
        <v>671</v>
      </c>
      <c r="I95" s="4">
        <v>165000000</v>
      </c>
      <c r="J95" s="4">
        <v>217387997</v>
      </c>
      <c r="K95">
        <v>8.1999999999999993</v>
      </c>
      <c r="L95">
        <v>2.35</v>
      </c>
      <c r="M95" t="s">
        <v>122</v>
      </c>
      <c r="N95" t="s">
        <v>666</v>
      </c>
      <c r="O95">
        <v>255</v>
      </c>
      <c r="P95" t="s">
        <v>668</v>
      </c>
      <c r="Q95">
        <v>18000</v>
      </c>
      <c r="R95" t="s">
        <v>667</v>
      </c>
      <c r="S95">
        <v>953</v>
      </c>
      <c r="T95" t="s">
        <v>670</v>
      </c>
      <c r="U95">
        <v>759</v>
      </c>
      <c r="V95">
        <v>33000</v>
      </c>
      <c r="W95">
        <v>20453</v>
      </c>
      <c r="X95">
        <v>0</v>
      </c>
      <c r="Y95">
        <v>485430</v>
      </c>
      <c r="Z95">
        <v>288</v>
      </c>
      <c r="AA95">
        <v>492</v>
      </c>
      <c r="AB95" t="s">
        <v>672</v>
      </c>
    </row>
    <row r="96" spans="1:28" x14ac:dyDescent="0.3">
      <c r="A96" s="4" t="s">
        <v>676</v>
      </c>
      <c r="B96" t="s">
        <v>67</v>
      </c>
      <c r="C96" t="s">
        <v>68</v>
      </c>
      <c r="D96" t="s">
        <v>58</v>
      </c>
      <c r="E96">
        <v>2003</v>
      </c>
      <c r="F96">
        <v>109</v>
      </c>
      <c r="G96" t="s">
        <v>674</v>
      </c>
      <c r="H96" t="s">
        <v>678</v>
      </c>
      <c r="I96" s="4">
        <v>200000000</v>
      </c>
      <c r="J96" s="4">
        <v>150350192</v>
      </c>
      <c r="K96">
        <v>6.4</v>
      </c>
      <c r="L96">
        <v>2.35</v>
      </c>
      <c r="M96" t="s">
        <v>612</v>
      </c>
      <c r="N96" t="s">
        <v>673</v>
      </c>
      <c r="O96">
        <v>84</v>
      </c>
      <c r="P96" t="s">
        <v>675</v>
      </c>
      <c r="Q96">
        <v>648</v>
      </c>
      <c r="R96" t="s">
        <v>119</v>
      </c>
      <c r="S96">
        <v>284</v>
      </c>
      <c r="T96" t="s">
        <v>677</v>
      </c>
      <c r="U96">
        <v>191</v>
      </c>
      <c r="V96">
        <v>0</v>
      </c>
      <c r="W96">
        <v>1769</v>
      </c>
      <c r="X96">
        <v>0</v>
      </c>
      <c r="Y96">
        <v>305340</v>
      </c>
      <c r="Z96">
        <v>280</v>
      </c>
      <c r="AA96">
        <v>1676</v>
      </c>
      <c r="AB96" t="s">
        <v>679</v>
      </c>
    </row>
    <row r="97" spans="1:28" x14ac:dyDescent="0.3">
      <c r="A97" s="4" t="s">
        <v>682</v>
      </c>
      <c r="B97" t="s">
        <v>67</v>
      </c>
      <c r="C97" t="s">
        <v>68</v>
      </c>
      <c r="D97" t="s">
        <v>58</v>
      </c>
      <c r="E97">
        <v>2014</v>
      </c>
      <c r="F97">
        <v>121</v>
      </c>
      <c r="G97" t="s">
        <v>100</v>
      </c>
      <c r="H97" t="s">
        <v>684</v>
      </c>
      <c r="I97" s="4">
        <v>170000000</v>
      </c>
      <c r="J97" s="4">
        <v>333130696</v>
      </c>
      <c r="K97">
        <v>8.1</v>
      </c>
      <c r="L97">
        <v>2.35</v>
      </c>
      <c r="M97" t="s">
        <v>69</v>
      </c>
      <c r="N97" t="s">
        <v>680</v>
      </c>
      <c r="O97">
        <v>571</v>
      </c>
      <c r="P97" t="s">
        <v>681</v>
      </c>
      <c r="Q97">
        <v>14000</v>
      </c>
      <c r="R97" t="s">
        <v>364</v>
      </c>
      <c r="S97">
        <v>14000</v>
      </c>
      <c r="T97" t="s">
        <v>683</v>
      </c>
      <c r="U97">
        <v>3000</v>
      </c>
      <c r="V97">
        <v>96000</v>
      </c>
      <c r="W97">
        <v>32438</v>
      </c>
      <c r="X97">
        <v>3</v>
      </c>
      <c r="Y97">
        <v>682155</v>
      </c>
      <c r="Z97">
        <v>653</v>
      </c>
      <c r="AA97">
        <v>1097</v>
      </c>
      <c r="AB97" t="s">
        <v>685</v>
      </c>
    </row>
    <row r="98" spans="1:28" x14ac:dyDescent="0.3">
      <c r="A98" s="4" t="s">
        <v>688</v>
      </c>
      <c r="B98" t="s">
        <v>67</v>
      </c>
      <c r="C98" t="s">
        <v>68</v>
      </c>
      <c r="D98" t="s">
        <v>58</v>
      </c>
      <c r="E98">
        <v>2014</v>
      </c>
      <c r="F98">
        <v>169</v>
      </c>
      <c r="G98" t="s">
        <v>686</v>
      </c>
      <c r="H98" t="s">
        <v>690</v>
      </c>
      <c r="I98" s="4">
        <v>165000000</v>
      </c>
      <c r="J98" s="4">
        <v>187991439</v>
      </c>
      <c r="K98">
        <v>8.6</v>
      </c>
      <c r="L98">
        <v>2.35</v>
      </c>
      <c r="M98" t="s">
        <v>69</v>
      </c>
      <c r="N98" t="s">
        <v>87</v>
      </c>
      <c r="O98">
        <v>22000</v>
      </c>
      <c r="P98" t="s">
        <v>687</v>
      </c>
      <c r="Q98">
        <v>11000</v>
      </c>
      <c r="R98" t="s">
        <v>284</v>
      </c>
      <c r="S98">
        <v>11000</v>
      </c>
      <c r="T98" t="s">
        <v>689</v>
      </c>
      <c r="U98">
        <v>6000</v>
      </c>
      <c r="V98">
        <v>349000</v>
      </c>
      <c r="W98">
        <v>31488</v>
      </c>
      <c r="X98">
        <v>1</v>
      </c>
      <c r="Y98">
        <v>928227</v>
      </c>
      <c r="Z98">
        <v>712</v>
      </c>
      <c r="AA98">
        <v>2725</v>
      </c>
      <c r="AB98" t="s">
        <v>691</v>
      </c>
    </row>
    <row r="99" spans="1:28" x14ac:dyDescent="0.3">
      <c r="A99" s="4" t="s">
        <v>692</v>
      </c>
      <c r="B99" t="s">
        <v>67</v>
      </c>
      <c r="C99" t="s">
        <v>68</v>
      </c>
      <c r="D99" t="s">
        <v>58</v>
      </c>
      <c r="E99">
        <v>2010</v>
      </c>
      <c r="F99">
        <v>148</v>
      </c>
      <c r="G99" t="s">
        <v>254</v>
      </c>
      <c r="H99" t="s">
        <v>693</v>
      </c>
      <c r="I99" s="4">
        <v>160000000</v>
      </c>
      <c r="J99" s="4">
        <v>292568851</v>
      </c>
      <c r="K99">
        <v>8.8000000000000007</v>
      </c>
      <c r="L99">
        <v>2.35</v>
      </c>
      <c r="M99" t="s">
        <v>69</v>
      </c>
      <c r="N99" t="s">
        <v>87</v>
      </c>
      <c r="O99">
        <v>22000</v>
      </c>
      <c r="P99" t="s">
        <v>242</v>
      </c>
      <c r="Q99">
        <v>29000</v>
      </c>
      <c r="R99" t="s">
        <v>90</v>
      </c>
      <c r="S99">
        <v>27000</v>
      </c>
      <c r="T99" t="s">
        <v>92</v>
      </c>
      <c r="U99">
        <v>23000</v>
      </c>
      <c r="V99">
        <v>175000</v>
      </c>
      <c r="W99">
        <v>81115</v>
      </c>
      <c r="X99">
        <v>0</v>
      </c>
      <c r="Y99">
        <v>1468200</v>
      </c>
      <c r="Z99">
        <v>642</v>
      </c>
      <c r="AA99">
        <v>2803</v>
      </c>
      <c r="AB99" t="s">
        <v>694</v>
      </c>
    </row>
    <row r="100" spans="1:28" x14ac:dyDescent="0.3">
      <c r="A100" s="4" t="s">
        <v>699</v>
      </c>
      <c r="B100" t="s">
        <v>703</v>
      </c>
      <c r="C100" t="s">
        <v>704</v>
      </c>
      <c r="D100" t="s">
        <v>58</v>
      </c>
      <c r="E100">
        <v>2016</v>
      </c>
      <c r="F100">
        <v>120</v>
      </c>
      <c r="G100" t="s">
        <v>697</v>
      </c>
      <c r="H100" t="s">
        <v>701</v>
      </c>
      <c r="I100" s="4" t="s">
        <v>24161</v>
      </c>
      <c r="J100" s="4" t="s">
        <v>24161</v>
      </c>
      <c r="K100">
        <v>8.1999999999999993</v>
      </c>
      <c r="L100">
        <v>2.35</v>
      </c>
      <c r="M100" t="s">
        <v>24161</v>
      </c>
      <c r="N100" t="s">
        <v>695</v>
      </c>
      <c r="O100">
        <v>28</v>
      </c>
      <c r="P100" t="s">
        <v>698</v>
      </c>
      <c r="Q100">
        <v>544</v>
      </c>
      <c r="R100" t="s">
        <v>696</v>
      </c>
      <c r="S100">
        <v>106</v>
      </c>
      <c r="T100" t="s">
        <v>700</v>
      </c>
      <c r="U100">
        <v>12</v>
      </c>
      <c r="V100">
        <v>0</v>
      </c>
      <c r="W100">
        <v>699</v>
      </c>
      <c r="X100">
        <v>0</v>
      </c>
      <c r="Y100">
        <v>374</v>
      </c>
      <c r="Z100">
        <v>1</v>
      </c>
      <c r="AA100">
        <v>13</v>
      </c>
      <c r="AB100" t="s">
        <v>702</v>
      </c>
    </row>
    <row r="101" spans="1:28" x14ac:dyDescent="0.3">
      <c r="A101" s="4" t="s">
        <v>705</v>
      </c>
      <c r="B101" t="s">
        <v>67</v>
      </c>
      <c r="C101" t="s">
        <v>68</v>
      </c>
      <c r="D101" t="s">
        <v>58</v>
      </c>
      <c r="E101">
        <v>2012</v>
      </c>
      <c r="F101">
        <v>182</v>
      </c>
      <c r="G101" t="s">
        <v>200</v>
      </c>
      <c r="H101" t="s">
        <v>706</v>
      </c>
      <c r="I101" s="4">
        <v>180000000</v>
      </c>
      <c r="J101" s="4">
        <v>303001229</v>
      </c>
      <c r="K101">
        <v>7.9</v>
      </c>
      <c r="L101">
        <v>2.35</v>
      </c>
      <c r="M101" t="s">
        <v>69</v>
      </c>
      <c r="N101" t="s">
        <v>198</v>
      </c>
      <c r="O101">
        <v>0</v>
      </c>
      <c r="P101" t="s">
        <v>201</v>
      </c>
      <c r="Q101">
        <v>5000</v>
      </c>
      <c r="R101" t="s">
        <v>199</v>
      </c>
      <c r="S101">
        <v>972</v>
      </c>
      <c r="T101" t="s">
        <v>203</v>
      </c>
      <c r="U101">
        <v>773</v>
      </c>
      <c r="V101">
        <v>166000</v>
      </c>
      <c r="W101">
        <v>9152</v>
      </c>
      <c r="X101" t="s">
        <v>24161</v>
      </c>
      <c r="Y101">
        <v>637246</v>
      </c>
      <c r="Z101">
        <v>645</v>
      </c>
      <c r="AA101">
        <v>1367</v>
      </c>
      <c r="AB101" t="s">
        <v>707</v>
      </c>
    </row>
    <row r="102" spans="1:28" x14ac:dyDescent="0.3">
      <c r="A102" s="4" t="s">
        <v>708</v>
      </c>
      <c r="B102" t="s">
        <v>67</v>
      </c>
      <c r="C102" t="s">
        <v>68</v>
      </c>
      <c r="D102" t="s">
        <v>58</v>
      </c>
      <c r="E102">
        <v>2001</v>
      </c>
      <c r="F102">
        <v>106</v>
      </c>
      <c r="G102" t="s">
        <v>361</v>
      </c>
      <c r="H102" t="s">
        <v>710</v>
      </c>
      <c r="I102" s="4">
        <v>38000000</v>
      </c>
      <c r="J102" s="4">
        <v>144512310</v>
      </c>
      <c r="K102">
        <v>6.7</v>
      </c>
      <c r="L102">
        <v>2.35</v>
      </c>
      <c r="M102" t="s">
        <v>69</v>
      </c>
      <c r="N102" t="s">
        <v>526</v>
      </c>
      <c r="O102">
        <v>357</v>
      </c>
      <c r="P102" t="s">
        <v>360</v>
      </c>
      <c r="Q102">
        <v>23000</v>
      </c>
      <c r="R102" t="s">
        <v>364</v>
      </c>
      <c r="S102">
        <v>14000</v>
      </c>
      <c r="T102" t="s">
        <v>709</v>
      </c>
      <c r="U102">
        <v>4000</v>
      </c>
      <c r="V102">
        <v>14000</v>
      </c>
      <c r="W102">
        <v>45327</v>
      </c>
      <c r="X102">
        <v>2</v>
      </c>
      <c r="Y102">
        <v>272223</v>
      </c>
      <c r="Z102">
        <v>187</v>
      </c>
      <c r="AA102">
        <v>988</v>
      </c>
      <c r="AB102" t="s">
        <v>711</v>
      </c>
    </row>
    <row r="103" spans="1:28" x14ac:dyDescent="0.3">
      <c r="A103" s="4" t="s">
        <v>715</v>
      </c>
      <c r="B103" t="s">
        <v>67</v>
      </c>
      <c r="C103" t="s">
        <v>68</v>
      </c>
      <c r="D103" t="s">
        <v>58</v>
      </c>
      <c r="E103">
        <v>2008</v>
      </c>
      <c r="F103">
        <v>166</v>
      </c>
      <c r="G103" t="s">
        <v>714</v>
      </c>
      <c r="H103" t="s">
        <v>717</v>
      </c>
      <c r="I103" s="4">
        <v>150000000</v>
      </c>
      <c r="J103" s="4">
        <v>127490802</v>
      </c>
      <c r="K103">
        <v>7.8</v>
      </c>
      <c r="L103">
        <v>2.35</v>
      </c>
      <c r="M103" t="s">
        <v>69</v>
      </c>
      <c r="N103" t="s">
        <v>712</v>
      </c>
      <c r="O103">
        <v>21000</v>
      </c>
      <c r="P103" t="s">
        <v>367</v>
      </c>
      <c r="Q103">
        <v>11000</v>
      </c>
      <c r="R103" t="s">
        <v>713</v>
      </c>
      <c r="S103">
        <v>1000</v>
      </c>
      <c r="T103" t="s">
        <v>716</v>
      </c>
      <c r="U103">
        <v>919</v>
      </c>
      <c r="V103">
        <v>23000</v>
      </c>
      <c r="W103">
        <v>13333</v>
      </c>
      <c r="X103">
        <v>2</v>
      </c>
      <c r="Y103">
        <v>459346</v>
      </c>
      <c r="Z103">
        <v>362</v>
      </c>
      <c r="AA103">
        <v>822</v>
      </c>
      <c r="AB103" t="s">
        <v>718</v>
      </c>
    </row>
    <row r="104" spans="1:28" x14ac:dyDescent="0.3">
      <c r="A104" s="4" t="s">
        <v>720</v>
      </c>
      <c r="B104" t="s">
        <v>67</v>
      </c>
      <c r="C104" t="s">
        <v>68</v>
      </c>
      <c r="D104" t="s">
        <v>58</v>
      </c>
      <c r="E104">
        <v>2011</v>
      </c>
      <c r="F104">
        <v>132</v>
      </c>
      <c r="G104" t="s">
        <v>100</v>
      </c>
      <c r="H104" t="s">
        <v>721</v>
      </c>
      <c r="I104" s="4">
        <v>160000000</v>
      </c>
      <c r="J104" s="4">
        <v>146405371</v>
      </c>
      <c r="K104">
        <v>7.8</v>
      </c>
      <c r="L104">
        <v>2.35</v>
      </c>
      <c r="M104" t="s">
        <v>69</v>
      </c>
      <c r="N104" t="s">
        <v>719</v>
      </c>
      <c r="O104">
        <v>905</v>
      </c>
      <c r="P104" t="s">
        <v>374</v>
      </c>
      <c r="Q104">
        <v>34000</v>
      </c>
      <c r="R104" t="s">
        <v>485</v>
      </c>
      <c r="S104">
        <v>13000</v>
      </c>
      <c r="T104" t="s">
        <v>457</v>
      </c>
      <c r="U104">
        <v>1000</v>
      </c>
      <c r="V104">
        <v>54000</v>
      </c>
      <c r="W104">
        <v>50983</v>
      </c>
      <c r="X104">
        <v>3</v>
      </c>
      <c r="Y104">
        <v>518537</v>
      </c>
      <c r="Z104">
        <v>500</v>
      </c>
      <c r="AA104">
        <v>698</v>
      </c>
      <c r="AB104" t="s">
        <v>722</v>
      </c>
    </row>
    <row r="105" spans="1:28" x14ac:dyDescent="0.3">
      <c r="A105" s="4" t="s">
        <v>726</v>
      </c>
      <c r="B105" t="s">
        <v>67</v>
      </c>
      <c r="C105" t="s">
        <v>68</v>
      </c>
      <c r="D105" t="s">
        <v>58</v>
      </c>
      <c r="E105">
        <v>2015</v>
      </c>
      <c r="F105">
        <v>137</v>
      </c>
      <c r="G105" t="s">
        <v>725</v>
      </c>
      <c r="H105" t="s">
        <v>728</v>
      </c>
      <c r="I105" s="4">
        <v>160000000</v>
      </c>
      <c r="J105" s="4">
        <v>281666058</v>
      </c>
      <c r="K105">
        <v>6.6</v>
      </c>
      <c r="L105">
        <v>2.35</v>
      </c>
      <c r="M105" t="s">
        <v>69</v>
      </c>
      <c r="N105" t="s">
        <v>723</v>
      </c>
      <c r="O105">
        <v>508</v>
      </c>
      <c r="P105" t="s">
        <v>374</v>
      </c>
      <c r="Q105">
        <v>34000</v>
      </c>
      <c r="R105" t="s">
        <v>724</v>
      </c>
      <c r="S105">
        <v>22000</v>
      </c>
      <c r="T105" t="s">
        <v>727</v>
      </c>
      <c r="U105">
        <v>14000</v>
      </c>
      <c r="V105">
        <v>38000</v>
      </c>
      <c r="W105">
        <v>81385</v>
      </c>
      <c r="X105">
        <v>1</v>
      </c>
      <c r="Y105">
        <v>166137</v>
      </c>
      <c r="Z105">
        <v>389</v>
      </c>
      <c r="AA105">
        <v>383</v>
      </c>
      <c r="AB105" t="s">
        <v>729</v>
      </c>
    </row>
    <row r="106" spans="1:28" x14ac:dyDescent="0.3">
      <c r="A106" s="4" t="s">
        <v>733</v>
      </c>
      <c r="B106" t="s">
        <v>67</v>
      </c>
      <c r="C106" t="s">
        <v>68</v>
      </c>
      <c r="D106" t="s">
        <v>58</v>
      </c>
      <c r="E106">
        <v>2010</v>
      </c>
      <c r="F106">
        <v>109</v>
      </c>
      <c r="G106" t="s">
        <v>175</v>
      </c>
      <c r="H106" t="s">
        <v>735</v>
      </c>
      <c r="I106" s="4">
        <v>150000000</v>
      </c>
      <c r="J106" s="4">
        <v>63143812</v>
      </c>
      <c r="K106">
        <v>6.1</v>
      </c>
      <c r="L106">
        <v>2.35</v>
      </c>
      <c r="M106" t="s">
        <v>122</v>
      </c>
      <c r="N106" t="s">
        <v>730</v>
      </c>
      <c r="O106">
        <v>226</v>
      </c>
      <c r="P106" t="s">
        <v>732</v>
      </c>
      <c r="Q106">
        <v>12000</v>
      </c>
      <c r="R106" t="s">
        <v>731</v>
      </c>
      <c r="S106">
        <v>418</v>
      </c>
      <c r="T106" t="s">
        <v>734</v>
      </c>
      <c r="U106">
        <v>370</v>
      </c>
      <c r="V106">
        <v>11000</v>
      </c>
      <c r="W106">
        <v>13388</v>
      </c>
      <c r="X106">
        <v>0</v>
      </c>
      <c r="Y106">
        <v>124185</v>
      </c>
      <c r="Z106">
        <v>235</v>
      </c>
      <c r="AA106">
        <v>238</v>
      </c>
      <c r="AB106" t="s">
        <v>736</v>
      </c>
    </row>
    <row r="107" spans="1:28" x14ac:dyDescent="0.3">
      <c r="A107" s="4" t="s">
        <v>740</v>
      </c>
      <c r="B107" t="s">
        <v>67</v>
      </c>
      <c r="C107" t="s">
        <v>68</v>
      </c>
      <c r="D107" t="s">
        <v>58</v>
      </c>
      <c r="E107">
        <v>2006</v>
      </c>
      <c r="F107">
        <v>98</v>
      </c>
      <c r="G107" t="s">
        <v>739</v>
      </c>
      <c r="H107" t="s">
        <v>742</v>
      </c>
      <c r="I107" s="4">
        <v>160000000</v>
      </c>
      <c r="J107" s="4">
        <v>60655503</v>
      </c>
      <c r="K107">
        <v>5.6</v>
      </c>
      <c r="L107">
        <v>2.35</v>
      </c>
      <c r="M107" t="s">
        <v>69</v>
      </c>
      <c r="N107" t="s">
        <v>737</v>
      </c>
      <c r="O107">
        <v>249</v>
      </c>
      <c r="P107" t="s">
        <v>543</v>
      </c>
      <c r="Q107">
        <v>87000</v>
      </c>
      <c r="R107" t="s">
        <v>738</v>
      </c>
      <c r="S107">
        <v>2000</v>
      </c>
      <c r="T107" t="s">
        <v>741</v>
      </c>
      <c r="U107">
        <v>702</v>
      </c>
      <c r="V107">
        <v>0</v>
      </c>
      <c r="W107">
        <v>92456</v>
      </c>
      <c r="X107">
        <v>0</v>
      </c>
      <c r="Y107">
        <v>82380</v>
      </c>
      <c r="Z107">
        <v>231</v>
      </c>
      <c r="AA107">
        <v>629</v>
      </c>
      <c r="AB107" t="s">
        <v>743</v>
      </c>
    </row>
    <row r="108" spans="1:28" x14ac:dyDescent="0.3">
      <c r="A108" s="4" t="s">
        <v>745</v>
      </c>
      <c r="B108" t="s">
        <v>67</v>
      </c>
      <c r="C108" t="s">
        <v>68</v>
      </c>
      <c r="D108" t="s">
        <v>58</v>
      </c>
      <c r="E108">
        <v>2016</v>
      </c>
      <c r="F108">
        <v>113</v>
      </c>
      <c r="G108" t="s">
        <v>227</v>
      </c>
      <c r="H108" t="s">
        <v>746</v>
      </c>
      <c r="I108" s="4">
        <v>170000000</v>
      </c>
      <c r="J108" s="4">
        <v>76846624</v>
      </c>
      <c r="K108">
        <v>6.4</v>
      </c>
      <c r="L108">
        <v>1.85</v>
      </c>
      <c r="M108" t="s">
        <v>122</v>
      </c>
      <c r="N108" t="s">
        <v>744</v>
      </c>
      <c r="O108">
        <v>33</v>
      </c>
      <c r="P108" t="s">
        <v>73</v>
      </c>
      <c r="Q108">
        <v>40000</v>
      </c>
      <c r="R108" t="s">
        <v>133</v>
      </c>
      <c r="S108">
        <v>25000</v>
      </c>
      <c r="T108" t="s">
        <v>284</v>
      </c>
      <c r="U108">
        <v>11000</v>
      </c>
      <c r="V108">
        <v>30000</v>
      </c>
      <c r="W108">
        <v>80806</v>
      </c>
      <c r="X108">
        <v>1</v>
      </c>
      <c r="Y108">
        <v>21352</v>
      </c>
      <c r="Z108">
        <v>218</v>
      </c>
      <c r="AA108">
        <v>131</v>
      </c>
      <c r="AB108" t="s">
        <v>747</v>
      </c>
    </row>
    <row r="109" spans="1:28" x14ac:dyDescent="0.3">
      <c r="A109" s="4" t="s">
        <v>751</v>
      </c>
      <c r="B109" t="s">
        <v>67</v>
      </c>
      <c r="C109" t="s">
        <v>68</v>
      </c>
      <c r="D109" t="s">
        <v>58</v>
      </c>
      <c r="E109">
        <v>2007</v>
      </c>
      <c r="F109">
        <v>93</v>
      </c>
      <c r="G109" t="s">
        <v>298</v>
      </c>
      <c r="H109" t="s">
        <v>753</v>
      </c>
      <c r="I109" s="4">
        <v>160000000</v>
      </c>
      <c r="J109" s="4">
        <v>320706665</v>
      </c>
      <c r="K109">
        <v>6.1</v>
      </c>
      <c r="L109">
        <v>1.85</v>
      </c>
      <c r="M109" t="s">
        <v>122</v>
      </c>
      <c r="N109" t="s">
        <v>748</v>
      </c>
      <c r="O109">
        <v>50</v>
      </c>
      <c r="P109" t="s">
        <v>750</v>
      </c>
      <c r="Q109">
        <v>3000</v>
      </c>
      <c r="R109" t="s">
        <v>749</v>
      </c>
      <c r="S109">
        <v>795</v>
      </c>
      <c r="T109" t="s">
        <v>752</v>
      </c>
      <c r="U109">
        <v>692</v>
      </c>
      <c r="V109">
        <v>0</v>
      </c>
      <c r="W109">
        <v>4705</v>
      </c>
      <c r="X109">
        <v>2</v>
      </c>
      <c r="Y109">
        <v>211971</v>
      </c>
      <c r="Z109">
        <v>227</v>
      </c>
      <c r="AA109">
        <v>326</v>
      </c>
      <c r="AB109" t="s">
        <v>754</v>
      </c>
    </row>
    <row r="110" spans="1:28" x14ac:dyDescent="0.3">
      <c r="A110" s="4" t="s">
        <v>758</v>
      </c>
      <c r="B110" t="s">
        <v>67</v>
      </c>
      <c r="C110" t="s">
        <v>68</v>
      </c>
      <c r="D110" t="s">
        <v>58</v>
      </c>
      <c r="E110">
        <v>2016</v>
      </c>
      <c r="F110">
        <v>123</v>
      </c>
      <c r="G110" t="s">
        <v>72</v>
      </c>
      <c r="H110" t="s">
        <v>760</v>
      </c>
      <c r="I110" s="4">
        <v>160000000</v>
      </c>
      <c r="J110" s="4">
        <v>46978995</v>
      </c>
      <c r="K110">
        <v>7.3</v>
      </c>
      <c r="L110">
        <v>2.35</v>
      </c>
      <c r="M110" t="s">
        <v>69</v>
      </c>
      <c r="N110" t="s">
        <v>755</v>
      </c>
      <c r="O110">
        <v>0</v>
      </c>
      <c r="P110" t="s">
        <v>757</v>
      </c>
      <c r="Q110">
        <v>3000</v>
      </c>
      <c r="R110" t="s">
        <v>756</v>
      </c>
      <c r="S110">
        <v>716</v>
      </c>
      <c r="T110" t="s">
        <v>759</v>
      </c>
      <c r="U110">
        <v>648</v>
      </c>
      <c r="V110">
        <v>89000</v>
      </c>
      <c r="W110">
        <v>5505</v>
      </c>
      <c r="X110">
        <v>0</v>
      </c>
      <c r="Y110">
        <v>111609</v>
      </c>
      <c r="Z110">
        <v>275</v>
      </c>
      <c r="AA110">
        <v>781</v>
      </c>
      <c r="AB110" t="s">
        <v>761</v>
      </c>
    </row>
    <row r="111" spans="1:28" x14ac:dyDescent="0.3">
      <c r="A111" s="4" t="s">
        <v>764</v>
      </c>
      <c r="B111" t="s">
        <v>67</v>
      </c>
      <c r="C111" t="s">
        <v>68</v>
      </c>
      <c r="D111" t="s">
        <v>58</v>
      </c>
      <c r="E111">
        <v>2015</v>
      </c>
      <c r="F111">
        <v>126</v>
      </c>
      <c r="G111" t="s">
        <v>100</v>
      </c>
      <c r="H111" t="s">
        <v>766</v>
      </c>
      <c r="I111" s="4">
        <v>155000000</v>
      </c>
      <c r="J111" s="4">
        <v>89732035</v>
      </c>
      <c r="K111">
        <v>6.6</v>
      </c>
      <c r="L111">
        <v>2.35</v>
      </c>
      <c r="M111" t="s">
        <v>69</v>
      </c>
      <c r="N111" t="s">
        <v>762</v>
      </c>
      <c r="O111">
        <v>230</v>
      </c>
      <c r="P111" t="s">
        <v>109</v>
      </c>
      <c r="Q111">
        <v>24000</v>
      </c>
      <c r="R111" t="s">
        <v>763</v>
      </c>
      <c r="S111">
        <v>10000</v>
      </c>
      <c r="T111" t="s">
        <v>765</v>
      </c>
      <c r="U111">
        <v>2000</v>
      </c>
      <c r="V111">
        <v>82000</v>
      </c>
      <c r="W111">
        <v>38873</v>
      </c>
      <c r="X111">
        <v>2</v>
      </c>
      <c r="Y111">
        <v>188457</v>
      </c>
      <c r="Z111">
        <v>474</v>
      </c>
      <c r="AA111">
        <v>867</v>
      </c>
      <c r="AB111" t="s">
        <v>767</v>
      </c>
    </row>
    <row r="112" spans="1:28" x14ac:dyDescent="0.3">
      <c r="A112" s="4" t="s">
        <v>770</v>
      </c>
      <c r="B112" t="s">
        <v>67</v>
      </c>
      <c r="C112" t="s">
        <v>68</v>
      </c>
      <c r="D112" t="s">
        <v>58</v>
      </c>
      <c r="E112">
        <v>2010</v>
      </c>
      <c r="F112">
        <v>113</v>
      </c>
      <c r="G112" t="s">
        <v>227</v>
      </c>
      <c r="H112" t="s">
        <v>772</v>
      </c>
      <c r="I112" s="4">
        <v>155000000</v>
      </c>
      <c r="J112" s="4">
        <v>104383624</v>
      </c>
      <c r="K112">
        <v>6.3</v>
      </c>
      <c r="L112">
        <v>1.78</v>
      </c>
      <c r="M112" t="s">
        <v>122</v>
      </c>
      <c r="N112" t="s">
        <v>768</v>
      </c>
      <c r="O112">
        <v>150</v>
      </c>
      <c r="P112" t="s">
        <v>769</v>
      </c>
      <c r="Q112">
        <v>531</v>
      </c>
      <c r="R112" t="s">
        <v>482</v>
      </c>
      <c r="S112">
        <v>82</v>
      </c>
      <c r="T112" t="s">
        <v>771</v>
      </c>
      <c r="U112">
        <v>59</v>
      </c>
      <c r="V112">
        <v>11000</v>
      </c>
      <c r="W112">
        <v>764</v>
      </c>
      <c r="X112">
        <v>4</v>
      </c>
      <c r="Y112">
        <v>106446</v>
      </c>
      <c r="Z112">
        <v>228</v>
      </c>
      <c r="AA112">
        <v>227</v>
      </c>
      <c r="AB112" t="s">
        <v>773</v>
      </c>
    </row>
    <row r="113" spans="1:28" x14ac:dyDescent="0.3">
      <c r="A113" s="4" t="s">
        <v>777</v>
      </c>
      <c r="B113" t="s">
        <v>67</v>
      </c>
      <c r="C113" t="s">
        <v>68</v>
      </c>
      <c r="D113" t="s">
        <v>24160</v>
      </c>
      <c r="E113">
        <v>2001</v>
      </c>
      <c r="F113">
        <v>184</v>
      </c>
      <c r="G113" t="s">
        <v>775</v>
      </c>
      <c r="H113" t="s">
        <v>779</v>
      </c>
      <c r="I113" s="4">
        <v>140000000</v>
      </c>
      <c r="J113" s="4">
        <v>198539855</v>
      </c>
      <c r="K113">
        <v>6.1</v>
      </c>
      <c r="L113">
        <v>2.35</v>
      </c>
      <c r="M113" t="s">
        <v>69</v>
      </c>
      <c r="N113" t="s">
        <v>305</v>
      </c>
      <c r="O113">
        <v>0</v>
      </c>
      <c r="P113" t="s">
        <v>776</v>
      </c>
      <c r="Q113">
        <v>3000</v>
      </c>
      <c r="R113" t="s">
        <v>774</v>
      </c>
      <c r="S113">
        <v>961</v>
      </c>
      <c r="T113" t="s">
        <v>778</v>
      </c>
      <c r="U113">
        <v>691</v>
      </c>
      <c r="V113">
        <v>0</v>
      </c>
      <c r="W113">
        <v>5401</v>
      </c>
      <c r="X113">
        <v>0</v>
      </c>
      <c r="Y113">
        <v>254111</v>
      </c>
      <c r="Z113">
        <v>191</v>
      </c>
      <c r="AA113">
        <v>1999</v>
      </c>
      <c r="AB113" t="s">
        <v>780</v>
      </c>
    </row>
    <row r="114" spans="1:28" x14ac:dyDescent="0.3">
      <c r="A114" s="4" t="s">
        <v>783</v>
      </c>
      <c r="B114" t="s">
        <v>67</v>
      </c>
      <c r="C114" t="s">
        <v>68</v>
      </c>
      <c r="D114" t="s">
        <v>58</v>
      </c>
      <c r="E114">
        <v>2007</v>
      </c>
      <c r="F114">
        <v>144</v>
      </c>
      <c r="G114" t="s">
        <v>100</v>
      </c>
      <c r="H114" t="s">
        <v>784</v>
      </c>
      <c r="I114" s="4">
        <v>150000000</v>
      </c>
      <c r="J114" s="4">
        <v>318759914</v>
      </c>
      <c r="K114">
        <v>7.1</v>
      </c>
      <c r="L114">
        <v>2.35</v>
      </c>
      <c r="M114" t="s">
        <v>69</v>
      </c>
      <c r="N114" t="s">
        <v>305</v>
      </c>
      <c r="O114">
        <v>0</v>
      </c>
      <c r="P114" t="s">
        <v>782</v>
      </c>
      <c r="Q114">
        <v>662</v>
      </c>
      <c r="R114" t="s">
        <v>781</v>
      </c>
      <c r="S114">
        <v>599</v>
      </c>
      <c r="T114" t="s">
        <v>306</v>
      </c>
      <c r="U114">
        <v>581</v>
      </c>
      <c r="V114">
        <v>8000</v>
      </c>
      <c r="W114">
        <v>2333</v>
      </c>
      <c r="X114">
        <v>0</v>
      </c>
      <c r="Y114">
        <v>513158</v>
      </c>
      <c r="Z114">
        <v>396</v>
      </c>
      <c r="AA114">
        <v>1782</v>
      </c>
      <c r="AB114" t="s">
        <v>785</v>
      </c>
    </row>
    <row r="115" spans="1:28" x14ac:dyDescent="0.3">
      <c r="A115" s="4" t="s">
        <v>789</v>
      </c>
      <c r="B115" t="s">
        <v>67</v>
      </c>
      <c r="C115" t="s">
        <v>793</v>
      </c>
      <c r="D115" t="s">
        <v>58</v>
      </c>
      <c r="E115">
        <v>2004</v>
      </c>
      <c r="F115">
        <v>206</v>
      </c>
      <c r="G115" t="s">
        <v>787</v>
      </c>
      <c r="H115" t="s">
        <v>791</v>
      </c>
      <c r="I115" s="4">
        <v>155000000</v>
      </c>
      <c r="J115" s="4">
        <v>34293771</v>
      </c>
      <c r="K115">
        <v>5.5</v>
      </c>
      <c r="L115">
        <v>2.35</v>
      </c>
      <c r="M115" t="s">
        <v>612</v>
      </c>
      <c r="N115" t="s">
        <v>786</v>
      </c>
      <c r="O115">
        <v>0</v>
      </c>
      <c r="P115" t="s">
        <v>788</v>
      </c>
      <c r="Q115">
        <v>12000</v>
      </c>
      <c r="R115" t="s">
        <v>592</v>
      </c>
      <c r="S115">
        <v>11000</v>
      </c>
      <c r="T115" t="s">
        <v>790</v>
      </c>
      <c r="U115">
        <v>591</v>
      </c>
      <c r="V115">
        <v>0</v>
      </c>
      <c r="W115">
        <v>24598</v>
      </c>
      <c r="X115">
        <v>3</v>
      </c>
      <c r="Y115">
        <v>138863</v>
      </c>
      <c r="Z115">
        <v>248</v>
      </c>
      <c r="AA115">
        <v>1390</v>
      </c>
      <c r="AB115" t="s">
        <v>792</v>
      </c>
    </row>
    <row r="116" spans="1:28" x14ac:dyDescent="0.3">
      <c r="A116" s="4" t="s">
        <v>795</v>
      </c>
      <c r="B116" t="s">
        <v>67</v>
      </c>
      <c r="C116" t="s">
        <v>86</v>
      </c>
      <c r="D116" t="s">
        <v>58</v>
      </c>
      <c r="E116">
        <v>2007</v>
      </c>
      <c r="F116">
        <v>138</v>
      </c>
      <c r="G116" t="s">
        <v>132</v>
      </c>
      <c r="H116" t="s">
        <v>797</v>
      </c>
      <c r="I116" s="4">
        <v>150000000</v>
      </c>
      <c r="J116" s="4">
        <v>292000866</v>
      </c>
      <c r="K116">
        <v>7.5</v>
      </c>
      <c r="L116">
        <v>2.35</v>
      </c>
      <c r="M116" t="s">
        <v>69</v>
      </c>
      <c r="N116" t="s">
        <v>130</v>
      </c>
      <c r="O116">
        <v>282</v>
      </c>
      <c r="P116" t="s">
        <v>794</v>
      </c>
      <c r="Q116">
        <v>21000</v>
      </c>
      <c r="R116" t="s">
        <v>131</v>
      </c>
      <c r="S116">
        <v>11000</v>
      </c>
      <c r="T116" t="s">
        <v>796</v>
      </c>
      <c r="U116">
        <v>687</v>
      </c>
      <c r="V116">
        <v>0</v>
      </c>
      <c r="W116">
        <v>33433</v>
      </c>
      <c r="X116">
        <v>3</v>
      </c>
      <c r="Y116">
        <v>355137</v>
      </c>
      <c r="Z116">
        <v>329</v>
      </c>
      <c r="AA116">
        <v>1108</v>
      </c>
      <c r="AB116" t="s">
        <v>798</v>
      </c>
    </row>
    <row r="117" spans="1:28" x14ac:dyDescent="0.3">
      <c r="A117" s="4" t="s">
        <v>799</v>
      </c>
      <c r="B117" t="s">
        <v>67</v>
      </c>
      <c r="C117" t="s">
        <v>86</v>
      </c>
      <c r="D117" t="s">
        <v>58</v>
      </c>
      <c r="E117">
        <v>2005</v>
      </c>
      <c r="F117">
        <v>157</v>
      </c>
      <c r="G117" t="s">
        <v>132</v>
      </c>
      <c r="H117" t="s">
        <v>800</v>
      </c>
      <c r="I117" s="4">
        <v>150000000</v>
      </c>
      <c r="J117" s="4">
        <v>289994397</v>
      </c>
      <c r="K117">
        <v>7.6</v>
      </c>
      <c r="L117">
        <v>2.35</v>
      </c>
      <c r="M117" t="s">
        <v>69</v>
      </c>
      <c r="N117" t="s">
        <v>398</v>
      </c>
      <c r="O117">
        <v>179</v>
      </c>
      <c r="P117" t="s">
        <v>794</v>
      </c>
      <c r="Q117">
        <v>21000</v>
      </c>
      <c r="R117" t="s">
        <v>131</v>
      </c>
      <c r="S117">
        <v>11000</v>
      </c>
      <c r="T117" t="s">
        <v>135</v>
      </c>
      <c r="U117">
        <v>10000</v>
      </c>
      <c r="V117">
        <v>0</v>
      </c>
      <c r="W117">
        <v>53413</v>
      </c>
      <c r="X117">
        <v>1</v>
      </c>
      <c r="Y117">
        <v>385670</v>
      </c>
      <c r="Z117">
        <v>295</v>
      </c>
      <c r="AA117">
        <v>1896</v>
      </c>
      <c r="AB117" t="s">
        <v>801</v>
      </c>
    </row>
    <row r="118" spans="1:28" x14ac:dyDescent="0.3">
      <c r="A118" s="4" t="s">
        <v>804</v>
      </c>
      <c r="B118" t="s">
        <v>67</v>
      </c>
      <c r="C118" t="s">
        <v>68</v>
      </c>
      <c r="D118" t="s">
        <v>58</v>
      </c>
      <c r="E118">
        <v>2008</v>
      </c>
      <c r="F118">
        <v>102</v>
      </c>
      <c r="G118" t="s">
        <v>803</v>
      </c>
      <c r="H118" t="s">
        <v>805</v>
      </c>
      <c r="I118" s="4">
        <v>150000000</v>
      </c>
      <c r="J118" s="4">
        <v>227946274</v>
      </c>
      <c r="K118">
        <v>6.4</v>
      </c>
      <c r="L118">
        <v>2.35</v>
      </c>
      <c r="M118" t="s">
        <v>69</v>
      </c>
      <c r="N118" t="s">
        <v>252</v>
      </c>
      <c r="O118">
        <v>532</v>
      </c>
      <c r="P118" t="s">
        <v>193</v>
      </c>
      <c r="Q118">
        <v>10000</v>
      </c>
      <c r="R118" t="s">
        <v>802</v>
      </c>
      <c r="S118">
        <v>9000</v>
      </c>
      <c r="T118" t="s">
        <v>386</v>
      </c>
      <c r="U118">
        <v>979</v>
      </c>
      <c r="V118">
        <v>0</v>
      </c>
      <c r="W118">
        <v>21584</v>
      </c>
      <c r="X118">
        <v>0</v>
      </c>
      <c r="Y118">
        <v>343648</v>
      </c>
      <c r="Z118">
        <v>318</v>
      </c>
      <c r="AA118">
        <v>590</v>
      </c>
      <c r="AB118" t="s">
        <v>806</v>
      </c>
    </row>
    <row r="119" spans="1:28" x14ac:dyDescent="0.3">
      <c r="A119" s="4" t="s">
        <v>809</v>
      </c>
      <c r="B119" t="s">
        <v>67</v>
      </c>
      <c r="C119" t="s">
        <v>68</v>
      </c>
      <c r="D119" t="s">
        <v>58</v>
      </c>
      <c r="E119">
        <v>2007</v>
      </c>
      <c r="F119">
        <v>104</v>
      </c>
      <c r="G119" t="s">
        <v>808</v>
      </c>
      <c r="H119" t="s">
        <v>811</v>
      </c>
      <c r="I119" s="4">
        <v>150000000</v>
      </c>
      <c r="J119" s="4">
        <v>256386216</v>
      </c>
      <c r="K119">
        <v>7.2</v>
      </c>
      <c r="L119">
        <v>2.35</v>
      </c>
      <c r="M119" t="s">
        <v>69</v>
      </c>
      <c r="N119" t="s">
        <v>723</v>
      </c>
      <c r="O119">
        <v>508</v>
      </c>
      <c r="P119" t="s">
        <v>193</v>
      </c>
      <c r="Q119">
        <v>10000</v>
      </c>
      <c r="R119" t="s">
        <v>807</v>
      </c>
      <c r="S119">
        <v>1000</v>
      </c>
      <c r="T119" t="s">
        <v>810</v>
      </c>
      <c r="U119">
        <v>558</v>
      </c>
      <c r="V119">
        <v>11000</v>
      </c>
      <c r="W119">
        <v>13076</v>
      </c>
      <c r="X119">
        <v>0</v>
      </c>
      <c r="Y119">
        <v>530870</v>
      </c>
      <c r="Z119">
        <v>323</v>
      </c>
      <c r="AA119">
        <v>1413</v>
      </c>
      <c r="AB119" t="s">
        <v>812</v>
      </c>
    </row>
    <row r="120" spans="1:28" x14ac:dyDescent="0.3">
      <c r="A120" s="4" t="s">
        <v>814</v>
      </c>
      <c r="B120" t="s">
        <v>67</v>
      </c>
      <c r="C120" t="s">
        <v>68</v>
      </c>
      <c r="D120" t="s">
        <v>58</v>
      </c>
      <c r="E120">
        <v>2005</v>
      </c>
      <c r="F120">
        <v>115</v>
      </c>
      <c r="G120" t="s">
        <v>813</v>
      </c>
      <c r="H120" t="s">
        <v>816</v>
      </c>
      <c r="I120" s="4">
        <v>150000000</v>
      </c>
      <c r="J120" s="4">
        <v>206456431</v>
      </c>
      <c r="K120">
        <v>6.7</v>
      </c>
      <c r="L120">
        <v>1.85</v>
      </c>
      <c r="M120" t="s">
        <v>122</v>
      </c>
      <c r="N120" t="s">
        <v>282</v>
      </c>
      <c r="O120">
        <v>13000</v>
      </c>
      <c r="P120" t="s">
        <v>73</v>
      </c>
      <c r="Q120">
        <v>40000</v>
      </c>
      <c r="R120" t="s">
        <v>228</v>
      </c>
      <c r="S120">
        <v>16000</v>
      </c>
      <c r="T120" t="s">
        <v>815</v>
      </c>
      <c r="U120">
        <v>588</v>
      </c>
      <c r="V120">
        <v>0</v>
      </c>
      <c r="W120">
        <v>57844</v>
      </c>
      <c r="X120">
        <v>3</v>
      </c>
      <c r="Y120">
        <v>320284</v>
      </c>
      <c r="Z120">
        <v>276</v>
      </c>
      <c r="AA120">
        <v>1361</v>
      </c>
      <c r="AB120" t="s">
        <v>817</v>
      </c>
    </row>
    <row r="121" spans="1:28" x14ac:dyDescent="0.3">
      <c r="A121" s="4" t="s">
        <v>820</v>
      </c>
      <c r="B121" t="s">
        <v>67</v>
      </c>
      <c r="C121" t="s">
        <v>68</v>
      </c>
      <c r="D121" t="s">
        <v>58</v>
      </c>
      <c r="E121">
        <v>2007</v>
      </c>
      <c r="F121">
        <v>111</v>
      </c>
      <c r="G121" t="s">
        <v>818</v>
      </c>
      <c r="H121" t="s">
        <v>822</v>
      </c>
      <c r="I121" s="4">
        <v>150000000</v>
      </c>
      <c r="J121" s="4">
        <v>206435493</v>
      </c>
      <c r="K121">
        <v>8</v>
      </c>
      <c r="L121">
        <v>2.35</v>
      </c>
      <c r="M121" t="s">
        <v>304</v>
      </c>
      <c r="N121" t="s">
        <v>631</v>
      </c>
      <c r="O121">
        <v>663</v>
      </c>
      <c r="P121" t="s">
        <v>819</v>
      </c>
      <c r="Q121">
        <v>1000</v>
      </c>
      <c r="R121" t="s">
        <v>348</v>
      </c>
      <c r="S121">
        <v>1000</v>
      </c>
      <c r="T121" t="s">
        <v>821</v>
      </c>
      <c r="U121">
        <v>954</v>
      </c>
      <c r="V121">
        <v>10000</v>
      </c>
      <c r="W121">
        <v>4764</v>
      </c>
      <c r="X121">
        <v>0</v>
      </c>
      <c r="Y121">
        <v>473887</v>
      </c>
      <c r="Z121">
        <v>318</v>
      </c>
      <c r="AA121">
        <v>626</v>
      </c>
      <c r="AB121" t="s">
        <v>823</v>
      </c>
    </row>
    <row r="122" spans="1:28" x14ac:dyDescent="0.3">
      <c r="A122" s="4" t="s">
        <v>824</v>
      </c>
      <c r="B122" t="s">
        <v>67</v>
      </c>
      <c r="C122" t="s">
        <v>68</v>
      </c>
      <c r="D122" t="s">
        <v>58</v>
      </c>
      <c r="E122">
        <v>2005</v>
      </c>
      <c r="F122">
        <v>128</v>
      </c>
      <c r="G122" t="s">
        <v>154</v>
      </c>
      <c r="H122" t="s">
        <v>825</v>
      </c>
      <c r="I122" s="4">
        <v>150000000</v>
      </c>
      <c r="J122" s="4">
        <v>205343774</v>
      </c>
      <c r="K122">
        <v>8.3000000000000007</v>
      </c>
      <c r="L122">
        <v>2.35</v>
      </c>
      <c r="M122" t="s">
        <v>69</v>
      </c>
      <c r="N122" t="s">
        <v>87</v>
      </c>
      <c r="O122">
        <v>22000</v>
      </c>
      <c r="P122" t="s">
        <v>88</v>
      </c>
      <c r="Q122">
        <v>23000</v>
      </c>
      <c r="R122" t="s">
        <v>255</v>
      </c>
      <c r="S122">
        <v>14000</v>
      </c>
      <c r="T122" t="s">
        <v>493</v>
      </c>
      <c r="U122">
        <v>11000</v>
      </c>
      <c r="V122">
        <v>15000</v>
      </c>
      <c r="W122">
        <v>59558</v>
      </c>
      <c r="X122">
        <v>0</v>
      </c>
      <c r="Y122">
        <v>980946</v>
      </c>
      <c r="Z122">
        <v>478</v>
      </c>
      <c r="AA122">
        <v>2685</v>
      </c>
      <c r="AB122" t="s">
        <v>826</v>
      </c>
    </row>
    <row r="123" spans="1:28" x14ac:dyDescent="0.3">
      <c r="A123" s="4" t="s">
        <v>831</v>
      </c>
      <c r="B123" t="s">
        <v>67</v>
      </c>
      <c r="C123" t="s">
        <v>68</v>
      </c>
      <c r="D123" t="s">
        <v>58</v>
      </c>
      <c r="E123">
        <v>2008</v>
      </c>
      <c r="F123">
        <v>89</v>
      </c>
      <c r="G123" t="s">
        <v>829</v>
      </c>
      <c r="H123" t="s">
        <v>833</v>
      </c>
      <c r="I123" s="4">
        <v>150000000</v>
      </c>
      <c r="J123" s="4">
        <v>179982968</v>
      </c>
      <c r="K123">
        <v>6.7</v>
      </c>
      <c r="L123">
        <v>1.85</v>
      </c>
      <c r="M123" t="s">
        <v>122</v>
      </c>
      <c r="N123" t="s">
        <v>827</v>
      </c>
      <c r="O123">
        <v>35</v>
      </c>
      <c r="P123" t="s">
        <v>830</v>
      </c>
      <c r="Q123">
        <v>1000</v>
      </c>
      <c r="R123" t="s">
        <v>828</v>
      </c>
      <c r="S123">
        <v>851</v>
      </c>
      <c r="T123" t="s">
        <v>832</v>
      </c>
      <c r="U123">
        <v>436</v>
      </c>
      <c r="V123">
        <v>0</v>
      </c>
      <c r="W123">
        <v>3285</v>
      </c>
      <c r="X123">
        <v>0</v>
      </c>
      <c r="Y123">
        <v>146019</v>
      </c>
      <c r="Z123">
        <v>167</v>
      </c>
      <c r="AA123">
        <v>119</v>
      </c>
      <c r="AB123" t="s">
        <v>834</v>
      </c>
    </row>
    <row r="124" spans="1:28" x14ac:dyDescent="0.3">
      <c r="A124" s="4" t="s">
        <v>838</v>
      </c>
      <c r="B124" t="s">
        <v>67</v>
      </c>
      <c r="C124" t="s">
        <v>68</v>
      </c>
      <c r="D124" t="s">
        <v>58</v>
      </c>
      <c r="E124">
        <v>2009</v>
      </c>
      <c r="F124">
        <v>105</v>
      </c>
      <c r="G124" t="s">
        <v>813</v>
      </c>
      <c r="H124" t="s">
        <v>840</v>
      </c>
      <c r="I124" s="4">
        <v>150000000</v>
      </c>
      <c r="J124" s="4">
        <v>177243721</v>
      </c>
      <c r="K124">
        <v>5.9</v>
      </c>
      <c r="L124">
        <v>2.35</v>
      </c>
      <c r="M124" t="s">
        <v>122</v>
      </c>
      <c r="N124" t="s">
        <v>835</v>
      </c>
      <c r="O124">
        <v>189</v>
      </c>
      <c r="P124" t="s">
        <v>837</v>
      </c>
      <c r="Q124">
        <v>49000</v>
      </c>
      <c r="R124" t="s">
        <v>836</v>
      </c>
      <c r="S124">
        <v>3000</v>
      </c>
      <c r="T124" t="s">
        <v>839</v>
      </c>
      <c r="U124">
        <v>1000</v>
      </c>
      <c r="V124">
        <v>2000</v>
      </c>
      <c r="W124">
        <v>54039</v>
      </c>
      <c r="X124">
        <v>2</v>
      </c>
      <c r="Y124">
        <v>130272</v>
      </c>
      <c r="Z124">
        <v>185</v>
      </c>
      <c r="AA124">
        <v>209</v>
      </c>
      <c r="AB124" t="s">
        <v>841</v>
      </c>
    </row>
    <row r="125" spans="1:28" x14ac:dyDescent="0.3">
      <c r="A125" s="4" t="s">
        <v>843</v>
      </c>
      <c r="B125" t="s">
        <v>67</v>
      </c>
      <c r="C125" t="s">
        <v>68</v>
      </c>
      <c r="D125" t="s">
        <v>58</v>
      </c>
      <c r="E125">
        <v>2009</v>
      </c>
      <c r="F125">
        <v>119</v>
      </c>
      <c r="G125" t="s">
        <v>289</v>
      </c>
      <c r="H125" t="s">
        <v>845</v>
      </c>
      <c r="I125" s="4">
        <v>150000000</v>
      </c>
      <c r="J125" s="4">
        <v>179883016</v>
      </c>
      <c r="K125">
        <v>6.7</v>
      </c>
      <c r="L125">
        <v>2.35</v>
      </c>
      <c r="M125" t="s">
        <v>69</v>
      </c>
      <c r="N125" t="s">
        <v>842</v>
      </c>
      <c r="O125">
        <v>151</v>
      </c>
      <c r="P125" t="s">
        <v>290</v>
      </c>
      <c r="Q125">
        <v>20000</v>
      </c>
      <c r="R125" t="s">
        <v>342</v>
      </c>
      <c r="S125">
        <v>16000</v>
      </c>
      <c r="T125" t="s">
        <v>844</v>
      </c>
      <c r="U125">
        <v>2000</v>
      </c>
      <c r="V125">
        <v>0</v>
      </c>
      <c r="W125">
        <v>40054</v>
      </c>
      <c r="X125">
        <v>0</v>
      </c>
      <c r="Y125">
        <v>361924</v>
      </c>
      <c r="Z125">
        <v>350</v>
      </c>
      <c r="AA125">
        <v>641</v>
      </c>
      <c r="AB125" t="s">
        <v>846</v>
      </c>
    </row>
    <row r="126" spans="1:28" x14ac:dyDescent="0.3">
      <c r="A126" s="4" t="s">
        <v>849</v>
      </c>
      <c r="B126" t="s">
        <v>67</v>
      </c>
      <c r="C126" t="s">
        <v>397</v>
      </c>
      <c r="D126" t="s">
        <v>58</v>
      </c>
      <c r="E126">
        <v>2003</v>
      </c>
      <c r="F126">
        <v>129</v>
      </c>
      <c r="G126" t="s">
        <v>674</v>
      </c>
      <c r="H126" t="s">
        <v>851</v>
      </c>
      <c r="I126" s="4">
        <v>150000000</v>
      </c>
      <c r="J126" s="4">
        <v>139259759</v>
      </c>
      <c r="K126">
        <v>6.7</v>
      </c>
      <c r="L126">
        <v>2.35</v>
      </c>
      <c r="M126" t="s">
        <v>612</v>
      </c>
      <c r="N126" t="s">
        <v>470</v>
      </c>
      <c r="O126">
        <v>0</v>
      </c>
      <c r="P126" t="s">
        <v>848</v>
      </c>
      <c r="Q126">
        <v>309</v>
      </c>
      <c r="R126" t="s">
        <v>847</v>
      </c>
      <c r="S126">
        <v>269</v>
      </c>
      <c r="T126" t="s">
        <v>850</v>
      </c>
      <c r="U126">
        <v>233</v>
      </c>
      <c r="V126">
        <v>0</v>
      </c>
      <c r="W126">
        <v>1062</v>
      </c>
      <c r="X126">
        <v>0</v>
      </c>
      <c r="Y126">
        <v>364948</v>
      </c>
      <c r="Z126">
        <v>245</v>
      </c>
      <c r="AA126">
        <v>2121</v>
      </c>
      <c r="AB126" t="s">
        <v>852</v>
      </c>
    </row>
    <row r="127" spans="1:28" x14ac:dyDescent="0.3">
      <c r="A127" s="4" t="s">
        <v>857</v>
      </c>
      <c r="B127" t="s">
        <v>67</v>
      </c>
      <c r="C127" t="s">
        <v>68</v>
      </c>
      <c r="D127" t="s">
        <v>58</v>
      </c>
      <c r="E127">
        <v>2013</v>
      </c>
      <c r="F127">
        <v>102</v>
      </c>
      <c r="G127" t="s">
        <v>855</v>
      </c>
      <c r="H127" t="s">
        <v>859</v>
      </c>
      <c r="I127" s="4">
        <v>150000000</v>
      </c>
      <c r="J127" s="4">
        <v>400736600</v>
      </c>
      <c r="K127">
        <v>7.6</v>
      </c>
      <c r="L127">
        <v>2.2400000000000002</v>
      </c>
      <c r="M127" t="s">
        <v>122</v>
      </c>
      <c r="N127" t="s">
        <v>853</v>
      </c>
      <c r="O127">
        <v>69</v>
      </c>
      <c r="P127" t="s">
        <v>856</v>
      </c>
      <c r="Q127">
        <v>1000</v>
      </c>
      <c r="R127" t="s">
        <v>854</v>
      </c>
      <c r="S127">
        <v>523</v>
      </c>
      <c r="T127" t="s">
        <v>858</v>
      </c>
      <c r="U127">
        <v>490</v>
      </c>
      <c r="V127">
        <v>58000</v>
      </c>
      <c r="W127">
        <v>2582</v>
      </c>
      <c r="X127">
        <v>0</v>
      </c>
      <c r="Y127">
        <v>421658</v>
      </c>
      <c r="Z127">
        <v>406</v>
      </c>
      <c r="AA127">
        <v>904</v>
      </c>
      <c r="AB127" t="s">
        <v>860</v>
      </c>
    </row>
    <row r="128" spans="1:28" x14ac:dyDescent="0.3">
      <c r="A128" s="4" t="s">
        <v>863</v>
      </c>
      <c r="B128" t="s">
        <v>67</v>
      </c>
      <c r="C128" t="s">
        <v>68</v>
      </c>
      <c r="D128" t="s">
        <v>58</v>
      </c>
      <c r="E128">
        <v>2003</v>
      </c>
      <c r="F128">
        <v>138</v>
      </c>
      <c r="G128" t="s">
        <v>674</v>
      </c>
      <c r="H128" t="s">
        <v>865</v>
      </c>
      <c r="I128" s="4">
        <v>150000000</v>
      </c>
      <c r="J128" s="4">
        <v>281492479</v>
      </c>
      <c r="K128">
        <v>7.2</v>
      </c>
      <c r="L128">
        <v>2.35</v>
      </c>
      <c r="M128" t="s">
        <v>612</v>
      </c>
      <c r="N128" t="s">
        <v>470</v>
      </c>
      <c r="O128">
        <v>0</v>
      </c>
      <c r="P128" t="s">
        <v>862</v>
      </c>
      <c r="Q128">
        <v>234</v>
      </c>
      <c r="R128" t="s">
        <v>861</v>
      </c>
      <c r="S128">
        <v>198</v>
      </c>
      <c r="T128" t="s">
        <v>864</v>
      </c>
      <c r="U128">
        <v>30</v>
      </c>
      <c r="V128">
        <v>0</v>
      </c>
      <c r="W128">
        <v>534</v>
      </c>
      <c r="X128">
        <v>0</v>
      </c>
      <c r="Y128">
        <v>421818</v>
      </c>
      <c r="Z128">
        <v>275</v>
      </c>
      <c r="AA128">
        <v>2789</v>
      </c>
      <c r="AB128" t="s">
        <v>866</v>
      </c>
    </row>
    <row r="129" spans="1:28" x14ac:dyDescent="0.3">
      <c r="A129" s="4" t="s">
        <v>868</v>
      </c>
      <c r="B129" t="s">
        <v>67</v>
      </c>
      <c r="C129" t="s">
        <v>68</v>
      </c>
      <c r="D129" t="s">
        <v>58</v>
      </c>
      <c r="E129">
        <v>2013</v>
      </c>
      <c r="F129">
        <v>112</v>
      </c>
      <c r="G129" t="s">
        <v>72</v>
      </c>
      <c r="H129" t="s">
        <v>869</v>
      </c>
      <c r="I129" s="4">
        <v>170000000</v>
      </c>
      <c r="J129" s="4">
        <v>206360018</v>
      </c>
      <c r="K129">
        <v>7.1</v>
      </c>
      <c r="L129">
        <v>2.35</v>
      </c>
      <c r="M129" t="s">
        <v>69</v>
      </c>
      <c r="N129" t="s">
        <v>762</v>
      </c>
      <c r="O129">
        <v>230</v>
      </c>
      <c r="P129" t="s">
        <v>125</v>
      </c>
      <c r="Q129">
        <v>26000</v>
      </c>
      <c r="R129" t="s">
        <v>867</v>
      </c>
      <c r="S129">
        <v>20000</v>
      </c>
      <c r="T129" t="s">
        <v>788</v>
      </c>
      <c r="U129">
        <v>12000</v>
      </c>
      <c r="V129">
        <v>63000</v>
      </c>
      <c r="W129">
        <v>59803</v>
      </c>
      <c r="X129">
        <v>3</v>
      </c>
      <c r="Y129">
        <v>414070</v>
      </c>
      <c r="Z129">
        <v>486</v>
      </c>
      <c r="AA129">
        <v>532</v>
      </c>
      <c r="AB129" t="s">
        <v>870</v>
      </c>
    </row>
    <row r="130" spans="1:28" x14ac:dyDescent="0.3">
      <c r="A130" s="4" t="s">
        <v>872</v>
      </c>
      <c r="B130" t="s">
        <v>67</v>
      </c>
      <c r="C130" t="s">
        <v>397</v>
      </c>
      <c r="D130" t="s">
        <v>58</v>
      </c>
      <c r="E130">
        <v>2015</v>
      </c>
      <c r="F130">
        <v>120</v>
      </c>
      <c r="G130" t="s">
        <v>254</v>
      </c>
      <c r="H130" t="s">
        <v>874</v>
      </c>
      <c r="I130" s="4">
        <v>150000000</v>
      </c>
      <c r="J130" s="4">
        <v>153629485</v>
      </c>
      <c r="K130">
        <v>8.1</v>
      </c>
      <c r="L130">
        <v>2.35</v>
      </c>
      <c r="M130" t="s">
        <v>612</v>
      </c>
      <c r="N130" t="s">
        <v>871</v>
      </c>
      <c r="O130">
        <v>750</v>
      </c>
      <c r="P130" t="s">
        <v>90</v>
      </c>
      <c r="Q130">
        <v>27000</v>
      </c>
      <c r="R130" t="s">
        <v>802</v>
      </c>
      <c r="S130">
        <v>9000</v>
      </c>
      <c r="T130" t="s">
        <v>873</v>
      </c>
      <c r="U130">
        <v>943</v>
      </c>
      <c r="V130">
        <v>191000</v>
      </c>
      <c r="W130">
        <v>40025</v>
      </c>
      <c r="X130">
        <v>0</v>
      </c>
      <c r="Y130">
        <v>552503</v>
      </c>
      <c r="Z130">
        <v>739</v>
      </c>
      <c r="AA130">
        <v>1588</v>
      </c>
      <c r="AB130" t="s">
        <v>875</v>
      </c>
    </row>
    <row r="131" spans="1:28" x14ac:dyDescent="0.3">
      <c r="A131" s="4" t="s">
        <v>879</v>
      </c>
      <c r="B131" t="s">
        <v>67</v>
      </c>
      <c r="C131" t="s">
        <v>68</v>
      </c>
      <c r="D131" t="s">
        <v>58</v>
      </c>
      <c r="E131">
        <v>2009</v>
      </c>
      <c r="F131">
        <v>146</v>
      </c>
      <c r="G131" t="s">
        <v>878</v>
      </c>
      <c r="H131" t="s">
        <v>881</v>
      </c>
      <c r="I131" s="4">
        <v>150000000</v>
      </c>
      <c r="J131" s="4">
        <v>133375846</v>
      </c>
      <c r="K131">
        <v>6.7</v>
      </c>
      <c r="L131">
        <v>2.35</v>
      </c>
      <c r="M131" t="s">
        <v>69</v>
      </c>
      <c r="N131" t="s">
        <v>876</v>
      </c>
      <c r="O131">
        <v>2000</v>
      </c>
      <c r="P131" t="s">
        <v>349</v>
      </c>
      <c r="Q131">
        <v>15000</v>
      </c>
      <c r="R131" t="s">
        <v>877</v>
      </c>
      <c r="S131">
        <v>745</v>
      </c>
      <c r="T131" t="s">
        <v>880</v>
      </c>
      <c r="U131">
        <v>294</v>
      </c>
      <c r="V131">
        <v>0</v>
      </c>
      <c r="W131">
        <v>16948</v>
      </c>
      <c r="X131">
        <v>2</v>
      </c>
      <c r="Y131">
        <v>207839</v>
      </c>
      <c r="Z131">
        <v>298</v>
      </c>
      <c r="AA131">
        <v>435</v>
      </c>
      <c r="AB131" t="s">
        <v>882</v>
      </c>
    </row>
    <row r="132" spans="1:28" x14ac:dyDescent="0.3">
      <c r="A132" s="4" t="s">
        <v>884</v>
      </c>
      <c r="B132" t="s">
        <v>67</v>
      </c>
      <c r="C132" t="s">
        <v>68</v>
      </c>
      <c r="D132" t="s">
        <v>58</v>
      </c>
      <c r="E132">
        <v>2011</v>
      </c>
      <c r="F132">
        <v>115</v>
      </c>
      <c r="G132" t="s">
        <v>72</v>
      </c>
      <c r="H132" t="s">
        <v>885</v>
      </c>
      <c r="I132" s="4">
        <v>150000000</v>
      </c>
      <c r="J132" s="4">
        <v>181015141</v>
      </c>
      <c r="K132">
        <v>7</v>
      </c>
      <c r="L132">
        <v>2.35</v>
      </c>
      <c r="M132" t="s">
        <v>69</v>
      </c>
      <c r="N132" t="s">
        <v>883</v>
      </c>
      <c r="O132">
        <v>0</v>
      </c>
      <c r="P132" t="s">
        <v>125</v>
      </c>
      <c r="Q132">
        <v>26000</v>
      </c>
      <c r="R132" t="s">
        <v>867</v>
      </c>
      <c r="S132">
        <v>20000</v>
      </c>
      <c r="T132" t="s">
        <v>788</v>
      </c>
      <c r="U132">
        <v>12000</v>
      </c>
      <c r="V132">
        <v>63000</v>
      </c>
      <c r="W132">
        <v>60059</v>
      </c>
      <c r="X132">
        <v>1</v>
      </c>
      <c r="Y132">
        <v>536314</v>
      </c>
      <c r="Z132">
        <v>516</v>
      </c>
      <c r="AA132">
        <v>738</v>
      </c>
      <c r="AB132" t="s">
        <v>886</v>
      </c>
    </row>
    <row r="133" spans="1:28" x14ac:dyDescent="0.3">
      <c r="A133" s="4" t="s">
        <v>890</v>
      </c>
      <c r="B133" t="s">
        <v>67</v>
      </c>
      <c r="C133" t="s">
        <v>68</v>
      </c>
      <c r="D133" t="s">
        <v>58</v>
      </c>
      <c r="E133">
        <v>2008</v>
      </c>
      <c r="F133">
        <v>96</v>
      </c>
      <c r="G133" t="s">
        <v>889</v>
      </c>
      <c r="H133" t="s">
        <v>892</v>
      </c>
      <c r="I133" s="4">
        <v>150000000</v>
      </c>
      <c r="J133" s="4">
        <v>114053579</v>
      </c>
      <c r="K133">
        <v>6.9</v>
      </c>
      <c r="L133">
        <v>1.85</v>
      </c>
      <c r="M133" t="s">
        <v>122</v>
      </c>
      <c r="N133" t="s">
        <v>887</v>
      </c>
      <c r="O133">
        <v>59</v>
      </c>
      <c r="P133" t="s">
        <v>516</v>
      </c>
      <c r="Q133">
        <v>17000</v>
      </c>
      <c r="R133" t="s">
        <v>888</v>
      </c>
      <c r="S133">
        <v>759</v>
      </c>
      <c r="T133" t="s">
        <v>891</v>
      </c>
      <c r="U133">
        <v>699</v>
      </c>
      <c r="V133">
        <v>0</v>
      </c>
      <c r="W133">
        <v>20007</v>
      </c>
      <c r="X133">
        <v>0</v>
      </c>
      <c r="Y133">
        <v>146766</v>
      </c>
      <c r="Z133">
        <v>225</v>
      </c>
      <c r="AA133">
        <v>178</v>
      </c>
      <c r="AB133" t="s">
        <v>893</v>
      </c>
    </row>
    <row r="134" spans="1:28" x14ac:dyDescent="0.3">
      <c r="A134" s="4" t="s">
        <v>898</v>
      </c>
      <c r="B134" t="s">
        <v>67</v>
      </c>
      <c r="C134" t="s">
        <v>68</v>
      </c>
      <c r="D134" t="s">
        <v>58</v>
      </c>
      <c r="E134">
        <v>2009</v>
      </c>
      <c r="F134">
        <v>88</v>
      </c>
      <c r="G134" t="s">
        <v>896</v>
      </c>
      <c r="H134" t="s">
        <v>900</v>
      </c>
      <c r="I134" s="4">
        <v>150000000</v>
      </c>
      <c r="J134" s="4">
        <v>119420252</v>
      </c>
      <c r="K134">
        <v>5.0999999999999996</v>
      </c>
      <c r="L134">
        <v>2.35</v>
      </c>
      <c r="M134" t="s">
        <v>122</v>
      </c>
      <c r="N134" t="s">
        <v>894</v>
      </c>
      <c r="O134">
        <v>12</v>
      </c>
      <c r="P134" t="s">
        <v>897</v>
      </c>
      <c r="Q134">
        <v>730</v>
      </c>
      <c r="R134" t="s">
        <v>895</v>
      </c>
      <c r="S134">
        <v>607</v>
      </c>
      <c r="T134" t="s">
        <v>899</v>
      </c>
      <c r="U134">
        <v>182</v>
      </c>
      <c r="V134">
        <v>0</v>
      </c>
      <c r="W134">
        <v>2217</v>
      </c>
      <c r="X134">
        <v>0</v>
      </c>
      <c r="Y134">
        <v>33042</v>
      </c>
      <c r="Z134">
        <v>145</v>
      </c>
      <c r="AA134">
        <v>90</v>
      </c>
      <c r="AB134" t="s">
        <v>901</v>
      </c>
    </row>
    <row r="135" spans="1:28" x14ac:dyDescent="0.3">
      <c r="A135" s="4" t="s">
        <v>904</v>
      </c>
      <c r="B135" t="s">
        <v>67</v>
      </c>
      <c r="C135" t="s">
        <v>68</v>
      </c>
      <c r="D135" t="s">
        <v>58</v>
      </c>
      <c r="E135">
        <v>2012</v>
      </c>
      <c r="F135">
        <v>99</v>
      </c>
      <c r="G135" t="s">
        <v>72</v>
      </c>
      <c r="H135" t="s">
        <v>906</v>
      </c>
      <c r="I135" s="4">
        <v>150000000</v>
      </c>
      <c r="J135" s="4">
        <v>83640426</v>
      </c>
      <c r="K135">
        <v>5.8</v>
      </c>
      <c r="L135">
        <v>1.85</v>
      </c>
      <c r="M135" t="s">
        <v>69</v>
      </c>
      <c r="N135" t="s">
        <v>902</v>
      </c>
      <c r="O135">
        <v>473</v>
      </c>
      <c r="P135" t="s">
        <v>255</v>
      </c>
      <c r="Q135">
        <v>14000</v>
      </c>
      <c r="R135" t="s">
        <v>903</v>
      </c>
      <c r="S135">
        <v>897</v>
      </c>
      <c r="T135" t="s">
        <v>905</v>
      </c>
      <c r="U135">
        <v>502</v>
      </c>
      <c r="V135">
        <v>19000</v>
      </c>
      <c r="W135">
        <v>16184</v>
      </c>
      <c r="X135">
        <v>0</v>
      </c>
      <c r="Y135">
        <v>152826</v>
      </c>
      <c r="Z135">
        <v>310</v>
      </c>
      <c r="AA135">
        <v>253</v>
      </c>
      <c r="AB135" t="s">
        <v>907</v>
      </c>
    </row>
    <row r="136" spans="1:28" x14ac:dyDescent="0.3">
      <c r="A136" s="4" t="s">
        <v>909</v>
      </c>
      <c r="B136" t="s">
        <v>67</v>
      </c>
      <c r="C136" t="s">
        <v>68</v>
      </c>
      <c r="D136" t="s">
        <v>58</v>
      </c>
      <c r="E136">
        <v>2012</v>
      </c>
      <c r="F136">
        <v>113</v>
      </c>
      <c r="G136" t="s">
        <v>908</v>
      </c>
      <c r="H136" t="s">
        <v>910</v>
      </c>
      <c r="I136" s="4">
        <v>100000000</v>
      </c>
      <c r="J136" s="4">
        <v>79711678</v>
      </c>
      <c r="K136">
        <v>6.2</v>
      </c>
      <c r="L136">
        <v>1.85</v>
      </c>
      <c r="M136" t="s">
        <v>69</v>
      </c>
      <c r="N136" t="s">
        <v>282</v>
      </c>
      <c r="O136">
        <v>13000</v>
      </c>
      <c r="P136" t="s">
        <v>73</v>
      </c>
      <c r="Q136">
        <v>40000</v>
      </c>
      <c r="R136" t="s">
        <v>516</v>
      </c>
      <c r="S136">
        <v>17000</v>
      </c>
      <c r="T136" t="s">
        <v>228</v>
      </c>
      <c r="U136">
        <v>16000</v>
      </c>
      <c r="V136">
        <v>82000</v>
      </c>
      <c r="W136">
        <v>80849</v>
      </c>
      <c r="X136">
        <v>7</v>
      </c>
      <c r="Y136">
        <v>199039</v>
      </c>
      <c r="Z136">
        <v>526</v>
      </c>
      <c r="AA136">
        <v>479</v>
      </c>
      <c r="AB136" t="s">
        <v>911</v>
      </c>
    </row>
    <row r="137" spans="1:28" x14ac:dyDescent="0.3">
      <c r="A137" s="4" t="s">
        <v>914</v>
      </c>
      <c r="B137" t="s">
        <v>67</v>
      </c>
      <c r="C137" t="s">
        <v>918</v>
      </c>
      <c r="D137" t="s">
        <v>58</v>
      </c>
      <c r="E137">
        <v>2015</v>
      </c>
      <c r="F137">
        <v>131</v>
      </c>
      <c r="G137" t="s">
        <v>80</v>
      </c>
      <c r="H137" t="s">
        <v>916</v>
      </c>
      <c r="I137" s="4">
        <v>150000000</v>
      </c>
      <c r="J137" s="4">
        <v>195000874</v>
      </c>
      <c r="K137">
        <v>7.4</v>
      </c>
      <c r="L137">
        <v>2.35</v>
      </c>
      <c r="M137" t="s">
        <v>69</v>
      </c>
      <c r="N137" t="s">
        <v>912</v>
      </c>
      <c r="O137">
        <v>188</v>
      </c>
      <c r="P137" t="s">
        <v>550</v>
      </c>
      <c r="Q137">
        <v>10000</v>
      </c>
      <c r="R137" t="s">
        <v>913</v>
      </c>
      <c r="S137">
        <v>10000</v>
      </c>
      <c r="T137" t="s">
        <v>915</v>
      </c>
      <c r="U137">
        <v>641</v>
      </c>
      <c r="V137">
        <v>47000</v>
      </c>
      <c r="W137">
        <v>21840</v>
      </c>
      <c r="X137">
        <v>0</v>
      </c>
      <c r="Y137">
        <v>232187</v>
      </c>
      <c r="Z137">
        <v>465</v>
      </c>
      <c r="AA137">
        <v>440</v>
      </c>
      <c r="AB137" t="s">
        <v>917</v>
      </c>
    </row>
    <row r="138" spans="1:28" x14ac:dyDescent="0.3">
      <c r="A138" s="4" t="s">
        <v>922</v>
      </c>
      <c r="B138" t="s">
        <v>67</v>
      </c>
      <c r="C138" t="s">
        <v>68</v>
      </c>
      <c r="D138" t="s">
        <v>58</v>
      </c>
      <c r="E138">
        <v>2010</v>
      </c>
      <c r="F138">
        <v>119</v>
      </c>
      <c r="G138" t="s">
        <v>921</v>
      </c>
      <c r="H138" t="s">
        <v>924</v>
      </c>
      <c r="I138" s="4">
        <v>150000000</v>
      </c>
      <c r="J138" s="4">
        <v>61937495</v>
      </c>
      <c r="K138">
        <v>5.8</v>
      </c>
      <c r="L138">
        <v>1.85</v>
      </c>
      <c r="M138" t="s">
        <v>612</v>
      </c>
      <c r="N138" t="s">
        <v>919</v>
      </c>
      <c r="O138">
        <v>394</v>
      </c>
      <c r="P138" t="s">
        <v>788</v>
      </c>
      <c r="Q138">
        <v>12000</v>
      </c>
      <c r="R138" t="s">
        <v>920</v>
      </c>
      <c r="S138">
        <v>490</v>
      </c>
      <c r="T138" t="s">
        <v>923</v>
      </c>
      <c r="U138">
        <v>162</v>
      </c>
      <c r="V138">
        <v>0</v>
      </c>
      <c r="W138">
        <v>13071</v>
      </c>
      <c r="X138">
        <v>0</v>
      </c>
      <c r="Y138">
        <v>89442</v>
      </c>
      <c r="Z138">
        <v>357</v>
      </c>
      <c r="AA138">
        <v>432</v>
      </c>
      <c r="AB138" t="s">
        <v>925</v>
      </c>
    </row>
    <row r="139" spans="1:28" x14ac:dyDescent="0.3">
      <c r="A139" s="4" t="s">
        <v>929</v>
      </c>
      <c r="B139" t="s">
        <v>67</v>
      </c>
      <c r="C139" t="s">
        <v>68</v>
      </c>
      <c r="D139" t="s">
        <v>58</v>
      </c>
      <c r="E139">
        <v>2007</v>
      </c>
      <c r="F139">
        <v>91</v>
      </c>
      <c r="G139" t="s">
        <v>498</v>
      </c>
      <c r="H139" t="s">
        <v>931</v>
      </c>
      <c r="I139" s="4">
        <v>150000000</v>
      </c>
      <c r="J139" s="4">
        <v>126597121</v>
      </c>
      <c r="K139">
        <v>6.2</v>
      </c>
      <c r="L139">
        <v>1.85</v>
      </c>
      <c r="M139" t="s">
        <v>122</v>
      </c>
      <c r="N139" t="s">
        <v>926</v>
      </c>
      <c r="O139">
        <v>58</v>
      </c>
      <c r="P139" t="s">
        <v>928</v>
      </c>
      <c r="Q139">
        <v>2000</v>
      </c>
      <c r="R139" t="s">
        <v>927</v>
      </c>
      <c r="S139">
        <v>852</v>
      </c>
      <c r="T139" t="s">
        <v>930</v>
      </c>
      <c r="U139">
        <v>826</v>
      </c>
      <c r="V139">
        <v>0</v>
      </c>
      <c r="W139">
        <v>6576</v>
      </c>
      <c r="X139">
        <v>0</v>
      </c>
      <c r="Y139">
        <v>105902</v>
      </c>
      <c r="Z139">
        <v>194</v>
      </c>
      <c r="AA139">
        <v>206</v>
      </c>
      <c r="AB139" t="s">
        <v>932</v>
      </c>
    </row>
    <row r="140" spans="1:28" x14ac:dyDescent="0.3">
      <c r="A140" s="4" t="s">
        <v>934</v>
      </c>
      <c r="B140" t="s">
        <v>67</v>
      </c>
      <c r="C140" t="s">
        <v>68</v>
      </c>
      <c r="D140" t="s">
        <v>58</v>
      </c>
      <c r="E140">
        <v>2011</v>
      </c>
      <c r="F140">
        <v>90</v>
      </c>
      <c r="G140" t="s">
        <v>829</v>
      </c>
      <c r="H140" t="s">
        <v>936</v>
      </c>
      <c r="I140" s="4">
        <v>150000000</v>
      </c>
      <c r="J140" s="4">
        <v>165230261</v>
      </c>
      <c r="K140">
        <v>7.3</v>
      </c>
      <c r="L140">
        <v>2.35</v>
      </c>
      <c r="M140" t="s">
        <v>122</v>
      </c>
      <c r="N140" t="s">
        <v>933</v>
      </c>
      <c r="O140">
        <v>90</v>
      </c>
      <c r="P140" t="s">
        <v>592</v>
      </c>
      <c r="Q140">
        <v>11000</v>
      </c>
      <c r="R140" t="s">
        <v>467</v>
      </c>
      <c r="S140">
        <v>10000</v>
      </c>
      <c r="T140" t="s">
        <v>935</v>
      </c>
      <c r="U140">
        <v>15</v>
      </c>
      <c r="V140">
        <v>20000</v>
      </c>
      <c r="W140">
        <v>21015</v>
      </c>
      <c r="X140">
        <v>0</v>
      </c>
      <c r="Y140">
        <v>182718</v>
      </c>
      <c r="Z140">
        <v>284</v>
      </c>
      <c r="AA140">
        <v>209</v>
      </c>
      <c r="AB140" t="s">
        <v>937</v>
      </c>
    </row>
    <row r="141" spans="1:28" x14ac:dyDescent="0.3">
      <c r="A141" s="4" t="s">
        <v>941</v>
      </c>
      <c r="B141" t="s">
        <v>67</v>
      </c>
      <c r="C141" t="s">
        <v>68</v>
      </c>
      <c r="D141" t="s">
        <v>58</v>
      </c>
      <c r="E141">
        <v>2010</v>
      </c>
      <c r="F141">
        <v>103</v>
      </c>
      <c r="G141" t="s">
        <v>175</v>
      </c>
      <c r="H141" t="s">
        <v>943</v>
      </c>
      <c r="I141" s="4">
        <v>150000000</v>
      </c>
      <c r="J141" s="4">
        <v>131564731</v>
      </c>
      <c r="K141">
        <v>4.2</v>
      </c>
      <c r="L141">
        <v>2.35</v>
      </c>
      <c r="M141" t="s">
        <v>122</v>
      </c>
      <c r="N141" t="s">
        <v>938</v>
      </c>
      <c r="O141">
        <v>0</v>
      </c>
      <c r="P141" t="s">
        <v>940</v>
      </c>
      <c r="Q141">
        <v>1000</v>
      </c>
      <c r="R141" t="s">
        <v>939</v>
      </c>
      <c r="S141">
        <v>756</v>
      </c>
      <c r="T141" t="s">
        <v>942</v>
      </c>
      <c r="U141">
        <v>346</v>
      </c>
      <c r="V141">
        <v>18000</v>
      </c>
      <c r="W141">
        <v>2857</v>
      </c>
      <c r="X141">
        <v>0</v>
      </c>
      <c r="Y141">
        <v>118951</v>
      </c>
      <c r="Z141">
        <v>280</v>
      </c>
      <c r="AA141">
        <v>1382</v>
      </c>
      <c r="AB141" t="s">
        <v>944</v>
      </c>
    </row>
    <row r="142" spans="1:28" x14ac:dyDescent="0.3">
      <c r="A142" s="4" t="s">
        <v>945</v>
      </c>
      <c r="B142" t="s">
        <v>67</v>
      </c>
      <c r="C142" t="s">
        <v>68</v>
      </c>
      <c r="D142" t="s">
        <v>58</v>
      </c>
      <c r="E142">
        <v>2006</v>
      </c>
      <c r="F142">
        <v>124</v>
      </c>
      <c r="G142" t="s">
        <v>80</v>
      </c>
      <c r="H142" t="s">
        <v>946</v>
      </c>
      <c r="I142" s="4">
        <v>150000000</v>
      </c>
      <c r="J142" s="4">
        <v>133382309</v>
      </c>
      <c r="K142">
        <v>6.9</v>
      </c>
      <c r="L142">
        <v>2.35</v>
      </c>
      <c r="M142" t="s">
        <v>69</v>
      </c>
      <c r="N142" t="s">
        <v>378</v>
      </c>
      <c r="O142">
        <v>14000</v>
      </c>
      <c r="P142" t="s">
        <v>724</v>
      </c>
      <c r="Q142">
        <v>22000</v>
      </c>
      <c r="R142" t="s">
        <v>550</v>
      </c>
      <c r="S142">
        <v>10000</v>
      </c>
      <c r="T142" t="s">
        <v>386</v>
      </c>
      <c r="U142">
        <v>979</v>
      </c>
      <c r="V142">
        <v>0</v>
      </c>
      <c r="W142">
        <v>34817</v>
      </c>
      <c r="X142">
        <v>0</v>
      </c>
      <c r="Y142">
        <v>256695</v>
      </c>
      <c r="Z142">
        <v>310</v>
      </c>
      <c r="AA142">
        <v>871</v>
      </c>
      <c r="AB142" t="s">
        <v>947</v>
      </c>
    </row>
    <row r="143" spans="1:28" x14ac:dyDescent="0.3">
      <c r="A143" s="4" t="s">
        <v>950</v>
      </c>
      <c r="B143" t="s">
        <v>67</v>
      </c>
      <c r="C143" t="s">
        <v>68</v>
      </c>
      <c r="D143" t="s">
        <v>58</v>
      </c>
      <c r="E143">
        <v>2013</v>
      </c>
      <c r="F143">
        <v>131</v>
      </c>
      <c r="G143" t="s">
        <v>949</v>
      </c>
      <c r="H143" t="s">
        <v>952</v>
      </c>
      <c r="I143" s="4">
        <v>150000000</v>
      </c>
      <c r="J143" s="4">
        <v>73103784</v>
      </c>
      <c r="K143">
        <v>6.4</v>
      </c>
      <c r="L143">
        <v>2.35</v>
      </c>
      <c r="M143" t="s">
        <v>69</v>
      </c>
      <c r="N143" t="s">
        <v>455</v>
      </c>
      <c r="O143">
        <v>776</v>
      </c>
      <c r="P143" t="s">
        <v>471</v>
      </c>
      <c r="Q143">
        <v>17000</v>
      </c>
      <c r="R143" t="s">
        <v>948</v>
      </c>
      <c r="S143">
        <v>551</v>
      </c>
      <c r="T143" t="s">
        <v>951</v>
      </c>
      <c r="U143">
        <v>256</v>
      </c>
      <c r="V143">
        <v>33000</v>
      </c>
      <c r="W143">
        <v>18204</v>
      </c>
      <c r="X143">
        <v>2</v>
      </c>
      <c r="Y143">
        <v>164238</v>
      </c>
      <c r="Z143">
        <v>339</v>
      </c>
      <c r="AA143">
        <v>434</v>
      </c>
      <c r="AB143" t="s">
        <v>953</v>
      </c>
    </row>
    <row r="144" spans="1:28" x14ac:dyDescent="0.3">
      <c r="A144" s="4" t="s">
        <v>957</v>
      </c>
      <c r="B144" t="s">
        <v>67</v>
      </c>
      <c r="C144" t="s">
        <v>68</v>
      </c>
      <c r="D144" t="s">
        <v>58</v>
      </c>
      <c r="E144">
        <v>2011</v>
      </c>
      <c r="F144">
        <v>88</v>
      </c>
      <c r="G144" t="s">
        <v>505</v>
      </c>
      <c r="H144" t="s">
        <v>959</v>
      </c>
      <c r="I144" s="4">
        <v>150000000</v>
      </c>
      <c r="J144" s="4">
        <v>21379315</v>
      </c>
      <c r="K144">
        <v>5.4</v>
      </c>
      <c r="L144">
        <v>2.35</v>
      </c>
      <c r="M144" t="s">
        <v>122</v>
      </c>
      <c r="N144" t="s">
        <v>954</v>
      </c>
      <c r="O144">
        <v>25</v>
      </c>
      <c r="P144" t="s">
        <v>956</v>
      </c>
      <c r="Q144">
        <v>921</v>
      </c>
      <c r="R144" t="s">
        <v>955</v>
      </c>
      <c r="S144">
        <v>562</v>
      </c>
      <c r="T144" t="s">
        <v>958</v>
      </c>
      <c r="U144">
        <v>433</v>
      </c>
      <c r="V144">
        <v>0</v>
      </c>
      <c r="W144">
        <v>2652</v>
      </c>
      <c r="X144">
        <v>0</v>
      </c>
      <c r="Y144">
        <v>17590</v>
      </c>
      <c r="Z144">
        <v>132</v>
      </c>
      <c r="AA144">
        <v>112</v>
      </c>
      <c r="AB144" t="s">
        <v>960</v>
      </c>
    </row>
    <row r="145" spans="1:28" x14ac:dyDescent="0.3">
      <c r="A145" s="4" t="s">
        <v>962</v>
      </c>
      <c r="B145" t="s">
        <v>67</v>
      </c>
      <c r="C145" t="s">
        <v>86</v>
      </c>
      <c r="D145" t="s">
        <v>58</v>
      </c>
      <c r="E145">
        <v>2006</v>
      </c>
      <c r="F145">
        <v>85</v>
      </c>
      <c r="G145" t="s">
        <v>498</v>
      </c>
      <c r="H145" t="s">
        <v>964</v>
      </c>
      <c r="I145" s="4">
        <v>149000000</v>
      </c>
      <c r="J145" s="4">
        <v>64459316</v>
      </c>
      <c r="K145">
        <v>6.7</v>
      </c>
      <c r="L145">
        <v>1.85</v>
      </c>
      <c r="M145" t="s">
        <v>122</v>
      </c>
      <c r="N145" t="s">
        <v>961</v>
      </c>
      <c r="O145">
        <v>42</v>
      </c>
      <c r="P145" t="s">
        <v>290</v>
      </c>
      <c r="Q145">
        <v>20000</v>
      </c>
      <c r="R145" t="s">
        <v>240</v>
      </c>
      <c r="S145">
        <v>14000</v>
      </c>
      <c r="T145" t="s">
        <v>963</v>
      </c>
      <c r="U145">
        <v>586</v>
      </c>
      <c r="V145">
        <v>0</v>
      </c>
      <c r="W145">
        <v>35161</v>
      </c>
      <c r="X145">
        <v>0</v>
      </c>
      <c r="Y145">
        <v>85086</v>
      </c>
      <c r="Z145">
        <v>135</v>
      </c>
      <c r="AA145">
        <v>122</v>
      </c>
      <c r="AB145" t="s">
        <v>965</v>
      </c>
    </row>
    <row r="146" spans="1:28" x14ac:dyDescent="0.3">
      <c r="A146" s="4" t="s">
        <v>968</v>
      </c>
      <c r="B146" t="s">
        <v>67</v>
      </c>
      <c r="C146" t="s">
        <v>68</v>
      </c>
      <c r="D146" t="s">
        <v>58</v>
      </c>
      <c r="E146">
        <v>2015</v>
      </c>
      <c r="F146">
        <v>111</v>
      </c>
      <c r="G146" t="s">
        <v>227</v>
      </c>
      <c r="H146" t="s">
        <v>970</v>
      </c>
      <c r="I146" s="4">
        <v>150000000</v>
      </c>
      <c r="J146" s="4">
        <v>34964818</v>
      </c>
      <c r="K146">
        <v>5.8</v>
      </c>
      <c r="L146">
        <v>2.35</v>
      </c>
      <c r="M146" t="s">
        <v>122</v>
      </c>
      <c r="N146" t="s">
        <v>966</v>
      </c>
      <c r="O146">
        <v>456</v>
      </c>
      <c r="P146" t="s">
        <v>290</v>
      </c>
      <c r="Q146">
        <v>20000</v>
      </c>
      <c r="R146" t="s">
        <v>967</v>
      </c>
      <c r="S146">
        <v>548</v>
      </c>
      <c r="T146" t="s">
        <v>969</v>
      </c>
      <c r="U146">
        <v>394</v>
      </c>
      <c r="V146">
        <v>24000</v>
      </c>
      <c r="W146">
        <v>21393</v>
      </c>
      <c r="X146">
        <v>4</v>
      </c>
      <c r="Y146">
        <v>39956</v>
      </c>
      <c r="Z146">
        <v>256</v>
      </c>
      <c r="AA146">
        <v>186</v>
      </c>
      <c r="AB146" t="s">
        <v>971</v>
      </c>
    </row>
    <row r="147" spans="1:28" x14ac:dyDescent="0.3">
      <c r="A147" s="4" t="s">
        <v>975</v>
      </c>
      <c r="B147" t="s">
        <v>67</v>
      </c>
      <c r="C147" t="s">
        <v>68</v>
      </c>
      <c r="D147" t="s">
        <v>58</v>
      </c>
      <c r="E147">
        <v>2014</v>
      </c>
      <c r="F147">
        <v>92</v>
      </c>
      <c r="G147" t="s">
        <v>648</v>
      </c>
      <c r="H147" t="s">
        <v>977</v>
      </c>
      <c r="I147" s="4">
        <v>145000000</v>
      </c>
      <c r="J147" s="4">
        <v>111505642</v>
      </c>
      <c r="K147">
        <v>6.9</v>
      </c>
      <c r="L147">
        <v>1.85</v>
      </c>
      <c r="M147" t="s">
        <v>122</v>
      </c>
      <c r="N147" t="s">
        <v>972</v>
      </c>
      <c r="O147">
        <v>50</v>
      </c>
      <c r="P147" t="s">
        <v>974</v>
      </c>
      <c r="Q147">
        <v>3000</v>
      </c>
      <c r="R147" t="s">
        <v>973</v>
      </c>
      <c r="S147">
        <v>1000</v>
      </c>
      <c r="T147" t="s">
        <v>976</v>
      </c>
      <c r="U147">
        <v>517</v>
      </c>
      <c r="V147">
        <v>11000</v>
      </c>
      <c r="W147">
        <v>5810</v>
      </c>
      <c r="X147">
        <v>2</v>
      </c>
      <c r="Y147">
        <v>47900</v>
      </c>
      <c r="Z147">
        <v>196</v>
      </c>
      <c r="AA147">
        <v>130</v>
      </c>
      <c r="AB147" t="s">
        <v>978</v>
      </c>
    </row>
    <row r="148" spans="1:28" x14ac:dyDescent="0.3">
      <c r="A148" s="4" t="s">
        <v>979</v>
      </c>
      <c r="B148" t="s">
        <v>67</v>
      </c>
      <c r="C148" t="s">
        <v>68</v>
      </c>
      <c r="D148" t="s">
        <v>58</v>
      </c>
      <c r="E148">
        <v>2004</v>
      </c>
      <c r="F148">
        <v>196</v>
      </c>
      <c r="G148" t="s">
        <v>5</v>
      </c>
      <c r="H148" t="s">
        <v>981</v>
      </c>
      <c r="I148" s="4">
        <v>175000000</v>
      </c>
      <c r="J148" s="4">
        <v>133228348</v>
      </c>
      <c r="K148">
        <v>7.2</v>
      </c>
      <c r="L148">
        <v>2.35</v>
      </c>
      <c r="M148" t="s">
        <v>612</v>
      </c>
      <c r="N148" t="s">
        <v>737</v>
      </c>
      <c r="O148">
        <v>249</v>
      </c>
      <c r="P148" t="s">
        <v>367</v>
      </c>
      <c r="Q148">
        <v>11000</v>
      </c>
      <c r="R148" t="s">
        <v>71</v>
      </c>
      <c r="S148">
        <v>5000</v>
      </c>
      <c r="T148" t="s">
        <v>980</v>
      </c>
      <c r="U148">
        <v>844</v>
      </c>
      <c r="V148">
        <v>0</v>
      </c>
      <c r="W148">
        <v>17944</v>
      </c>
      <c r="X148">
        <v>2</v>
      </c>
      <c r="Y148">
        <v>381672</v>
      </c>
      <c r="Z148">
        <v>220</v>
      </c>
      <c r="AA148">
        <v>1694</v>
      </c>
      <c r="AB148" t="s">
        <v>982</v>
      </c>
    </row>
    <row r="149" spans="1:28" x14ac:dyDescent="0.3">
      <c r="A149" s="4" t="s">
        <v>984</v>
      </c>
      <c r="B149" t="s">
        <v>67</v>
      </c>
      <c r="C149" t="s">
        <v>68</v>
      </c>
      <c r="D149" t="s">
        <v>58</v>
      </c>
      <c r="E149">
        <v>2012</v>
      </c>
      <c r="F149">
        <v>93</v>
      </c>
      <c r="G149" t="s">
        <v>498</v>
      </c>
      <c r="H149" t="s">
        <v>985</v>
      </c>
      <c r="I149" s="4">
        <v>145000000</v>
      </c>
      <c r="J149" s="4">
        <v>216366733</v>
      </c>
      <c r="K149">
        <v>6.9</v>
      </c>
      <c r="L149">
        <v>1.85</v>
      </c>
      <c r="M149" t="s">
        <v>122</v>
      </c>
      <c r="N149" t="s">
        <v>827</v>
      </c>
      <c r="O149">
        <v>35</v>
      </c>
      <c r="P149" t="s">
        <v>828</v>
      </c>
      <c r="Q149">
        <v>851</v>
      </c>
      <c r="R149" t="s">
        <v>983</v>
      </c>
      <c r="S149">
        <v>770</v>
      </c>
      <c r="T149" t="s">
        <v>832</v>
      </c>
      <c r="U149">
        <v>436</v>
      </c>
      <c r="V149">
        <v>17000</v>
      </c>
      <c r="W149">
        <v>2444</v>
      </c>
      <c r="X149">
        <v>0</v>
      </c>
      <c r="Y149">
        <v>119213</v>
      </c>
      <c r="Z149">
        <v>211</v>
      </c>
      <c r="AA149">
        <v>154</v>
      </c>
      <c r="AB149" t="s">
        <v>986</v>
      </c>
    </row>
    <row r="150" spans="1:28" x14ac:dyDescent="0.3">
      <c r="A150" s="4" t="s">
        <v>990</v>
      </c>
      <c r="B150" t="s">
        <v>67</v>
      </c>
      <c r="C150" t="s">
        <v>86</v>
      </c>
      <c r="D150" t="s">
        <v>24160</v>
      </c>
      <c r="E150">
        <v>2002</v>
      </c>
      <c r="F150">
        <v>133</v>
      </c>
      <c r="G150" t="s">
        <v>80</v>
      </c>
      <c r="H150" t="s">
        <v>992</v>
      </c>
      <c r="I150" s="4">
        <v>142000000</v>
      </c>
      <c r="J150" s="4">
        <v>160201106</v>
      </c>
      <c r="K150">
        <v>6.1</v>
      </c>
      <c r="L150">
        <v>2.35</v>
      </c>
      <c r="M150" t="s">
        <v>69</v>
      </c>
      <c r="N150" t="s">
        <v>987</v>
      </c>
      <c r="O150">
        <v>93</v>
      </c>
      <c r="P150" t="s">
        <v>989</v>
      </c>
      <c r="Q150">
        <v>769</v>
      </c>
      <c r="R150" t="s">
        <v>988</v>
      </c>
      <c r="S150">
        <v>766</v>
      </c>
      <c r="T150" t="s">
        <v>991</v>
      </c>
      <c r="U150">
        <v>746</v>
      </c>
      <c r="V150">
        <v>0</v>
      </c>
      <c r="W150">
        <v>2538</v>
      </c>
      <c r="X150">
        <v>0</v>
      </c>
      <c r="Y150">
        <v>169914</v>
      </c>
      <c r="Z150">
        <v>264</v>
      </c>
      <c r="AA150">
        <v>1185</v>
      </c>
      <c r="AB150" t="s">
        <v>993</v>
      </c>
    </row>
    <row r="151" spans="1:28" x14ac:dyDescent="0.3">
      <c r="A151" s="4" t="s">
        <v>998</v>
      </c>
      <c r="B151" t="s">
        <v>67</v>
      </c>
      <c r="C151" t="s">
        <v>68</v>
      </c>
      <c r="D151" t="s">
        <v>58</v>
      </c>
      <c r="E151">
        <v>2016</v>
      </c>
      <c r="F151">
        <v>116</v>
      </c>
      <c r="G151" t="s">
        <v>996</v>
      </c>
      <c r="H151" t="s">
        <v>1000</v>
      </c>
      <c r="I151" s="4">
        <v>144000000</v>
      </c>
      <c r="J151" s="4">
        <v>118099659</v>
      </c>
      <c r="K151">
        <v>5.5</v>
      </c>
      <c r="L151">
        <v>2.35</v>
      </c>
      <c r="M151" t="s">
        <v>69</v>
      </c>
      <c r="N151" t="s">
        <v>994</v>
      </c>
      <c r="O151">
        <v>176</v>
      </c>
      <c r="P151" t="s">
        <v>997</v>
      </c>
      <c r="Q151">
        <v>783</v>
      </c>
      <c r="R151" t="s">
        <v>995</v>
      </c>
      <c r="S151">
        <v>370</v>
      </c>
      <c r="T151" t="s">
        <v>999</v>
      </c>
      <c r="U151">
        <v>322</v>
      </c>
      <c r="V151">
        <v>62000</v>
      </c>
      <c r="W151">
        <v>2097</v>
      </c>
      <c r="X151">
        <v>4</v>
      </c>
      <c r="Y151">
        <v>69757</v>
      </c>
      <c r="Z151">
        <v>464</v>
      </c>
      <c r="AA151">
        <v>1211</v>
      </c>
      <c r="AB151" t="s">
        <v>1001</v>
      </c>
    </row>
    <row r="152" spans="1:28" x14ac:dyDescent="0.3">
      <c r="A152" s="4" t="s">
        <v>1003</v>
      </c>
      <c r="B152" t="s">
        <v>67</v>
      </c>
      <c r="C152" t="s">
        <v>68</v>
      </c>
      <c r="D152" t="s">
        <v>58</v>
      </c>
      <c r="E152">
        <v>1998</v>
      </c>
      <c r="F152">
        <v>153</v>
      </c>
      <c r="G152" t="s">
        <v>254</v>
      </c>
      <c r="H152" t="s">
        <v>1005</v>
      </c>
      <c r="I152" s="4">
        <v>140000000</v>
      </c>
      <c r="J152" s="4">
        <v>201573391</v>
      </c>
      <c r="K152">
        <v>6.6</v>
      </c>
      <c r="L152">
        <v>2.35</v>
      </c>
      <c r="M152" t="s">
        <v>69</v>
      </c>
      <c r="N152" t="s">
        <v>305</v>
      </c>
      <c r="O152">
        <v>0</v>
      </c>
      <c r="P152" t="s">
        <v>1002</v>
      </c>
      <c r="Q152">
        <v>13000</v>
      </c>
      <c r="R152" t="s">
        <v>299</v>
      </c>
      <c r="S152">
        <v>12000</v>
      </c>
      <c r="T152" t="s">
        <v>1004</v>
      </c>
      <c r="U152">
        <v>537</v>
      </c>
      <c r="V152">
        <v>11000</v>
      </c>
      <c r="W152">
        <v>26029</v>
      </c>
      <c r="X152">
        <v>0</v>
      </c>
      <c r="Y152">
        <v>322395</v>
      </c>
      <c r="Z152">
        <v>167</v>
      </c>
      <c r="AA152">
        <v>1171</v>
      </c>
      <c r="AB152" t="s">
        <v>1006</v>
      </c>
    </row>
    <row r="153" spans="1:28" x14ac:dyDescent="0.3">
      <c r="A153" s="4" t="s">
        <v>1009</v>
      </c>
      <c r="B153" t="s">
        <v>67</v>
      </c>
      <c r="C153" t="s">
        <v>68</v>
      </c>
      <c r="D153" t="s">
        <v>58</v>
      </c>
      <c r="E153">
        <v>2002</v>
      </c>
      <c r="F153">
        <v>88</v>
      </c>
      <c r="G153" t="s">
        <v>1008</v>
      </c>
      <c r="H153" t="s">
        <v>1010</v>
      </c>
      <c r="I153" s="4">
        <v>140000000</v>
      </c>
      <c r="J153" s="4">
        <v>190418803</v>
      </c>
      <c r="K153">
        <v>6.1</v>
      </c>
      <c r="L153">
        <v>1.85</v>
      </c>
      <c r="M153" t="s">
        <v>69</v>
      </c>
      <c r="N153" t="s">
        <v>190</v>
      </c>
      <c r="O153">
        <v>188</v>
      </c>
      <c r="P153" t="s">
        <v>193</v>
      </c>
      <c r="Q153">
        <v>10000</v>
      </c>
      <c r="R153" t="s">
        <v>1007</v>
      </c>
      <c r="S153">
        <v>3000</v>
      </c>
      <c r="T153" t="s">
        <v>930</v>
      </c>
      <c r="U153">
        <v>826</v>
      </c>
      <c r="V153">
        <v>2000</v>
      </c>
      <c r="W153">
        <v>14823</v>
      </c>
      <c r="X153">
        <v>2</v>
      </c>
      <c r="Y153">
        <v>270207</v>
      </c>
      <c r="Z153">
        <v>208</v>
      </c>
      <c r="AA153">
        <v>606</v>
      </c>
      <c r="AB153" t="s">
        <v>1011</v>
      </c>
    </row>
    <row r="154" spans="1:28" x14ac:dyDescent="0.3">
      <c r="A154" s="4" t="s">
        <v>1013</v>
      </c>
      <c r="B154" t="s">
        <v>67</v>
      </c>
      <c r="C154" t="s">
        <v>68</v>
      </c>
      <c r="D154" t="s">
        <v>58</v>
      </c>
      <c r="E154">
        <v>2007</v>
      </c>
      <c r="F154">
        <v>115</v>
      </c>
      <c r="G154" t="s">
        <v>1012</v>
      </c>
      <c r="H154" t="s">
        <v>1015</v>
      </c>
      <c r="I154" s="4">
        <v>150000000</v>
      </c>
      <c r="J154" s="4">
        <v>82161969</v>
      </c>
      <c r="K154">
        <v>6.3</v>
      </c>
      <c r="L154">
        <v>2.35</v>
      </c>
      <c r="M154" t="s">
        <v>69</v>
      </c>
      <c r="N154" t="s">
        <v>462</v>
      </c>
      <c r="O154">
        <v>0</v>
      </c>
      <c r="P154" t="s">
        <v>465</v>
      </c>
      <c r="Q154">
        <v>18000</v>
      </c>
      <c r="R154" t="s">
        <v>788</v>
      </c>
      <c r="S154">
        <v>12000</v>
      </c>
      <c r="T154" t="s">
        <v>1014</v>
      </c>
      <c r="U154">
        <v>964</v>
      </c>
      <c r="V154">
        <v>3000</v>
      </c>
      <c r="W154">
        <v>31523</v>
      </c>
      <c r="X154">
        <v>1</v>
      </c>
      <c r="Y154">
        <v>142440</v>
      </c>
      <c r="Z154">
        <v>287</v>
      </c>
      <c r="AA154">
        <v>505</v>
      </c>
      <c r="AB154" t="s">
        <v>1016</v>
      </c>
    </row>
    <row r="155" spans="1:28" x14ac:dyDescent="0.3">
      <c r="A155" s="4" t="s">
        <v>1018</v>
      </c>
      <c r="B155" t="s">
        <v>67</v>
      </c>
      <c r="C155" t="s">
        <v>68</v>
      </c>
      <c r="D155" t="s">
        <v>58</v>
      </c>
      <c r="E155">
        <v>2016</v>
      </c>
      <c r="F155">
        <v>95</v>
      </c>
      <c r="G155" t="s">
        <v>829</v>
      </c>
      <c r="H155" t="s">
        <v>1020</v>
      </c>
      <c r="I155" s="4">
        <v>145000000</v>
      </c>
      <c r="J155" s="4">
        <v>143523463</v>
      </c>
      <c r="K155">
        <v>7.2</v>
      </c>
      <c r="L155">
        <v>2.35</v>
      </c>
      <c r="M155" t="s">
        <v>122</v>
      </c>
      <c r="N155" t="s">
        <v>1017</v>
      </c>
      <c r="O155">
        <v>5</v>
      </c>
      <c r="P155" t="s">
        <v>109</v>
      </c>
      <c r="Q155">
        <v>24000</v>
      </c>
      <c r="R155" t="s">
        <v>592</v>
      </c>
      <c r="S155">
        <v>11000</v>
      </c>
      <c r="T155" t="s">
        <v>1019</v>
      </c>
      <c r="U155">
        <v>967</v>
      </c>
      <c r="V155">
        <v>24000</v>
      </c>
      <c r="W155">
        <v>36095</v>
      </c>
      <c r="X155">
        <v>0</v>
      </c>
      <c r="Y155">
        <v>64322</v>
      </c>
      <c r="Z155">
        <v>210</v>
      </c>
      <c r="AA155">
        <v>145</v>
      </c>
      <c r="AB155" t="s">
        <v>1021</v>
      </c>
    </row>
    <row r="156" spans="1:28" x14ac:dyDescent="0.3">
      <c r="A156" s="4" t="s">
        <v>1022</v>
      </c>
      <c r="B156" t="s">
        <v>67</v>
      </c>
      <c r="C156" t="s">
        <v>68</v>
      </c>
      <c r="D156" t="s">
        <v>58</v>
      </c>
      <c r="E156">
        <v>2011</v>
      </c>
      <c r="F156">
        <v>133</v>
      </c>
      <c r="G156" t="s">
        <v>80</v>
      </c>
      <c r="H156" t="s">
        <v>1024</v>
      </c>
      <c r="I156" s="4">
        <v>145000000</v>
      </c>
      <c r="J156" s="4">
        <v>209364921</v>
      </c>
      <c r="K156">
        <v>7.4</v>
      </c>
      <c r="L156">
        <v>2.35</v>
      </c>
      <c r="M156" t="s">
        <v>69</v>
      </c>
      <c r="N156" t="s">
        <v>631</v>
      </c>
      <c r="O156">
        <v>663</v>
      </c>
      <c r="P156" t="s">
        <v>550</v>
      </c>
      <c r="Q156">
        <v>10000</v>
      </c>
      <c r="R156" t="s">
        <v>913</v>
      </c>
      <c r="S156">
        <v>10000</v>
      </c>
      <c r="T156" t="s">
        <v>1023</v>
      </c>
      <c r="U156">
        <v>690</v>
      </c>
      <c r="V156">
        <v>35000</v>
      </c>
      <c r="W156">
        <v>21768</v>
      </c>
      <c r="X156">
        <v>3</v>
      </c>
      <c r="Y156">
        <v>365104</v>
      </c>
      <c r="Z156">
        <v>432</v>
      </c>
      <c r="AA156">
        <v>512</v>
      </c>
      <c r="AB156" t="s">
        <v>1025</v>
      </c>
    </row>
    <row r="157" spans="1:28" x14ac:dyDescent="0.3">
      <c r="A157" s="4" t="s">
        <v>1028</v>
      </c>
      <c r="B157" t="s">
        <v>67</v>
      </c>
      <c r="C157" t="s">
        <v>68</v>
      </c>
      <c r="D157" t="s">
        <v>58</v>
      </c>
      <c r="E157">
        <v>2012</v>
      </c>
      <c r="F157">
        <v>97</v>
      </c>
      <c r="G157" t="s">
        <v>655</v>
      </c>
      <c r="H157" t="s">
        <v>1030</v>
      </c>
      <c r="I157" s="4">
        <v>145000000</v>
      </c>
      <c r="J157" s="4">
        <v>103400692</v>
      </c>
      <c r="K157">
        <v>7.3</v>
      </c>
      <c r="L157">
        <v>1.85</v>
      </c>
      <c r="M157" t="s">
        <v>122</v>
      </c>
      <c r="N157" t="s">
        <v>1026</v>
      </c>
      <c r="O157">
        <v>52</v>
      </c>
      <c r="P157" t="s">
        <v>290</v>
      </c>
      <c r="Q157">
        <v>20000</v>
      </c>
      <c r="R157" t="s">
        <v>1027</v>
      </c>
      <c r="S157">
        <v>315</v>
      </c>
      <c r="T157" t="s">
        <v>1029</v>
      </c>
      <c r="U157">
        <v>161</v>
      </c>
      <c r="V157">
        <v>25000</v>
      </c>
      <c r="W157">
        <v>20645</v>
      </c>
      <c r="X157">
        <v>0</v>
      </c>
      <c r="Y157">
        <v>123553</v>
      </c>
      <c r="Z157">
        <v>256</v>
      </c>
      <c r="AA157">
        <v>174</v>
      </c>
      <c r="AB157" t="s">
        <v>1031</v>
      </c>
    </row>
    <row r="158" spans="1:28" x14ac:dyDescent="0.3">
      <c r="A158" s="4" t="s">
        <v>1036</v>
      </c>
      <c r="B158" t="s">
        <v>67</v>
      </c>
      <c r="C158" t="s">
        <v>68</v>
      </c>
      <c r="D158" t="s">
        <v>58</v>
      </c>
      <c r="E158">
        <v>2005</v>
      </c>
      <c r="F158">
        <v>90</v>
      </c>
      <c r="G158" t="s">
        <v>1034</v>
      </c>
      <c r="H158" t="s">
        <v>1038</v>
      </c>
      <c r="I158" s="4">
        <v>100000000</v>
      </c>
      <c r="J158" s="4">
        <v>110332737</v>
      </c>
      <c r="K158">
        <v>6.1</v>
      </c>
      <c r="L158">
        <v>2.35</v>
      </c>
      <c r="M158" t="s">
        <v>69</v>
      </c>
      <c r="N158" t="s">
        <v>1032</v>
      </c>
      <c r="O158">
        <v>23</v>
      </c>
      <c r="P158" t="s">
        <v>1035</v>
      </c>
      <c r="Q158">
        <v>957</v>
      </c>
      <c r="R158" t="s">
        <v>1033</v>
      </c>
      <c r="S158">
        <v>550</v>
      </c>
      <c r="T158" t="s">
        <v>1037</v>
      </c>
      <c r="U158">
        <v>233</v>
      </c>
      <c r="V158">
        <v>2000</v>
      </c>
      <c r="W158">
        <v>1997</v>
      </c>
      <c r="X158">
        <v>1</v>
      </c>
      <c r="Y158">
        <v>110788</v>
      </c>
      <c r="Z158">
        <v>135</v>
      </c>
      <c r="AA158">
        <v>258</v>
      </c>
      <c r="AB158" t="s">
        <v>1039</v>
      </c>
    </row>
    <row r="159" spans="1:28" x14ac:dyDescent="0.3">
      <c r="A159" s="4" t="s">
        <v>1043</v>
      </c>
      <c r="B159" t="s">
        <v>67</v>
      </c>
      <c r="C159" t="s">
        <v>68</v>
      </c>
      <c r="D159" t="s">
        <v>58</v>
      </c>
      <c r="E159">
        <v>2003</v>
      </c>
      <c r="F159">
        <v>154</v>
      </c>
      <c r="G159" t="s">
        <v>1042</v>
      </c>
      <c r="H159" t="s">
        <v>1045</v>
      </c>
      <c r="I159" s="4">
        <v>140000000</v>
      </c>
      <c r="J159" s="4">
        <v>111110575</v>
      </c>
      <c r="K159">
        <v>7.7</v>
      </c>
      <c r="L159">
        <v>2.35</v>
      </c>
      <c r="M159" t="s">
        <v>612</v>
      </c>
      <c r="N159" t="s">
        <v>1040</v>
      </c>
      <c r="O159">
        <v>380</v>
      </c>
      <c r="P159" t="s">
        <v>550</v>
      </c>
      <c r="Q159">
        <v>10000</v>
      </c>
      <c r="R159" t="s">
        <v>1041</v>
      </c>
      <c r="S159">
        <v>956</v>
      </c>
      <c r="T159" t="s">
        <v>1044</v>
      </c>
      <c r="U159">
        <v>445</v>
      </c>
      <c r="V159">
        <v>0</v>
      </c>
      <c r="W159">
        <v>11945</v>
      </c>
      <c r="X159">
        <v>1</v>
      </c>
      <c r="Y159">
        <v>317166</v>
      </c>
      <c r="Z159">
        <v>190</v>
      </c>
      <c r="AA159">
        <v>928</v>
      </c>
      <c r="AB159" t="s">
        <v>1046</v>
      </c>
    </row>
    <row r="160" spans="1:28" x14ac:dyDescent="0.3">
      <c r="A160" s="4" t="s">
        <v>1049</v>
      </c>
      <c r="B160" t="s">
        <v>67</v>
      </c>
      <c r="C160" t="s">
        <v>86</v>
      </c>
      <c r="D160" t="s">
        <v>58</v>
      </c>
      <c r="E160">
        <v>2014</v>
      </c>
      <c r="F160">
        <v>150</v>
      </c>
      <c r="G160" t="s">
        <v>1048</v>
      </c>
      <c r="H160" t="s">
        <v>1051</v>
      </c>
      <c r="I160" s="4">
        <v>140000000</v>
      </c>
      <c r="J160" s="4">
        <v>65007045</v>
      </c>
      <c r="K160">
        <v>6.1</v>
      </c>
      <c r="L160">
        <v>2.35</v>
      </c>
      <c r="M160" t="s">
        <v>69</v>
      </c>
      <c r="N160" t="s">
        <v>214</v>
      </c>
      <c r="O160">
        <v>0</v>
      </c>
      <c r="P160" t="s">
        <v>88</v>
      </c>
      <c r="Q160">
        <v>23000</v>
      </c>
      <c r="R160" t="s">
        <v>1047</v>
      </c>
      <c r="S160">
        <v>893</v>
      </c>
      <c r="T160" t="s">
        <v>1050</v>
      </c>
      <c r="U160">
        <v>748</v>
      </c>
      <c r="V160">
        <v>51000</v>
      </c>
      <c r="W160">
        <v>26490</v>
      </c>
      <c r="X160">
        <v>0</v>
      </c>
      <c r="Y160">
        <v>128682</v>
      </c>
      <c r="Z160">
        <v>314</v>
      </c>
      <c r="AA160">
        <v>657</v>
      </c>
      <c r="AB160" t="s">
        <v>1052</v>
      </c>
    </row>
    <row r="161" spans="1:28" x14ac:dyDescent="0.3">
      <c r="A161" s="4" t="s">
        <v>1054</v>
      </c>
      <c r="B161" t="s">
        <v>67</v>
      </c>
      <c r="C161" t="s">
        <v>68</v>
      </c>
      <c r="D161" t="s">
        <v>58</v>
      </c>
      <c r="E161">
        <v>2009</v>
      </c>
      <c r="F161">
        <v>127</v>
      </c>
      <c r="G161" t="s">
        <v>100</v>
      </c>
      <c r="H161" t="s">
        <v>1055</v>
      </c>
      <c r="I161" s="4">
        <v>150000000</v>
      </c>
      <c r="J161" s="4">
        <v>257704099</v>
      </c>
      <c r="K161">
        <v>8</v>
      </c>
      <c r="L161">
        <v>2.35</v>
      </c>
      <c r="M161" t="s">
        <v>69</v>
      </c>
      <c r="N161" t="s">
        <v>378</v>
      </c>
      <c r="O161">
        <v>14000</v>
      </c>
      <c r="P161" t="s">
        <v>125</v>
      </c>
      <c r="Q161">
        <v>26000</v>
      </c>
      <c r="R161" t="s">
        <v>1053</v>
      </c>
      <c r="S161">
        <v>12000</v>
      </c>
      <c r="T161" t="s">
        <v>379</v>
      </c>
      <c r="U161">
        <v>981</v>
      </c>
      <c r="V161">
        <v>19000</v>
      </c>
      <c r="W161">
        <v>39284</v>
      </c>
      <c r="X161">
        <v>0</v>
      </c>
      <c r="Y161">
        <v>504419</v>
      </c>
      <c r="Z161">
        <v>518</v>
      </c>
      <c r="AA161">
        <v>1559</v>
      </c>
      <c r="AB161" t="s">
        <v>1056</v>
      </c>
    </row>
    <row r="162" spans="1:28" x14ac:dyDescent="0.3">
      <c r="A162" s="4" t="s">
        <v>1057</v>
      </c>
      <c r="B162" t="s">
        <v>67</v>
      </c>
      <c r="C162" t="s">
        <v>68</v>
      </c>
      <c r="D162" t="s">
        <v>58</v>
      </c>
      <c r="E162">
        <v>2002</v>
      </c>
      <c r="F162">
        <v>121</v>
      </c>
      <c r="G162" t="s">
        <v>272</v>
      </c>
      <c r="H162" t="s">
        <v>1058</v>
      </c>
      <c r="I162" s="4">
        <v>139000000</v>
      </c>
      <c r="J162" s="4">
        <v>403706375</v>
      </c>
      <c r="K162">
        <v>7.3</v>
      </c>
      <c r="L162">
        <v>1.85</v>
      </c>
      <c r="M162" t="s">
        <v>69</v>
      </c>
      <c r="N162" t="s">
        <v>106</v>
      </c>
      <c r="O162">
        <v>0</v>
      </c>
      <c r="P162" t="s">
        <v>109</v>
      </c>
      <c r="Q162">
        <v>24000</v>
      </c>
      <c r="R162" t="s">
        <v>107</v>
      </c>
      <c r="S162">
        <v>11000</v>
      </c>
      <c r="T162" t="s">
        <v>111</v>
      </c>
      <c r="U162">
        <v>4000</v>
      </c>
      <c r="V162">
        <v>5000</v>
      </c>
      <c r="W162">
        <v>40484</v>
      </c>
      <c r="X162">
        <v>0</v>
      </c>
      <c r="Y162">
        <v>544665</v>
      </c>
      <c r="Z162">
        <v>291</v>
      </c>
      <c r="AA162">
        <v>2012</v>
      </c>
      <c r="AB162" t="s">
        <v>1059</v>
      </c>
    </row>
    <row r="163" spans="1:28" x14ac:dyDescent="0.3">
      <c r="A163" s="4" t="s">
        <v>1061</v>
      </c>
      <c r="B163" t="s">
        <v>67</v>
      </c>
      <c r="C163" t="s">
        <v>68</v>
      </c>
      <c r="D163" t="s">
        <v>58</v>
      </c>
      <c r="E163">
        <v>2014</v>
      </c>
      <c r="F163">
        <v>102</v>
      </c>
      <c r="G163" t="s">
        <v>1060</v>
      </c>
      <c r="H163" t="s">
        <v>1062</v>
      </c>
      <c r="I163" s="4">
        <v>145000000</v>
      </c>
      <c r="J163" s="4">
        <v>176997107</v>
      </c>
      <c r="K163">
        <v>7.9</v>
      </c>
      <c r="L163">
        <v>2.35</v>
      </c>
      <c r="M163" t="s">
        <v>122</v>
      </c>
      <c r="N163" t="s">
        <v>666</v>
      </c>
      <c r="O163">
        <v>255</v>
      </c>
      <c r="P163" t="s">
        <v>668</v>
      </c>
      <c r="Q163">
        <v>18000</v>
      </c>
      <c r="R163" t="s">
        <v>683</v>
      </c>
      <c r="S163">
        <v>3000</v>
      </c>
      <c r="T163" t="s">
        <v>667</v>
      </c>
      <c r="U163">
        <v>953</v>
      </c>
      <c r="V163">
        <v>46000</v>
      </c>
      <c r="W163">
        <v>23378</v>
      </c>
      <c r="X163">
        <v>5</v>
      </c>
      <c r="Y163">
        <v>221128</v>
      </c>
      <c r="Z163">
        <v>292</v>
      </c>
      <c r="AA163">
        <v>343</v>
      </c>
      <c r="AB163" t="s">
        <v>1063</v>
      </c>
    </row>
    <row r="164" spans="1:28" x14ac:dyDescent="0.3">
      <c r="A164" s="4" t="s">
        <v>1066</v>
      </c>
      <c r="B164" t="s">
        <v>67</v>
      </c>
      <c r="C164" t="s">
        <v>68</v>
      </c>
      <c r="D164" t="s">
        <v>58</v>
      </c>
      <c r="E164">
        <v>2016</v>
      </c>
      <c r="F164">
        <v>126</v>
      </c>
      <c r="G164" t="s">
        <v>72</v>
      </c>
      <c r="H164" t="s">
        <v>1068</v>
      </c>
      <c r="I164" s="4">
        <v>140000000</v>
      </c>
      <c r="J164" s="4">
        <v>31141074</v>
      </c>
      <c r="K164">
        <v>5.5</v>
      </c>
      <c r="L164">
        <v>2.35</v>
      </c>
      <c r="M164" t="s">
        <v>69</v>
      </c>
      <c r="N164" t="s">
        <v>1064</v>
      </c>
      <c r="O164">
        <v>295</v>
      </c>
      <c r="P164" t="s">
        <v>668</v>
      </c>
      <c r="Q164">
        <v>18000</v>
      </c>
      <c r="R164" t="s">
        <v>1065</v>
      </c>
      <c r="S164">
        <v>934</v>
      </c>
      <c r="T164" t="s">
        <v>1067</v>
      </c>
      <c r="U164">
        <v>284</v>
      </c>
      <c r="V164">
        <v>24000</v>
      </c>
      <c r="W164">
        <v>19769</v>
      </c>
      <c r="X164">
        <v>4</v>
      </c>
      <c r="Y164">
        <v>51892</v>
      </c>
      <c r="Z164">
        <v>184</v>
      </c>
      <c r="AA164">
        <v>273</v>
      </c>
      <c r="AB164" t="s">
        <v>1069</v>
      </c>
    </row>
    <row r="165" spans="1:28" x14ac:dyDescent="0.3">
      <c r="A165" s="4" t="s">
        <v>1072</v>
      </c>
      <c r="B165" t="s">
        <v>67</v>
      </c>
      <c r="C165" t="s">
        <v>68</v>
      </c>
      <c r="D165" t="s">
        <v>58</v>
      </c>
      <c r="E165">
        <v>2005</v>
      </c>
      <c r="F165">
        <v>121</v>
      </c>
      <c r="G165" t="s">
        <v>254</v>
      </c>
      <c r="H165" t="s">
        <v>1074</v>
      </c>
      <c r="I165" s="4">
        <v>135000000</v>
      </c>
      <c r="J165" s="4">
        <v>31704416</v>
      </c>
      <c r="K165">
        <v>5</v>
      </c>
      <c r="L165">
        <v>2.35</v>
      </c>
      <c r="M165" t="s">
        <v>69</v>
      </c>
      <c r="N165" t="s">
        <v>526</v>
      </c>
      <c r="O165">
        <v>357</v>
      </c>
      <c r="P165" t="s">
        <v>1071</v>
      </c>
      <c r="Q165">
        <v>820</v>
      </c>
      <c r="R165" t="s">
        <v>1070</v>
      </c>
      <c r="S165">
        <v>780</v>
      </c>
      <c r="T165" t="s">
        <v>1073</v>
      </c>
      <c r="U165">
        <v>653</v>
      </c>
      <c r="V165">
        <v>0</v>
      </c>
      <c r="W165">
        <v>2705</v>
      </c>
      <c r="X165">
        <v>0</v>
      </c>
      <c r="Y165">
        <v>45455</v>
      </c>
      <c r="Z165">
        <v>145</v>
      </c>
      <c r="AA165">
        <v>388</v>
      </c>
      <c r="AB165" t="s">
        <v>1075</v>
      </c>
    </row>
    <row r="166" spans="1:28" x14ac:dyDescent="0.3">
      <c r="A166" s="4" t="s">
        <v>1079</v>
      </c>
      <c r="B166" t="s">
        <v>67</v>
      </c>
      <c r="C166" t="s">
        <v>68</v>
      </c>
      <c r="D166" t="s">
        <v>58</v>
      </c>
      <c r="E166">
        <v>2009</v>
      </c>
      <c r="F166">
        <v>215</v>
      </c>
      <c r="G166" t="s">
        <v>1077</v>
      </c>
      <c r="H166" t="s">
        <v>1081</v>
      </c>
      <c r="I166" s="4">
        <v>130000000</v>
      </c>
      <c r="J166" s="4">
        <v>107503316</v>
      </c>
      <c r="K166">
        <v>7.7</v>
      </c>
      <c r="L166">
        <v>2.35</v>
      </c>
      <c r="M166" t="s">
        <v>612</v>
      </c>
      <c r="N166" t="s">
        <v>138</v>
      </c>
      <c r="O166">
        <v>0</v>
      </c>
      <c r="P166" t="s">
        <v>1078</v>
      </c>
      <c r="Q166">
        <v>986</v>
      </c>
      <c r="R166" t="s">
        <v>1076</v>
      </c>
      <c r="S166">
        <v>745</v>
      </c>
      <c r="T166" t="s">
        <v>1080</v>
      </c>
      <c r="U166">
        <v>413</v>
      </c>
      <c r="V166">
        <v>18000</v>
      </c>
      <c r="W166">
        <v>2530</v>
      </c>
      <c r="X166">
        <v>1</v>
      </c>
      <c r="Y166">
        <v>392474</v>
      </c>
      <c r="Z166">
        <v>451</v>
      </c>
      <c r="AA166">
        <v>1229</v>
      </c>
      <c r="AB166" t="s">
        <v>1082</v>
      </c>
    </row>
    <row r="167" spans="1:28" x14ac:dyDescent="0.3">
      <c r="A167" s="4" t="s">
        <v>1085</v>
      </c>
      <c r="B167" t="s">
        <v>67</v>
      </c>
      <c r="C167" t="s">
        <v>68</v>
      </c>
      <c r="D167" t="s">
        <v>58</v>
      </c>
      <c r="E167">
        <v>1998</v>
      </c>
      <c r="F167">
        <v>127</v>
      </c>
      <c r="G167" t="s">
        <v>361</v>
      </c>
      <c r="H167" t="s">
        <v>1087</v>
      </c>
      <c r="I167" s="4">
        <v>140000000</v>
      </c>
      <c r="J167" s="4">
        <v>129734803</v>
      </c>
      <c r="K167">
        <v>6.6</v>
      </c>
      <c r="L167">
        <v>2.35</v>
      </c>
      <c r="M167" t="s">
        <v>612</v>
      </c>
      <c r="N167" t="s">
        <v>1083</v>
      </c>
      <c r="O167">
        <v>503</v>
      </c>
      <c r="P167" t="s">
        <v>529</v>
      </c>
      <c r="Q167">
        <v>5000</v>
      </c>
      <c r="R167" t="s">
        <v>1084</v>
      </c>
      <c r="S167">
        <v>808</v>
      </c>
      <c r="T167" t="s">
        <v>1086</v>
      </c>
      <c r="U167">
        <v>91</v>
      </c>
      <c r="V167">
        <v>0</v>
      </c>
      <c r="W167">
        <v>6171</v>
      </c>
      <c r="X167">
        <v>2</v>
      </c>
      <c r="Y167">
        <v>127497</v>
      </c>
      <c r="Z167">
        <v>141</v>
      </c>
      <c r="AA167">
        <v>287</v>
      </c>
      <c r="AB167" t="s">
        <v>1088</v>
      </c>
    </row>
    <row r="168" spans="1:28" x14ac:dyDescent="0.3">
      <c r="A168" s="4" t="s">
        <v>1092</v>
      </c>
      <c r="B168" t="s">
        <v>67</v>
      </c>
      <c r="C168" t="s">
        <v>68</v>
      </c>
      <c r="D168" t="s">
        <v>58</v>
      </c>
      <c r="E168">
        <v>2003</v>
      </c>
      <c r="F168">
        <v>138</v>
      </c>
      <c r="G168" t="s">
        <v>674</v>
      </c>
      <c r="H168" t="s">
        <v>1094</v>
      </c>
      <c r="I168" s="4">
        <v>137000000</v>
      </c>
      <c r="J168" s="4">
        <v>132122995</v>
      </c>
      <c r="K168">
        <v>5.7</v>
      </c>
      <c r="L168">
        <v>1.85</v>
      </c>
      <c r="M168" t="s">
        <v>69</v>
      </c>
      <c r="N168" t="s">
        <v>1089</v>
      </c>
      <c r="O168">
        <v>0</v>
      </c>
      <c r="P168" t="s">
        <v>1091</v>
      </c>
      <c r="Q168">
        <v>820</v>
      </c>
      <c r="R168" t="s">
        <v>1090</v>
      </c>
      <c r="S168">
        <v>300</v>
      </c>
      <c r="T168" t="s">
        <v>1093</v>
      </c>
      <c r="U168">
        <v>258</v>
      </c>
      <c r="V168">
        <v>0</v>
      </c>
      <c r="W168">
        <v>1814</v>
      </c>
      <c r="X168">
        <v>0</v>
      </c>
      <c r="Y168">
        <v>212106</v>
      </c>
      <c r="Z168">
        <v>267</v>
      </c>
      <c r="AA168">
        <v>1445</v>
      </c>
      <c r="AB168" t="s">
        <v>1095</v>
      </c>
    </row>
    <row r="169" spans="1:28" x14ac:dyDescent="0.3">
      <c r="A169" s="4" t="s">
        <v>1098</v>
      </c>
      <c r="B169" t="s">
        <v>67</v>
      </c>
      <c r="C169" t="s">
        <v>68</v>
      </c>
      <c r="D169" t="s">
        <v>58</v>
      </c>
      <c r="E169">
        <v>2013</v>
      </c>
      <c r="F169">
        <v>122</v>
      </c>
      <c r="G169" t="s">
        <v>254</v>
      </c>
      <c r="H169" t="s">
        <v>1099</v>
      </c>
      <c r="I169" s="4">
        <v>130000000</v>
      </c>
      <c r="J169" s="4">
        <v>122512052</v>
      </c>
      <c r="K169">
        <v>5.8</v>
      </c>
      <c r="L169">
        <v>2.35</v>
      </c>
      <c r="M169" t="s">
        <v>69</v>
      </c>
      <c r="N169" t="s">
        <v>1096</v>
      </c>
      <c r="O169">
        <v>209</v>
      </c>
      <c r="P169" t="s">
        <v>471</v>
      </c>
      <c r="Q169">
        <v>17000</v>
      </c>
      <c r="R169" t="s">
        <v>1097</v>
      </c>
      <c r="S169">
        <v>12000</v>
      </c>
      <c r="T169" t="s">
        <v>1065</v>
      </c>
      <c r="U169">
        <v>934</v>
      </c>
      <c r="V169">
        <v>42000</v>
      </c>
      <c r="W169">
        <v>31958</v>
      </c>
      <c r="X169">
        <v>6</v>
      </c>
      <c r="Y169">
        <v>146352</v>
      </c>
      <c r="Z169">
        <v>351</v>
      </c>
      <c r="AA169">
        <v>288</v>
      </c>
      <c r="AB169" t="s">
        <v>1100</v>
      </c>
    </row>
    <row r="170" spans="1:28" x14ac:dyDescent="0.3">
      <c r="A170" s="4" t="s">
        <v>1103</v>
      </c>
      <c r="B170" t="s">
        <v>67</v>
      </c>
      <c r="C170" t="s">
        <v>86</v>
      </c>
      <c r="D170" t="s">
        <v>58</v>
      </c>
      <c r="E170">
        <v>2005</v>
      </c>
      <c r="F170">
        <v>124</v>
      </c>
      <c r="G170" t="s">
        <v>1102</v>
      </c>
      <c r="H170" t="s">
        <v>1104</v>
      </c>
      <c r="I170" s="4">
        <v>130000000</v>
      </c>
      <c r="J170" s="4">
        <v>68642452</v>
      </c>
      <c r="K170">
        <v>6</v>
      </c>
      <c r="L170">
        <v>2.35</v>
      </c>
      <c r="M170" t="s">
        <v>69</v>
      </c>
      <c r="N170" t="s">
        <v>1101</v>
      </c>
      <c r="O170">
        <v>42</v>
      </c>
      <c r="P170" t="s">
        <v>687</v>
      </c>
      <c r="Q170">
        <v>11000</v>
      </c>
      <c r="R170" t="s">
        <v>504</v>
      </c>
      <c r="S170">
        <v>973</v>
      </c>
      <c r="T170" t="s">
        <v>497</v>
      </c>
      <c r="U170">
        <v>848</v>
      </c>
      <c r="V170">
        <v>0</v>
      </c>
      <c r="W170">
        <v>13073</v>
      </c>
      <c r="X170">
        <v>3</v>
      </c>
      <c r="Y170">
        <v>77673</v>
      </c>
      <c r="Z170">
        <v>163</v>
      </c>
      <c r="AA170">
        <v>463</v>
      </c>
      <c r="AB170" t="s">
        <v>1105</v>
      </c>
    </row>
    <row r="171" spans="1:28" x14ac:dyDescent="0.3">
      <c r="A171" s="4" t="s">
        <v>1109</v>
      </c>
      <c r="B171" t="s">
        <v>67</v>
      </c>
      <c r="C171" t="s">
        <v>68</v>
      </c>
      <c r="D171" t="s">
        <v>58</v>
      </c>
      <c r="E171">
        <v>2001</v>
      </c>
      <c r="F171">
        <v>106</v>
      </c>
      <c r="G171" t="s">
        <v>1108</v>
      </c>
      <c r="H171" t="s">
        <v>1111</v>
      </c>
      <c r="I171" s="4">
        <v>137000000</v>
      </c>
      <c r="J171" s="4">
        <v>32131830</v>
      </c>
      <c r="K171">
        <v>6.4</v>
      </c>
      <c r="L171">
        <v>1.85</v>
      </c>
      <c r="M171" t="s">
        <v>69</v>
      </c>
      <c r="N171" t="s">
        <v>1106</v>
      </c>
      <c r="O171">
        <v>6</v>
      </c>
      <c r="P171" t="s">
        <v>299</v>
      </c>
      <c r="Q171">
        <v>12000</v>
      </c>
      <c r="R171" t="s">
        <v>1107</v>
      </c>
      <c r="S171">
        <v>2000</v>
      </c>
      <c r="T171" t="s">
        <v>1110</v>
      </c>
      <c r="U171">
        <v>422</v>
      </c>
      <c r="V171">
        <v>0</v>
      </c>
      <c r="W171">
        <v>15015</v>
      </c>
      <c r="X171">
        <v>1</v>
      </c>
      <c r="Y171">
        <v>72259</v>
      </c>
      <c r="Z171">
        <v>166</v>
      </c>
      <c r="AA171">
        <v>788</v>
      </c>
      <c r="AB171" t="s">
        <v>1112</v>
      </c>
    </row>
    <row r="172" spans="1:28" x14ac:dyDescent="0.3">
      <c r="A172" s="4" t="s">
        <v>1113</v>
      </c>
      <c r="B172" t="s">
        <v>67</v>
      </c>
      <c r="C172" t="s">
        <v>68</v>
      </c>
      <c r="D172" t="s">
        <v>58</v>
      </c>
      <c r="E172">
        <v>2011</v>
      </c>
      <c r="F172">
        <v>124</v>
      </c>
      <c r="G172" t="s">
        <v>100</v>
      </c>
      <c r="H172" t="s">
        <v>1114</v>
      </c>
      <c r="I172" s="4">
        <v>140000000</v>
      </c>
      <c r="J172" s="4">
        <v>176636816</v>
      </c>
      <c r="K172">
        <v>6.9</v>
      </c>
      <c r="L172">
        <v>2.35</v>
      </c>
      <c r="M172" t="s">
        <v>69</v>
      </c>
      <c r="N172" t="s">
        <v>919</v>
      </c>
      <c r="O172">
        <v>394</v>
      </c>
      <c r="P172" t="s">
        <v>249</v>
      </c>
      <c r="Q172">
        <v>11000</v>
      </c>
      <c r="R172" t="s">
        <v>757</v>
      </c>
      <c r="S172">
        <v>3000</v>
      </c>
      <c r="T172" t="s">
        <v>621</v>
      </c>
      <c r="U172">
        <v>2000</v>
      </c>
      <c r="V172">
        <v>46000</v>
      </c>
      <c r="W172">
        <v>19761</v>
      </c>
      <c r="X172">
        <v>0</v>
      </c>
      <c r="Y172">
        <v>508818</v>
      </c>
      <c r="Z172">
        <v>510</v>
      </c>
      <c r="AA172">
        <v>679</v>
      </c>
      <c r="AB172" t="s">
        <v>1115</v>
      </c>
    </row>
    <row r="173" spans="1:28" x14ac:dyDescent="0.3">
      <c r="A173" s="4" t="s">
        <v>1117</v>
      </c>
      <c r="B173" t="s">
        <v>67</v>
      </c>
      <c r="C173" t="s">
        <v>86</v>
      </c>
      <c r="D173" t="s">
        <v>58</v>
      </c>
      <c r="E173">
        <v>1999</v>
      </c>
      <c r="F173">
        <v>128</v>
      </c>
      <c r="G173" t="s">
        <v>80</v>
      </c>
      <c r="H173" t="s">
        <v>1119</v>
      </c>
      <c r="I173" s="4">
        <v>135000000</v>
      </c>
      <c r="J173" s="4">
        <v>126930660</v>
      </c>
      <c r="K173">
        <v>6.4</v>
      </c>
      <c r="L173">
        <v>2.35</v>
      </c>
      <c r="M173" t="s">
        <v>69</v>
      </c>
      <c r="N173" t="s">
        <v>768</v>
      </c>
      <c r="O173">
        <v>150</v>
      </c>
      <c r="P173" t="s">
        <v>988</v>
      </c>
      <c r="Q173">
        <v>766</v>
      </c>
      <c r="R173" t="s">
        <v>1116</v>
      </c>
      <c r="S173">
        <v>536</v>
      </c>
      <c r="T173" t="s">
        <v>1118</v>
      </c>
      <c r="U173">
        <v>244</v>
      </c>
      <c r="V173">
        <v>2000</v>
      </c>
      <c r="W173">
        <v>2037</v>
      </c>
      <c r="X173">
        <v>2</v>
      </c>
      <c r="Y173">
        <v>157519</v>
      </c>
      <c r="Z173">
        <v>197</v>
      </c>
      <c r="AA173">
        <v>683</v>
      </c>
      <c r="AB173" t="s">
        <v>1120</v>
      </c>
    </row>
    <row r="174" spans="1:28" x14ac:dyDescent="0.3">
      <c r="A174" s="4" t="s">
        <v>1125</v>
      </c>
      <c r="B174" t="s">
        <v>67</v>
      </c>
      <c r="C174" t="s">
        <v>68</v>
      </c>
      <c r="D174" t="s">
        <v>58</v>
      </c>
      <c r="E174">
        <v>2003</v>
      </c>
      <c r="F174">
        <v>138</v>
      </c>
      <c r="G174" t="s">
        <v>1123</v>
      </c>
      <c r="H174" t="s">
        <v>1127</v>
      </c>
      <c r="I174" s="4">
        <v>150000000</v>
      </c>
      <c r="J174" s="4">
        <v>93926386</v>
      </c>
      <c r="K174">
        <v>7.4</v>
      </c>
      <c r="L174">
        <v>2.35</v>
      </c>
      <c r="M174" t="s">
        <v>69</v>
      </c>
      <c r="N174" t="s">
        <v>1121</v>
      </c>
      <c r="O174">
        <v>608</v>
      </c>
      <c r="P174" t="s">
        <v>1124</v>
      </c>
      <c r="Q174">
        <v>613</v>
      </c>
      <c r="R174" t="s">
        <v>1122</v>
      </c>
      <c r="S174">
        <v>172</v>
      </c>
      <c r="T174" t="s">
        <v>1126</v>
      </c>
      <c r="U174">
        <v>168</v>
      </c>
      <c r="V174">
        <v>0</v>
      </c>
      <c r="W174">
        <v>1205</v>
      </c>
      <c r="X174">
        <v>1</v>
      </c>
      <c r="Y174">
        <v>168207</v>
      </c>
      <c r="Z174">
        <v>244</v>
      </c>
      <c r="AA174">
        <v>684</v>
      </c>
      <c r="AB174" t="s">
        <v>1128</v>
      </c>
    </row>
    <row r="175" spans="1:28" x14ac:dyDescent="0.3">
      <c r="A175" s="4" t="s">
        <v>1131</v>
      </c>
      <c r="B175" t="s">
        <v>67</v>
      </c>
      <c r="C175" t="s">
        <v>68</v>
      </c>
      <c r="D175" t="s">
        <v>58</v>
      </c>
      <c r="E175">
        <v>2012</v>
      </c>
      <c r="F175">
        <v>115</v>
      </c>
      <c r="G175" t="s">
        <v>1130</v>
      </c>
      <c r="H175" t="s">
        <v>1133</v>
      </c>
      <c r="I175" s="4">
        <v>120000000</v>
      </c>
      <c r="J175" s="4">
        <v>292298923</v>
      </c>
      <c r="K175">
        <v>5.5</v>
      </c>
      <c r="L175">
        <v>2.35</v>
      </c>
      <c r="M175" t="s">
        <v>69</v>
      </c>
      <c r="N175" t="s">
        <v>1129</v>
      </c>
      <c r="O175">
        <v>386</v>
      </c>
      <c r="P175" t="s">
        <v>794</v>
      </c>
      <c r="Q175">
        <v>21000</v>
      </c>
      <c r="R175" t="s">
        <v>584</v>
      </c>
      <c r="S175">
        <v>17000</v>
      </c>
      <c r="T175" t="s">
        <v>1132</v>
      </c>
      <c r="U175">
        <v>12000</v>
      </c>
      <c r="V175">
        <v>65000</v>
      </c>
      <c r="W175">
        <v>59177</v>
      </c>
      <c r="X175">
        <v>3</v>
      </c>
      <c r="Y175">
        <v>185394</v>
      </c>
      <c r="Z175">
        <v>322</v>
      </c>
      <c r="AA175">
        <v>329</v>
      </c>
      <c r="AB175" t="s">
        <v>1134</v>
      </c>
    </row>
    <row r="176" spans="1:28" x14ac:dyDescent="0.3">
      <c r="A176" s="4" t="s">
        <v>1136</v>
      </c>
      <c r="B176" t="s">
        <v>67</v>
      </c>
      <c r="C176" t="s">
        <v>397</v>
      </c>
      <c r="D176" t="s">
        <v>58</v>
      </c>
      <c r="E176">
        <v>2011</v>
      </c>
      <c r="F176">
        <v>100</v>
      </c>
      <c r="G176" t="s">
        <v>1135</v>
      </c>
      <c r="H176" t="s">
        <v>1137</v>
      </c>
      <c r="I176" s="4">
        <v>135000000</v>
      </c>
      <c r="J176" s="4">
        <v>63992328</v>
      </c>
      <c r="K176">
        <v>5.9</v>
      </c>
      <c r="L176">
        <v>2.35</v>
      </c>
      <c r="M176" t="s">
        <v>122</v>
      </c>
      <c r="N176" t="s">
        <v>871</v>
      </c>
      <c r="O176">
        <v>750</v>
      </c>
      <c r="P176" t="s">
        <v>837</v>
      </c>
      <c r="Q176">
        <v>49000</v>
      </c>
      <c r="R176" t="s">
        <v>367</v>
      </c>
      <c r="S176">
        <v>11000</v>
      </c>
      <c r="T176" t="s">
        <v>356</v>
      </c>
      <c r="U176">
        <v>988</v>
      </c>
      <c r="V176">
        <v>0</v>
      </c>
      <c r="W176">
        <v>62644</v>
      </c>
      <c r="X176">
        <v>0</v>
      </c>
      <c r="Y176">
        <v>32399</v>
      </c>
      <c r="Z176">
        <v>156</v>
      </c>
      <c r="AA176">
        <v>79</v>
      </c>
      <c r="AB176" t="s">
        <v>1138</v>
      </c>
    </row>
    <row r="177" spans="1:28" x14ac:dyDescent="0.3">
      <c r="A177" s="4" t="s">
        <v>1141</v>
      </c>
      <c r="B177" t="s">
        <v>67</v>
      </c>
      <c r="C177" t="s">
        <v>68</v>
      </c>
      <c r="D177" t="s">
        <v>58</v>
      </c>
      <c r="E177">
        <v>2008</v>
      </c>
      <c r="F177">
        <v>135</v>
      </c>
      <c r="G177" t="s">
        <v>100</v>
      </c>
      <c r="H177" t="s">
        <v>1142</v>
      </c>
      <c r="I177" s="4">
        <v>150000000</v>
      </c>
      <c r="J177" s="4">
        <v>134518390</v>
      </c>
      <c r="K177">
        <v>6.8</v>
      </c>
      <c r="L177">
        <v>2.35</v>
      </c>
      <c r="M177" t="s">
        <v>69</v>
      </c>
      <c r="N177" t="s">
        <v>1139</v>
      </c>
      <c r="O177">
        <v>255</v>
      </c>
      <c r="P177" t="s">
        <v>974</v>
      </c>
      <c r="Q177">
        <v>3000</v>
      </c>
      <c r="R177" t="s">
        <v>1140</v>
      </c>
      <c r="S177">
        <v>1000</v>
      </c>
      <c r="T177" t="s">
        <v>215</v>
      </c>
      <c r="U177">
        <v>882</v>
      </c>
      <c r="V177">
        <v>0</v>
      </c>
      <c r="W177">
        <v>5811</v>
      </c>
      <c r="X177">
        <v>0</v>
      </c>
      <c r="Y177">
        <v>326286</v>
      </c>
      <c r="Z177">
        <v>354</v>
      </c>
      <c r="AA177">
        <v>643</v>
      </c>
      <c r="AB177" t="s">
        <v>1143</v>
      </c>
    </row>
    <row r="178" spans="1:28" x14ac:dyDescent="0.3">
      <c r="A178" s="4" t="s">
        <v>24056</v>
      </c>
      <c r="B178" t="s">
        <v>67</v>
      </c>
      <c r="C178" t="s">
        <v>68</v>
      </c>
      <c r="D178" t="s">
        <v>58</v>
      </c>
      <c r="E178" t="s">
        <v>24161</v>
      </c>
      <c r="F178">
        <v>60</v>
      </c>
      <c r="G178" t="s">
        <v>1145</v>
      </c>
      <c r="H178" t="s">
        <v>1148</v>
      </c>
      <c r="I178" s="4">
        <v>1500000</v>
      </c>
      <c r="J178" s="4" t="s">
        <v>24161</v>
      </c>
      <c r="K178">
        <v>7.5</v>
      </c>
      <c r="L178">
        <v>1.33</v>
      </c>
      <c r="M178" t="s">
        <v>1150</v>
      </c>
      <c r="N178" t="s">
        <v>24161</v>
      </c>
      <c r="O178" t="s">
        <v>24161</v>
      </c>
      <c r="P178" t="s">
        <v>1146</v>
      </c>
      <c r="Q178">
        <v>982</v>
      </c>
      <c r="R178" t="s">
        <v>1144</v>
      </c>
      <c r="S178">
        <v>321</v>
      </c>
      <c r="T178" t="s">
        <v>1147</v>
      </c>
      <c r="U178">
        <v>184</v>
      </c>
      <c r="V178">
        <v>0</v>
      </c>
      <c r="W178">
        <v>1687</v>
      </c>
      <c r="X178">
        <v>2</v>
      </c>
      <c r="Y178">
        <v>16769</v>
      </c>
      <c r="Z178">
        <v>21</v>
      </c>
      <c r="AA178">
        <v>74</v>
      </c>
      <c r="AB178" t="s">
        <v>1149</v>
      </c>
    </row>
    <row r="179" spans="1:28" x14ac:dyDescent="0.3">
      <c r="A179" s="4" t="s">
        <v>1153</v>
      </c>
      <c r="B179" t="s">
        <v>67</v>
      </c>
      <c r="C179" t="s">
        <v>86</v>
      </c>
      <c r="D179" t="s">
        <v>58</v>
      </c>
      <c r="E179">
        <v>2016</v>
      </c>
      <c r="F179">
        <v>117</v>
      </c>
      <c r="G179" t="s">
        <v>227</v>
      </c>
      <c r="H179" t="s">
        <v>1155</v>
      </c>
      <c r="I179" s="4">
        <v>140000000</v>
      </c>
      <c r="J179" s="4">
        <v>52792307</v>
      </c>
      <c r="K179">
        <v>6.8</v>
      </c>
      <c r="L179">
        <v>2.35</v>
      </c>
      <c r="M179" t="s">
        <v>122</v>
      </c>
      <c r="N179" t="s">
        <v>416</v>
      </c>
      <c r="O179">
        <v>14000</v>
      </c>
      <c r="P179" t="s">
        <v>1152</v>
      </c>
      <c r="Q179">
        <v>535</v>
      </c>
      <c r="R179" t="s">
        <v>1151</v>
      </c>
      <c r="S179">
        <v>400</v>
      </c>
      <c r="T179" t="s">
        <v>1154</v>
      </c>
      <c r="U179">
        <v>358</v>
      </c>
      <c r="V179">
        <v>27000</v>
      </c>
      <c r="W179">
        <v>1950</v>
      </c>
      <c r="X179">
        <v>0</v>
      </c>
      <c r="Y179">
        <v>12572</v>
      </c>
      <c r="Z179">
        <v>252</v>
      </c>
      <c r="AA179">
        <v>106</v>
      </c>
      <c r="AB179" t="s">
        <v>1156</v>
      </c>
    </row>
    <row r="180" spans="1:28" x14ac:dyDescent="0.3">
      <c r="A180" s="4" t="s">
        <v>1159</v>
      </c>
      <c r="B180" t="s">
        <v>67</v>
      </c>
      <c r="C180" t="s">
        <v>68</v>
      </c>
      <c r="D180" t="s">
        <v>58</v>
      </c>
      <c r="E180">
        <v>2015</v>
      </c>
      <c r="F180">
        <v>156</v>
      </c>
      <c r="G180" t="s">
        <v>1158</v>
      </c>
      <c r="H180" t="s">
        <v>1161</v>
      </c>
      <c r="I180" s="4">
        <v>135000000</v>
      </c>
      <c r="J180" s="4">
        <v>183635922</v>
      </c>
      <c r="K180">
        <v>8.1</v>
      </c>
      <c r="L180">
        <v>2.35</v>
      </c>
      <c r="M180" t="s">
        <v>612</v>
      </c>
      <c r="N180" t="s">
        <v>1157</v>
      </c>
      <c r="O180">
        <v>0</v>
      </c>
      <c r="P180" t="s">
        <v>242</v>
      </c>
      <c r="Q180">
        <v>29000</v>
      </c>
      <c r="R180" t="s">
        <v>90</v>
      </c>
      <c r="S180">
        <v>27000</v>
      </c>
      <c r="T180" t="s">
        <v>1160</v>
      </c>
      <c r="U180">
        <v>733</v>
      </c>
      <c r="V180">
        <v>190000</v>
      </c>
      <c r="W180">
        <v>57108</v>
      </c>
      <c r="X180">
        <v>0</v>
      </c>
      <c r="Y180">
        <v>406020</v>
      </c>
      <c r="Z180">
        <v>556</v>
      </c>
      <c r="AA180">
        <v>1188</v>
      </c>
      <c r="AB180" t="s">
        <v>1162</v>
      </c>
    </row>
    <row r="181" spans="1:28" x14ac:dyDescent="0.3">
      <c r="A181" s="4" t="s">
        <v>1165</v>
      </c>
      <c r="B181" t="s">
        <v>67</v>
      </c>
      <c r="C181" t="s">
        <v>68</v>
      </c>
      <c r="D181" t="s">
        <v>58</v>
      </c>
      <c r="E181">
        <v>2013</v>
      </c>
      <c r="F181">
        <v>96</v>
      </c>
      <c r="G181" t="s">
        <v>334</v>
      </c>
      <c r="H181" t="s">
        <v>1167</v>
      </c>
      <c r="I181" s="4">
        <v>135000000</v>
      </c>
      <c r="J181" s="4">
        <v>83024900</v>
      </c>
      <c r="K181">
        <v>6.5</v>
      </c>
      <c r="L181">
        <v>2.35</v>
      </c>
      <c r="M181" t="s">
        <v>122</v>
      </c>
      <c r="N181" t="s">
        <v>1163</v>
      </c>
      <c r="O181">
        <v>13</v>
      </c>
      <c r="P181" t="s">
        <v>342</v>
      </c>
      <c r="Q181">
        <v>16000</v>
      </c>
      <c r="R181" t="s">
        <v>1164</v>
      </c>
      <c r="S181">
        <v>881</v>
      </c>
      <c r="T181" t="s">
        <v>1166</v>
      </c>
      <c r="U181">
        <v>463</v>
      </c>
      <c r="V181">
        <v>13000</v>
      </c>
      <c r="W181">
        <v>17416</v>
      </c>
      <c r="X181">
        <v>0</v>
      </c>
      <c r="Y181">
        <v>62424</v>
      </c>
      <c r="Z181">
        <v>166</v>
      </c>
      <c r="AA181">
        <v>90</v>
      </c>
      <c r="AB181" t="s">
        <v>1168</v>
      </c>
    </row>
    <row r="182" spans="1:28" x14ac:dyDescent="0.3">
      <c r="A182" s="4" t="s">
        <v>1170</v>
      </c>
      <c r="B182" t="s">
        <v>67</v>
      </c>
      <c r="C182" t="s">
        <v>68</v>
      </c>
      <c r="D182" t="s">
        <v>58</v>
      </c>
      <c r="E182">
        <v>2011</v>
      </c>
      <c r="F182">
        <v>107</v>
      </c>
      <c r="G182" t="s">
        <v>1169</v>
      </c>
      <c r="H182" t="s">
        <v>1172</v>
      </c>
      <c r="I182" s="4">
        <v>135000000</v>
      </c>
      <c r="J182" s="4">
        <v>123207194</v>
      </c>
      <c r="K182">
        <v>7.2</v>
      </c>
      <c r="L182">
        <v>2.35</v>
      </c>
      <c r="M182" t="s">
        <v>122</v>
      </c>
      <c r="N182" t="s">
        <v>70</v>
      </c>
      <c r="O182">
        <v>563</v>
      </c>
      <c r="P182" t="s">
        <v>73</v>
      </c>
      <c r="Q182">
        <v>40000</v>
      </c>
      <c r="R182" t="s">
        <v>417</v>
      </c>
      <c r="S182">
        <v>1000</v>
      </c>
      <c r="T182" t="s">
        <v>1171</v>
      </c>
      <c r="U182">
        <v>939</v>
      </c>
      <c r="V182">
        <v>26000</v>
      </c>
      <c r="W182">
        <v>43291</v>
      </c>
      <c r="X182">
        <v>0</v>
      </c>
      <c r="Y182">
        <v>183208</v>
      </c>
      <c r="Z182">
        <v>362</v>
      </c>
      <c r="AA182">
        <v>337</v>
      </c>
      <c r="AB182" t="s">
        <v>1173</v>
      </c>
    </row>
    <row r="183" spans="1:28" x14ac:dyDescent="0.3">
      <c r="A183" s="4" t="s">
        <v>1175</v>
      </c>
      <c r="B183" t="s">
        <v>67</v>
      </c>
      <c r="C183" t="s">
        <v>68</v>
      </c>
      <c r="D183" t="s">
        <v>58</v>
      </c>
      <c r="E183">
        <v>2014</v>
      </c>
      <c r="F183">
        <v>92</v>
      </c>
      <c r="G183" t="s">
        <v>498</v>
      </c>
      <c r="H183" t="s">
        <v>1177</v>
      </c>
      <c r="I183" s="4">
        <v>132000000</v>
      </c>
      <c r="J183" s="4">
        <v>83348920</v>
      </c>
      <c r="K183">
        <v>6.7</v>
      </c>
      <c r="L183">
        <v>1.85</v>
      </c>
      <c r="M183" t="s">
        <v>122</v>
      </c>
      <c r="N183" t="s">
        <v>827</v>
      </c>
      <c r="O183">
        <v>35</v>
      </c>
      <c r="P183" t="s">
        <v>380</v>
      </c>
      <c r="Q183">
        <v>19000</v>
      </c>
      <c r="R183" t="s">
        <v>1174</v>
      </c>
      <c r="S183">
        <v>411</v>
      </c>
      <c r="T183" t="s">
        <v>1176</v>
      </c>
      <c r="U183">
        <v>179</v>
      </c>
      <c r="V183">
        <v>11000</v>
      </c>
      <c r="W183">
        <v>19963</v>
      </c>
      <c r="X183">
        <v>0</v>
      </c>
      <c r="Y183">
        <v>60230</v>
      </c>
      <c r="Z183">
        <v>153</v>
      </c>
      <c r="AA183">
        <v>118</v>
      </c>
      <c r="AB183" t="s">
        <v>1178</v>
      </c>
    </row>
    <row r="184" spans="1:28" x14ac:dyDescent="0.3">
      <c r="A184" s="4" t="s">
        <v>1182</v>
      </c>
      <c r="B184" t="s">
        <v>67</v>
      </c>
      <c r="C184" t="s">
        <v>68</v>
      </c>
      <c r="D184" t="s">
        <v>58</v>
      </c>
      <c r="E184">
        <v>2007</v>
      </c>
      <c r="F184">
        <v>115</v>
      </c>
      <c r="G184" t="s">
        <v>1180</v>
      </c>
      <c r="H184" t="s">
        <v>1183</v>
      </c>
      <c r="I184" s="4">
        <v>110000000</v>
      </c>
      <c r="J184" s="4">
        <v>227137090</v>
      </c>
      <c r="K184">
        <v>8.1</v>
      </c>
      <c r="L184">
        <v>2.35</v>
      </c>
      <c r="M184" t="s">
        <v>69</v>
      </c>
      <c r="N184" t="s">
        <v>1179</v>
      </c>
      <c r="O184">
        <v>521</v>
      </c>
      <c r="P184" t="s">
        <v>1181</v>
      </c>
      <c r="Q184">
        <v>13000</v>
      </c>
      <c r="R184" t="s">
        <v>903</v>
      </c>
      <c r="S184">
        <v>897</v>
      </c>
      <c r="T184" t="s">
        <v>268</v>
      </c>
      <c r="U184">
        <v>883</v>
      </c>
      <c r="V184">
        <v>0</v>
      </c>
      <c r="W184">
        <v>17369</v>
      </c>
      <c r="X184">
        <v>0</v>
      </c>
      <c r="Y184">
        <v>491077</v>
      </c>
      <c r="Z184">
        <v>329</v>
      </c>
      <c r="AA184">
        <v>820</v>
      </c>
      <c r="AB184" t="s">
        <v>1184</v>
      </c>
    </row>
    <row r="185" spans="1:28" x14ac:dyDescent="0.3">
      <c r="A185" s="4" t="s">
        <v>1186</v>
      </c>
      <c r="B185" t="s">
        <v>67</v>
      </c>
      <c r="C185" t="s">
        <v>68</v>
      </c>
      <c r="D185" t="s">
        <v>58</v>
      </c>
      <c r="E185">
        <v>2008</v>
      </c>
      <c r="F185">
        <v>92</v>
      </c>
      <c r="G185" t="s">
        <v>829</v>
      </c>
      <c r="H185" t="s">
        <v>1187</v>
      </c>
      <c r="I185" s="4">
        <v>130000000</v>
      </c>
      <c r="J185" s="4">
        <v>215395021</v>
      </c>
      <c r="K185">
        <v>7.6</v>
      </c>
      <c r="L185">
        <v>2.35</v>
      </c>
      <c r="M185" t="s">
        <v>122</v>
      </c>
      <c r="N185" t="s">
        <v>1185</v>
      </c>
      <c r="O185">
        <v>54</v>
      </c>
      <c r="P185" t="s">
        <v>592</v>
      </c>
      <c r="Q185">
        <v>11000</v>
      </c>
      <c r="R185" t="s">
        <v>1019</v>
      </c>
      <c r="S185">
        <v>967</v>
      </c>
      <c r="T185" t="s">
        <v>955</v>
      </c>
      <c r="U185">
        <v>562</v>
      </c>
      <c r="V185">
        <v>6000</v>
      </c>
      <c r="W185">
        <v>12754</v>
      </c>
      <c r="X185">
        <v>0</v>
      </c>
      <c r="Y185">
        <v>307029</v>
      </c>
      <c r="Z185">
        <v>266</v>
      </c>
      <c r="AA185">
        <v>360</v>
      </c>
      <c r="AB185" t="s">
        <v>1188</v>
      </c>
    </row>
    <row r="186" spans="1:28" x14ac:dyDescent="0.3">
      <c r="A186" s="4" t="s">
        <v>1190</v>
      </c>
      <c r="B186" t="s">
        <v>67</v>
      </c>
      <c r="C186" t="s">
        <v>68</v>
      </c>
      <c r="D186" t="s">
        <v>58</v>
      </c>
      <c r="E186">
        <v>2015</v>
      </c>
      <c r="F186">
        <v>117</v>
      </c>
      <c r="G186" t="s">
        <v>536</v>
      </c>
      <c r="H186" t="s">
        <v>1192</v>
      </c>
      <c r="I186" s="4">
        <v>130000000</v>
      </c>
      <c r="J186" s="4">
        <v>180191634</v>
      </c>
      <c r="K186">
        <v>7.4</v>
      </c>
      <c r="L186">
        <v>1.85</v>
      </c>
      <c r="M186" t="s">
        <v>69</v>
      </c>
      <c r="N186" t="s">
        <v>1189</v>
      </c>
      <c r="O186">
        <v>235</v>
      </c>
      <c r="P186" t="s">
        <v>261</v>
      </c>
      <c r="Q186">
        <v>2000</v>
      </c>
      <c r="R186" t="s">
        <v>621</v>
      </c>
      <c r="S186">
        <v>2000</v>
      </c>
      <c r="T186" t="s">
        <v>1191</v>
      </c>
      <c r="U186">
        <v>680</v>
      </c>
      <c r="V186">
        <v>61000</v>
      </c>
      <c r="W186">
        <v>5730</v>
      </c>
      <c r="X186">
        <v>6</v>
      </c>
      <c r="Y186">
        <v>313866</v>
      </c>
      <c r="Z186">
        <v>517</v>
      </c>
      <c r="AA186">
        <v>549</v>
      </c>
      <c r="AB186" t="s">
        <v>1193</v>
      </c>
    </row>
    <row r="187" spans="1:28" x14ac:dyDescent="0.3">
      <c r="A187" s="4" t="s">
        <v>1195</v>
      </c>
      <c r="B187" t="s">
        <v>67</v>
      </c>
      <c r="C187" t="s">
        <v>68</v>
      </c>
      <c r="D187" t="s">
        <v>58</v>
      </c>
      <c r="E187">
        <v>2013</v>
      </c>
      <c r="F187">
        <v>146</v>
      </c>
      <c r="G187" t="s">
        <v>1194</v>
      </c>
      <c r="H187" t="s">
        <v>1197</v>
      </c>
      <c r="I187" s="4">
        <v>130000000</v>
      </c>
      <c r="J187" s="4">
        <v>424645577</v>
      </c>
      <c r="K187">
        <v>7.6</v>
      </c>
      <c r="L187">
        <v>2.35</v>
      </c>
      <c r="M187" t="s">
        <v>69</v>
      </c>
      <c r="N187" t="s">
        <v>723</v>
      </c>
      <c r="O187">
        <v>508</v>
      </c>
      <c r="P187" t="s">
        <v>374</v>
      </c>
      <c r="Q187">
        <v>34000</v>
      </c>
      <c r="R187" t="s">
        <v>727</v>
      </c>
      <c r="S187">
        <v>14000</v>
      </c>
      <c r="T187" t="s">
        <v>1196</v>
      </c>
      <c r="U187">
        <v>523</v>
      </c>
      <c r="V187">
        <v>82000</v>
      </c>
      <c r="W187">
        <v>49355</v>
      </c>
      <c r="X187">
        <v>1</v>
      </c>
      <c r="Y187">
        <v>498397</v>
      </c>
      <c r="Z187">
        <v>502</v>
      </c>
      <c r="AA187">
        <v>706</v>
      </c>
      <c r="AB187" t="s">
        <v>1198</v>
      </c>
    </row>
    <row r="188" spans="1:28" x14ac:dyDescent="0.3">
      <c r="A188" s="4" t="s">
        <v>1203</v>
      </c>
      <c r="B188" t="s">
        <v>67</v>
      </c>
      <c r="C188" t="s">
        <v>68</v>
      </c>
      <c r="D188" t="s">
        <v>58</v>
      </c>
      <c r="E188">
        <v>2015</v>
      </c>
      <c r="F188">
        <v>94</v>
      </c>
      <c r="G188" t="s">
        <v>1201</v>
      </c>
      <c r="H188" t="s">
        <v>1205</v>
      </c>
      <c r="I188" s="4">
        <v>135000000</v>
      </c>
      <c r="J188" s="4">
        <v>177343675</v>
      </c>
      <c r="K188">
        <v>6.7</v>
      </c>
      <c r="L188">
        <v>1.85</v>
      </c>
      <c r="M188" t="s">
        <v>122</v>
      </c>
      <c r="N188" t="s">
        <v>1199</v>
      </c>
      <c r="O188">
        <v>12</v>
      </c>
      <c r="P188" t="s">
        <v>1202</v>
      </c>
      <c r="Q188">
        <v>17000</v>
      </c>
      <c r="R188" t="s">
        <v>1200</v>
      </c>
      <c r="S188">
        <v>523</v>
      </c>
      <c r="T188" t="s">
        <v>1204</v>
      </c>
      <c r="U188">
        <v>183</v>
      </c>
      <c r="V188">
        <v>26000</v>
      </c>
      <c r="W188">
        <v>17883</v>
      </c>
      <c r="X188">
        <v>0</v>
      </c>
      <c r="Y188">
        <v>70121</v>
      </c>
      <c r="Z188">
        <v>165</v>
      </c>
      <c r="AA188">
        <v>214</v>
      </c>
      <c r="AB188" t="s">
        <v>1206</v>
      </c>
    </row>
    <row r="189" spans="1:28" x14ac:dyDescent="0.3">
      <c r="A189" s="4" t="s">
        <v>1208</v>
      </c>
      <c r="B189" t="s">
        <v>67</v>
      </c>
      <c r="C189" t="s">
        <v>68</v>
      </c>
      <c r="D189" t="s">
        <v>58</v>
      </c>
      <c r="E189">
        <v>2005</v>
      </c>
      <c r="F189">
        <v>116</v>
      </c>
      <c r="G189" t="s">
        <v>1194</v>
      </c>
      <c r="H189" t="s">
        <v>1210</v>
      </c>
      <c r="I189" s="4">
        <v>132000000</v>
      </c>
      <c r="J189" s="4">
        <v>234277056</v>
      </c>
      <c r="K189">
        <v>6.5</v>
      </c>
      <c r="L189">
        <v>1.85</v>
      </c>
      <c r="M189" t="s">
        <v>69</v>
      </c>
      <c r="N189" t="s">
        <v>416</v>
      </c>
      <c r="O189">
        <v>14000</v>
      </c>
      <c r="P189" t="s">
        <v>550</v>
      </c>
      <c r="Q189">
        <v>10000</v>
      </c>
      <c r="R189" t="s">
        <v>1207</v>
      </c>
      <c r="S189">
        <v>1000</v>
      </c>
      <c r="T189" t="s">
        <v>1209</v>
      </c>
      <c r="U189">
        <v>807</v>
      </c>
      <c r="V189">
        <v>0</v>
      </c>
      <c r="W189">
        <v>12758</v>
      </c>
      <c r="X189">
        <v>0</v>
      </c>
      <c r="Y189">
        <v>334345</v>
      </c>
      <c r="Z189">
        <v>401</v>
      </c>
      <c r="AA189">
        <v>2741</v>
      </c>
      <c r="AB189" t="s">
        <v>1211</v>
      </c>
    </row>
    <row r="190" spans="1:28" x14ac:dyDescent="0.3">
      <c r="A190" s="4" t="s">
        <v>1213</v>
      </c>
      <c r="B190" t="s">
        <v>67</v>
      </c>
      <c r="C190" t="s">
        <v>68</v>
      </c>
      <c r="D190" t="s">
        <v>58</v>
      </c>
      <c r="E190">
        <v>2003</v>
      </c>
      <c r="F190">
        <v>147</v>
      </c>
      <c r="G190" t="s">
        <v>449</v>
      </c>
      <c r="H190" t="s">
        <v>1215</v>
      </c>
      <c r="I190" s="4">
        <v>130000000</v>
      </c>
      <c r="J190" s="4">
        <v>138396624</v>
      </c>
      <c r="K190">
        <v>6.6</v>
      </c>
      <c r="L190">
        <v>2.35</v>
      </c>
      <c r="M190" t="s">
        <v>612</v>
      </c>
      <c r="N190" t="s">
        <v>305</v>
      </c>
      <c r="O190">
        <v>0</v>
      </c>
      <c r="P190" t="s">
        <v>193</v>
      </c>
      <c r="Q190">
        <v>10000</v>
      </c>
      <c r="R190" t="s">
        <v>1212</v>
      </c>
      <c r="S190">
        <v>898</v>
      </c>
      <c r="T190" t="s">
        <v>1214</v>
      </c>
      <c r="U190">
        <v>877</v>
      </c>
      <c r="V190">
        <v>0</v>
      </c>
      <c r="W190">
        <v>12954</v>
      </c>
      <c r="X190">
        <v>1</v>
      </c>
      <c r="Y190">
        <v>178126</v>
      </c>
      <c r="Z190">
        <v>94</v>
      </c>
      <c r="AA190">
        <v>511</v>
      </c>
      <c r="AB190" t="s">
        <v>1216</v>
      </c>
    </row>
    <row r="191" spans="1:28" x14ac:dyDescent="0.3">
      <c r="A191" s="4" t="s">
        <v>1218</v>
      </c>
      <c r="B191" t="s">
        <v>67</v>
      </c>
      <c r="C191" t="s">
        <v>68</v>
      </c>
      <c r="D191" t="s">
        <v>58</v>
      </c>
      <c r="E191">
        <v>2011</v>
      </c>
      <c r="F191">
        <v>90</v>
      </c>
      <c r="G191" t="s">
        <v>1060</v>
      </c>
      <c r="H191" t="s">
        <v>1220</v>
      </c>
      <c r="I191" s="4">
        <v>130000000</v>
      </c>
      <c r="J191" s="4">
        <v>149234747</v>
      </c>
      <c r="K191">
        <v>6.7</v>
      </c>
      <c r="L191">
        <v>2.35</v>
      </c>
      <c r="M191" t="s">
        <v>122</v>
      </c>
      <c r="N191" t="s">
        <v>748</v>
      </c>
      <c r="O191">
        <v>50</v>
      </c>
      <c r="P191" t="s">
        <v>520</v>
      </c>
      <c r="Q191">
        <v>4000</v>
      </c>
      <c r="R191" t="s">
        <v>1217</v>
      </c>
      <c r="S191">
        <v>442</v>
      </c>
      <c r="T191" t="s">
        <v>1219</v>
      </c>
      <c r="U191">
        <v>397</v>
      </c>
      <c r="V191">
        <v>16000</v>
      </c>
      <c r="W191">
        <v>5046</v>
      </c>
      <c r="X191">
        <v>0</v>
      </c>
      <c r="Y191">
        <v>114287</v>
      </c>
      <c r="Z191">
        <v>246</v>
      </c>
      <c r="AA191">
        <v>137</v>
      </c>
      <c r="AB191" t="s">
        <v>1221</v>
      </c>
    </row>
    <row r="192" spans="1:28" x14ac:dyDescent="0.3">
      <c r="A192" s="4" t="s">
        <v>1224</v>
      </c>
      <c r="B192" t="s">
        <v>67</v>
      </c>
      <c r="C192" t="s">
        <v>68</v>
      </c>
      <c r="D192" t="s">
        <v>58</v>
      </c>
      <c r="E192">
        <v>2010</v>
      </c>
      <c r="F192">
        <v>101</v>
      </c>
      <c r="G192" t="s">
        <v>1223</v>
      </c>
      <c r="H192" t="s">
        <v>1226</v>
      </c>
      <c r="I192" s="4">
        <v>110000000</v>
      </c>
      <c r="J192" s="4">
        <v>118311368</v>
      </c>
      <c r="K192">
        <v>6.4</v>
      </c>
      <c r="L192">
        <v>2.35</v>
      </c>
      <c r="M192" t="s">
        <v>69</v>
      </c>
      <c r="N192" t="s">
        <v>1222</v>
      </c>
      <c r="O192">
        <v>176</v>
      </c>
      <c r="P192" t="s">
        <v>592</v>
      </c>
      <c r="Q192">
        <v>11000</v>
      </c>
      <c r="R192" t="s">
        <v>741</v>
      </c>
      <c r="S192">
        <v>702</v>
      </c>
      <c r="T192" t="s">
        <v>1225</v>
      </c>
      <c r="U192">
        <v>282</v>
      </c>
      <c r="V192">
        <v>23000</v>
      </c>
      <c r="W192">
        <v>12406</v>
      </c>
      <c r="X192">
        <v>1</v>
      </c>
      <c r="Y192">
        <v>245621</v>
      </c>
      <c r="Z192">
        <v>330</v>
      </c>
      <c r="AA192">
        <v>514</v>
      </c>
      <c r="AB192" t="s">
        <v>1227</v>
      </c>
    </row>
    <row r="193" spans="1:28" x14ac:dyDescent="0.3">
      <c r="A193" s="4" t="s">
        <v>1230</v>
      </c>
      <c r="B193" t="s">
        <v>67</v>
      </c>
      <c r="C193" t="s">
        <v>68</v>
      </c>
      <c r="D193" t="s">
        <v>58</v>
      </c>
      <c r="E193">
        <v>2014</v>
      </c>
      <c r="F193">
        <v>138</v>
      </c>
      <c r="G193" t="s">
        <v>1048</v>
      </c>
      <c r="H193" t="s">
        <v>1232</v>
      </c>
      <c r="I193" s="4">
        <v>125000000</v>
      </c>
      <c r="J193" s="4">
        <v>101160529</v>
      </c>
      <c r="K193">
        <v>5.8</v>
      </c>
      <c r="L193">
        <v>1.85</v>
      </c>
      <c r="M193" t="s">
        <v>69</v>
      </c>
      <c r="N193" t="s">
        <v>1228</v>
      </c>
      <c r="O193">
        <v>0</v>
      </c>
      <c r="P193" t="s">
        <v>788</v>
      </c>
      <c r="Q193">
        <v>12000</v>
      </c>
      <c r="R193" t="s">
        <v>1229</v>
      </c>
      <c r="S193">
        <v>9000</v>
      </c>
      <c r="T193" t="s">
        <v>1231</v>
      </c>
      <c r="U193">
        <v>8000</v>
      </c>
      <c r="V193">
        <v>71000</v>
      </c>
      <c r="W193">
        <v>32355</v>
      </c>
      <c r="X193">
        <v>2</v>
      </c>
      <c r="Y193">
        <v>200022</v>
      </c>
      <c r="Z193">
        <v>434</v>
      </c>
      <c r="AA193">
        <v>1240</v>
      </c>
      <c r="AB193" t="s">
        <v>1233</v>
      </c>
    </row>
    <row r="194" spans="1:28" x14ac:dyDescent="0.3">
      <c r="A194" s="4" t="s">
        <v>1237</v>
      </c>
      <c r="B194" t="s">
        <v>67</v>
      </c>
      <c r="C194" t="s">
        <v>68</v>
      </c>
      <c r="D194" t="s">
        <v>58</v>
      </c>
      <c r="E194">
        <v>2011</v>
      </c>
      <c r="F194">
        <v>107</v>
      </c>
      <c r="G194" t="s">
        <v>1235</v>
      </c>
      <c r="H194" t="s">
        <v>1239</v>
      </c>
      <c r="I194" s="4">
        <v>135000000</v>
      </c>
      <c r="J194" s="4">
        <v>77564037</v>
      </c>
      <c r="K194">
        <v>7.4</v>
      </c>
      <c r="L194">
        <v>2.35</v>
      </c>
      <c r="M194" t="s">
        <v>122</v>
      </c>
      <c r="N194" t="s">
        <v>416</v>
      </c>
      <c r="O194">
        <v>14000</v>
      </c>
      <c r="P194" t="s">
        <v>1236</v>
      </c>
      <c r="Q194">
        <v>2000</v>
      </c>
      <c r="R194" t="s">
        <v>1234</v>
      </c>
      <c r="S194">
        <v>871</v>
      </c>
      <c r="T194" t="s">
        <v>1238</v>
      </c>
      <c r="U194">
        <v>845</v>
      </c>
      <c r="V194">
        <v>44000</v>
      </c>
      <c r="W194">
        <v>4631</v>
      </c>
      <c r="X194">
        <v>1</v>
      </c>
      <c r="Y194">
        <v>177383</v>
      </c>
      <c r="Z194">
        <v>440</v>
      </c>
      <c r="AA194">
        <v>447</v>
      </c>
      <c r="AB194" t="s">
        <v>1240</v>
      </c>
    </row>
    <row r="195" spans="1:28" x14ac:dyDescent="0.3">
      <c r="A195" s="4" t="s">
        <v>1242</v>
      </c>
      <c r="B195" t="s">
        <v>67</v>
      </c>
      <c r="C195" t="s">
        <v>86</v>
      </c>
      <c r="D195" t="s">
        <v>58</v>
      </c>
      <c r="E195">
        <v>2004</v>
      </c>
      <c r="F195">
        <v>142</v>
      </c>
      <c r="G195" t="s">
        <v>132</v>
      </c>
      <c r="H195" t="s">
        <v>1243</v>
      </c>
      <c r="I195" s="4">
        <v>130000000</v>
      </c>
      <c r="J195" s="4">
        <v>249358727</v>
      </c>
      <c r="K195">
        <v>7.8</v>
      </c>
      <c r="L195">
        <v>2.35</v>
      </c>
      <c r="M195" t="s">
        <v>122</v>
      </c>
      <c r="N195" t="s">
        <v>1241</v>
      </c>
      <c r="O195">
        <v>0</v>
      </c>
      <c r="P195" t="s">
        <v>131</v>
      </c>
      <c r="Q195">
        <v>11000</v>
      </c>
      <c r="R195" t="s">
        <v>467</v>
      </c>
      <c r="S195">
        <v>10000</v>
      </c>
      <c r="T195" t="s">
        <v>135</v>
      </c>
      <c r="U195">
        <v>10000</v>
      </c>
      <c r="V195">
        <v>11000</v>
      </c>
      <c r="W195">
        <v>33284</v>
      </c>
      <c r="X195">
        <v>3</v>
      </c>
      <c r="Y195">
        <v>382255</v>
      </c>
      <c r="Z195">
        <v>274</v>
      </c>
      <c r="AA195">
        <v>1504</v>
      </c>
      <c r="AB195" t="s">
        <v>1244</v>
      </c>
    </row>
    <row r="196" spans="1:28" x14ac:dyDescent="0.3">
      <c r="A196" s="4" t="s">
        <v>1246</v>
      </c>
      <c r="B196" t="s">
        <v>67</v>
      </c>
      <c r="C196" t="s">
        <v>397</v>
      </c>
      <c r="D196" t="s">
        <v>58</v>
      </c>
      <c r="E196">
        <v>2008</v>
      </c>
      <c r="F196">
        <v>165</v>
      </c>
      <c r="G196" t="s">
        <v>1245</v>
      </c>
      <c r="H196" t="s">
        <v>1248</v>
      </c>
      <c r="I196" s="4">
        <v>130000000</v>
      </c>
      <c r="J196" s="4">
        <v>49551662</v>
      </c>
      <c r="K196">
        <v>6.6</v>
      </c>
      <c r="L196">
        <v>2.35</v>
      </c>
      <c r="M196" t="s">
        <v>69</v>
      </c>
      <c r="N196" t="s">
        <v>391</v>
      </c>
      <c r="O196">
        <v>1000</v>
      </c>
      <c r="P196" t="s">
        <v>848</v>
      </c>
      <c r="Q196">
        <v>309</v>
      </c>
      <c r="R196" t="s">
        <v>1067</v>
      </c>
      <c r="S196">
        <v>284</v>
      </c>
      <c r="T196" t="s">
        <v>1247</v>
      </c>
      <c r="U196">
        <v>165</v>
      </c>
      <c r="V196">
        <v>0</v>
      </c>
      <c r="W196">
        <v>921</v>
      </c>
      <c r="X196">
        <v>0</v>
      </c>
      <c r="Y196">
        <v>102338</v>
      </c>
      <c r="Z196">
        <v>245</v>
      </c>
      <c r="AA196">
        <v>450</v>
      </c>
      <c r="AB196" t="s">
        <v>1249</v>
      </c>
    </row>
    <row r="197" spans="1:28" x14ac:dyDescent="0.3">
      <c r="A197" s="4" t="s">
        <v>1250</v>
      </c>
      <c r="B197" t="s">
        <v>67</v>
      </c>
      <c r="C197" t="s">
        <v>68</v>
      </c>
      <c r="D197" t="s">
        <v>58</v>
      </c>
      <c r="E197">
        <v>2013</v>
      </c>
      <c r="F197">
        <v>100</v>
      </c>
      <c r="G197" t="s">
        <v>100</v>
      </c>
      <c r="H197" t="s">
        <v>1251</v>
      </c>
      <c r="I197" s="4">
        <v>130000000</v>
      </c>
      <c r="J197" s="4">
        <v>60522097</v>
      </c>
      <c r="K197">
        <v>4.9000000000000004</v>
      </c>
      <c r="L197">
        <v>2.35</v>
      </c>
      <c r="M197" t="s">
        <v>69</v>
      </c>
      <c r="N197" t="s">
        <v>938</v>
      </c>
      <c r="O197">
        <v>0</v>
      </c>
      <c r="P197" t="s">
        <v>193</v>
      </c>
      <c r="Q197">
        <v>10000</v>
      </c>
      <c r="R197" t="s">
        <v>873</v>
      </c>
      <c r="S197">
        <v>943</v>
      </c>
      <c r="T197" t="s">
        <v>307</v>
      </c>
      <c r="U197">
        <v>894</v>
      </c>
      <c r="V197">
        <v>37000</v>
      </c>
      <c r="W197">
        <v>14168</v>
      </c>
      <c r="X197">
        <v>0</v>
      </c>
      <c r="Y197">
        <v>158720</v>
      </c>
      <c r="Z197">
        <v>349</v>
      </c>
      <c r="AA197">
        <v>744</v>
      </c>
      <c r="AB197" t="s">
        <v>1252</v>
      </c>
    </row>
    <row r="198" spans="1:28" x14ac:dyDescent="0.3">
      <c r="A198" s="4" t="s">
        <v>1257</v>
      </c>
      <c r="B198" t="s">
        <v>67</v>
      </c>
      <c r="C198" t="s">
        <v>68</v>
      </c>
      <c r="D198" t="s">
        <v>58</v>
      </c>
      <c r="E198">
        <v>2000</v>
      </c>
      <c r="F198">
        <v>82</v>
      </c>
      <c r="G198" t="s">
        <v>1255</v>
      </c>
      <c r="H198" t="s">
        <v>1259</v>
      </c>
      <c r="I198" s="4">
        <v>127500000</v>
      </c>
      <c r="J198" s="4">
        <v>137748063</v>
      </c>
      <c r="K198">
        <v>6.5</v>
      </c>
      <c r="L198">
        <v>1.85</v>
      </c>
      <c r="M198" t="s">
        <v>122</v>
      </c>
      <c r="N198" t="s">
        <v>1253</v>
      </c>
      <c r="O198">
        <v>0</v>
      </c>
      <c r="P198" t="s">
        <v>1256</v>
      </c>
      <c r="Q198">
        <v>1000</v>
      </c>
      <c r="R198" t="s">
        <v>1254</v>
      </c>
      <c r="S198">
        <v>558</v>
      </c>
      <c r="T198" t="s">
        <v>1258</v>
      </c>
      <c r="U198">
        <v>388</v>
      </c>
      <c r="V198">
        <v>0</v>
      </c>
      <c r="W198">
        <v>2945</v>
      </c>
      <c r="X198">
        <v>1</v>
      </c>
      <c r="Y198">
        <v>38438</v>
      </c>
      <c r="Z198">
        <v>145</v>
      </c>
      <c r="AA198">
        <v>241</v>
      </c>
      <c r="AB198" t="s">
        <v>1260</v>
      </c>
    </row>
    <row r="199" spans="1:28" x14ac:dyDescent="0.3">
      <c r="A199" s="4" t="s">
        <v>1264</v>
      </c>
      <c r="B199" t="s">
        <v>67</v>
      </c>
      <c r="C199" t="s">
        <v>86</v>
      </c>
      <c r="D199" t="s">
        <v>58</v>
      </c>
      <c r="E199">
        <v>2011</v>
      </c>
      <c r="F199" t="s">
        <v>24161</v>
      </c>
      <c r="G199" t="s">
        <v>1263</v>
      </c>
      <c r="H199" t="s">
        <v>24161</v>
      </c>
      <c r="I199" s="4" t="s">
        <v>24161</v>
      </c>
      <c r="J199" s="4" t="s">
        <v>24161</v>
      </c>
      <c r="K199">
        <v>7.5</v>
      </c>
      <c r="L199" t="s">
        <v>24161</v>
      </c>
      <c r="M199" t="s">
        <v>24161</v>
      </c>
      <c r="N199" t="s">
        <v>1261</v>
      </c>
      <c r="O199">
        <v>0</v>
      </c>
      <c r="P199" t="s">
        <v>135</v>
      </c>
      <c r="Q199">
        <v>10000</v>
      </c>
      <c r="R199" t="s">
        <v>1262</v>
      </c>
      <c r="S199">
        <v>570</v>
      </c>
      <c r="T199" t="s">
        <v>1265</v>
      </c>
      <c r="U199">
        <v>159</v>
      </c>
      <c r="V199">
        <v>40</v>
      </c>
      <c r="W199">
        <v>11036</v>
      </c>
      <c r="X199">
        <v>1</v>
      </c>
      <c r="Y199">
        <v>381</v>
      </c>
      <c r="Z199">
        <v>1</v>
      </c>
      <c r="AA199">
        <v>2</v>
      </c>
      <c r="AB199" t="s">
        <v>1266</v>
      </c>
    </row>
    <row r="200" spans="1:28" x14ac:dyDescent="0.3">
      <c r="A200" s="4" t="s">
        <v>1267</v>
      </c>
      <c r="B200" t="s">
        <v>67</v>
      </c>
      <c r="C200" t="s">
        <v>68</v>
      </c>
      <c r="D200" t="s">
        <v>58</v>
      </c>
      <c r="E200">
        <v>2014</v>
      </c>
      <c r="F200">
        <v>98</v>
      </c>
      <c r="G200" t="s">
        <v>813</v>
      </c>
      <c r="H200" t="s">
        <v>1268</v>
      </c>
      <c r="I200" s="4">
        <v>127000000</v>
      </c>
      <c r="J200" s="4">
        <v>113733726</v>
      </c>
      <c r="K200">
        <v>6.2</v>
      </c>
      <c r="L200">
        <v>1.85</v>
      </c>
      <c r="M200" t="s">
        <v>122</v>
      </c>
      <c r="N200" t="s">
        <v>835</v>
      </c>
      <c r="O200">
        <v>189</v>
      </c>
      <c r="P200" t="s">
        <v>837</v>
      </c>
      <c r="Q200">
        <v>49000</v>
      </c>
      <c r="R200" t="s">
        <v>836</v>
      </c>
      <c r="S200">
        <v>3000</v>
      </c>
      <c r="T200" t="s">
        <v>839</v>
      </c>
      <c r="U200">
        <v>1000</v>
      </c>
      <c r="V200">
        <v>11000</v>
      </c>
      <c r="W200">
        <v>53587</v>
      </c>
      <c r="X200">
        <v>7</v>
      </c>
      <c r="Y200">
        <v>67223</v>
      </c>
      <c r="Z200">
        <v>154</v>
      </c>
      <c r="AA200">
        <v>126</v>
      </c>
      <c r="AB200" t="s">
        <v>1269</v>
      </c>
    </row>
    <row r="201" spans="1:28" x14ac:dyDescent="0.3">
      <c r="A201" s="4" t="s">
        <v>1272</v>
      </c>
      <c r="B201" t="s">
        <v>67</v>
      </c>
      <c r="C201" t="s">
        <v>68</v>
      </c>
      <c r="D201" t="s">
        <v>58</v>
      </c>
      <c r="E201">
        <v>2010</v>
      </c>
      <c r="F201">
        <v>95</v>
      </c>
      <c r="G201" t="s">
        <v>1271</v>
      </c>
      <c r="H201" t="s">
        <v>1274</v>
      </c>
      <c r="I201" s="4">
        <v>130000000</v>
      </c>
      <c r="J201" s="4">
        <v>148337537</v>
      </c>
      <c r="K201">
        <v>7.3</v>
      </c>
      <c r="L201">
        <v>2.35</v>
      </c>
      <c r="M201" t="s">
        <v>122</v>
      </c>
      <c r="N201" t="s">
        <v>1270</v>
      </c>
      <c r="O201">
        <v>96</v>
      </c>
      <c r="P201" t="s">
        <v>109</v>
      </c>
      <c r="Q201">
        <v>24000</v>
      </c>
      <c r="R201" t="s">
        <v>367</v>
      </c>
      <c r="S201">
        <v>11000</v>
      </c>
      <c r="T201" t="s">
        <v>1273</v>
      </c>
      <c r="U201">
        <v>8000</v>
      </c>
      <c r="V201">
        <v>13000</v>
      </c>
      <c r="W201">
        <v>46120</v>
      </c>
      <c r="X201">
        <v>3</v>
      </c>
      <c r="Y201">
        <v>172754</v>
      </c>
      <c r="Z201">
        <v>233</v>
      </c>
      <c r="AA201">
        <v>187</v>
      </c>
      <c r="AB201" t="s">
        <v>1275</v>
      </c>
    </row>
    <row r="202" spans="1:28" x14ac:dyDescent="0.3">
      <c r="A202" s="4" t="s">
        <v>1277</v>
      </c>
      <c r="B202" t="s">
        <v>67</v>
      </c>
      <c r="C202" t="s">
        <v>86</v>
      </c>
      <c r="D202" t="s">
        <v>58</v>
      </c>
      <c r="E202">
        <v>2001</v>
      </c>
      <c r="F202">
        <v>159</v>
      </c>
      <c r="G202" t="s">
        <v>227</v>
      </c>
      <c r="H202" t="s">
        <v>1279</v>
      </c>
      <c r="I202" s="4">
        <v>125000000</v>
      </c>
      <c r="J202" s="4">
        <v>317557891</v>
      </c>
      <c r="K202">
        <v>7.5</v>
      </c>
      <c r="L202">
        <v>2.35</v>
      </c>
      <c r="M202" t="s">
        <v>122</v>
      </c>
      <c r="N202" t="s">
        <v>1276</v>
      </c>
      <c r="O202">
        <v>0</v>
      </c>
      <c r="P202" t="s">
        <v>131</v>
      </c>
      <c r="Q202">
        <v>11000</v>
      </c>
      <c r="R202" t="s">
        <v>796</v>
      </c>
      <c r="S202">
        <v>687</v>
      </c>
      <c r="T202" t="s">
        <v>1278</v>
      </c>
      <c r="U202">
        <v>645</v>
      </c>
      <c r="V202">
        <v>16000</v>
      </c>
      <c r="W202">
        <v>13191</v>
      </c>
      <c r="X202">
        <v>4</v>
      </c>
      <c r="Y202">
        <v>444683</v>
      </c>
      <c r="Z202">
        <v>258</v>
      </c>
      <c r="AA202">
        <v>1571</v>
      </c>
      <c r="AB202" t="s">
        <v>1280</v>
      </c>
    </row>
    <row r="203" spans="1:28" x14ac:dyDescent="0.3">
      <c r="A203" s="4" t="s">
        <v>1283</v>
      </c>
      <c r="B203" t="s">
        <v>67</v>
      </c>
      <c r="C203" t="s">
        <v>68</v>
      </c>
      <c r="D203" t="s">
        <v>58</v>
      </c>
      <c r="E203">
        <v>2013</v>
      </c>
      <c r="F203">
        <v>96</v>
      </c>
      <c r="G203" t="s">
        <v>1282</v>
      </c>
      <c r="H203" t="s">
        <v>1285</v>
      </c>
      <c r="I203" s="4">
        <v>130000000</v>
      </c>
      <c r="J203" s="4">
        <v>33592415</v>
      </c>
      <c r="K203">
        <v>5.6</v>
      </c>
      <c r="L203">
        <v>2.35</v>
      </c>
      <c r="M203" t="s">
        <v>69</v>
      </c>
      <c r="N203" t="s">
        <v>1281</v>
      </c>
      <c r="O203">
        <v>124</v>
      </c>
      <c r="P203" t="s">
        <v>342</v>
      </c>
      <c r="Q203">
        <v>16000</v>
      </c>
      <c r="R203" t="s">
        <v>328</v>
      </c>
      <c r="S203">
        <v>12000</v>
      </c>
      <c r="T203" t="s">
        <v>1284</v>
      </c>
      <c r="U203">
        <v>1000</v>
      </c>
      <c r="V203">
        <v>20000</v>
      </c>
      <c r="W203">
        <v>31549</v>
      </c>
      <c r="X203">
        <v>2</v>
      </c>
      <c r="Y203">
        <v>91640</v>
      </c>
      <c r="Z203">
        <v>208</v>
      </c>
      <c r="AA203">
        <v>210</v>
      </c>
      <c r="AB203" t="s">
        <v>1286</v>
      </c>
    </row>
    <row r="204" spans="1:28" x14ac:dyDescent="0.3">
      <c r="A204" s="4" t="s">
        <v>1287</v>
      </c>
      <c r="B204" t="s">
        <v>67</v>
      </c>
      <c r="C204" t="s">
        <v>68</v>
      </c>
      <c r="D204" t="s">
        <v>58</v>
      </c>
      <c r="E204">
        <v>2003</v>
      </c>
      <c r="F204">
        <v>143</v>
      </c>
      <c r="G204" t="s">
        <v>72</v>
      </c>
      <c r="H204" t="s">
        <v>1288</v>
      </c>
      <c r="I204" s="4">
        <v>140000000</v>
      </c>
      <c r="J204" s="4">
        <v>305388685</v>
      </c>
      <c r="K204">
        <v>8.1</v>
      </c>
      <c r="L204">
        <v>2.35</v>
      </c>
      <c r="M204" t="s">
        <v>69</v>
      </c>
      <c r="N204" t="s">
        <v>70</v>
      </c>
      <c r="O204">
        <v>563</v>
      </c>
      <c r="P204" t="s">
        <v>73</v>
      </c>
      <c r="Q204">
        <v>40000</v>
      </c>
      <c r="R204" t="s">
        <v>71</v>
      </c>
      <c r="S204">
        <v>5000</v>
      </c>
      <c r="T204" t="s">
        <v>75</v>
      </c>
      <c r="U204">
        <v>1000</v>
      </c>
      <c r="V204">
        <v>10000</v>
      </c>
      <c r="W204">
        <v>48184</v>
      </c>
      <c r="X204">
        <v>3</v>
      </c>
      <c r="Y204">
        <v>809474</v>
      </c>
      <c r="Z204">
        <v>271</v>
      </c>
      <c r="AA204">
        <v>2113</v>
      </c>
      <c r="AB204" t="s">
        <v>1289</v>
      </c>
    </row>
    <row r="205" spans="1:28" x14ac:dyDescent="0.3">
      <c r="A205" s="4" t="s">
        <v>1290</v>
      </c>
      <c r="B205" t="s">
        <v>67</v>
      </c>
      <c r="C205" t="s">
        <v>86</v>
      </c>
      <c r="D205" t="s">
        <v>58</v>
      </c>
      <c r="E205">
        <v>2010</v>
      </c>
      <c r="F205" t="s">
        <v>24161</v>
      </c>
      <c r="G205" t="s">
        <v>6</v>
      </c>
      <c r="H205" t="s">
        <v>24161</v>
      </c>
      <c r="I205" s="4" t="s">
        <v>24161</v>
      </c>
      <c r="J205" s="4" t="s">
        <v>24161</v>
      </c>
      <c r="K205">
        <v>6.4</v>
      </c>
      <c r="L205" t="s">
        <v>24161</v>
      </c>
      <c r="M205" t="s">
        <v>24161</v>
      </c>
      <c r="N205" t="s">
        <v>1261</v>
      </c>
      <c r="O205">
        <v>0</v>
      </c>
      <c r="P205" t="s">
        <v>135</v>
      </c>
      <c r="Q205">
        <v>10000</v>
      </c>
      <c r="R205" t="s">
        <v>1236</v>
      </c>
      <c r="S205">
        <v>2000</v>
      </c>
      <c r="T205" t="s">
        <v>1291</v>
      </c>
      <c r="U205">
        <v>1000</v>
      </c>
      <c r="V205">
        <v>25</v>
      </c>
      <c r="W205">
        <v>14719</v>
      </c>
      <c r="X205">
        <v>1</v>
      </c>
      <c r="Y205">
        <v>252</v>
      </c>
      <c r="Z205">
        <v>4</v>
      </c>
      <c r="AA205">
        <v>2</v>
      </c>
      <c r="AB205" t="s">
        <v>1292</v>
      </c>
    </row>
    <row r="206" spans="1:28" x14ac:dyDescent="0.3">
      <c r="A206" s="4" t="s">
        <v>1293</v>
      </c>
      <c r="B206" t="s">
        <v>67</v>
      </c>
      <c r="C206" t="s">
        <v>68</v>
      </c>
      <c r="D206" t="s">
        <v>58</v>
      </c>
      <c r="E206">
        <v>2014</v>
      </c>
      <c r="F206">
        <v>123</v>
      </c>
      <c r="G206" t="s">
        <v>1194</v>
      </c>
      <c r="H206" t="s">
        <v>1294</v>
      </c>
      <c r="I206" s="4">
        <v>125000000</v>
      </c>
      <c r="J206" s="4">
        <v>337103873</v>
      </c>
      <c r="K206">
        <v>6.7</v>
      </c>
      <c r="L206">
        <v>2.35</v>
      </c>
      <c r="M206" t="s">
        <v>69</v>
      </c>
      <c r="N206" t="s">
        <v>723</v>
      </c>
      <c r="O206">
        <v>508</v>
      </c>
      <c r="P206" t="s">
        <v>374</v>
      </c>
      <c r="Q206">
        <v>34000</v>
      </c>
      <c r="R206" t="s">
        <v>724</v>
      </c>
      <c r="S206">
        <v>22000</v>
      </c>
      <c r="T206" t="s">
        <v>727</v>
      </c>
      <c r="U206">
        <v>14000</v>
      </c>
      <c r="V206">
        <v>52000</v>
      </c>
      <c r="W206">
        <v>81385</v>
      </c>
      <c r="X206">
        <v>1</v>
      </c>
      <c r="Y206">
        <v>305008</v>
      </c>
      <c r="Z206">
        <v>403</v>
      </c>
      <c r="AA206">
        <v>591</v>
      </c>
      <c r="AB206" t="s">
        <v>1295</v>
      </c>
    </row>
    <row r="207" spans="1:28" x14ac:dyDescent="0.3">
      <c r="A207" s="4" t="s">
        <v>1297</v>
      </c>
      <c r="B207" t="s">
        <v>67</v>
      </c>
      <c r="C207" t="s">
        <v>68</v>
      </c>
      <c r="D207" t="s">
        <v>58</v>
      </c>
      <c r="E207">
        <v>2006</v>
      </c>
      <c r="F207">
        <v>174</v>
      </c>
      <c r="G207" t="s">
        <v>878</v>
      </c>
      <c r="H207" t="s">
        <v>1299</v>
      </c>
      <c r="I207" s="4">
        <v>125000000</v>
      </c>
      <c r="J207" s="4">
        <v>217536138</v>
      </c>
      <c r="K207">
        <v>6.6</v>
      </c>
      <c r="L207">
        <v>2.35</v>
      </c>
      <c r="M207" t="s">
        <v>69</v>
      </c>
      <c r="N207" t="s">
        <v>876</v>
      </c>
      <c r="O207">
        <v>2000</v>
      </c>
      <c r="P207" t="s">
        <v>349</v>
      </c>
      <c r="Q207">
        <v>15000</v>
      </c>
      <c r="R207" t="s">
        <v>1296</v>
      </c>
      <c r="S207">
        <v>574</v>
      </c>
      <c r="T207" t="s">
        <v>1298</v>
      </c>
      <c r="U207">
        <v>362</v>
      </c>
      <c r="V207">
        <v>0</v>
      </c>
      <c r="W207">
        <v>16008</v>
      </c>
      <c r="X207">
        <v>2</v>
      </c>
      <c r="Y207">
        <v>314253</v>
      </c>
      <c r="Z207">
        <v>294</v>
      </c>
      <c r="AA207">
        <v>1966</v>
      </c>
      <c r="AB207" t="s">
        <v>1300</v>
      </c>
    </row>
    <row r="208" spans="1:28" x14ac:dyDescent="0.3">
      <c r="A208" s="4" t="s">
        <v>1305</v>
      </c>
      <c r="B208" t="s">
        <v>67</v>
      </c>
      <c r="C208" t="s">
        <v>68</v>
      </c>
      <c r="D208" t="s">
        <v>58</v>
      </c>
      <c r="E208">
        <v>2014</v>
      </c>
      <c r="F208">
        <v>101</v>
      </c>
      <c r="G208" t="s">
        <v>1303</v>
      </c>
      <c r="H208" t="s">
        <v>1307</v>
      </c>
      <c r="I208" s="4">
        <v>103000000</v>
      </c>
      <c r="J208" s="4">
        <v>131536019</v>
      </c>
      <c r="K208">
        <v>6.4</v>
      </c>
      <c r="L208">
        <v>2.35</v>
      </c>
      <c r="M208" t="s">
        <v>304</v>
      </c>
      <c r="N208" t="s">
        <v>1301</v>
      </c>
      <c r="O208">
        <v>107</v>
      </c>
      <c r="P208" t="s">
        <v>1304</v>
      </c>
      <c r="Q208">
        <v>688</v>
      </c>
      <c r="R208" t="s">
        <v>1302</v>
      </c>
      <c r="S208">
        <v>237</v>
      </c>
      <c r="T208" t="s">
        <v>1306</v>
      </c>
      <c r="U208">
        <v>56</v>
      </c>
      <c r="V208">
        <v>0</v>
      </c>
      <c r="W208">
        <v>1031</v>
      </c>
      <c r="X208">
        <v>0</v>
      </c>
      <c r="Y208">
        <v>58498</v>
      </c>
      <c r="Z208">
        <v>159</v>
      </c>
      <c r="AA208">
        <v>99</v>
      </c>
      <c r="AB208" t="s">
        <v>1308</v>
      </c>
    </row>
    <row r="209" spans="1:28" x14ac:dyDescent="0.3">
      <c r="A209" s="4" t="s">
        <v>1310</v>
      </c>
      <c r="B209" t="s">
        <v>67</v>
      </c>
      <c r="C209" t="s">
        <v>295</v>
      </c>
      <c r="D209" t="s">
        <v>58</v>
      </c>
      <c r="E209">
        <v>2003</v>
      </c>
      <c r="F209">
        <v>134</v>
      </c>
      <c r="G209" t="s">
        <v>289</v>
      </c>
      <c r="H209" t="s">
        <v>1312</v>
      </c>
      <c r="I209" s="4">
        <v>110000000</v>
      </c>
      <c r="J209" s="4">
        <v>214948780</v>
      </c>
      <c r="K209">
        <v>7.5</v>
      </c>
      <c r="L209">
        <v>2.35</v>
      </c>
      <c r="M209" t="s">
        <v>69</v>
      </c>
      <c r="N209" t="s">
        <v>145</v>
      </c>
      <c r="O209">
        <v>0</v>
      </c>
      <c r="P209" t="s">
        <v>290</v>
      </c>
      <c r="Q209">
        <v>20000</v>
      </c>
      <c r="R209" t="s">
        <v>1309</v>
      </c>
      <c r="S209">
        <v>505</v>
      </c>
      <c r="T209" t="s">
        <v>1311</v>
      </c>
      <c r="U209">
        <v>346</v>
      </c>
      <c r="V209">
        <v>0</v>
      </c>
      <c r="W209">
        <v>20952</v>
      </c>
      <c r="X209">
        <v>4</v>
      </c>
      <c r="Y209">
        <v>405973</v>
      </c>
      <c r="Z209">
        <v>289</v>
      </c>
      <c r="AA209">
        <v>1055</v>
      </c>
      <c r="AB209" t="s">
        <v>1313</v>
      </c>
    </row>
    <row r="210" spans="1:28" x14ac:dyDescent="0.3">
      <c r="A210" s="4" t="s">
        <v>1314</v>
      </c>
      <c r="B210" t="s">
        <v>67</v>
      </c>
      <c r="C210" t="s">
        <v>68</v>
      </c>
      <c r="D210" t="s">
        <v>58</v>
      </c>
      <c r="E210">
        <v>2011</v>
      </c>
      <c r="F210">
        <v>132</v>
      </c>
      <c r="G210" t="s">
        <v>361</v>
      </c>
      <c r="H210" t="s">
        <v>1315</v>
      </c>
      <c r="I210" s="4">
        <v>125000000</v>
      </c>
      <c r="J210" s="4">
        <v>209805005</v>
      </c>
      <c r="K210">
        <v>7.3</v>
      </c>
      <c r="L210">
        <v>2.35</v>
      </c>
      <c r="M210" t="s">
        <v>69</v>
      </c>
      <c r="N210" t="s">
        <v>435</v>
      </c>
      <c r="O210">
        <v>681</v>
      </c>
      <c r="P210" t="s">
        <v>360</v>
      </c>
      <c r="Q210">
        <v>23000</v>
      </c>
      <c r="R210" t="s">
        <v>364</v>
      </c>
      <c r="S210">
        <v>14000</v>
      </c>
      <c r="T210" t="s">
        <v>1097</v>
      </c>
      <c r="U210">
        <v>12000</v>
      </c>
      <c r="V210">
        <v>54000</v>
      </c>
      <c r="W210">
        <v>55345</v>
      </c>
      <c r="X210">
        <v>3</v>
      </c>
      <c r="Y210">
        <v>284792</v>
      </c>
      <c r="Z210">
        <v>342</v>
      </c>
      <c r="AA210">
        <v>366</v>
      </c>
      <c r="AB210" t="s">
        <v>1316</v>
      </c>
    </row>
    <row r="211" spans="1:28" x14ac:dyDescent="0.3">
      <c r="A211" s="4" t="s">
        <v>1319</v>
      </c>
      <c r="B211" t="s">
        <v>67</v>
      </c>
      <c r="C211" t="s">
        <v>68</v>
      </c>
      <c r="D211" t="s">
        <v>58</v>
      </c>
      <c r="E211">
        <v>2011</v>
      </c>
      <c r="F211">
        <v>129</v>
      </c>
      <c r="G211" t="s">
        <v>1318</v>
      </c>
      <c r="H211" t="s">
        <v>1321</v>
      </c>
      <c r="I211" s="4">
        <v>125000000</v>
      </c>
      <c r="J211" s="4">
        <v>186830669</v>
      </c>
      <c r="K211">
        <v>7.5</v>
      </c>
      <c r="L211">
        <v>2.35</v>
      </c>
      <c r="M211" t="s">
        <v>69</v>
      </c>
      <c r="N211" t="s">
        <v>1317</v>
      </c>
      <c r="O211">
        <v>0</v>
      </c>
      <c r="P211" t="s">
        <v>124</v>
      </c>
      <c r="Q211">
        <v>21000</v>
      </c>
      <c r="R211" t="s">
        <v>386</v>
      </c>
      <c r="S211">
        <v>979</v>
      </c>
      <c r="T211" t="s">
        <v>1320</v>
      </c>
      <c r="U211">
        <v>154</v>
      </c>
      <c r="V211">
        <v>39000</v>
      </c>
      <c r="W211">
        <v>22403</v>
      </c>
      <c r="X211">
        <v>2</v>
      </c>
      <c r="Y211">
        <v>338635</v>
      </c>
      <c r="Z211">
        <v>382</v>
      </c>
      <c r="AA211">
        <v>412</v>
      </c>
      <c r="AB211" t="s">
        <v>1322</v>
      </c>
    </row>
    <row r="212" spans="1:28" x14ac:dyDescent="0.3">
      <c r="A212" s="4" t="s">
        <v>1323</v>
      </c>
      <c r="B212" t="s">
        <v>67</v>
      </c>
      <c r="C212" t="s">
        <v>68</v>
      </c>
      <c r="D212" t="s">
        <v>58</v>
      </c>
      <c r="E212">
        <v>2010</v>
      </c>
      <c r="F212">
        <v>106</v>
      </c>
      <c r="G212" t="s">
        <v>72</v>
      </c>
      <c r="H212" t="s">
        <v>1325</v>
      </c>
      <c r="I212" s="4">
        <v>125000000</v>
      </c>
      <c r="J212" s="4">
        <v>163192114</v>
      </c>
      <c r="K212">
        <v>5.8</v>
      </c>
      <c r="L212">
        <v>2.35</v>
      </c>
      <c r="M212" t="s">
        <v>69</v>
      </c>
      <c r="N212" t="s">
        <v>1139</v>
      </c>
      <c r="O212">
        <v>255</v>
      </c>
      <c r="P212" t="s">
        <v>255</v>
      </c>
      <c r="Q212">
        <v>14000</v>
      </c>
      <c r="R212" t="s">
        <v>713</v>
      </c>
      <c r="S212">
        <v>1000</v>
      </c>
      <c r="T212" t="s">
        <v>1324</v>
      </c>
      <c r="U212">
        <v>850</v>
      </c>
      <c r="V212">
        <v>15000</v>
      </c>
      <c r="W212">
        <v>18003</v>
      </c>
      <c r="X212">
        <v>0</v>
      </c>
      <c r="Y212">
        <v>229679</v>
      </c>
      <c r="Z212">
        <v>344</v>
      </c>
      <c r="AA212">
        <v>637</v>
      </c>
      <c r="AB212" t="s">
        <v>1326</v>
      </c>
    </row>
    <row r="213" spans="1:28" x14ac:dyDescent="0.3">
      <c r="A213" s="4" t="s">
        <v>1330</v>
      </c>
      <c r="B213" t="s">
        <v>67</v>
      </c>
      <c r="C213" t="s">
        <v>68</v>
      </c>
      <c r="D213" t="s">
        <v>58</v>
      </c>
      <c r="E213">
        <v>1990</v>
      </c>
      <c r="F213">
        <v>113</v>
      </c>
      <c r="G213" t="s">
        <v>674</v>
      </c>
      <c r="H213" t="s">
        <v>1332</v>
      </c>
      <c r="I213" s="4">
        <v>65000000</v>
      </c>
      <c r="J213" s="4">
        <v>119412921</v>
      </c>
      <c r="K213">
        <v>7.5</v>
      </c>
      <c r="L213">
        <v>1.85</v>
      </c>
      <c r="M213" t="s">
        <v>612</v>
      </c>
      <c r="N213" t="s">
        <v>1327</v>
      </c>
      <c r="O213">
        <v>719</v>
      </c>
      <c r="P213" t="s">
        <v>1329</v>
      </c>
      <c r="Q213">
        <v>605</v>
      </c>
      <c r="R213" t="s">
        <v>1328</v>
      </c>
      <c r="S213">
        <v>308</v>
      </c>
      <c r="T213" t="s">
        <v>1331</v>
      </c>
      <c r="U213">
        <v>217</v>
      </c>
      <c r="V213">
        <v>0</v>
      </c>
      <c r="W213">
        <v>1441</v>
      </c>
      <c r="X213">
        <v>0</v>
      </c>
      <c r="Y213">
        <v>240241</v>
      </c>
      <c r="Z213">
        <v>196</v>
      </c>
      <c r="AA213">
        <v>391</v>
      </c>
      <c r="AB213" t="s">
        <v>1333</v>
      </c>
    </row>
    <row r="214" spans="1:28" x14ac:dyDescent="0.3">
      <c r="A214" s="4" t="s">
        <v>1337</v>
      </c>
      <c r="B214" t="s">
        <v>67</v>
      </c>
      <c r="C214" t="s">
        <v>68</v>
      </c>
      <c r="D214" t="s">
        <v>58</v>
      </c>
      <c r="E214">
        <v>1999</v>
      </c>
      <c r="F214">
        <v>102</v>
      </c>
      <c r="G214" t="s">
        <v>1336</v>
      </c>
      <c r="H214" t="s">
        <v>1339</v>
      </c>
      <c r="I214" s="4">
        <v>85000000</v>
      </c>
      <c r="J214" s="4">
        <v>32694788</v>
      </c>
      <c r="K214">
        <v>6.6</v>
      </c>
      <c r="L214">
        <v>2.35</v>
      </c>
      <c r="M214" t="s">
        <v>612</v>
      </c>
      <c r="N214" t="s">
        <v>1334</v>
      </c>
      <c r="O214">
        <v>323</v>
      </c>
      <c r="P214" t="s">
        <v>1238</v>
      </c>
      <c r="Q214">
        <v>845</v>
      </c>
      <c r="R214" t="s">
        <v>1335</v>
      </c>
      <c r="S214">
        <v>372</v>
      </c>
      <c r="T214" t="s">
        <v>1338</v>
      </c>
      <c r="U214">
        <v>241</v>
      </c>
      <c r="V214">
        <v>0</v>
      </c>
      <c r="W214">
        <v>1815</v>
      </c>
      <c r="X214">
        <v>1</v>
      </c>
      <c r="Y214">
        <v>101411</v>
      </c>
      <c r="Z214">
        <v>85</v>
      </c>
      <c r="AA214">
        <v>546</v>
      </c>
      <c r="AB214" t="s">
        <v>1340</v>
      </c>
    </row>
    <row r="215" spans="1:28" x14ac:dyDescent="0.3">
      <c r="A215" s="4" t="s">
        <v>1343</v>
      </c>
      <c r="B215" t="s">
        <v>67</v>
      </c>
      <c r="C215" t="s">
        <v>68</v>
      </c>
      <c r="D215" t="s">
        <v>58</v>
      </c>
      <c r="E215">
        <v>2012</v>
      </c>
      <c r="F215">
        <v>135</v>
      </c>
      <c r="G215" t="s">
        <v>80</v>
      </c>
      <c r="H215" t="s">
        <v>1345</v>
      </c>
      <c r="I215" s="4">
        <v>125000000</v>
      </c>
      <c r="J215" s="4">
        <v>113165635</v>
      </c>
      <c r="K215">
        <v>6.7</v>
      </c>
      <c r="L215">
        <v>2.35</v>
      </c>
      <c r="M215" t="s">
        <v>69</v>
      </c>
      <c r="N215" t="s">
        <v>1341</v>
      </c>
      <c r="O215">
        <v>209</v>
      </c>
      <c r="P215" t="s">
        <v>913</v>
      </c>
      <c r="Q215">
        <v>10000</v>
      </c>
      <c r="R215" t="s">
        <v>1342</v>
      </c>
      <c r="S215">
        <v>826</v>
      </c>
      <c r="T215" t="s">
        <v>1344</v>
      </c>
      <c r="U215">
        <v>602</v>
      </c>
      <c r="V215">
        <v>31000</v>
      </c>
      <c r="W215">
        <v>12175</v>
      </c>
      <c r="X215">
        <v>0</v>
      </c>
      <c r="Y215">
        <v>229823</v>
      </c>
      <c r="Z215">
        <v>436</v>
      </c>
      <c r="AA215">
        <v>504</v>
      </c>
      <c r="AB215" t="s">
        <v>1346</v>
      </c>
    </row>
    <row r="216" spans="1:28" x14ac:dyDescent="0.3">
      <c r="A216" s="4" t="s">
        <v>1349</v>
      </c>
      <c r="B216" t="s">
        <v>67</v>
      </c>
      <c r="C216" t="s">
        <v>68</v>
      </c>
      <c r="D216" t="s">
        <v>58</v>
      </c>
      <c r="E216">
        <v>1997</v>
      </c>
      <c r="F216">
        <v>125</v>
      </c>
      <c r="G216" t="s">
        <v>4</v>
      </c>
      <c r="H216" t="s">
        <v>1351</v>
      </c>
      <c r="I216" s="4">
        <v>125000000</v>
      </c>
      <c r="J216" s="4">
        <v>107285004</v>
      </c>
      <c r="K216">
        <v>3.7</v>
      </c>
      <c r="L216">
        <v>1.85</v>
      </c>
      <c r="M216" t="s">
        <v>69</v>
      </c>
      <c r="N216" t="s">
        <v>1347</v>
      </c>
      <c r="O216">
        <v>541</v>
      </c>
      <c r="P216" t="s">
        <v>1348</v>
      </c>
      <c r="Q216">
        <v>920</v>
      </c>
      <c r="R216" t="s">
        <v>661</v>
      </c>
      <c r="S216">
        <v>890</v>
      </c>
      <c r="T216" t="s">
        <v>1350</v>
      </c>
      <c r="U216">
        <v>409</v>
      </c>
      <c r="V216">
        <v>0</v>
      </c>
      <c r="W216">
        <v>2699</v>
      </c>
      <c r="X216">
        <v>3</v>
      </c>
      <c r="Y216">
        <v>189855</v>
      </c>
      <c r="Z216">
        <v>183</v>
      </c>
      <c r="AA216">
        <v>1018</v>
      </c>
      <c r="AB216" t="s">
        <v>1352</v>
      </c>
    </row>
    <row r="217" spans="1:28" x14ac:dyDescent="0.3">
      <c r="A217" s="4" t="s">
        <v>1355</v>
      </c>
      <c r="B217" t="s">
        <v>67</v>
      </c>
      <c r="C217" t="s">
        <v>68</v>
      </c>
      <c r="D217" t="s">
        <v>58</v>
      </c>
      <c r="E217">
        <v>2000</v>
      </c>
      <c r="F217">
        <v>110</v>
      </c>
      <c r="G217" t="s">
        <v>542</v>
      </c>
      <c r="H217" t="s">
        <v>1357</v>
      </c>
      <c r="I217" s="4">
        <v>123000000</v>
      </c>
      <c r="J217" s="4">
        <v>260031035</v>
      </c>
      <c r="K217">
        <v>6</v>
      </c>
      <c r="L217">
        <v>1.85</v>
      </c>
      <c r="M217" t="s">
        <v>122</v>
      </c>
      <c r="N217" t="s">
        <v>876</v>
      </c>
      <c r="O217">
        <v>2000</v>
      </c>
      <c r="P217" t="s">
        <v>1354</v>
      </c>
      <c r="Q217">
        <v>1000</v>
      </c>
      <c r="R217" t="s">
        <v>1353</v>
      </c>
      <c r="S217">
        <v>722</v>
      </c>
      <c r="T217" t="s">
        <v>1356</v>
      </c>
      <c r="U217">
        <v>636</v>
      </c>
      <c r="V217">
        <v>0</v>
      </c>
      <c r="W217">
        <v>4146</v>
      </c>
      <c r="X217">
        <v>0</v>
      </c>
      <c r="Y217">
        <v>141414</v>
      </c>
      <c r="Z217">
        <v>175</v>
      </c>
      <c r="AA217">
        <v>482</v>
      </c>
      <c r="AB217" t="s">
        <v>1358</v>
      </c>
    </row>
    <row r="218" spans="1:28" x14ac:dyDescent="0.3">
      <c r="A218" s="4" t="s">
        <v>1359</v>
      </c>
      <c r="B218" t="s">
        <v>67</v>
      </c>
      <c r="C218" t="s">
        <v>68</v>
      </c>
      <c r="D218" t="s">
        <v>58</v>
      </c>
      <c r="E218">
        <v>2004</v>
      </c>
      <c r="F218">
        <v>124</v>
      </c>
      <c r="G218" t="s">
        <v>254</v>
      </c>
      <c r="H218" t="s">
        <v>1360</v>
      </c>
      <c r="I218" s="4">
        <v>125000000</v>
      </c>
      <c r="J218" s="4">
        <v>186739919</v>
      </c>
      <c r="K218">
        <v>6.4</v>
      </c>
      <c r="L218">
        <v>2.35</v>
      </c>
      <c r="M218" t="s">
        <v>69</v>
      </c>
      <c r="N218" t="s">
        <v>455</v>
      </c>
      <c r="O218">
        <v>776</v>
      </c>
      <c r="P218" t="s">
        <v>400</v>
      </c>
      <c r="Q218">
        <v>15000</v>
      </c>
      <c r="R218" t="s">
        <v>563</v>
      </c>
      <c r="S218">
        <v>2000</v>
      </c>
      <c r="T218" t="s">
        <v>660</v>
      </c>
      <c r="U218">
        <v>812</v>
      </c>
      <c r="V218">
        <v>19000</v>
      </c>
      <c r="W218">
        <v>20553</v>
      </c>
      <c r="X218">
        <v>0</v>
      </c>
      <c r="Y218">
        <v>333248</v>
      </c>
      <c r="Z218">
        <v>239</v>
      </c>
      <c r="AA218">
        <v>1159</v>
      </c>
      <c r="AB218" t="s">
        <v>1361</v>
      </c>
    </row>
    <row r="219" spans="1:28" x14ac:dyDescent="0.3">
      <c r="A219" s="4" t="s">
        <v>1364</v>
      </c>
      <c r="B219" t="s">
        <v>67</v>
      </c>
      <c r="C219" t="s">
        <v>68</v>
      </c>
      <c r="D219" t="s">
        <v>58</v>
      </c>
      <c r="E219">
        <v>2000</v>
      </c>
      <c r="F219">
        <v>123</v>
      </c>
      <c r="G219" t="s">
        <v>80</v>
      </c>
      <c r="H219" t="s">
        <v>1365</v>
      </c>
      <c r="I219" s="4">
        <v>125000000</v>
      </c>
      <c r="J219" s="4">
        <v>215397307</v>
      </c>
      <c r="K219">
        <v>6.1</v>
      </c>
      <c r="L219">
        <v>2.35</v>
      </c>
      <c r="M219" t="s">
        <v>69</v>
      </c>
      <c r="N219" t="s">
        <v>1362</v>
      </c>
      <c r="O219">
        <v>610</v>
      </c>
      <c r="P219" t="s">
        <v>550</v>
      </c>
      <c r="Q219">
        <v>10000</v>
      </c>
      <c r="R219" t="s">
        <v>1363</v>
      </c>
      <c r="S219">
        <v>794</v>
      </c>
      <c r="T219" t="s">
        <v>1073</v>
      </c>
      <c r="U219">
        <v>653</v>
      </c>
      <c r="V219">
        <v>0</v>
      </c>
      <c r="W219">
        <v>11930</v>
      </c>
      <c r="X219">
        <v>0</v>
      </c>
      <c r="Y219">
        <v>242188</v>
      </c>
      <c r="Z219">
        <v>237</v>
      </c>
      <c r="AA219">
        <v>1426</v>
      </c>
      <c r="AB219" t="s">
        <v>1366</v>
      </c>
    </row>
    <row r="220" spans="1:28" x14ac:dyDescent="0.3">
      <c r="A220" s="4" t="s">
        <v>1369</v>
      </c>
      <c r="B220" t="s">
        <v>67</v>
      </c>
      <c r="C220" t="s">
        <v>68</v>
      </c>
      <c r="D220" t="s">
        <v>58</v>
      </c>
      <c r="E220">
        <v>2000</v>
      </c>
      <c r="F220">
        <v>130</v>
      </c>
      <c r="G220" t="s">
        <v>739</v>
      </c>
      <c r="H220" t="s">
        <v>1371</v>
      </c>
      <c r="I220" s="4">
        <v>140000000</v>
      </c>
      <c r="J220" s="4">
        <v>182618434</v>
      </c>
      <c r="K220">
        <v>6.4</v>
      </c>
      <c r="L220">
        <v>2.35</v>
      </c>
      <c r="M220" t="s">
        <v>69</v>
      </c>
      <c r="N220" t="s">
        <v>737</v>
      </c>
      <c r="O220">
        <v>249</v>
      </c>
      <c r="P220" t="s">
        <v>1368</v>
      </c>
      <c r="Q220">
        <v>784</v>
      </c>
      <c r="R220" t="s">
        <v>1367</v>
      </c>
      <c r="S220">
        <v>638</v>
      </c>
      <c r="T220" t="s">
        <v>1370</v>
      </c>
      <c r="U220">
        <v>461</v>
      </c>
      <c r="V220">
        <v>0</v>
      </c>
      <c r="W220">
        <v>2684</v>
      </c>
      <c r="X220">
        <v>0</v>
      </c>
      <c r="Y220">
        <v>133076</v>
      </c>
      <c r="Z220">
        <v>231</v>
      </c>
      <c r="AA220">
        <v>779</v>
      </c>
      <c r="AB220" t="s">
        <v>1372</v>
      </c>
    </row>
    <row r="221" spans="1:28" x14ac:dyDescent="0.3">
      <c r="A221" s="4" t="s">
        <v>1375</v>
      </c>
      <c r="B221" t="s">
        <v>67</v>
      </c>
      <c r="C221" t="s">
        <v>68</v>
      </c>
      <c r="D221" t="s">
        <v>58</v>
      </c>
      <c r="E221">
        <v>2007</v>
      </c>
      <c r="F221">
        <v>92</v>
      </c>
      <c r="G221" t="s">
        <v>254</v>
      </c>
      <c r="H221" t="s">
        <v>1376</v>
      </c>
      <c r="I221" s="4">
        <v>130000000</v>
      </c>
      <c r="J221" s="4">
        <v>131920333</v>
      </c>
      <c r="K221">
        <v>5.6</v>
      </c>
      <c r="L221">
        <v>2.35</v>
      </c>
      <c r="M221" t="s">
        <v>122</v>
      </c>
      <c r="N221" t="s">
        <v>1373</v>
      </c>
      <c r="O221">
        <v>167</v>
      </c>
      <c r="P221" t="s">
        <v>249</v>
      </c>
      <c r="Q221">
        <v>11000</v>
      </c>
      <c r="R221" t="s">
        <v>1374</v>
      </c>
      <c r="S221">
        <v>2000</v>
      </c>
      <c r="T221" t="s">
        <v>741</v>
      </c>
      <c r="U221">
        <v>702</v>
      </c>
      <c r="V221">
        <v>0</v>
      </c>
      <c r="W221">
        <v>15302</v>
      </c>
      <c r="X221">
        <v>3</v>
      </c>
      <c r="Y221">
        <v>213275</v>
      </c>
      <c r="Z221">
        <v>262</v>
      </c>
      <c r="AA221">
        <v>436</v>
      </c>
      <c r="AB221" t="s">
        <v>1377</v>
      </c>
    </row>
    <row r="222" spans="1:28" x14ac:dyDescent="0.3">
      <c r="A222" s="4" t="s">
        <v>1380</v>
      </c>
      <c r="B222" t="s">
        <v>67</v>
      </c>
      <c r="C222" t="s">
        <v>68</v>
      </c>
      <c r="D222" t="s">
        <v>58</v>
      </c>
      <c r="E222">
        <v>2012</v>
      </c>
      <c r="F222">
        <v>127</v>
      </c>
      <c r="G222" t="s">
        <v>1378</v>
      </c>
      <c r="H222" t="s">
        <v>1382</v>
      </c>
      <c r="I222" s="4">
        <v>120000000</v>
      </c>
      <c r="J222" s="4">
        <v>124976634</v>
      </c>
      <c r="K222">
        <v>8</v>
      </c>
      <c r="L222">
        <v>1.85</v>
      </c>
      <c r="M222" t="s">
        <v>122</v>
      </c>
      <c r="N222" t="s">
        <v>1089</v>
      </c>
      <c r="O222">
        <v>0</v>
      </c>
      <c r="P222" t="s">
        <v>1379</v>
      </c>
      <c r="Q222">
        <v>774</v>
      </c>
      <c r="R222" t="s">
        <v>1154</v>
      </c>
      <c r="S222">
        <v>358</v>
      </c>
      <c r="T222" t="s">
        <v>1381</v>
      </c>
      <c r="U222">
        <v>341</v>
      </c>
      <c r="V222">
        <v>122000</v>
      </c>
      <c r="W222">
        <v>2121</v>
      </c>
      <c r="X222">
        <v>0</v>
      </c>
      <c r="Y222">
        <v>440084</v>
      </c>
      <c r="Z222">
        <v>552</v>
      </c>
      <c r="AA222">
        <v>755</v>
      </c>
      <c r="AB222" t="s">
        <v>1383</v>
      </c>
    </row>
    <row r="223" spans="1:28" x14ac:dyDescent="0.3">
      <c r="A223" s="4" t="s">
        <v>1387</v>
      </c>
      <c r="B223" t="s">
        <v>67</v>
      </c>
      <c r="C223" t="s">
        <v>68</v>
      </c>
      <c r="D223" t="s">
        <v>58</v>
      </c>
      <c r="E223">
        <v>2007</v>
      </c>
      <c r="F223">
        <v>123</v>
      </c>
      <c r="G223" t="s">
        <v>1386</v>
      </c>
      <c r="H223" t="s">
        <v>1389</v>
      </c>
      <c r="I223" s="4">
        <v>110000000</v>
      </c>
      <c r="J223" s="4">
        <v>115802596</v>
      </c>
      <c r="K223">
        <v>5.2</v>
      </c>
      <c r="L223">
        <v>2.35</v>
      </c>
      <c r="M223" t="s">
        <v>69</v>
      </c>
      <c r="N223" t="s">
        <v>1384</v>
      </c>
      <c r="O223">
        <v>160</v>
      </c>
      <c r="P223" t="s">
        <v>732</v>
      </c>
      <c r="Q223">
        <v>12000</v>
      </c>
      <c r="R223" t="s">
        <v>1385</v>
      </c>
      <c r="S223">
        <v>701</v>
      </c>
      <c r="T223" t="s">
        <v>1388</v>
      </c>
      <c r="U223">
        <v>402</v>
      </c>
      <c r="V223">
        <v>0</v>
      </c>
      <c r="W223">
        <v>14017</v>
      </c>
      <c r="X223">
        <v>1</v>
      </c>
      <c r="Y223">
        <v>182661</v>
      </c>
      <c r="Z223">
        <v>276</v>
      </c>
      <c r="AA223">
        <v>681</v>
      </c>
      <c r="AB223" t="s">
        <v>1390</v>
      </c>
    </row>
    <row r="224" spans="1:28" x14ac:dyDescent="0.3">
      <c r="A224" s="4" t="s">
        <v>1392</v>
      </c>
      <c r="B224" t="s">
        <v>67</v>
      </c>
      <c r="C224" t="s">
        <v>86</v>
      </c>
      <c r="D224" t="s">
        <v>58</v>
      </c>
      <c r="E224">
        <v>2016</v>
      </c>
      <c r="F224">
        <v>123</v>
      </c>
      <c r="G224" t="s">
        <v>89</v>
      </c>
      <c r="H224" t="s">
        <v>1394</v>
      </c>
      <c r="I224" s="4">
        <v>120000000</v>
      </c>
      <c r="J224" s="4">
        <v>108521835</v>
      </c>
      <c r="K224">
        <v>7.1</v>
      </c>
      <c r="L224">
        <v>2.35</v>
      </c>
      <c r="M224" t="s">
        <v>69</v>
      </c>
      <c r="N224" t="s">
        <v>1179</v>
      </c>
      <c r="O224">
        <v>521</v>
      </c>
      <c r="P224" t="s">
        <v>1181</v>
      </c>
      <c r="Q224">
        <v>13000</v>
      </c>
      <c r="R224" t="s">
        <v>1391</v>
      </c>
      <c r="S224">
        <v>365</v>
      </c>
      <c r="T224" t="s">
        <v>1393</v>
      </c>
      <c r="U224">
        <v>265</v>
      </c>
      <c r="V224">
        <v>31000</v>
      </c>
      <c r="W224">
        <v>13752</v>
      </c>
      <c r="X224">
        <v>0</v>
      </c>
      <c r="Y224">
        <v>40123</v>
      </c>
      <c r="Z224">
        <v>267</v>
      </c>
      <c r="AA224">
        <v>297</v>
      </c>
      <c r="AB224" t="s">
        <v>1395</v>
      </c>
    </row>
    <row r="225" spans="1:28" x14ac:dyDescent="0.3">
      <c r="A225" s="4" t="s">
        <v>1398</v>
      </c>
      <c r="B225" t="s">
        <v>67</v>
      </c>
      <c r="C225" t="s">
        <v>68</v>
      </c>
      <c r="D225" t="s">
        <v>58</v>
      </c>
      <c r="E225">
        <v>2003</v>
      </c>
      <c r="F225">
        <v>107</v>
      </c>
      <c r="G225" t="s">
        <v>1396</v>
      </c>
      <c r="H225" t="s">
        <v>1400</v>
      </c>
      <c r="I225" s="4">
        <v>120000000</v>
      </c>
      <c r="J225" s="4">
        <v>100685880</v>
      </c>
      <c r="K225">
        <v>4.8</v>
      </c>
      <c r="L225">
        <v>2.35</v>
      </c>
      <c r="M225" t="s">
        <v>69</v>
      </c>
      <c r="N225" t="s">
        <v>354</v>
      </c>
      <c r="O225">
        <v>368</v>
      </c>
      <c r="P225" t="s">
        <v>1397</v>
      </c>
      <c r="Q225">
        <v>2000</v>
      </c>
      <c r="R225" t="s">
        <v>830</v>
      </c>
      <c r="S225">
        <v>1000</v>
      </c>
      <c r="T225" t="s">
        <v>1399</v>
      </c>
      <c r="U225">
        <v>1000</v>
      </c>
      <c r="V225">
        <v>0</v>
      </c>
      <c r="W225">
        <v>4046</v>
      </c>
      <c r="X225">
        <v>0</v>
      </c>
      <c r="Y225">
        <v>100821</v>
      </c>
      <c r="Z225">
        <v>102</v>
      </c>
      <c r="AA225">
        <v>554</v>
      </c>
      <c r="AB225" t="s">
        <v>1401</v>
      </c>
    </row>
    <row r="226" spans="1:28" x14ac:dyDescent="0.3">
      <c r="A226" s="4" t="s">
        <v>1403</v>
      </c>
      <c r="B226" t="s">
        <v>67</v>
      </c>
      <c r="C226" t="s">
        <v>68</v>
      </c>
      <c r="D226" t="s">
        <v>58</v>
      </c>
      <c r="E226">
        <v>2012</v>
      </c>
      <c r="F226">
        <v>124</v>
      </c>
      <c r="G226" t="s">
        <v>1402</v>
      </c>
      <c r="H226" t="s">
        <v>1404</v>
      </c>
      <c r="I226" s="4">
        <v>130000000</v>
      </c>
      <c r="J226" s="4">
        <v>126464904</v>
      </c>
      <c r="K226">
        <v>7</v>
      </c>
      <c r="L226">
        <v>2.35</v>
      </c>
      <c r="M226" t="s">
        <v>612</v>
      </c>
      <c r="N226" t="s">
        <v>214</v>
      </c>
      <c r="O226">
        <v>0</v>
      </c>
      <c r="P226" t="s">
        <v>485</v>
      </c>
      <c r="Q226">
        <v>13000</v>
      </c>
      <c r="R226" t="s">
        <v>802</v>
      </c>
      <c r="S226">
        <v>9000</v>
      </c>
      <c r="T226" t="s">
        <v>915</v>
      </c>
      <c r="U226">
        <v>641</v>
      </c>
      <c r="V226">
        <v>97000</v>
      </c>
      <c r="W226">
        <v>24098</v>
      </c>
      <c r="X226">
        <v>0</v>
      </c>
      <c r="Y226">
        <v>456260</v>
      </c>
      <c r="Z226">
        <v>775</v>
      </c>
      <c r="AA226">
        <v>2326</v>
      </c>
      <c r="AB226" t="s">
        <v>1405</v>
      </c>
    </row>
    <row r="227" spans="1:28" x14ac:dyDescent="0.3">
      <c r="A227" s="4" t="s">
        <v>1407</v>
      </c>
      <c r="B227" t="s">
        <v>67</v>
      </c>
      <c r="C227" t="s">
        <v>68</v>
      </c>
      <c r="D227" t="s">
        <v>58</v>
      </c>
      <c r="E227">
        <v>2002</v>
      </c>
      <c r="F227">
        <v>77</v>
      </c>
      <c r="G227" t="s">
        <v>298</v>
      </c>
      <c r="H227" t="s">
        <v>1409</v>
      </c>
      <c r="I227" s="4">
        <v>120000000</v>
      </c>
      <c r="J227" s="4">
        <v>64736114</v>
      </c>
      <c r="K227">
        <v>5.4</v>
      </c>
      <c r="L227">
        <v>1.85</v>
      </c>
      <c r="M227" t="s">
        <v>122</v>
      </c>
      <c r="N227" t="s">
        <v>972</v>
      </c>
      <c r="O227">
        <v>50</v>
      </c>
      <c r="P227" t="s">
        <v>1406</v>
      </c>
      <c r="Q227">
        <v>886</v>
      </c>
      <c r="R227" t="s">
        <v>117</v>
      </c>
      <c r="S227">
        <v>799</v>
      </c>
      <c r="T227" t="s">
        <v>1408</v>
      </c>
      <c r="U227">
        <v>537</v>
      </c>
      <c r="V227">
        <v>459</v>
      </c>
      <c r="W227">
        <v>2682</v>
      </c>
      <c r="X227">
        <v>0</v>
      </c>
      <c r="Y227">
        <v>36471</v>
      </c>
      <c r="Z227">
        <v>71</v>
      </c>
      <c r="AA227">
        <v>69</v>
      </c>
      <c r="AB227" t="s">
        <v>1410</v>
      </c>
    </row>
    <row r="228" spans="1:28" x14ac:dyDescent="0.3">
      <c r="A228" s="4" t="s">
        <v>1413</v>
      </c>
      <c r="B228" t="s">
        <v>67</v>
      </c>
      <c r="C228" t="s">
        <v>68</v>
      </c>
      <c r="D228" t="s">
        <v>58</v>
      </c>
      <c r="E228">
        <v>2013</v>
      </c>
      <c r="F228">
        <v>109</v>
      </c>
      <c r="G228" t="s">
        <v>1412</v>
      </c>
      <c r="H228" t="s">
        <v>1414</v>
      </c>
      <c r="I228" s="4">
        <v>115000000</v>
      </c>
      <c r="J228" s="4">
        <v>93050117</v>
      </c>
      <c r="K228">
        <v>6.6</v>
      </c>
      <c r="L228">
        <v>2.35</v>
      </c>
      <c r="M228" t="s">
        <v>612</v>
      </c>
      <c r="N228" t="s">
        <v>1411</v>
      </c>
      <c r="O228">
        <v>662</v>
      </c>
      <c r="P228" t="s">
        <v>1181</v>
      </c>
      <c r="Q228">
        <v>13000</v>
      </c>
      <c r="R228" t="s">
        <v>590</v>
      </c>
      <c r="S228">
        <v>2000</v>
      </c>
      <c r="T228" t="s">
        <v>807</v>
      </c>
      <c r="U228">
        <v>1000</v>
      </c>
      <c r="V228">
        <v>61000</v>
      </c>
      <c r="W228">
        <v>17689</v>
      </c>
      <c r="X228">
        <v>0</v>
      </c>
      <c r="Y228">
        <v>338087</v>
      </c>
      <c r="Z228">
        <v>476</v>
      </c>
      <c r="AA228">
        <v>814</v>
      </c>
      <c r="AB228" t="s">
        <v>1415</v>
      </c>
    </row>
    <row r="229" spans="1:28" x14ac:dyDescent="0.3">
      <c r="A229" s="4" t="s">
        <v>1417</v>
      </c>
      <c r="B229" t="s">
        <v>67</v>
      </c>
      <c r="C229" t="s">
        <v>68</v>
      </c>
      <c r="D229" t="s">
        <v>58</v>
      </c>
      <c r="E229">
        <v>2004</v>
      </c>
      <c r="F229">
        <v>134</v>
      </c>
      <c r="G229" t="s">
        <v>254</v>
      </c>
      <c r="H229" t="s">
        <v>1419</v>
      </c>
      <c r="I229" s="4">
        <v>105000000</v>
      </c>
      <c r="J229" s="4">
        <v>57637485</v>
      </c>
      <c r="K229">
        <v>6.7</v>
      </c>
      <c r="L229">
        <v>2.35</v>
      </c>
      <c r="M229" t="s">
        <v>69</v>
      </c>
      <c r="N229" t="s">
        <v>1416</v>
      </c>
      <c r="O229">
        <v>123</v>
      </c>
      <c r="P229" t="s">
        <v>364</v>
      </c>
      <c r="Q229">
        <v>14000</v>
      </c>
      <c r="R229" t="s">
        <v>1324</v>
      </c>
      <c r="S229">
        <v>850</v>
      </c>
      <c r="T229" t="s">
        <v>1418</v>
      </c>
      <c r="U229">
        <v>567</v>
      </c>
      <c r="V229">
        <v>0</v>
      </c>
      <c r="W229">
        <v>17159</v>
      </c>
      <c r="X229">
        <v>0</v>
      </c>
      <c r="Y229">
        <v>183909</v>
      </c>
      <c r="Z229">
        <v>207</v>
      </c>
      <c r="AA229">
        <v>666</v>
      </c>
      <c r="AB229" t="s">
        <v>1420</v>
      </c>
    </row>
    <row r="230" spans="1:28" x14ac:dyDescent="0.3">
      <c r="A230" s="4" t="s">
        <v>1424</v>
      </c>
      <c r="B230" t="s">
        <v>67</v>
      </c>
      <c r="C230" t="s">
        <v>68</v>
      </c>
      <c r="D230" t="s">
        <v>58</v>
      </c>
      <c r="E230">
        <v>2014</v>
      </c>
      <c r="F230">
        <v>117</v>
      </c>
      <c r="G230" t="s">
        <v>1423</v>
      </c>
      <c r="H230" t="s">
        <v>1426</v>
      </c>
      <c r="I230" s="4">
        <v>100000000</v>
      </c>
      <c r="J230" s="4">
        <v>58607007</v>
      </c>
      <c r="K230">
        <v>6.2</v>
      </c>
      <c r="L230">
        <v>2.35</v>
      </c>
      <c r="M230" t="s">
        <v>69</v>
      </c>
      <c r="N230" t="s">
        <v>1421</v>
      </c>
      <c r="O230">
        <v>294</v>
      </c>
      <c r="P230" t="s">
        <v>467</v>
      </c>
      <c r="Q230">
        <v>10000</v>
      </c>
      <c r="R230" t="s">
        <v>1422</v>
      </c>
      <c r="S230">
        <v>2000</v>
      </c>
      <c r="T230" t="s">
        <v>1425</v>
      </c>
      <c r="U230">
        <v>1000</v>
      </c>
      <c r="V230">
        <v>60000</v>
      </c>
      <c r="W230">
        <v>14161</v>
      </c>
      <c r="X230">
        <v>0</v>
      </c>
      <c r="Y230">
        <v>182899</v>
      </c>
      <c r="Z230">
        <v>492</v>
      </c>
      <c r="AA230">
        <v>630</v>
      </c>
      <c r="AB230" t="s">
        <v>1427</v>
      </c>
    </row>
    <row r="231" spans="1:28" x14ac:dyDescent="0.3">
      <c r="A231" s="4" t="s">
        <v>1431</v>
      </c>
      <c r="B231" t="s">
        <v>67</v>
      </c>
      <c r="C231" t="s">
        <v>68</v>
      </c>
      <c r="D231" t="s">
        <v>58</v>
      </c>
      <c r="E231">
        <v>2008</v>
      </c>
      <c r="F231">
        <v>135</v>
      </c>
      <c r="G231" t="s">
        <v>1429</v>
      </c>
      <c r="H231" t="s">
        <v>1433</v>
      </c>
      <c r="I231" s="4">
        <v>120000000</v>
      </c>
      <c r="J231" s="4">
        <v>43929341</v>
      </c>
      <c r="K231">
        <v>6.1</v>
      </c>
      <c r="L231">
        <v>2.35</v>
      </c>
      <c r="M231" t="s">
        <v>122</v>
      </c>
      <c r="N231" t="s">
        <v>470</v>
      </c>
      <c r="O231">
        <v>0</v>
      </c>
      <c r="P231" t="s">
        <v>1430</v>
      </c>
      <c r="Q231">
        <v>690</v>
      </c>
      <c r="R231" t="s">
        <v>1428</v>
      </c>
      <c r="S231">
        <v>107</v>
      </c>
      <c r="T231" t="s">
        <v>1432</v>
      </c>
      <c r="U231">
        <v>87</v>
      </c>
      <c r="V231">
        <v>0</v>
      </c>
      <c r="W231">
        <v>902</v>
      </c>
      <c r="X231">
        <v>0</v>
      </c>
      <c r="Y231">
        <v>57873</v>
      </c>
      <c r="Z231">
        <v>284</v>
      </c>
      <c r="AA231">
        <v>414</v>
      </c>
      <c r="AB231" t="s">
        <v>1434</v>
      </c>
    </row>
    <row r="232" spans="1:28" x14ac:dyDescent="0.3">
      <c r="A232" s="4" t="s">
        <v>1439</v>
      </c>
      <c r="B232" t="s">
        <v>67</v>
      </c>
      <c r="C232" t="s">
        <v>68</v>
      </c>
      <c r="D232" t="s">
        <v>58</v>
      </c>
      <c r="E232">
        <v>2010</v>
      </c>
      <c r="F232">
        <v>121</v>
      </c>
      <c r="G232" t="s">
        <v>1437</v>
      </c>
      <c r="H232" t="s">
        <v>1441</v>
      </c>
      <c r="I232" s="4">
        <v>120000000</v>
      </c>
      <c r="J232" s="4">
        <v>30212620</v>
      </c>
      <c r="K232">
        <v>5.3</v>
      </c>
      <c r="L232">
        <v>1.85</v>
      </c>
      <c r="M232" t="s">
        <v>69</v>
      </c>
      <c r="N232" t="s">
        <v>1435</v>
      </c>
      <c r="O232">
        <v>274</v>
      </c>
      <c r="P232" t="s">
        <v>1438</v>
      </c>
      <c r="Q232">
        <v>273</v>
      </c>
      <c r="R232" t="s">
        <v>1436</v>
      </c>
      <c r="S232">
        <v>216</v>
      </c>
      <c r="T232" t="s">
        <v>1440</v>
      </c>
      <c r="U232">
        <v>157</v>
      </c>
      <c r="V232">
        <v>0</v>
      </c>
      <c r="W232">
        <v>993</v>
      </c>
      <c r="X232">
        <v>4</v>
      </c>
      <c r="Y232">
        <v>35066</v>
      </c>
      <c r="Z232">
        <v>168</v>
      </c>
      <c r="AA232">
        <v>196</v>
      </c>
      <c r="AB232" t="s">
        <v>1442</v>
      </c>
    </row>
    <row r="233" spans="1:28" x14ac:dyDescent="0.3">
      <c r="A233" s="4" t="s">
        <v>1446</v>
      </c>
      <c r="B233" t="s">
        <v>67</v>
      </c>
      <c r="C233" t="s">
        <v>68</v>
      </c>
      <c r="D233" t="s">
        <v>58</v>
      </c>
      <c r="E233">
        <v>2010</v>
      </c>
      <c r="F233">
        <v>117</v>
      </c>
      <c r="G233" t="s">
        <v>1445</v>
      </c>
      <c r="H233" t="s">
        <v>1447</v>
      </c>
      <c r="I233" s="4">
        <v>117000000</v>
      </c>
      <c r="J233" s="4">
        <v>76418654</v>
      </c>
      <c r="K233">
        <v>6.3</v>
      </c>
      <c r="L233">
        <v>2.35</v>
      </c>
      <c r="M233" t="s">
        <v>69</v>
      </c>
      <c r="N233" t="s">
        <v>1443</v>
      </c>
      <c r="O233">
        <v>446</v>
      </c>
      <c r="P233" t="s">
        <v>550</v>
      </c>
      <c r="Q233">
        <v>10000</v>
      </c>
      <c r="R233" t="s">
        <v>1444</v>
      </c>
      <c r="S233">
        <v>973</v>
      </c>
      <c r="T233" t="s">
        <v>1214</v>
      </c>
      <c r="U233">
        <v>877</v>
      </c>
      <c r="V233">
        <v>11000</v>
      </c>
      <c r="W233">
        <v>12731</v>
      </c>
      <c r="X233">
        <v>0</v>
      </c>
      <c r="Y233">
        <v>148280</v>
      </c>
      <c r="Z233">
        <v>283</v>
      </c>
      <c r="AA233">
        <v>348</v>
      </c>
      <c r="AB233" t="s">
        <v>1448</v>
      </c>
    </row>
    <row r="234" spans="1:28" x14ac:dyDescent="0.3">
      <c r="A234" s="4" t="s">
        <v>1450</v>
      </c>
      <c r="B234" t="s">
        <v>67</v>
      </c>
      <c r="C234" t="s">
        <v>68</v>
      </c>
      <c r="D234" t="s">
        <v>58</v>
      </c>
      <c r="E234">
        <v>2013</v>
      </c>
      <c r="F234">
        <v>124</v>
      </c>
      <c r="G234" t="s">
        <v>1449</v>
      </c>
      <c r="H234" t="s">
        <v>1452</v>
      </c>
      <c r="I234" s="4">
        <v>120000000</v>
      </c>
      <c r="J234" s="4">
        <v>89021735</v>
      </c>
      <c r="K234">
        <v>7</v>
      </c>
      <c r="L234">
        <v>2.35</v>
      </c>
      <c r="M234" t="s">
        <v>69</v>
      </c>
      <c r="N234" t="s">
        <v>326</v>
      </c>
      <c r="O234">
        <v>364</v>
      </c>
      <c r="P234" t="s">
        <v>493</v>
      </c>
      <c r="Q234">
        <v>11000</v>
      </c>
      <c r="R234" t="s">
        <v>550</v>
      </c>
      <c r="S234">
        <v>10000</v>
      </c>
      <c r="T234" t="s">
        <v>1451</v>
      </c>
      <c r="U234">
        <v>1000</v>
      </c>
      <c r="V234">
        <v>71000</v>
      </c>
      <c r="W234">
        <v>22004</v>
      </c>
      <c r="X234">
        <v>0</v>
      </c>
      <c r="Y234">
        <v>387436</v>
      </c>
      <c r="Z234">
        <v>539</v>
      </c>
      <c r="AA234">
        <v>892</v>
      </c>
      <c r="AB234" t="s">
        <v>1453</v>
      </c>
    </row>
    <row r="235" spans="1:28" x14ac:dyDescent="0.3">
      <c r="A235" s="4" t="s">
        <v>1455</v>
      </c>
      <c r="B235" t="s">
        <v>67</v>
      </c>
      <c r="C235" t="s">
        <v>68</v>
      </c>
      <c r="D235" t="s">
        <v>58</v>
      </c>
      <c r="E235">
        <v>2005</v>
      </c>
      <c r="F235">
        <v>140</v>
      </c>
      <c r="G235" t="s">
        <v>61</v>
      </c>
      <c r="H235" t="s">
        <v>1457</v>
      </c>
      <c r="I235" s="4">
        <v>113000000</v>
      </c>
      <c r="J235" s="4">
        <v>380262555</v>
      </c>
      <c r="K235">
        <v>7.6</v>
      </c>
      <c r="L235">
        <v>2.35</v>
      </c>
      <c r="M235" t="s">
        <v>69</v>
      </c>
      <c r="N235" t="s">
        <v>1454</v>
      </c>
      <c r="O235">
        <v>0</v>
      </c>
      <c r="P235" t="s">
        <v>867</v>
      </c>
      <c r="Q235">
        <v>20000</v>
      </c>
      <c r="R235" t="s">
        <v>228</v>
      </c>
      <c r="S235">
        <v>16000</v>
      </c>
      <c r="T235" t="s">
        <v>1456</v>
      </c>
      <c r="U235">
        <v>4000</v>
      </c>
      <c r="V235">
        <v>10000</v>
      </c>
      <c r="W235">
        <v>44042</v>
      </c>
      <c r="X235">
        <v>4</v>
      </c>
      <c r="Y235">
        <v>520104</v>
      </c>
      <c r="Z235">
        <v>359</v>
      </c>
      <c r="AA235">
        <v>3286</v>
      </c>
      <c r="AB235" t="s">
        <v>1458</v>
      </c>
    </row>
    <row r="236" spans="1:28" x14ac:dyDescent="0.3">
      <c r="A236" s="4" t="s">
        <v>1459</v>
      </c>
      <c r="B236" t="s">
        <v>67</v>
      </c>
      <c r="C236" t="s">
        <v>68</v>
      </c>
      <c r="D236" t="s">
        <v>58</v>
      </c>
      <c r="E236">
        <v>2002</v>
      </c>
      <c r="F236">
        <v>142</v>
      </c>
      <c r="G236" t="s">
        <v>61</v>
      </c>
      <c r="H236" t="s">
        <v>1460</v>
      </c>
      <c r="I236" s="4">
        <v>115000000</v>
      </c>
      <c r="J236" s="4">
        <v>310675583</v>
      </c>
      <c r="K236">
        <v>6.7</v>
      </c>
      <c r="L236">
        <v>1.78</v>
      </c>
      <c r="M236" t="s">
        <v>122</v>
      </c>
      <c r="N236" t="s">
        <v>1454</v>
      </c>
      <c r="O236">
        <v>0</v>
      </c>
      <c r="P236" t="s">
        <v>867</v>
      </c>
      <c r="Q236">
        <v>20000</v>
      </c>
      <c r="R236" t="s">
        <v>228</v>
      </c>
      <c r="S236">
        <v>16000</v>
      </c>
      <c r="T236" t="s">
        <v>1456</v>
      </c>
      <c r="U236">
        <v>4000</v>
      </c>
      <c r="V236">
        <v>0</v>
      </c>
      <c r="W236">
        <v>42990</v>
      </c>
      <c r="X236">
        <v>3</v>
      </c>
      <c r="Y236">
        <v>464310</v>
      </c>
      <c r="Z236">
        <v>284</v>
      </c>
      <c r="AA236">
        <v>3516</v>
      </c>
      <c r="AB236" t="s">
        <v>1461</v>
      </c>
    </row>
    <row r="237" spans="1:28" x14ac:dyDescent="0.3">
      <c r="A237" s="4" t="s">
        <v>1462</v>
      </c>
      <c r="B237" t="s">
        <v>67</v>
      </c>
      <c r="C237" t="s">
        <v>68</v>
      </c>
      <c r="D237" t="s">
        <v>58</v>
      </c>
      <c r="E237">
        <v>2001</v>
      </c>
      <c r="F237">
        <v>92</v>
      </c>
      <c r="G237" t="s">
        <v>298</v>
      </c>
      <c r="H237" t="s">
        <v>1464</v>
      </c>
      <c r="I237" s="4">
        <v>115000000</v>
      </c>
      <c r="J237" s="4">
        <v>289907418</v>
      </c>
      <c r="K237">
        <v>8.1</v>
      </c>
      <c r="L237">
        <v>1.85</v>
      </c>
      <c r="M237" t="s">
        <v>304</v>
      </c>
      <c r="N237" t="s">
        <v>496</v>
      </c>
      <c r="O237">
        <v>0</v>
      </c>
      <c r="P237" t="s">
        <v>299</v>
      </c>
      <c r="Q237">
        <v>12000</v>
      </c>
      <c r="R237" t="s">
        <v>348</v>
      </c>
      <c r="S237">
        <v>1000</v>
      </c>
      <c r="T237" t="s">
        <v>1463</v>
      </c>
      <c r="U237">
        <v>773</v>
      </c>
      <c r="V237">
        <v>0</v>
      </c>
      <c r="W237">
        <v>15013</v>
      </c>
      <c r="X237">
        <v>0</v>
      </c>
      <c r="Y237">
        <v>585659</v>
      </c>
      <c r="Z237">
        <v>250</v>
      </c>
      <c r="AA237">
        <v>593</v>
      </c>
      <c r="AB237" t="s">
        <v>1465</v>
      </c>
    </row>
    <row r="238" spans="1:28" x14ac:dyDescent="0.3">
      <c r="A238" s="4" t="s">
        <v>1467</v>
      </c>
      <c r="B238" t="s">
        <v>67</v>
      </c>
      <c r="C238" t="s">
        <v>68</v>
      </c>
      <c r="D238" t="s">
        <v>58</v>
      </c>
      <c r="E238">
        <v>2013</v>
      </c>
      <c r="F238">
        <v>138</v>
      </c>
      <c r="G238" t="s">
        <v>254</v>
      </c>
      <c r="H238" t="s">
        <v>1469</v>
      </c>
      <c r="I238" s="4">
        <v>120000000</v>
      </c>
      <c r="J238" s="4">
        <v>132550960</v>
      </c>
      <c r="K238">
        <v>6.7</v>
      </c>
      <c r="L238">
        <v>2.35</v>
      </c>
      <c r="M238" t="s">
        <v>69</v>
      </c>
      <c r="N238" t="s">
        <v>1443</v>
      </c>
      <c r="O238">
        <v>446</v>
      </c>
      <c r="P238" t="s">
        <v>290</v>
      </c>
      <c r="Q238">
        <v>20000</v>
      </c>
      <c r="R238" t="s">
        <v>1466</v>
      </c>
      <c r="S238">
        <v>992</v>
      </c>
      <c r="T238" t="s">
        <v>1468</v>
      </c>
      <c r="U238">
        <v>929</v>
      </c>
      <c r="V238">
        <v>68000</v>
      </c>
      <c r="W238">
        <v>23755</v>
      </c>
      <c r="X238">
        <v>1</v>
      </c>
      <c r="Y238">
        <v>328067</v>
      </c>
      <c r="Z238">
        <v>440</v>
      </c>
      <c r="AA238">
        <v>533</v>
      </c>
      <c r="AB238" t="s">
        <v>1470</v>
      </c>
    </row>
    <row r="239" spans="1:28" x14ac:dyDescent="0.3">
      <c r="A239" s="4" t="s">
        <v>1471</v>
      </c>
      <c r="B239" t="s">
        <v>67</v>
      </c>
      <c r="C239" t="s">
        <v>68</v>
      </c>
      <c r="D239" t="s">
        <v>58</v>
      </c>
      <c r="E239">
        <v>1999</v>
      </c>
      <c r="F239">
        <v>136</v>
      </c>
      <c r="G239" t="s">
        <v>61</v>
      </c>
      <c r="H239" t="s">
        <v>1473</v>
      </c>
      <c r="I239" s="4">
        <v>115000000</v>
      </c>
      <c r="J239" s="4">
        <v>474544677</v>
      </c>
      <c r="K239">
        <v>6.5</v>
      </c>
      <c r="L239">
        <v>2.35</v>
      </c>
      <c r="M239" t="s">
        <v>122</v>
      </c>
      <c r="N239" t="s">
        <v>1454</v>
      </c>
      <c r="O239">
        <v>0</v>
      </c>
      <c r="P239" t="s">
        <v>867</v>
      </c>
      <c r="Q239">
        <v>20000</v>
      </c>
      <c r="R239" t="s">
        <v>255</v>
      </c>
      <c r="S239">
        <v>14000</v>
      </c>
      <c r="T239" t="s">
        <v>1472</v>
      </c>
      <c r="U239">
        <v>1000</v>
      </c>
      <c r="V239">
        <v>13000</v>
      </c>
      <c r="W239">
        <v>37723</v>
      </c>
      <c r="X239">
        <v>1</v>
      </c>
      <c r="Y239">
        <v>534658</v>
      </c>
      <c r="Z239">
        <v>320</v>
      </c>
      <c r="AA239">
        <v>3597</v>
      </c>
      <c r="AB239" t="s">
        <v>1474</v>
      </c>
    </row>
    <row r="240" spans="1:28" x14ac:dyDescent="0.3">
      <c r="A240" s="4" t="s">
        <v>1476</v>
      </c>
      <c r="B240" t="s">
        <v>67</v>
      </c>
      <c r="C240" t="s">
        <v>68</v>
      </c>
      <c r="D240" t="s">
        <v>58</v>
      </c>
      <c r="E240">
        <v>2013</v>
      </c>
      <c r="F240">
        <v>98</v>
      </c>
      <c r="G240" t="s">
        <v>298</v>
      </c>
      <c r="H240" t="s">
        <v>1477</v>
      </c>
      <c r="I240" s="4">
        <v>135000000</v>
      </c>
      <c r="J240" s="4">
        <v>187165546</v>
      </c>
      <c r="K240">
        <v>7.3</v>
      </c>
      <c r="L240">
        <v>2.35</v>
      </c>
      <c r="M240" t="s">
        <v>122</v>
      </c>
      <c r="N240" t="s">
        <v>1475</v>
      </c>
      <c r="O240">
        <v>16</v>
      </c>
      <c r="P240" t="s">
        <v>342</v>
      </c>
      <c r="Q240">
        <v>16000</v>
      </c>
      <c r="R240" t="s">
        <v>209</v>
      </c>
      <c r="S240">
        <v>15000</v>
      </c>
      <c r="T240" t="s">
        <v>732</v>
      </c>
      <c r="U240">
        <v>12000</v>
      </c>
      <c r="V240">
        <v>28000</v>
      </c>
      <c r="W240">
        <v>43286</v>
      </c>
      <c r="X240">
        <v>3</v>
      </c>
      <c r="Y240">
        <v>150618</v>
      </c>
      <c r="Z240">
        <v>257</v>
      </c>
      <c r="AA240">
        <v>195</v>
      </c>
      <c r="AB240" t="s">
        <v>1478</v>
      </c>
    </row>
    <row r="241" spans="1:28" x14ac:dyDescent="0.3">
      <c r="A241" s="4" t="s">
        <v>1482</v>
      </c>
      <c r="B241" t="s">
        <v>1486</v>
      </c>
      <c r="C241" t="s">
        <v>1487</v>
      </c>
      <c r="D241" t="s">
        <v>58</v>
      </c>
      <c r="E241">
        <v>2008</v>
      </c>
      <c r="F241">
        <v>116</v>
      </c>
      <c r="G241" t="s">
        <v>813</v>
      </c>
      <c r="H241" t="s">
        <v>1484</v>
      </c>
      <c r="I241" s="4">
        <v>78000000</v>
      </c>
      <c r="J241" s="4" t="s">
        <v>24161</v>
      </c>
      <c r="K241">
        <v>5.0999999999999996</v>
      </c>
      <c r="L241">
        <v>2.35</v>
      </c>
      <c r="M241" t="s">
        <v>24161</v>
      </c>
      <c r="N241" t="s">
        <v>1479</v>
      </c>
      <c r="O241">
        <v>0</v>
      </c>
      <c r="P241" t="s">
        <v>1481</v>
      </c>
      <c r="Q241">
        <v>936</v>
      </c>
      <c r="R241" t="s">
        <v>1480</v>
      </c>
      <c r="S241">
        <v>276</v>
      </c>
      <c r="T241" t="s">
        <v>1483</v>
      </c>
      <c r="U241">
        <v>141</v>
      </c>
      <c r="V241">
        <v>291</v>
      </c>
      <c r="W241">
        <v>1609</v>
      </c>
      <c r="X241">
        <v>1</v>
      </c>
      <c r="Y241">
        <v>20567</v>
      </c>
      <c r="Z241">
        <v>33</v>
      </c>
      <c r="AA241">
        <v>36</v>
      </c>
      <c r="AB241" t="s">
        <v>1485</v>
      </c>
    </row>
    <row r="242" spans="1:28" x14ac:dyDescent="0.3">
      <c r="A242" s="4" t="s">
        <v>1490</v>
      </c>
      <c r="B242" t="s">
        <v>67</v>
      </c>
      <c r="C242" t="s">
        <v>68</v>
      </c>
      <c r="D242" t="s">
        <v>58</v>
      </c>
      <c r="E242">
        <v>2002</v>
      </c>
      <c r="F242">
        <v>153</v>
      </c>
      <c r="G242" t="s">
        <v>1489</v>
      </c>
      <c r="H242" t="s">
        <v>1492</v>
      </c>
      <c r="I242" s="4">
        <v>115000000</v>
      </c>
      <c r="J242" s="4">
        <v>40911830</v>
      </c>
      <c r="K242">
        <v>6</v>
      </c>
      <c r="L242">
        <v>2.35</v>
      </c>
      <c r="M242" t="s">
        <v>612</v>
      </c>
      <c r="N242" t="s">
        <v>1362</v>
      </c>
      <c r="O242">
        <v>610</v>
      </c>
      <c r="P242" t="s">
        <v>732</v>
      </c>
      <c r="Q242">
        <v>12000</v>
      </c>
      <c r="R242" t="s">
        <v>1488</v>
      </c>
      <c r="S242">
        <v>836</v>
      </c>
      <c r="T242" t="s">
        <v>1491</v>
      </c>
      <c r="U242">
        <v>617</v>
      </c>
      <c r="V242">
        <v>0</v>
      </c>
      <c r="W242">
        <v>15046</v>
      </c>
      <c r="X242">
        <v>0</v>
      </c>
      <c r="Y242">
        <v>55994</v>
      </c>
      <c r="Z242">
        <v>152</v>
      </c>
      <c r="AA242">
        <v>454</v>
      </c>
      <c r="AB242" t="s">
        <v>1493</v>
      </c>
    </row>
    <row r="243" spans="1:28" x14ac:dyDescent="0.3">
      <c r="A243" s="4" t="s">
        <v>1495</v>
      </c>
      <c r="B243" t="s">
        <v>67</v>
      </c>
      <c r="C243" t="s">
        <v>68</v>
      </c>
      <c r="D243" t="s">
        <v>58</v>
      </c>
      <c r="E243">
        <v>2016</v>
      </c>
      <c r="F243">
        <v>120</v>
      </c>
      <c r="G243" t="s">
        <v>585</v>
      </c>
      <c r="H243" t="s">
        <v>1496</v>
      </c>
      <c r="I243" s="4">
        <v>115000000</v>
      </c>
      <c r="J243" s="4">
        <v>47952020</v>
      </c>
      <c r="K243">
        <v>6.1</v>
      </c>
      <c r="L243">
        <v>2.35</v>
      </c>
      <c r="M243" t="s">
        <v>69</v>
      </c>
      <c r="N243" t="s">
        <v>1494</v>
      </c>
      <c r="O243">
        <v>19</v>
      </c>
      <c r="P243" t="s">
        <v>125</v>
      </c>
      <c r="Q243">
        <v>26000</v>
      </c>
      <c r="R243" t="s">
        <v>185</v>
      </c>
      <c r="S243">
        <v>11000</v>
      </c>
      <c r="T243" t="s">
        <v>802</v>
      </c>
      <c r="U243">
        <v>9000</v>
      </c>
      <c r="V243">
        <v>16000</v>
      </c>
      <c r="W243">
        <v>46719</v>
      </c>
      <c r="X243">
        <v>2</v>
      </c>
      <c r="Y243">
        <v>37750</v>
      </c>
      <c r="Z243">
        <v>231</v>
      </c>
      <c r="AA243">
        <v>134</v>
      </c>
      <c r="AB243" t="s">
        <v>1497</v>
      </c>
    </row>
    <row r="244" spans="1:28" x14ac:dyDescent="0.3">
      <c r="A244" s="4" t="s">
        <v>1500</v>
      </c>
      <c r="B244" t="s">
        <v>67</v>
      </c>
      <c r="C244" t="s">
        <v>68</v>
      </c>
      <c r="D244" t="s">
        <v>58</v>
      </c>
      <c r="E244">
        <v>2014</v>
      </c>
      <c r="F244">
        <v>101</v>
      </c>
      <c r="G244" t="s">
        <v>536</v>
      </c>
      <c r="H244" t="s">
        <v>1502</v>
      </c>
      <c r="I244" s="4">
        <v>125000000</v>
      </c>
      <c r="J244" s="4">
        <v>190871240</v>
      </c>
      <c r="K244">
        <v>5.9</v>
      </c>
      <c r="L244">
        <v>2.35</v>
      </c>
      <c r="M244" t="s">
        <v>69</v>
      </c>
      <c r="N244" t="s">
        <v>902</v>
      </c>
      <c r="O244">
        <v>473</v>
      </c>
      <c r="P244" t="s">
        <v>1499</v>
      </c>
      <c r="Q244">
        <v>833</v>
      </c>
      <c r="R244" t="s">
        <v>1498</v>
      </c>
      <c r="S244">
        <v>809</v>
      </c>
      <c r="T244" t="s">
        <v>1501</v>
      </c>
      <c r="U244">
        <v>429</v>
      </c>
      <c r="V244">
        <v>62000</v>
      </c>
      <c r="W244">
        <v>2690</v>
      </c>
      <c r="X244">
        <v>0</v>
      </c>
      <c r="Y244">
        <v>167085</v>
      </c>
      <c r="Z244">
        <v>348</v>
      </c>
      <c r="AA244">
        <v>491</v>
      </c>
      <c r="AB244" t="s">
        <v>1503</v>
      </c>
    </row>
    <row r="245" spans="1:28" x14ac:dyDescent="0.3">
      <c r="A245" s="4" t="s">
        <v>1507</v>
      </c>
      <c r="B245" t="s">
        <v>67</v>
      </c>
      <c r="C245" t="s">
        <v>86</v>
      </c>
      <c r="D245" t="s">
        <v>58</v>
      </c>
      <c r="E245">
        <v>2013</v>
      </c>
      <c r="F245">
        <v>91</v>
      </c>
      <c r="G245" t="s">
        <v>1505</v>
      </c>
      <c r="H245" t="s">
        <v>1509</v>
      </c>
      <c r="I245" s="4">
        <v>100000000</v>
      </c>
      <c r="J245" s="4">
        <v>274084951</v>
      </c>
      <c r="K245">
        <v>7.8</v>
      </c>
      <c r="L245">
        <v>2.35</v>
      </c>
      <c r="M245" t="s">
        <v>69</v>
      </c>
      <c r="N245" t="s">
        <v>1241</v>
      </c>
      <c r="O245">
        <v>0</v>
      </c>
      <c r="P245" t="s">
        <v>1506</v>
      </c>
      <c r="Q245">
        <v>39</v>
      </c>
      <c r="R245" t="s">
        <v>1504</v>
      </c>
      <c r="S245">
        <v>23</v>
      </c>
      <c r="T245" t="s">
        <v>1508</v>
      </c>
      <c r="U245">
        <v>13</v>
      </c>
      <c r="V245">
        <v>147000</v>
      </c>
      <c r="W245">
        <v>87</v>
      </c>
      <c r="X245">
        <v>0</v>
      </c>
      <c r="Y245">
        <v>582917</v>
      </c>
      <c r="Z245">
        <v>738</v>
      </c>
      <c r="AA245">
        <v>1885</v>
      </c>
      <c r="AB245" t="s">
        <v>1510</v>
      </c>
    </row>
    <row r="246" spans="1:28" x14ac:dyDescent="0.3">
      <c r="A246" s="4" t="s">
        <v>1514</v>
      </c>
      <c r="B246" t="s">
        <v>67</v>
      </c>
      <c r="C246" t="s">
        <v>68</v>
      </c>
      <c r="D246" t="s">
        <v>58</v>
      </c>
      <c r="E246">
        <v>1997</v>
      </c>
      <c r="F246">
        <v>108</v>
      </c>
      <c r="G246" t="s">
        <v>80</v>
      </c>
      <c r="H246" t="s">
        <v>1515</v>
      </c>
      <c r="I246" s="4">
        <v>116000000</v>
      </c>
      <c r="J246" s="4">
        <v>67155742</v>
      </c>
      <c r="K246">
        <v>5.8</v>
      </c>
      <c r="L246">
        <v>2.35</v>
      </c>
      <c r="M246" t="s">
        <v>69</v>
      </c>
      <c r="N246" t="s">
        <v>1511</v>
      </c>
      <c r="O246">
        <v>79</v>
      </c>
      <c r="P246" t="s">
        <v>1513</v>
      </c>
      <c r="Q246">
        <v>650</v>
      </c>
      <c r="R246" t="s">
        <v>1512</v>
      </c>
      <c r="S246">
        <v>293</v>
      </c>
      <c r="T246" t="s">
        <v>450</v>
      </c>
      <c r="U246">
        <v>268</v>
      </c>
      <c r="V246">
        <v>0</v>
      </c>
      <c r="W246">
        <v>1569</v>
      </c>
      <c r="X246">
        <v>1</v>
      </c>
      <c r="Y246">
        <v>62271</v>
      </c>
      <c r="Z246">
        <v>93</v>
      </c>
      <c r="AA246">
        <v>277</v>
      </c>
      <c r="AB246" t="s">
        <v>1516</v>
      </c>
    </row>
    <row r="247" spans="1:28" x14ac:dyDescent="0.3">
      <c r="A247" s="4" t="s">
        <v>1519</v>
      </c>
      <c r="B247" t="s">
        <v>67</v>
      </c>
      <c r="C247" t="s">
        <v>68</v>
      </c>
      <c r="D247" t="s">
        <v>58</v>
      </c>
      <c r="E247">
        <v>2016</v>
      </c>
      <c r="F247">
        <v>112</v>
      </c>
      <c r="G247" t="s">
        <v>536</v>
      </c>
      <c r="H247" t="s">
        <v>1520</v>
      </c>
      <c r="I247" s="4">
        <v>135000000</v>
      </c>
      <c r="J247" s="4">
        <v>81638674</v>
      </c>
      <c r="K247">
        <v>6.3</v>
      </c>
      <c r="L247">
        <v>2.35</v>
      </c>
      <c r="M247" t="s">
        <v>69</v>
      </c>
      <c r="N247" t="s">
        <v>1517</v>
      </c>
      <c r="O247">
        <v>13</v>
      </c>
      <c r="P247" t="s">
        <v>1518</v>
      </c>
      <c r="Q247">
        <v>5000</v>
      </c>
      <c r="R247" t="s">
        <v>1499</v>
      </c>
      <c r="S247">
        <v>833</v>
      </c>
      <c r="T247" t="s">
        <v>117</v>
      </c>
      <c r="U247">
        <v>799</v>
      </c>
      <c r="V247">
        <v>12000</v>
      </c>
      <c r="W247">
        <v>8306</v>
      </c>
      <c r="X247" t="s">
        <v>24161</v>
      </c>
      <c r="Y247">
        <v>17533</v>
      </c>
      <c r="Z247">
        <v>181</v>
      </c>
      <c r="AA247">
        <v>115</v>
      </c>
      <c r="AB247" t="s">
        <v>1521</v>
      </c>
    </row>
    <row r="248" spans="1:28" x14ac:dyDescent="0.3">
      <c r="A248" s="4" t="s">
        <v>1525</v>
      </c>
      <c r="B248" t="s">
        <v>67</v>
      </c>
      <c r="C248" t="s">
        <v>68</v>
      </c>
      <c r="D248" t="s">
        <v>58</v>
      </c>
      <c r="E248">
        <v>2015</v>
      </c>
      <c r="F248">
        <v>100</v>
      </c>
      <c r="G248" t="s">
        <v>100</v>
      </c>
      <c r="H248" t="s">
        <v>1527</v>
      </c>
      <c r="I248" s="4">
        <v>120000000</v>
      </c>
      <c r="J248" s="4">
        <v>56114221</v>
      </c>
      <c r="K248">
        <v>4.3</v>
      </c>
      <c r="L248">
        <v>2.35</v>
      </c>
      <c r="M248" t="s">
        <v>69</v>
      </c>
      <c r="N248" t="s">
        <v>1522</v>
      </c>
      <c r="O248">
        <v>128</v>
      </c>
      <c r="P248" t="s">
        <v>1524</v>
      </c>
      <c r="Q248">
        <v>596</v>
      </c>
      <c r="R248" t="s">
        <v>1523</v>
      </c>
      <c r="S248">
        <v>360</v>
      </c>
      <c r="T248" t="s">
        <v>1526</v>
      </c>
      <c r="U248">
        <v>78</v>
      </c>
      <c r="V248">
        <v>41000</v>
      </c>
      <c r="W248">
        <v>1261</v>
      </c>
      <c r="X248">
        <v>3</v>
      </c>
      <c r="Y248">
        <v>110486</v>
      </c>
      <c r="Z248">
        <v>369</v>
      </c>
      <c r="AA248">
        <v>695</v>
      </c>
      <c r="AB248" t="s">
        <v>1528</v>
      </c>
    </row>
    <row r="249" spans="1:28" x14ac:dyDescent="0.3">
      <c r="A249" s="4" t="s">
        <v>1530</v>
      </c>
      <c r="B249" t="s">
        <v>67</v>
      </c>
      <c r="C249" t="s">
        <v>68</v>
      </c>
      <c r="D249" t="s">
        <v>58</v>
      </c>
      <c r="E249">
        <v>2006</v>
      </c>
      <c r="F249">
        <v>108</v>
      </c>
      <c r="G249" t="s">
        <v>1529</v>
      </c>
      <c r="H249" t="s">
        <v>1531</v>
      </c>
      <c r="I249" s="4">
        <v>110000000</v>
      </c>
      <c r="J249" s="4">
        <v>250863268</v>
      </c>
      <c r="K249">
        <v>6.4</v>
      </c>
      <c r="L249">
        <v>1.85</v>
      </c>
      <c r="M249" t="s">
        <v>122</v>
      </c>
      <c r="N249" t="s">
        <v>835</v>
      </c>
      <c r="O249">
        <v>189</v>
      </c>
      <c r="P249" t="s">
        <v>837</v>
      </c>
      <c r="Q249">
        <v>49000</v>
      </c>
      <c r="R249" t="s">
        <v>836</v>
      </c>
      <c r="S249">
        <v>3000</v>
      </c>
      <c r="T249" t="s">
        <v>839</v>
      </c>
      <c r="U249">
        <v>1000</v>
      </c>
      <c r="V249">
        <v>3000</v>
      </c>
      <c r="W249">
        <v>55486</v>
      </c>
      <c r="X249">
        <v>2</v>
      </c>
      <c r="Y249">
        <v>234480</v>
      </c>
      <c r="Z249">
        <v>179</v>
      </c>
      <c r="AA249">
        <v>444</v>
      </c>
      <c r="AB249" t="s">
        <v>1532</v>
      </c>
    </row>
    <row r="250" spans="1:28" x14ac:dyDescent="0.3">
      <c r="A250" s="4" t="s">
        <v>1534</v>
      </c>
      <c r="B250" t="s">
        <v>67</v>
      </c>
      <c r="C250" t="s">
        <v>68</v>
      </c>
      <c r="D250" t="s">
        <v>58</v>
      </c>
      <c r="E250">
        <v>2015</v>
      </c>
      <c r="F250">
        <v>114</v>
      </c>
      <c r="G250" t="s">
        <v>739</v>
      </c>
      <c r="H250" t="s">
        <v>1536</v>
      </c>
      <c r="I250" s="4">
        <v>110000000</v>
      </c>
      <c r="J250" s="4">
        <v>155181732</v>
      </c>
      <c r="K250">
        <v>6.1</v>
      </c>
      <c r="L250">
        <v>2.35</v>
      </c>
      <c r="M250" t="s">
        <v>69</v>
      </c>
      <c r="N250" t="s">
        <v>1533</v>
      </c>
      <c r="O250">
        <v>62</v>
      </c>
      <c r="P250" t="s">
        <v>1097</v>
      </c>
      <c r="Q250">
        <v>12000</v>
      </c>
      <c r="R250" t="s">
        <v>1374</v>
      </c>
      <c r="S250">
        <v>2000</v>
      </c>
      <c r="T250" t="s">
        <v>1535</v>
      </c>
      <c r="U250">
        <v>884</v>
      </c>
      <c r="V250">
        <v>52000</v>
      </c>
      <c r="W250">
        <v>16718</v>
      </c>
      <c r="X250">
        <v>0</v>
      </c>
      <c r="Y250">
        <v>147497</v>
      </c>
      <c r="Z250">
        <v>358</v>
      </c>
      <c r="AA250">
        <v>499</v>
      </c>
      <c r="AB250" t="s">
        <v>1537</v>
      </c>
    </row>
    <row r="251" spans="1:28" x14ac:dyDescent="0.3">
      <c r="A251" s="4" t="s">
        <v>1540</v>
      </c>
      <c r="B251" t="s">
        <v>67</v>
      </c>
      <c r="C251" t="s">
        <v>86</v>
      </c>
      <c r="D251" t="s">
        <v>58</v>
      </c>
      <c r="E251">
        <v>1997</v>
      </c>
      <c r="F251">
        <v>119</v>
      </c>
      <c r="G251" t="s">
        <v>80</v>
      </c>
      <c r="H251" t="s">
        <v>1542</v>
      </c>
      <c r="I251" s="4">
        <v>110000000</v>
      </c>
      <c r="J251" s="4">
        <v>125332007</v>
      </c>
      <c r="K251">
        <v>6.5</v>
      </c>
      <c r="L251">
        <v>2.35</v>
      </c>
      <c r="M251" t="s">
        <v>69</v>
      </c>
      <c r="N251" t="s">
        <v>1538</v>
      </c>
      <c r="O251">
        <v>55</v>
      </c>
      <c r="P251" t="s">
        <v>1539</v>
      </c>
      <c r="Q251">
        <v>811</v>
      </c>
      <c r="R251" t="s">
        <v>988</v>
      </c>
      <c r="S251">
        <v>766</v>
      </c>
      <c r="T251" t="s">
        <v>1541</v>
      </c>
      <c r="U251">
        <v>387</v>
      </c>
      <c r="V251">
        <v>0</v>
      </c>
      <c r="W251">
        <v>2958</v>
      </c>
      <c r="X251">
        <v>3</v>
      </c>
      <c r="Y251">
        <v>149680</v>
      </c>
      <c r="Z251">
        <v>160</v>
      </c>
      <c r="AA251">
        <v>328</v>
      </c>
      <c r="AB251" t="s">
        <v>1543</v>
      </c>
    </row>
    <row r="252" spans="1:28" x14ac:dyDescent="0.3">
      <c r="A252" s="4" t="s">
        <v>1545</v>
      </c>
      <c r="B252" t="s">
        <v>67</v>
      </c>
      <c r="C252" t="s">
        <v>68</v>
      </c>
      <c r="D252" t="s">
        <v>58</v>
      </c>
      <c r="E252">
        <v>2000</v>
      </c>
      <c r="F252">
        <v>142</v>
      </c>
      <c r="G252" t="s">
        <v>1042</v>
      </c>
      <c r="H252" t="s">
        <v>1546</v>
      </c>
      <c r="I252" s="4">
        <v>110000000</v>
      </c>
      <c r="J252" s="4">
        <v>113330342</v>
      </c>
      <c r="K252">
        <v>7.1</v>
      </c>
      <c r="L252">
        <v>2.35</v>
      </c>
      <c r="M252" t="s">
        <v>612</v>
      </c>
      <c r="N252" t="s">
        <v>455</v>
      </c>
      <c r="O252">
        <v>776</v>
      </c>
      <c r="P252" t="s">
        <v>490</v>
      </c>
      <c r="Q252">
        <v>13000</v>
      </c>
      <c r="R252" t="s">
        <v>1544</v>
      </c>
      <c r="S252">
        <v>2000</v>
      </c>
      <c r="T252" t="s">
        <v>165</v>
      </c>
      <c r="U252">
        <v>1000</v>
      </c>
      <c r="V252">
        <v>4000</v>
      </c>
      <c r="W252">
        <v>19454</v>
      </c>
      <c r="X252">
        <v>1</v>
      </c>
      <c r="Y252">
        <v>207613</v>
      </c>
      <c r="Z252">
        <v>192</v>
      </c>
      <c r="AA252">
        <v>1144</v>
      </c>
      <c r="AB252" t="s">
        <v>1547</v>
      </c>
    </row>
    <row r="253" spans="1:28" x14ac:dyDescent="0.3">
      <c r="A253" s="4" t="s">
        <v>1551</v>
      </c>
      <c r="B253" t="s">
        <v>67</v>
      </c>
      <c r="C253" t="s">
        <v>68</v>
      </c>
      <c r="D253" t="s">
        <v>58</v>
      </c>
      <c r="E253">
        <v>2004</v>
      </c>
      <c r="F253">
        <v>125</v>
      </c>
      <c r="G253" t="s">
        <v>1550</v>
      </c>
      <c r="H253" t="s">
        <v>1553</v>
      </c>
      <c r="I253" s="4">
        <v>110000000</v>
      </c>
      <c r="J253" s="4">
        <v>125531634</v>
      </c>
      <c r="K253">
        <v>6.4</v>
      </c>
      <c r="L253">
        <v>2.35</v>
      </c>
      <c r="M253" t="s">
        <v>69</v>
      </c>
      <c r="N253" t="s">
        <v>1548</v>
      </c>
      <c r="O253">
        <v>0</v>
      </c>
      <c r="P253" t="s">
        <v>367</v>
      </c>
      <c r="Q253">
        <v>11000</v>
      </c>
      <c r="R253" t="s">
        <v>1549</v>
      </c>
      <c r="S253">
        <v>8000</v>
      </c>
      <c r="T253" t="s">
        <v>1552</v>
      </c>
      <c r="U253">
        <v>350</v>
      </c>
      <c r="V253">
        <v>0</v>
      </c>
      <c r="W253">
        <v>19359</v>
      </c>
      <c r="X253">
        <v>0</v>
      </c>
      <c r="Y253">
        <v>284852</v>
      </c>
      <c r="Z253">
        <v>198</v>
      </c>
      <c r="AA253">
        <v>627</v>
      </c>
      <c r="AB253" t="s">
        <v>1554</v>
      </c>
    </row>
    <row r="254" spans="1:28" x14ac:dyDescent="0.3">
      <c r="A254" s="4" t="s">
        <v>1556</v>
      </c>
      <c r="B254" t="s">
        <v>67</v>
      </c>
      <c r="C254" t="s">
        <v>68</v>
      </c>
      <c r="D254" t="s">
        <v>58</v>
      </c>
      <c r="E254">
        <v>2005</v>
      </c>
      <c r="F254">
        <v>126</v>
      </c>
      <c r="G254" t="s">
        <v>1555</v>
      </c>
      <c r="H254" t="s">
        <v>1558</v>
      </c>
      <c r="I254" s="4">
        <v>120000000</v>
      </c>
      <c r="J254" s="4">
        <v>186336103</v>
      </c>
      <c r="K254">
        <v>6.5</v>
      </c>
      <c r="L254">
        <v>2.35</v>
      </c>
      <c r="M254" t="s">
        <v>69</v>
      </c>
      <c r="N254" t="s">
        <v>548</v>
      </c>
      <c r="O254">
        <v>218</v>
      </c>
      <c r="P254" t="s">
        <v>367</v>
      </c>
      <c r="Q254">
        <v>11000</v>
      </c>
      <c r="R254" t="s">
        <v>592</v>
      </c>
      <c r="S254">
        <v>11000</v>
      </c>
      <c r="T254" t="s">
        <v>1557</v>
      </c>
      <c r="U254">
        <v>322</v>
      </c>
      <c r="V254">
        <v>0</v>
      </c>
      <c r="W254">
        <v>22722</v>
      </c>
      <c r="X254">
        <v>2</v>
      </c>
      <c r="Y254">
        <v>348861</v>
      </c>
      <c r="Z254">
        <v>233</v>
      </c>
      <c r="AA254">
        <v>798</v>
      </c>
      <c r="AB254" t="s">
        <v>1559</v>
      </c>
    </row>
    <row r="255" spans="1:28" x14ac:dyDescent="0.3">
      <c r="A255" s="4" t="s">
        <v>1561</v>
      </c>
      <c r="B255" t="s">
        <v>67</v>
      </c>
      <c r="C255" t="s">
        <v>68</v>
      </c>
      <c r="D255" t="s">
        <v>58</v>
      </c>
      <c r="E255">
        <v>2015</v>
      </c>
      <c r="F255">
        <v>119</v>
      </c>
      <c r="G255" t="s">
        <v>1194</v>
      </c>
      <c r="H255" t="s">
        <v>1563</v>
      </c>
      <c r="I255" s="4">
        <v>110000000</v>
      </c>
      <c r="J255" s="4">
        <v>129995817</v>
      </c>
      <c r="K255">
        <v>6.3</v>
      </c>
      <c r="L255">
        <v>2.35</v>
      </c>
      <c r="M255" t="s">
        <v>69</v>
      </c>
      <c r="N255" t="s">
        <v>1281</v>
      </c>
      <c r="O255">
        <v>124</v>
      </c>
      <c r="P255" t="s">
        <v>240</v>
      </c>
      <c r="Q255">
        <v>14000</v>
      </c>
      <c r="R255" t="s">
        <v>1560</v>
      </c>
      <c r="S255">
        <v>5000</v>
      </c>
      <c r="T255" t="s">
        <v>1562</v>
      </c>
      <c r="U255">
        <v>1000</v>
      </c>
      <c r="V255">
        <v>27000</v>
      </c>
      <c r="W255">
        <v>22622</v>
      </c>
      <c r="X255">
        <v>0</v>
      </c>
      <c r="Y255">
        <v>154621</v>
      </c>
      <c r="Z255">
        <v>263</v>
      </c>
      <c r="AA255">
        <v>258</v>
      </c>
      <c r="AB255" t="s">
        <v>1564</v>
      </c>
    </row>
    <row r="256" spans="1:28" x14ac:dyDescent="0.3">
      <c r="A256" s="4" t="s">
        <v>1567</v>
      </c>
      <c r="B256" t="s">
        <v>67</v>
      </c>
      <c r="C256" t="s">
        <v>68</v>
      </c>
      <c r="D256" t="s">
        <v>24160</v>
      </c>
      <c r="E256">
        <v>2004</v>
      </c>
      <c r="F256">
        <v>170</v>
      </c>
      <c r="G256" t="s">
        <v>1566</v>
      </c>
      <c r="H256" t="s">
        <v>1569</v>
      </c>
      <c r="I256" s="4">
        <v>110000000</v>
      </c>
      <c r="J256" s="4">
        <v>102608827</v>
      </c>
      <c r="K256">
        <v>7.5</v>
      </c>
      <c r="L256">
        <v>2.35</v>
      </c>
      <c r="M256" t="s">
        <v>69</v>
      </c>
      <c r="N256" t="s">
        <v>514</v>
      </c>
      <c r="O256">
        <v>17000</v>
      </c>
      <c r="P256" t="s">
        <v>242</v>
      </c>
      <c r="Q256">
        <v>29000</v>
      </c>
      <c r="R256" t="s">
        <v>1565</v>
      </c>
      <c r="S256">
        <v>3000</v>
      </c>
      <c r="T256" t="s">
        <v>1568</v>
      </c>
      <c r="U256">
        <v>827</v>
      </c>
      <c r="V256">
        <v>0</v>
      </c>
      <c r="W256">
        <v>34582</v>
      </c>
      <c r="X256">
        <v>0</v>
      </c>
      <c r="Y256">
        <v>264318</v>
      </c>
      <c r="Z256">
        <v>267</v>
      </c>
      <c r="AA256">
        <v>799</v>
      </c>
      <c r="AB256" t="s">
        <v>1570</v>
      </c>
    </row>
    <row r="257" spans="1:28" x14ac:dyDescent="0.3">
      <c r="A257" s="4" t="s">
        <v>1573</v>
      </c>
      <c r="B257" t="s">
        <v>67</v>
      </c>
      <c r="C257" t="s">
        <v>68</v>
      </c>
      <c r="D257" t="s">
        <v>58</v>
      </c>
      <c r="E257">
        <v>2010</v>
      </c>
      <c r="F257">
        <v>85</v>
      </c>
      <c r="G257" t="s">
        <v>813</v>
      </c>
      <c r="H257" t="s">
        <v>1575</v>
      </c>
      <c r="I257" s="4">
        <v>112000000</v>
      </c>
      <c r="J257" s="4">
        <v>42776259</v>
      </c>
      <c r="K257">
        <v>4.9000000000000004</v>
      </c>
      <c r="L257">
        <v>2.35</v>
      </c>
      <c r="M257" t="s">
        <v>122</v>
      </c>
      <c r="N257" t="s">
        <v>503</v>
      </c>
      <c r="O257">
        <v>11</v>
      </c>
      <c r="P257" t="s">
        <v>1572</v>
      </c>
      <c r="Q257">
        <v>480</v>
      </c>
      <c r="R257" t="s">
        <v>1571</v>
      </c>
      <c r="S257">
        <v>392</v>
      </c>
      <c r="T257" t="s">
        <v>1574</v>
      </c>
      <c r="U257">
        <v>116</v>
      </c>
      <c r="V257">
        <v>0</v>
      </c>
      <c r="W257">
        <v>1173</v>
      </c>
      <c r="X257">
        <v>1</v>
      </c>
      <c r="Y257">
        <v>53160</v>
      </c>
      <c r="Z257">
        <v>184</v>
      </c>
      <c r="AA257">
        <v>121</v>
      </c>
      <c r="AB257" t="s">
        <v>1576</v>
      </c>
    </row>
    <row r="258" spans="1:28" x14ac:dyDescent="0.3">
      <c r="A258" s="4" t="s">
        <v>1579</v>
      </c>
      <c r="B258" t="s">
        <v>67</v>
      </c>
      <c r="C258" t="s">
        <v>68</v>
      </c>
      <c r="D258" t="s">
        <v>58</v>
      </c>
      <c r="E258">
        <v>2011</v>
      </c>
      <c r="F258">
        <v>119</v>
      </c>
      <c r="G258" t="s">
        <v>1578</v>
      </c>
      <c r="H258" t="s">
        <v>1581</v>
      </c>
      <c r="I258" s="4">
        <v>120000000</v>
      </c>
      <c r="J258" s="4">
        <v>98780042</v>
      </c>
      <c r="K258">
        <v>5.8</v>
      </c>
      <c r="L258">
        <v>2.35</v>
      </c>
      <c r="M258" t="s">
        <v>69</v>
      </c>
      <c r="N258" t="s">
        <v>1577</v>
      </c>
      <c r="O258">
        <v>1000</v>
      </c>
      <c r="P258" t="s">
        <v>81</v>
      </c>
      <c r="Q258">
        <v>11000</v>
      </c>
      <c r="R258" t="s">
        <v>165</v>
      </c>
      <c r="S258">
        <v>1000</v>
      </c>
      <c r="T258" t="s">
        <v>1580</v>
      </c>
      <c r="U258">
        <v>741</v>
      </c>
      <c r="V258">
        <v>14000</v>
      </c>
      <c r="W258">
        <v>13391</v>
      </c>
      <c r="X258">
        <v>0</v>
      </c>
      <c r="Y258">
        <v>136019</v>
      </c>
      <c r="Z258">
        <v>447</v>
      </c>
      <c r="AA258">
        <v>443</v>
      </c>
      <c r="AB258" t="s">
        <v>1582</v>
      </c>
    </row>
    <row r="259" spans="1:28" x14ac:dyDescent="0.3">
      <c r="A259" s="4" t="s">
        <v>24057</v>
      </c>
      <c r="B259" t="s">
        <v>67</v>
      </c>
      <c r="C259" t="s">
        <v>68</v>
      </c>
      <c r="D259" t="s">
        <v>58</v>
      </c>
      <c r="E259" t="s">
        <v>24161</v>
      </c>
      <c r="F259">
        <v>60</v>
      </c>
      <c r="G259" t="s">
        <v>1584</v>
      </c>
      <c r="H259" t="s">
        <v>1587</v>
      </c>
      <c r="I259" s="4" t="s">
        <v>24161</v>
      </c>
      <c r="J259" s="4" t="s">
        <v>24161</v>
      </c>
      <c r="K259">
        <v>7.6</v>
      </c>
      <c r="L259">
        <v>4</v>
      </c>
      <c r="M259" t="s">
        <v>1589</v>
      </c>
      <c r="N259" t="s">
        <v>24161</v>
      </c>
      <c r="O259" t="s">
        <v>24161</v>
      </c>
      <c r="P259" t="s">
        <v>1585</v>
      </c>
      <c r="Q259">
        <v>669</v>
      </c>
      <c r="R259" t="s">
        <v>1583</v>
      </c>
      <c r="S259">
        <v>554</v>
      </c>
      <c r="T259" t="s">
        <v>1586</v>
      </c>
      <c r="U259">
        <v>432</v>
      </c>
      <c r="V259">
        <v>0</v>
      </c>
      <c r="W259">
        <v>1655</v>
      </c>
      <c r="X259">
        <v>4</v>
      </c>
      <c r="Y259">
        <v>25402</v>
      </c>
      <c r="Z259">
        <v>29</v>
      </c>
      <c r="AA259">
        <v>97</v>
      </c>
      <c r="AB259" t="s">
        <v>1588</v>
      </c>
    </row>
    <row r="260" spans="1:28" x14ac:dyDescent="0.3">
      <c r="A260" s="4" t="s">
        <v>1593</v>
      </c>
      <c r="B260" t="s">
        <v>67</v>
      </c>
      <c r="C260" t="s">
        <v>68</v>
      </c>
      <c r="D260" t="s">
        <v>58</v>
      </c>
      <c r="E260">
        <v>2014</v>
      </c>
      <c r="F260">
        <v>102</v>
      </c>
      <c r="G260" t="s">
        <v>1592</v>
      </c>
      <c r="H260" t="s">
        <v>1594</v>
      </c>
      <c r="I260" s="4">
        <v>110000000</v>
      </c>
      <c r="J260" s="4">
        <v>106369117</v>
      </c>
      <c r="K260">
        <v>6.2</v>
      </c>
      <c r="L260">
        <v>2.35</v>
      </c>
      <c r="M260" t="s">
        <v>612</v>
      </c>
      <c r="N260" t="s">
        <v>1590</v>
      </c>
      <c r="O260">
        <v>263</v>
      </c>
      <c r="P260" t="s">
        <v>226</v>
      </c>
      <c r="Q260">
        <v>6000</v>
      </c>
      <c r="R260" t="s">
        <v>1591</v>
      </c>
      <c r="S260">
        <v>1000</v>
      </c>
      <c r="T260" t="s">
        <v>1140</v>
      </c>
      <c r="U260">
        <v>1000</v>
      </c>
      <c r="V260">
        <v>71000</v>
      </c>
      <c r="W260">
        <v>10583</v>
      </c>
      <c r="X260">
        <v>0</v>
      </c>
      <c r="Y260">
        <v>225273</v>
      </c>
      <c r="Z260">
        <v>366</v>
      </c>
      <c r="AA260">
        <v>523</v>
      </c>
      <c r="AB260" t="s">
        <v>1595</v>
      </c>
    </row>
    <row r="261" spans="1:28" x14ac:dyDescent="0.3">
      <c r="A261" s="4" t="s">
        <v>1599</v>
      </c>
      <c r="B261" t="s">
        <v>67</v>
      </c>
      <c r="C261" t="s">
        <v>68</v>
      </c>
      <c r="D261" t="s">
        <v>58</v>
      </c>
      <c r="E261">
        <v>2011</v>
      </c>
      <c r="F261">
        <v>103</v>
      </c>
      <c r="G261" t="s">
        <v>298</v>
      </c>
      <c r="H261" t="s">
        <v>1601</v>
      </c>
      <c r="I261" s="4">
        <v>110000000</v>
      </c>
      <c r="J261" s="4">
        <v>142614158</v>
      </c>
      <c r="K261">
        <v>5.5</v>
      </c>
      <c r="L261">
        <v>1.78</v>
      </c>
      <c r="M261" t="s">
        <v>122</v>
      </c>
      <c r="N261" t="s">
        <v>1596</v>
      </c>
      <c r="O261">
        <v>67</v>
      </c>
      <c r="P261" t="s">
        <v>1598</v>
      </c>
      <c r="Q261">
        <v>383</v>
      </c>
      <c r="R261" t="s">
        <v>1597</v>
      </c>
      <c r="S261">
        <v>113</v>
      </c>
      <c r="T261" t="s">
        <v>1600</v>
      </c>
      <c r="U261">
        <v>111</v>
      </c>
      <c r="V261">
        <v>31000</v>
      </c>
      <c r="W261">
        <v>692</v>
      </c>
      <c r="X261">
        <v>3</v>
      </c>
      <c r="Y261">
        <v>66593</v>
      </c>
      <c r="Z261">
        <v>172</v>
      </c>
      <c r="AA261">
        <v>153</v>
      </c>
      <c r="AB261" t="s">
        <v>1602</v>
      </c>
    </row>
    <row r="262" spans="1:28" x14ac:dyDescent="0.3">
      <c r="A262" s="4" t="s">
        <v>1606</v>
      </c>
      <c r="B262" t="s">
        <v>67</v>
      </c>
      <c r="C262" t="s">
        <v>68</v>
      </c>
      <c r="D262" t="s">
        <v>58</v>
      </c>
      <c r="E262">
        <v>2004</v>
      </c>
      <c r="F262">
        <v>76</v>
      </c>
      <c r="G262" t="s">
        <v>1605</v>
      </c>
      <c r="H262" t="s">
        <v>1608</v>
      </c>
      <c r="I262" s="4">
        <v>110000000</v>
      </c>
      <c r="J262" s="4">
        <v>50026353</v>
      </c>
      <c r="K262">
        <v>5.4</v>
      </c>
      <c r="L262">
        <v>1.78</v>
      </c>
      <c r="M262" t="s">
        <v>122</v>
      </c>
      <c r="N262" t="s">
        <v>1603</v>
      </c>
      <c r="O262">
        <v>6</v>
      </c>
      <c r="P262" t="s">
        <v>299</v>
      </c>
      <c r="Q262">
        <v>12000</v>
      </c>
      <c r="R262" t="s">
        <v>1604</v>
      </c>
      <c r="S262">
        <v>513</v>
      </c>
      <c r="T262" t="s">
        <v>1607</v>
      </c>
      <c r="U262">
        <v>421</v>
      </c>
      <c r="V262">
        <v>304</v>
      </c>
      <c r="W262">
        <v>13607</v>
      </c>
      <c r="X262">
        <v>0</v>
      </c>
      <c r="Y262">
        <v>13581</v>
      </c>
      <c r="Z262">
        <v>104</v>
      </c>
      <c r="AA262">
        <v>88</v>
      </c>
      <c r="AB262" t="s">
        <v>1609</v>
      </c>
    </row>
    <row r="263" spans="1:28" x14ac:dyDescent="0.3">
      <c r="A263" s="4" t="s">
        <v>1611</v>
      </c>
      <c r="B263" t="s">
        <v>67</v>
      </c>
      <c r="C263" t="s">
        <v>68</v>
      </c>
      <c r="D263" t="s">
        <v>58</v>
      </c>
      <c r="E263">
        <v>2016</v>
      </c>
      <c r="F263">
        <v>120</v>
      </c>
      <c r="G263" t="s">
        <v>1610</v>
      </c>
      <c r="H263" t="s">
        <v>1612</v>
      </c>
      <c r="I263" s="4">
        <v>110000000</v>
      </c>
      <c r="J263" s="4">
        <v>66002193</v>
      </c>
      <c r="K263">
        <v>5.8</v>
      </c>
      <c r="L263">
        <v>2.35</v>
      </c>
      <c r="M263" t="s">
        <v>69</v>
      </c>
      <c r="N263" t="s">
        <v>1281</v>
      </c>
      <c r="O263">
        <v>124</v>
      </c>
      <c r="P263" t="s">
        <v>235</v>
      </c>
      <c r="Q263">
        <v>6000</v>
      </c>
      <c r="R263" t="s">
        <v>1560</v>
      </c>
      <c r="S263">
        <v>5000</v>
      </c>
      <c r="T263" t="s">
        <v>873</v>
      </c>
      <c r="U263">
        <v>943</v>
      </c>
      <c r="V263">
        <v>12000</v>
      </c>
      <c r="W263">
        <v>12452</v>
      </c>
      <c r="X263">
        <v>3</v>
      </c>
      <c r="Y263">
        <v>44296</v>
      </c>
      <c r="Z263">
        <v>181</v>
      </c>
      <c r="AA263">
        <v>144</v>
      </c>
      <c r="AB263" t="s">
        <v>1613</v>
      </c>
    </row>
    <row r="264" spans="1:28" x14ac:dyDescent="0.3">
      <c r="A264" s="4" t="s">
        <v>1616</v>
      </c>
      <c r="B264" t="s">
        <v>67</v>
      </c>
      <c r="C264" t="s">
        <v>68</v>
      </c>
      <c r="D264" t="s">
        <v>58</v>
      </c>
      <c r="E264">
        <v>2011</v>
      </c>
      <c r="F264">
        <v>127</v>
      </c>
      <c r="G264" t="s">
        <v>1615</v>
      </c>
      <c r="H264" t="s">
        <v>1618</v>
      </c>
      <c r="I264" s="4">
        <v>110000000</v>
      </c>
      <c r="J264" s="4">
        <v>85463309</v>
      </c>
      <c r="K264">
        <v>7.1</v>
      </c>
      <c r="L264">
        <v>2.35</v>
      </c>
      <c r="M264" t="s">
        <v>69</v>
      </c>
      <c r="N264" t="s">
        <v>835</v>
      </c>
      <c r="O264">
        <v>189</v>
      </c>
      <c r="P264" t="s">
        <v>290</v>
      </c>
      <c r="Q264">
        <v>20000</v>
      </c>
      <c r="R264" t="s">
        <v>1614</v>
      </c>
      <c r="S264">
        <v>929</v>
      </c>
      <c r="T264" t="s">
        <v>1617</v>
      </c>
      <c r="U264">
        <v>544</v>
      </c>
      <c r="V264">
        <v>36000</v>
      </c>
      <c r="W264">
        <v>22254</v>
      </c>
      <c r="X264">
        <v>1</v>
      </c>
      <c r="Y264">
        <v>254841</v>
      </c>
      <c r="Z264">
        <v>327</v>
      </c>
      <c r="AA264">
        <v>426</v>
      </c>
      <c r="AB264" t="s">
        <v>1619</v>
      </c>
    </row>
    <row r="265" spans="1:28" x14ac:dyDescent="0.3">
      <c r="A265" s="4" t="s">
        <v>1622</v>
      </c>
      <c r="B265" t="s">
        <v>67</v>
      </c>
      <c r="C265" t="s">
        <v>68</v>
      </c>
      <c r="D265" t="s">
        <v>58</v>
      </c>
      <c r="E265">
        <v>2013</v>
      </c>
      <c r="F265">
        <v>105</v>
      </c>
      <c r="G265" t="s">
        <v>298</v>
      </c>
      <c r="H265" t="s">
        <v>1624</v>
      </c>
      <c r="I265" s="4">
        <v>105000000</v>
      </c>
      <c r="J265" s="4">
        <v>71017784</v>
      </c>
      <c r="K265">
        <v>5.4</v>
      </c>
      <c r="L265">
        <v>1.85</v>
      </c>
      <c r="M265" t="s">
        <v>122</v>
      </c>
      <c r="N265" t="s">
        <v>1596</v>
      </c>
      <c r="O265">
        <v>67</v>
      </c>
      <c r="P265" t="s">
        <v>1621</v>
      </c>
      <c r="Q265">
        <v>681</v>
      </c>
      <c r="R265" t="s">
        <v>1620</v>
      </c>
      <c r="S265">
        <v>71</v>
      </c>
      <c r="T265" t="s">
        <v>1623</v>
      </c>
      <c r="U265">
        <v>40</v>
      </c>
      <c r="V265">
        <v>0</v>
      </c>
      <c r="W265">
        <v>914</v>
      </c>
      <c r="X265">
        <v>3</v>
      </c>
      <c r="Y265">
        <v>27257</v>
      </c>
      <c r="Z265">
        <v>125</v>
      </c>
      <c r="AA265">
        <v>59</v>
      </c>
      <c r="AB265" t="s">
        <v>1625</v>
      </c>
    </row>
    <row r="266" spans="1:28" x14ac:dyDescent="0.3">
      <c r="A266" s="4" t="s">
        <v>1629</v>
      </c>
      <c r="B266" t="s">
        <v>67</v>
      </c>
      <c r="C266" t="s">
        <v>68</v>
      </c>
      <c r="D266" t="s">
        <v>58</v>
      </c>
      <c r="E266">
        <v>1997</v>
      </c>
      <c r="F266">
        <v>121</v>
      </c>
      <c r="G266" t="s">
        <v>1627</v>
      </c>
      <c r="H266" t="s">
        <v>1631</v>
      </c>
      <c r="I266" s="4">
        <v>160000000</v>
      </c>
      <c r="J266" s="4">
        <v>48068396</v>
      </c>
      <c r="K266">
        <v>3.7</v>
      </c>
      <c r="L266">
        <v>2.35</v>
      </c>
      <c r="M266" t="s">
        <v>69</v>
      </c>
      <c r="N266" t="s">
        <v>1626</v>
      </c>
      <c r="O266">
        <v>101</v>
      </c>
      <c r="P266" t="s">
        <v>1628</v>
      </c>
      <c r="Q266">
        <v>673</v>
      </c>
      <c r="R266" t="s">
        <v>341</v>
      </c>
      <c r="S266">
        <v>368</v>
      </c>
      <c r="T266" t="s">
        <v>1630</v>
      </c>
      <c r="U266">
        <v>202</v>
      </c>
      <c r="V266">
        <v>894</v>
      </c>
      <c r="W266">
        <v>2027</v>
      </c>
      <c r="X266">
        <v>0</v>
      </c>
      <c r="Y266">
        <v>60573</v>
      </c>
      <c r="Z266">
        <v>79</v>
      </c>
      <c r="AA266">
        <v>248</v>
      </c>
      <c r="AB266" t="s">
        <v>1632</v>
      </c>
    </row>
    <row r="267" spans="1:28" x14ac:dyDescent="0.3">
      <c r="A267" s="4" t="s">
        <v>1634</v>
      </c>
      <c r="B267" t="s">
        <v>67</v>
      </c>
      <c r="C267" t="s">
        <v>68</v>
      </c>
      <c r="D267" t="s">
        <v>58</v>
      </c>
      <c r="E267">
        <v>2013</v>
      </c>
      <c r="F267">
        <v>114</v>
      </c>
      <c r="G267" t="s">
        <v>674</v>
      </c>
      <c r="H267" t="s">
        <v>1636</v>
      </c>
      <c r="I267" s="4">
        <v>110000000</v>
      </c>
      <c r="J267" s="4">
        <v>61656849</v>
      </c>
      <c r="K267">
        <v>6.7</v>
      </c>
      <c r="L267">
        <v>2.35</v>
      </c>
      <c r="M267" t="s">
        <v>69</v>
      </c>
      <c r="N267" t="s">
        <v>842</v>
      </c>
      <c r="O267">
        <v>151</v>
      </c>
      <c r="P267" t="s">
        <v>418</v>
      </c>
      <c r="Q267">
        <v>11000</v>
      </c>
      <c r="R267" t="s">
        <v>1633</v>
      </c>
      <c r="S267">
        <v>635</v>
      </c>
      <c r="T267" t="s">
        <v>1635</v>
      </c>
      <c r="U267">
        <v>430</v>
      </c>
      <c r="V267">
        <v>123000</v>
      </c>
      <c r="W267">
        <v>12908</v>
      </c>
      <c r="X267">
        <v>4</v>
      </c>
      <c r="Y267">
        <v>184561</v>
      </c>
      <c r="Z267">
        <v>326</v>
      </c>
      <c r="AA267">
        <v>554</v>
      </c>
      <c r="AB267" t="s">
        <v>1637</v>
      </c>
    </row>
    <row r="268" spans="1:28" x14ac:dyDescent="0.3">
      <c r="A268" s="4" t="s">
        <v>1640</v>
      </c>
      <c r="B268" t="s">
        <v>67</v>
      </c>
      <c r="C268" t="s">
        <v>68</v>
      </c>
      <c r="D268" t="s">
        <v>58</v>
      </c>
      <c r="E268">
        <v>2007</v>
      </c>
      <c r="F268">
        <v>129</v>
      </c>
      <c r="G268" t="s">
        <v>80</v>
      </c>
      <c r="H268" t="s">
        <v>1642</v>
      </c>
      <c r="I268" s="4">
        <v>110000000</v>
      </c>
      <c r="J268" s="4">
        <v>134520804</v>
      </c>
      <c r="K268">
        <v>7.2</v>
      </c>
      <c r="L268">
        <v>2.35</v>
      </c>
      <c r="M268" t="s">
        <v>69</v>
      </c>
      <c r="N268" t="s">
        <v>1638</v>
      </c>
      <c r="O268">
        <v>235</v>
      </c>
      <c r="P268" t="s">
        <v>1002</v>
      </c>
      <c r="Q268">
        <v>13000</v>
      </c>
      <c r="R268" t="s">
        <v>1639</v>
      </c>
      <c r="S268">
        <v>300</v>
      </c>
      <c r="T268" t="s">
        <v>1641</v>
      </c>
      <c r="U268">
        <v>297</v>
      </c>
      <c r="V268">
        <v>0</v>
      </c>
      <c r="W268">
        <v>13961</v>
      </c>
      <c r="X268">
        <v>1</v>
      </c>
      <c r="Y268">
        <v>336235</v>
      </c>
      <c r="Z268">
        <v>354</v>
      </c>
      <c r="AA268">
        <v>782</v>
      </c>
      <c r="AB268" t="s">
        <v>1643</v>
      </c>
    </row>
    <row r="269" spans="1:28" x14ac:dyDescent="0.3">
      <c r="A269" s="4" t="s">
        <v>1644</v>
      </c>
      <c r="B269" t="s">
        <v>67</v>
      </c>
      <c r="C269" t="s">
        <v>206</v>
      </c>
      <c r="D269" t="s">
        <v>58</v>
      </c>
      <c r="E269">
        <v>2001</v>
      </c>
      <c r="F269">
        <v>171</v>
      </c>
      <c r="G269" t="s">
        <v>585</v>
      </c>
      <c r="H269" t="s">
        <v>1646</v>
      </c>
      <c r="I269" s="4">
        <v>93000000</v>
      </c>
      <c r="J269" s="4">
        <v>313837577</v>
      </c>
      <c r="K269">
        <v>8.8000000000000007</v>
      </c>
      <c r="L269">
        <v>2.35</v>
      </c>
      <c r="M269" t="s">
        <v>69</v>
      </c>
      <c r="N269" t="s">
        <v>198</v>
      </c>
      <c r="O269">
        <v>0</v>
      </c>
      <c r="P269" t="s">
        <v>228</v>
      </c>
      <c r="Q269">
        <v>16000</v>
      </c>
      <c r="R269" t="s">
        <v>71</v>
      </c>
      <c r="S269">
        <v>5000</v>
      </c>
      <c r="T269" t="s">
        <v>1645</v>
      </c>
      <c r="U269">
        <v>857</v>
      </c>
      <c r="V269">
        <v>21000</v>
      </c>
      <c r="W269">
        <v>22342</v>
      </c>
      <c r="X269">
        <v>2</v>
      </c>
      <c r="Y269">
        <v>1238746</v>
      </c>
      <c r="Z269">
        <v>297</v>
      </c>
      <c r="AA269">
        <v>5060</v>
      </c>
      <c r="AB269" t="s">
        <v>1647</v>
      </c>
    </row>
    <row r="270" spans="1:28" x14ac:dyDescent="0.3">
      <c r="A270" s="4" t="s">
        <v>1650</v>
      </c>
      <c r="B270" t="s">
        <v>67</v>
      </c>
      <c r="C270" t="s">
        <v>68</v>
      </c>
      <c r="D270" t="s">
        <v>58</v>
      </c>
      <c r="E270">
        <v>2004</v>
      </c>
      <c r="F270">
        <v>120</v>
      </c>
      <c r="G270" t="s">
        <v>1649</v>
      </c>
      <c r="H270" t="s">
        <v>1652</v>
      </c>
      <c r="I270" s="4">
        <v>110000000</v>
      </c>
      <c r="J270" s="4">
        <v>24004159</v>
      </c>
      <c r="K270">
        <v>5.8</v>
      </c>
      <c r="L270">
        <v>2.35</v>
      </c>
      <c r="M270" t="s">
        <v>122</v>
      </c>
      <c r="N270" t="s">
        <v>1648</v>
      </c>
      <c r="O270">
        <v>153</v>
      </c>
      <c r="P270" t="s">
        <v>420</v>
      </c>
      <c r="Q270">
        <v>1000</v>
      </c>
      <c r="R270" t="s">
        <v>839</v>
      </c>
      <c r="S270">
        <v>1000</v>
      </c>
      <c r="T270" t="s">
        <v>1651</v>
      </c>
      <c r="U270">
        <v>447</v>
      </c>
      <c r="V270">
        <v>0</v>
      </c>
      <c r="W270">
        <v>3175</v>
      </c>
      <c r="X270">
        <v>0</v>
      </c>
      <c r="Y270">
        <v>68720</v>
      </c>
      <c r="Z270">
        <v>188</v>
      </c>
      <c r="AA270">
        <v>191</v>
      </c>
      <c r="AB270" t="s">
        <v>1653</v>
      </c>
    </row>
    <row r="271" spans="1:28" x14ac:dyDescent="0.3">
      <c r="A271" s="4" t="s">
        <v>1656</v>
      </c>
      <c r="B271" t="s">
        <v>67</v>
      </c>
      <c r="C271" t="s">
        <v>68</v>
      </c>
      <c r="D271" t="s">
        <v>24160</v>
      </c>
      <c r="E271">
        <v>2001</v>
      </c>
      <c r="F271">
        <v>165</v>
      </c>
      <c r="G271" t="s">
        <v>1655</v>
      </c>
      <c r="H271" t="s">
        <v>1657</v>
      </c>
      <c r="I271" s="4">
        <v>107000000</v>
      </c>
      <c r="J271" s="4">
        <v>58183966</v>
      </c>
      <c r="K271">
        <v>6.8</v>
      </c>
      <c r="L271">
        <v>2.35</v>
      </c>
      <c r="M271" t="s">
        <v>612</v>
      </c>
      <c r="N271" t="s">
        <v>1654</v>
      </c>
      <c r="O271">
        <v>0</v>
      </c>
      <c r="P271" t="s">
        <v>193</v>
      </c>
      <c r="Q271">
        <v>10000</v>
      </c>
      <c r="R271" t="s">
        <v>828</v>
      </c>
      <c r="S271">
        <v>851</v>
      </c>
      <c r="T271" t="s">
        <v>1070</v>
      </c>
      <c r="U271">
        <v>780</v>
      </c>
      <c r="V271">
        <v>0</v>
      </c>
      <c r="W271">
        <v>14196</v>
      </c>
      <c r="X271">
        <v>1</v>
      </c>
      <c r="Y271">
        <v>79186</v>
      </c>
      <c r="Z271">
        <v>174</v>
      </c>
      <c r="AA271">
        <v>386</v>
      </c>
      <c r="AB271" t="s">
        <v>1658</v>
      </c>
    </row>
    <row r="272" spans="1:28" x14ac:dyDescent="0.3">
      <c r="A272" s="4" t="s">
        <v>1661</v>
      </c>
      <c r="B272" t="s">
        <v>67</v>
      </c>
      <c r="C272" t="s">
        <v>68</v>
      </c>
      <c r="D272" t="s">
        <v>58</v>
      </c>
      <c r="E272">
        <v>2003</v>
      </c>
      <c r="F272">
        <v>82</v>
      </c>
      <c r="G272" t="s">
        <v>813</v>
      </c>
      <c r="H272" t="s">
        <v>1663</v>
      </c>
      <c r="I272" s="4">
        <v>109000000</v>
      </c>
      <c r="J272" s="4">
        <v>100446895</v>
      </c>
      <c r="K272">
        <v>3.8</v>
      </c>
      <c r="L272">
        <v>1.85</v>
      </c>
      <c r="M272" t="s">
        <v>122</v>
      </c>
      <c r="N272" t="s">
        <v>1659</v>
      </c>
      <c r="O272">
        <v>34</v>
      </c>
      <c r="P272" t="s">
        <v>301</v>
      </c>
      <c r="Q272">
        <v>760</v>
      </c>
      <c r="R272" t="s">
        <v>1660</v>
      </c>
      <c r="S272">
        <v>743</v>
      </c>
      <c r="T272" t="s">
        <v>1662</v>
      </c>
      <c r="U272">
        <v>434</v>
      </c>
      <c r="V272">
        <v>946</v>
      </c>
      <c r="W272">
        <v>2762</v>
      </c>
      <c r="X272">
        <v>1</v>
      </c>
      <c r="Y272">
        <v>36033</v>
      </c>
      <c r="Z272">
        <v>109</v>
      </c>
      <c r="AA272">
        <v>456</v>
      </c>
      <c r="AB272" t="s">
        <v>1664</v>
      </c>
    </row>
    <row r="273" spans="1:28" x14ac:dyDescent="0.3">
      <c r="A273" s="4" t="s">
        <v>1666</v>
      </c>
      <c r="B273" t="s">
        <v>67</v>
      </c>
      <c r="C273" t="s">
        <v>68</v>
      </c>
      <c r="D273" t="s">
        <v>58</v>
      </c>
      <c r="E273">
        <v>2004</v>
      </c>
      <c r="F273">
        <v>115</v>
      </c>
      <c r="G273" t="s">
        <v>1665</v>
      </c>
      <c r="H273" t="s">
        <v>1668</v>
      </c>
      <c r="I273" s="4">
        <v>120000000</v>
      </c>
      <c r="J273" s="4">
        <v>144795350</v>
      </c>
      <c r="K273">
        <v>7.1</v>
      </c>
      <c r="L273">
        <v>2.35</v>
      </c>
      <c r="M273" t="s">
        <v>69</v>
      </c>
      <c r="N273" t="s">
        <v>1064</v>
      </c>
      <c r="O273">
        <v>295</v>
      </c>
      <c r="P273" t="s">
        <v>193</v>
      </c>
      <c r="Q273">
        <v>10000</v>
      </c>
      <c r="R273" t="s">
        <v>379</v>
      </c>
      <c r="S273">
        <v>981</v>
      </c>
      <c r="T273" t="s">
        <v>1667</v>
      </c>
      <c r="U273">
        <v>466</v>
      </c>
      <c r="V273">
        <v>0</v>
      </c>
      <c r="W273">
        <v>12068</v>
      </c>
      <c r="X273">
        <v>1</v>
      </c>
      <c r="Y273">
        <v>387632</v>
      </c>
      <c r="Z273">
        <v>225</v>
      </c>
      <c r="AA273">
        <v>789</v>
      </c>
      <c r="AB273" t="s">
        <v>1669</v>
      </c>
    </row>
    <row r="274" spans="1:28" x14ac:dyDescent="0.3">
      <c r="A274" s="4" t="s">
        <v>1670</v>
      </c>
      <c r="B274" t="s">
        <v>67</v>
      </c>
      <c r="C274" t="s">
        <v>68</v>
      </c>
      <c r="D274" t="s">
        <v>58</v>
      </c>
      <c r="E274">
        <v>2005</v>
      </c>
      <c r="F274">
        <v>194</v>
      </c>
      <c r="G274" t="s">
        <v>1123</v>
      </c>
      <c r="H274" t="s">
        <v>1672</v>
      </c>
      <c r="I274" s="4">
        <v>130000000</v>
      </c>
      <c r="J274" s="4">
        <v>47396698</v>
      </c>
      <c r="K274">
        <v>7.2</v>
      </c>
      <c r="L274">
        <v>2.35</v>
      </c>
      <c r="M274" t="s">
        <v>612</v>
      </c>
      <c r="N274" t="s">
        <v>214</v>
      </c>
      <c r="O274">
        <v>0</v>
      </c>
      <c r="P274" t="s">
        <v>255</v>
      </c>
      <c r="Q274">
        <v>14000</v>
      </c>
      <c r="R274" t="s">
        <v>71</v>
      </c>
      <c r="S274">
        <v>5000</v>
      </c>
      <c r="T274" t="s">
        <v>1671</v>
      </c>
      <c r="U274">
        <v>195</v>
      </c>
      <c r="V274">
        <v>0</v>
      </c>
      <c r="W274">
        <v>19600</v>
      </c>
      <c r="X274">
        <v>1</v>
      </c>
      <c r="Y274">
        <v>217373</v>
      </c>
      <c r="Z274">
        <v>239</v>
      </c>
      <c r="AA274">
        <v>942</v>
      </c>
      <c r="AB274" t="s">
        <v>1673</v>
      </c>
    </row>
    <row r="275" spans="1:28" x14ac:dyDescent="0.3">
      <c r="A275" s="4" t="s">
        <v>1675</v>
      </c>
      <c r="B275" t="s">
        <v>67</v>
      </c>
      <c r="C275" t="s">
        <v>793</v>
      </c>
      <c r="D275" t="s">
        <v>58</v>
      </c>
      <c r="E275">
        <v>1999</v>
      </c>
      <c r="F275">
        <v>84</v>
      </c>
      <c r="G275" t="s">
        <v>813</v>
      </c>
      <c r="H275" t="s">
        <v>1677</v>
      </c>
      <c r="I275" s="4">
        <v>133000000</v>
      </c>
      <c r="J275" s="4">
        <v>140015224</v>
      </c>
      <c r="K275">
        <v>5.9</v>
      </c>
      <c r="L275">
        <v>1.85</v>
      </c>
      <c r="M275" t="s">
        <v>122</v>
      </c>
      <c r="N275" t="s">
        <v>972</v>
      </c>
      <c r="O275">
        <v>50</v>
      </c>
      <c r="P275" t="s">
        <v>1674</v>
      </c>
      <c r="Q275">
        <v>979</v>
      </c>
      <c r="R275" t="s">
        <v>1406</v>
      </c>
      <c r="S275">
        <v>886</v>
      </c>
      <c r="T275" t="s">
        <v>1676</v>
      </c>
      <c r="U275">
        <v>692</v>
      </c>
      <c r="V275">
        <v>0</v>
      </c>
      <c r="W275">
        <v>3382</v>
      </c>
      <c r="X275">
        <v>0</v>
      </c>
      <c r="Y275">
        <v>94172</v>
      </c>
      <c r="Z275">
        <v>101</v>
      </c>
      <c r="AA275">
        <v>179</v>
      </c>
      <c r="AB275" t="s">
        <v>1678</v>
      </c>
    </row>
    <row r="276" spans="1:28" x14ac:dyDescent="0.3">
      <c r="A276" s="4" t="s">
        <v>1682</v>
      </c>
      <c r="B276" t="s">
        <v>67</v>
      </c>
      <c r="C276" t="s">
        <v>68</v>
      </c>
      <c r="D276" t="s">
        <v>58</v>
      </c>
      <c r="E276">
        <v>2009</v>
      </c>
      <c r="F276">
        <v>97</v>
      </c>
      <c r="G276" t="s">
        <v>1681</v>
      </c>
      <c r="H276" t="s">
        <v>1684</v>
      </c>
      <c r="I276" s="4">
        <v>105000000</v>
      </c>
      <c r="J276" s="4">
        <v>104374107</v>
      </c>
      <c r="K276">
        <v>7.1</v>
      </c>
      <c r="L276">
        <v>1.85</v>
      </c>
      <c r="M276" t="s">
        <v>304</v>
      </c>
      <c r="N276" t="s">
        <v>1679</v>
      </c>
      <c r="O276">
        <v>63</v>
      </c>
      <c r="P276" t="s">
        <v>927</v>
      </c>
      <c r="Q276">
        <v>852</v>
      </c>
      <c r="R276" t="s">
        <v>1680</v>
      </c>
      <c r="S276">
        <v>578</v>
      </c>
      <c r="T276" t="s">
        <v>1683</v>
      </c>
      <c r="U276">
        <v>525</v>
      </c>
      <c r="V276">
        <v>5000</v>
      </c>
      <c r="W276">
        <v>2480</v>
      </c>
      <c r="X276">
        <v>0</v>
      </c>
      <c r="Y276">
        <v>89351</v>
      </c>
      <c r="Z276">
        <v>228</v>
      </c>
      <c r="AA276">
        <v>214</v>
      </c>
      <c r="AB276" t="s">
        <v>1685</v>
      </c>
    </row>
    <row r="277" spans="1:28" x14ac:dyDescent="0.3">
      <c r="A277" s="4" t="s">
        <v>1687</v>
      </c>
      <c r="B277" t="s">
        <v>67</v>
      </c>
      <c r="C277" t="s">
        <v>68</v>
      </c>
      <c r="D277" t="s">
        <v>58</v>
      </c>
      <c r="E277">
        <v>2015</v>
      </c>
      <c r="F277">
        <v>151</v>
      </c>
      <c r="G277" t="s">
        <v>686</v>
      </c>
      <c r="H277" t="s">
        <v>1689</v>
      </c>
      <c r="I277" s="4">
        <v>108000000</v>
      </c>
      <c r="J277" s="4">
        <v>228430993</v>
      </c>
      <c r="K277">
        <v>8.1</v>
      </c>
      <c r="L277">
        <v>2.35</v>
      </c>
      <c r="M277" t="s">
        <v>69</v>
      </c>
      <c r="N277" t="s">
        <v>214</v>
      </c>
      <c r="O277">
        <v>0</v>
      </c>
      <c r="P277" t="s">
        <v>1181</v>
      </c>
      <c r="Q277">
        <v>13000</v>
      </c>
      <c r="R277" t="s">
        <v>1686</v>
      </c>
      <c r="S277">
        <v>801</v>
      </c>
      <c r="T277" t="s">
        <v>1688</v>
      </c>
      <c r="U277">
        <v>372</v>
      </c>
      <c r="V277">
        <v>153000</v>
      </c>
      <c r="W277">
        <v>14831</v>
      </c>
      <c r="X277">
        <v>1</v>
      </c>
      <c r="Y277">
        <v>472488</v>
      </c>
      <c r="Z277">
        <v>568</v>
      </c>
      <c r="AA277">
        <v>1023</v>
      </c>
      <c r="AB277" t="s">
        <v>1690</v>
      </c>
    </row>
    <row r="278" spans="1:28" x14ac:dyDescent="0.3">
      <c r="A278" s="4" t="s">
        <v>24058</v>
      </c>
      <c r="B278" t="s">
        <v>24161</v>
      </c>
      <c r="C278" t="s">
        <v>24161</v>
      </c>
      <c r="D278" t="s">
        <v>24161</v>
      </c>
      <c r="E278" t="s">
        <v>24161</v>
      </c>
      <c r="F278">
        <v>22</v>
      </c>
      <c r="G278" t="s">
        <v>10</v>
      </c>
      <c r="H278" t="s">
        <v>24161</v>
      </c>
      <c r="I278" s="4" t="s">
        <v>24161</v>
      </c>
      <c r="J278" s="4" t="s">
        <v>24161</v>
      </c>
      <c r="K278">
        <v>7.2</v>
      </c>
      <c r="L278" t="s">
        <v>24161</v>
      </c>
      <c r="M278" t="s">
        <v>24161</v>
      </c>
      <c r="N278" t="s">
        <v>1691</v>
      </c>
      <c r="O278">
        <v>0</v>
      </c>
      <c r="P278" t="s">
        <v>1692</v>
      </c>
      <c r="Q278">
        <v>5</v>
      </c>
      <c r="R278" t="s">
        <v>24161</v>
      </c>
      <c r="S278" t="s">
        <v>24161</v>
      </c>
      <c r="T278" t="s">
        <v>24161</v>
      </c>
      <c r="U278" t="s">
        <v>24161</v>
      </c>
      <c r="V278">
        <v>0</v>
      </c>
      <c r="W278">
        <v>5</v>
      </c>
      <c r="X278">
        <v>0</v>
      </c>
      <c r="Y278">
        <v>6</v>
      </c>
      <c r="Z278" t="s">
        <v>24161</v>
      </c>
      <c r="AA278" t="s">
        <v>24161</v>
      </c>
      <c r="AB278" t="s">
        <v>1693</v>
      </c>
    </row>
    <row r="279" spans="1:28" x14ac:dyDescent="0.3">
      <c r="A279" s="4" t="s">
        <v>1695</v>
      </c>
      <c r="B279" t="s">
        <v>67</v>
      </c>
      <c r="C279" t="s">
        <v>68</v>
      </c>
      <c r="D279" t="s">
        <v>58</v>
      </c>
      <c r="E279">
        <v>2005</v>
      </c>
      <c r="F279">
        <v>136</v>
      </c>
      <c r="G279" t="s">
        <v>1694</v>
      </c>
      <c r="H279" t="s">
        <v>1696</v>
      </c>
      <c r="I279" s="4">
        <v>126000000</v>
      </c>
      <c r="J279" s="4">
        <v>35799026</v>
      </c>
      <c r="K279">
        <v>6.9</v>
      </c>
      <c r="L279">
        <v>2.35</v>
      </c>
      <c r="M279" t="s">
        <v>69</v>
      </c>
      <c r="N279" t="s">
        <v>305</v>
      </c>
      <c r="O279">
        <v>0</v>
      </c>
      <c r="P279" t="s">
        <v>127</v>
      </c>
      <c r="Q279">
        <v>19000</v>
      </c>
      <c r="R279" t="s">
        <v>299</v>
      </c>
      <c r="S279">
        <v>12000</v>
      </c>
      <c r="T279" t="s">
        <v>683</v>
      </c>
      <c r="U279">
        <v>3000</v>
      </c>
      <c r="V279">
        <v>0</v>
      </c>
      <c r="W279">
        <v>34839</v>
      </c>
      <c r="X279">
        <v>1</v>
      </c>
      <c r="Y279">
        <v>263329</v>
      </c>
      <c r="Z279">
        <v>257</v>
      </c>
      <c r="AA279">
        <v>899</v>
      </c>
      <c r="AB279" t="s">
        <v>1697</v>
      </c>
    </row>
    <row r="280" spans="1:28" x14ac:dyDescent="0.3">
      <c r="A280" s="4" t="s">
        <v>1702</v>
      </c>
      <c r="B280" t="s">
        <v>67</v>
      </c>
      <c r="C280" t="s">
        <v>1705</v>
      </c>
      <c r="D280" t="s">
        <v>58</v>
      </c>
      <c r="E280">
        <v>2001</v>
      </c>
      <c r="F280">
        <v>104</v>
      </c>
      <c r="G280" t="s">
        <v>1700</v>
      </c>
      <c r="H280" t="s">
        <v>1703</v>
      </c>
      <c r="I280" s="4">
        <v>90000000</v>
      </c>
      <c r="J280" s="4">
        <v>6712451</v>
      </c>
      <c r="K280">
        <v>4.4000000000000004</v>
      </c>
      <c r="L280">
        <v>1.85</v>
      </c>
      <c r="M280" t="s">
        <v>612</v>
      </c>
      <c r="N280" t="s">
        <v>1698</v>
      </c>
      <c r="O280">
        <v>23</v>
      </c>
      <c r="P280" t="s">
        <v>1701</v>
      </c>
      <c r="Q280">
        <v>752</v>
      </c>
      <c r="R280" t="s">
        <v>1699</v>
      </c>
      <c r="S280">
        <v>631</v>
      </c>
      <c r="T280" t="s">
        <v>577</v>
      </c>
      <c r="U280">
        <v>591</v>
      </c>
      <c r="V280">
        <v>53</v>
      </c>
      <c r="W280">
        <v>3133</v>
      </c>
      <c r="X280">
        <v>0</v>
      </c>
      <c r="Y280">
        <v>4102</v>
      </c>
      <c r="Z280">
        <v>62</v>
      </c>
      <c r="AA280">
        <v>89</v>
      </c>
      <c r="AB280" t="s">
        <v>1704</v>
      </c>
    </row>
    <row r="281" spans="1:28" x14ac:dyDescent="0.3">
      <c r="A281" s="4" t="s">
        <v>1707</v>
      </c>
      <c r="B281" t="s">
        <v>67</v>
      </c>
      <c r="C281" t="s">
        <v>68</v>
      </c>
      <c r="D281" t="s">
        <v>58</v>
      </c>
      <c r="E281">
        <v>2000</v>
      </c>
      <c r="F281">
        <v>127</v>
      </c>
      <c r="G281" t="s">
        <v>361</v>
      </c>
      <c r="H281" t="s">
        <v>1709</v>
      </c>
      <c r="I281" s="4">
        <v>90000000</v>
      </c>
      <c r="J281" s="4">
        <v>101643008</v>
      </c>
      <c r="K281">
        <v>6.5</v>
      </c>
      <c r="L281">
        <v>2.35</v>
      </c>
      <c r="M281" t="s">
        <v>69</v>
      </c>
      <c r="N281" t="s">
        <v>1706</v>
      </c>
      <c r="O281">
        <v>57</v>
      </c>
      <c r="P281" t="s">
        <v>732</v>
      </c>
      <c r="Q281">
        <v>12000</v>
      </c>
      <c r="R281" t="s">
        <v>592</v>
      </c>
      <c r="S281">
        <v>11000</v>
      </c>
      <c r="T281" t="s">
        <v>1708</v>
      </c>
      <c r="U281">
        <v>3000</v>
      </c>
      <c r="V281">
        <v>0</v>
      </c>
      <c r="W281">
        <v>29069</v>
      </c>
      <c r="X281">
        <v>1</v>
      </c>
      <c r="Y281">
        <v>218341</v>
      </c>
      <c r="Z281">
        <v>175</v>
      </c>
      <c r="AA281">
        <v>498</v>
      </c>
      <c r="AB281" t="s">
        <v>1710</v>
      </c>
    </row>
    <row r="282" spans="1:28" x14ac:dyDescent="0.3">
      <c r="A282" s="4" t="s">
        <v>1713</v>
      </c>
      <c r="B282" t="s">
        <v>67</v>
      </c>
      <c r="C282" t="s">
        <v>68</v>
      </c>
      <c r="D282" t="s">
        <v>58</v>
      </c>
      <c r="E282">
        <v>2000</v>
      </c>
      <c r="F282">
        <v>171</v>
      </c>
      <c r="G282" t="s">
        <v>1712</v>
      </c>
      <c r="H282" t="s">
        <v>1715</v>
      </c>
      <c r="I282" s="4">
        <v>103000000</v>
      </c>
      <c r="J282" s="4">
        <v>187670866</v>
      </c>
      <c r="K282">
        <v>8.5</v>
      </c>
      <c r="L282">
        <v>2.35</v>
      </c>
      <c r="M282" t="s">
        <v>612</v>
      </c>
      <c r="N282" t="s">
        <v>214</v>
      </c>
      <c r="O282">
        <v>0</v>
      </c>
      <c r="P282" t="s">
        <v>683</v>
      </c>
      <c r="Q282">
        <v>3000</v>
      </c>
      <c r="R282" t="s">
        <v>1711</v>
      </c>
      <c r="S282">
        <v>933</v>
      </c>
      <c r="T282" t="s">
        <v>1714</v>
      </c>
      <c r="U282">
        <v>695</v>
      </c>
      <c r="V282">
        <v>21000</v>
      </c>
      <c r="W282">
        <v>6521</v>
      </c>
      <c r="X282">
        <v>0</v>
      </c>
      <c r="Y282">
        <v>982637</v>
      </c>
      <c r="Z282">
        <v>265</v>
      </c>
      <c r="AA282">
        <v>2368</v>
      </c>
      <c r="AB282" t="s">
        <v>1716</v>
      </c>
    </row>
    <row r="283" spans="1:28" x14ac:dyDescent="0.3">
      <c r="A283" s="4" t="s">
        <v>1718</v>
      </c>
      <c r="B283" t="s">
        <v>67</v>
      </c>
      <c r="C283" t="s">
        <v>68</v>
      </c>
      <c r="D283" t="s">
        <v>58</v>
      </c>
      <c r="E283">
        <v>2002</v>
      </c>
      <c r="F283">
        <v>145</v>
      </c>
      <c r="G283" t="s">
        <v>1665</v>
      </c>
      <c r="H283" t="s">
        <v>1720</v>
      </c>
      <c r="I283" s="4">
        <v>102000000</v>
      </c>
      <c r="J283" s="4">
        <v>132014112</v>
      </c>
      <c r="K283">
        <v>7.7</v>
      </c>
      <c r="L283">
        <v>2.35</v>
      </c>
      <c r="M283" t="s">
        <v>69</v>
      </c>
      <c r="N283" t="s">
        <v>416</v>
      </c>
      <c r="O283">
        <v>14000</v>
      </c>
      <c r="P283" t="s">
        <v>550</v>
      </c>
      <c r="Q283">
        <v>10000</v>
      </c>
      <c r="R283" t="s">
        <v>1717</v>
      </c>
      <c r="S283">
        <v>798</v>
      </c>
      <c r="T283" t="s">
        <v>1719</v>
      </c>
      <c r="U283">
        <v>533</v>
      </c>
      <c r="V283">
        <v>0</v>
      </c>
      <c r="W283">
        <v>12546</v>
      </c>
      <c r="X283">
        <v>0</v>
      </c>
      <c r="Y283">
        <v>399651</v>
      </c>
      <c r="Z283">
        <v>252</v>
      </c>
      <c r="AA283">
        <v>1331</v>
      </c>
      <c r="AB283" t="s">
        <v>1721</v>
      </c>
    </row>
    <row r="284" spans="1:28" x14ac:dyDescent="0.3">
      <c r="A284" s="4" t="s">
        <v>1722</v>
      </c>
      <c r="B284" t="s">
        <v>67</v>
      </c>
      <c r="C284" t="s">
        <v>86</v>
      </c>
      <c r="D284" t="s">
        <v>58</v>
      </c>
      <c r="E284">
        <v>2002</v>
      </c>
      <c r="F284">
        <v>174</v>
      </c>
      <c r="G284" t="s">
        <v>132</v>
      </c>
      <c r="H284" t="s">
        <v>1723</v>
      </c>
      <c r="I284" s="4">
        <v>100000000</v>
      </c>
      <c r="J284" s="4">
        <v>261970615</v>
      </c>
      <c r="K284">
        <v>7.4</v>
      </c>
      <c r="L284">
        <v>2.35</v>
      </c>
      <c r="M284" t="s">
        <v>122</v>
      </c>
      <c r="N284" t="s">
        <v>1276</v>
      </c>
      <c r="O284">
        <v>0</v>
      </c>
      <c r="P284" t="s">
        <v>131</v>
      </c>
      <c r="Q284">
        <v>11000</v>
      </c>
      <c r="R284" t="s">
        <v>135</v>
      </c>
      <c r="S284">
        <v>10000</v>
      </c>
      <c r="T284" t="s">
        <v>1229</v>
      </c>
      <c r="U284">
        <v>9000</v>
      </c>
      <c r="V284">
        <v>0</v>
      </c>
      <c r="W284">
        <v>35672</v>
      </c>
      <c r="X284">
        <v>1</v>
      </c>
      <c r="Y284">
        <v>387616</v>
      </c>
      <c r="Z284">
        <v>232</v>
      </c>
      <c r="AA284">
        <v>858</v>
      </c>
      <c r="AB284" t="s">
        <v>1724</v>
      </c>
    </row>
    <row r="285" spans="1:28" x14ac:dyDescent="0.3">
      <c r="A285" s="4" t="s">
        <v>1726</v>
      </c>
      <c r="B285" t="s">
        <v>67</v>
      </c>
      <c r="C285" t="s">
        <v>86</v>
      </c>
      <c r="D285" t="s">
        <v>24160</v>
      </c>
      <c r="E285">
        <v>2006</v>
      </c>
      <c r="F285">
        <v>144</v>
      </c>
      <c r="G285" t="s">
        <v>80</v>
      </c>
      <c r="H285" t="s">
        <v>1728</v>
      </c>
      <c r="I285" s="4">
        <v>150000000</v>
      </c>
      <c r="J285" s="4">
        <v>167007184</v>
      </c>
      <c r="K285">
        <v>8</v>
      </c>
      <c r="L285">
        <v>2.35</v>
      </c>
      <c r="M285" t="s">
        <v>69</v>
      </c>
      <c r="N285" t="s">
        <v>340</v>
      </c>
      <c r="O285">
        <v>258</v>
      </c>
      <c r="P285" t="s">
        <v>226</v>
      </c>
      <c r="Q285">
        <v>6000</v>
      </c>
      <c r="R285" t="s">
        <v>1725</v>
      </c>
      <c r="S285">
        <v>1000</v>
      </c>
      <c r="T285" t="s">
        <v>1727</v>
      </c>
      <c r="U285">
        <v>834</v>
      </c>
      <c r="V285">
        <v>0</v>
      </c>
      <c r="W285">
        <v>9125</v>
      </c>
      <c r="X285">
        <v>1</v>
      </c>
      <c r="Y285">
        <v>470483</v>
      </c>
      <c r="Z285">
        <v>400</v>
      </c>
      <c r="AA285">
        <v>2301</v>
      </c>
      <c r="AB285" t="s">
        <v>1729</v>
      </c>
    </row>
    <row r="286" spans="1:28" x14ac:dyDescent="0.3">
      <c r="A286" s="4" t="s">
        <v>1731</v>
      </c>
      <c r="B286" t="s">
        <v>67</v>
      </c>
      <c r="C286" t="s">
        <v>68</v>
      </c>
      <c r="D286" t="s">
        <v>58</v>
      </c>
      <c r="E286">
        <v>2001</v>
      </c>
      <c r="F286">
        <v>119</v>
      </c>
      <c r="G286" t="s">
        <v>254</v>
      </c>
      <c r="H286" t="s">
        <v>1733</v>
      </c>
      <c r="I286" s="4">
        <v>100000000</v>
      </c>
      <c r="J286" s="4">
        <v>180011740</v>
      </c>
      <c r="K286">
        <v>5.7</v>
      </c>
      <c r="L286">
        <v>2.35</v>
      </c>
      <c r="M286" t="s">
        <v>69</v>
      </c>
      <c r="N286" t="s">
        <v>282</v>
      </c>
      <c r="O286">
        <v>13000</v>
      </c>
      <c r="P286" t="s">
        <v>614</v>
      </c>
      <c r="Q286">
        <v>1000</v>
      </c>
      <c r="R286" t="s">
        <v>1730</v>
      </c>
      <c r="S286">
        <v>658</v>
      </c>
      <c r="T286" t="s">
        <v>1732</v>
      </c>
      <c r="U286">
        <v>567</v>
      </c>
      <c r="V286">
        <v>0</v>
      </c>
      <c r="W286">
        <v>2776</v>
      </c>
      <c r="X286">
        <v>0</v>
      </c>
      <c r="Y286">
        <v>177725</v>
      </c>
      <c r="Z286">
        <v>230</v>
      </c>
      <c r="AA286">
        <v>1368</v>
      </c>
      <c r="AB286" t="s">
        <v>1734</v>
      </c>
    </row>
    <row r="287" spans="1:28" x14ac:dyDescent="0.3">
      <c r="A287" s="4" t="s">
        <v>1736</v>
      </c>
      <c r="B287" t="s">
        <v>67</v>
      </c>
      <c r="C287" t="s">
        <v>68</v>
      </c>
      <c r="D287" t="s">
        <v>58</v>
      </c>
      <c r="E287">
        <v>1991</v>
      </c>
      <c r="F287">
        <v>153</v>
      </c>
      <c r="G287" t="s">
        <v>674</v>
      </c>
      <c r="H287" t="s">
        <v>1738</v>
      </c>
      <c r="I287" s="4">
        <v>102000000</v>
      </c>
      <c r="J287" s="4">
        <v>204843350</v>
      </c>
      <c r="K287">
        <v>8.5</v>
      </c>
      <c r="L287">
        <v>2.35</v>
      </c>
      <c r="M287" t="s">
        <v>612</v>
      </c>
      <c r="N287" t="s">
        <v>59</v>
      </c>
      <c r="O287">
        <v>0</v>
      </c>
      <c r="P287" t="s">
        <v>1070</v>
      </c>
      <c r="Q287">
        <v>780</v>
      </c>
      <c r="R287" t="s">
        <v>1735</v>
      </c>
      <c r="S287">
        <v>604</v>
      </c>
      <c r="T287" t="s">
        <v>1737</v>
      </c>
      <c r="U287">
        <v>539</v>
      </c>
      <c r="V287">
        <v>13000</v>
      </c>
      <c r="W287">
        <v>2829</v>
      </c>
      <c r="X287">
        <v>0</v>
      </c>
      <c r="Y287">
        <v>744891</v>
      </c>
      <c r="Z287">
        <v>210</v>
      </c>
      <c r="AA287">
        <v>983</v>
      </c>
      <c r="AB287" t="s">
        <v>1739</v>
      </c>
    </row>
    <row r="288" spans="1:28" x14ac:dyDescent="0.3">
      <c r="A288" s="4" t="s">
        <v>1741</v>
      </c>
      <c r="B288" t="s">
        <v>67</v>
      </c>
      <c r="C288" t="s">
        <v>68</v>
      </c>
      <c r="D288" t="s">
        <v>58</v>
      </c>
      <c r="E288">
        <v>2009</v>
      </c>
      <c r="F288">
        <v>140</v>
      </c>
      <c r="G288" t="s">
        <v>1740</v>
      </c>
      <c r="H288" t="s">
        <v>1742</v>
      </c>
      <c r="I288" s="4">
        <v>100000000</v>
      </c>
      <c r="J288" s="4">
        <v>97030725</v>
      </c>
      <c r="K288">
        <v>7</v>
      </c>
      <c r="L288">
        <v>2.35</v>
      </c>
      <c r="M288" t="s">
        <v>612</v>
      </c>
      <c r="N288" t="s">
        <v>1654</v>
      </c>
      <c r="O288">
        <v>0</v>
      </c>
      <c r="P288" t="s">
        <v>73</v>
      </c>
      <c r="Q288">
        <v>40000</v>
      </c>
      <c r="R288" t="s">
        <v>88</v>
      </c>
      <c r="S288">
        <v>23000</v>
      </c>
      <c r="T288" t="s">
        <v>187</v>
      </c>
      <c r="U288">
        <v>1000</v>
      </c>
      <c r="V288">
        <v>0</v>
      </c>
      <c r="W288">
        <v>64599</v>
      </c>
      <c r="X288">
        <v>1</v>
      </c>
      <c r="Y288">
        <v>230931</v>
      </c>
      <c r="Z288">
        <v>357</v>
      </c>
      <c r="AA288">
        <v>585</v>
      </c>
      <c r="AB288" t="s">
        <v>1743</v>
      </c>
    </row>
    <row r="289" spans="1:28" x14ac:dyDescent="0.3">
      <c r="A289" s="4" t="s">
        <v>1747</v>
      </c>
      <c r="B289" t="s">
        <v>67</v>
      </c>
      <c r="C289" t="s">
        <v>68</v>
      </c>
      <c r="D289" t="s">
        <v>58</v>
      </c>
      <c r="E289">
        <v>2007</v>
      </c>
      <c r="F289">
        <v>176</v>
      </c>
      <c r="G289" t="s">
        <v>1745</v>
      </c>
      <c r="H289" t="s">
        <v>1749</v>
      </c>
      <c r="I289" s="4">
        <v>100000000</v>
      </c>
      <c r="J289" s="4">
        <v>130127620</v>
      </c>
      <c r="K289">
        <v>7.8</v>
      </c>
      <c r="L289">
        <v>1.85</v>
      </c>
      <c r="M289" t="s">
        <v>612</v>
      </c>
      <c r="N289" t="s">
        <v>214</v>
      </c>
      <c r="O289">
        <v>0</v>
      </c>
      <c r="P289" t="s">
        <v>1746</v>
      </c>
      <c r="Q289">
        <v>18000</v>
      </c>
      <c r="R289" t="s">
        <v>1744</v>
      </c>
      <c r="S289">
        <v>782</v>
      </c>
      <c r="T289" t="s">
        <v>1748</v>
      </c>
      <c r="U289">
        <v>561</v>
      </c>
      <c r="V289">
        <v>0</v>
      </c>
      <c r="W289">
        <v>20354</v>
      </c>
      <c r="X289">
        <v>0</v>
      </c>
      <c r="Y289">
        <v>324671</v>
      </c>
      <c r="Z289">
        <v>300</v>
      </c>
      <c r="AA289">
        <v>458</v>
      </c>
      <c r="AB289" t="s">
        <v>1750</v>
      </c>
    </row>
    <row r="290" spans="1:28" x14ac:dyDescent="0.3">
      <c r="A290" s="4" t="s">
        <v>1754</v>
      </c>
      <c r="B290" t="s">
        <v>67</v>
      </c>
      <c r="C290" t="s">
        <v>68</v>
      </c>
      <c r="D290" t="s">
        <v>58</v>
      </c>
      <c r="E290">
        <v>1994</v>
      </c>
      <c r="F290">
        <v>141</v>
      </c>
      <c r="G290" t="s">
        <v>1752</v>
      </c>
      <c r="H290" t="s">
        <v>1756</v>
      </c>
      <c r="I290" s="4">
        <v>115000000</v>
      </c>
      <c r="J290" s="4">
        <v>146282411</v>
      </c>
      <c r="K290">
        <v>7.2</v>
      </c>
      <c r="L290">
        <v>2.35</v>
      </c>
      <c r="M290" t="s">
        <v>612</v>
      </c>
      <c r="N290" t="s">
        <v>59</v>
      </c>
      <c r="O290">
        <v>0</v>
      </c>
      <c r="P290" t="s">
        <v>1753</v>
      </c>
      <c r="Q290">
        <v>2000</v>
      </c>
      <c r="R290" t="s">
        <v>1751</v>
      </c>
      <c r="S290">
        <v>1000</v>
      </c>
      <c r="T290" t="s">
        <v>1755</v>
      </c>
      <c r="U290">
        <v>618</v>
      </c>
      <c r="V290">
        <v>0</v>
      </c>
      <c r="W290">
        <v>4528</v>
      </c>
      <c r="X290">
        <v>0</v>
      </c>
      <c r="Y290">
        <v>190439</v>
      </c>
      <c r="Z290">
        <v>94</v>
      </c>
      <c r="AA290">
        <v>351</v>
      </c>
      <c r="AB290" t="s">
        <v>1757</v>
      </c>
    </row>
    <row r="291" spans="1:28" x14ac:dyDescent="0.3">
      <c r="A291" s="4" t="s">
        <v>1759</v>
      </c>
      <c r="B291" t="s">
        <v>67</v>
      </c>
      <c r="C291" t="s">
        <v>68</v>
      </c>
      <c r="D291" t="s">
        <v>58</v>
      </c>
      <c r="E291">
        <v>2009</v>
      </c>
      <c r="F291">
        <v>106</v>
      </c>
      <c r="G291" t="s">
        <v>361</v>
      </c>
      <c r="H291" t="s">
        <v>1761</v>
      </c>
      <c r="I291" s="4">
        <v>100000000</v>
      </c>
      <c r="J291" s="4">
        <v>65452312</v>
      </c>
      <c r="K291">
        <v>6.4</v>
      </c>
      <c r="L291">
        <v>2.35</v>
      </c>
      <c r="M291" t="s">
        <v>612</v>
      </c>
      <c r="N291" t="s">
        <v>1758</v>
      </c>
      <c r="O291">
        <v>12000</v>
      </c>
      <c r="P291" t="s">
        <v>1746</v>
      </c>
      <c r="Q291">
        <v>18000</v>
      </c>
      <c r="R291" t="s">
        <v>309</v>
      </c>
      <c r="S291">
        <v>464</v>
      </c>
      <c r="T291" t="s">
        <v>1760</v>
      </c>
      <c r="U291">
        <v>385</v>
      </c>
      <c r="V291">
        <v>0</v>
      </c>
      <c r="W291">
        <v>19906</v>
      </c>
      <c r="X291">
        <v>1</v>
      </c>
      <c r="Y291">
        <v>149998</v>
      </c>
      <c r="Z291">
        <v>267</v>
      </c>
      <c r="AA291">
        <v>285</v>
      </c>
      <c r="AB291" t="s">
        <v>1762</v>
      </c>
    </row>
    <row r="292" spans="1:28" x14ac:dyDescent="0.3">
      <c r="A292" s="4" t="s">
        <v>1766</v>
      </c>
      <c r="B292" t="s">
        <v>67</v>
      </c>
      <c r="C292" t="s">
        <v>68</v>
      </c>
      <c r="D292" t="s">
        <v>58</v>
      </c>
      <c r="E292">
        <v>2010</v>
      </c>
      <c r="F292">
        <v>98</v>
      </c>
      <c r="G292" t="s">
        <v>1700</v>
      </c>
      <c r="H292" t="s">
        <v>1768</v>
      </c>
      <c r="I292" s="4">
        <v>100000000</v>
      </c>
      <c r="J292" s="4">
        <v>148383780</v>
      </c>
      <c r="K292">
        <v>5.5</v>
      </c>
      <c r="L292">
        <v>1.85</v>
      </c>
      <c r="M292" t="s">
        <v>69</v>
      </c>
      <c r="N292" t="s">
        <v>1763</v>
      </c>
      <c r="O292">
        <v>80</v>
      </c>
      <c r="P292" t="s">
        <v>1765</v>
      </c>
      <c r="Q292">
        <v>22000</v>
      </c>
      <c r="R292" t="s">
        <v>1764</v>
      </c>
      <c r="S292">
        <v>713</v>
      </c>
      <c r="T292" t="s">
        <v>1767</v>
      </c>
      <c r="U292">
        <v>708</v>
      </c>
      <c r="V292">
        <v>0</v>
      </c>
      <c r="W292">
        <v>24082</v>
      </c>
      <c r="X292">
        <v>10</v>
      </c>
      <c r="Y292">
        <v>85531</v>
      </c>
      <c r="Z292">
        <v>180</v>
      </c>
      <c r="AA292">
        <v>152</v>
      </c>
      <c r="AB292" t="s">
        <v>1769</v>
      </c>
    </row>
    <row r="293" spans="1:28" x14ac:dyDescent="0.3">
      <c r="A293" s="4" t="s">
        <v>1772</v>
      </c>
      <c r="B293" t="s">
        <v>67</v>
      </c>
      <c r="C293" t="s">
        <v>68</v>
      </c>
      <c r="D293" t="s">
        <v>58</v>
      </c>
      <c r="E293">
        <v>2010</v>
      </c>
      <c r="F293">
        <v>116</v>
      </c>
      <c r="G293" t="s">
        <v>1771</v>
      </c>
      <c r="H293" t="s">
        <v>1774</v>
      </c>
      <c r="I293" s="4">
        <v>100000000</v>
      </c>
      <c r="J293" s="4">
        <v>119219978</v>
      </c>
      <c r="K293">
        <v>6.7</v>
      </c>
      <c r="L293">
        <v>2.35</v>
      </c>
      <c r="M293" t="s">
        <v>69</v>
      </c>
      <c r="N293" t="s">
        <v>1770</v>
      </c>
      <c r="O293">
        <v>285</v>
      </c>
      <c r="P293" t="s">
        <v>1097</v>
      </c>
      <c r="Q293">
        <v>12000</v>
      </c>
      <c r="R293" t="s">
        <v>1273</v>
      </c>
      <c r="S293">
        <v>8000</v>
      </c>
      <c r="T293" t="s">
        <v>1773</v>
      </c>
      <c r="U293">
        <v>107</v>
      </c>
      <c r="V293">
        <v>16000</v>
      </c>
      <c r="W293">
        <v>20233</v>
      </c>
      <c r="X293">
        <v>2</v>
      </c>
      <c r="Y293">
        <v>189806</v>
      </c>
      <c r="Z293">
        <v>265</v>
      </c>
      <c r="AA293">
        <v>316</v>
      </c>
      <c r="AB293" t="s">
        <v>1775</v>
      </c>
    </row>
    <row r="294" spans="1:28" x14ac:dyDescent="0.3">
      <c r="A294" s="4" t="s">
        <v>1779</v>
      </c>
      <c r="B294" t="s">
        <v>67</v>
      </c>
      <c r="C294" t="s">
        <v>68</v>
      </c>
      <c r="D294" t="s">
        <v>58</v>
      </c>
      <c r="E294">
        <v>1996</v>
      </c>
      <c r="F294">
        <v>115</v>
      </c>
      <c r="G294" t="s">
        <v>1777</v>
      </c>
      <c r="H294" t="s">
        <v>1781</v>
      </c>
      <c r="I294" s="4">
        <v>100000000</v>
      </c>
      <c r="J294" s="4">
        <v>101228120</v>
      </c>
      <c r="K294">
        <v>6.1</v>
      </c>
      <c r="L294">
        <v>2.35</v>
      </c>
      <c r="M294" t="s">
        <v>612</v>
      </c>
      <c r="N294" t="s">
        <v>1776</v>
      </c>
      <c r="O294">
        <v>55</v>
      </c>
      <c r="P294" t="s">
        <v>1778</v>
      </c>
      <c r="Q294">
        <v>1000</v>
      </c>
      <c r="R294" t="s">
        <v>1463</v>
      </c>
      <c r="S294">
        <v>773</v>
      </c>
      <c r="T294" t="s">
        <v>1780</v>
      </c>
      <c r="U294">
        <v>383</v>
      </c>
      <c r="V294">
        <v>0</v>
      </c>
      <c r="W294">
        <v>3454</v>
      </c>
      <c r="X294">
        <v>1</v>
      </c>
      <c r="Y294">
        <v>84424</v>
      </c>
      <c r="Z294">
        <v>81</v>
      </c>
      <c r="AA294">
        <v>131</v>
      </c>
      <c r="AB294" t="s">
        <v>1782</v>
      </c>
    </row>
    <row r="295" spans="1:28" x14ac:dyDescent="0.3">
      <c r="A295" s="4" t="s">
        <v>1785</v>
      </c>
      <c r="B295" t="s">
        <v>67</v>
      </c>
      <c r="C295" t="s">
        <v>68</v>
      </c>
      <c r="D295" t="s">
        <v>58</v>
      </c>
      <c r="E295">
        <v>2012</v>
      </c>
      <c r="F295">
        <v>165</v>
      </c>
      <c r="G295" t="s">
        <v>1784</v>
      </c>
      <c r="H295" t="s">
        <v>1786</v>
      </c>
      <c r="I295" s="4">
        <v>100000000</v>
      </c>
      <c r="J295" s="4">
        <v>162804648</v>
      </c>
      <c r="K295">
        <v>8.5</v>
      </c>
      <c r="L295">
        <v>2.35</v>
      </c>
      <c r="M295" t="s">
        <v>612</v>
      </c>
      <c r="N295" t="s">
        <v>1783</v>
      </c>
      <c r="O295">
        <v>16000</v>
      </c>
      <c r="P295" t="s">
        <v>242</v>
      </c>
      <c r="Q295">
        <v>29000</v>
      </c>
      <c r="R295" t="s">
        <v>81</v>
      </c>
      <c r="S295">
        <v>11000</v>
      </c>
      <c r="T295" t="s">
        <v>1393</v>
      </c>
      <c r="U295">
        <v>265</v>
      </c>
      <c r="V295">
        <v>199000</v>
      </c>
      <c r="W295">
        <v>40978</v>
      </c>
      <c r="X295">
        <v>1</v>
      </c>
      <c r="Y295">
        <v>955174</v>
      </c>
      <c r="Z295">
        <v>765</v>
      </c>
      <c r="AA295">
        <v>1193</v>
      </c>
      <c r="AB295" t="s">
        <v>1787</v>
      </c>
    </row>
    <row r="296" spans="1:28" x14ac:dyDescent="0.3">
      <c r="A296" s="4" t="s">
        <v>1791</v>
      </c>
      <c r="B296" t="s">
        <v>67</v>
      </c>
      <c r="C296" t="s">
        <v>68</v>
      </c>
      <c r="D296" t="s">
        <v>58</v>
      </c>
      <c r="E296">
        <v>1996</v>
      </c>
      <c r="F296">
        <v>91</v>
      </c>
      <c r="G296" t="s">
        <v>1790</v>
      </c>
      <c r="H296" t="s">
        <v>1793</v>
      </c>
      <c r="I296" s="4">
        <v>100000000</v>
      </c>
      <c r="J296" s="4">
        <v>100117603</v>
      </c>
      <c r="K296">
        <v>6.9</v>
      </c>
      <c r="L296">
        <v>1.78</v>
      </c>
      <c r="M296" t="s">
        <v>304</v>
      </c>
      <c r="N296" t="s">
        <v>1788</v>
      </c>
      <c r="O296">
        <v>21</v>
      </c>
      <c r="P296" t="s">
        <v>1397</v>
      </c>
      <c r="Q296">
        <v>2000</v>
      </c>
      <c r="R296" t="s">
        <v>1789</v>
      </c>
      <c r="S296">
        <v>700</v>
      </c>
      <c r="T296" t="s">
        <v>1792</v>
      </c>
      <c r="U296">
        <v>542</v>
      </c>
      <c r="V296">
        <v>0</v>
      </c>
      <c r="W296">
        <v>4842</v>
      </c>
      <c r="X296">
        <v>0</v>
      </c>
      <c r="Y296">
        <v>102933</v>
      </c>
      <c r="Z296">
        <v>80</v>
      </c>
      <c r="AA296">
        <v>230</v>
      </c>
      <c r="AB296" t="s">
        <v>1794</v>
      </c>
    </row>
    <row r="297" spans="1:28" x14ac:dyDescent="0.3">
      <c r="A297" s="4" t="s">
        <v>1798</v>
      </c>
      <c r="B297" t="s">
        <v>67</v>
      </c>
      <c r="C297" t="s">
        <v>68</v>
      </c>
      <c r="D297" t="s">
        <v>58</v>
      </c>
      <c r="E297">
        <v>2000</v>
      </c>
      <c r="F297">
        <v>78</v>
      </c>
      <c r="G297" t="s">
        <v>298</v>
      </c>
      <c r="H297" t="s">
        <v>1800</v>
      </c>
      <c r="I297" s="4">
        <v>100000000</v>
      </c>
      <c r="J297" s="4">
        <v>89296573</v>
      </c>
      <c r="K297">
        <v>7.3</v>
      </c>
      <c r="L297">
        <v>1.66</v>
      </c>
      <c r="M297" t="s">
        <v>304</v>
      </c>
      <c r="N297" t="s">
        <v>1795</v>
      </c>
      <c r="O297">
        <v>10</v>
      </c>
      <c r="P297" t="s">
        <v>1797</v>
      </c>
      <c r="Q297">
        <v>558</v>
      </c>
      <c r="R297" t="s">
        <v>1796</v>
      </c>
      <c r="S297">
        <v>452</v>
      </c>
      <c r="T297" t="s">
        <v>1799</v>
      </c>
      <c r="U297">
        <v>253</v>
      </c>
      <c r="V297">
        <v>0</v>
      </c>
      <c r="W297">
        <v>2039</v>
      </c>
      <c r="X297">
        <v>1</v>
      </c>
      <c r="Y297">
        <v>128285</v>
      </c>
      <c r="Z297">
        <v>141</v>
      </c>
      <c r="AA297">
        <v>297</v>
      </c>
      <c r="AB297" t="s">
        <v>1801</v>
      </c>
    </row>
    <row r="298" spans="1:28" x14ac:dyDescent="0.3">
      <c r="A298" s="4" t="s">
        <v>1804</v>
      </c>
      <c r="B298" t="s">
        <v>67</v>
      </c>
      <c r="C298" t="s">
        <v>68</v>
      </c>
      <c r="D298" t="s">
        <v>58</v>
      </c>
      <c r="E298">
        <v>2012</v>
      </c>
      <c r="F298">
        <v>103</v>
      </c>
      <c r="G298" t="s">
        <v>80</v>
      </c>
      <c r="H298" t="s">
        <v>1805</v>
      </c>
      <c r="I298" s="4">
        <v>92000000</v>
      </c>
      <c r="J298" s="4">
        <v>85017401</v>
      </c>
      <c r="K298">
        <v>6.7</v>
      </c>
      <c r="L298">
        <v>2.35</v>
      </c>
      <c r="M298" t="s">
        <v>612</v>
      </c>
      <c r="N298" t="s">
        <v>1802</v>
      </c>
      <c r="O298">
        <v>165</v>
      </c>
      <c r="P298" t="s">
        <v>362</v>
      </c>
      <c r="Q298">
        <v>26000</v>
      </c>
      <c r="R298" t="s">
        <v>1803</v>
      </c>
      <c r="S298">
        <v>13000</v>
      </c>
      <c r="T298" t="s">
        <v>1002</v>
      </c>
      <c r="U298">
        <v>13000</v>
      </c>
      <c r="V298">
        <v>108000</v>
      </c>
      <c r="W298">
        <v>57881</v>
      </c>
      <c r="X298">
        <v>3</v>
      </c>
      <c r="Y298">
        <v>246803</v>
      </c>
      <c r="Z298">
        <v>383</v>
      </c>
      <c r="AA298">
        <v>474</v>
      </c>
      <c r="AB298" t="s">
        <v>1806</v>
      </c>
    </row>
    <row r="299" spans="1:28" x14ac:dyDescent="0.3">
      <c r="A299" s="4" t="s">
        <v>1809</v>
      </c>
      <c r="B299" t="s">
        <v>67</v>
      </c>
      <c r="C299" t="s">
        <v>68</v>
      </c>
      <c r="D299" t="s">
        <v>58</v>
      </c>
      <c r="E299">
        <v>2004</v>
      </c>
      <c r="F299">
        <v>131</v>
      </c>
      <c r="G299" t="s">
        <v>1808</v>
      </c>
      <c r="H299" t="s">
        <v>1811</v>
      </c>
      <c r="I299" s="4">
        <v>100000000</v>
      </c>
      <c r="J299" s="4">
        <v>173005002</v>
      </c>
      <c r="K299">
        <v>6.9</v>
      </c>
      <c r="L299">
        <v>2.35</v>
      </c>
      <c r="M299" t="s">
        <v>122</v>
      </c>
      <c r="N299" t="s">
        <v>730</v>
      </c>
      <c r="O299">
        <v>226</v>
      </c>
      <c r="P299" t="s">
        <v>732</v>
      </c>
      <c r="Q299">
        <v>12000</v>
      </c>
      <c r="R299" t="s">
        <v>1807</v>
      </c>
      <c r="S299">
        <v>625</v>
      </c>
      <c r="T299" t="s">
        <v>1810</v>
      </c>
      <c r="U299">
        <v>341</v>
      </c>
      <c r="V299">
        <v>0</v>
      </c>
      <c r="W299">
        <v>13679</v>
      </c>
      <c r="X299">
        <v>0</v>
      </c>
      <c r="Y299">
        <v>255447</v>
      </c>
      <c r="Z299">
        <v>193</v>
      </c>
      <c r="AA299">
        <v>692</v>
      </c>
      <c r="AB299" t="s">
        <v>1812</v>
      </c>
    </row>
    <row r="300" spans="1:28" x14ac:dyDescent="0.3">
      <c r="A300" s="4" t="s">
        <v>1815</v>
      </c>
      <c r="B300" t="s">
        <v>67</v>
      </c>
      <c r="C300" t="s">
        <v>68</v>
      </c>
      <c r="D300" t="s">
        <v>24160</v>
      </c>
      <c r="E300">
        <v>2006</v>
      </c>
      <c r="F300">
        <v>104</v>
      </c>
      <c r="G300" t="s">
        <v>175</v>
      </c>
      <c r="H300" t="s">
        <v>1817</v>
      </c>
      <c r="I300" s="4">
        <v>100000000</v>
      </c>
      <c r="J300" s="4">
        <v>75030163</v>
      </c>
      <c r="K300">
        <v>5.0999999999999996</v>
      </c>
      <c r="L300">
        <v>2.35</v>
      </c>
      <c r="M300" t="s">
        <v>122</v>
      </c>
      <c r="N300" t="s">
        <v>1813</v>
      </c>
      <c r="O300">
        <v>14</v>
      </c>
      <c r="P300" t="s">
        <v>683</v>
      </c>
      <c r="Q300">
        <v>3000</v>
      </c>
      <c r="R300" t="s">
        <v>1814</v>
      </c>
      <c r="S300">
        <v>762</v>
      </c>
      <c r="T300" t="s">
        <v>1816</v>
      </c>
      <c r="U300">
        <v>203</v>
      </c>
      <c r="V300">
        <v>0</v>
      </c>
      <c r="W300">
        <v>4487</v>
      </c>
      <c r="X300">
        <v>0</v>
      </c>
      <c r="Y300">
        <v>108076</v>
      </c>
      <c r="Z300">
        <v>170</v>
      </c>
      <c r="AA300">
        <v>1690</v>
      </c>
      <c r="AB300" t="s">
        <v>1818</v>
      </c>
    </row>
    <row r="301" spans="1:28" x14ac:dyDescent="0.3">
      <c r="A301" s="4" t="s">
        <v>1822</v>
      </c>
      <c r="B301" t="s">
        <v>67</v>
      </c>
      <c r="C301" t="s">
        <v>793</v>
      </c>
      <c r="D301" t="s">
        <v>58</v>
      </c>
      <c r="E301">
        <v>2009</v>
      </c>
      <c r="F301">
        <v>101</v>
      </c>
      <c r="G301" t="s">
        <v>575</v>
      </c>
      <c r="H301" t="s">
        <v>1824</v>
      </c>
      <c r="I301" s="4">
        <v>100000000</v>
      </c>
      <c r="J301" s="4">
        <v>77222184</v>
      </c>
      <c r="K301">
        <v>6.8</v>
      </c>
      <c r="L301">
        <v>2.35</v>
      </c>
      <c r="M301" t="s">
        <v>122</v>
      </c>
      <c r="N301" t="s">
        <v>1819</v>
      </c>
      <c r="O301">
        <v>0</v>
      </c>
      <c r="P301" t="s">
        <v>1821</v>
      </c>
      <c r="Q301">
        <v>925</v>
      </c>
      <c r="R301" t="s">
        <v>1820</v>
      </c>
      <c r="S301">
        <v>468</v>
      </c>
      <c r="T301" t="s">
        <v>1823</v>
      </c>
      <c r="U301">
        <v>279</v>
      </c>
      <c r="V301">
        <v>11000</v>
      </c>
      <c r="W301">
        <v>1738</v>
      </c>
      <c r="X301">
        <v>0</v>
      </c>
      <c r="Y301">
        <v>87677</v>
      </c>
      <c r="Z301">
        <v>333</v>
      </c>
      <c r="AA301">
        <v>388</v>
      </c>
      <c r="AB301" t="s">
        <v>1825</v>
      </c>
    </row>
    <row r="302" spans="1:28" x14ac:dyDescent="0.3">
      <c r="A302" s="4" t="s">
        <v>1828</v>
      </c>
      <c r="B302" t="s">
        <v>67</v>
      </c>
      <c r="C302" t="s">
        <v>68</v>
      </c>
      <c r="D302" t="s">
        <v>58</v>
      </c>
      <c r="E302">
        <v>2013</v>
      </c>
      <c r="F302">
        <v>102</v>
      </c>
      <c r="G302" t="s">
        <v>655</v>
      </c>
      <c r="H302" t="s">
        <v>1830</v>
      </c>
      <c r="I302" s="4">
        <v>100000000</v>
      </c>
      <c r="J302" s="4">
        <v>107515297</v>
      </c>
      <c r="K302">
        <v>6.7</v>
      </c>
      <c r="L302">
        <v>2.35</v>
      </c>
      <c r="M302" t="s">
        <v>122</v>
      </c>
      <c r="N302" t="s">
        <v>1826</v>
      </c>
      <c r="O302">
        <v>77</v>
      </c>
      <c r="P302" t="s">
        <v>727</v>
      </c>
      <c r="Q302">
        <v>14000</v>
      </c>
      <c r="R302" t="s">
        <v>1827</v>
      </c>
      <c r="S302">
        <v>151</v>
      </c>
      <c r="T302" t="s">
        <v>1829</v>
      </c>
      <c r="U302">
        <v>120</v>
      </c>
      <c r="V302">
        <v>17000</v>
      </c>
      <c r="W302">
        <v>14552</v>
      </c>
      <c r="X302">
        <v>2</v>
      </c>
      <c r="Y302">
        <v>85833</v>
      </c>
      <c r="Z302">
        <v>203</v>
      </c>
      <c r="AA302">
        <v>113</v>
      </c>
      <c r="AB302" t="s">
        <v>1831</v>
      </c>
    </row>
    <row r="303" spans="1:28" x14ac:dyDescent="0.3">
      <c r="A303" s="4" t="s">
        <v>1834</v>
      </c>
      <c r="B303" t="s">
        <v>67</v>
      </c>
      <c r="C303" t="s">
        <v>68</v>
      </c>
      <c r="D303" t="s">
        <v>58</v>
      </c>
      <c r="E303">
        <v>2010</v>
      </c>
      <c r="F303">
        <v>103</v>
      </c>
      <c r="G303" t="s">
        <v>1833</v>
      </c>
      <c r="H303" t="s">
        <v>1836</v>
      </c>
      <c r="I303" s="4">
        <v>100000000</v>
      </c>
      <c r="J303" s="4">
        <v>67631157</v>
      </c>
      <c r="K303">
        <v>6</v>
      </c>
      <c r="L303">
        <v>2.35</v>
      </c>
      <c r="M303" t="s">
        <v>69</v>
      </c>
      <c r="N303" t="s">
        <v>1832</v>
      </c>
      <c r="O303">
        <v>207</v>
      </c>
      <c r="P303" t="s">
        <v>73</v>
      </c>
      <c r="Q303">
        <v>40000</v>
      </c>
      <c r="R303" t="s">
        <v>592</v>
      </c>
      <c r="S303">
        <v>11000</v>
      </c>
      <c r="T303" t="s">
        <v>1835</v>
      </c>
      <c r="U303">
        <v>3000</v>
      </c>
      <c r="V303">
        <v>25000</v>
      </c>
      <c r="W303">
        <v>55175</v>
      </c>
      <c r="X303">
        <v>0</v>
      </c>
      <c r="Y303">
        <v>176598</v>
      </c>
      <c r="Z303">
        <v>321</v>
      </c>
      <c r="AA303">
        <v>374</v>
      </c>
      <c r="AB303" t="s">
        <v>1837</v>
      </c>
    </row>
    <row r="304" spans="1:28" x14ac:dyDescent="0.3">
      <c r="A304" s="4" t="s">
        <v>1841</v>
      </c>
      <c r="B304" t="s">
        <v>67</v>
      </c>
      <c r="C304" t="s">
        <v>68</v>
      </c>
      <c r="D304" t="s">
        <v>58</v>
      </c>
      <c r="E304">
        <v>1999</v>
      </c>
      <c r="F304">
        <v>121</v>
      </c>
      <c r="G304" t="s">
        <v>1840</v>
      </c>
      <c r="H304" t="s">
        <v>1843</v>
      </c>
      <c r="I304" s="4">
        <v>83000000</v>
      </c>
      <c r="J304" s="4">
        <v>66862068</v>
      </c>
      <c r="K304">
        <v>5.7</v>
      </c>
      <c r="L304">
        <v>2.35</v>
      </c>
      <c r="M304" t="s">
        <v>612</v>
      </c>
      <c r="N304" t="s">
        <v>1838</v>
      </c>
      <c r="O304">
        <v>0</v>
      </c>
      <c r="P304" t="s">
        <v>62</v>
      </c>
      <c r="Q304">
        <v>1000</v>
      </c>
      <c r="R304" t="s">
        <v>1839</v>
      </c>
      <c r="S304">
        <v>1000</v>
      </c>
      <c r="T304" t="s">
        <v>1842</v>
      </c>
      <c r="U304">
        <v>595</v>
      </c>
      <c r="V304">
        <v>2000</v>
      </c>
      <c r="W304">
        <v>3903</v>
      </c>
      <c r="X304">
        <v>0</v>
      </c>
      <c r="Y304">
        <v>89509</v>
      </c>
      <c r="Z304">
        <v>174</v>
      </c>
      <c r="AA304">
        <v>524</v>
      </c>
      <c r="AB304" t="s">
        <v>1844</v>
      </c>
    </row>
    <row r="305" spans="1:28" x14ac:dyDescent="0.3">
      <c r="A305" s="4" t="s">
        <v>1846</v>
      </c>
      <c r="B305" t="s">
        <v>67</v>
      </c>
      <c r="C305" t="s">
        <v>793</v>
      </c>
      <c r="D305" t="s">
        <v>58</v>
      </c>
      <c r="E305">
        <v>2006</v>
      </c>
      <c r="F305">
        <v>143</v>
      </c>
      <c r="G305" t="s">
        <v>1845</v>
      </c>
      <c r="H305" t="s">
        <v>1848</v>
      </c>
      <c r="I305" s="4">
        <v>100000000</v>
      </c>
      <c r="J305" s="4">
        <v>57366262</v>
      </c>
      <c r="K305">
        <v>8</v>
      </c>
      <c r="L305">
        <v>2.35</v>
      </c>
      <c r="M305" t="s">
        <v>612</v>
      </c>
      <c r="N305" t="s">
        <v>1040</v>
      </c>
      <c r="O305">
        <v>380</v>
      </c>
      <c r="P305" t="s">
        <v>242</v>
      </c>
      <c r="Q305">
        <v>29000</v>
      </c>
      <c r="R305" t="s">
        <v>683</v>
      </c>
      <c r="S305">
        <v>3000</v>
      </c>
      <c r="T305" t="s">
        <v>1847</v>
      </c>
      <c r="U305">
        <v>452</v>
      </c>
      <c r="V305">
        <v>14000</v>
      </c>
      <c r="W305">
        <v>33160</v>
      </c>
      <c r="X305">
        <v>0</v>
      </c>
      <c r="Y305">
        <v>400292</v>
      </c>
      <c r="Z305">
        <v>166</v>
      </c>
      <c r="AA305">
        <v>657</v>
      </c>
      <c r="AB305" t="s">
        <v>1849</v>
      </c>
    </row>
    <row r="306" spans="1:28" x14ac:dyDescent="0.3">
      <c r="A306" s="4" t="s">
        <v>1851</v>
      </c>
      <c r="B306" t="s">
        <v>67</v>
      </c>
      <c r="C306" t="s">
        <v>68</v>
      </c>
      <c r="D306" t="s">
        <v>58</v>
      </c>
      <c r="E306">
        <v>2013</v>
      </c>
      <c r="F306">
        <v>240</v>
      </c>
      <c r="G306" t="s">
        <v>1850</v>
      </c>
      <c r="H306" t="s">
        <v>1852</v>
      </c>
      <c r="I306" s="4">
        <v>100000000</v>
      </c>
      <c r="J306" s="4">
        <v>116866727</v>
      </c>
      <c r="K306">
        <v>8.1999999999999993</v>
      </c>
      <c r="L306">
        <v>2.35</v>
      </c>
      <c r="M306" t="s">
        <v>612</v>
      </c>
      <c r="N306" t="s">
        <v>514</v>
      </c>
      <c r="O306">
        <v>17000</v>
      </c>
      <c r="P306" t="s">
        <v>242</v>
      </c>
      <c r="Q306">
        <v>29000</v>
      </c>
      <c r="R306" t="s">
        <v>687</v>
      </c>
      <c r="S306">
        <v>11000</v>
      </c>
      <c r="T306" t="s">
        <v>277</v>
      </c>
      <c r="U306">
        <v>4000</v>
      </c>
      <c r="V306">
        <v>138000</v>
      </c>
      <c r="W306">
        <v>46057</v>
      </c>
      <c r="X306">
        <v>3</v>
      </c>
      <c r="Y306">
        <v>780588</v>
      </c>
      <c r="Z306">
        <v>606</v>
      </c>
      <c r="AA306">
        <v>1138</v>
      </c>
      <c r="AB306" t="s">
        <v>1853</v>
      </c>
    </row>
    <row r="307" spans="1:28" x14ac:dyDescent="0.3">
      <c r="A307" s="4" t="s">
        <v>1855</v>
      </c>
      <c r="B307" t="s">
        <v>67</v>
      </c>
      <c r="C307" t="s">
        <v>68</v>
      </c>
      <c r="D307" t="s">
        <v>58</v>
      </c>
      <c r="E307">
        <v>1995</v>
      </c>
      <c r="F307">
        <v>121</v>
      </c>
      <c r="G307" t="s">
        <v>72</v>
      </c>
      <c r="H307" t="s">
        <v>1857</v>
      </c>
      <c r="I307" s="4">
        <v>100000000</v>
      </c>
      <c r="J307" s="4">
        <v>184031112</v>
      </c>
      <c r="K307">
        <v>5.4</v>
      </c>
      <c r="L307">
        <v>1.85</v>
      </c>
      <c r="M307" t="s">
        <v>69</v>
      </c>
      <c r="N307" t="s">
        <v>1347</v>
      </c>
      <c r="O307">
        <v>541</v>
      </c>
      <c r="P307" t="s">
        <v>1348</v>
      </c>
      <c r="Q307">
        <v>920</v>
      </c>
      <c r="R307" t="s">
        <v>1854</v>
      </c>
      <c r="S307">
        <v>710</v>
      </c>
      <c r="T307" t="s">
        <v>1856</v>
      </c>
      <c r="U307">
        <v>680</v>
      </c>
      <c r="V307">
        <v>0</v>
      </c>
      <c r="W307">
        <v>2880</v>
      </c>
      <c r="X307">
        <v>4</v>
      </c>
      <c r="Y307">
        <v>190786</v>
      </c>
      <c r="Z307">
        <v>144</v>
      </c>
      <c r="AA307">
        <v>539</v>
      </c>
      <c r="AB307" t="s">
        <v>1858</v>
      </c>
    </row>
    <row r="308" spans="1:28" x14ac:dyDescent="0.3">
      <c r="A308" s="4" t="s">
        <v>1862</v>
      </c>
      <c r="B308" t="s">
        <v>67</v>
      </c>
      <c r="C308" t="s">
        <v>68</v>
      </c>
      <c r="D308" t="s">
        <v>58</v>
      </c>
      <c r="E308">
        <v>1997</v>
      </c>
      <c r="F308">
        <v>129</v>
      </c>
      <c r="G308" t="s">
        <v>1860</v>
      </c>
      <c r="H308" t="s">
        <v>1864</v>
      </c>
      <c r="I308" s="4">
        <v>105000000</v>
      </c>
      <c r="J308" s="4">
        <v>54700065</v>
      </c>
      <c r="K308">
        <v>7.2</v>
      </c>
      <c r="L308">
        <v>1.85</v>
      </c>
      <c r="M308" t="s">
        <v>612</v>
      </c>
      <c r="N308" t="s">
        <v>1327</v>
      </c>
      <c r="O308">
        <v>719</v>
      </c>
      <c r="P308" t="s">
        <v>1861</v>
      </c>
      <c r="Q308">
        <v>660</v>
      </c>
      <c r="R308" t="s">
        <v>1859</v>
      </c>
      <c r="S308">
        <v>475</v>
      </c>
      <c r="T308" t="s">
        <v>1863</v>
      </c>
      <c r="U308">
        <v>423</v>
      </c>
      <c r="V308">
        <v>0</v>
      </c>
      <c r="W308">
        <v>2031</v>
      </c>
      <c r="X308">
        <v>0</v>
      </c>
      <c r="Y308">
        <v>221521</v>
      </c>
      <c r="Z308">
        <v>192</v>
      </c>
      <c r="AA308">
        <v>1049</v>
      </c>
      <c r="AB308" t="s">
        <v>1865</v>
      </c>
    </row>
    <row r="309" spans="1:28" x14ac:dyDescent="0.3">
      <c r="A309" s="4" t="s">
        <v>1869</v>
      </c>
      <c r="B309" t="s">
        <v>67</v>
      </c>
      <c r="C309" t="s">
        <v>793</v>
      </c>
      <c r="D309" t="s">
        <v>58</v>
      </c>
      <c r="E309">
        <v>2012</v>
      </c>
      <c r="F309">
        <v>172</v>
      </c>
      <c r="G309" t="s">
        <v>1868</v>
      </c>
      <c r="H309" t="s">
        <v>1870</v>
      </c>
      <c r="I309" s="4">
        <v>102000000</v>
      </c>
      <c r="J309" s="4">
        <v>27098580</v>
      </c>
      <c r="K309">
        <v>7.5</v>
      </c>
      <c r="L309">
        <v>2.35</v>
      </c>
      <c r="M309" t="s">
        <v>612</v>
      </c>
      <c r="N309" t="s">
        <v>1866</v>
      </c>
      <c r="O309">
        <v>670</v>
      </c>
      <c r="P309" t="s">
        <v>349</v>
      </c>
      <c r="Q309">
        <v>15000</v>
      </c>
      <c r="R309" t="s">
        <v>1867</v>
      </c>
      <c r="S309">
        <v>5000</v>
      </c>
      <c r="T309" t="s">
        <v>420</v>
      </c>
      <c r="U309">
        <v>1000</v>
      </c>
      <c r="V309">
        <v>124000</v>
      </c>
      <c r="W309">
        <v>22686</v>
      </c>
      <c r="X309">
        <v>5</v>
      </c>
      <c r="Y309">
        <v>284825</v>
      </c>
      <c r="Z309">
        <v>511</v>
      </c>
      <c r="AA309">
        <v>828</v>
      </c>
      <c r="AB309" t="s">
        <v>1871</v>
      </c>
    </row>
    <row r="310" spans="1:28" x14ac:dyDescent="0.3">
      <c r="A310" s="4" t="s">
        <v>1873</v>
      </c>
      <c r="B310" t="s">
        <v>67</v>
      </c>
      <c r="C310" t="s">
        <v>68</v>
      </c>
      <c r="D310" t="s">
        <v>58</v>
      </c>
      <c r="E310">
        <v>2010</v>
      </c>
      <c r="F310">
        <v>101</v>
      </c>
      <c r="G310" t="s">
        <v>1872</v>
      </c>
      <c r="H310" t="s">
        <v>1875</v>
      </c>
      <c r="I310" s="4">
        <v>80000000</v>
      </c>
      <c r="J310" s="4">
        <v>55673333</v>
      </c>
      <c r="K310">
        <v>7</v>
      </c>
      <c r="L310">
        <v>2.35</v>
      </c>
      <c r="M310" t="s">
        <v>122</v>
      </c>
      <c r="N310" t="s">
        <v>138</v>
      </c>
      <c r="O310">
        <v>0</v>
      </c>
      <c r="P310" t="s">
        <v>1422</v>
      </c>
      <c r="Q310">
        <v>2000</v>
      </c>
      <c r="R310" t="s">
        <v>1073</v>
      </c>
      <c r="S310">
        <v>653</v>
      </c>
      <c r="T310" t="s">
        <v>1874</v>
      </c>
      <c r="U310">
        <v>577</v>
      </c>
      <c r="V310">
        <v>16000</v>
      </c>
      <c r="W310">
        <v>4286</v>
      </c>
      <c r="X310">
        <v>1</v>
      </c>
      <c r="Y310">
        <v>65785</v>
      </c>
      <c r="Z310">
        <v>188</v>
      </c>
      <c r="AA310">
        <v>160</v>
      </c>
      <c r="AB310" t="s">
        <v>1876</v>
      </c>
    </row>
    <row r="311" spans="1:28" x14ac:dyDescent="0.3">
      <c r="A311" s="4" t="s">
        <v>1880</v>
      </c>
      <c r="B311" t="s">
        <v>67</v>
      </c>
      <c r="C311" t="s">
        <v>68</v>
      </c>
      <c r="D311" t="s">
        <v>58</v>
      </c>
      <c r="E311">
        <v>2004</v>
      </c>
      <c r="F311">
        <v>87</v>
      </c>
      <c r="G311" t="s">
        <v>1879</v>
      </c>
      <c r="H311" t="s">
        <v>1882</v>
      </c>
      <c r="I311" s="4">
        <v>100000000</v>
      </c>
      <c r="J311" s="4">
        <v>40198710</v>
      </c>
      <c r="K311">
        <v>3.3</v>
      </c>
      <c r="L311">
        <v>2.35</v>
      </c>
      <c r="M311" t="s">
        <v>69</v>
      </c>
      <c r="N311" t="s">
        <v>1877</v>
      </c>
      <c r="O311">
        <v>26</v>
      </c>
      <c r="P311" t="s">
        <v>1568</v>
      </c>
      <c r="Q311">
        <v>827</v>
      </c>
      <c r="R311" t="s">
        <v>1878</v>
      </c>
      <c r="S311">
        <v>825</v>
      </c>
      <c r="T311" t="s">
        <v>1881</v>
      </c>
      <c r="U311">
        <v>566</v>
      </c>
      <c r="V311">
        <v>0</v>
      </c>
      <c r="W311">
        <v>3144</v>
      </c>
      <c r="X311">
        <v>0</v>
      </c>
      <c r="Y311">
        <v>87451</v>
      </c>
      <c r="Z311">
        <v>212</v>
      </c>
      <c r="AA311">
        <v>660</v>
      </c>
      <c r="AB311" t="s">
        <v>1883</v>
      </c>
    </row>
    <row r="312" spans="1:28" x14ac:dyDescent="0.3">
      <c r="A312" s="4" t="s">
        <v>1884</v>
      </c>
      <c r="B312" t="s">
        <v>67</v>
      </c>
      <c r="C312" t="s">
        <v>68</v>
      </c>
      <c r="D312" t="s">
        <v>58</v>
      </c>
      <c r="E312">
        <v>2014</v>
      </c>
      <c r="F312">
        <v>101</v>
      </c>
      <c r="G312" t="s">
        <v>154</v>
      </c>
      <c r="H312" t="s">
        <v>1886</v>
      </c>
      <c r="I312" s="4">
        <v>100000000</v>
      </c>
      <c r="J312" s="4">
        <v>72660029</v>
      </c>
      <c r="K312">
        <v>6</v>
      </c>
      <c r="L312">
        <v>2.35</v>
      </c>
      <c r="M312" t="s">
        <v>69</v>
      </c>
      <c r="N312" t="s">
        <v>287</v>
      </c>
      <c r="O312">
        <v>420</v>
      </c>
      <c r="P312" t="s">
        <v>1097</v>
      </c>
      <c r="Q312">
        <v>12000</v>
      </c>
      <c r="R312" t="s">
        <v>1835</v>
      </c>
      <c r="S312">
        <v>3000</v>
      </c>
      <c r="T312" t="s">
        <v>1885</v>
      </c>
      <c r="U312">
        <v>467</v>
      </c>
      <c r="V312">
        <v>21000</v>
      </c>
      <c r="W312">
        <v>16235</v>
      </c>
      <c r="X312">
        <v>0</v>
      </c>
      <c r="Y312">
        <v>115687</v>
      </c>
      <c r="Z312">
        <v>245</v>
      </c>
      <c r="AA312">
        <v>269</v>
      </c>
      <c r="AB312" t="s">
        <v>1887</v>
      </c>
    </row>
    <row r="313" spans="1:28" x14ac:dyDescent="0.3">
      <c r="A313" s="4" t="s">
        <v>1888</v>
      </c>
      <c r="B313" t="s">
        <v>67</v>
      </c>
      <c r="C313" t="s">
        <v>68</v>
      </c>
      <c r="D313" t="s">
        <v>58</v>
      </c>
      <c r="E313">
        <v>2002</v>
      </c>
      <c r="F313">
        <v>95</v>
      </c>
      <c r="G313" t="s">
        <v>443</v>
      </c>
      <c r="H313" t="s">
        <v>1890</v>
      </c>
      <c r="I313" s="4">
        <v>140000000</v>
      </c>
      <c r="J313" s="4">
        <v>38120554</v>
      </c>
      <c r="K313">
        <v>7.1</v>
      </c>
      <c r="L313">
        <v>1.5</v>
      </c>
      <c r="M313" t="s">
        <v>122</v>
      </c>
      <c r="N313" t="s">
        <v>1679</v>
      </c>
      <c r="O313">
        <v>63</v>
      </c>
      <c r="P313" t="s">
        <v>92</v>
      </c>
      <c r="Q313">
        <v>23000</v>
      </c>
      <c r="R313" t="s">
        <v>983</v>
      </c>
      <c r="S313">
        <v>770</v>
      </c>
      <c r="T313" t="s">
        <v>1889</v>
      </c>
      <c r="U313">
        <v>720</v>
      </c>
      <c r="V313">
        <v>0</v>
      </c>
      <c r="W313">
        <v>26940</v>
      </c>
      <c r="X313">
        <v>0</v>
      </c>
      <c r="Y313">
        <v>71527</v>
      </c>
      <c r="Z313">
        <v>127</v>
      </c>
      <c r="AA313">
        <v>217</v>
      </c>
      <c r="AB313" t="s">
        <v>1891</v>
      </c>
    </row>
    <row r="314" spans="1:28" x14ac:dyDescent="0.3">
      <c r="A314" s="4" t="s">
        <v>1895</v>
      </c>
      <c r="B314" t="s">
        <v>67</v>
      </c>
      <c r="C314" t="s">
        <v>68</v>
      </c>
      <c r="D314" t="s">
        <v>58</v>
      </c>
      <c r="E314">
        <v>2009</v>
      </c>
      <c r="F314">
        <v>102</v>
      </c>
      <c r="G314" t="s">
        <v>1894</v>
      </c>
      <c r="H314" t="s">
        <v>1897</v>
      </c>
      <c r="I314" s="4">
        <v>100000000</v>
      </c>
      <c r="J314" s="4">
        <v>49392095</v>
      </c>
      <c r="K314">
        <v>5.4</v>
      </c>
      <c r="L314">
        <v>1.85</v>
      </c>
      <c r="M314" t="s">
        <v>69</v>
      </c>
      <c r="N314" t="s">
        <v>1892</v>
      </c>
      <c r="O314">
        <v>52</v>
      </c>
      <c r="P314" t="s">
        <v>1273</v>
      </c>
      <c r="Q314">
        <v>8000</v>
      </c>
      <c r="R314" t="s">
        <v>1893</v>
      </c>
      <c r="S314">
        <v>735</v>
      </c>
      <c r="T314" t="s">
        <v>1896</v>
      </c>
      <c r="U314">
        <v>526</v>
      </c>
      <c r="V314">
        <v>0</v>
      </c>
      <c r="W314">
        <v>10552</v>
      </c>
      <c r="X314">
        <v>1</v>
      </c>
      <c r="Y314">
        <v>52029</v>
      </c>
      <c r="Z314">
        <v>167</v>
      </c>
      <c r="AA314">
        <v>224</v>
      </c>
      <c r="AB314" t="s">
        <v>1898</v>
      </c>
    </row>
    <row r="315" spans="1:28" x14ac:dyDescent="0.3">
      <c r="A315" s="4" t="s">
        <v>1900</v>
      </c>
      <c r="B315" t="s">
        <v>67</v>
      </c>
      <c r="C315" t="s">
        <v>68</v>
      </c>
      <c r="D315" t="s">
        <v>58</v>
      </c>
      <c r="E315">
        <v>2014</v>
      </c>
      <c r="F315">
        <v>131</v>
      </c>
      <c r="G315" t="s">
        <v>80</v>
      </c>
      <c r="H315" t="s">
        <v>1901</v>
      </c>
      <c r="I315" s="4">
        <v>90000000</v>
      </c>
      <c r="J315" s="4">
        <v>39292022</v>
      </c>
      <c r="K315">
        <v>6.1</v>
      </c>
      <c r="L315">
        <v>2.35</v>
      </c>
      <c r="M315" t="s">
        <v>69</v>
      </c>
      <c r="N315" t="s">
        <v>1899</v>
      </c>
      <c r="O315">
        <v>385</v>
      </c>
      <c r="P315" t="s">
        <v>362</v>
      </c>
      <c r="Q315">
        <v>26000</v>
      </c>
      <c r="R315" t="s">
        <v>1803</v>
      </c>
      <c r="S315">
        <v>13000</v>
      </c>
      <c r="T315" t="s">
        <v>418</v>
      </c>
      <c r="U315">
        <v>11000</v>
      </c>
      <c r="V315">
        <v>56000</v>
      </c>
      <c r="W315">
        <v>52610</v>
      </c>
      <c r="X315">
        <v>15</v>
      </c>
      <c r="Y315">
        <v>127258</v>
      </c>
      <c r="Z315">
        <v>320</v>
      </c>
      <c r="AA315">
        <v>351</v>
      </c>
      <c r="AB315" t="s">
        <v>1902</v>
      </c>
    </row>
    <row r="316" spans="1:28" x14ac:dyDescent="0.3">
      <c r="A316" s="4" t="s">
        <v>1905</v>
      </c>
      <c r="B316" t="s">
        <v>67</v>
      </c>
      <c r="C316" t="s">
        <v>68</v>
      </c>
      <c r="D316" t="s">
        <v>58</v>
      </c>
      <c r="E316">
        <v>2015</v>
      </c>
      <c r="F316">
        <v>114</v>
      </c>
      <c r="G316" t="s">
        <v>1904</v>
      </c>
      <c r="H316" t="s">
        <v>1906</v>
      </c>
      <c r="I316" s="4">
        <v>105000000</v>
      </c>
      <c r="J316" s="4">
        <v>28772222</v>
      </c>
      <c r="K316">
        <v>5.3</v>
      </c>
      <c r="L316">
        <v>2.35</v>
      </c>
      <c r="M316" t="s">
        <v>69</v>
      </c>
      <c r="N316" t="s">
        <v>1903</v>
      </c>
      <c r="O316">
        <v>19</v>
      </c>
      <c r="P316" t="s">
        <v>417</v>
      </c>
      <c r="Q316">
        <v>1000</v>
      </c>
      <c r="R316" t="s">
        <v>903</v>
      </c>
      <c r="S316">
        <v>897</v>
      </c>
      <c r="T316" t="s">
        <v>497</v>
      </c>
      <c r="U316">
        <v>848</v>
      </c>
      <c r="V316">
        <v>37000</v>
      </c>
      <c r="W316">
        <v>3962</v>
      </c>
      <c r="X316">
        <v>1</v>
      </c>
      <c r="Y316">
        <v>33953</v>
      </c>
      <c r="Z316">
        <v>163</v>
      </c>
      <c r="AA316">
        <v>163</v>
      </c>
      <c r="AB316" t="s">
        <v>1907</v>
      </c>
    </row>
    <row r="317" spans="1:28" x14ac:dyDescent="0.3">
      <c r="A317" s="4" t="s">
        <v>1911</v>
      </c>
      <c r="B317" t="s">
        <v>67</v>
      </c>
      <c r="C317" t="s">
        <v>68</v>
      </c>
      <c r="D317" t="s">
        <v>58</v>
      </c>
      <c r="E317">
        <v>2005</v>
      </c>
      <c r="F317">
        <v>94</v>
      </c>
      <c r="G317" t="s">
        <v>542</v>
      </c>
      <c r="H317" t="s">
        <v>1913</v>
      </c>
      <c r="I317" s="4">
        <v>84000000</v>
      </c>
      <c r="J317" s="4">
        <v>17010646</v>
      </c>
      <c r="K317">
        <v>2.2000000000000002</v>
      </c>
      <c r="L317">
        <v>1.85</v>
      </c>
      <c r="M317" t="s">
        <v>122</v>
      </c>
      <c r="N317" t="s">
        <v>1908</v>
      </c>
      <c r="O317">
        <v>6</v>
      </c>
      <c r="P317" t="s">
        <v>1910</v>
      </c>
      <c r="Q317">
        <v>490</v>
      </c>
      <c r="R317" t="s">
        <v>1909</v>
      </c>
      <c r="S317">
        <v>294</v>
      </c>
      <c r="T317" t="s">
        <v>1912</v>
      </c>
      <c r="U317">
        <v>227</v>
      </c>
      <c r="V317">
        <v>881</v>
      </c>
      <c r="W317">
        <v>1195</v>
      </c>
      <c r="X317">
        <v>0</v>
      </c>
      <c r="Y317">
        <v>40751</v>
      </c>
      <c r="Z317">
        <v>78</v>
      </c>
      <c r="AA317">
        <v>239</v>
      </c>
      <c r="AB317" t="s">
        <v>1914</v>
      </c>
    </row>
    <row r="318" spans="1:28" x14ac:dyDescent="0.3">
      <c r="A318" s="4" t="s">
        <v>1917</v>
      </c>
      <c r="B318" t="s">
        <v>67</v>
      </c>
      <c r="C318" t="s">
        <v>68</v>
      </c>
      <c r="D318" t="s">
        <v>58</v>
      </c>
      <c r="E318">
        <v>2015</v>
      </c>
      <c r="F318">
        <v>122</v>
      </c>
      <c r="G318" t="s">
        <v>1916</v>
      </c>
      <c r="H318" t="s">
        <v>1919</v>
      </c>
      <c r="I318" s="4">
        <v>100000000</v>
      </c>
      <c r="J318" s="4">
        <v>24985612</v>
      </c>
      <c r="K318">
        <v>7</v>
      </c>
      <c r="L318">
        <v>1.85</v>
      </c>
      <c r="M318" t="s">
        <v>69</v>
      </c>
      <c r="N318" t="s">
        <v>876</v>
      </c>
      <c r="O318">
        <v>2000</v>
      </c>
      <c r="P318" t="s">
        <v>125</v>
      </c>
      <c r="Q318">
        <v>26000</v>
      </c>
      <c r="R318" t="s">
        <v>1915</v>
      </c>
      <c r="S318">
        <v>911</v>
      </c>
      <c r="T318" t="s">
        <v>1918</v>
      </c>
      <c r="U318">
        <v>571</v>
      </c>
      <c r="V318">
        <v>27000</v>
      </c>
      <c r="W318">
        <v>28328</v>
      </c>
      <c r="X318">
        <v>0</v>
      </c>
      <c r="Y318">
        <v>71782</v>
      </c>
      <c r="Z318">
        <v>289</v>
      </c>
      <c r="AA318">
        <v>161</v>
      </c>
      <c r="AB318" t="s">
        <v>1920</v>
      </c>
    </row>
    <row r="319" spans="1:28" x14ac:dyDescent="0.3">
      <c r="A319" s="4" t="s">
        <v>1924</v>
      </c>
      <c r="B319" t="s">
        <v>67</v>
      </c>
      <c r="C319" t="s">
        <v>68</v>
      </c>
      <c r="D319" t="s">
        <v>58</v>
      </c>
      <c r="E319">
        <v>2002</v>
      </c>
      <c r="F319">
        <v>95</v>
      </c>
      <c r="G319" t="s">
        <v>1923</v>
      </c>
      <c r="H319" t="s">
        <v>1926</v>
      </c>
      <c r="I319" s="4">
        <v>100000000</v>
      </c>
      <c r="J319" s="4">
        <v>4411102</v>
      </c>
      <c r="K319">
        <v>3.8</v>
      </c>
      <c r="L319">
        <v>1.85</v>
      </c>
      <c r="M319" t="s">
        <v>69</v>
      </c>
      <c r="N319" t="s">
        <v>1921</v>
      </c>
      <c r="O319">
        <v>31</v>
      </c>
      <c r="P319" t="s">
        <v>1007</v>
      </c>
      <c r="Q319">
        <v>3000</v>
      </c>
      <c r="R319" t="s">
        <v>1922</v>
      </c>
      <c r="S319">
        <v>695</v>
      </c>
      <c r="T319" t="s">
        <v>1925</v>
      </c>
      <c r="U319">
        <v>683</v>
      </c>
      <c r="V319">
        <v>416</v>
      </c>
      <c r="W319">
        <v>6161</v>
      </c>
      <c r="X319">
        <v>1</v>
      </c>
      <c r="Y319">
        <v>20295</v>
      </c>
      <c r="Z319">
        <v>66</v>
      </c>
      <c r="AA319">
        <v>164</v>
      </c>
      <c r="AB319" t="s">
        <v>1927</v>
      </c>
    </row>
    <row r="320" spans="1:28" x14ac:dyDescent="0.3">
      <c r="A320" s="4" t="s">
        <v>1930</v>
      </c>
      <c r="B320" t="s">
        <v>67</v>
      </c>
      <c r="C320" t="s">
        <v>1487</v>
      </c>
      <c r="D320" t="s">
        <v>58</v>
      </c>
      <c r="E320">
        <v>2010</v>
      </c>
      <c r="F320">
        <v>115</v>
      </c>
      <c r="G320" t="s">
        <v>1929</v>
      </c>
      <c r="H320" t="s">
        <v>1932</v>
      </c>
      <c r="I320" s="4">
        <v>100000000</v>
      </c>
      <c r="J320" s="4">
        <v>35024475</v>
      </c>
      <c r="K320">
        <v>6.9</v>
      </c>
      <c r="L320">
        <v>2.35</v>
      </c>
      <c r="M320" t="s">
        <v>612</v>
      </c>
      <c r="N320" t="s">
        <v>1179</v>
      </c>
      <c r="O320">
        <v>521</v>
      </c>
      <c r="P320" t="s">
        <v>1181</v>
      </c>
      <c r="Q320">
        <v>13000</v>
      </c>
      <c r="R320" t="s">
        <v>1928</v>
      </c>
      <c r="S320">
        <v>537</v>
      </c>
      <c r="T320" t="s">
        <v>1931</v>
      </c>
      <c r="U320">
        <v>95</v>
      </c>
      <c r="V320">
        <v>0</v>
      </c>
      <c r="W320">
        <v>13761</v>
      </c>
      <c r="X320">
        <v>1</v>
      </c>
      <c r="Y320">
        <v>110364</v>
      </c>
      <c r="Z320">
        <v>266</v>
      </c>
      <c r="AA320">
        <v>261</v>
      </c>
      <c r="AB320" t="s">
        <v>1933</v>
      </c>
    </row>
    <row r="321" spans="1:28" x14ac:dyDescent="0.3">
      <c r="A321" s="4" t="s">
        <v>1937</v>
      </c>
      <c r="B321" t="s">
        <v>67</v>
      </c>
      <c r="C321" t="s">
        <v>68</v>
      </c>
      <c r="D321" t="s">
        <v>58</v>
      </c>
      <c r="E321">
        <v>2015</v>
      </c>
      <c r="F321">
        <v>88</v>
      </c>
      <c r="G321" t="s">
        <v>498</v>
      </c>
      <c r="H321" t="s">
        <v>1939</v>
      </c>
      <c r="I321" s="4">
        <v>99000000</v>
      </c>
      <c r="J321" s="4">
        <v>130174897</v>
      </c>
      <c r="K321">
        <v>7.2</v>
      </c>
      <c r="L321">
        <v>1.85</v>
      </c>
      <c r="M321" t="s">
        <v>304</v>
      </c>
      <c r="N321" t="s">
        <v>1934</v>
      </c>
      <c r="O321">
        <v>20</v>
      </c>
      <c r="P321" t="s">
        <v>1936</v>
      </c>
      <c r="Q321">
        <v>144</v>
      </c>
      <c r="R321" t="s">
        <v>1935</v>
      </c>
      <c r="S321">
        <v>42</v>
      </c>
      <c r="T321" t="s">
        <v>1938</v>
      </c>
      <c r="U321">
        <v>36</v>
      </c>
      <c r="V321">
        <v>33000</v>
      </c>
      <c r="W321">
        <v>309</v>
      </c>
      <c r="X321">
        <v>0</v>
      </c>
      <c r="Y321">
        <v>27918</v>
      </c>
      <c r="Z321">
        <v>208</v>
      </c>
      <c r="AA321">
        <v>155</v>
      </c>
      <c r="AB321" t="s">
        <v>1940</v>
      </c>
    </row>
    <row r="322" spans="1:28" x14ac:dyDescent="0.3">
      <c r="A322" s="4" t="s">
        <v>1945</v>
      </c>
      <c r="B322" t="s">
        <v>67</v>
      </c>
      <c r="C322" t="s">
        <v>68</v>
      </c>
      <c r="D322" t="s">
        <v>58</v>
      </c>
      <c r="E322">
        <v>1997</v>
      </c>
      <c r="F322">
        <v>110</v>
      </c>
      <c r="G322" t="s">
        <v>1943</v>
      </c>
      <c r="H322" t="s">
        <v>1947</v>
      </c>
      <c r="I322" s="4">
        <v>10000000</v>
      </c>
      <c r="J322" s="4">
        <v>10200000</v>
      </c>
      <c r="K322">
        <v>7.3</v>
      </c>
      <c r="L322">
        <v>1.85</v>
      </c>
      <c r="M322" t="s">
        <v>122</v>
      </c>
      <c r="N322" t="s">
        <v>1941</v>
      </c>
      <c r="O322">
        <v>342</v>
      </c>
      <c r="P322" t="s">
        <v>1944</v>
      </c>
      <c r="Q322">
        <v>623</v>
      </c>
      <c r="R322" t="s">
        <v>1942</v>
      </c>
      <c r="S322">
        <v>508</v>
      </c>
      <c r="T322" t="s">
        <v>1946</v>
      </c>
      <c r="U322">
        <v>393</v>
      </c>
      <c r="V322">
        <v>578</v>
      </c>
      <c r="W322">
        <v>1722</v>
      </c>
      <c r="X322">
        <v>0</v>
      </c>
      <c r="Y322">
        <v>18697</v>
      </c>
      <c r="Z322">
        <v>97</v>
      </c>
      <c r="AA322">
        <v>263</v>
      </c>
      <c r="AB322" t="s">
        <v>1948</v>
      </c>
    </row>
    <row r="323" spans="1:28" x14ac:dyDescent="0.3">
      <c r="A323" s="4" t="s">
        <v>1950</v>
      </c>
      <c r="B323" t="s">
        <v>67</v>
      </c>
      <c r="C323" t="s">
        <v>68</v>
      </c>
      <c r="D323" t="s">
        <v>58</v>
      </c>
      <c r="E323">
        <v>2001</v>
      </c>
      <c r="F323">
        <v>130</v>
      </c>
      <c r="G323" t="s">
        <v>1949</v>
      </c>
      <c r="H323" t="s">
        <v>1952</v>
      </c>
      <c r="I323" s="4">
        <v>98000000</v>
      </c>
      <c r="J323" s="4">
        <v>202007640</v>
      </c>
      <c r="K323">
        <v>6.3</v>
      </c>
      <c r="L323">
        <v>2.35</v>
      </c>
      <c r="M323" t="s">
        <v>69</v>
      </c>
      <c r="N323" t="s">
        <v>562</v>
      </c>
      <c r="O323">
        <v>208</v>
      </c>
      <c r="P323" t="s">
        <v>1097</v>
      </c>
      <c r="Q323">
        <v>12000</v>
      </c>
      <c r="R323" t="s">
        <v>527</v>
      </c>
      <c r="S323">
        <v>3000</v>
      </c>
      <c r="T323" t="s">
        <v>1951</v>
      </c>
      <c r="U323">
        <v>591</v>
      </c>
      <c r="V323">
        <v>0</v>
      </c>
      <c r="W323">
        <v>15972</v>
      </c>
      <c r="X323">
        <v>5</v>
      </c>
      <c r="Y323">
        <v>248045</v>
      </c>
      <c r="Z323">
        <v>202</v>
      </c>
      <c r="AA323">
        <v>890</v>
      </c>
      <c r="AB323" t="s">
        <v>1953</v>
      </c>
    </row>
    <row r="324" spans="1:28" x14ac:dyDescent="0.3">
      <c r="A324" s="4" t="s">
        <v>1955</v>
      </c>
      <c r="B324" t="s">
        <v>67</v>
      </c>
      <c r="C324" t="s">
        <v>68</v>
      </c>
      <c r="D324" t="s">
        <v>58</v>
      </c>
      <c r="E324">
        <v>2002</v>
      </c>
      <c r="F324">
        <v>216</v>
      </c>
      <c r="G324" t="s">
        <v>1954</v>
      </c>
      <c r="H324" t="s">
        <v>1956</v>
      </c>
      <c r="I324" s="4">
        <v>100000000</v>
      </c>
      <c r="J324" s="4">
        <v>77679638</v>
      </c>
      <c r="K324">
        <v>7.5</v>
      </c>
      <c r="L324">
        <v>2.35</v>
      </c>
      <c r="M324" t="s">
        <v>612</v>
      </c>
      <c r="N324" t="s">
        <v>514</v>
      </c>
      <c r="O324">
        <v>17000</v>
      </c>
      <c r="P324" t="s">
        <v>242</v>
      </c>
      <c r="Q324">
        <v>29000</v>
      </c>
      <c r="R324" t="s">
        <v>255</v>
      </c>
      <c r="S324">
        <v>14000</v>
      </c>
      <c r="T324" t="s">
        <v>420</v>
      </c>
      <c r="U324">
        <v>1000</v>
      </c>
      <c r="V324">
        <v>0</v>
      </c>
      <c r="W324">
        <v>47657</v>
      </c>
      <c r="X324">
        <v>3</v>
      </c>
      <c r="Y324">
        <v>314033</v>
      </c>
      <c r="Z324">
        <v>233</v>
      </c>
      <c r="AA324">
        <v>1166</v>
      </c>
      <c r="AB324" t="s">
        <v>1957</v>
      </c>
    </row>
    <row r="325" spans="1:28" x14ac:dyDescent="0.3">
      <c r="A325" s="4" t="s">
        <v>1961</v>
      </c>
      <c r="B325" t="s">
        <v>1965</v>
      </c>
      <c r="C325" t="s">
        <v>918</v>
      </c>
      <c r="D325" t="s">
        <v>58</v>
      </c>
      <c r="E325">
        <v>2011</v>
      </c>
      <c r="F325">
        <v>146</v>
      </c>
      <c r="G325" t="s">
        <v>1960</v>
      </c>
      <c r="H325" t="s">
        <v>1963</v>
      </c>
      <c r="I325" s="4">
        <v>94000000</v>
      </c>
      <c r="J325" s="4">
        <v>9213</v>
      </c>
      <c r="K325">
        <v>7.6</v>
      </c>
      <c r="L325">
        <v>2.35</v>
      </c>
      <c r="M325" t="s">
        <v>612</v>
      </c>
      <c r="N325" t="s">
        <v>1958</v>
      </c>
      <c r="O325">
        <v>611</v>
      </c>
      <c r="P325" t="s">
        <v>88</v>
      </c>
      <c r="Q325">
        <v>23000</v>
      </c>
      <c r="R325" t="s">
        <v>1959</v>
      </c>
      <c r="S325">
        <v>196</v>
      </c>
      <c r="T325" t="s">
        <v>1962</v>
      </c>
      <c r="U325">
        <v>28</v>
      </c>
      <c r="V325">
        <v>13000</v>
      </c>
      <c r="W325">
        <v>23240</v>
      </c>
      <c r="X325">
        <v>2</v>
      </c>
      <c r="Y325">
        <v>38690</v>
      </c>
      <c r="Z325">
        <v>136</v>
      </c>
      <c r="AA325">
        <v>130</v>
      </c>
      <c r="AB325" t="s">
        <v>1964</v>
      </c>
    </row>
    <row r="326" spans="1:28" x14ac:dyDescent="0.3">
      <c r="A326" s="4" t="s">
        <v>1969</v>
      </c>
      <c r="B326" t="s">
        <v>67</v>
      </c>
      <c r="C326" t="s">
        <v>68</v>
      </c>
      <c r="D326" t="s">
        <v>58</v>
      </c>
      <c r="E326">
        <v>2007</v>
      </c>
      <c r="F326">
        <v>85</v>
      </c>
      <c r="G326" t="s">
        <v>1968</v>
      </c>
      <c r="H326" t="s">
        <v>1971</v>
      </c>
      <c r="I326" s="4">
        <v>100000000</v>
      </c>
      <c r="J326" s="4">
        <v>58867694</v>
      </c>
      <c r="K326">
        <v>6.8</v>
      </c>
      <c r="L326">
        <v>1.85</v>
      </c>
      <c r="M326" t="s">
        <v>122</v>
      </c>
      <c r="N326" t="s">
        <v>1966</v>
      </c>
      <c r="O326">
        <v>9</v>
      </c>
      <c r="P326" t="s">
        <v>328</v>
      </c>
      <c r="Q326">
        <v>12000</v>
      </c>
      <c r="R326" t="s">
        <v>1967</v>
      </c>
      <c r="S326">
        <v>11000</v>
      </c>
      <c r="T326" t="s">
        <v>1970</v>
      </c>
      <c r="U326">
        <v>970</v>
      </c>
      <c r="V326">
        <v>0</v>
      </c>
      <c r="W326">
        <v>25590</v>
      </c>
      <c r="X326">
        <v>0</v>
      </c>
      <c r="Y326">
        <v>54077</v>
      </c>
      <c r="Z326">
        <v>154</v>
      </c>
      <c r="AA326">
        <v>112</v>
      </c>
      <c r="AB326" t="s">
        <v>1972</v>
      </c>
    </row>
    <row r="327" spans="1:28" x14ac:dyDescent="0.3">
      <c r="A327" s="4" t="s">
        <v>1976</v>
      </c>
      <c r="B327" t="s">
        <v>67</v>
      </c>
      <c r="C327" t="s">
        <v>68</v>
      </c>
      <c r="D327" t="s">
        <v>58</v>
      </c>
      <c r="E327">
        <v>2004</v>
      </c>
      <c r="F327">
        <v>93</v>
      </c>
      <c r="G327" t="s">
        <v>1974</v>
      </c>
      <c r="H327" t="s">
        <v>1978</v>
      </c>
      <c r="I327" s="4">
        <v>90000000</v>
      </c>
      <c r="J327" s="4">
        <v>59475623</v>
      </c>
      <c r="K327">
        <v>5.2</v>
      </c>
      <c r="L327">
        <v>1.85</v>
      </c>
      <c r="M327" t="s">
        <v>69</v>
      </c>
      <c r="N327" t="s">
        <v>1973</v>
      </c>
      <c r="O327">
        <v>0</v>
      </c>
      <c r="P327" t="s">
        <v>1975</v>
      </c>
      <c r="Q327">
        <v>11000</v>
      </c>
      <c r="R327" t="s">
        <v>928</v>
      </c>
      <c r="S327">
        <v>2000</v>
      </c>
      <c r="T327" t="s">
        <v>1977</v>
      </c>
      <c r="U327">
        <v>465</v>
      </c>
      <c r="V327">
        <v>0</v>
      </c>
      <c r="W327">
        <v>13748</v>
      </c>
      <c r="X327">
        <v>1</v>
      </c>
      <c r="Y327">
        <v>49739</v>
      </c>
      <c r="Z327">
        <v>169</v>
      </c>
      <c r="AA327">
        <v>407</v>
      </c>
      <c r="AB327" t="s">
        <v>1979</v>
      </c>
    </row>
    <row r="328" spans="1:28" x14ac:dyDescent="0.3">
      <c r="A328" s="4" t="s">
        <v>1981</v>
      </c>
      <c r="B328" t="s">
        <v>67</v>
      </c>
      <c r="C328" t="s">
        <v>68</v>
      </c>
      <c r="D328" t="s">
        <v>58</v>
      </c>
      <c r="E328">
        <v>2001</v>
      </c>
      <c r="F328">
        <v>152</v>
      </c>
      <c r="G328" t="s">
        <v>1980</v>
      </c>
      <c r="H328" t="s">
        <v>1982</v>
      </c>
      <c r="I328" s="4">
        <v>92000000</v>
      </c>
      <c r="J328" s="4">
        <v>108638745</v>
      </c>
      <c r="K328">
        <v>7.7</v>
      </c>
      <c r="L328">
        <v>2.35</v>
      </c>
      <c r="M328" t="s">
        <v>612</v>
      </c>
      <c r="N328" t="s">
        <v>214</v>
      </c>
      <c r="O328">
        <v>0</v>
      </c>
      <c r="P328" t="s">
        <v>1374</v>
      </c>
      <c r="Q328">
        <v>2000</v>
      </c>
      <c r="R328" t="s">
        <v>1071</v>
      </c>
      <c r="S328">
        <v>820</v>
      </c>
      <c r="T328" t="s">
        <v>385</v>
      </c>
      <c r="U328">
        <v>557</v>
      </c>
      <c r="V328">
        <v>10000</v>
      </c>
      <c r="W328">
        <v>4270</v>
      </c>
      <c r="X328">
        <v>0</v>
      </c>
      <c r="Y328">
        <v>292022</v>
      </c>
      <c r="Z328">
        <v>200</v>
      </c>
      <c r="AA328">
        <v>1103</v>
      </c>
      <c r="AB328" t="s">
        <v>1983</v>
      </c>
    </row>
    <row r="329" spans="1:28" x14ac:dyDescent="0.3">
      <c r="A329" s="4" t="s">
        <v>1986</v>
      </c>
      <c r="B329" t="s">
        <v>67</v>
      </c>
      <c r="C329" t="s">
        <v>68</v>
      </c>
      <c r="D329" t="s">
        <v>58</v>
      </c>
      <c r="E329">
        <v>2012</v>
      </c>
      <c r="F329">
        <v>85</v>
      </c>
      <c r="G329" t="s">
        <v>10</v>
      </c>
      <c r="H329" t="s">
        <v>1988</v>
      </c>
      <c r="I329" s="4">
        <v>95000000</v>
      </c>
      <c r="J329" s="4">
        <v>86897182</v>
      </c>
      <c r="K329">
        <v>6.2</v>
      </c>
      <c r="L329">
        <v>1.85</v>
      </c>
      <c r="M329" t="s">
        <v>612</v>
      </c>
      <c r="N329" t="s">
        <v>1984</v>
      </c>
      <c r="O329">
        <v>116</v>
      </c>
      <c r="P329" t="s">
        <v>1273</v>
      </c>
      <c r="Q329">
        <v>8000</v>
      </c>
      <c r="R329" t="s">
        <v>1985</v>
      </c>
      <c r="S329">
        <v>331</v>
      </c>
      <c r="T329" t="s">
        <v>1987</v>
      </c>
      <c r="U329">
        <v>329</v>
      </c>
      <c r="V329">
        <v>18000</v>
      </c>
      <c r="W329">
        <v>9271</v>
      </c>
      <c r="X329">
        <v>0</v>
      </c>
      <c r="Y329">
        <v>106790</v>
      </c>
      <c r="Z329">
        <v>255</v>
      </c>
      <c r="AA329">
        <v>177</v>
      </c>
      <c r="AB329" t="s">
        <v>1989</v>
      </c>
    </row>
    <row r="330" spans="1:28" x14ac:dyDescent="0.3">
      <c r="A330" s="4" t="s">
        <v>1992</v>
      </c>
      <c r="B330" t="s">
        <v>67</v>
      </c>
      <c r="C330" t="s">
        <v>1487</v>
      </c>
      <c r="D330" t="s">
        <v>58</v>
      </c>
      <c r="E330">
        <v>1997</v>
      </c>
      <c r="F330">
        <v>126</v>
      </c>
      <c r="G330" t="s">
        <v>100</v>
      </c>
      <c r="H330" t="s">
        <v>1993</v>
      </c>
      <c r="I330" s="4">
        <v>93000000</v>
      </c>
      <c r="J330" s="4">
        <v>63540020</v>
      </c>
      <c r="K330">
        <v>7.7</v>
      </c>
      <c r="L330">
        <v>2.35</v>
      </c>
      <c r="M330" t="s">
        <v>69</v>
      </c>
      <c r="N330" t="s">
        <v>1990</v>
      </c>
      <c r="O330">
        <v>0</v>
      </c>
      <c r="P330" t="s">
        <v>1991</v>
      </c>
      <c r="Q330">
        <v>14000</v>
      </c>
      <c r="R330" t="s">
        <v>1002</v>
      </c>
      <c r="S330">
        <v>13000</v>
      </c>
      <c r="T330" t="s">
        <v>467</v>
      </c>
      <c r="U330">
        <v>10000</v>
      </c>
      <c r="V330">
        <v>18000</v>
      </c>
      <c r="W330">
        <v>39319</v>
      </c>
      <c r="X330">
        <v>2</v>
      </c>
      <c r="Y330">
        <v>343274</v>
      </c>
      <c r="Z330">
        <v>173</v>
      </c>
      <c r="AA330">
        <v>742</v>
      </c>
      <c r="AB330" t="s">
        <v>1994</v>
      </c>
    </row>
    <row r="331" spans="1:28" x14ac:dyDescent="0.3">
      <c r="A331" s="4" t="s">
        <v>1998</v>
      </c>
      <c r="B331" t="s">
        <v>67</v>
      </c>
      <c r="C331" t="s">
        <v>68</v>
      </c>
      <c r="D331" t="s">
        <v>58</v>
      </c>
      <c r="E331">
        <v>2010</v>
      </c>
      <c r="F331">
        <v>146</v>
      </c>
      <c r="G331" t="s">
        <v>1437</v>
      </c>
      <c r="H331" t="s">
        <v>2000</v>
      </c>
      <c r="I331" s="4">
        <v>100000000</v>
      </c>
      <c r="J331" s="4">
        <v>95328937</v>
      </c>
      <c r="K331">
        <v>4.3</v>
      </c>
      <c r="L331">
        <v>1.85</v>
      </c>
      <c r="M331" t="s">
        <v>612</v>
      </c>
      <c r="N331" t="s">
        <v>1995</v>
      </c>
      <c r="O331">
        <v>127</v>
      </c>
      <c r="P331" t="s">
        <v>1997</v>
      </c>
      <c r="Q331">
        <v>962</v>
      </c>
      <c r="R331" t="s">
        <v>1996</v>
      </c>
      <c r="S331">
        <v>740</v>
      </c>
      <c r="T331" t="s">
        <v>1999</v>
      </c>
      <c r="U331">
        <v>722</v>
      </c>
      <c r="V331">
        <v>0</v>
      </c>
      <c r="W331">
        <v>4555</v>
      </c>
      <c r="X331">
        <v>4</v>
      </c>
      <c r="Y331">
        <v>59581</v>
      </c>
      <c r="Z331">
        <v>221</v>
      </c>
      <c r="AA331">
        <v>293</v>
      </c>
      <c r="AB331" t="s">
        <v>2001</v>
      </c>
    </row>
    <row r="332" spans="1:28" x14ac:dyDescent="0.3">
      <c r="A332" s="4" t="s">
        <v>2006</v>
      </c>
      <c r="B332" t="s">
        <v>67</v>
      </c>
      <c r="C332" t="s">
        <v>68</v>
      </c>
      <c r="D332" t="s">
        <v>58</v>
      </c>
      <c r="E332">
        <v>2000</v>
      </c>
      <c r="F332">
        <v>89</v>
      </c>
      <c r="G332" t="s">
        <v>2004</v>
      </c>
      <c r="H332" t="s">
        <v>2008</v>
      </c>
      <c r="I332" s="4">
        <v>95000000</v>
      </c>
      <c r="J332" s="4">
        <v>50802661</v>
      </c>
      <c r="K332">
        <v>6.9</v>
      </c>
      <c r="L332">
        <v>1.85</v>
      </c>
      <c r="M332" t="s">
        <v>122</v>
      </c>
      <c r="N332" t="s">
        <v>2002</v>
      </c>
      <c r="O332">
        <v>10</v>
      </c>
      <c r="P332" t="s">
        <v>2005</v>
      </c>
      <c r="Q332">
        <v>2000</v>
      </c>
      <c r="R332" t="s">
        <v>2003</v>
      </c>
      <c r="S332">
        <v>919</v>
      </c>
      <c r="T332" t="s">
        <v>2007</v>
      </c>
      <c r="U332">
        <v>442</v>
      </c>
      <c r="V332">
        <v>0</v>
      </c>
      <c r="W332">
        <v>3372</v>
      </c>
      <c r="X332">
        <v>1</v>
      </c>
      <c r="Y332">
        <v>58300</v>
      </c>
      <c r="Z332">
        <v>82</v>
      </c>
      <c r="AA332">
        <v>139</v>
      </c>
      <c r="AB332" t="s">
        <v>2009</v>
      </c>
    </row>
    <row r="333" spans="1:28" x14ac:dyDescent="0.3">
      <c r="A333" s="4" t="s">
        <v>2010</v>
      </c>
      <c r="B333" t="s">
        <v>67</v>
      </c>
      <c r="C333" t="s">
        <v>68</v>
      </c>
      <c r="D333" t="s">
        <v>58</v>
      </c>
      <c r="E333">
        <v>2012</v>
      </c>
      <c r="F333">
        <v>88</v>
      </c>
      <c r="G333" t="s">
        <v>498</v>
      </c>
      <c r="H333" t="s">
        <v>2012</v>
      </c>
      <c r="I333" s="4">
        <v>95000000</v>
      </c>
      <c r="J333" s="4">
        <v>161317423</v>
      </c>
      <c r="K333">
        <v>6.6</v>
      </c>
      <c r="L333">
        <v>2.35</v>
      </c>
      <c r="M333" t="s">
        <v>122</v>
      </c>
      <c r="N333" t="s">
        <v>1934</v>
      </c>
      <c r="O333">
        <v>20</v>
      </c>
      <c r="P333" t="s">
        <v>176</v>
      </c>
      <c r="Q333">
        <v>22000</v>
      </c>
      <c r="R333" t="s">
        <v>856</v>
      </c>
      <c r="S333">
        <v>1000</v>
      </c>
      <c r="T333" t="s">
        <v>2011</v>
      </c>
      <c r="U333">
        <v>916</v>
      </c>
      <c r="V333">
        <v>14000</v>
      </c>
      <c r="W333">
        <v>25354</v>
      </c>
      <c r="X333">
        <v>0</v>
      </c>
      <c r="Y333">
        <v>145321</v>
      </c>
      <c r="Z333">
        <v>233</v>
      </c>
      <c r="AA333">
        <v>139</v>
      </c>
      <c r="AB333" t="s">
        <v>2013</v>
      </c>
    </row>
    <row r="334" spans="1:28" x14ac:dyDescent="0.3">
      <c r="A334" s="4" t="s">
        <v>2016</v>
      </c>
      <c r="B334" t="s">
        <v>67</v>
      </c>
      <c r="C334" t="s">
        <v>68</v>
      </c>
      <c r="D334" t="s">
        <v>58</v>
      </c>
      <c r="E334">
        <v>2015</v>
      </c>
      <c r="F334">
        <v>105</v>
      </c>
      <c r="G334" t="s">
        <v>2015</v>
      </c>
      <c r="H334" t="s">
        <v>2017</v>
      </c>
      <c r="I334" s="4">
        <v>95000000</v>
      </c>
      <c r="J334" s="4">
        <v>201148159</v>
      </c>
      <c r="K334">
        <v>7</v>
      </c>
      <c r="L334">
        <v>2.35</v>
      </c>
      <c r="M334" t="s">
        <v>122</v>
      </c>
      <c r="N334" t="s">
        <v>883</v>
      </c>
      <c r="O334">
        <v>0</v>
      </c>
      <c r="P334" t="s">
        <v>621</v>
      </c>
      <c r="Q334">
        <v>2000</v>
      </c>
      <c r="R334" t="s">
        <v>2014</v>
      </c>
      <c r="S334">
        <v>520</v>
      </c>
      <c r="T334" t="s">
        <v>905</v>
      </c>
      <c r="U334">
        <v>502</v>
      </c>
      <c r="V334">
        <v>56000</v>
      </c>
      <c r="W334">
        <v>4671</v>
      </c>
      <c r="X334">
        <v>1</v>
      </c>
      <c r="Y334">
        <v>103737</v>
      </c>
      <c r="Z334">
        <v>343</v>
      </c>
      <c r="AA334">
        <v>322</v>
      </c>
      <c r="AB334" t="s">
        <v>2018</v>
      </c>
    </row>
    <row r="335" spans="1:28" x14ac:dyDescent="0.3">
      <c r="A335" s="4" t="s">
        <v>2022</v>
      </c>
      <c r="B335" t="s">
        <v>67</v>
      </c>
      <c r="C335" t="s">
        <v>68</v>
      </c>
      <c r="D335" t="s">
        <v>58</v>
      </c>
      <c r="E335">
        <v>2009</v>
      </c>
      <c r="F335">
        <v>135</v>
      </c>
      <c r="G335" t="s">
        <v>2020</v>
      </c>
      <c r="H335" t="s">
        <v>2023</v>
      </c>
      <c r="I335" s="4">
        <v>65000000</v>
      </c>
      <c r="J335" s="4">
        <v>43982842</v>
      </c>
      <c r="K335">
        <v>6.7</v>
      </c>
      <c r="L335">
        <v>2.35</v>
      </c>
      <c r="M335" t="s">
        <v>69</v>
      </c>
      <c r="N335" t="s">
        <v>198</v>
      </c>
      <c r="O335">
        <v>0</v>
      </c>
      <c r="P335" t="s">
        <v>2021</v>
      </c>
      <c r="Q335">
        <v>873</v>
      </c>
      <c r="R335" t="s">
        <v>2019</v>
      </c>
      <c r="S335">
        <v>560</v>
      </c>
      <c r="T335" t="s">
        <v>459</v>
      </c>
      <c r="U335">
        <v>310</v>
      </c>
      <c r="V335">
        <v>16000</v>
      </c>
      <c r="W335">
        <v>2370</v>
      </c>
      <c r="X335">
        <v>1</v>
      </c>
      <c r="Y335">
        <v>125109</v>
      </c>
      <c r="Z335">
        <v>308</v>
      </c>
      <c r="AA335">
        <v>593</v>
      </c>
      <c r="AB335" t="s">
        <v>2024</v>
      </c>
    </row>
    <row r="336" spans="1:28" x14ac:dyDescent="0.3">
      <c r="A336" s="4" t="s">
        <v>2026</v>
      </c>
      <c r="B336" t="s">
        <v>67</v>
      </c>
      <c r="C336" t="s">
        <v>68</v>
      </c>
      <c r="D336" t="s">
        <v>58</v>
      </c>
      <c r="E336">
        <v>2003</v>
      </c>
      <c r="F336">
        <v>100</v>
      </c>
      <c r="G336" t="s">
        <v>498</v>
      </c>
      <c r="H336" t="s">
        <v>2027</v>
      </c>
      <c r="I336" s="4">
        <v>94000000</v>
      </c>
      <c r="J336" s="4">
        <v>380838870</v>
      </c>
      <c r="K336">
        <v>8.1999999999999993</v>
      </c>
      <c r="L336">
        <v>1.85</v>
      </c>
      <c r="M336" t="s">
        <v>304</v>
      </c>
      <c r="N336" t="s">
        <v>98</v>
      </c>
      <c r="O336">
        <v>475</v>
      </c>
      <c r="P336" t="s">
        <v>2025</v>
      </c>
      <c r="Q336">
        <v>1000</v>
      </c>
      <c r="R336" t="s">
        <v>1171</v>
      </c>
      <c r="S336">
        <v>939</v>
      </c>
      <c r="T336" t="s">
        <v>117</v>
      </c>
      <c r="U336">
        <v>799</v>
      </c>
      <c r="V336">
        <v>11000</v>
      </c>
      <c r="W336">
        <v>5641</v>
      </c>
      <c r="X336">
        <v>0</v>
      </c>
      <c r="Y336">
        <v>692482</v>
      </c>
      <c r="Z336">
        <v>301</v>
      </c>
      <c r="AA336">
        <v>866</v>
      </c>
      <c r="AB336" t="s">
        <v>2028</v>
      </c>
    </row>
    <row r="337" spans="1:28" x14ac:dyDescent="0.3">
      <c r="A337" s="4" t="s">
        <v>2029</v>
      </c>
      <c r="B337" t="s">
        <v>67</v>
      </c>
      <c r="C337" t="s">
        <v>68</v>
      </c>
      <c r="D337" t="s">
        <v>58</v>
      </c>
      <c r="E337">
        <v>2003</v>
      </c>
      <c r="F337">
        <v>192</v>
      </c>
      <c r="G337" t="s">
        <v>585</v>
      </c>
      <c r="H337" t="s">
        <v>2031</v>
      </c>
      <c r="I337" s="4">
        <v>94000000</v>
      </c>
      <c r="J337" s="4">
        <v>377019252</v>
      </c>
      <c r="K337">
        <v>8.9</v>
      </c>
      <c r="L337">
        <v>2.35</v>
      </c>
      <c r="M337" t="s">
        <v>69</v>
      </c>
      <c r="N337" t="s">
        <v>198</v>
      </c>
      <c r="O337">
        <v>0</v>
      </c>
      <c r="P337" t="s">
        <v>71</v>
      </c>
      <c r="Q337">
        <v>5000</v>
      </c>
      <c r="R337" t="s">
        <v>1645</v>
      </c>
      <c r="S337">
        <v>857</v>
      </c>
      <c r="T337" t="s">
        <v>2030</v>
      </c>
      <c r="U337">
        <v>416</v>
      </c>
      <c r="V337">
        <v>16000</v>
      </c>
      <c r="W337">
        <v>6434</v>
      </c>
      <c r="X337">
        <v>2</v>
      </c>
      <c r="Y337">
        <v>1215718</v>
      </c>
      <c r="Z337">
        <v>328</v>
      </c>
      <c r="AA337">
        <v>3189</v>
      </c>
      <c r="AB337" t="s">
        <v>2032</v>
      </c>
    </row>
    <row r="338" spans="1:28" x14ac:dyDescent="0.3">
      <c r="A338" s="4" t="s">
        <v>2033</v>
      </c>
      <c r="B338" t="s">
        <v>67</v>
      </c>
      <c r="C338" t="s">
        <v>68</v>
      </c>
      <c r="D338" t="s">
        <v>58</v>
      </c>
      <c r="E338">
        <v>2002</v>
      </c>
      <c r="F338">
        <v>172</v>
      </c>
      <c r="G338" t="s">
        <v>585</v>
      </c>
      <c r="H338" t="s">
        <v>2034</v>
      </c>
      <c r="I338" s="4">
        <v>94000000</v>
      </c>
      <c r="J338" s="4">
        <v>340478898</v>
      </c>
      <c r="K338">
        <v>8.6999999999999993</v>
      </c>
      <c r="L338">
        <v>2.35</v>
      </c>
      <c r="M338" t="s">
        <v>69</v>
      </c>
      <c r="N338" t="s">
        <v>198</v>
      </c>
      <c r="O338">
        <v>0</v>
      </c>
      <c r="P338" t="s">
        <v>228</v>
      </c>
      <c r="Q338">
        <v>16000</v>
      </c>
      <c r="R338" t="s">
        <v>71</v>
      </c>
      <c r="S338">
        <v>5000</v>
      </c>
      <c r="T338" t="s">
        <v>1645</v>
      </c>
      <c r="U338">
        <v>857</v>
      </c>
      <c r="V338">
        <v>10000</v>
      </c>
      <c r="W338">
        <v>23052</v>
      </c>
      <c r="X338">
        <v>1</v>
      </c>
      <c r="Y338">
        <v>1100446</v>
      </c>
      <c r="Z338">
        <v>294</v>
      </c>
      <c r="AA338">
        <v>2417</v>
      </c>
      <c r="AB338" t="s">
        <v>2035</v>
      </c>
    </row>
    <row r="339" spans="1:28" x14ac:dyDescent="0.3">
      <c r="A339" s="4" t="s">
        <v>2037</v>
      </c>
      <c r="B339" t="s">
        <v>67</v>
      </c>
      <c r="C339" t="s">
        <v>68</v>
      </c>
      <c r="D339" t="s">
        <v>58</v>
      </c>
      <c r="E339">
        <v>2014</v>
      </c>
      <c r="F339">
        <v>102</v>
      </c>
      <c r="G339" t="s">
        <v>72</v>
      </c>
      <c r="H339" t="s">
        <v>2039</v>
      </c>
      <c r="I339" s="4">
        <v>95000000</v>
      </c>
      <c r="J339" s="4">
        <v>17176900</v>
      </c>
      <c r="K339">
        <v>5.5</v>
      </c>
      <c r="L339">
        <v>2.35</v>
      </c>
      <c r="M339" t="s">
        <v>69</v>
      </c>
      <c r="N339" t="s">
        <v>2036</v>
      </c>
      <c r="O339">
        <v>44</v>
      </c>
      <c r="P339" t="s">
        <v>328</v>
      </c>
      <c r="Q339">
        <v>12000</v>
      </c>
      <c r="R339" t="s">
        <v>683</v>
      </c>
      <c r="S339">
        <v>3000</v>
      </c>
      <c r="T339" t="s">
        <v>2038</v>
      </c>
      <c r="U339">
        <v>766</v>
      </c>
      <c r="V339">
        <v>16000</v>
      </c>
      <c r="W339">
        <v>17098</v>
      </c>
      <c r="X339">
        <v>4</v>
      </c>
      <c r="Y339">
        <v>54501</v>
      </c>
      <c r="Z339">
        <v>175</v>
      </c>
      <c r="AA339">
        <v>154</v>
      </c>
      <c r="AB339" t="s">
        <v>2040</v>
      </c>
    </row>
    <row r="340" spans="1:28" x14ac:dyDescent="0.3">
      <c r="A340" s="4" t="s">
        <v>2041</v>
      </c>
      <c r="B340" t="s">
        <v>67</v>
      </c>
      <c r="C340" t="s">
        <v>68</v>
      </c>
      <c r="D340" t="s">
        <v>58</v>
      </c>
      <c r="E340">
        <v>2001</v>
      </c>
      <c r="F340">
        <v>100</v>
      </c>
      <c r="G340" t="s">
        <v>1949</v>
      </c>
      <c r="H340" t="s">
        <v>2043</v>
      </c>
      <c r="I340" s="4">
        <v>115000000</v>
      </c>
      <c r="J340" s="4">
        <v>131144183</v>
      </c>
      <c r="K340">
        <v>5.7</v>
      </c>
      <c r="L340">
        <v>2.35</v>
      </c>
      <c r="M340" t="s">
        <v>69</v>
      </c>
      <c r="N340" t="s">
        <v>1802</v>
      </c>
      <c r="O340">
        <v>165</v>
      </c>
      <c r="P340" t="s">
        <v>592</v>
      </c>
      <c r="Q340">
        <v>11000</v>
      </c>
      <c r="R340" t="s">
        <v>552</v>
      </c>
      <c r="S340">
        <v>509</v>
      </c>
      <c r="T340" t="s">
        <v>2042</v>
      </c>
      <c r="U340">
        <v>240</v>
      </c>
      <c r="V340">
        <v>0</v>
      </c>
      <c r="W340">
        <v>12150</v>
      </c>
      <c r="X340">
        <v>1</v>
      </c>
      <c r="Y340">
        <v>157016</v>
      </c>
      <c r="Z340">
        <v>199</v>
      </c>
      <c r="AA340">
        <v>824</v>
      </c>
      <c r="AB340" t="s">
        <v>2044</v>
      </c>
    </row>
    <row r="341" spans="1:28" x14ac:dyDescent="0.3">
      <c r="A341" s="4" t="s">
        <v>2047</v>
      </c>
      <c r="B341" t="s">
        <v>67</v>
      </c>
      <c r="C341" t="s">
        <v>86</v>
      </c>
      <c r="D341" t="s">
        <v>58</v>
      </c>
      <c r="E341">
        <v>2014</v>
      </c>
      <c r="F341">
        <v>119</v>
      </c>
      <c r="G341" t="s">
        <v>2046</v>
      </c>
      <c r="H341" t="s">
        <v>2048</v>
      </c>
      <c r="I341" s="4">
        <v>100000000</v>
      </c>
      <c r="J341" s="4">
        <v>23014504</v>
      </c>
      <c r="K341">
        <v>6.3</v>
      </c>
      <c r="L341">
        <v>2.35</v>
      </c>
      <c r="M341" t="s">
        <v>69</v>
      </c>
      <c r="N341" t="s">
        <v>2045</v>
      </c>
      <c r="O341">
        <v>0</v>
      </c>
      <c r="P341" t="s">
        <v>73</v>
      </c>
      <c r="Q341">
        <v>40000</v>
      </c>
      <c r="R341" t="s">
        <v>493</v>
      </c>
      <c r="S341">
        <v>11000</v>
      </c>
      <c r="T341" t="s">
        <v>406</v>
      </c>
      <c r="U341">
        <v>968</v>
      </c>
      <c r="V341">
        <v>37000</v>
      </c>
      <c r="W341">
        <v>54031</v>
      </c>
      <c r="X341">
        <v>1</v>
      </c>
      <c r="Y341">
        <v>172707</v>
      </c>
      <c r="Z341">
        <v>355</v>
      </c>
      <c r="AA341">
        <v>462</v>
      </c>
      <c r="AB341" t="s">
        <v>2049</v>
      </c>
    </row>
    <row r="342" spans="1:28" x14ac:dyDescent="0.3">
      <c r="A342" s="4" t="s">
        <v>2052</v>
      </c>
      <c r="B342" t="s">
        <v>67</v>
      </c>
      <c r="C342" t="s">
        <v>68</v>
      </c>
      <c r="D342" t="s">
        <v>58</v>
      </c>
      <c r="E342">
        <v>2001</v>
      </c>
      <c r="F342">
        <v>92</v>
      </c>
      <c r="G342" t="s">
        <v>254</v>
      </c>
      <c r="H342" t="s">
        <v>2054</v>
      </c>
      <c r="I342" s="4">
        <v>93000000</v>
      </c>
      <c r="J342" s="4">
        <v>181166115</v>
      </c>
      <c r="K342">
        <v>5.9</v>
      </c>
      <c r="L342">
        <v>1.85</v>
      </c>
      <c r="M342" t="s">
        <v>69</v>
      </c>
      <c r="N342" t="s">
        <v>919</v>
      </c>
      <c r="O342">
        <v>394</v>
      </c>
      <c r="P342" t="s">
        <v>2051</v>
      </c>
      <c r="Q342">
        <v>693</v>
      </c>
      <c r="R342" t="s">
        <v>2050</v>
      </c>
      <c r="S342">
        <v>595</v>
      </c>
      <c r="T342" t="s">
        <v>2053</v>
      </c>
      <c r="U342">
        <v>527</v>
      </c>
      <c r="V342">
        <v>0</v>
      </c>
      <c r="W342">
        <v>2574</v>
      </c>
      <c r="X342">
        <v>0</v>
      </c>
      <c r="Y342">
        <v>219501</v>
      </c>
      <c r="Z342">
        <v>198</v>
      </c>
      <c r="AA342">
        <v>1236</v>
      </c>
      <c r="AB342" t="s">
        <v>2055</v>
      </c>
    </row>
    <row r="343" spans="1:28" x14ac:dyDescent="0.3">
      <c r="A343" s="4" t="s">
        <v>2058</v>
      </c>
      <c r="B343" t="s">
        <v>67</v>
      </c>
      <c r="C343" t="s">
        <v>68</v>
      </c>
      <c r="D343" t="s">
        <v>58</v>
      </c>
      <c r="E343">
        <v>2011</v>
      </c>
      <c r="F343">
        <v>105</v>
      </c>
      <c r="G343" t="s">
        <v>1412</v>
      </c>
      <c r="H343" t="s">
        <v>2059</v>
      </c>
      <c r="I343" s="4">
        <v>93000000</v>
      </c>
      <c r="J343" s="4">
        <v>176740650</v>
      </c>
      <c r="K343">
        <v>7.6</v>
      </c>
      <c r="L343">
        <v>2.35</v>
      </c>
      <c r="M343" t="s">
        <v>69</v>
      </c>
      <c r="N343" t="s">
        <v>2056</v>
      </c>
      <c r="O343">
        <v>81</v>
      </c>
      <c r="P343" t="s">
        <v>107</v>
      </c>
      <c r="Q343">
        <v>11000</v>
      </c>
      <c r="R343" t="s">
        <v>2057</v>
      </c>
      <c r="S343">
        <v>1000</v>
      </c>
      <c r="T343" t="s">
        <v>297</v>
      </c>
      <c r="U343">
        <v>779</v>
      </c>
      <c r="V343">
        <v>47000</v>
      </c>
      <c r="W343">
        <v>13118</v>
      </c>
      <c r="X343">
        <v>0</v>
      </c>
      <c r="Y343">
        <v>403836</v>
      </c>
      <c r="Z343">
        <v>529</v>
      </c>
      <c r="AA343">
        <v>646</v>
      </c>
      <c r="AB343" t="s">
        <v>2060</v>
      </c>
    </row>
    <row r="344" spans="1:28" x14ac:dyDescent="0.3">
      <c r="A344" s="4" t="s">
        <v>2063</v>
      </c>
      <c r="B344" t="s">
        <v>67</v>
      </c>
      <c r="C344" t="s">
        <v>68</v>
      </c>
      <c r="D344" t="s">
        <v>58</v>
      </c>
      <c r="E344">
        <v>2008</v>
      </c>
      <c r="F344">
        <v>107</v>
      </c>
      <c r="G344" t="s">
        <v>227</v>
      </c>
      <c r="H344" t="s">
        <v>2065</v>
      </c>
      <c r="I344" s="4">
        <v>90000000</v>
      </c>
      <c r="J344" s="4">
        <v>71148699</v>
      </c>
      <c r="K344">
        <v>6.6</v>
      </c>
      <c r="L344">
        <v>2.35</v>
      </c>
      <c r="M344" t="s">
        <v>122</v>
      </c>
      <c r="N344" t="s">
        <v>2061</v>
      </c>
      <c r="O344">
        <v>70</v>
      </c>
      <c r="P344" t="s">
        <v>983</v>
      </c>
      <c r="Q344">
        <v>770</v>
      </c>
      <c r="R344" t="s">
        <v>2062</v>
      </c>
      <c r="S344">
        <v>419</v>
      </c>
      <c r="T344" t="s">
        <v>2064</v>
      </c>
      <c r="U344">
        <v>330</v>
      </c>
      <c r="V344">
        <v>0</v>
      </c>
      <c r="W344">
        <v>1614</v>
      </c>
      <c r="X344">
        <v>0</v>
      </c>
      <c r="Y344">
        <v>68935</v>
      </c>
      <c r="Z344">
        <v>198</v>
      </c>
      <c r="AA344">
        <v>125</v>
      </c>
      <c r="AB344" t="s">
        <v>2066</v>
      </c>
    </row>
    <row r="345" spans="1:28" x14ac:dyDescent="0.3">
      <c r="A345" s="4" t="s">
        <v>2069</v>
      </c>
      <c r="B345" t="s">
        <v>67</v>
      </c>
      <c r="C345" t="s">
        <v>68</v>
      </c>
      <c r="D345" t="s">
        <v>58</v>
      </c>
      <c r="E345">
        <v>2013</v>
      </c>
      <c r="F345">
        <v>101</v>
      </c>
      <c r="G345" t="s">
        <v>89</v>
      </c>
      <c r="H345" t="s">
        <v>2071</v>
      </c>
      <c r="I345" s="4">
        <v>92000000</v>
      </c>
      <c r="J345" s="4">
        <v>67344392</v>
      </c>
      <c r="K345">
        <v>5.3</v>
      </c>
      <c r="L345">
        <v>1.85</v>
      </c>
      <c r="M345" t="s">
        <v>612</v>
      </c>
      <c r="N345" t="s">
        <v>2067</v>
      </c>
      <c r="O345">
        <v>212</v>
      </c>
      <c r="P345" t="s">
        <v>1002</v>
      </c>
      <c r="Q345">
        <v>13000</v>
      </c>
      <c r="R345" t="s">
        <v>2068</v>
      </c>
      <c r="S345">
        <v>787</v>
      </c>
      <c r="T345" t="s">
        <v>2070</v>
      </c>
      <c r="U345">
        <v>476</v>
      </c>
      <c r="V345">
        <v>66000</v>
      </c>
      <c r="W345">
        <v>15481</v>
      </c>
      <c r="X345">
        <v>2</v>
      </c>
      <c r="Y345">
        <v>165618</v>
      </c>
      <c r="Z345">
        <v>412</v>
      </c>
      <c r="AA345">
        <v>503</v>
      </c>
      <c r="AB345" t="s">
        <v>2072</v>
      </c>
    </row>
    <row r="346" spans="1:28" x14ac:dyDescent="0.3">
      <c r="A346" s="4" t="s">
        <v>2075</v>
      </c>
      <c r="B346" t="s">
        <v>67</v>
      </c>
      <c r="C346" t="s">
        <v>68</v>
      </c>
      <c r="D346" t="s">
        <v>58</v>
      </c>
      <c r="E346">
        <v>2004</v>
      </c>
      <c r="F346">
        <v>137</v>
      </c>
      <c r="G346" t="s">
        <v>2074</v>
      </c>
      <c r="H346" t="s">
        <v>2076</v>
      </c>
      <c r="I346" s="4">
        <v>107000000</v>
      </c>
      <c r="J346" s="4">
        <v>22406362</v>
      </c>
      <c r="K346">
        <v>6</v>
      </c>
      <c r="L346">
        <v>2.35</v>
      </c>
      <c r="M346" t="s">
        <v>69</v>
      </c>
      <c r="N346" t="s">
        <v>2073</v>
      </c>
      <c r="O346">
        <v>102</v>
      </c>
      <c r="P346" t="s">
        <v>563</v>
      </c>
      <c r="Q346">
        <v>2000</v>
      </c>
      <c r="R346" t="s">
        <v>1444</v>
      </c>
      <c r="S346">
        <v>973</v>
      </c>
      <c r="T346" t="s">
        <v>1214</v>
      </c>
      <c r="U346">
        <v>877</v>
      </c>
      <c r="V346">
        <v>701</v>
      </c>
      <c r="W346">
        <v>5780</v>
      </c>
      <c r="X346">
        <v>0</v>
      </c>
      <c r="Y346">
        <v>16832</v>
      </c>
      <c r="Z346">
        <v>106</v>
      </c>
      <c r="AA346">
        <v>267</v>
      </c>
      <c r="AB346" t="s">
        <v>2077</v>
      </c>
    </row>
    <row r="347" spans="1:28" x14ac:dyDescent="0.3">
      <c r="A347" s="4" t="s">
        <v>2081</v>
      </c>
      <c r="B347" t="s">
        <v>67</v>
      </c>
      <c r="C347" t="s">
        <v>68</v>
      </c>
      <c r="D347" t="s">
        <v>58</v>
      </c>
      <c r="E347">
        <v>2004</v>
      </c>
      <c r="F347">
        <v>115</v>
      </c>
      <c r="G347" t="s">
        <v>2079</v>
      </c>
      <c r="H347" t="s">
        <v>2083</v>
      </c>
      <c r="I347" s="4">
        <v>92000000</v>
      </c>
      <c r="J347" s="4">
        <v>261437578</v>
      </c>
      <c r="K347">
        <v>8</v>
      </c>
      <c r="L347">
        <v>2.35</v>
      </c>
      <c r="M347" t="s">
        <v>122</v>
      </c>
      <c r="N347" t="s">
        <v>631</v>
      </c>
      <c r="O347">
        <v>663</v>
      </c>
      <c r="P347" t="s">
        <v>2080</v>
      </c>
      <c r="Q347">
        <v>1000</v>
      </c>
      <c r="R347" t="s">
        <v>2078</v>
      </c>
      <c r="S347">
        <v>723</v>
      </c>
      <c r="T347" t="s">
        <v>2082</v>
      </c>
      <c r="U347">
        <v>55</v>
      </c>
      <c r="V347">
        <v>0</v>
      </c>
      <c r="W347">
        <v>1901</v>
      </c>
      <c r="X347">
        <v>0</v>
      </c>
      <c r="Y347">
        <v>479166</v>
      </c>
      <c r="Z347">
        <v>283</v>
      </c>
      <c r="AA347">
        <v>815</v>
      </c>
      <c r="AB347" t="s">
        <v>2084</v>
      </c>
    </row>
    <row r="348" spans="1:28" x14ac:dyDescent="0.3">
      <c r="A348" s="4" t="s">
        <v>2087</v>
      </c>
      <c r="B348" t="s">
        <v>67</v>
      </c>
      <c r="C348" t="s">
        <v>68</v>
      </c>
      <c r="D348" t="s">
        <v>58</v>
      </c>
      <c r="E348">
        <v>1995</v>
      </c>
      <c r="F348">
        <v>124</v>
      </c>
      <c r="G348" t="s">
        <v>1649</v>
      </c>
      <c r="H348" t="s">
        <v>2089</v>
      </c>
      <c r="I348" s="4">
        <v>98000000</v>
      </c>
      <c r="J348" s="4">
        <v>11000000</v>
      </c>
      <c r="K348">
        <v>5.6</v>
      </c>
      <c r="L348">
        <v>2.35</v>
      </c>
      <c r="M348" t="s">
        <v>69</v>
      </c>
      <c r="N348" t="s">
        <v>2085</v>
      </c>
      <c r="O348">
        <v>212</v>
      </c>
      <c r="P348" t="s">
        <v>2086</v>
      </c>
      <c r="Q348">
        <v>1000</v>
      </c>
      <c r="R348" t="s">
        <v>149</v>
      </c>
      <c r="S348">
        <v>903</v>
      </c>
      <c r="T348" t="s">
        <v>2088</v>
      </c>
      <c r="U348">
        <v>810</v>
      </c>
      <c r="V348">
        <v>1000</v>
      </c>
      <c r="W348">
        <v>3611</v>
      </c>
      <c r="X348">
        <v>3</v>
      </c>
      <c r="Y348">
        <v>21102</v>
      </c>
      <c r="Z348">
        <v>61</v>
      </c>
      <c r="AA348">
        <v>169</v>
      </c>
      <c r="AB348" t="s">
        <v>2090</v>
      </c>
    </row>
    <row r="349" spans="1:28" x14ac:dyDescent="0.3">
      <c r="A349" s="4" t="s">
        <v>2091</v>
      </c>
      <c r="B349" t="s">
        <v>67</v>
      </c>
      <c r="C349" t="s">
        <v>86</v>
      </c>
      <c r="D349" t="s">
        <v>58</v>
      </c>
      <c r="E349">
        <v>2010</v>
      </c>
      <c r="F349">
        <v>118</v>
      </c>
      <c r="G349" t="s">
        <v>227</v>
      </c>
      <c r="H349" t="s">
        <v>2092</v>
      </c>
      <c r="I349" s="4">
        <v>95000000</v>
      </c>
      <c r="J349" s="4">
        <v>88761720</v>
      </c>
      <c r="K349">
        <v>5.9</v>
      </c>
      <c r="L349">
        <v>2.35</v>
      </c>
      <c r="M349" t="s">
        <v>122</v>
      </c>
      <c r="N349" t="s">
        <v>1276</v>
      </c>
      <c r="O349">
        <v>0</v>
      </c>
      <c r="P349" t="s">
        <v>1231</v>
      </c>
      <c r="Q349">
        <v>8000</v>
      </c>
      <c r="R349" t="s">
        <v>1007</v>
      </c>
      <c r="S349">
        <v>3000</v>
      </c>
      <c r="T349" t="s">
        <v>839</v>
      </c>
      <c r="U349">
        <v>1000</v>
      </c>
      <c r="V349">
        <v>9000</v>
      </c>
      <c r="W349">
        <v>14024</v>
      </c>
      <c r="X349">
        <v>0</v>
      </c>
      <c r="Y349">
        <v>141179</v>
      </c>
      <c r="Z349">
        <v>217</v>
      </c>
      <c r="AA349">
        <v>419</v>
      </c>
      <c r="AB349" t="s">
        <v>2093</v>
      </c>
    </row>
    <row r="350" spans="1:28" x14ac:dyDescent="0.3">
      <c r="A350" s="4" t="s">
        <v>2095</v>
      </c>
      <c r="B350" t="s">
        <v>67</v>
      </c>
      <c r="C350" t="s">
        <v>68</v>
      </c>
      <c r="D350" t="s">
        <v>58</v>
      </c>
      <c r="E350">
        <v>1997</v>
      </c>
      <c r="F350">
        <v>98</v>
      </c>
      <c r="G350" t="s">
        <v>2094</v>
      </c>
      <c r="H350" t="s">
        <v>2097</v>
      </c>
      <c r="I350" s="4">
        <v>90000000</v>
      </c>
      <c r="J350" s="4">
        <v>250147615</v>
      </c>
      <c r="K350">
        <v>7.3</v>
      </c>
      <c r="L350">
        <v>1.85</v>
      </c>
      <c r="M350" t="s">
        <v>69</v>
      </c>
      <c r="N350" t="s">
        <v>190</v>
      </c>
      <c r="O350">
        <v>188</v>
      </c>
      <c r="P350" t="s">
        <v>193</v>
      </c>
      <c r="Q350">
        <v>10000</v>
      </c>
      <c r="R350" t="s">
        <v>930</v>
      </c>
      <c r="S350">
        <v>826</v>
      </c>
      <c r="T350" t="s">
        <v>2096</v>
      </c>
      <c r="U350">
        <v>602</v>
      </c>
      <c r="V350">
        <v>0</v>
      </c>
      <c r="W350">
        <v>12998</v>
      </c>
      <c r="X350">
        <v>0</v>
      </c>
      <c r="Y350">
        <v>403014</v>
      </c>
      <c r="Z350">
        <v>175</v>
      </c>
      <c r="AA350">
        <v>289</v>
      </c>
      <c r="AB350" t="s">
        <v>2098</v>
      </c>
    </row>
    <row r="351" spans="1:28" x14ac:dyDescent="0.3">
      <c r="A351" s="4" t="s">
        <v>2099</v>
      </c>
      <c r="B351" t="s">
        <v>67</v>
      </c>
      <c r="C351" t="s">
        <v>68</v>
      </c>
      <c r="D351" t="s">
        <v>58</v>
      </c>
      <c r="E351">
        <v>1999</v>
      </c>
      <c r="F351">
        <v>82</v>
      </c>
      <c r="G351" t="s">
        <v>298</v>
      </c>
      <c r="H351" t="s">
        <v>2100</v>
      </c>
      <c r="I351" s="4">
        <v>90000000</v>
      </c>
      <c r="J351" s="4">
        <v>245823397</v>
      </c>
      <c r="K351">
        <v>7.9</v>
      </c>
      <c r="L351">
        <v>1.85</v>
      </c>
      <c r="M351" t="s">
        <v>304</v>
      </c>
      <c r="N351" t="s">
        <v>333</v>
      </c>
      <c r="O351">
        <v>487</v>
      </c>
      <c r="P351" t="s">
        <v>349</v>
      </c>
      <c r="Q351">
        <v>15000</v>
      </c>
      <c r="R351" t="s">
        <v>348</v>
      </c>
      <c r="S351">
        <v>1000</v>
      </c>
      <c r="T351" t="s">
        <v>1019</v>
      </c>
      <c r="U351">
        <v>967</v>
      </c>
      <c r="V351">
        <v>0</v>
      </c>
      <c r="W351">
        <v>21275</v>
      </c>
      <c r="X351">
        <v>2</v>
      </c>
      <c r="Y351">
        <v>385871</v>
      </c>
      <c r="Z351">
        <v>191</v>
      </c>
      <c r="AA351">
        <v>515</v>
      </c>
      <c r="AB351" t="s">
        <v>2101</v>
      </c>
    </row>
    <row r="352" spans="1:28" x14ac:dyDescent="0.3">
      <c r="A352" s="4" t="s">
        <v>2102</v>
      </c>
      <c r="B352" t="s">
        <v>67</v>
      </c>
      <c r="C352" t="s">
        <v>68</v>
      </c>
      <c r="D352" t="s">
        <v>58</v>
      </c>
      <c r="E352">
        <v>2010</v>
      </c>
      <c r="F352">
        <v>98</v>
      </c>
      <c r="G352" t="s">
        <v>89</v>
      </c>
      <c r="H352" t="s">
        <v>2104</v>
      </c>
      <c r="I352" s="4">
        <v>100000000</v>
      </c>
      <c r="J352" s="4">
        <v>81557479</v>
      </c>
      <c r="K352">
        <v>6.8</v>
      </c>
      <c r="L352">
        <v>2.35</v>
      </c>
      <c r="M352" t="s">
        <v>69</v>
      </c>
      <c r="N352" t="s">
        <v>1758</v>
      </c>
      <c r="O352">
        <v>12000</v>
      </c>
      <c r="P352" t="s">
        <v>1746</v>
      </c>
      <c r="Q352">
        <v>18000</v>
      </c>
      <c r="R352" t="s">
        <v>1007</v>
      </c>
      <c r="S352">
        <v>3000</v>
      </c>
      <c r="T352" t="s">
        <v>2103</v>
      </c>
      <c r="U352">
        <v>1000</v>
      </c>
      <c r="V352">
        <v>18000</v>
      </c>
      <c r="W352">
        <v>25780</v>
      </c>
      <c r="X352">
        <v>1</v>
      </c>
      <c r="Y352">
        <v>149947</v>
      </c>
      <c r="Z352">
        <v>316</v>
      </c>
      <c r="AA352">
        <v>326</v>
      </c>
      <c r="AB352" t="s">
        <v>2105</v>
      </c>
    </row>
    <row r="353" spans="1:28" x14ac:dyDescent="0.3">
      <c r="A353" s="4" t="s">
        <v>2108</v>
      </c>
      <c r="B353" t="s">
        <v>67</v>
      </c>
      <c r="C353" t="s">
        <v>68</v>
      </c>
      <c r="D353" t="s">
        <v>58</v>
      </c>
      <c r="E353">
        <v>2001</v>
      </c>
      <c r="F353">
        <v>90</v>
      </c>
      <c r="G353" t="s">
        <v>449</v>
      </c>
      <c r="H353" t="s">
        <v>2110</v>
      </c>
      <c r="I353" s="4">
        <v>90000000</v>
      </c>
      <c r="J353" s="4">
        <v>226138454</v>
      </c>
      <c r="K353">
        <v>6.6</v>
      </c>
      <c r="L353">
        <v>2.35</v>
      </c>
      <c r="M353" t="s">
        <v>69</v>
      </c>
      <c r="N353" t="s">
        <v>287</v>
      </c>
      <c r="O353">
        <v>420</v>
      </c>
      <c r="P353" t="s">
        <v>2107</v>
      </c>
      <c r="Q353">
        <v>191</v>
      </c>
      <c r="R353" t="s">
        <v>2106</v>
      </c>
      <c r="S353">
        <v>165</v>
      </c>
      <c r="T353" t="s">
        <v>2109</v>
      </c>
      <c r="U353">
        <v>141</v>
      </c>
      <c r="V353">
        <v>0</v>
      </c>
      <c r="W353">
        <v>664</v>
      </c>
      <c r="X353">
        <v>2</v>
      </c>
      <c r="Y353">
        <v>160440</v>
      </c>
      <c r="Z353">
        <v>127</v>
      </c>
      <c r="AA353">
        <v>394</v>
      </c>
      <c r="AB353" t="s">
        <v>2111</v>
      </c>
    </row>
    <row r="354" spans="1:28" x14ac:dyDescent="0.3">
      <c r="A354" s="4" t="s">
        <v>2114</v>
      </c>
      <c r="B354" t="s">
        <v>67</v>
      </c>
      <c r="C354" t="s">
        <v>68</v>
      </c>
      <c r="D354" t="s">
        <v>58</v>
      </c>
      <c r="E354">
        <v>2000</v>
      </c>
      <c r="F354">
        <v>130</v>
      </c>
      <c r="G354" t="s">
        <v>2113</v>
      </c>
      <c r="H354" t="s">
        <v>2116</v>
      </c>
      <c r="I354" s="4">
        <v>100000000</v>
      </c>
      <c r="J354" s="4">
        <v>155370362</v>
      </c>
      <c r="K354">
        <v>6.6</v>
      </c>
      <c r="L354">
        <v>2.35</v>
      </c>
      <c r="M354" t="s">
        <v>69</v>
      </c>
      <c r="N354" t="s">
        <v>462</v>
      </c>
      <c r="O354">
        <v>0</v>
      </c>
      <c r="P354" t="s">
        <v>418</v>
      </c>
      <c r="Q354">
        <v>11000</v>
      </c>
      <c r="R354" t="s">
        <v>2112</v>
      </c>
      <c r="S354">
        <v>627</v>
      </c>
      <c r="T354" t="s">
        <v>2115</v>
      </c>
      <c r="U354">
        <v>568</v>
      </c>
      <c r="V354">
        <v>0</v>
      </c>
      <c r="W354">
        <v>12890</v>
      </c>
      <c r="X354">
        <v>0</v>
      </c>
      <c r="Y354">
        <v>98403</v>
      </c>
      <c r="Z354">
        <v>185</v>
      </c>
      <c r="AA354">
        <v>683</v>
      </c>
      <c r="AB354" t="s">
        <v>2117</v>
      </c>
    </row>
    <row r="355" spans="1:28" x14ac:dyDescent="0.3">
      <c r="A355" s="4" t="s">
        <v>2121</v>
      </c>
      <c r="B355" t="s">
        <v>67</v>
      </c>
      <c r="C355" t="s">
        <v>68</v>
      </c>
      <c r="D355" t="s">
        <v>58</v>
      </c>
      <c r="E355">
        <v>2009</v>
      </c>
      <c r="F355">
        <v>90</v>
      </c>
      <c r="G355" t="s">
        <v>2119</v>
      </c>
      <c r="H355" t="s">
        <v>2123</v>
      </c>
      <c r="I355" s="4">
        <v>100000000</v>
      </c>
      <c r="J355" s="4">
        <v>124870275</v>
      </c>
      <c r="K355">
        <v>7</v>
      </c>
      <c r="L355">
        <v>2.35</v>
      </c>
      <c r="M355" t="s">
        <v>122</v>
      </c>
      <c r="N355" t="s">
        <v>2118</v>
      </c>
      <c r="O355">
        <v>97</v>
      </c>
      <c r="P355" t="s">
        <v>2120</v>
      </c>
      <c r="Q355">
        <v>622</v>
      </c>
      <c r="R355" t="s">
        <v>1896</v>
      </c>
      <c r="S355">
        <v>526</v>
      </c>
      <c r="T355" t="s">
        <v>2122</v>
      </c>
      <c r="U355">
        <v>56</v>
      </c>
      <c r="V355">
        <v>0</v>
      </c>
      <c r="W355">
        <v>1227</v>
      </c>
      <c r="X355">
        <v>1</v>
      </c>
      <c r="Y355">
        <v>152601</v>
      </c>
      <c r="Z355">
        <v>191</v>
      </c>
      <c r="AA355">
        <v>156</v>
      </c>
      <c r="AB355" t="s">
        <v>2124</v>
      </c>
    </row>
    <row r="356" spans="1:28" x14ac:dyDescent="0.3">
      <c r="A356" s="4" t="s">
        <v>2127</v>
      </c>
      <c r="B356" t="s">
        <v>67</v>
      </c>
      <c r="C356" t="s">
        <v>68</v>
      </c>
      <c r="D356" t="s">
        <v>58</v>
      </c>
      <c r="E356">
        <v>2009</v>
      </c>
      <c r="F356">
        <v>94</v>
      </c>
      <c r="G356" t="s">
        <v>829</v>
      </c>
      <c r="H356" t="s">
        <v>2129</v>
      </c>
      <c r="I356" s="4">
        <v>90000000</v>
      </c>
      <c r="J356" s="4">
        <v>196573705</v>
      </c>
      <c r="K356">
        <v>7</v>
      </c>
      <c r="L356">
        <v>1.85</v>
      </c>
      <c r="M356" t="s">
        <v>122</v>
      </c>
      <c r="N356" t="s">
        <v>1301</v>
      </c>
      <c r="O356">
        <v>107</v>
      </c>
      <c r="P356" t="s">
        <v>2126</v>
      </c>
      <c r="Q356">
        <v>835</v>
      </c>
      <c r="R356" t="s">
        <v>2125</v>
      </c>
      <c r="S356">
        <v>256</v>
      </c>
      <c r="T356" t="s">
        <v>2128</v>
      </c>
      <c r="U356">
        <v>117</v>
      </c>
      <c r="V356">
        <v>0</v>
      </c>
      <c r="W356">
        <v>1258</v>
      </c>
      <c r="X356">
        <v>0</v>
      </c>
      <c r="Y356">
        <v>166791</v>
      </c>
      <c r="Z356">
        <v>188</v>
      </c>
      <c r="AA356">
        <v>132</v>
      </c>
      <c r="AB356" t="s">
        <v>2130</v>
      </c>
    </row>
    <row r="357" spans="1:28" x14ac:dyDescent="0.3">
      <c r="A357" s="4" t="s">
        <v>2134</v>
      </c>
      <c r="B357" t="s">
        <v>67</v>
      </c>
      <c r="C357" t="s">
        <v>68</v>
      </c>
      <c r="D357" t="s">
        <v>58</v>
      </c>
      <c r="E357">
        <v>2013</v>
      </c>
      <c r="F357">
        <v>114</v>
      </c>
      <c r="G357" t="s">
        <v>2133</v>
      </c>
      <c r="H357" t="s">
        <v>2136</v>
      </c>
      <c r="I357" s="4">
        <v>90000000</v>
      </c>
      <c r="J357" s="4">
        <v>58229120</v>
      </c>
      <c r="K357">
        <v>7.3</v>
      </c>
      <c r="L357">
        <v>2.35</v>
      </c>
      <c r="M357" t="s">
        <v>122</v>
      </c>
      <c r="N357" t="s">
        <v>2131</v>
      </c>
      <c r="O357">
        <v>0</v>
      </c>
      <c r="P357" t="s">
        <v>1565</v>
      </c>
      <c r="Q357">
        <v>3000</v>
      </c>
      <c r="R357" t="s">
        <v>2132</v>
      </c>
      <c r="S357">
        <v>806</v>
      </c>
      <c r="T357" t="s">
        <v>2135</v>
      </c>
      <c r="U357">
        <v>423</v>
      </c>
      <c r="V357">
        <v>70000</v>
      </c>
      <c r="W357">
        <v>5095</v>
      </c>
      <c r="X357">
        <v>1</v>
      </c>
      <c r="Y357">
        <v>236421</v>
      </c>
      <c r="Z357">
        <v>362</v>
      </c>
      <c r="AA357">
        <v>515</v>
      </c>
      <c r="AB357" t="s">
        <v>2137</v>
      </c>
    </row>
    <row r="358" spans="1:28" x14ac:dyDescent="0.3">
      <c r="A358" s="4" t="s">
        <v>2140</v>
      </c>
      <c r="B358" t="s">
        <v>67</v>
      </c>
      <c r="C358" t="s">
        <v>68</v>
      </c>
      <c r="D358" t="s">
        <v>58</v>
      </c>
      <c r="E358">
        <v>2000</v>
      </c>
      <c r="F358">
        <v>94</v>
      </c>
      <c r="G358" t="s">
        <v>2139</v>
      </c>
      <c r="H358" t="s">
        <v>2142</v>
      </c>
      <c r="I358" s="4">
        <v>92000000</v>
      </c>
      <c r="J358" s="4">
        <v>125305545</v>
      </c>
      <c r="K358">
        <v>5.5</v>
      </c>
      <c r="L358">
        <v>2.35</v>
      </c>
      <c r="M358" t="s">
        <v>69</v>
      </c>
      <c r="N358" t="s">
        <v>354</v>
      </c>
      <c r="O358">
        <v>368</v>
      </c>
      <c r="P358" t="s">
        <v>574</v>
      </c>
      <c r="Q358">
        <v>13000</v>
      </c>
      <c r="R358" t="s">
        <v>2138</v>
      </c>
      <c r="S358">
        <v>1000</v>
      </c>
      <c r="T358" t="s">
        <v>2141</v>
      </c>
      <c r="U358">
        <v>466</v>
      </c>
      <c r="V358">
        <v>0</v>
      </c>
      <c r="W358">
        <v>15419</v>
      </c>
      <c r="X358">
        <v>0</v>
      </c>
      <c r="Y358">
        <v>145350</v>
      </c>
      <c r="Z358">
        <v>181</v>
      </c>
      <c r="AA358">
        <v>643</v>
      </c>
      <c r="AB358" t="s">
        <v>2143</v>
      </c>
    </row>
    <row r="359" spans="1:28" x14ac:dyDescent="0.3">
      <c r="A359" s="4" t="s">
        <v>2145</v>
      </c>
      <c r="B359" t="s">
        <v>67</v>
      </c>
      <c r="C359" t="s">
        <v>68</v>
      </c>
      <c r="D359" t="s">
        <v>58</v>
      </c>
      <c r="E359">
        <v>2006</v>
      </c>
      <c r="F359">
        <v>151</v>
      </c>
      <c r="G359" t="s">
        <v>2144</v>
      </c>
      <c r="H359" t="s">
        <v>2146</v>
      </c>
      <c r="I359" s="4">
        <v>90000000</v>
      </c>
      <c r="J359" s="4">
        <v>132373442</v>
      </c>
      <c r="K359">
        <v>8.5</v>
      </c>
      <c r="L359">
        <v>2.35</v>
      </c>
      <c r="M359" t="s">
        <v>612</v>
      </c>
      <c r="N359" t="s">
        <v>514</v>
      </c>
      <c r="O359">
        <v>17000</v>
      </c>
      <c r="P359" t="s">
        <v>242</v>
      </c>
      <c r="Q359">
        <v>29000</v>
      </c>
      <c r="R359" t="s">
        <v>1181</v>
      </c>
      <c r="S359">
        <v>13000</v>
      </c>
      <c r="T359" t="s">
        <v>417</v>
      </c>
      <c r="U359">
        <v>1000</v>
      </c>
      <c r="V359">
        <v>29000</v>
      </c>
      <c r="W359">
        <v>45648</v>
      </c>
      <c r="X359">
        <v>0</v>
      </c>
      <c r="Y359">
        <v>873649</v>
      </c>
      <c r="Z359">
        <v>352</v>
      </c>
      <c r="AA359">
        <v>2054</v>
      </c>
      <c r="AB359" t="s">
        <v>2147</v>
      </c>
    </row>
    <row r="360" spans="1:28" x14ac:dyDescent="0.3">
      <c r="A360" s="4" t="s">
        <v>2151</v>
      </c>
      <c r="B360" t="s">
        <v>67</v>
      </c>
      <c r="C360" t="s">
        <v>68</v>
      </c>
      <c r="D360" t="s">
        <v>58</v>
      </c>
      <c r="E360">
        <v>1998</v>
      </c>
      <c r="F360">
        <v>88</v>
      </c>
      <c r="G360" t="s">
        <v>2150</v>
      </c>
      <c r="H360" t="s">
        <v>2153</v>
      </c>
      <c r="I360" s="4">
        <v>90000000</v>
      </c>
      <c r="J360" s="4">
        <v>120618403</v>
      </c>
      <c r="K360">
        <v>7.5</v>
      </c>
      <c r="L360">
        <v>1.66</v>
      </c>
      <c r="M360" t="s">
        <v>304</v>
      </c>
      <c r="N360" t="s">
        <v>2148</v>
      </c>
      <c r="O360">
        <v>7</v>
      </c>
      <c r="P360" t="s">
        <v>1107</v>
      </c>
      <c r="Q360">
        <v>2000</v>
      </c>
      <c r="R360" t="s">
        <v>2149</v>
      </c>
      <c r="S360">
        <v>500</v>
      </c>
      <c r="T360" t="s">
        <v>2152</v>
      </c>
      <c r="U360">
        <v>484</v>
      </c>
      <c r="V360">
        <v>12000</v>
      </c>
      <c r="W360">
        <v>4478</v>
      </c>
      <c r="X360">
        <v>0</v>
      </c>
      <c r="Y360">
        <v>171792</v>
      </c>
      <c r="Z360">
        <v>143</v>
      </c>
      <c r="AA360">
        <v>222</v>
      </c>
      <c r="AB360" t="s">
        <v>2154</v>
      </c>
    </row>
    <row r="361" spans="1:28" x14ac:dyDescent="0.3">
      <c r="A361" s="4" t="s">
        <v>2156</v>
      </c>
      <c r="B361" t="s">
        <v>67</v>
      </c>
      <c r="C361" t="s">
        <v>68</v>
      </c>
      <c r="D361" t="s">
        <v>58</v>
      </c>
      <c r="E361">
        <v>2008</v>
      </c>
      <c r="F361">
        <v>121</v>
      </c>
      <c r="G361" t="s">
        <v>2155</v>
      </c>
      <c r="H361" t="s">
        <v>2158</v>
      </c>
      <c r="I361" s="4">
        <v>92000000</v>
      </c>
      <c r="J361" s="4">
        <v>110416702</v>
      </c>
      <c r="K361">
        <v>7</v>
      </c>
      <c r="L361">
        <v>2.35</v>
      </c>
      <c r="M361" t="s">
        <v>612</v>
      </c>
      <c r="N361" t="s">
        <v>2131</v>
      </c>
      <c r="O361">
        <v>0</v>
      </c>
      <c r="P361" t="s">
        <v>124</v>
      </c>
      <c r="Q361">
        <v>21000</v>
      </c>
      <c r="R361" t="s">
        <v>839</v>
      </c>
      <c r="S361">
        <v>1000</v>
      </c>
      <c r="T361" t="s">
        <v>2157</v>
      </c>
      <c r="U361">
        <v>918</v>
      </c>
      <c r="V361">
        <v>0</v>
      </c>
      <c r="W361">
        <v>23484</v>
      </c>
      <c r="X361">
        <v>3</v>
      </c>
      <c r="Y361">
        <v>307539</v>
      </c>
      <c r="Z361">
        <v>308</v>
      </c>
      <c r="AA361">
        <v>577</v>
      </c>
      <c r="AB361" t="s">
        <v>2159</v>
      </c>
    </row>
    <row r="362" spans="1:28" x14ac:dyDescent="0.3">
      <c r="A362" s="4" t="s">
        <v>2162</v>
      </c>
      <c r="B362" t="s">
        <v>67</v>
      </c>
      <c r="C362" t="s">
        <v>68</v>
      </c>
      <c r="D362" t="s">
        <v>58</v>
      </c>
      <c r="E362">
        <v>2011</v>
      </c>
      <c r="F362">
        <v>158</v>
      </c>
      <c r="G362" t="s">
        <v>2161</v>
      </c>
      <c r="H362" t="s">
        <v>2164</v>
      </c>
      <c r="I362" s="4">
        <v>90000000</v>
      </c>
      <c r="J362" s="4">
        <v>102515793</v>
      </c>
      <c r="K362">
        <v>7.8</v>
      </c>
      <c r="L362">
        <v>2.35</v>
      </c>
      <c r="M362" t="s">
        <v>612</v>
      </c>
      <c r="N362" t="s">
        <v>712</v>
      </c>
      <c r="O362">
        <v>21000</v>
      </c>
      <c r="P362" t="s">
        <v>465</v>
      </c>
      <c r="Q362">
        <v>18000</v>
      </c>
      <c r="R362" t="s">
        <v>2160</v>
      </c>
      <c r="S362">
        <v>1000</v>
      </c>
      <c r="T362" t="s">
        <v>2163</v>
      </c>
      <c r="U362">
        <v>585</v>
      </c>
      <c r="V362">
        <v>54000</v>
      </c>
      <c r="W362">
        <v>20388</v>
      </c>
      <c r="X362">
        <v>1</v>
      </c>
      <c r="Y362">
        <v>330152</v>
      </c>
      <c r="Z362">
        <v>517</v>
      </c>
      <c r="AA362">
        <v>632</v>
      </c>
      <c r="AB362" t="s">
        <v>2165</v>
      </c>
    </row>
    <row r="363" spans="1:28" x14ac:dyDescent="0.3">
      <c r="A363" s="4" t="s">
        <v>2167</v>
      </c>
      <c r="B363" t="s">
        <v>67</v>
      </c>
      <c r="C363" t="s">
        <v>68</v>
      </c>
      <c r="D363" t="s">
        <v>58</v>
      </c>
      <c r="E363">
        <v>1995</v>
      </c>
      <c r="F363">
        <v>128</v>
      </c>
      <c r="G363" t="s">
        <v>80</v>
      </c>
      <c r="H363" t="s">
        <v>2169</v>
      </c>
      <c r="I363" s="4">
        <v>90000000</v>
      </c>
      <c r="J363" s="4">
        <v>100012500</v>
      </c>
      <c r="K363">
        <v>7.6</v>
      </c>
      <c r="L363">
        <v>2.35</v>
      </c>
      <c r="M363" t="s">
        <v>612</v>
      </c>
      <c r="N363" t="s">
        <v>1334</v>
      </c>
      <c r="O363">
        <v>323</v>
      </c>
      <c r="P363" t="s">
        <v>1002</v>
      </c>
      <c r="Q363">
        <v>13000</v>
      </c>
      <c r="R363" t="s">
        <v>2166</v>
      </c>
      <c r="S363">
        <v>559</v>
      </c>
      <c r="T363" t="s">
        <v>2168</v>
      </c>
      <c r="U363">
        <v>489</v>
      </c>
      <c r="V363">
        <v>0</v>
      </c>
      <c r="W363">
        <v>14274</v>
      </c>
      <c r="X363">
        <v>1</v>
      </c>
      <c r="Y363">
        <v>299258</v>
      </c>
      <c r="Z363">
        <v>148</v>
      </c>
      <c r="AA363">
        <v>346</v>
      </c>
      <c r="AB363" t="s">
        <v>2170</v>
      </c>
    </row>
    <row r="364" spans="1:28" x14ac:dyDescent="0.3">
      <c r="A364" s="4" t="s">
        <v>2171</v>
      </c>
      <c r="B364" t="s">
        <v>67</v>
      </c>
      <c r="C364" t="s">
        <v>68</v>
      </c>
      <c r="D364" t="s">
        <v>58</v>
      </c>
      <c r="E364">
        <v>2009</v>
      </c>
      <c r="F364">
        <v>128</v>
      </c>
      <c r="G364" t="s">
        <v>1318</v>
      </c>
      <c r="H364" t="s">
        <v>2173</v>
      </c>
      <c r="I364" s="4">
        <v>90000000</v>
      </c>
      <c r="J364" s="4">
        <v>209019489</v>
      </c>
      <c r="K364">
        <v>7.6</v>
      </c>
      <c r="L364">
        <v>1.85</v>
      </c>
      <c r="M364" t="s">
        <v>69</v>
      </c>
      <c r="N364" t="s">
        <v>1317</v>
      </c>
      <c r="O364">
        <v>0</v>
      </c>
      <c r="P364" t="s">
        <v>124</v>
      </c>
      <c r="Q364">
        <v>21000</v>
      </c>
      <c r="R364" t="s">
        <v>386</v>
      </c>
      <c r="S364">
        <v>979</v>
      </c>
      <c r="T364" t="s">
        <v>2172</v>
      </c>
      <c r="U364">
        <v>727</v>
      </c>
      <c r="V364">
        <v>20000</v>
      </c>
      <c r="W364">
        <v>23996</v>
      </c>
      <c r="X364">
        <v>3</v>
      </c>
      <c r="Y364">
        <v>477300</v>
      </c>
      <c r="Z364">
        <v>415</v>
      </c>
      <c r="AA364">
        <v>621</v>
      </c>
      <c r="AB364" t="s">
        <v>2174</v>
      </c>
    </row>
    <row r="365" spans="1:28" x14ac:dyDescent="0.3">
      <c r="A365" s="4" t="s">
        <v>2177</v>
      </c>
      <c r="B365" t="s">
        <v>67</v>
      </c>
      <c r="C365" t="s">
        <v>68</v>
      </c>
      <c r="D365" t="s">
        <v>58</v>
      </c>
      <c r="E365">
        <v>2016</v>
      </c>
      <c r="F365">
        <v>141</v>
      </c>
      <c r="G365" t="s">
        <v>2176</v>
      </c>
      <c r="H365" t="s">
        <v>24161</v>
      </c>
      <c r="I365" s="4" t="s">
        <v>24161</v>
      </c>
      <c r="J365" s="4" t="s">
        <v>24161</v>
      </c>
      <c r="K365">
        <v>6.1</v>
      </c>
      <c r="L365">
        <v>2.35</v>
      </c>
      <c r="M365" t="s">
        <v>69</v>
      </c>
      <c r="N365" t="s">
        <v>2175</v>
      </c>
      <c r="O365">
        <v>335</v>
      </c>
      <c r="P365" t="s">
        <v>493</v>
      </c>
      <c r="Q365">
        <v>11000</v>
      </c>
      <c r="R365" t="s">
        <v>877</v>
      </c>
      <c r="S365">
        <v>745</v>
      </c>
      <c r="T365" t="s">
        <v>1633</v>
      </c>
      <c r="U365">
        <v>635</v>
      </c>
      <c r="V365">
        <v>0</v>
      </c>
      <c r="W365">
        <v>13379</v>
      </c>
      <c r="X365">
        <v>2</v>
      </c>
      <c r="Y365">
        <v>57</v>
      </c>
      <c r="Z365">
        <v>1</v>
      </c>
      <c r="AA365">
        <v>1</v>
      </c>
      <c r="AB365" t="s">
        <v>2178</v>
      </c>
    </row>
    <row r="366" spans="1:28" x14ac:dyDescent="0.3">
      <c r="A366" s="4" t="s">
        <v>2181</v>
      </c>
      <c r="B366" t="s">
        <v>67</v>
      </c>
      <c r="C366" t="s">
        <v>68</v>
      </c>
      <c r="D366" t="s">
        <v>58</v>
      </c>
      <c r="E366">
        <v>2001</v>
      </c>
      <c r="F366">
        <v>95</v>
      </c>
      <c r="G366" t="s">
        <v>2180</v>
      </c>
      <c r="H366" t="s">
        <v>2183</v>
      </c>
      <c r="I366" s="4">
        <v>120000000</v>
      </c>
      <c r="J366" s="4">
        <v>84037039</v>
      </c>
      <c r="K366">
        <v>6.8</v>
      </c>
      <c r="L366">
        <v>2.35</v>
      </c>
      <c r="M366" t="s">
        <v>122</v>
      </c>
      <c r="N366" t="s">
        <v>1788</v>
      </c>
      <c r="O366">
        <v>21</v>
      </c>
      <c r="P366" t="s">
        <v>1053</v>
      </c>
      <c r="Q366">
        <v>12000</v>
      </c>
      <c r="R366" t="s">
        <v>2179</v>
      </c>
      <c r="S366">
        <v>802</v>
      </c>
      <c r="T366" t="s">
        <v>2182</v>
      </c>
      <c r="U366">
        <v>503</v>
      </c>
      <c r="V366">
        <v>0</v>
      </c>
      <c r="W366">
        <v>15237</v>
      </c>
      <c r="X366">
        <v>0</v>
      </c>
      <c r="Y366">
        <v>72591</v>
      </c>
      <c r="Z366">
        <v>146</v>
      </c>
      <c r="AA366">
        <v>289</v>
      </c>
      <c r="AB366" t="s">
        <v>2184</v>
      </c>
    </row>
    <row r="367" spans="1:28" x14ac:dyDescent="0.3">
      <c r="A367" s="4" t="s">
        <v>2189</v>
      </c>
      <c r="B367" t="s">
        <v>67</v>
      </c>
      <c r="C367" t="s">
        <v>68</v>
      </c>
      <c r="D367" t="s">
        <v>58</v>
      </c>
      <c r="E367">
        <v>2015</v>
      </c>
      <c r="F367">
        <v>92</v>
      </c>
      <c r="G367" t="s">
        <v>2187</v>
      </c>
      <c r="H367" t="s">
        <v>2191</v>
      </c>
      <c r="I367" s="4">
        <v>90000000</v>
      </c>
      <c r="J367" s="4">
        <v>85884815</v>
      </c>
      <c r="K367">
        <v>5</v>
      </c>
      <c r="L367">
        <v>1.85</v>
      </c>
      <c r="M367" t="s">
        <v>122</v>
      </c>
      <c r="N367" t="s">
        <v>2185</v>
      </c>
      <c r="O367">
        <v>12</v>
      </c>
      <c r="P367" t="s">
        <v>2188</v>
      </c>
      <c r="Q367">
        <v>35000</v>
      </c>
      <c r="R367" t="s">
        <v>2186</v>
      </c>
      <c r="S367">
        <v>1000</v>
      </c>
      <c r="T367" t="s">
        <v>2190</v>
      </c>
      <c r="U367">
        <v>1000</v>
      </c>
      <c r="V367">
        <v>0</v>
      </c>
      <c r="W367">
        <v>38450</v>
      </c>
      <c r="X367">
        <v>0</v>
      </c>
      <c r="Y367">
        <v>9418</v>
      </c>
      <c r="Z367">
        <v>70</v>
      </c>
      <c r="AA367">
        <v>53</v>
      </c>
      <c r="AB367" t="s">
        <v>2192</v>
      </c>
    </row>
    <row r="368" spans="1:28" x14ac:dyDescent="0.3">
      <c r="A368" s="4" t="s">
        <v>2194</v>
      </c>
      <c r="B368" t="s">
        <v>67</v>
      </c>
      <c r="C368" t="s">
        <v>68</v>
      </c>
      <c r="D368" t="s">
        <v>58</v>
      </c>
      <c r="E368">
        <v>2008</v>
      </c>
      <c r="F368">
        <v>121</v>
      </c>
      <c r="G368" t="s">
        <v>2193</v>
      </c>
      <c r="H368" t="s">
        <v>2195</v>
      </c>
      <c r="I368" s="4">
        <v>75000000</v>
      </c>
      <c r="J368" s="4">
        <v>83077470</v>
      </c>
      <c r="K368">
        <v>7.1</v>
      </c>
      <c r="L368">
        <v>1.85</v>
      </c>
      <c r="M368" t="s">
        <v>69</v>
      </c>
      <c r="N368" t="s">
        <v>145</v>
      </c>
      <c r="O368">
        <v>0</v>
      </c>
      <c r="P368" t="s">
        <v>550</v>
      </c>
      <c r="Q368">
        <v>10000</v>
      </c>
      <c r="R368" t="s">
        <v>165</v>
      </c>
      <c r="S368">
        <v>1000</v>
      </c>
      <c r="T368" t="s">
        <v>233</v>
      </c>
      <c r="U368">
        <v>919</v>
      </c>
      <c r="V368">
        <v>0</v>
      </c>
      <c r="W368">
        <v>14165</v>
      </c>
      <c r="X368">
        <v>0</v>
      </c>
      <c r="Y368">
        <v>183247</v>
      </c>
      <c r="Z368">
        <v>269</v>
      </c>
      <c r="AA368">
        <v>440</v>
      </c>
      <c r="AB368" t="s">
        <v>2196</v>
      </c>
    </row>
    <row r="369" spans="1:28" x14ac:dyDescent="0.3">
      <c r="A369" s="4" t="s">
        <v>2200</v>
      </c>
      <c r="B369" t="s">
        <v>67</v>
      </c>
      <c r="C369" t="s">
        <v>68</v>
      </c>
      <c r="D369" t="s">
        <v>58</v>
      </c>
      <c r="E369">
        <v>2008</v>
      </c>
      <c r="F369">
        <v>113</v>
      </c>
      <c r="G369" t="s">
        <v>2155</v>
      </c>
      <c r="H369" t="s">
        <v>2202</v>
      </c>
      <c r="I369" s="4">
        <v>90000000</v>
      </c>
      <c r="J369" s="4">
        <v>100018837</v>
      </c>
      <c r="K369">
        <v>5.5</v>
      </c>
      <c r="L369">
        <v>1.85</v>
      </c>
      <c r="M369" t="s">
        <v>69</v>
      </c>
      <c r="N369" t="s">
        <v>2197</v>
      </c>
      <c r="O369">
        <v>221</v>
      </c>
      <c r="P369" t="s">
        <v>2199</v>
      </c>
      <c r="Q369">
        <v>11000</v>
      </c>
      <c r="R369" t="s">
        <v>2198</v>
      </c>
      <c r="S369">
        <v>600</v>
      </c>
      <c r="T369" t="s">
        <v>2201</v>
      </c>
      <c r="U369">
        <v>503</v>
      </c>
      <c r="V369">
        <v>0</v>
      </c>
      <c r="W369">
        <v>13446</v>
      </c>
      <c r="X369">
        <v>0</v>
      </c>
      <c r="Y369">
        <v>156348</v>
      </c>
      <c r="Z369">
        <v>198</v>
      </c>
      <c r="AA369">
        <v>380</v>
      </c>
      <c r="AB369" t="s">
        <v>2203</v>
      </c>
    </row>
    <row r="370" spans="1:28" x14ac:dyDescent="0.3">
      <c r="A370" s="4" t="s">
        <v>2205</v>
      </c>
      <c r="B370" t="s">
        <v>67</v>
      </c>
      <c r="C370" t="s">
        <v>68</v>
      </c>
      <c r="D370" t="s">
        <v>58</v>
      </c>
      <c r="E370">
        <v>2015</v>
      </c>
      <c r="F370">
        <v>106</v>
      </c>
      <c r="G370" t="s">
        <v>2204</v>
      </c>
      <c r="H370" t="s">
        <v>2206</v>
      </c>
      <c r="I370" s="4">
        <v>88000000</v>
      </c>
      <c r="J370" s="4">
        <v>78747585</v>
      </c>
      <c r="K370">
        <v>5.6</v>
      </c>
      <c r="L370">
        <v>2.35</v>
      </c>
      <c r="M370" t="s">
        <v>69</v>
      </c>
      <c r="N370" t="s">
        <v>1276</v>
      </c>
      <c r="O370">
        <v>0</v>
      </c>
      <c r="P370" t="s">
        <v>176</v>
      </c>
      <c r="Q370">
        <v>22000</v>
      </c>
      <c r="R370" t="s">
        <v>2199</v>
      </c>
      <c r="S370">
        <v>11000</v>
      </c>
      <c r="T370" t="s">
        <v>856</v>
      </c>
      <c r="U370">
        <v>1000</v>
      </c>
      <c r="V370">
        <v>39000</v>
      </c>
      <c r="W370">
        <v>35367</v>
      </c>
      <c r="X370">
        <v>0</v>
      </c>
      <c r="Y370">
        <v>89770</v>
      </c>
      <c r="Z370">
        <v>253</v>
      </c>
      <c r="AA370">
        <v>342</v>
      </c>
      <c r="AB370" t="s">
        <v>2207</v>
      </c>
    </row>
    <row r="371" spans="1:28" x14ac:dyDescent="0.3">
      <c r="A371" s="4" t="s">
        <v>2209</v>
      </c>
      <c r="B371" t="s">
        <v>67</v>
      </c>
      <c r="C371" t="s">
        <v>68</v>
      </c>
      <c r="D371" t="s">
        <v>58</v>
      </c>
      <c r="E371">
        <v>2001</v>
      </c>
      <c r="F371">
        <v>146</v>
      </c>
      <c r="G371" t="s">
        <v>686</v>
      </c>
      <c r="H371" t="s">
        <v>2211</v>
      </c>
      <c r="I371" s="4">
        <v>100000000</v>
      </c>
      <c r="J371" s="4">
        <v>78616689</v>
      </c>
      <c r="K371">
        <v>7.1</v>
      </c>
      <c r="L371">
        <v>1.85</v>
      </c>
      <c r="M371" t="s">
        <v>69</v>
      </c>
      <c r="N371" t="s">
        <v>416</v>
      </c>
      <c r="O371">
        <v>14000</v>
      </c>
      <c r="P371" t="s">
        <v>2208</v>
      </c>
      <c r="Q371">
        <v>3000</v>
      </c>
      <c r="R371" t="s">
        <v>215</v>
      </c>
      <c r="S371">
        <v>882</v>
      </c>
      <c r="T371" t="s">
        <v>2210</v>
      </c>
      <c r="U371">
        <v>681</v>
      </c>
      <c r="V371">
        <v>11000</v>
      </c>
      <c r="W371">
        <v>6217</v>
      </c>
      <c r="X371">
        <v>0</v>
      </c>
      <c r="Y371">
        <v>238747</v>
      </c>
      <c r="Z371">
        <v>281</v>
      </c>
      <c r="AA371">
        <v>2153</v>
      </c>
      <c r="AB371" t="s">
        <v>2212</v>
      </c>
    </row>
    <row r="372" spans="1:28" x14ac:dyDescent="0.3">
      <c r="A372" s="4" t="s">
        <v>2216</v>
      </c>
      <c r="B372" t="s">
        <v>67</v>
      </c>
      <c r="C372" t="s">
        <v>68</v>
      </c>
      <c r="D372" t="s">
        <v>58</v>
      </c>
      <c r="E372">
        <v>2003</v>
      </c>
      <c r="F372">
        <v>88</v>
      </c>
      <c r="G372" t="s">
        <v>2214</v>
      </c>
      <c r="H372" t="s">
        <v>2218</v>
      </c>
      <c r="I372" s="4">
        <v>90000000</v>
      </c>
      <c r="J372" s="4">
        <v>75817994</v>
      </c>
      <c r="K372">
        <v>4.9000000000000004</v>
      </c>
      <c r="L372">
        <v>2.35</v>
      </c>
      <c r="M372" t="s">
        <v>122</v>
      </c>
      <c r="N372" t="s">
        <v>972</v>
      </c>
      <c r="O372">
        <v>50</v>
      </c>
      <c r="P372" t="s">
        <v>2215</v>
      </c>
      <c r="Q372">
        <v>691</v>
      </c>
      <c r="R372" t="s">
        <v>2213</v>
      </c>
      <c r="S372">
        <v>569</v>
      </c>
      <c r="T372" t="s">
        <v>2217</v>
      </c>
      <c r="U372">
        <v>441</v>
      </c>
      <c r="V372">
        <v>988</v>
      </c>
      <c r="W372">
        <v>2622</v>
      </c>
      <c r="X372">
        <v>0</v>
      </c>
      <c r="Y372">
        <v>32049</v>
      </c>
      <c r="Z372">
        <v>122</v>
      </c>
      <c r="AA372">
        <v>179</v>
      </c>
      <c r="AB372" t="s">
        <v>2219</v>
      </c>
    </row>
    <row r="373" spans="1:28" x14ac:dyDescent="0.3">
      <c r="A373" s="4" t="s">
        <v>2222</v>
      </c>
      <c r="B373" t="s">
        <v>67</v>
      </c>
      <c r="C373" t="s">
        <v>68</v>
      </c>
      <c r="D373" t="s">
        <v>58</v>
      </c>
      <c r="E373">
        <v>1997</v>
      </c>
      <c r="F373">
        <v>150</v>
      </c>
      <c r="G373" t="s">
        <v>2221</v>
      </c>
      <c r="H373" t="s">
        <v>2224</v>
      </c>
      <c r="I373" s="4">
        <v>90000000</v>
      </c>
      <c r="J373" s="4">
        <v>100853835</v>
      </c>
      <c r="K373">
        <v>7.4</v>
      </c>
      <c r="L373">
        <v>2.35</v>
      </c>
      <c r="M373" t="s">
        <v>122</v>
      </c>
      <c r="N373" t="s">
        <v>462</v>
      </c>
      <c r="O373">
        <v>0</v>
      </c>
      <c r="P373" t="s">
        <v>687</v>
      </c>
      <c r="Q373">
        <v>11000</v>
      </c>
      <c r="R373" t="s">
        <v>2220</v>
      </c>
      <c r="S373">
        <v>1000</v>
      </c>
      <c r="T373" t="s">
        <v>2223</v>
      </c>
      <c r="U373">
        <v>135</v>
      </c>
      <c r="V373">
        <v>15000</v>
      </c>
      <c r="W373">
        <v>12289</v>
      </c>
      <c r="X373">
        <v>2</v>
      </c>
      <c r="Y373">
        <v>200556</v>
      </c>
      <c r="Z373">
        <v>159</v>
      </c>
      <c r="AA373">
        <v>611</v>
      </c>
      <c r="AB373" t="s">
        <v>2225</v>
      </c>
    </row>
    <row r="374" spans="1:28" x14ac:dyDescent="0.3">
      <c r="A374" s="4" t="s">
        <v>2229</v>
      </c>
      <c r="B374" t="s">
        <v>67</v>
      </c>
      <c r="C374" t="s">
        <v>68</v>
      </c>
      <c r="D374" t="s">
        <v>58</v>
      </c>
      <c r="E374">
        <v>2000</v>
      </c>
      <c r="F374">
        <v>119</v>
      </c>
      <c r="G374" t="s">
        <v>2227</v>
      </c>
      <c r="H374" t="s">
        <v>2230</v>
      </c>
      <c r="I374" s="4">
        <v>95000000</v>
      </c>
      <c r="J374" s="4">
        <v>73209340</v>
      </c>
      <c r="K374">
        <v>5.7</v>
      </c>
      <c r="L374">
        <v>1.85</v>
      </c>
      <c r="M374" t="s">
        <v>612</v>
      </c>
      <c r="N374" t="s">
        <v>1327</v>
      </c>
      <c r="O374">
        <v>719</v>
      </c>
      <c r="P374" t="s">
        <v>2228</v>
      </c>
      <c r="Q374">
        <v>833</v>
      </c>
      <c r="R374" t="s">
        <v>2226</v>
      </c>
      <c r="S374">
        <v>624</v>
      </c>
      <c r="T374" t="s">
        <v>2135</v>
      </c>
      <c r="U374">
        <v>423</v>
      </c>
      <c r="V374">
        <v>0</v>
      </c>
      <c r="W374">
        <v>2356</v>
      </c>
      <c r="X374">
        <v>0</v>
      </c>
      <c r="Y374">
        <v>101834</v>
      </c>
      <c r="Z374">
        <v>180</v>
      </c>
      <c r="AA374">
        <v>628</v>
      </c>
      <c r="AB374" t="s">
        <v>2231</v>
      </c>
    </row>
    <row r="375" spans="1:28" x14ac:dyDescent="0.3">
      <c r="A375" s="4" t="s">
        <v>2236</v>
      </c>
      <c r="B375" t="s">
        <v>2240</v>
      </c>
      <c r="C375" t="s">
        <v>86</v>
      </c>
      <c r="D375" t="s">
        <v>58</v>
      </c>
      <c r="E375">
        <v>2005</v>
      </c>
      <c r="F375">
        <v>128</v>
      </c>
      <c r="G375" t="s">
        <v>2234</v>
      </c>
      <c r="H375" t="s">
        <v>2238</v>
      </c>
      <c r="I375" s="4">
        <v>80000000</v>
      </c>
      <c r="J375" s="4">
        <v>72515360</v>
      </c>
      <c r="K375">
        <v>6.4</v>
      </c>
      <c r="L375">
        <v>2.35</v>
      </c>
      <c r="M375" t="s">
        <v>69</v>
      </c>
      <c r="N375" t="s">
        <v>2232</v>
      </c>
      <c r="O375">
        <v>521</v>
      </c>
      <c r="P375" t="s">
        <v>2235</v>
      </c>
      <c r="Q375">
        <v>591</v>
      </c>
      <c r="R375" t="s">
        <v>2233</v>
      </c>
      <c r="S375">
        <v>249</v>
      </c>
      <c r="T375" t="s">
        <v>2237</v>
      </c>
      <c r="U375">
        <v>249</v>
      </c>
      <c r="V375">
        <v>0</v>
      </c>
      <c r="W375">
        <v>2100</v>
      </c>
      <c r="X375">
        <v>1</v>
      </c>
      <c r="Y375">
        <v>86152</v>
      </c>
      <c r="Z375">
        <v>227</v>
      </c>
      <c r="AA375">
        <v>411</v>
      </c>
      <c r="AB375" t="s">
        <v>2239</v>
      </c>
    </row>
    <row r="376" spans="1:28" x14ac:dyDescent="0.3">
      <c r="A376" s="4" t="s">
        <v>2243</v>
      </c>
      <c r="B376" t="s">
        <v>67</v>
      </c>
      <c r="C376" t="s">
        <v>68</v>
      </c>
      <c r="D376" t="s">
        <v>58</v>
      </c>
      <c r="E376">
        <v>2013</v>
      </c>
      <c r="F376">
        <v>106</v>
      </c>
      <c r="G376" t="s">
        <v>227</v>
      </c>
      <c r="H376" t="s">
        <v>2244</v>
      </c>
      <c r="I376" s="4">
        <v>90000000</v>
      </c>
      <c r="J376" s="4">
        <v>68558662</v>
      </c>
      <c r="K376">
        <v>5.9</v>
      </c>
      <c r="L376">
        <v>2.35</v>
      </c>
      <c r="M376" t="s">
        <v>122</v>
      </c>
      <c r="N376" t="s">
        <v>2241</v>
      </c>
      <c r="O376">
        <v>87</v>
      </c>
      <c r="P376" t="s">
        <v>1231</v>
      </c>
      <c r="Q376">
        <v>8000</v>
      </c>
      <c r="R376" t="s">
        <v>2242</v>
      </c>
      <c r="S376">
        <v>956</v>
      </c>
      <c r="T376" t="s">
        <v>2157</v>
      </c>
      <c r="U376">
        <v>918</v>
      </c>
      <c r="V376">
        <v>28000</v>
      </c>
      <c r="W376">
        <v>10882</v>
      </c>
      <c r="X376">
        <v>0</v>
      </c>
      <c r="Y376">
        <v>86627</v>
      </c>
      <c r="Z376">
        <v>183</v>
      </c>
      <c r="AA376">
        <v>204</v>
      </c>
      <c r="AB376" t="s">
        <v>2245</v>
      </c>
    </row>
    <row r="377" spans="1:28" x14ac:dyDescent="0.3">
      <c r="A377" s="4" t="s">
        <v>2246</v>
      </c>
      <c r="B377" t="s">
        <v>67</v>
      </c>
      <c r="C377" t="s">
        <v>68</v>
      </c>
      <c r="D377" t="s">
        <v>58</v>
      </c>
      <c r="E377">
        <v>2003</v>
      </c>
      <c r="F377">
        <v>117</v>
      </c>
      <c r="G377" t="s">
        <v>72</v>
      </c>
      <c r="H377" t="s">
        <v>2247</v>
      </c>
      <c r="I377" s="4">
        <v>95000000</v>
      </c>
      <c r="J377" s="4">
        <v>65653758</v>
      </c>
      <c r="K377">
        <v>5.5</v>
      </c>
      <c r="L377">
        <v>2.35</v>
      </c>
      <c r="M377" t="s">
        <v>69</v>
      </c>
      <c r="N377" t="s">
        <v>1626</v>
      </c>
      <c r="O377">
        <v>101</v>
      </c>
      <c r="P377" t="s">
        <v>668</v>
      </c>
      <c r="Q377">
        <v>18000</v>
      </c>
      <c r="R377" t="s">
        <v>592</v>
      </c>
      <c r="S377">
        <v>11000</v>
      </c>
      <c r="T377" t="s">
        <v>683</v>
      </c>
      <c r="U377">
        <v>3000</v>
      </c>
      <c r="V377">
        <v>0</v>
      </c>
      <c r="W377">
        <v>33154</v>
      </c>
      <c r="X377">
        <v>1</v>
      </c>
      <c r="Y377">
        <v>102747</v>
      </c>
      <c r="Z377">
        <v>157</v>
      </c>
      <c r="AA377">
        <v>316</v>
      </c>
      <c r="AB377" t="s">
        <v>2248</v>
      </c>
    </row>
    <row r="378" spans="1:28" x14ac:dyDescent="0.3">
      <c r="A378" s="4" t="s">
        <v>2250</v>
      </c>
      <c r="B378" t="s">
        <v>67</v>
      </c>
      <c r="C378" t="s">
        <v>68</v>
      </c>
      <c r="D378" t="s">
        <v>58</v>
      </c>
      <c r="E378">
        <v>2016</v>
      </c>
      <c r="F378">
        <v>129</v>
      </c>
      <c r="G378" t="s">
        <v>2249</v>
      </c>
      <c r="H378" t="s">
        <v>2252</v>
      </c>
      <c r="I378" s="4">
        <v>90000000</v>
      </c>
      <c r="J378" s="4">
        <v>64685359</v>
      </c>
      <c r="K378">
        <v>6.9</v>
      </c>
      <c r="L378">
        <v>2.35</v>
      </c>
      <c r="M378" t="s">
        <v>69</v>
      </c>
      <c r="N378" t="s">
        <v>1096</v>
      </c>
      <c r="O378">
        <v>209</v>
      </c>
      <c r="P378" t="s">
        <v>131</v>
      </c>
      <c r="Q378">
        <v>11000</v>
      </c>
      <c r="R378" t="s">
        <v>493</v>
      </c>
      <c r="S378">
        <v>11000</v>
      </c>
      <c r="T378" t="s">
        <v>2251</v>
      </c>
      <c r="U378">
        <v>886</v>
      </c>
      <c r="V378">
        <v>15000</v>
      </c>
      <c r="W378">
        <v>23031</v>
      </c>
      <c r="X378">
        <v>6</v>
      </c>
      <c r="Y378">
        <v>40862</v>
      </c>
      <c r="Z378">
        <v>196</v>
      </c>
      <c r="AA378">
        <v>139</v>
      </c>
      <c r="AB378" t="s">
        <v>2253</v>
      </c>
    </row>
    <row r="379" spans="1:28" x14ac:dyDescent="0.3">
      <c r="A379" s="4" t="s">
        <v>2256</v>
      </c>
      <c r="B379" t="s">
        <v>67</v>
      </c>
      <c r="C379" t="s">
        <v>68</v>
      </c>
      <c r="D379" t="s">
        <v>58</v>
      </c>
      <c r="E379">
        <v>1997</v>
      </c>
      <c r="F379">
        <v>116</v>
      </c>
      <c r="G379" t="s">
        <v>1694</v>
      </c>
      <c r="H379" t="s">
        <v>2258</v>
      </c>
      <c r="I379" s="4">
        <v>68000000</v>
      </c>
      <c r="J379" s="4">
        <v>61355436</v>
      </c>
      <c r="K379">
        <v>6.2</v>
      </c>
      <c r="L379">
        <v>2.35</v>
      </c>
      <c r="M379" t="s">
        <v>69</v>
      </c>
      <c r="N379" t="s">
        <v>1222</v>
      </c>
      <c r="O379">
        <v>176</v>
      </c>
      <c r="P379" t="s">
        <v>2255</v>
      </c>
      <c r="Q379">
        <v>192</v>
      </c>
      <c r="R379" t="s">
        <v>2254</v>
      </c>
      <c r="S379">
        <v>117</v>
      </c>
      <c r="T379" t="s">
        <v>2257</v>
      </c>
      <c r="U379">
        <v>84</v>
      </c>
      <c r="V379">
        <v>0</v>
      </c>
      <c r="W379">
        <v>475</v>
      </c>
      <c r="X379">
        <v>0</v>
      </c>
      <c r="Y379">
        <v>52136</v>
      </c>
      <c r="Z379">
        <v>64</v>
      </c>
      <c r="AA379">
        <v>184</v>
      </c>
      <c r="AB379" t="s">
        <v>2259</v>
      </c>
    </row>
    <row r="380" spans="1:28" x14ac:dyDescent="0.3">
      <c r="A380" s="4" t="s">
        <v>2261</v>
      </c>
      <c r="B380" t="s">
        <v>67</v>
      </c>
      <c r="C380" t="s">
        <v>793</v>
      </c>
      <c r="D380" t="s">
        <v>58</v>
      </c>
      <c r="E380">
        <v>2001</v>
      </c>
      <c r="F380">
        <v>114</v>
      </c>
      <c r="G380" t="s">
        <v>361</v>
      </c>
      <c r="H380" t="s">
        <v>2263</v>
      </c>
      <c r="I380" s="4">
        <v>92000000</v>
      </c>
      <c r="J380" s="4">
        <v>26871</v>
      </c>
      <c r="K380">
        <v>7</v>
      </c>
      <c r="L380">
        <v>2.35</v>
      </c>
      <c r="M380" t="s">
        <v>612</v>
      </c>
      <c r="N380" t="s">
        <v>1758</v>
      </c>
      <c r="O380">
        <v>12000</v>
      </c>
      <c r="P380" t="s">
        <v>367</v>
      </c>
      <c r="Q380">
        <v>11000</v>
      </c>
      <c r="R380" t="s">
        <v>2260</v>
      </c>
      <c r="S380">
        <v>577</v>
      </c>
      <c r="T380" t="s">
        <v>2262</v>
      </c>
      <c r="U380">
        <v>307</v>
      </c>
      <c r="V380">
        <v>0</v>
      </c>
      <c r="W380">
        <v>12499</v>
      </c>
      <c r="X380">
        <v>2</v>
      </c>
      <c r="Y380">
        <v>121259</v>
      </c>
      <c r="Z380">
        <v>142</v>
      </c>
      <c r="AA380">
        <v>361</v>
      </c>
      <c r="AB380" t="s">
        <v>2264</v>
      </c>
    </row>
    <row r="381" spans="1:28" x14ac:dyDescent="0.3">
      <c r="A381" s="4" t="s">
        <v>2266</v>
      </c>
      <c r="B381" t="s">
        <v>67</v>
      </c>
      <c r="C381" t="s">
        <v>68</v>
      </c>
      <c r="D381" t="s">
        <v>58</v>
      </c>
      <c r="E381">
        <v>2000</v>
      </c>
      <c r="F381">
        <v>114</v>
      </c>
      <c r="G381" t="s">
        <v>1194</v>
      </c>
      <c r="H381" t="s">
        <v>2268</v>
      </c>
      <c r="I381" s="4">
        <v>90000000</v>
      </c>
      <c r="J381" s="4">
        <v>60874615</v>
      </c>
      <c r="K381">
        <v>5.6</v>
      </c>
      <c r="L381">
        <v>2.35</v>
      </c>
      <c r="M381" t="s">
        <v>122</v>
      </c>
      <c r="N381" t="s">
        <v>2265</v>
      </c>
      <c r="O381">
        <v>0</v>
      </c>
      <c r="P381" t="s">
        <v>279</v>
      </c>
      <c r="Q381">
        <v>3000</v>
      </c>
      <c r="R381" t="s">
        <v>1711</v>
      </c>
      <c r="S381">
        <v>933</v>
      </c>
      <c r="T381" t="s">
        <v>2267</v>
      </c>
      <c r="U381">
        <v>281</v>
      </c>
      <c r="V381">
        <v>0</v>
      </c>
      <c r="W381">
        <v>4902</v>
      </c>
      <c r="X381">
        <v>0</v>
      </c>
      <c r="Y381">
        <v>60467</v>
      </c>
      <c r="Z381">
        <v>181</v>
      </c>
      <c r="AA381">
        <v>949</v>
      </c>
      <c r="AB381" t="s">
        <v>2269</v>
      </c>
    </row>
    <row r="382" spans="1:28" x14ac:dyDescent="0.3">
      <c r="A382" s="4" t="s">
        <v>2271</v>
      </c>
      <c r="B382" t="s">
        <v>67</v>
      </c>
      <c r="C382" t="s">
        <v>68</v>
      </c>
      <c r="D382" t="s">
        <v>58</v>
      </c>
      <c r="E382">
        <v>2011</v>
      </c>
      <c r="F382">
        <v>96</v>
      </c>
      <c r="G382" t="s">
        <v>1303</v>
      </c>
      <c r="H382" t="s">
        <v>2273</v>
      </c>
      <c r="I382" s="4">
        <v>90000000</v>
      </c>
      <c r="J382" s="4">
        <v>143618384</v>
      </c>
      <c r="K382">
        <v>7</v>
      </c>
      <c r="L382">
        <v>2.35</v>
      </c>
      <c r="M382" t="s">
        <v>304</v>
      </c>
      <c r="N382" t="s">
        <v>1301</v>
      </c>
      <c r="O382">
        <v>107</v>
      </c>
      <c r="P382" t="s">
        <v>284</v>
      </c>
      <c r="Q382">
        <v>11000</v>
      </c>
      <c r="R382" t="s">
        <v>2270</v>
      </c>
      <c r="S382">
        <v>560</v>
      </c>
      <c r="T382" t="s">
        <v>2272</v>
      </c>
      <c r="U382">
        <v>350</v>
      </c>
      <c r="V382">
        <v>19000</v>
      </c>
      <c r="W382">
        <v>12071</v>
      </c>
      <c r="X382">
        <v>0</v>
      </c>
      <c r="Y382">
        <v>165333</v>
      </c>
      <c r="Z382">
        <v>240</v>
      </c>
      <c r="AA382">
        <v>186</v>
      </c>
      <c r="AB382" t="s">
        <v>2274</v>
      </c>
    </row>
    <row r="383" spans="1:28" x14ac:dyDescent="0.3">
      <c r="A383" s="4" t="s">
        <v>2276</v>
      </c>
      <c r="B383" t="s">
        <v>67</v>
      </c>
      <c r="C383" t="s">
        <v>68</v>
      </c>
      <c r="D383" t="s">
        <v>58</v>
      </c>
      <c r="E383">
        <v>1999</v>
      </c>
      <c r="F383">
        <v>132</v>
      </c>
      <c r="G383" t="s">
        <v>2275</v>
      </c>
      <c r="H383" t="s">
        <v>2277</v>
      </c>
      <c r="I383" s="4">
        <v>100000000</v>
      </c>
      <c r="J383" s="4">
        <v>58220776</v>
      </c>
      <c r="K383">
        <v>6.8</v>
      </c>
      <c r="L383">
        <v>1.85</v>
      </c>
      <c r="M383" t="s">
        <v>122</v>
      </c>
      <c r="N383" t="s">
        <v>1276</v>
      </c>
      <c r="O383">
        <v>0</v>
      </c>
      <c r="P383" t="s">
        <v>837</v>
      </c>
      <c r="Q383">
        <v>49000</v>
      </c>
      <c r="R383" t="s">
        <v>457</v>
      </c>
      <c r="S383">
        <v>1000</v>
      </c>
      <c r="T383" t="s">
        <v>1035</v>
      </c>
      <c r="U383">
        <v>957</v>
      </c>
      <c r="V383">
        <v>0</v>
      </c>
      <c r="W383">
        <v>55254</v>
      </c>
      <c r="X383">
        <v>0</v>
      </c>
      <c r="Y383">
        <v>87785</v>
      </c>
      <c r="Z383">
        <v>93</v>
      </c>
      <c r="AA383">
        <v>362</v>
      </c>
      <c r="AB383" t="s">
        <v>2278</v>
      </c>
    </row>
    <row r="384" spans="1:28" x14ac:dyDescent="0.3">
      <c r="A384" s="4" t="s">
        <v>2281</v>
      </c>
      <c r="B384" t="s">
        <v>67</v>
      </c>
      <c r="C384" t="s">
        <v>68</v>
      </c>
      <c r="D384" t="s">
        <v>58</v>
      </c>
      <c r="E384">
        <v>1997</v>
      </c>
      <c r="F384">
        <v>104</v>
      </c>
      <c r="G384" t="s">
        <v>1412</v>
      </c>
      <c r="H384" t="s">
        <v>2283</v>
      </c>
      <c r="I384" s="4">
        <v>90000000</v>
      </c>
      <c r="J384" s="4">
        <v>47474112</v>
      </c>
      <c r="K384">
        <v>5.4</v>
      </c>
      <c r="L384">
        <v>1.85</v>
      </c>
      <c r="M384" t="s">
        <v>69</v>
      </c>
      <c r="N384" t="s">
        <v>2279</v>
      </c>
      <c r="O384">
        <v>81</v>
      </c>
      <c r="P384" t="s">
        <v>279</v>
      </c>
      <c r="Q384">
        <v>3000</v>
      </c>
      <c r="R384" t="s">
        <v>2280</v>
      </c>
      <c r="S384">
        <v>643</v>
      </c>
      <c r="T384" t="s">
        <v>2282</v>
      </c>
      <c r="U384">
        <v>612</v>
      </c>
      <c r="V384">
        <v>2000</v>
      </c>
      <c r="W384">
        <v>5062</v>
      </c>
      <c r="X384">
        <v>0</v>
      </c>
      <c r="Y384">
        <v>58227</v>
      </c>
      <c r="Z384">
        <v>84</v>
      </c>
      <c r="AA384">
        <v>181</v>
      </c>
      <c r="AB384" t="s">
        <v>2284</v>
      </c>
    </row>
    <row r="385" spans="1:28" x14ac:dyDescent="0.3">
      <c r="A385" s="4" t="s">
        <v>2286</v>
      </c>
      <c r="B385" t="s">
        <v>67</v>
      </c>
      <c r="C385" t="s">
        <v>68</v>
      </c>
      <c r="D385" t="s">
        <v>58</v>
      </c>
      <c r="E385">
        <v>1997</v>
      </c>
      <c r="F385">
        <v>111</v>
      </c>
      <c r="G385" t="s">
        <v>491</v>
      </c>
      <c r="H385" t="s">
        <v>2288</v>
      </c>
      <c r="I385" s="4">
        <v>86000000</v>
      </c>
      <c r="J385" s="4">
        <v>42877165</v>
      </c>
      <c r="K385">
        <v>6.1</v>
      </c>
      <c r="L385">
        <v>2.35</v>
      </c>
      <c r="M385" t="s">
        <v>612</v>
      </c>
      <c r="N385" t="s">
        <v>2285</v>
      </c>
      <c r="O385">
        <v>79</v>
      </c>
      <c r="P385" t="s">
        <v>418</v>
      </c>
      <c r="Q385">
        <v>11000</v>
      </c>
      <c r="R385" t="s">
        <v>367</v>
      </c>
      <c r="S385">
        <v>11000</v>
      </c>
      <c r="T385" t="s">
        <v>2287</v>
      </c>
      <c r="U385">
        <v>2000</v>
      </c>
      <c r="V385">
        <v>979</v>
      </c>
      <c r="W385">
        <v>26088</v>
      </c>
      <c r="X385">
        <v>0</v>
      </c>
      <c r="Y385">
        <v>45602</v>
      </c>
      <c r="Z385">
        <v>66</v>
      </c>
      <c r="AA385">
        <v>114</v>
      </c>
      <c r="AB385" t="s">
        <v>2289</v>
      </c>
    </row>
    <row r="386" spans="1:28" x14ac:dyDescent="0.3">
      <c r="A386" s="4" t="s">
        <v>2292</v>
      </c>
      <c r="B386" t="s">
        <v>67</v>
      </c>
      <c r="C386" t="s">
        <v>86</v>
      </c>
      <c r="D386" t="s">
        <v>58</v>
      </c>
      <c r="E386">
        <v>2002</v>
      </c>
      <c r="F386">
        <v>138</v>
      </c>
      <c r="G386" t="s">
        <v>2193</v>
      </c>
      <c r="H386" t="s">
        <v>2294</v>
      </c>
      <c r="I386" s="4">
        <v>100000000</v>
      </c>
      <c r="J386" s="4">
        <v>35168677</v>
      </c>
      <c r="K386">
        <v>6.7</v>
      </c>
      <c r="L386">
        <v>2.35</v>
      </c>
      <c r="M386" t="s">
        <v>69</v>
      </c>
      <c r="N386" t="s">
        <v>2290</v>
      </c>
      <c r="O386">
        <v>0</v>
      </c>
      <c r="P386" t="s">
        <v>255</v>
      </c>
      <c r="Q386">
        <v>14000</v>
      </c>
      <c r="R386" t="s">
        <v>2291</v>
      </c>
      <c r="S386">
        <v>602</v>
      </c>
      <c r="T386" t="s">
        <v>2293</v>
      </c>
      <c r="U386">
        <v>123</v>
      </c>
      <c r="V386">
        <v>0</v>
      </c>
      <c r="W386">
        <v>15149</v>
      </c>
      <c r="X386">
        <v>1</v>
      </c>
      <c r="Y386">
        <v>49311</v>
      </c>
      <c r="Z386">
        <v>136</v>
      </c>
      <c r="AA386">
        <v>278</v>
      </c>
      <c r="AB386" t="s">
        <v>2295</v>
      </c>
    </row>
    <row r="387" spans="1:28" x14ac:dyDescent="0.3">
      <c r="A387" s="4" t="s">
        <v>2298</v>
      </c>
      <c r="B387" t="s">
        <v>67</v>
      </c>
      <c r="C387" t="s">
        <v>68</v>
      </c>
      <c r="D387" t="s">
        <v>58</v>
      </c>
      <c r="E387">
        <v>1982</v>
      </c>
      <c r="F387">
        <v>129</v>
      </c>
      <c r="G387" t="s">
        <v>200</v>
      </c>
      <c r="H387" t="s">
        <v>2300</v>
      </c>
      <c r="I387" s="4">
        <v>20000000</v>
      </c>
      <c r="J387" s="4">
        <v>37567440</v>
      </c>
      <c r="K387">
        <v>6.9</v>
      </c>
      <c r="L387">
        <v>2.35</v>
      </c>
      <c r="M387" t="s">
        <v>612</v>
      </c>
      <c r="N387" t="s">
        <v>2296</v>
      </c>
      <c r="O387">
        <v>468</v>
      </c>
      <c r="P387" t="s">
        <v>2297</v>
      </c>
      <c r="Q387">
        <v>919</v>
      </c>
      <c r="R387" t="s">
        <v>778</v>
      </c>
      <c r="S387">
        <v>691</v>
      </c>
      <c r="T387" t="s">
        <v>2299</v>
      </c>
      <c r="U387">
        <v>183</v>
      </c>
      <c r="V387">
        <v>0</v>
      </c>
      <c r="W387">
        <v>2024</v>
      </c>
      <c r="X387">
        <v>0</v>
      </c>
      <c r="Y387">
        <v>113065</v>
      </c>
      <c r="Z387">
        <v>166</v>
      </c>
      <c r="AA387">
        <v>337</v>
      </c>
      <c r="AB387" t="s">
        <v>2301</v>
      </c>
    </row>
    <row r="388" spans="1:28" x14ac:dyDescent="0.3">
      <c r="A388" s="4" t="s">
        <v>2304</v>
      </c>
      <c r="B388" t="s">
        <v>67</v>
      </c>
      <c r="C388" t="s">
        <v>68</v>
      </c>
      <c r="D388" t="s">
        <v>58</v>
      </c>
      <c r="E388">
        <v>2005</v>
      </c>
      <c r="F388">
        <v>144</v>
      </c>
      <c r="G388" t="s">
        <v>1655</v>
      </c>
      <c r="H388" t="s">
        <v>2306</v>
      </c>
      <c r="I388" s="4">
        <v>88000000</v>
      </c>
      <c r="J388" s="4">
        <v>61644321</v>
      </c>
      <c r="K388">
        <v>8</v>
      </c>
      <c r="L388">
        <v>2.35</v>
      </c>
      <c r="M388" t="s">
        <v>69</v>
      </c>
      <c r="N388" t="s">
        <v>876</v>
      </c>
      <c r="O388">
        <v>2000</v>
      </c>
      <c r="P388" t="s">
        <v>2303</v>
      </c>
      <c r="Q388">
        <v>680</v>
      </c>
      <c r="R388" t="s">
        <v>2302</v>
      </c>
      <c r="S388">
        <v>655</v>
      </c>
      <c r="T388" t="s">
        <v>2305</v>
      </c>
      <c r="U388">
        <v>537</v>
      </c>
      <c r="V388">
        <v>0</v>
      </c>
      <c r="W388">
        <v>2523</v>
      </c>
      <c r="X388">
        <v>0</v>
      </c>
      <c r="Y388">
        <v>148238</v>
      </c>
      <c r="Z388">
        <v>201</v>
      </c>
      <c r="AA388">
        <v>529</v>
      </c>
      <c r="AB388" t="s">
        <v>2307</v>
      </c>
    </row>
    <row r="389" spans="1:28" x14ac:dyDescent="0.3">
      <c r="A389" s="4" t="s">
        <v>2311</v>
      </c>
      <c r="B389" t="s">
        <v>67</v>
      </c>
      <c r="C389" t="s">
        <v>86</v>
      </c>
      <c r="D389" t="s">
        <v>58</v>
      </c>
      <c r="E389">
        <v>2010</v>
      </c>
      <c r="F389">
        <v>110</v>
      </c>
      <c r="G389" t="s">
        <v>2309</v>
      </c>
      <c r="H389" t="s">
        <v>2313</v>
      </c>
      <c r="I389" s="4">
        <v>90000000</v>
      </c>
      <c r="J389" s="4">
        <v>190562</v>
      </c>
      <c r="K389">
        <v>4.4000000000000004</v>
      </c>
      <c r="L389">
        <v>2.35</v>
      </c>
      <c r="M389" t="s">
        <v>122</v>
      </c>
      <c r="N389" t="s">
        <v>2308</v>
      </c>
      <c r="O389">
        <v>96</v>
      </c>
      <c r="P389" t="s">
        <v>2310</v>
      </c>
      <c r="Q389">
        <v>887</v>
      </c>
      <c r="R389" t="s">
        <v>1406</v>
      </c>
      <c r="S389">
        <v>886</v>
      </c>
      <c r="T389" t="s">
        <v>2312</v>
      </c>
      <c r="U389">
        <v>554</v>
      </c>
      <c r="V389">
        <v>788</v>
      </c>
      <c r="W389">
        <v>2728</v>
      </c>
      <c r="X389">
        <v>0</v>
      </c>
      <c r="Y389">
        <v>2508</v>
      </c>
      <c r="Z389">
        <v>47</v>
      </c>
      <c r="AA389">
        <v>24</v>
      </c>
      <c r="AB389" t="s">
        <v>2314</v>
      </c>
    </row>
    <row r="390" spans="1:28" x14ac:dyDescent="0.3">
      <c r="A390" s="4" t="s">
        <v>2318</v>
      </c>
      <c r="B390" t="s">
        <v>67</v>
      </c>
      <c r="C390" t="s">
        <v>68</v>
      </c>
      <c r="D390" t="s">
        <v>24160</v>
      </c>
      <c r="E390">
        <v>2003</v>
      </c>
      <c r="F390">
        <v>140</v>
      </c>
      <c r="G390" t="s">
        <v>2317</v>
      </c>
      <c r="H390" t="s">
        <v>2319</v>
      </c>
      <c r="I390" s="4">
        <v>87000000</v>
      </c>
      <c r="J390" s="4">
        <v>120147445</v>
      </c>
      <c r="K390">
        <v>7.3</v>
      </c>
      <c r="L390">
        <v>2.35</v>
      </c>
      <c r="M390" t="s">
        <v>69</v>
      </c>
      <c r="N390" t="s">
        <v>2315</v>
      </c>
      <c r="O390">
        <v>378</v>
      </c>
      <c r="P390" t="s">
        <v>328</v>
      </c>
      <c r="Q390">
        <v>12000</v>
      </c>
      <c r="R390" t="s">
        <v>2316</v>
      </c>
      <c r="S390">
        <v>947</v>
      </c>
      <c r="T390" t="s">
        <v>781</v>
      </c>
      <c r="U390">
        <v>599</v>
      </c>
      <c r="V390">
        <v>0</v>
      </c>
      <c r="W390">
        <v>13808</v>
      </c>
      <c r="X390">
        <v>0</v>
      </c>
      <c r="Y390">
        <v>57661</v>
      </c>
      <c r="Z390">
        <v>175</v>
      </c>
      <c r="AA390">
        <v>455</v>
      </c>
      <c r="AB390" t="s">
        <v>2320</v>
      </c>
    </row>
    <row r="391" spans="1:28" x14ac:dyDescent="0.3">
      <c r="A391" s="4" t="s">
        <v>2322</v>
      </c>
      <c r="B391" t="s">
        <v>67</v>
      </c>
      <c r="C391" t="s">
        <v>68</v>
      </c>
      <c r="D391" t="s">
        <v>58</v>
      </c>
      <c r="E391">
        <v>1996</v>
      </c>
      <c r="F391">
        <v>113</v>
      </c>
      <c r="G391" t="s">
        <v>739</v>
      </c>
      <c r="H391" t="s">
        <v>2324</v>
      </c>
      <c r="I391" s="4">
        <v>92000000</v>
      </c>
      <c r="J391" s="4">
        <v>241688385</v>
      </c>
      <c r="K391">
        <v>6.3</v>
      </c>
      <c r="L391">
        <v>2.35</v>
      </c>
      <c r="M391" t="s">
        <v>69</v>
      </c>
      <c r="N391" t="s">
        <v>1626</v>
      </c>
      <c r="O391">
        <v>101</v>
      </c>
      <c r="P391" t="s">
        <v>724</v>
      </c>
      <c r="Q391">
        <v>22000</v>
      </c>
      <c r="R391" t="s">
        <v>2321</v>
      </c>
      <c r="S391">
        <v>946</v>
      </c>
      <c r="T391" t="s">
        <v>2323</v>
      </c>
      <c r="U391">
        <v>848</v>
      </c>
      <c r="V391">
        <v>0</v>
      </c>
      <c r="W391">
        <v>26239</v>
      </c>
      <c r="X391">
        <v>0</v>
      </c>
      <c r="Y391">
        <v>144053</v>
      </c>
      <c r="Z391">
        <v>114</v>
      </c>
      <c r="AA391">
        <v>395</v>
      </c>
      <c r="AB391" t="s">
        <v>2325</v>
      </c>
    </row>
    <row r="392" spans="1:28" x14ac:dyDescent="0.3">
      <c r="A392" s="4" t="s">
        <v>2328</v>
      </c>
      <c r="B392" t="s">
        <v>67</v>
      </c>
      <c r="C392" t="s">
        <v>68</v>
      </c>
      <c r="D392" t="s">
        <v>58</v>
      </c>
      <c r="E392">
        <v>2000</v>
      </c>
      <c r="F392">
        <v>143</v>
      </c>
      <c r="G392" t="s">
        <v>2327</v>
      </c>
      <c r="H392" t="s">
        <v>2330</v>
      </c>
      <c r="I392" s="4">
        <v>90000000</v>
      </c>
      <c r="J392" s="4">
        <v>233630478</v>
      </c>
      <c r="K392">
        <v>7.7</v>
      </c>
      <c r="L392">
        <v>1.85</v>
      </c>
      <c r="M392" t="s">
        <v>69</v>
      </c>
      <c r="N392" t="s">
        <v>462</v>
      </c>
      <c r="O392">
        <v>0</v>
      </c>
      <c r="P392" t="s">
        <v>349</v>
      </c>
      <c r="Q392">
        <v>15000</v>
      </c>
      <c r="R392" t="s">
        <v>2326</v>
      </c>
      <c r="S392">
        <v>410</v>
      </c>
      <c r="T392" t="s">
        <v>2329</v>
      </c>
      <c r="U392">
        <v>272</v>
      </c>
      <c r="V392">
        <v>23000</v>
      </c>
      <c r="W392">
        <v>15838</v>
      </c>
      <c r="X392">
        <v>1</v>
      </c>
      <c r="Y392">
        <v>394317</v>
      </c>
      <c r="Z392">
        <v>221</v>
      </c>
      <c r="AA392">
        <v>1051</v>
      </c>
      <c r="AB392" t="s">
        <v>2331</v>
      </c>
    </row>
    <row r="393" spans="1:28" x14ac:dyDescent="0.3">
      <c r="A393" s="4" t="s">
        <v>2333</v>
      </c>
      <c r="B393" t="s">
        <v>67</v>
      </c>
      <c r="C393" t="s">
        <v>68</v>
      </c>
      <c r="D393" t="s">
        <v>58</v>
      </c>
      <c r="E393">
        <v>2006</v>
      </c>
      <c r="F393">
        <v>108</v>
      </c>
      <c r="G393" t="s">
        <v>2332</v>
      </c>
      <c r="H393" t="s">
        <v>2335</v>
      </c>
      <c r="I393" s="4">
        <v>100000000</v>
      </c>
      <c r="J393" s="4">
        <v>197992827</v>
      </c>
      <c r="K393">
        <v>6.5</v>
      </c>
      <c r="L393">
        <v>2.35</v>
      </c>
      <c r="M393" t="s">
        <v>122</v>
      </c>
      <c r="N393" t="s">
        <v>871</v>
      </c>
      <c r="O393">
        <v>750</v>
      </c>
      <c r="P393" t="s">
        <v>837</v>
      </c>
      <c r="Q393">
        <v>49000</v>
      </c>
      <c r="R393" t="s">
        <v>290</v>
      </c>
      <c r="S393">
        <v>20000</v>
      </c>
      <c r="T393" t="s">
        <v>2334</v>
      </c>
      <c r="U393">
        <v>971</v>
      </c>
      <c r="V393">
        <v>0</v>
      </c>
      <c r="W393">
        <v>70996</v>
      </c>
      <c r="X393">
        <v>0</v>
      </c>
      <c r="Y393">
        <v>132501</v>
      </c>
      <c r="Z393">
        <v>206</v>
      </c>
      <c r="AA393">
        <v>548</v>
      </c>
      <c r="AB393" t="s">
        <v>2336</v>
      </c>
    </row>
    <row r="394" spans="1:28" x14ac:dyDescent="0.3">
      <c r="A394" s="4" t="s">
        <v>2338</v>
      </c>
      <c r="B394" t="s">
        <v>67</v>
      </c>
      <c r="C394" t="s">
        <v>68</v>
      </c>
      <c r="D394" t="s">
        <v>58</v>
      </c>
      <c r="E394">
        <v>2004</v>
      </c>
      <c r="F394">
        <v>108</v>
      </c>
      <c r="G394" t="s">
        <v>1180</v>
      </c>
      <c r="H394" t="s">
        <v>2340</v>
      </c>
      <c r="I394" s="4">
        <v>75000000</v>
      </c>
      <c r="J394" s="4">
        <v>176049130</v>
      </c>
      <c r="K394">
        <v>7.8</v>
      </c>
      <c r="L394">
        <v>2.35</v>
      </c>
      <c r="M394" t="s">
        <v>69</v>
      </c>
      <c r="N394" t="s">
        <v>1179</v>
      </c>
      <c r="O394">
        <v>521</v>
      </c>
      <c r="P394" t="s">
        <v>1181</v>
      </c>
      <c r="Q394">
        <v>13000</v>
      </c>
      <c r="R394" t="s">
        <v>2337</v>
      </c>
      <c r="S394">
        <v>805</v>
      </c>
      <c r="T394" t="s">
        <v>2339</v>
      </c>
      <c r="U394">
        <v>129</v>
      </c>
      <c r="V394">
        <v>0</v>
      </c>
      <c r="W394">
        <v>14161</v>
      </c>
      <c r="X394">
        <v>1</v>
      </c>
      <c r="Y394">
        <v>348232</v>
      </c>
      <c r="Z394">
        <v>239</v>
      </c>
      <c r="AA394">
        <v>806</v>
      </c>
      <c r="AB394" t="s">
        <v>2341</v>
      </c>
    </row>
    <row r="395" spans="1:28" x14ac:dyDescent="0.3">
      <c r="A395" s="4" t="s">
        <v>2342</v>
      </c>
      <c r="B395" t="s">
        <v>67</v>
      </c>
      <c r="C395" t="s">
        <v>68</v>
      </c>
      <c r="D395" t="s">
        <v>58</v>
      </c>
      <c r="E395">
        <v>1997</v>
      </c>
      <c r="F395">
        <v>124</v>
      </c>
      <c r="G395" t="s">
        <v>739</v>
      </c>
      <c r="H395" t="s">
        <v>2344</v>
      </c>
      <c r="I395" s="4">
        <v>85000000</v>
      </c>
      <c r="J395" s="4">
        <v>172620724</v>
      </c>
      <c r="K395">
        <v>6.4</v>
      </c>
      <c r="L395">
        <v>2.35</v>
      </c>
      <c r="M395" t="s">
        <v>612</v>
      </c>
      <c r="N395" t="s">
        <v>737</v>
      </c>
      <c r="O395">
        <v>249</v>
      </c>
      <c r="P395" t="s">
        <v>418</v>
      </c>
      <c r="Q395">
        <v>11000</v>
      </c>
      <c r="R395" t="s">
        <v>467</v>
      </c>
      <c r="S395">
        <v>10000</v>
      </c>
      <c r="T395" t="s">
        <v>2343</v>
      </c>
      <c r="U395">
        <v>936</v>
      </c>
      <c r="V395">
        <v>0</v>
      </c>
      <c r="W395">
        <v>23603</v>
      </c>
      <c r="X395">
        <v>1</v>
      </c>
      <c r="Y395">
        <v>146134</v>
      </c>
      <c r="Z395">
        <v>142</v>
      </c>
      <c r="AA395">
        <v>393</v>
      </c>
      <c r="AB395" t="s">
        <v>2345</v>
      </c>
    </row>
    <row r="396" spans="1:28" x14ac:dyDescent="0.3">
      <c r="A396" s="4" t="s">
        <v>2346</v>
      </c>
      <c r="B396" t="s">
        <v>67</v>
      </c>
      <c r="C396" t="s">
        <v>68</v>
      </c>
      <c r="D396" t="s">
        <v>58</v>
      </c>
      <c r="E396">
        <v>2001</v>
      </c>
      <c r="F396">
        <v>116</v>
      </c>
      <c r="G396" t="s">
        <v>1550</v>
      </c>
      <c r="H396" t="s">
        <v>2348</v>
      </c>
      <c r="I396" s="4">
        <v>85000000</v>
      </c>
      <c r="J396" s="4">
        <v>183405771</v>
      </c>
      <c r="K396">
        <v>7.8</v>
      </c>
      <c r="L396">
        <v>2.35</v>
      </c>
      <c r="M396" t="s">
        <v>69</v>
      </c>
      <c r="N396" t="s">
        <v>1548</v>
      </c>
      <c r="O396">
        <v>0</v>
      </c>
      <c r="P396" t="s">
        <v>367</v>
      </c>
      <c r="Q396">
        <v>11000</v>
      </c>
      <c r="R396" t="s">
        <v>830</v>
      </c>
      <c r="S396">
        <v>1000</v>
      </c>
      <c r="T396" t="s">
        <v>2347</v>
      </c>
      <c r="U396">
        <v>471</v>
      </c>
      <c r="V396">
        <v>0</v>
      </c>
      <c r="W396">
        <v>13028</v>
      </c>
      <c r="X396">
        <v>4</v>
      </c>
      <c r="Y396">
        <v>402645</v>
      </c>
      <c r="Z396">
        <v>186</v>
      </c>
      <c r="AA396">
        <v>845</v>
      </c>
      <c r="AB396" t="s">
        <v>2349</v>
      </c>
    </row>
    <row r="397" spans="1:28" x14ac:dyDescent="0.3">
      <c r="A397" s="4" t="s">
        <v>2351</v>
      </c>
      <c r="B397" t="s">
        <v>67</v>
      </c>
      <c r="C397" t="s">
        <v>793</v>
      </c>
      <c r="D397" t="s">
        <v>58</v>
      </c>
      <c r="E397">
        <v>2011</v>
      </c>
      <c r="F397">
        <v>110</v>
      </c>
      <c r="G397" t="s">
        <v>108</v>
      </c>
      <c r="H397" t="s">
        <v>2352</v>
      </c>
      <c r="I397" s="4">
        <v>75000000</v>
      </c>
      <c r="J397" s="4">
        <v>20315324</v>
      </c>
      <c r="K397">
        <v>5.8</v>
      </c>
      <c r="L397">
        <v>2.35</v>
      </c>
      <c r="M397" t="s">
        <v>69</v>
      </c>
      <c r="N397" t="s">
        <v>2350</v>
      </c>
      <c r="O397">
        <v>545</v>
      </c>
      <c r="P397" t="s">
        <v>1991</v>
      </c>
      <c r="Q397">
        <v>14000</v>
      </c>
      <c r="R397" t="s">
        <v>1231</v>
      </c>
      <c r="S397">
        <v>8000</v>
      </c>
      <c r="T397" t="s">
        <v>71</v>
      </c>
      <c r="U397">
        <v>5000</v>
      </c>
      <c r="V397">
        <v>19000</v>
      </c>
      <c r="W397">
        <v>27694</v>
      </c>
      <c r="X397">
        <v>8</v>
      </c>
      <c r="Y397">
        <v>88542</v>
      </c>
      <c r="Z397">
        <v>228</v>
      </c>
      <c r="AA397">
        <v>254</v>
      </c>
      <c r="AB397" t="s">
        <v>2353</v>
      </c>
    </row>
    <row r="398" spans="1:28" x14ac:dyDescent="0.3">
      <c r="A398" s="4" t="s">
        <v>2355</v>
      </c>
      <c r="B398" t="s">
        <v>67</v>
      </c>
      <c r="C398" t="s">
        <v>68</v>
      </c>
      <c r="D398" t="s">
        <v>58</v>
      </c>
      <c r="E398">
        <v>2012</v>
      </c>
      <c r="F398">
        <v>91</v>
      </c>
      <c r="G398" t="s">
        <v>818</v>
      </c>
      <c r="H398" t="s">
        <v>2356</v>
      </c>
      <c r="I398" s="4">
        <v>85000000</v>
      </c>
      <c r="J398" s="4">
        <v>148313048</v>
      </c>
      <c r="K398">
        <v>7.1</v>
      </c>
      <c r="L398">
        <v>1.85</v>
      </c>
      <c r="M398" t="s">
        <v>122</v>
      </c>
      <c r="N398" t="s">
        <v>2354</v>
      </c>
      <c r="O398">
        <v>266</v>
      </c>
      <c r="P398" t="s">
        <v>299</v>
      </c>
      <c r="Q398">
        <v>12000</v>
      </c>
      <c r="R398" t="s">
        <v>2199</v>
      </c>
      <c r="S398">
        <v>11000</v>
      </c>
      <c r="T398" t="s">
        <v>1975</v>
      </c>
      <c r="U398">
        <v>11000</v>
      </c>
      <c r="V398">
        <v>28000</v>
      </c>
      <c r="W398">
        <v>37142</v>
      </c>
      <c r="X398">
        <v>2</v>
      </c>
      <c r="Y398">
        <v>164148</v>
      </c>
      <c r="Z398">
        <v>256</v>
      </c>
      <c r="AA398">
        <v>168</v>
      </c>
      <c r="AB398" t="s">
        <v>2357</v>
      </c>
    </row>
    <row r="399" spans="1:28" x14ac:dyDescent="0.3">
      <c r="A399" s="4" t="s">
        <v>2362</v>
      </c>
      <c r="B399" t="s">
        <v>67</v>
      </c>
      <c r="C399" t="s">
        <v>68</v>
      </c>
      <c r="D399" t="s">
        <v>58</v>
      </c>
      <c r="E399">
        <v>2007</v>
      </c>
      <c r="F399">
        <v>107</v>
      </c>
      <c r="G399" t="s">
        <v>2360</v>
      </c>
      <c r="H399" t="s">
        <v>2364</v>
      </c>
      <c r="I399" s="4">
        <v>85000000</v>
      </c>
      <c r="J399" s="4">
        <v>127706877</v>
      </c>
      <c r="K399">
        <v>7.1</v>
      </c>
      <c r="L399">
        <v>2.35</v>
      </c>
      <c r="M399" t="s">
        <v>122</v>
      </c>
      <c r="N399" t="s">
        <v>2358</v>
      </c>
      <c r="O399">
        <v>36</v>
      </c>
      <c r="P399" t="s">
        <v>2361</v>
      </c>
      <c r="Q399">
        <v>283</v>
      </c>
      <c r="R399" t="s">
        <v>2359</v>
      </c>
      <c r="S399">
        <v>142</v>
      </c>
      <c r="T399" t="s">
        <v>2363</v>
      </c>
      <c r="U399">
        <v>118</v>
      </c>
      <c r="V399">
        <v>0</v>
      </c>
      <c r="W399">
        <v>662</v>
      </c>
      <c r="X399">
        <v>2</v>
      </c>
      <c r="Y399">
        <v>142496</v>
      </c>
      <c r="Z399">
        <v>222</v>
      </c>
      <c r="AA399">
        <v>399</v>
      </c>
      <c r="AB399" t="s">
        <v>2365</v>
      </c>
    </row>
    <row r="400" spans="1:28" x14ac:dyDescent="0.3">
      <c r="A400" s="4" t="s">
        <v>24059</v>
      </c>
      <c r="B400" t="s">
        <v>67</v>
      </c>
      <c r="C400" t="s">
        <v>68</v>
      </c>
      <c r="D400" t="s">
        <v>58</v>
      </c>
      <c r="E400" t="s">
        <v>24161</v>
      </c>
      <c r="F400">
        <v>44</v>
      </c>
      <c r="G400" t="s">
        <v>2367</v>
      </c>
      <c r="H400" t="s">
        <v>2370</v>
      </c>
      <c r="I400" s="4" t="s">
        <v>24161</v>
      </c>
      <c r="J400" s="4" t="s">
        <v>24161</v>
      </c>
      <c r="K400">
        <v>8.6</v>
      </c>
      <c r="L400">
        <v>1.78</v>
      </c>
      <c r="M400" t="s">
        <v>1150</v>
      </c>
      <c r="N400" t="s">
        <v>24161</v>
      </c>
      <c r="O400" t="s">
        <v>24161</v>
      </c>
      <c r="P400" t="s">
        <v>2368</v>
      </c>
      <c r="Q400">
        <v>544</v>
      </c>
      <c r="R400" t="s">
        <v>2366</v>
      </c>
      <c r="S400">
        <v>183</v>
      </c>
      <c r="T400" t="s">
        <v>2369</v>
      </c>
      <c r="U400">
        <v>148</v>
      </c>
      <c r="V400">
        <v>59000</v>
      </c>
      <c r="W400">
        <v>996</v>
      </c>
      <c r="X400">
        <v>1</v>
      </c>
      <c r="Y400">
        <v>159910</v>
      </c>
      <c r="Z400">
        <v>103</v>
      </c>
      <c r="AA400">
        <v>270</v>
      </c>
      <c r="AB400" t="s">
        <v>2371</v>
      </c>
    </row>
    <row r="401" spans="1:28" x14ac:dyDescent="0.3">
      <c r="A401" s="4" t="s">
        <v>2373</v>
      </c>
      <c r="B401" t="s">
        <v>67</v>
      </c>
      <c r="C401" t="s">
        <v>68</v>
      </c>
      <c r="D401" t="s">
        <v>58</v>
      </c>
      <c r="E401">
        <v>2012</v>
      </c>
      <c r="F401">
        <v>115</v>
      </c>
      <c r="G401" t="s">
        <v>1223</v>
      </c>
      <c r="H401" t="s">
        <v>2374</v>
      </c>
      <c r="I401" s="4">
        <v>85000000</v>
      </c>
      <c r="J401" s="4">
        <v>126149655</v>
      </c>
      <c r="K401">
        <v>6.8</v>
      </c>
      <c r="L401">
        <v>2.35</v>
      </c>
      <c r="M401" t="s">
        <v>612</v>
      </c>
      <c r="N401" t="s">
        <v>2372</v>
      </c>
      <c r="O401">
        <v>79</v>
      </c>
      <c r="P401" t="s">
        <v>1746</v>
      </c>
      <c r="Q401">
        <v>18000</v>
      </c>
      <c r="R401" t="s">
        <v>342</v>
      </c>
      <c r="S401">
        <v>16000</v>
      </c>
      <c r="T401" t="s">
        <v>1071</v>
      </c>
      <c r="U401">
        <v>820</v>
      </c>
      <c r="V401">
        <v>19000</v>
      </c>
      <c r="W401">
        <v>36237</v>
      </c>
      <c r="X401">
        <v>1</v>
      </c>
      <c r="Y401">
        <v>166693</v>
      </c>
      <c r="Z401">
        <v>298</v>
      </c>
      <c r="AA401">
        <v>276</v>
      </c>
      <c r="AB401" t="s">
        <v>2375</v>
      </c>
    </row>
    <row r="402" spans="1:28" x14ac:dyDescent="0.3">
      <c r="A402" s="4" t="s">
        <v>2377</v>
      </c>
      <c r="B402" t="s">
        <v>67</v>
      </c>
      <c r="C402" t="s">
        <v>68</v>
      </c>
      <c r="D402" t="s">
        <v>58</v>
      </c>
      <c r="E402">
        <v>2000</v>
      </c>
      <c r="F402">
        <v>100</v>
      </c>
      <c r="G402" t="s">
        <v>2376</v>
      </c>
      <c r="H402" t="s">
        <v>2379</v>
      </c>
      <c r="I402" s="4">
        <v>85000000</v>
      </c>
      <c r="J402" s="4">
        <v>66941559</v>
      </c>
      <c r="K402">
        <v>4.8</v>
      </c>
      <c r="L402">
        <v>1.85</v>
      </c>
      <c r="M402" t="s">
        <v>304</v>
      </c>
      <c r="N402" t="s">
        <v>2358</v>
      </c>
      <c r="O402">
        <v>36</v>
      </c>
      <c r="P402" t="s">
        <v>1374</v>
      </c>
      <c r="Q402">
        <v>2000</v>
      </c>
      <c r="R402" t="s">
        <v>749</v>
      </c>
      <c r="S402">
        <v>795</v>
      </c>
      <c r="T402" t="s">
        <v>2378</v>
      </c>
      <c r="U402">
        <v>439</v>
      </c>
      <c r="V402">
        <v>372</v>
      </c>
      <c r="W402">
        <v>4182</v>
      </c>
      <c r="X402">
        <v>1</v>
      </c>
      <c r="Y402">
        <v>26413</v>
      </c>
      <c r="Z402">
        <v>84</v>
      </c>
      <c r="AA402">
        <v>77</v>
      </c>
      <c r="AB402" t="s">
        <v>2380</v>
      </c>
    </row>
    <row r="403" spans="1:28" x14ac:dyDescent="0.3">
      <c r="A403" s="4" t="s">
        <v>2382</v>
      </c>
      <c r="B403" t="s">
        <v>67</v>
      </c>
      <c r="C403" t="s">
        <v>68</v>
      </c>
      <c r="D403" t="s">
        <v>58</v>
      </c>
      <c r="E403">
        <v>2011</v>
      </c>
      <c r="F403">
        <v>104</v>
      </c>
      <c r="G403" t="s">
        <v>1771</v>
      </c>
      <c r="H403" t="s">
        <v>2383</v>
      </c>
      <c r="I403" s="4">
        <v>75000000</v>
      </c>
      <c r="J403" s="4">
        <v>78009155</v>
      </c>
      <c r="K403">
        <v>6.2</v>
      </c>
      <c r="L403">
        <v>2.35</v>
      </c>
      <c r="M403" t="s">
        <v>69</v>
      </c>
      <c r="N403" t="s">
        <v>287</v>
      </c>
      <c r="O403">
        <v>420</v>
      </c>
      <c r="P403" t="s">
        <v>928</v>
      </c>
      <c r="Q403">
        <v>2000</v>
      </c>
      <c r="R403" t="s">
        <v>2381</v>
      </c>
      <c r="S403">
        <v>906</v>
      </c>
      <c r="T403" t="s">
        <v>663</v>
      </c>
      <c r="U403">
        <v>535</v>
      </c>
      <c r="V403">
        <v>0</v>
      </c>
      <c r="W403">
        <v>3768</v>
      </c>
      <c r="X403">
        <v>5</v>
      </c>
      <c r="Y403">
        <v>110073</v>
      </c>
      <c r="Z403">
        <v>236</v>
      </c>
      <c r="AA403">
        <v>194</v>
      </c>
      <c r="AB403" t="s">
        <v>2384</v>
      </c>
    </row>
    <row r="404" spans="1:28" x14ac:dyDescent="0.3">
      <c r="A404" s="4" t="s">
        <v>2386</v>
      </c>
      <c r="B404" t="s">
        <v>67</v>
      </c>
      <c r="C404" t="s">
        <v>68</v>
      </c>
      <c r="D404" t="s">
        <v>58</v>
      </c>
      <c r="E404">
        <v>2006</v>
      </c>
      <c r="F404">
        <v>138</v>
      </c>
      <c r="G404" t="s">
        <v>1700</v>
      </c>
      <c r="H404" t="s">
        <v>2388</v>
      </c>
      <c r="I404" s="4">
        <v>85000000</v>
      </c>
      <c r="J404" s="4">
        <v>63224849</v>
      </c>
      <c r="K404">
        <v>6.9</v>
      </c>
      <c r="L404">
        <v>1.85</v>
      </c>
      <c r="M404" t="s">
        <v>69</v>
      </c>
      <c r="N404" t="s">
        <v>2385</v>
      </c>
      <c r="O404">
        <v>278</v>
      </c>
      <c r="P404" t="s">
        <v>240</v>
      </c>
      <c r="Q404">
        <v>14000</v>
      </c>
      <c r="R404" t="s">
        <v>1835</v>
      </c>
      <c r="S404">
        <v>3000</v>
      </c>
      <c r="T404" t="s">
        <v>2387</v>
      </c>
      <c r="U404">
        <v>213</v>
      </c>
      <c r="V404">
        <v>19000</v>
      </c>
      <c r="W404">
        <v>17423</v>
      </c>
      <c r="X404">
        <v>3</v>
      </c>
      <c r="Y404">
        <v>182757</v>
      </c>
      <c r="Z404">
        <v>157</v>
      </c>
      <c r="AA404">
        <v>483</v>
      </c>
      <c r="AB404" t="s">
        <v>2389</v>
      </c>
    </row>
    <row r="405" spans="1:28" x14ac:dyDescent="0.3">
      <c r="A405" s="4" t="s">
        <v>2390</v>
      </c>
      <c r="B405" t="s">
        <v>67</v>
      </c>
      <c r="C405" t="s">
        <v>68</v>
      </c>
      <c r="D405" t="s">
        <v>58</v>
      </c>
      <c r="E405">
        <v>1998</v>
      </c>
      <c r="F405">
        <v>140</v>
      </c>
      <c r="G405" t="s">
        <v>1145</v>
      </c>
      <c r="H405" t="s">
        <v>2392</v>
      </c>
      <c r="I405" s="4">
        <v>90000000</v>
      </c>
      <c r="J405" s="4">
        <v>111544445</v>
      </c>
      <c r="K405">
        <v>7.3</v>
      </c>
      <c r="L405">
        <v>2.35</v>
      </c>
      <c r="M405" t="s">
        <v>612</v>
      </c>
      <c r="N405" t="s">
        <v>1758</v>
      </c>
      <c r="O405">
        <v>12000</v>
      </c>
      <c r="P405" t="s">
        <v>193</v>
      </c>
      <c r="Q405">
        <v>10000</v>
      </c>
      <c r="R405" t="s">
        <v>1861</v>
      </c>
      <c r="S405">
        <v>660</v>
      </c>
      <c r="T405" t="s">
        <v>2391</v>
      </c>
      <c r="U405">
        <v>619</v>
      </c>
      <c r="V405">
        <v>0</v>
      </c>
      <c r="W405">
        <v>11951</v>
      </c>
      <c r="X405">
        <v>4</v>
      </c>
      <c r="Y405">
        <v>188116</v>
      </c>
      <c r="Z405">
        <v>81</v>
      </c>
      <c r="AA405">
        <v>415</v>
      </c>
      <c r="AB405" t="s">
        <v>2393</v>
      </c>
    </row>
    <row r="406" spans="1:28" x14ac:dyDescent="0.3">
      <c r="A406" s="4" t="s">
        <v>2396</v>
      </c>
      <c r="B406" t="s">
        <v>67</v>
      </c>
      <c r="C406" t="s">
        <v>68</v>
      </c>
      <c r="D406" t="s">
        <v>58</v>
      </c>
      <c r="E406">
        <v>2009</v>
      </c>
      <c r="F406">
        <v>120</v>
      </c>
      <c r="G406" t="s">
        <v>1437</v>
      </c>
      <c r="H406" t="s">
        <v>2398</v>
      </c>
      <c r="I406" s="4">
        <v>85000000</v>
      </c>
      <c r="J406" s="4">
        <v>112703470</v>
      </c>
      <c r="K406">
        <v>6.6</v>
      </c>
      <c r="L406">
        <v>1.85</v>
      </c>
      <c r="M406" t="s">
        <v>612</v>
      </c>
      <c r="N406" t="s">
        <v>2385</v>
      </c>
      <c r="O406">
        <v>278</v>
      </c>
      <c r="P406" t="s">
        <v>2395</v>
      </c>
      <c r="Q406">
        <v>11000</v>
      </c>
      <c r="R406" t="s">
        <v>2394</v>
      </c>
      <c r="S406">
        <v>2000</v>
      </c>
      <c r="T406" t="s">
        <v>2397</v>
      </c>
      <c r="U406">
        <v>963</v>
      </c>
      <c r="V406">
        <v>0</v>
      </c>
      <c r="W406">
        <v>15226</v>
      </c>
      <c r="X406">
        <v>2</v>
      </c>
      <c r="Y406">
        <v>69860</v>
      </c>
      <c r="Z406">
        <v>187</v>
      </c>
      <c r="AA406">
        <v>214</v>
      </c>
      <c r="AB406" t="s">
        <v>2399</v>
      </c>
    </row>
    <row r="407" spans="1:28" x14ac:dyDescent="0.3">
      <c r="A407" s="4" t="s">
        <v>2401</v>
      </c>
      <c r="B407" t="s">
        <v>67</v>
      </c>
      <c r="C407" t="s">
        <v>68</v>
      </c>
      <c r="D407" t="s">
        <v>58</v>
      </c>
      <c r="E407">
        <v>2007</v>
      </c>
      <c r="F407">
        <v>122</v>
      </c>
      <c r="G407" t="s">
        <v>1550</v>
      </c>
      <c r="H407" t="s">
        <v>2402</v>
      </c>
      <c r="I407" s="4">
        <v>85000000</v>
      </c>
      <c r="J407" s="4">
        <v>117144465</v>
      </c>
      <c r="K407">
        <v>6.9</v>
      </c>
      <c r="L407">
        <v>2.35</v>
      </c>
      <c r="M407" t="s">
        <v>69</v>
      </c>
      <c r="N407" t="s">
        <v>1548</v>
      </c>
      <c r="O407">
        <v>0</v>
      </c>
      <c r="P407" t="s">
        <v>2400</v>
      </c>
      <c r="Q407">
        <v>14000</v>
      </c>
      <c r="R407" t="s">
        <v>1181</v>
      </c>
      <c r="S407">
        <v>13000</v>
      </c>
      <c r="T407" t="s">
        <v>367</v>
      </c>
      <c r="U407">
        <v>11000</v>
      </c>
      <c r="V407">
        <v>0</v>
      </c>
      <c r="W407">
        <v>43499</v>
      </c>
      <c r="X407">
        <v>3</v>
      </c>
      <c r="Y407">
        <v>256928</v>
      </c>
      <c r="Z407">
        <v>238</v>
      </c>
      <c r="AA407">
        <v>288</v>
      </c>
      <c r="AB407" t="s">
        <v>2403</v>
      </c>
    </row>
    <row r="408" spans="1:28" x14ac:dyDescent="0.3">
      <c r="A408" s="4" t="s">
        <v>2406</v>
      </c>
      <c r="B408" t="s">
        <v>67</v>
      </c>
      <c r="C408" t="s">
        <v>68</v>
      </c>
      <c r="D408" t="s">
        <v>58</v>
      </c>
      <c r="E408">
        <v>2006</v>
      </c>
      <c r="F408">
        <v>83</v>
      </c>
      <c r="G408" t="s">
        <v>498</v>
      </c>
      <c r="H408" t="s">
        <v>2408</v>
      </c>
      <c r="I408" s="4">
        <v>85000000</v>
      </c>
      <c r="J408" s="4">
        <v>84303558</v>
      </c>
      <c r="K408">
        <v>6.2</v>
      </c>
      <c r="L408">
        <v>1.85</v>
      </c>
      <c r="M408" t="s">
        <v>122</v>
      </c>
      <c r="N408" t="s">
        <v>2404</v>
      </c>
      <c r="O408">
        <v>28</v>
      </c>
      <c r="P408" t="s">
        <v>277</v>
      </c>
      <c r="Q408">
        <v>4000</v>
      </c>
      <c r="R408" t="s">
        <v>2405</v>
      </c>
      <c r="S408">
        <v>650</v>
      </c>
      <c r="T408" t="s">
        <v>2407</v>
      </c>
      <c r="U408">
        <v>624</v>
      </c>
      <c r="V408">
        <v>863</v>
      </c>
      <c r="W408">
        <v>6081</v>
      </c>
      <c r="X408">
        <v>1</v>
      </c>
      <c r="Y408">
        <v>65270</v>
      </c>
      <c r="Z408">
        <v>107</v>
      </c>
      <c r="AA408">
        <v>100</v>
      </c>
      <c r="AB408" t="s">
        <v>2409</v>
      </c>
    </row>
    <row r="409" spans="1:28" x14ac:dyDescent="0.3">
      <c r="A409" s="4" t="s">
        <v>2411</v>
      </c>
      <c r="B409" t="s">
        <v>67</v>
      </c>
      <c r="C409" t="s">
        <v>68</v>
      </c>
      <c r="D409" t="s">
        <v>58</v>
      </c>
      <c r="E409">
        <v>2014</v>
      </c>
      <c r="F409">
        <v>139</v>
      </c>
      <c r="G409" t="s">
        <v>1402</v>
      </c>
      <c r="H409" t="s">
        <v>2412</v>
      </c>
      <c r="I409" s="4">
        <v>85000000</v>
      </c>
      <c r="J409" s="4">
        <v>150832203</v>
      </c>
      <c r="K409">
        <v>6.7</v>
      </c>
      <c r="L409">
        <v>2.35</v>
      </c>
      <c r="M409" t="s">
        <v>69</v>
      </c>
      <c r="N409" t="s">
        <v>2410</v>
      </c>
      <c r="O409">
        <v>168</v>
      </c>
      <c r="P409" t="s">
        <v>240</v>
      </c>
      <c r="Q409">
        <v>14000</v>
      </c>
      <c r="R409" t="s">
        <v>1560</v>
      </c>
      <c r="S409">
        <v>5000</v>
      </c>
      <c r="T409" t="s">
        <v>1562</v>
      </c>
      <c r="U409">
        <v>1000</v>
      </c>
      <c r="V409">
        <v>49000</v>
      </c>
      <c r="W409">
        <v>22226</v>
      </c>
      <c r="X409">
        <v>2</v>
      </c>
      <c r="Y409">
        <v>341058</v>
      </c>
      <c r="Z409">
        <v>459</v>
      </c>
      <c r="AA409">
        <v>713</v>
      </c>
      <c r="AB409" t="s">
        <v>2413</v>
      </c>
    </row>
    <row r="410" spans="1:28" x14ac:dyDescent="0.3">
      <c r="A410" s="4" t="s">
        <v>2417</v>
      </c>
      <c r="B410" t="s">
        <v>67</v>
      </c>
      <c r="C410" t="s">
        <v>68</v>
      </c>
      <c r="D410" t="s">
        <v>58</v>
      </c>
      <c r="E410">
        <v>2001</v>
      </c>
      <c r="F410">
        <v>131</v>
      </c>
      <c r="G410" t="s">
        <v>1980</v>
      </c>
      <c r="H410" t="s">
        <v>2419</v>
      </c>
      <c r="I410" s="4">
        <v>68000000</v>
      </c>
      <c r="J410" s="4">
        <v>51396781</v>
      </c>
      <c r="K410">
        <v>7.6</v>
      </c>
      <c r="L410">
        <v>2.35</v>
      </c>
      <c r="M410" t="s">
        <v>612</v>
      </c>
      <c r="N410" t="s">
        <v>2414</v>
      </c>
      <c r="O410">
        <v>218</v>
      </c>
      <c r="P410" t="s">
        <v>2416</v>
      </c>
      <c r="Q410">
        <v>5000</v>
      </c>
      <c r="R410" t="s">
        <v>2415</v>
      </c>
      <c r="S410">
        <v>35</v>
      </c>
      <c r="T410" t="s">
        <v>2418</v>
      </c>
      <c r="U410">
        <v>29</v>
      </c>
      <c r="V410">
        <v>0</v>
      </c>
      <c r="W410">
        <v>5103</v>
      </c>
      <c r="X410">
        <v>1</v>
      </c>
      <c r="Y410">
        <v>188887</v>
      </c>
      <c r="Z410">
        <v>187</v>
      </c>
      <c r="AA410">
        <v>662</v>
      </c>
      <c r="AB410" t="s">
        <v>2420</v>
      </c>
    </row>
    <row r="411" spans="1:28" x14ac:dyDescent="0.3">
      <c r="A411" s="4" t="s">
        <v>2421</v>
      </c>
      <c r="B411" t="s">
        <v>67</v>
      </c>
      <c r="C411" t="s">
        <v>68</v>
      </c>
      <c r="D411" t="s">
        <v>58</v>
      </c>
      <c r="E411">
        <v>2003</v>
      </c>
      <c r="F411">
        <v>104</v>
      </c>
      <c r="G411" t="s">
        <v>1102</v>
      </c>
      <c r="H411" t="s">
        <v>2422</v>
      </c>
      <c r="I411" s="4">
        <v>85000000</v>
      </c>
      <c r="J411" s="4">
        <v>47592825</v>
      </c>
      <c r="K411">
        <v>6.7</v>
      </c>
      <c r="L411">
        <v>2.35</v>
      </c>
      <c r="M411" t="s">
        <v>69</v>
      </c>
      <c r="N411" t="s">
        <v>252</v>
      </c>
      <c r="O411">
        <v>532</v>
      </c>
      <c r="P411" t="s">
        <v>1097</v>
      </c>
      <c r="Q411">
        <v>12000</v>
      </c>
      <c r="R411" t="s">
        <v>1007</v>
      </c>
      <c r="S411">
        <v>3000</v>
      </c>
      <c r="T411" t="s">
        <v>385</v>
      </c>
      <c r="U411">
        <v>557</v>
      </c>
      <c r="V411">
        <v>0</v>
      </c>
      <c r="W411">
        <v>16930</v>
      </c>
      <c r="X411">
        <v>1</v>
      </c>
      <c r="Y411">
        <v>82731</v>
      </c>
      <c r="Z411">
        <v>151</v>
      </c>
      <c r="AA411">
        <v>255</v>
      </c>
      <c r="AB411" t="s">
        <v>2423</v>
      </c>
    </row>
    <row r="412" spans="1:28" x14ac:dyDescent="0.3">
      <c r="A412" s="4" t="s">
        <v>2427</v>
      </c>
      <c r="B412" t="s">
        <v>67</v>
      </c>
      <c r="C412" t="s">
        <v>68</v>
      </c>
      <c r="D412" t="s">
        <v>58</v>
      </c>
      <c r="E412">
        <v>1993</v>
      </c>
      <c r="F412">
        <v>130</v>
      </c>
      <c r="G412" t="s">
        <v>2425</v>
      </c>
      <c r="H412" t="s">
        <v>2428</v>
      </c>
      <c r="I412" s="4">
        <v>70000000</v>
      </c>
      <c r="J412" s="4">
        <v>50016394</v>
      </c>
      <c r="K412">
        <v>6.2</v>
      </c>
      <c r="L412">
        <v>2.35</v>
      </c>
      <c r="M412" t="s">
        <v>69</v>
      </c>
      <c r="N412" t="s">
        <v>1334</v>
      </c>
      <c r="O412">
        <v>323</v>
      </c>
      <c r="P412" t="s">
        <v>2426</v>
      </c>
      <c r="Q412">
        <v>670</v>
      </c>
      <c r="R412" t="s">
        <v>2424</v>
      </c>
      <c r="S412">
        <v>442</v>
      </c>
      <c r="T412" t="s">
        <v>2064</v>
      </c>
      <c r="U412">
        <v>330</v>
      </c>
      <c r="V412">
        <v>0</v>
      </c>
      <c r="W412">
        <v>2407</v>
      </c>
      <c r="X412">
        <v>1</v>
      </c>
      <c r="Y412">
        <v>106528</v>
      </c>
      <c r="Z412">
        <v>80</v>
      </c>
      <c r="AA412">
        <v>257</v>
      </c>
      <c r="AB412" t="s">
        <v>2429</v>
      </c>
    </row>
    <row r="413" spans="1:28" x14ac:dyDescent="0.3">
      <c r="A413" s="4" t="s">
        <v>2431</v>
      </c>
      <c r="B413" t="s">
        <v>67</v>
      </c>
      <c r="C413" t="s">
        <v>68</v>
      </c>
      <c r="D413" t="s">
        <v>58</v>
      </c>
      <c r="E413">
        <v>2005</v>
      </c>
      <c r="F413">
        <v>145</v>
      </c>
      <c r="G413" t="s">
        <v>241</v>
      </c>
      <c r="H413" t="s">
        <v>2433</v>
      </c>
      <c r="I413" s="4">
        <v>85000000</v>
      </c>
      <c r="J413" s="4">
        <v>57010853</v>
      </c>
      <c r="K413">
        <v>7.3</v>
      </c>
      <c r="L413">
        <v>2.35</v>
      </c>
      <c r="M413" t="s">
        <v>69</v>
      </c>
      <c r="N413" t="s">
        <v>184</v>
      </c>
      <c r="O413">
        <v>252</v>
      </c>
      <c r="P413" t="s">
        <v>2430</v>
      </c>
      <c r="Q413">
        <v>879</v>
      </c>
      <c r="R413" t="s">
        <v>778</v>
      </c>
      <c r="S413">
        <v>691</v>
      </c>
      <c r="T413" t="s">
        <v>2432</v>
      </c>
      <c r="U413">
        <v>210</v>
      </c>
      <c r="V413">
        <v>0</v>
      </c>
      <c r="W413">
        <v>2380</v>
      </c>
      <c r="X413">
        <v>1</v>
      </c>
      <c r="Y413">
        <v>119286</v>
      </c>
      <c r="Z413">
        <v>229</v>
      </c>
      <c r="AA413">
        <v>548</v>
      </c>
      <c r="AB413" t="s">
        <v>2434</v>
      </c>
    </row>
    <row r="414" spans="1:28" x14ac:dyDescent="0.3">
      <c r="A414" s="4" t="s">
        <v>2437</v>
      </c>
      <c r="B414" t="s">
        <v>67</v>
      </c>
      <c r="C414" t="s">
        <v>68</v>
      </c>
      <c r="D414" t="s">
        <v>58</v>
      </c>
      <c r="E414">
        <v>2006</v>
      </c>
      <c r="F414">
        <v>104</v>
      </c>
      <c r="G414" t="s">
        <v>361</v>
      </c>
      <c r="H414" t="s">
        <v>2439</v>
      </c>
      <c r="I414" s="4">
        <v>85000000</v>
      </c>
      <c r="J414" s="4">
        <v>62494975</v>
      </c>
      <c r="K414">
        <v>6</v>
      </c>
      <c r="L414">
        <v>2.35</v>
      </c>
      <c r="M414" t="s">
        <v>69</v>
      </c>
      <c r="N414" t="s">
        <v>435</v>
      </c>
      <c r="O414">
        <v>681</v>
      </c>
      <c r="P414" t="s">
        <v>2436</v>
      </c>
      <c r="Q414">
        <v>584</v>
      </c>
      <c r="R414" t="s">
        <v>2435</v>
      </c>
      <c r="S414">
        <v>227</v>
      </c>
      <c r="T414" t="s">
        <v>2438</v>
      </c>
      <c r="U414">
        <v>159</v>
      </c>
      <c r="V414">
        <v>0</v>
      </c>
      <c r="W414">
        <v>1235</v>
      </c>
      <c r="X414">
        <v>5</v>
      </c>
      <c r="Y414">
        <v>179500</v>
      </c>
      <c r="Z414">
        <v>158</v>
      </c>
      <c r="AA414">
        <v>378</v>
      </c>
      <c r="AB414" t="s">
        <v>2440</v>
      </c>
    </row>
    <row r="415" spans="1:28" x14ac:dyDescent="0.3">
      <c r="A415" s="4" t="s">
        <v>2443</v>
      </c>
      <c r="B415" t="s">
        <v>67</v>
      </c>
      <c r="C415" t="s">
        <v>86</v>
      </c>
      <c r="D415" t="s">
        <v>58</v>
      </c>
      <c r="E415">
        <v>2011</v>
      </c>
      <c r="F415">
        <v>97</v>
      </c>
      <c r="G415" t="s">
        <v>298</v>
      </c>
      <c r="H415" t="s">
        <v>2445</v>
      </c>
      <c r="I415" s="4">
        <v>100000000</v>
      </c>
      <c r="J415" s="4">
        <v>46440491</v>
      </c>
      <c r="K415">
        <v>7.1</v>
      </c>
      <c r="L415">
        <v>1.85</v>
      </c>
      <c r="M415" t="s">
        <v>122</v>
      </c>
      <c r="N415" t="s">
        <v>2441</v>
      </c>
      <c r="O415">
        <v>6</v>
      </c>
      <c r="P415" t="s">
        <v>420</v>
      </c>
      <c r="Q415">
        <v>1000</v>
      </c>
      <c r="R415" t="s">
        <v>2442</v>
      </c>
      <c r="S415">
        <v>579</v>
      </c>
      <c r="T415" t="s">
        <v>2444</v>
      </c>
      <c r="U415">
        <v>561</v>
      </c>
      <c r="V415">
        <v>0</v>
      </c>
      <c r="W415">
        <v>2707</v>
      </c>
      <c r="X415">
        <v>1</v>
      </c>
      <c r="Y415">
        <v>35446</v>
      </c>
      <c r="Z415">
        <v>190</v>
      </c>
      <c r="AA415">
        <v>78</v>
      </c>
      <c r="AB415" t="s">
        <v>2446</v>
      </c>
    </row>
    <row r="416" spans="1:28" x14ac:dyDescent="0.3">
      <c r="A416" s="4" t="s">
        <v>2448</v>
      </c>
      <c r="B416" t="s">
        <v>67</v>
      </c>
      <c r="C416" t="s">
        <v>68</v>
      </c>
      <c r="D416" t="s">
        <v>58</v>
      </c>
      <c r="E416">
        <v>1998</v>
      </c>
      <c r="F416">
        <v>178</v>
      </c>
      <c r="G416" t="s">
        <v>714</v>
      </c>
      <c r="H416" t="s">
        <v>2449</v>
      </c>
      <c r="I416" s="4">
        <v>90000000</v>
      </c>
      <c r="J416" s="4">
        <v>44606335</v>
      </c>
      <c r="K416">
        <v>7.1</v>
      </c>
      <c r="L416">
        <v>1.85</v>
      </c>
      <c r="M416" t="s">
        <v>69</v>
      </c>
      <c r="N416" t="s">
        <v>2447</v>
      </c>
      <c r="O416">
        <v>102</v>
      </c>
      <c r="P416" t="s">
        <v>788</v>
      </c>
      <c r="Q416">
        <v>12000</v>
      </c>
      <c r="R416" t="s">
        <v>367</v>
      </c>
      <c r="S416">
        <v>11000</v>
      </c>
      <c r="T416" t="s">
        <v>948</v>
      </c>
      <c r="U416">
        <v>551</v>
      </c>
      <c r="V416">
        <v>10000</v>
      </c>
      <c r="W416">
        <v>23950</v>
      </c>
      <c r="X416">
        <v>0</v>
      </c>
      <c r="Y416">
        <v>169023</v>
      </c>
      <c r="Z416">
        <v>98</v>
      </c>
      <c r="AA416">
        <v>703</v>
      </c>
      <c r="AB416" t="s">
        <v>2450</v>
      </c>
    </row>
    <row r="417" spans="1:28" x14ac:dyDescent="0.3">
      <c r="A417" s="4" t="s">
        <v>2454</v>
      </c>
      <c r="B417" t="s">
        <v>67</v>
      </c>
      <c r="C417" t="s">
        <v>68</v>
      </c>
      <c r="D417" t="s">
        <v>58</v>
      </c>
      <c r="E417">
        <v>2002</v>
      </c>
      <c r="F417">
        <v>108</v>
      </c>
      <c r="G417" t="s">
        <v>949</v>
      </c>
      <c r="H417" t="s">
        <v>2456</v>
      </c>
      <c r="I417" s="4">
        <v>85000000</v>
      </c>
      <c r="J417" s="4">
        <v>40048332</v>
      </c>
      <c r="K417">
        <v>5.5</v>
      </c>
      <c r="L417">
        <v>1.85</v>
      </c>
      <c r="M417" t="s">
        <v>612</v>
      </c>
      <c r="N417" t="s">
        <v>2451</v>
      </c>
      <c r="O417">
        <v>99</v>
      </c>
      <c r="P417" t="s">
        <v>2453</v>
      </c>
      <c r="Q417">
        <v>672</v>
      </c>
      <c r="R417" t="s">
        <v>2452</v>
      </c>
      <c r="S417">
        <v>174</v>
      </c>
      <c r="T417" t="s">
        <v>2455</v>
      </c>
      <c r="U417">
        <v>172</v>
      </c>
      <c r="V417">
        <v>941</v>
      </c>
      <c r="W417">
        <v>1460</v>
      </c>
      <c r="X417">
        <v>1</v>
      </c>
      <c r="Y417">
        <v>61417</v>
      </c>
      <c r="Z417">
        <v>135</v>
      </c>
      <c r="AA417">
        <v>339</v>
      </c>
      <c r="AB417" t="s">
        <v>2457</v>
      </c>
    </row>
    <row r="418" spans="1:28" x14ac:dyDescent="0.3">
      <c r="A418" s="4" t="s">
        <v>2462</v>
      </c>
      <c r="B418" t="s">
        <v>67</v>
      </c>
      <c r="C418" t="s">
        <v>68</v>
      </c>
      <c r="D418" t="s">
        <v>58</v>
      </c>
      <c r="E418">
        <v>1979</v>
      </c>
      <c r="F418">
        <v>123</v>
      </c>
      <c r="G418" t="s">
        <v>2460</v>
      </c>
      <c r="H418" t="s">
        <v>2464</v>
      </c>
      <c r="I418" s="4" t="s">
        <v>24161</v>
      </c>
      <c r="J418" s="4" t="s">
        <v>24161</v>
      </c>
      <c r="K418">
        <v>7.8</v>
      </c>
      <c r="L418">
        <v>1.85</v>
      </c>
      <c r="M418" t="s">
        <v>612</v>
      </c>
      <c r="N418" t="s">
        <v>2458</v>
      </c>
      <c r="O418">
        <v>189</v>
      </c>
      <c r="P418" t="s">
        <v>2461</v>
      </c>
      <c r="Q418">
        <v>813</v>
      </c>
      <c r="R418" t="s">
        <v>2459</v>
      </c>
      <c r="S418">
        <v>388</v>
      </c>
      <c r="T418" t="s">
        <v>2463</v>
      </c>
      <c r="U418">
        <v>87</v>
      </c>
      <c r="V418">
        <v>0</v>
      </c>
      <c r="W418">
        <v>1476</v>
      </c>
      <c r="X418">
        <v>0</v>
      </c>
      <c r="Y418">
        <v>19228</v>
      </c>
      <c r="Z418">
        <v>84</v>
      </c>
      <c r="AA418">
        <v>146</v>
      </c>
      <c r="AB418" t="s">
        <v>2465</v>
      </c>
    </row>
    <row r="419" spans="1:28" x14ac:dyDescent="0.3">
      <c r="A419" s="4" t="s">
        <v>2468</v>
      </c>
      <c r="B419" t="s">
        <v>67</v>
      </c>
      <c r="C419" t="s">
        <v>68</v>
      </c>
      <c r="D419" t="s">
        <v>58</v>
      </c>
      <c r="E419">
        <v>2012</v>
      </c>
      <c r="F419">
        <v>106</v>
      </c>
      <c r="G419" t="s">
        <v>2467</v>
      </c>
      <c r="H419" t="s">
        <v>2469</v>
      </c>
      <c r="I419" s="4">
        <v>85000000</v>
      </c>
      <c r="J419" s="4">
        <v>64933670</v>
      </c>
      <c r="K419">
        <v>5.6</v>
      </c>
      <c r="L419">
        <v>1.85</v>
      </c>
      <c r="M419" t="s">
        <v>122</v>
      </c>
      <c r="N419" t="s">
        <v>2466</v>
      </c>
      <c r="O419">
        <v>763</v>
      </c>
      <c r="P419" t="s">
        <v>1549</v>
      </c>
      <c r="Q419">
        <v>8000</v>
      </c>
      <c r="R419" t="s">
        <v>1406</v>
      </c>
      <c r="S419">
        <v>886</v>
      </c>
      <c r="T419" t="s">
        <v>1498</v>
      </c>
      <c r="U419">
        <v>809</v>
      </c>
      <c r="V419">
        <v>18000</v>
      </c>
      <c r="W419">
        <v>11454</v>
      </c>
      <c r="X419">
        <v>1</v>
      </c>
      <c r="Y419">
        <v>70838</v>
      </c>
      <c r="Z419">
        <v>382</v>
      </c>
      <c r="AA419">
        <v>208</v>
      </c>
      <c r="AB419" t="s">
        <v>2470</v>
      </c>
    </row>
    <row r="420" spans="1:28" x14ac:dyDescent="0.3">
      <c r="A420" s="4" t="s">
        <v>2475</v>
      </c>
      <c r="B420" t="s">
        <v>67</v>
      </c>
      <c r="C420" t="s">
        <v>68</v>
      </c>
      <c r="D420" t="s">
        <v>58</v>
      </c>
      <c r="E420">
        <v>2010</v>
      </c>
      <c r="F420">
        <v>112</v>
      </c>
      <c r="G420" t="s">
        <v>2473</v>
      </c>
      <c r="H420" t="s">
        <v>2477</v>
      </c>
      <c r="I420" s="4">
        <v>60000000</v>
      </c>
      <c r="J420" s="4">
        <v>31494270</v>
      </c>
      <c r="K420">
        <v>7.5</v>
      </c>
      <c r="L420">
        <v>1.85</v>
      </c>
      <c r="M420" t="s">
        <v>69</v>
      </c>
      <c r="N420" t="s">
        <v>2471</v>
      </c>
      <c r="O420">
        <v>1000</v>
      </c>
      <c r="P420" t="s">
        <v>2474</v>
      </c>
      <c r="Q420">
        <v>10000</v>
      </c>
      <c r="R420" t="s">
        <v>2472</v>
      </c>
      <c r="S420">
        <v>1000</v>
      </c>
      <c r="T420" t="s">
        <v>2476</v>
      </c>
      <c r="U420">
        <v>719</v>
      </c>
      <c r="V420">
        <v>36000</v>
      </c>
      <c r="W420">
        <v>12687</v>
      </c>
      <c r="X420">
        <v>0</v>
      </c>
      <c r="Y420">
        <v>273921</v>
      </c>
      <c r="Z420">
        <v>393</v>
      </c>
      <c r="AA420">
        <v>522</v>
      </c>
      <c r="AB420" t="s">
        <v>2478</v>
      </c>
    </row>
    <row r="421" spans="1:28" x14ac:dyDescent="0.3">
      <c r="A421" s="4" t="s">
        <v>2481</v>
      </c>
      <c r="B421" t="s">
        <v>67</v>
      </c>
      <c r="C421" t="s">
        <v>68</v>
      </c>
      <c r="D421" t="s">
        <v>58</v>
      </c>
      <c r="E421">
        <v>2003</v>
      </c>
      <c r="F421">
        <v>135</v>
      </c>
      <c r="G421" t="s">
        <v>254</v>
      </c>
      <c r="H421" t="s">
        <v>2483</v>
      </c>
      <c r="I421" s="4">
        <v>60000000</v>
      </c>
      <c r="J421" s="4">
        <v>31111260</v>
      </c>
      <c r="K421">
        <v>5.4</v>
      </c>
      <c r="L421">
        <v>2.35</v>
      </c>
      <c r="M421" t="s">
        <v>69</v>
      </c>
      <c r="N421" t="s">
        <v>2479</v>
      </c>
      <c r="O421">
        <v>36</v>
      </c>
      <c r="P421" t="s">
        <v>307</v>
      </c>
      <c r="Q421">
        <v>894</v>
      </c>
      <c r="R421" t="s">
        <v>2480</v>
      </c>
      <c r="S421">
        <v>345</v>
      </c>
      <c r="T421" t="s">
        <v>2482</v>
      </c>
      <c r="U421">
        <v>106</v>
      </c>
      <c r="V421">
        <v>0</v>
      </c>
      <c r="W421">
        <v>1439</v>
      </c>
      <c r="X421">
        <v>0</v>
      </c>
      <c r="Y421">
        <v>77029</v>
      </c>
      <c r="Z421">
        <v>149</v>
      </c>
      <c r="AA421">
        <v>466</v>
      </c>
      <c r="AB421" t="s">
        <v>2484</v>
      </c>
    </row>
    <row r="422" spans="1:28" x14ac:dyDescent="0.3">
      <c r="A422" s="4" t="s">
        <v>2489</v>
      </c>
      <c r="B422" t="s">
        <v>67</v>
      </c>
      <c r="C422" t="s">
        <v>68</v>
      </c>
      <c r="D422" t="s">
        <v>58</v>
      </c>
      <c r="E422">
        <v>2000</v>
      </c>
      <c r="F422">
        <v>109</v>
      </c>
      <c r="G422" t="s">
        <v>2487</v>
      </c>
      <c r="H422" t="s">
        <v>2491</v>
      </c>
      <c r="I422" s="4">
        <v>65000000</v>
      </c>
      <c r="J422" s="4">
        <v>123307945</v>
      </c>
      <c r="K422">
        <v>4.3</v>
      </c>
      <c r="L422">
        <v>1.85</v>
      </c>
      <c r="M422" t="s">
        <v>69</v>
      </c>
      <c r="N422" t="s">
        <v>2485</v>
      </c>
      <c r="O422">
        <v>88</v>
      </c>
      <c r="P422" t="s">
        <v>2488</v>
      </c>
      <c r="Q422">
        <v>611</v>
      </c>
      <c r="R422" t="s">
        <v>2486</v>
      </c>
      <c r="S422">
        <v>592</v>
      </c>
      <c r="T422" t="s">
        <v>2490</v>
      </c>
      <c r="U422">
        <v>571</v>
      </c>
      <c r="V422">
        <v>374</v>
      </c>
      <c r="W422">
        <v>2818</v>
      </c>
      <c r="X422">
        <v>1</v>
      </c>
      <c r="Y422">
        <v>39391</v>
      </c>
      <c r="Z422">
        <v>94</v>
      </c>
      <c r="AA422">
        <v>171</v>
      </c>
      <c r="AB422" t="s">
        <v>2492</v>
      </c>
    </row>
    <row r="423" spans="1:28" x14ac:dyDescent="0.3">
      <c r="A423" s="4" t="s">
        <v>2496</v>
      </c>
      <c r="B423" t="s">
        <v>67</v>
      </c>
      <c r="C423" t="s">
        <v>68</v>
      </c>
      <c r="D423" t="s">
        <v>58</v>
      </c>
      <c r="E423">
        <v>2002</v>
      </c>
      <c r="F423">
        <v>86</v>
      </c>
      <c r="G423" t="s">
        <v>2494</v>
      </c>
      <c r="H423" t="s">
        <v>2498</v>
      </c>
      <c r="I423" s="4">
        <v>84000000</v>
      </c>
      <c r="J423" s="4">
        <v>153288182</v>
      </c>
      <c r="K423">
        <v>4.9000000000000004</v>
      </c>
      <c r="L423">
        <v>1.85</v>
      </c>
      <c r="M423" t="s">
        <v>122</v>
      </c>
      <c r="N423" t="s">
        <v>1596</v>
      </c>
      <c r="O423">
        <v>67</v>
      </c>
      <c r="P423" t="s">
        <v>2495</v>
      </c>
      <c r="Q423">
        <v>4000</v>
      </c>
      <c r="R423" t="s">
        <v>2493</v>
      </c>
      <c r="S423">
        <v>2000</v>
      </c>
      <c r="T423" t="s">
        <v>2497</v>
      </c>
      <c r="U423">
        <v>271</v>
      </c>
      <c r="V423">
        <v>0</v>
      </c>
      <c r="W423">
        <v>6355</v>
      </c>
      <c r="X423">
        <v>3</v>
      </c>
      <c r="Y423">
        <v>71424</v>
      </c>
      <c r="Z423">
        <v>138</v>
      </c>
      <c r="AA423">
        <v>521</v>
      </c>
      <c r="AB423" t="s">
        <v>2499</v>
      </c>
    </row>
    <row r="424" spans="1:28" x14ac:dyDescent="0.3">
      <c r="A424" s="4" t="s">
        <v>2503</v>
      </c>
      <c r="B424" t="s">
        <v>67</v>
      </c>
      <c r="C424" t="s">
        <v>86</v>
      </c>
      <c r="D424" t="s">
        <v>58</v>
      </c>
      <c r="E424">
        <v>2012</v>
      </c>
      <c r="F424">
        <v>95</v>
      </c>
      <c r="G424" t="s">
        <v>674</v>
      </c>
      <c r="H424" t="s">
        <v>2505</v>
      </c>
      <c r="I424" s="4">
        <v>35000000</v>
      </c>
      <c r="J424" s="4">
        <v>13401683</v>
      </c>
      <c r="K424">
        <v>7.1</v>
      </c>
      <c r="L424">
        <v>2.35</v>
      </c>
      <c r="M424" t="s">
        <v>612</v>
      </c>
      <c r="N424" t="s">
        <v>2500</v>
      </c>
      <c r="O424">
        <v>38</v>
      </c>
      <c r="P424" t="s">
        <v>2502</v>
      </c>
      <c r="Q424">
        <v>409</v>
      </c>
      <c r="R424" t="s">
        <v>2501</v>
      </c>
      <c r="S424">
        <v>107</v>
      </c>
      <c r="T424" t="s">
        <v>2504</v>
      </c>
      <c r="U424">
        <v>20</v>
      </c>
      <c r="V424">
        <v>46000</v>
      </c>
      <c r="W424">
        <v>578</v>
      </c>
      <c r="X424">
        <v>0</v>
      </c>
      <c r="Y424">
        <v>203458</v>
      </c>
      <c r="Z424">
        <v>432</v>
      </c>
      <c r="AA424">
        <v>588</v>
      </c>
      <c r="AB424" t="s">
        <v>2506</v>
      </c>
    </row>
    <row r="425" spans="1:28" x14ac:dyDescent="0.3">
      <c r="A425" s="4" t="s">
        <v>2509</v>
      </c>
      <c r="B425" t="s">
        <v>67</v>
      </c>
      <c r="C425" t="s">
        <v>68</v>
      </c>
      <c r="D425" t="s">
        <v>58</v>
      </c>
      <c r="E425">
        <v>2006</v>
      </c>
      <c r="F425">
        <v>107</v>
      </c>
      <c r="G425" t="s">
        <v>2508</v>
      </c>
      <c r="H425" t="s">
        <v>2511</v>
      </c>
      <c r="I425" s="4">
        <v>70000000</v>
      </c>
      <c r="J425" s="4">
        <v>137340146</v>
      </c>
      <c r="K425">
        <v>6.4</v>
      </c>
      <c r="L425">
        <v>1.85</v>
      </c>
      <c r="M425" t="s">
        <v>69</v>
      </c>
      <c r="N425" t="s">
        <v>1648</v>
      </c>
      <c r="O425">
        <v>153</v>
      </c>
      <c r="P425" t="s">
        <v>2199</v>
      </c>
      <c r="Q425">
        <v>11000</v>
      </c>
      <c r="R425" t="s">
        <v>2507</v>
      </c>
      <c r="S425">
        <v>1000</v>
      </c>
      <c r="T425" t="s">
        <v>2510</v>
      </c>
      <c r="U425">
        <v>233</v>
      </c>
      <c r="V425">
        <v>7000</v>
      </c>
      <c r="W425">
        <v>12700</v>
      </c>
      <c r="X425">
        <v>1</v>
      </c>
      <c r="Y425">
        <v>246492</v>
      </c>
      <c r="Z425">
        <v>173</v>
      </c>
      <c r="AA425">
        <v>685</v>
      </c>
      <c r="AB425" t="s">
        <v>2512</v>
      </c>
    </row>
    <row r="426" spans="1:28" x14ac:dyDescent="0.3">
      <c r="A426" s="4" t="s">
        <v>2516</v>
      </c>
      <c r="B426" t="s">
        <v>67</v>
      </c>
      <c r="C426" t="s">
        <v>68</v>
      </c>
      <c r="D426" t="s">
        <v>58</v>
      </c>
      <c r="E426">
        <v>1982</v>
      </c>
      <c r="F426">
        <v>130</v>
      </c>
      <c r="G426" t="s">
        <v>908</v>
      </c>
      <c r="H426" t="s">
        <v>2518</v>
      </c>
      <c r="I426" s="4">
        <v>8000000</v>
      </c>
      <c r="J426" s="4" t="s">
        <v>24161</v>
      </c>
      <c r="K426">
        <v>6.9</v>
      </c>
      <c r="L426">
        <v>1.85</v>
      </c>
      <c r="M426" t="s">
        <v>612</v>
      </c>
      <c r="N426" t="s">
        <v>2513</v>
      </c>
      <c r="O426">
        <v>0</v>
      </c>
      <c r="P426" t="s">
        <v>2515</v>
      </c>
      <c r="Q426">
        <v>875</v>
      </c>
      <c r="R426" t="s">
        <v>2514</v>
      </c>
      <c r="S426">
        <v>826</v>
      </c>
      <c r="T426" t="s">
        <v>2517</v>
      </c>
      <c r="U426">
        <v>602</v>
      </c>
      <c r="V426">
        <v>0</v>
      </c>
      <c r="W426">
        <v>2662</v>
      </c>
      <c r="X426">
        <v>0</v>
      </c>
      <c r="Y426">
        <v>29932</v>
      </c>
      <c r="Z426">
        <v>127</v>
      </c>
      <c r="AA426">
        <v>211</v>
      </c>
      <c r="AB426" t="s">
        <v>2519</v>
      </c>
    </row>
    <row r="427" spans="1:28" x14ac:dyDescent="0.3">
      <c r="A427" s="4" t="s">
        <v>2521</v>
      </c>
      <c r="B427" t="s">
        <v>67</v>
      </c>
      <c r="C427" t="s">
        <v>68</v>
      </c>
      <c r="D427" t="s">
        <v>58</v>
      </c>
      <c r="E427">
        <v>2010</v>
      </c>
      <c r="F427">
        <v>82</v>
      </c>
      <c r="G427" t="s">
        <v>2520</v>
      </c>
      <c r="H427" t="s">
        <v>2523</v>
      </c>
      <c r="I427" s="4">
        <v>85000000</v>
      </c>
      <c r="J427" s="4">
        <v>43575716</v>
      </c>
      <c r="K427">
        <v>4.3</v>
      </c>
      <c r="L427">
        <v>1.85</v>
      </c>
      <c r="M427" t="s">
        <v>122</v>
      </c>
      <c r="N427" t="s">
        <v>1533</v>
      </c>
      <c r="O427">
        <v>62</v>
      </c>
      <c r="P427" t="s">
        <v>649</v>
      </c>
      <c r="Q427">
        <v>975</v>
      </c>
      <c r="R427" t="s">
        <v>301</v>
      </c>
      <c r="S427">
        <v>760</v>
      </c>
      <c r="T427" t="s">
        <v>2522</v>
      </c>
      <c r="U427">
        <v>615</v>
      </c>
      <c r="V427">
        <v>0</v>
      </c>
      <c r="W427">
        <v>3326</v>
      </c>
      <c r="X427">
        <v>0</v>
      </c>
      <c r="Y427">
        <v>10233</v>
      </c>
      <c r="Z427">
        <v>91</v>
      </c>
      <c r="AA427">
        <v>63</v>
      </c>
      <c r="AB427" t="s">
        <v>2524</v>
      </c>
    </row>
    <row r="428" spans="1:28" x14ac:dyDescent="0.3">
      <c r="A428" s="4" t="s">
        <v>2525</v>
      </c>
      <c r="B428" t="s">
        <v>67</v>
      </c>
      <c r="C428" t="s">
        <v>68</v>
      </c>
      <c r="D428" t="s">
        <v>58</v>
      </c>
      <c r="E428">
        <v>2008</v>
      </c>
      <c r="F428">
        <v>88</v>
      </c>
      <c r="G428" t="s">
        <v>254</v>
      </c>
      <c r="H428" t="s">
        <v>2527</v>
      </c>
      <c r="I428" s="4">
        <v>85000000</v>
      </c>
      <c r="J428" s="4">
        <v>80170146</v>
      </c>
      <c r="K428">
        <v>6.1</v>
      </c>
      <c r="L428">
        <v>2.35</v>
      </c>
      <c r="M428" t="s">
        <v>69</v>
      </c>
      <c r="N428" t="s">
        <v>548</v>
      </c>
      <c r="O428">
        <v>218</v>
      </c>
      <c r="P428" t="s">
        <v>584</v>
      </c>
      <c r="Q428">
        <v>17000</v>
      </c>
      <c r="R428" t="s">
        <v>1456</v>
      </c>
      <c r="S428">
        <v>4000</v>
      </c>
      <c r="T428" t="s">
        <v>2526</v>
      </c>
      <c r="U428">
        <v>521</v>
      </c>
      <c r="V428">
        <v>0</v>
      </c>
      <c r="W428">
        <v>21863</v>
      </c>
      <c r="X428">
        <v>0</v>
      </c>
      <c r="Y428">
        <v>243053</v>
      </c>
      <c r="Z428">
        <v>238</v>
      </c>
      <c r="AA428">
        <v>488</v>
      </c>
      <c r="AB428" t="s">
        <v>2528</v>
      </c>
    </row>
    <row r="429" spans="1:28" x14ac:dyDescent="0.3">
      <c r="A429" s="4" t="s">
        <v>2532</v>
      </c>
      <c r="B429" t="s">
        <v>67</v>
      </c>
      <c r="C429" t="s">
        <v>68</v>
      </c>
      <c r="D429" t="s">
        <v>58</v>
      </c>
      <c r="E429">
        <v>2008</v>
      </c>
      <c r="F429">
        <v>120</v>
      </c>
      <c r="G429" t="s">
        <v>2530</v>
      </c>
      <c r="H429" t="s">
        <v>2534</v>
      </c>
      <c r="I429" s="4">
        <v>85000000</v>
      </c>
      <c r="J429" s="4">
        <v>75754670</v>
      </c>
      <c r="K429">
        <v>7</v>
      </c>
      <c r="L429">
        <v>1.85</v>
      </c>
      <c r="M429" t="s">
        <v>69</v>
      </c>
      <c r="N429" t="s">
        <v>405</v>
      </c>
      <c r="O429">
        <v>0</v>
      </c>
      <c r="P429" t="s">
        <v>2531</v>
      </c>
      <c r="Q429">
        <v>3000</v>
      </c>
      <c r="R429" t="s">
        <v>2529</v>
      </c>
      <c r="S429">
        <v>169</v>
      </c>
      <c r="T429" t="s">
        <v>2533</v>
      </c>
      <c r="U429">
        <v>160</v>
      </c>
      <c r="V429">
        <v>3000</v>
      </c>
      <c r="W429">
        <v>3632</v>
      </c>
      <c r="X429">
        <v>0</v>
      </c>
      <c r="Y429">
        <v>208422</v>
      </c>
      <c r="Z429">
        <v>345</v>
      </c>
      <c r="AA429">
        <v>342</v>
      </c>
      <c r="AB429" t="s">
        <v>2535</v>
      </c>
    </row>
    <row r="430" spans="1:28" x14ac:dyDescent="0.3">
      <c r="A430" s="4" t="s">
        <v>2537</v>
      </c>
      <c r="B430" t="s">
        <v>67</v>
      </c>
      <c r="C430" t="s">
        <v>68</v>
      </c>
      <c r="D430" t="s">
        <v>58</v>
      </c>
      <c r="E430">
        <v>2007</v>
      </c>
      <c r="F430">
        <v>162</v>
      </c>
      <c r="G430" t="s">
        <v>2536</v>
      </c>
      <c r="H430" t="s">
        <v>2539</v>
      </c>
      <c r="I430" s="4">
        <v>65000000</v>
      </c>
      <c r="J430" s="4">
        <v>33048353</v>
      </c>
      <c r="K430">
        <v>7.7</v>
      </c>
      <c r="L430">
        <v>2.35</v>
      </c>
      <c r="M430" t="s">
        <v>612</v>
      </c>
      <c r="N430" t="s">
        <v>712</v>
      </c>
      <c r="O430">
        <v>21000</v>
      </c>
      <c r="P430" t="s">
        <v>124</v>
      </c>
      <c r="Q430">
        <v>21000</v>
      </c>
      <c r="R430" t="s">
        <v>400</v>
      </c>
      <c r="S430">
        <v>15000</v>
      </c>
      <c r="T430" t="s">
        <v>2538</v>
      </c>
      <c r="U430">
        <v>495</v>
      </c>
      <c r="V430">
        <v>12000</v>
      </c>
      <c r="W430">
        <v>36928</v>
      </c>
      <c r="X430">
        <v>0</v>
      </c>
      <c r="Y430">
        <v>301279</v>
      </c>
      <c r="Z430">
        <v>377</v>
      </c>
      <c r="AA430">
        <v>589</v>
      </c>
      <c r="AB430" t="s">
        <v>2540</v>
      </c>
    </row>
    <row r="431" spans="1:28" x14ac:dyDescent="0.3">
      <c r="A431" s="4" t="s">
        <v>2542</v>
      </c>
      <c r="B431" t="s">
        <v>67</v>
      </c>
      <c r="C431" t="s">
        <v>68</v>
      </c>
      <c r="D431" t="s">
        <v>58</v>
      </c>
      <c r="E431">
        <v>2000</v>
      </c>
      <c r="F431">
        <v>123</v>
      </c>
      <c r="G431" t="s">
        <v>1665</v>
      </c>
      <c r="H431" t="s">
        <v>2543</v>
      </c>
      <c r="I431" s="4">
        <v>82000000</v>
      </c>
      <c r="J431" s="4">
        <v>34543701</v>
      </c>
      <c r="K431">
        <v>5.9</v>
      </c>
      <c r="L431">
        <v>2.35</v>
      </c>
      <c r="M431" t="s">
        <v>69</v>
      </c>
      <c r="N431" t="s">
        <v>1538</v>
      </c>
      <c r="O431">
        <v>55</v>
      </c>
      <c r="P431" t="s">
        <v>1708</v>
      </c>
      <c r="Q431">
        <v>3000</v>
      </c>
      <c r="R431" t="s">
        <v>2541</v>
      </c>
      <c r="S431">
        <v>975</v>
      </c>
      <c r="T431" t="s">
        <v>1041</v>
      </c>
      <c r="U431">
        <v>956</v>
      </c>
      <c r="V431">
        <v>0</v>
      </c>
      <c r="W431">
        <v>5839</v>
      </c>
      <c r="X431">
        <v>1</v>
      </c>
      <c r="Y431">
        <v>100001</v>
      </c>
      <c r="Z431">
        <v>170</v>
      </c>
      <c r="AA431">
        <v>289</v>
      </c>
      <c r="AB431" t="s">
        <v>2544</v>
      </c>
    </row>
    <row r="432" spans="1:28" x14ac:dyDescent="0.3">
      <c r="A432" s="4" t="s">
        <v>2546</v>
      </c>
      <c r="B432" t="s">
        <v>67</v>
      </c>
      <c r="C432" t="s">
        <v>68</v>
      </c>
      <c r="D432" t="s">
        <v>58</v>
      </c>
      <c r="E432">
        <v>2003</v>
      </c>
      <c r="F432">
        <v>101</v>
      </c>
      <c r="G432" t="s">
        <v>2545</v>
      </c>
      <c r="H432" t="s">
        <v>2547</v>
      </c>
      <c r="I432" s="4">
        <v>81000000</v>
      </c>
      <c r="J432" s="4">
        <v>242589580</v>
      </c>
      <c r="K432">
        <v>6.7</v>
      </c>
      <c r="L432">
        <v>1.85</v>
      </c>
      <c r="M432" t="s">
        <v>69</v>
      </c>
      <c r="N432" t="s">
        <v>541</v>
      </c>
      <c r="O432">
        <v>293</v>
      </c>
      <c r="P432" t="s">
        <v>493</v>
      </c>
      <c r="Q432">
        <v>11000</v>
      </c>
      <c r="R432" t="s">
        <v>545</v>
      </c>
      <c r="S432">
        <v>7000</v>
      </c>
      <c r="T432" t="s">
        <v>1207</v>
      </c>
      <c r="U432">
        <v>1000</v>
      </c>
      <c r="V432">
        <v>0</v>
      </c>
      <c r="W432">
        <v>21276</v>
      </c>
      <c r="X432">
        <v>1</v>
      </c>
      <c r="Y432">
        <v>296904</v>
      </c>
      <c r="Z432">
        <v>191</v>
      </c>
      <c r="AA432">
        <v>604</v>
      </c>
      <c r="AB432" t="s">
        <v>2548</v>
      </c>
    </row>
    <row r="433" spans="1:28" x14ac:dyDescent="0.3">
      <c r="A433" s="4" t="s">
        <v>2549</v>
      </c>
      <c r="B433" t="s">
        <v>67</v>
      </c>
      <c r="C433" t="s">
        <v>68</v>
      </c>
      <c r="D433" t="s">
        <v>58</v>
      </c>
      <c r="E433">
        <v>2010</v>
      </c>
      <c r="F433">
        <v>113</v>
      </c>
      <c r="G433" t="s">
        <v>80</v>
      </c>
      <c r="H433" t="s">
        <v>2550</v>
      </c>
      <c r="I433" s="4">
        <v>80000000</v>
      </c>
      <c r="J433" s="4">
        <v>102981571</v>
      </c>
      <c r="K433">
        <v>6.5</v>
      </c>
      <c r="L433">
        <v>2.35</v>
      </c>
      <c r="M433" t="s">
        <v>612</v>
      </c>
      <c r="N433" t="s">
        <v>1803</v>
      </c>
      <c r="O433">
        <v>13000</v>
      </c>
      <c r="P433" t="s">
        <v>362</v>
      </c>
      <c r="Q433">
        <v>26000</v>
      </c>
      <c r="R433" t="s">
        <v>1803</v>
      </c>
      <c r="S433">
        <v>13000</v>
      </c>
      <c r="T433" t="s">
        <v>529</v>
      </c>
      <c r="U433">
        <v>5000</v>
      </c>
      <c r="V433">
        <v>57000</v>
      </c>
      <c r="W433">
        <v>46355</v>
      </c>
      <c r="X433">
        <v>9</v>
      </c>
      <c r="Y433">
        <v>270226</v>
      </c>
      <c r="Z433">
        <v>424</v>
      </c>
      <c r="AA433">
        <v>741</v>
      </c>
      <c r="AB433" t="s">
        <v>2551</v>
      </c>
    </row>
    <row r="434" spans="1:28" x14ac:dyDescent="0.3">
      <c r="A434" s="4" t="s">
        <v>2552</v>
      </c>
      <c r="B434" t="s">
        <v>67</v>
      </c>
      <c r="C434" t="s">
        <v>68</v>
      </c>
      <c r="D434" t="s">
        <v>58</v>
      </c>
      <c r="E434">
        <v>1996</v>
      </c>
      <c r="F434">
        <v>110</v>
      </c>
      <c r="G434" t="s">
        <v>80</v>
      </c>
      <c r="H434" t="s">
        <v>2554</v>
      </c>
      <c r="I434" s="4">
        <v>80000000</v>
      </c>
      <c r="J434" s="4">
        <v>180965237</v>
      </c>
      <c r="K434">
        <v>7.1</v>
      </c>
      <c r="L434">
        <v>2.35</v>
      </c>
      <c r="M434" t="s">
        <v>69</v>
      </c>
      <c r="N434" t="s">
        <v>2265</v>
      </c>
      <c r="O434">
        <v>0</v>
      </c>
      <c r="P434" t="s">
        <v>550</v>
      </c>
      <c r="Q434">
        <v>10000</v>
      </c>
      <c r="R434" t="s">
        <v>230</v>
      </c>
      <c r="S434">
        <v>1000</v>
      </c>
      <c r="T434" t="s">
        <v>2553</v>
      </c>
      <c r="U434">
        <v>898</v>
      </c>
      <c r="V434">
        <v>0</v>
      </c>
      <c r="W434">
        <v>12760</v>
      </c>
      <c r="X434">
        <v>0</v>
      </c>
      <c r="Y434">
        <v>300542</v>
      </c>
      <c r="Z434">
        <v>154</v>
      </c>
      <c r="AA434">
        <v>378</v>
      </c>
      <c r="AB434" t="s">
        <v>2555</v>
      </c>
    </row>
    <row r="435" spans="1:28" x14ac:dyDescent="0.3">
      <c r="A435" s="4" t="s">
        <v>2556</v>
      </c>
      <c r="B435" t="s">
        <v>67</v>
      </c>
      <c r="C435" t="s">
        <v>68</v>
      </c>
      <c r="D435" t="s">
        <v>58</v>
      </c>
      <c r="E435">
        <v>2012</v>
      </c>
      <c r="F435">
        <v>142</v>
      </c>
      <c r="G435" t="s">
        <v>1505</v>
      </c>
      <c r="H435" t="s">
        <v>2558</v>
      </c>
      <c r="I435" s="4">
        <v>78000000</v>
      </c>
      <c r="J435" s="4">
        <v>407999255</v>
      </c>
      <c r="K435">
        <v>7.3</v>
      </c>
      <c r="L435">
        <v>2.35</v>
      </c>
      <c r="M435" t="s">
        <v>69</v>
      </c>
      <c r="N435" t="s">
        <v>2315</v>
      </c>
      <c r="O435">
        <v>378</v>
      </c>
      <c r="P435" t="s">
        <v>374</v>
      </c>
      <c r="Q435">
        <v>34000</v>
      </c>
      <c r="R435" t="s">
        <v>727</v>
      </c>
      <c r="S435">
        <v>14000</v>
      </c>
      <c r="T435" t="s">
        <v>2557</v>
      </c>
      <c r="U435">
        <v>575</v>
      </c>
      <c r="V435">
        <v>140000</v>
      </c>
      <c r="W435">
        <v>49942</v>
      </c>
      <c r="X435">
        <v>0</v>
      </c>
      <c r="Y435">
        <v>701607</v>
      </c>
      <c r="Z435">
        <v>673</v>
      </c>
      <c r="AA435">
        <v>1959</v>
      </c>
      <c r="AB435" t="s">
        <v>2559</v>
      </c>
    </row>
    <row r="436" spans="1:28" x14ac:dyDescent="0.3">
      <c r="A436" s="4" t="s">
        <v>2562</v>
      </c>
      <c r="B436" t="s">
        <v>67</v>
      </c>
      <c r="C436" t="s">
        <v>68</v>
      </c>
      <c r="D436" t="s">
        <v>58</v>
      </c>
      <c r="E436">
        <v>2011</v>
      </c>
      <c r="F436">
        <v>102</v>
      </c>
      <c r="G436" t="s">
        <v>10</v>
      </c>
      <c r="H436" t="s">
        <v>2564</v>
      </c>
      <c r="I436" s="4">
        <v>80000000</v>
      </c>
      <c r="J436" s="4">
        <v>254455986</v>
      </c>
      <c r="K436">
        <v>6.5</v>
      </c>
      <c r="L436">
        <v>2.35</v>
      </c>
      <c r="M436" t="s">
        <v>612</v>
      </c>
      <c r="N436" t="s">
        <v>2560</v>
      </c>
      <c r="O436">
        <v>480</v>
      </c>
      <c r="P436" t="s">
        <v>681</v>
      </c>
      <c r="Q436">
        <v>14000</v>
      </c>
      <c r="R436" t="s">
        <v>2561</v>
      </c>
      <c r="S436">
        <v>670</v>
      </c>
      <c r="T436" t="s">
        <v>2563</v>
      </c>
      <c r="U436">
        <v>461</v>
      </c>
      <c r="V436">
        <v>56000</v>
      </c>
      <c r="W436">
        <v>16143</v>
      </c>
      <c r="X436">
        <v>0</v>
      </c>
      <c r="Y436">
        <v>375879</v>
      </c>
      <c r="Z436">
        <v>383</v>
      </c>
      <c r="AA436">
        <v>402</v>
      </c>
      <c r="AB436" t="s">
        <v>2565</v>
      </c>
    </row>
    <row r="437" spans="1:28" x14ac:dyDescent="0.3">
      <c r="A437" s="4" t="s">
        <v>2566</v>
      </c>
      <c r="B437" t="s">
        <v>67</v>
      </c>
      <c r="C437" t="s">
        <v>68</v>
      </c>
      <c r="D437" t="s">
        <v>58</v>
      </c>
      <c r="E437">
        <v>1992</v>
      </c>
      <c r="F437">
        <v>126</v>
      </c>
      <c r="G437" t="s">
        <v>4</v>
      </c>
      <c r="H437" t="s">
        <v>2568</v>
      </c>
      <c r="I437" s="4">
        <v>80000000</v>
      </c>
      <c r="J437" s="4">
        <v>162831698</v>
      </c>
      <c r="K437">
        <v>7</v>
      </c>
      <c r="L437">
        <v>1.85</v>
      </c>
      <c r="M437" t="s">
        <v>69</v>
      </c>
      <c r="N437" t="s">
        <v>282</v>
      </c>
      <c r="O437">
        <v>13000</v>
      </c>
      <c r="P437" t="s">
        <v>1348</v>
      </c>
      <c r="Q437">
        <v>920</v>
      </c>
      <c r="R437" t="s">
        <v>1539</v>
      </c>
      <c r="S437">
        <v>811</v>
      </c>
      <c r="T437" t="s">
        <v>2567</v>
      </c>
      <c r="U437">
        <v>390</v>
      </c>
      <c r="V437">
        <v>0</v>
      </c>
      <c r="W437">
        <v>2899</v>
      </c>
      <c r="X437">
        <v>0</v>
      </c>
      <c r="Y437">
        <v>215255</v>
      </c>
      <c r="Z437">
        <v>153</v>
      </c>
      <c r="AA437">
        <v>610</v>
      </c>
      <c r="AB437" t="s">
        <v>2569</v>
      </c>
    </row>
    <row r="438" spans="1:28" x14ac:dyDescent="0.3">
      <c r="A438" s="4" t="s">
        <v>2570</v>
      </c>
      <c r="B438" t="s">
        <v>67</v>
      </c>
      <c r="C438" t="s">
        <v>68</v>
      </c>
      <c r="D438" t="s">
        <v>58</v>
      </c>
      <c r="E438">
        <v>2006</v>
      </c>
      <c r="F438">
        <v>83</v>
      </c>
      <c r="G438" t="s">
        <v>498</v>
      </c>
      <c r="H438" t="s">
        <v>2571</v>
      </c>
      <c r="I438" s="4">
        <v>80000000</v>
      </c>
      <c r="J438" s="4">
        <v>155019340</v>
      </c>
      <c r="K438">
        <v>6.8</v>
      </c>
      <c r="L438">
        <v>1.85</v>
      </c>
      <c r="M438" t="s">
        <v>122</v>
      </c>
      <c r="N438" t="s">
        <v>1199</v>
      </c>
      <c r="O438">
        <v>12</v>
      </c>
      <c r="P438" t="s">
        <v>1002</v>
      </c>
      <c r="Q438">
        <v>13000</v>
      </c>
      <c r="R438" t="s">
        <v>545</v>
      </c>
      <c r="S438">
        <v>7000</v>
      </c>
      <c r="T438" t="s">
        <v>1821</v>
      </c>
      <c r="U438">
        <v>925</v>
      </c>
      <c r="V438">
        <v>0</v>
      </c>
      <c r="W438">
        <v>22813</v>
      </c>
      <c r="X438">
        <v>1</v>
      </c>
      <c r="Y438">
        <v>127345</v>
      </c>
      <c r="Z438">
        <v>166</v>
      </c>
      <c r="AA438">
        <v>250</v>
      </c>
      <c r="AB438" t="s">
        <v>2572</v>
      </c>
    </row>
    <row r="439" spans="1:28" x14ac:dyDescent="0.3">
      <c r="A439" s="4" t="s">
        <v>2575</v>
      </c>
      <c r="B439" t="s">
        <v>67</v>
      </c>
      <c r="C439" t="s">
        <v>68</v>
      </c>
      <c r="D439" t="s">
        <v>58</v>
      </c>
      <c r="E439">
        <v>2002</v>
      </c>
      <c r="F439">
        <v>85</v>
      </c>
      <c r="G439" t="s">
        <v>2574</v>
      </c>
      <c r="H439" t="s">
        <v>2577</v>
      </c>
      <c r="I439" s="4">
        <v>80000000</v>
      </c>
      <c r="J439" s="4">
        <v>145771527</v>
      </c>
      <c r="K439">
        <v>7.2</v>
      </c>
      <c r="L439">
        <v>1.66</v>
      </c>
      <c r="M439" t="s">
        <v>122</v>
      </c>
      <c r="N439" t="s">
        <v>666</v>
      </c>
      <c r="O439">
        <v>255</v>
      </c>
      <c r="P439" t="s">
        <v>1751</v>
      </c>
      <c r="Q439">
        <v>1000</v>
      </c>
      <c r="R439" t="s">
        <v>2573</v>
      </c>
      <c r="S439">
        <v>533</v>
      </c>
      <c r="T439" t="s">
        <v>2576</v>
      </c>
      <c r="U439">
        <v>443</v>
      </c>
      <c r="V439">
        <v>0</v>
      </c>
      <c r="W439">
        <v>3112</v>
      </c>
      <c r="X439">
        <v>0</v>
      </c>
      <c r="Y439">
        <v>117212</v>
      </c>
      <c r="Z439">
        <v>180</v>
      </c>
      <c r="AA439">
        <v>367</v>
      </c>
      <c r="AB439" t="s">
        <v>2578</v>
      </c>
    </row>
    <row r="440" spans="1:28" x14ac:dyDescent="0.3">
      <c r="A440" s="4" t="s">
        <v>2580</v>
      </c>
      <c r="B440" t="s">
        <v>67</v>
      </c>
      <c r="C440" t="s">
        <v>68</v>
      </c>
      <c r="D440" t="s">
        <v>58</v>
      </c>
      <c r="E440">
        <v>2006</v>
      </c>
      <c r="F440">
        <v>97</v>
      </c>
      <c r="G440" t="s">
        <v>542</v>
      </c>
      <c r="H440" t="s">
        <v>2581</v>
      </c>
      <c r="I440" s="4" t="s">
        <v>24161</v>
      </c>
      <c r="J440" s="4">
        <v>82506325</v>
      </c>
      <c r="K440">
        <v>6.4</v>
      </c>
      <c r="L440">
        <v>1.85</v>
      </c>
      <c r="M440" t="s">
        <v>304</v>
      </c>
      <c r="N440" t="s">
        <v>2579</v>
      </c>
      <c r="O440">
        <v>56</v>
      </c>
      <c r="P440" t="s">
        <v>299</v>
      </c>
      <c r="Q440">
        <v>12000</v>
      </c>
      <c r="R440" t="s">
        <v>1549</v>
      </c>
      <c r="S440">
        <v>8000</v>
      </c>
      <c r="T440" t="s">
        <v>927</v>
      </c>
      <c r="U440">
        <v>852</v>
      </c>
      <c r="V440">
        <v>0</v>
      </c>
      <c r="W440">
        <v>23907</v>
      </c>
      <c r="X440">
        <v>0</v>
      </c>
      <c r="Y440">
        <v>27838</v>
      </c>
      <c r="Z440">
        <v>120</v>
      </c>
      <c r="AA440">
        <v>102</v>
      </c>
      <c r="AB440" t="s">
        <v>2582</v>
      </c>
    </row>
    <row r="441" spans="1:28" x14ac:dyDescent="0.3">
      <c r="A441" s="4" t="s">
        <v>2585</v>
      </c>
      <c r="B441" t="s">
        <v>67</v>
      </c>
      <c r="C441" t="s">
        <v>68</v>
      </c>
      <c r="D441" t="s">
        <v>58</v>
      </c>
      <c r="E441">
        <v>1998</v>
      </c>
      <c r="F441">
        <v>120</v>
      </c>
      <c r="G441" t="s">
        <v>2584</v>
      </c>
      <c r="H441" t="s">
        <v>2586</v>
      </c>
      <c r="I441" s="4">
        <v>75000000</v>
      </c>
      <c r="J441" s="4">
        <v>140459099</v>
      </c>
      <c r="K441">
        <v>6.1</v>
      </c>
      <c r="L441">
        <v>2.35</v>
      </c>
      <c r="M441" t="s">
        <v>69</v>
      </c>
      <c r="N441" t="s">
        <v>2583</v>
      </c>
      <c r="O441">
        <v>75</v>
      </c>
      <c r="P441" t="s">
        <v>493</v>
      </c>
      <c r="Q441">
        <v>11000</v>
      </c>
      <c r="R441" t="s">
        <v>277</v>
      </c>
      <c r="S441">
        <v>4000</v>
      </c>
      <c r="T441" t="s">
        <v>1708</v>
      </c>
      <c r="U441">
        <v>3000</v>
      </c>
      <c r="V441">
        <v>0</v>
      </c>
      <c r="W441">
        <v>22750</v>
      </c>
      <c r="X441">
        <v>0</v>
      </c>
      <c r="Y441">
        <v>135601</v>
      </c>
      <c r="Z441">
        <v>125</v>
      </c>
      <c r="AA441">
        <v>493</v>
      </c>
      <c r="AB441" t="s">
        <v>2587</v>
      </c>
    </row>
    <row r="442" spans="1:28" x14ac:dyDescent="0.3">
      <c r="A442" s="4" t="s">
        <v>2588</v>
      </c>
      <c r="B442" t="s">
        <v>67</v>
      </c>
      <c r="C442" t="s">
        <v>68</v>
      </c>
      <c r="D442" t="s">
        <v>58</v>
      </c>
      <c r="E442">
        <v>2013</v>
      </c>
      <c r="F442">
        <v>116</v>
      </c>
      <c r="G442" t="s">
        <v>449</v>
      </c>
      <c r="H442" t="s">
        <v>2590</v>
      </c>
      <c r="I442" s="4">
        <v>84000000</v>
      </c>
      <c r="J442" s="4">
        <v>53215979</v>
      </c>
      <c r="K442">
        <v>6.7</v>
      </c>
      <c r="L442">
        <v>2.35</v>
      </c>
      <c r="M442" t="s">
        <v>69</v>
      </c>
      <c r="N442" t="s">
        <v>1032</v>
      </c>
      <c r="O442">
        <v>23</v>
      </c>
      <c r="P442" t="s">
        <v>1002</v>
      </c>
      <c r="Q442">
        <v>13000</v>
      </c>
      <c r="R442" t="s">
        <v>788</v>
      </c>
      <c r="S442">
        <v>12000</v>
      </c>
      <c r="T442" t="s">
        <v>2589</v>
      </c>
      <c r="U442">
        <v>110</v>
      </c>
      <c r="V442">
        <v>22000</v>
      </c>
      <c r="W442">
        <v>25220</v>
      </c>
      <c r="X442">
        <v>7</v>
      </c>
      <c r="Y442">
        <v>125036</v>
      </c>
      <c r="Z442">
        <v>234</v>
      </c>
      <c r="AA442">
        <v>205</v>
      </c>
      <c r="AB442" t="s">
        <v>2591</v>
      </c>
    </row>
    <row r="443" spans="1:28" x14ac:dyDescent="0.3">
      <c r="A443" s="4" t="s">
        <v>2594</v>
      </c>
      <c r="B443" t="s">
        <v>67</v>
      </c>
      <c r="C443" t="s">
        <v>68</v>
      </c>
      <c r="D443" t="s">
        <v>58</v>
      </c>
      <c r="E443">
        <v>2005</v>
      </c>
      <c r="F443">
        <v>113</v>
      </c>
      <c r="G443" t="s">
        <v>2593</v>
      </c>
      <c r="H443" t="s">
        <v>2596</v>
      </c>
      <c r="I443" s="4">
        <v>82000000</v>
      </c>
      <c r="J443" s="4">
        <v>158115031</v>
      </c>
      <c r="K443">
        <v>6.4</v>
      </c>
      <c r="L443">
        <v>2.35</v>
      </c>
      <c r="M443" t="s">
        <v>69</v>
      </c>
      <c r="N443" t="s">
        <v>2485</v>
      </c>
      <c r="O443">
        <v>88</v>
      </c>
      <c r="P443" t="s">
        <v>2199</v>
      </c>
      <c r="Q443">
        <v>11000</v>
      </c>
      <c r="R443" t="s">
        <v>2592</v>
      </c>
      <c r="S443">
        <v>437</v>
      </c>
      <c r="T443" t="s">
        <v>2595</v>
      </c>
      <c r="U443">
        <v>421</v>
      </c>
      <c r="V443">
        <v>0</v>
      </c>
      <c r="W443">
        <v>13693</v>
      </c>
      <c r="X443">
        <v>11</v>
      </c>
      <c r="Y443">
        <v>130070</v>
      </c>
      <c r="Z443">
        <v>134</v>
      </c>
      <c r="AA443">
        <v>316</v>
      </c>
      <c r="AB443" t="s">
        <v>2597</v>
      </c>
    </row>
    <row r="444" spans="1:28" x14ac:dyDescent="0.3">
      <c r="A444" s="4" t="s">
        <v>2598</v>
      </c>
      <c r="B444" t="s">
        <v>67</v>
      </c>
      <c r="C444" t="s">
        <v>68</v>
      </c>
      <c r="D444" t="s">
        <v>58</v>
      </c>
      <c r="E444">
        <v>2011</v>
      </c>
      <c r="F444">
        <v>87</v>
      </c>
      <c r="G444" t="s">
        <v>2187</v>
      </c>
      <c r="H444" t="s">
        <v>2600</v>
      </c>
      <c r="I444" s="4">
        <v>75000000</v>
      </c>
      <c r="J444" s="4">
        <v>133103929</v>
      </c>
      <c r="K444">
        <v>4.4000000000000004</v>
      </c>
      <c r="L444">
        <v>1.85</v>
      </c>
      <c r="M444" t="s">
        <v>304</v>
      </c>
      <c r="N444" t="s">
        <v>624</v>
      </c>
      <c r="O444">
        <v>31</v>
      </c>
      <c r="P444" t="s">
        <v>506</v>
      </c>
      <c r="Q444">
        <v>1000</v>
      </c>
      <c r="R444" t="s">
        <v>2190</v>
      </c>
      <c r="S444">
        <v>1000</v>
      </c>
      <c r="T444" t="s">
        <v>2599</v>
      </c>
      <c r="U444">
        <v>733</v>
      </c>
      <c r="V444">
        <v>0</v>
      </c>
      <c r="W444">
        <v>4073</v>
      </c>
      <c r="X444">
        <v>0</v>
      </c>
      <c r="Y444">
        <v>22838</v>
      </c>
      <c r="Z444">
        <v>91</v>
      </c>
      <c r="AA444">
        <v>56</v>
      </c>
      <c r="AB444" t="s">
        <v>2601</v>
      </c>
    </row>
    <row r="445" spans="1:28" x14ac:dyDescent="0.3">
      <c r="A445" s="4" t="s">
        <v>2602</v>
      </c>
      <c r="B445" t="s">
        <v>67</v>
      </c>
      <c r="C445" t="s">
        <v>68</v>
      </c>
      <c r="D445" t="s">
        <v>58</v>
      </c>
      <c r="E445">
        <v>2013</v>
      </c>
      <c r="F445">
        <v>101</v>
      </c>
      <c r="G445" t="s">
        <v>10</v>
      </c>
      <c r="H445" t="s">
        <v>2603</v>
      </c>
      <c r="I445" s="4">
        <v>80000000</v>
      </c>
      <c r="J445" s="4">
        <v>133668525</v>
      </c>
      <c r="K445">
        <v>5.4</v>
      </c>
      <c r="L445">
        <v>1.85</v>
      </c>
      <c r="M445" t="s">
        <v>69</v>
      </c>
      <c r="N445" t="s">
        <v>2197</v>
      </c>
      <c r="O445">
        <v>221</v>
      </c>
      <c r="P445" t="s">
        <v>299</v>
      </c>
      <c r="Q445">
        <v>12000</v>
      </c>
      <c r="R445" t="s">
        <v>2199</v>
      </c>
      <c r="S445">
        <v>11000</v>
      </c>
      <c r="T445" t="s">
        <v>1975</v>
      </c>
      <c r="U445">
        <v>11000</v>
      </c>
      <c r="V445">
        <v>14000</v>
      </c>
      <c r="W445">
        <v>39269</v>
      </c>
      <c r="X445">
        <v>4</v>
      </c>
      <c r="Y445">
        <v>107817</v>
      </c>
      <c r="Z445">
        <v>139</v>
      </c>
      <c r="AA445">
        <v>255</v>
      </c>
      <c r="AB445" t="s">
        <v>2604</v>
      </c>
    </row>
    <row r="446" spans="1:28" x14ac:dyDescent="0.3">
      <c r="A446" s="4" t="s">
        <v>2605</v>
      </c>
      <c r="B446" t="s">
        <v>67</v>
      </c>
      <c r="C446" t="s">
        <v>68</v>
      </c>
      <c r="D446" t="s">
        <v>58</v>
      </c>
      <c r="E446">
        <v>2008</v>
      </c>
      <c r="F446">
        <v>110</v>
      </c>
      <c r="G446" t="s">
        <v>1649</v>
      </c>
      <c r="H446" t="s">
        <v>2606</v>
      </c>
      <c r="I446" s="4">
        <v>80000000</v>
      </c>
      <c r="J446" s="4">
        <v>130313314</v>
      </c>
      <c r="K446">
        <v>6.5</v>
      </c>
      <c r="L446">
        <v>1.85</v>
      </c>
      <c r="M446" t="s">
        <v>69</v>
      </c>
      <c r="N446" t="s">
        <v>2485</v>
      </c>
      <c r="O446">
        <v>88</v>
      </c>
      <c r="P446" t="s">
        <v>574</v>
      </c>
      <c r="Q446">
        <v>13000</v>
      </c>
      <c r="R446" t="s">
        <v>1097</v>
      </c>
      <c r="S446">
        <v>12000</v>
      </c>
      <c r="T446" t="s">
        <v>284</v>
      </c>
      <c r="U446">
        <v>11000</v>
      </c>
      <c r="V446">
        <v>0</v>
      </c>
      <c r="W446">
        <v>44798</v>
      </c>
      <c r="X446">
        <v>1</v>
      </c>
      <c r="Y446">
        <v>168172</v>
      </c>
      <c r="Z446">
        <v>265</v>
      </c>
      <c r="AA446">
        <v>380</v>
      </c>
      <c r="AB446" t="s">
        <v>2607</v>
      </c>
    </row>
    <row r="447" spans="1:28" x14ac:dyDescent="0.3">
      <c r="A447" s="4" t="s">
        <v>2608</v>
      </c>
      <c r="B447" t="s">
        <v>67</v>
      </c>
      <c r="C447" t="s">
        <v>68</v>
      </c>
      <c r="D447" t="s">
        <v>58</v>
      </c>
      <c r="E447">
        <v>2003</v>
      </c>
      <c r="F447">
        <v>128</v>
      </c>
      <c r="G447" t="s">
        <v>1437</v>
      </c>
      <c r="H447" t="s">
        <v>2610</v>
      </c>
      <c r="I447" s="4">
        <v>80000000</v>
      </c>
      <c r="J447" s="4">
        <v>124590960</v>
      </c>
      <c r="K447">
        <v>6.7</v>
      </c>
      <c r="L447">
        <v>1.85</v>
      </c>
      <c r="M447" t="s">
        <v>69</v>
      </c>
      <c r="N447" t="s">
        <v>2385</v>
      </c>
      <c r="O447">
        <v>278</v>
      </c>
      <c r="P447" t="s">
        <v>615</v>
      </c>
      <c r="Q447">
        <v>18000</v>
      </c>
      <c r="R447" t="s">
        <v>277</v>
      </c>
      <c r="S447">
        <v>4000</v>
      </c>
      <c r="T447" t="s">
        <v>2609</v>
      </c>
      <c r="U447">
        <v>343</v>
      </c>
      <c r="V447">
        <v>0</v>
      </c>
      <c r="W447">
        <v>22679</v>
      </c>
      <c r="X447">
        <v>1</v>
      </c>
      <c r="Y447">
        <v>91092</v>
      </c>
      <c r="Z447">
        <v>145</v>
      </c>
      <c r="AA447">
        <v>402</v>
      </c>
      <c r="AB447" t="s">
        <v>2611</v>
      </c>
    </row>
    <row r="448" spans="1:28" x14ac:dyDescent="0.3">
      <c r="A448" s="4" t="s">
        <v>2613</v>
      </c>
      <c r="B448" t="s">
        <v>67</v>
      </c>
      <c r="C448" t="s">
        <v>68</v>
      </c>
      <c r="D448" t="s">
        <v>58</v>
      </c>
      <c r="E448">
        <v>2010</v>
      </c>
      <c r="F448">
        <v>138</v>
      </c>
      <c r="G448" t="s">
        <v>878</v>
      </c>
      <c r="H448" t="s">
        <v>2615</v>
      </c>
      <c r="I448" s="4">
        <v>80000000</v>
      </c>
      <c r="J448" s="4">
        <v>127968405</v>
      </c>
      <c r="K448">
        <v>8.1</v>
      </c>
      <c r="L448">
        <v>2.35</v>
      </c>
      <c r="M448" t="s">
        <v>612</v>
      </c>
      <c r="N448" t="s">
        <v>514</v>
      </c>
      <c r="O448">
        <v>17000</v>
      </c>
      <c r="P448" t="s">
        <v>242</v>
      </c>
      <c r="Q448">
        <v>29000</v>
      </c>
      <c r="R448" t="s">
        <v>2612</v>
      </c>
      <c r="S448">
        <v>223</v>
      </c>
      <c r="T448" t="s">
        <v>2614</v>
      </c>
      <c r="U448">
        <v>163</v>
      </c>
      <c r="V448">
        <v>53000</v>
      </c>
      <c r="W448">
        <v>29585</v>
      </c>
      <c r="X448">
        <v>0</v>
      </c>
      <c r="Y448">
        <v>786092</v>
      </c>
      <c r="Z448">
        <v>490</v>
      </c>
      <c r="AA448">
        <v>964</v>
      </c>
      <c r="AB448" t="s">
        <v>2616</v>
      </c>
    </row>
    <row r="449" spans="1:28" x14ac:dyDescent="0.3">
      <c r="A449" s="4" t="s">
        <v>2618</v>
      </c>
      <c r="B449" t="s">
        <v>67</v>
      </c>
      <c r="C449" t="s">
        <v>793</v>
      </c>
      <c r="D449" t="s">
        <v>58</v>
      </c>
      <c r="E449">
        <v>2008</v>
      </c>
      <c r="F449">
        <v>88</v>
      </c>
      <c r="G449" t="s">
        <v>1437</v>
      </c>
      <c r="H449" t="s">
        <v>2620</v>
      </c>
      <c r="I449" s="4">
        <v>80000000</v>
      </c>
      <c r="J449" s="4">
        <v>120136047</v>
      </c>
      <c r="K449">
        <v>5.6</v>
      </c>
      <c r="L449">
        <v>1.85</v>
      </c>
      <c r="M449" t="s">
        <v>69</v>
      </c>
      <c r="N449" t="s">
        <v>2617</v>
      </c>
      <c r="O449">
        <v>91</v>
      </c>
      <c r="P449" t="s">
        <v>277</v>
      </c>
      <c r="Q449">
        <v>4000</v>
      </c>
      <c r="R449" t="s">
        <v>1708</v>
      </c>
      <c r="S449">
        <v>3000</v>
      </c>
      <c r="T449" t="s">
        <v>2619</v>
      </c>
      <c r="U449">
        <v>982</v>
      </c>
      <c r="V449">
        <v>0</v>
      </c>
      <c r="W449">
        <v>9913</v>
      </c>
      <c r="X449">
        <v>2</v>
      </c>
      <c r="Y449">
        <v>48500</v>
      </c>
      <c r="Z449">
        <v>141</v>
      </c>
      <c r="AA449">
        <v>124</v>
      </c>
      <c r="AB449" t="s">
        <v>2621</v>
      </c>
    </row>
    <row r="450" spans="1:28" x14ac:dyDescent="0.3">
      <c r="A450" s="4" t="s">
        <v>2623</v>
      </c>
      <c r="B450" t="s">
        <v>67</v>
      </c>
      <c r="C450" t="s">
        <v>68</v>
      </c>
      <c r="D450" t="s">
        <v>58</v>
      </c>
      <c r="E450">
        <v>2005</v>
      </c>
      <c r="F450">
        <v>91</v>
      </c>
      <c r="G450" t="s">
        <v>648</v>
      </c>
      <c r="H450" t="s">
        <v>2625</v>
      </c>
      <c r="I450" s="4">
        <v>75000000</v>
      </c>
      <c r="J450" s="4">
        <v>128200012</v>
      </c>
      <c r="K450">
        <v>6.3</v>
      </c>
      <c r="L450">
        <v>1.85</v>
      </c>
      <c r="M450" t="s">
        <v>122</v>
      </c>
      <c r="N450" t="s">
        <v>1826</v>
      </c>
      <c r="O450">
        <v>77</v>
      </c>
      <c r="P450" t="s">
        <v>420</v>
      </c>
      <c r="Q450">
        <v>1000</v>
      </c>
      <c r="R450" t="s">
        <v>2622</v>
      </c>
      <c r="S450">
        <v>311</v>
      </c>
      <c r="T450" t="s">
        <v>2624</v>
      </c>
      <c r="U450">
        <v>208</v>
      </c>
      <c r="V450">
        <v>0</v>
      </c>
      <c r="W450">
        <v>1804</v>
      </c>
      <c r="X450">
        <v>1</v>
      </c>
      <c r="Y450">
        <v>103022</v>
      </c>
      <c r="Z450">
        <v>163</v>
      </c>
      <c r="AA450">
        <v>269</v>
      </c>
      <c r="AB450" t="s">
        <v>2626</v>
      </c>
    </row>
    <row r="451" spans="1:28" x14ac:dyDescent="0.3">
      <c r="A451" s="4" t="s">
        <v>2627</v>
      </c>
      <c r="B451" t="s">
        <v>67</v>
      </c>
      <c r="C451" t="s">
        <v>68</v>
      </c>
      <c r="D451" t="s">
        <v>58</v>
      </c>
      <c r="E451">
        <v>1997</v>
      </c>
      <c r="F451">
        <v>138</v>
      </c>
      <c r="G451" t="s">
        <v>1423</v>
      </c>
      <c r="H451" t="s">
        <v>2628</v>
      </c>
      <c r="I451" s="4">
        <v>80000000</v>
      </c>
      <c r="J451" s="4">
        <v>112225777</v>
      </c>
      <c r="K451">
        <v>7.3</v>
      </c>
      <c r="L451">
        <v>2.35</v>
      </c>
      <c r="M451" t="s">
        <v>612</v>
      </c>
      <c r="N451" t="s">
        <v>1362</v>
      </c>
      <c r="O451">
        <v>610</v>
      </c>
      <c r="P451" t="s">
        <v>732</v>
      </c>
      <c r="Q451">
        <v>12000</v>
      </c>
      <c r="R451" t="s">
        <v>62</v>
      </c>
      <c r="S451">
        <v>1000</v>
      </c>
      <c r="T451" t="s">
        <v>2337</v>
      </c>
      <c r="U451">
        <v>805</v>
      </c>
      <c r="V451">
        <v>11000</v>
      </c>
      <c r="W451">
        <v>17087</v>
      </c>
      <c r="X451">
        <v>0</v>
      </c>
      <c r="Y451">
        <v>283967</v>
      </c>
      <c r="Z451">
        <v>155</v>
      </c>
      <c r="AA451">
        <v>535</v>
      </c>
      <c r="AB451" t="s">
        <v>2629</v>
      </c>
    </row>
    <row r="452" spans="1:28" x14ac:dyDescent="0.3">
      <c r="A452" s="4" t="s">
        <v>2633</v>
      </c>
      <c r="B452" t="s">
        <v>67</v>
      </c>
      <c r="C452" t="s">
        <v>68</v>
      </c>
      <c r="D452" t="s">
        <v>58</v>
      </c>
      <c r="E452">
        <v>2008</v>
      </c>
      <c r="F452">
        <v>99</v>
      </c>
      <c r="G452" t="s">
        <v>2632</v>
      </c>
      <c r="H452" t="s">
        <v>2635</v>
      </c>
      <c r="I452" s="4">
        <v>80000000</v>
      </c>
      <c r="J452" s="4">
        <v>109993847</v>
      </c>
      <c r="K452">
        <v>6.1</v>
      </c>
      <c r="L452">
        <v>2.35</v>
      </c>
      <c r="M452" t="s">
        <v>122</v>
      </c>
      <c r="N452" t="s">
        <v>2630</v>
      </c>
      <c r="O452">
        <v>163</v>
      </c>
      <c r="P452" t="s">
        <v>2199</v>
      </c>
      <c r="Q452">
        <v>11000</v>
      </c>
      <c r="R452" t="s">
        <v>2631</v>
      </c>
      <c r="S452">
        <v>869</v>
      </c>
      <c r="T452" t="s">
        <v>2634</v>
      </c>
      <c r="U452">
        <v>495</v>
      </c>
      <c r="V452">
        <v>0</v>
      </c>
      <c r="W452">
        <v>12831</v>
      </c>
      <c r="X452">
        <v>0</v>
      </c>
      <c r="Y452">
        <v>72326</v>
      </c>
      <c r="Z452">
        <v>144</v>
      </c>
      <c r="AA452">
        <v>116</v>
      </c>
      <c r="AB452" t="s">
        <v>2636</v>
      </c>
    </row>
    <row r="453" spans="1:28" x14ac:dyDescent="0.3">
      <c r="A453" s="4" t="s">
        <v>2638</v>
      </c>
      <c r="B453" t="s">
        <v>67</v>
      </c>
      <c r="C453" t="s">
        <v>68</v>
      </c>
      <c r="D453" t="s">
        <v>58</v>
      </c>
      <c r="E453">
        <v>2002</v>
      </c>
      <c r="F453">
        <v>117</v>
      </c>
      <c r="G453" t="s">
        <v>2144</v>
      </c>
      <c r="H453" t="s">
        <v>2640</v>
      </c>
      <c r="I453" s="4">
        <v>80000000</v>
      </c>
      <c r="J453" s="4">
        <v>104054514</v>
      </c>
      <c r="K453">
        <v>7.7</v>
      </c>
      <c r="L453">
        <v>2.35</v>
      </c>
      <c r="M453" t="s">
        <v>612</v>
      </c>
      <c r="N453" t="s">
        <v>78</v>
      </c>
      <c r="O453">
        <v>0</v>
      </c>
      <c r="P453" t="s">
        <v>349</v>
      </c>
      <c r="Q453">
        <v>15000</v>
      </c>
      <c r="R453" t="s">
        <v>2637</v>
      </c>
      <c r="S453">
        <v>1000</v>
      </c>
      <c r="T453" t="s">
        <v>2639</v>
      </c>
      <c r="U453">
        <v>818</v>
      </c>
      <c r="V453">
        <v>0</v>
      </c>
      <c r="W453">
        <v>16828</v>
      </c>
      <c r="X453">
        <v>0</v>
      </c>
      <c r="Y453">
        <v>200359</v>
      </c>
      <c r="Z453">
        <v>226</v>
      </c>
      <c r="AA453">
        <v>1009</v>
      </c>
      <c r="AB453" t="s">
        <v>2641</v>
      </c>
    </row>
    <row r="454" spans="1:28" x14ac:dyDescent="0.3">
      <c r="A454" s="4" t="s">
        <v>2643</v>
      </c>
      <c r="B454" t="s">
        <v>67</v>
      </c>
      <c r="C454" t="s">
        <v>68</v>
      </c>
      <c r="D454" t="s">
        <v>58</v>
      </c>
      <c r="E454">
        <v>2011</v>
      </c>
      <c r="F454">
        <v>117</v>
      </c>
      <c r="G454" t="s">
        <v>1700</v>
      </c>
      <c r="H454" t="s">
        <v>2644</v>
      </c>
      <c r="I454" s="4">
        <v>80000000</v>
      </c>
      <c r="J454" s="4">
        <v>103028109</v>
      </c>
      <c r="K454">
        <v>6.4</v>
      </c>
      <c r="L454">
        <v>1.85</v>
      </c>
      <c r="M454" t="s">
        <v>69</v>
      </c>
      <c r="N454" t="s">
        <v>2197</v>
      </c>
      <c r="O454">
        <v>221</v>
      </c>
      <c r="P454" t="s">
        <v>2199</v>
      </c>
      <c r="Q454">
        <v>11000</v>
      </c>
      <c r="R454" t="s">
        <v>2642</v>
      </c>
      <c r="S454">
        <v>3000</v>
      </c>
      <c r="T454" t="s">
        <v>2201</v>
      </c>
      <c r="U454">
        <v>503</v>
      </c>
      <c r="V454">
        <v>19000</v>
      </c>
      <c r="W454">
        <v>16325</v>
      </c>
      <c r="X454">
        <v>1</v>
      </c>
      <c r="Y454">
        <v>172878</v>
      </c>
      <c r="Z454">
        <v>204</v>
      </c>
      <c r="AA454">
        <v>203</v>
      </c>
      <c r="AB454" t="s">
        <v>2645</v>
      </c>
    </row>
    <row r="455" spans="1:28" x14ac:dyDescent="0.3">
      <c r="A455" s="4" t="s">
        <v>24060</v>
      </c>
      <c r="B455" t="s">
        <v>67</v>
      </c>
      <c r="C455" t="s">
        <v>68</v>
      </c>
      <c r="D455" t="s">
        <v>24161</v>
      </c>
      <c r="E455" t="s">
        <v>24161</v>
      </c>
      <c r="F455">
        <v>54</v>
      </c>
      <c r="G455" t="s">
        <v>2647</v>
      </c>
      <c r="H455" t="s">
        <v>2650</v>
      </c>
      <c r="I455" s="4" t="s">
        <v>24161</v>
      </c>
      <c r="J455" s="4" t="s">
        <v>24161</v>
      </c>
      <c r="K455">
        <v>8.8000000000000007</v>
      </c>
      <c r="L455">
        <v>16</v>
      </c>
      <c r="M455" t="s">
        <v>2652</v>
      </c>
      <c r="N455" t="s">
        <v>24161</v>
      </c>
      <c r="O455" t="s">
        <v>24161</v>
      </c>
      <c r="P455" t="s">
        <v>2648</v>
      </c>
      <c r="Q455">
        <v>577</v>
      </c>
      <c r="R455" t="s">
        <v>2646</v>
      </c>
      <c r="S455">
        <v>4</v>
      </c>
      <c r="T455" t="s">
        <v>2649</v>
      </c>
      <c r="U455">
        <v>0</v>
      </c>
      <c r="V455">
        <v>55000</v>
      </c>
      <c r="W455">
        <v>581</v>
      </c>
      <c r="X455">
        <v>0</v>
      </c>
      <c r="Y455">
        <v>213483</v>
      </c>
      <c r="Z455">
        <v>95</v>
      </c>
      <c r="AA455">
        <v>394</v>
      </c>
      <c r="AB455" t="s">
        <v>2651</v>
      </c>
    </row>
    <row r="456" spans="1:28" x14ac:dyDescent="0.3">
      <c r="A456" s="4" t="s">
        <v>2654</v>
      </c>
      <c r="B456" t="s">
        <v>67</v>
      </c>
      <c r="C456" t="s">
        <v>68</v>
      </c>
      <c r="D456" t="s">
        <v>58</v>
      </c>
      <c r="E456">
        <v>1997</v>
      </c>
      <c r="F456">
        <v>123</v>
      </c>
      <c r="G456" t="s">
        <v>361</v>
      </c>
      <c r="H456" t="s">
        <v>2656</v>
      </c>
      <c r="I456" s="4">
        <v>75000000</v>
      </c>
      <c r="J456" s="4">
        <v>101087161</v>
      </c>
      <c r="K456">
        <v>6.8</v>
      </c>
      <c r="L456">
        <v>2.35</v>
      </c>
      <c r="M456" t="s">
        <v>612</v>
      </c>
      <c r="N456" t="s">
        <v>1802</v>
      </c>
      <c r="O456">
        <v>165</v>
      </c>
      <c r="P456" t="s">
        <v>299</v>
      </c>
      <c r="Q456">
        <v>12000</v>
      </c>
      <c r="R456" t="s">
        <v>2653</v>
      </c>
      <c r="S456">
        <v>878</v>
      </c>
      <c r="T456" t="s">
        <v>2655</v>
      </c>
      <c r="U456">
        <v>744</v>
      </c>
      <c r="V456">
        <v>0</v>
      </c>
      <c r="W456">
        <v>15362</v>
      </c>
      <c r="X456">
        <v>6</v>
      </c>
      <c r="Y456">
        <v>225282</v>
      </c>
      <c r="Z456">
        <v>139</v>
      </c>
      <c r="AA456">
        <v>339</v>
      </c>
      <c r="AB456" t="s">
        <v>2657</v>
      </c>
    </row>
    <row r="457" spans="1:28" x14ac:dyDescent="0.3">
      <c r="A457" s="4" t="s">
        <v>2660</v>
      </c>
      <c r="B457" t="s">
        <v>67</v>
      </c>
      <c r="C457" t="s">
        <v>68</v>
      </c>
      <c r="D457" t="s">
        <v>58</v>
      </c>
      <c r="E457">
        <v>2008</v>
      </c>
      <c r="F457">
        <v>118</v>
      </c>
      <c r="G457" t="s">
        <v>1180</v>
      </c>
      <c r="H457" t="s">
        <v>2662</v>
      </c>
      <c r="I457" s="4">
        <v>80000000</v>
      </c>
      <c r="J457" s="4">
        <v>101111837</v>
      </c>
      <c r="K457">
        <v>6.6</v>
      </c>
      <c r="L457">
        <v>2.35</v>
      </c>
      <c r="M457" t="s">
        <v>69</v>
      </c>
      <c r="N457" t="s">
        <v>2658</v>
      </c>
      <c r="O457">
        <v>154</v>
      </c>
      <c r="P457" t="s">
        <v>1007</v>
      </c>
      <c r="Q457">
        <v>3000</v>
      </c>
      <c r="R457" t="s">
        <v>2659</v>
      </c>
      <c r="S457">
        <v>982</v>
      </c>
      <c r="T457" t="s">
        <v>2661</v>
      </c>
      <c r="U457">
        <v>915</v>
      </c>
      <c r="V457">
        <v>0</v>
      </c>
      <c r="W457">
        <v>5637</v>
      </c>
      <c r="X457">
        <v>3</v>
      </c>
      <c r="Y457">
        <v>150764</v>
      </c>
      <c r="Z457">
        <v>215</v>
      </c>
      <c r="AA457">
        <v>318</v>
      </c>
      <c r="AB457" t="s">
        <v>2663</v>
      </c>
    </row>
    <row r="458" spans="1:28" x14ac:dyDescent="0.3">
      <c r="A458" s="4" t="s">
        <v>2666</v>
      </c>
      <c r="B458" t="s">
        <v>67</v>
      </c>
      <c r="C458" t="s">
        <v>68</v>
      </c>
      <c r="D458" t="s">
        <v>58</v>
      </c>
      <c r="E458">
        <v>2003</v>
      </c>
      <c r="F458">
        <v>154</v>
      </c>
      <c r="G458" t="s">
        <v>2665</v>
      </c>
      <c r="H458" t="s">
        <v>2667</v>
      </c>
      <c r="I458" s="4">
        <v>79000000</v>
      </c>
      <c r="J458" s="4">
        <v>95632614</v>
      </c>
      <c r="K458">
        <v>7.2</v>
      </c>
      <c r="L458">
        <v>2.35</v>
      </c>
      <c r="M458" t="s">
        <v>612</v>
      </c>
      <c r="N458" t="s">
        <v>2664</v>
      </c>
      <c r="O458">
        <v>333</v>
      </c>
      <c r="P458" t="s">
        <v>724</v>
      </c>
      <c r="Q458">
        <v>22000</v>
      </c>
      <c r="R458" t="s">
        <v>867</v>
      </c>
      <c r="S458">
        <v>20000</v>
      </c>
      <c r="T458" t="s">
        <v>407</v>
      </c>
      <c r="U458">
        <v>16000</v>
      </c>
      <c r="V458">
        <v>0</v>
      </c>
      <c r="W458">
        <v>61110</v>
      </c>
      <c r="X458">
        <v>3</v>
      </c>
      <c r="Y458">
        <v>118483</v>
      </c>
      <c r="Z458">
        <v>198</v>
      </c>
      <c r="AA458">
        <v>674</v>
      </c>
      <c r="AB458" t="s">
        <v>2668</v>
      </c>
    </row>
    <row r="459" spans="1:28" x14ac:dyDescent="0.3">
      <c r="A459" s="4" t="s">
        <v>2670</v>
      </c>
      <c r="B459" t="s">
        <v>67</v>
      </c>
      <c r="C459" t="s">
        <v>68</v>
      </c>
      <c r="D459" t="s">
        <v>58</v>
      </c>
      <c r="E459">
        <v>2010</v>
      </c>
      <c r="F459">
        <v>118</v>
      </c>
      <c r="G459" t="s">
        <v>739</v>
      </c>
      <c r="H459" t="s">
        <v>2671</v>
      </c>
      <c r="I459" s="4">
        <v>80000000</v>
      </c>
      <c r="J459" s="4">
        <v>94822707</v>
      </c>
      <c r="K459">
        <v>6.9</v>
      </c>
      <c r="L459">
        <v>2.35</v>
      </c>
      <c r="M459" t="s">
        <v>612</v>
      </c>
      <c r="N459" t="s">
        <v>2669</v>
      </c>
      <c r="O459">
        <v>117</v>
      </c>
      <c r="P459" t="s">
        <v>1746</v>
      </c>
      <c r="Q459">
        <v>18000</v>
      </c>
      <c r="R459" t="s">
        <v>317</v>
      </c>
      <c r="S459">
        <v>15000</v>
      </c>
      <c r="T459" t="s">
        <v>467</v>
      </c>
      <c r="U459">
        <v>10000</v>
      </c>
      <c r="V459">
        <v>20000</v>
      </c>
      <c r="W459">
        <v>44797</v>
      </c>
      <c r="X459">
        <v>0</v>
      </c>
      <c r="Y459">
        <v>227072</v>
      </c>
      <c r="Z459">
        <v>325</v>
      </c>
      <c r="AA459">
        <v>560</v>
      </c>
      <c r="AB459" t="s">
        <v>2672</v>
      </c>
    </row>
    <row r="460" spans="1:28" x14ac:dyDescent="0.3">
      <c r="A460" s="4" t="s">
        <v>2676</v>
      </c>
      <c r="B460" t="s">
        <v>67</v>
      </c>
      <c r="C460" t="s">
        <v>68</v>
      </c>
      <c r="D460" t="s">
        <v>58</v>
      </c>
      <c r="E460">
        <v>1997</v>
      </c>
      <c r="F460">
        <v>90</v>
      </c>
      <c r="G460" t="s">
        <v>2675</v>
      </c>
      <c r="H460" t="s">
        <v>2678</v>
      </c>
      <c r="I460" s="4">
        <v>80000000</v>
      </c>
      <c r="J460" s="4">
        <v>92969824</v>
      </c>
      <c r="K460">
        <v>5.2</v>
      </c>
      <c r="L460">
        <v>1.85</v>
      </c>
      <c r="M460" t="s">
        <v>122</v>
      </c>
      <c r="N460" t="s">
        <v>2673</v>
      </c>
      <c r="O460">
        <v>10</v>
      </c>
      <c r="P460" t="s">
        <v>837</v>
      </c>
      <c r="Q460">
        <v>49000</v>
      </c>
      <c r="R460" t="s">
        <v>2674</v>
      </c>
      <c r="S460">
        <v>570</v>
      </c>
      <c r="T460" t="s">
        <v>2677</v>
      </c>
      <c r="U460">
        <v>159</v>
      </c>
      <c r="V460">
        <v>0</v>
      </c>
      <c r="W460">
        <v>50005</v>
      </c>
      <c r="X460">
        <v>1</v>
      </c>
      <c r="Y460">
        <v>63625</v>
      </c>
      <c r="Z460">
        <v>53</v>
      </c>
      <c r="AA460">
        <v>64</v>
      </c>
      <c r="AB460" t="s">
        <v>2679</v>
      </c>
    </row>
    <row r="461" spans="1:28" x14ac:dyDescent="0.3">
      <c r="A461" s="4" t="s">
        <v>2682</v>
      </c>
      <c r="B461" t="s">
        <v>67</v>
      </c>
      <c r="C461" t="s">
        <v>68</v>
      </c>
      <c r="D461" t="s">
        <v>58</v>
      </c>
      <c r="E461">
        <v>1999</v>
      </c>
      <c r="F461">
        <v>113</v>
      </c>
      <c r="G461" t="s">
        <v>2681</v>
      </c>
      <c r="H461" t="s">
        <v>2684</v>
      </c>
      <c r="I461" s="4">
        <v>80000000</v>
      </c>
      <c r="J461" s="4">
        <v>91188905</v>
      </c>
      <c r="K461">
        <v>4.9000000000000004</v>
      </c>
      <c r="L461">
        <v>2.35</v>
      </c>
      <c r="M461" t="s">
        <v>69</v>
      </c>
      <c r="N461" t="s">
        <v>1626</v>
      </c>
      <c r="O461">
        <v>101</v>
      </c>
      <c r="P461" t="s">
        <v>255</v>
      </c>
      <c r="Q461">
        <v>14000</v>
      </c>
      <c r="R461" t="s">
        <v>2680</v>
      </c>
      <c r="S461">
        <v>960</v>
      </c>
      <c r="T461" t="s">
        <v>2683</v>
      </c>
      <c r="U461">
        <v>913</v>
      </c>
      <c r="V461">
        <v>0</v>
      </c>
      <c r="W461">
        <v>17786</v>
      </c>
      <c r="X461">
        <v>0</v>
      </c>
      <c r="Y461">
        <v>58184</v>
      </c>
      <c r="Z461">
        <v>167</v>
      </c>
      <c r="AA461">
        <v>805</v>
      </c>
      <c r="AB461" t="s">
        <v>2685</v>
      </c>
    </row>
    <row r="462" spans="1:28" x14ac:dyDescent="0.3">
      <c r="A462" s="4" t="s">
        <v>2688</v>
      </c>
      <c r="B462" t="s">
        <v>67</v>
      </c>
      <c r="C462" t="s">
        <v>68</v>
      </c>
      <c r="D462" t="s">
        <v>58</v>
      </c>
      <c r="E462">
        <v>1996</v>
      </c>
      <c r="F462">
        <v>88</v>
      </c>
      <c r="G462" t="s">
        <v>2687</v>
      </c>
      <c r="H462" t="s">
        <v>2690</v>
      </c>
      <c r="I462" s="4">
        <v>80000000</v>
      </c>
      <c r="J462" s="4">
        <v>90443603</v>
      </c>
      <c r="K462">
        <v>6.3</v>
      </c>
      <c r="L462">
        <v>1.77</v>
      </c>
      <c r="M462" t="s">
        <v>122</v>
      </c>
      <c r="N462" t="s">
        <v>2686</v>
      </c>
      <c r="O462">
        <v>30</v>
      </c>
      <c r="P462" t="s">
        <v>574</v>
      </c>
      <c r="Q462">
        <v>13000</v>
      </c>
      <c r="R462" t="s">
        <v>1019</v>
      </c>
      <c r="S462">
        <v>967</v>
      </c>
      <c r="T462" t="s">
        <v>2689</v>
      </c>
      <c r="U462">
        <v>366</v>
      </c>
      <c r="V462">
        <v>0</v>
      </c>
      <c r="W462">
        <v>15001</v>
      </c>
      <c r="X462">
        <v>1</v>
      </c>
      <c r="Y462">
        <v>112167</v>
      </c>
      <c r="Z462">
        <v>46</v>
      </c>
      <c r="AA462">
        <v>123</v>
      </c>
      <c r="AB462" t="s">
        <v>2691</v>
      </c>
    </row>
    <row r="463" spans="1:28" x14ac:dyDescent="0.3">
      <c r="A463" s="4" t="s">
        <v>2695</v>
      </c>
      <c r="B463" t="s">
        <v>67</v>
      </c>
      <c r="C463" t="s">
        <v>68</v>
      </c>
      <c r="D463" t="s">
        <v>58</v>
      </c>
      <c r="E463">
        <v>2006</v>
      </c>
      <c r="F463">
        <v>93</v>
      </c>
      <c r="G463" t="s">
        <v>2693</v>
      </c>
      <c r="H463" t="s">
        <v>2697</v>
      </c>
      <c r="I463" s="4">
        <v>65000000</v>
      </c>
      <c r="J463" s="4">
        <v>82226474</v>
      </c>
      <c r="K463">
        <v>5.6</v>
      </c>
      <c r="L463">
        <v>1.85</v>
      </c>
      <c r="M463" t="s">
        <v>122</v>
      </c>
      <c r="N463" t="s">
        <v>835</v>
      </c>
      <c r="O463">
        <v>189</v>
      </c>
      <c r="P463" t="s">
        <v>2694</v>
      </c>
      <c r="Q463">
        <v>1000</v>
      </c>
      <c r="R463" t="s">
        <v>2692</v>
      </c>
      <c r="S463">
        <v>177</v>
      </c>
      <c r="T463" t="s">
        <v>2696</v>
      </c>
      <c r="U463">
        <v>38</v>
      </c>
      <c r="V463">
        <v>0</v>
      </c>
      <c r="W463">
        <v>1267</v>
      </c>
      <c r="X463">
        <v>0</v>
      </c>
      <c r="Y463">
        <v>65499</v>
      </c>
      <c r="Z463">
        <v>147</v>
      </c>
      <c r="AA463">
        <v>424</v>
      </c>
      <c r="AB463" t="s">
        <v>2698</v>
      </c>
    </row>
    <row r="464" spans="1:28" x14ac:dyDescent="0.3">
      <c r="A464" s="4" t="s">
        <v>2701</v>
      </c>
      <c r="B464" t="s">
        <v>67</v>
      </c>
      <c r="C464" t="s">
        <v>68</v>
      </c>
      <c r="D464" t="s">
        <v>58</v>
      </c>
      <c r="E464">
        <v>2008</v>
      </c>
      <c r="F464">
        <v>104</v>
      </c>
      <c r="G464" t="s">
        <v>2700</v>
      </c>
      <c r="H464" t="s">
        <v>2703</v>
      </c>
      <c r="I464" s="4">
        <v>80000000</v>
      </c>
      <c r="J464" s="4">
        <v>79363785</v>
      </c>
      <c r="K464">
        <v>5.5</v>
      </c>
      <c r="L464">
        <v>2.35</v>
      </c>
      <c r="M464" t="s">
        <v>69</v>
      </c>
      <c r="N464" t="s">
        <v>2699</v>
      </c>
      <c r="O464">
        <v>301</v>
      </c>
      <c r="P464" t="s">
        <v>615</v>
      </c>
      <c r="Q464">
        <v>18000</v>
      </c>
      <c r="R464" t="s">
        <v>626</v>
      </c>
      <c r="S464">
        <v>4000</v>
      </c>
      <c r="T464" t="s">
        <v>2702</v>
      </c>
      <c r="U464">
        <v>71</v>
      </c>
      <c r="V464">
        <v>0</v>
      </c>
      <c r="W464">
        <v>22194</v>
      </c>
      <c r="X464">
        <v>0</v>
      </c>
      <c r="Y464">
        <v>139423</v>
      </c>
      <c r="Z464">
        <v>276</v>
      </c>
      <c r="AA464">
        <v>698</v>
      </c>
      <c r="AB464" t="s">
        <v>2704</v>
      </c>
    </row>
    <row r="465" spans="1:28" x14ac:dyDescent="0.3">
      <c r="A465" s="4" t="s">
        <v>2707</v>
      </c>
      <c r="B465" t="s">
        <v>67</v>
      </c>
      <c r="C465" t="s">
        <v>68</v>
      </c>
      <c r="D465" t="s">
        <v>58</v>
      </c>
      <c r="E465">
        <v>1997</v>
      </c>
      <c r="F465">
        <v>135</v>
      </c>
      <c r="G465" t="s">
        <v>2706</v>
      </c>
      <c r="H465" t="s">
        <v>2709</v>
      </c>
      <c r="I465" s="4">
        <v>75000000</v>
      </c>
      <c r="J465" s="4">
        <v>76081498</v>
      </c>
      <c r="K465">
        <v>6.7</v>
      </c>
      <c r="L465">
        <v>2.35</v>
      </c>
      <c r="M465" t="s">
        <v>612</v>
      </c>
      <c r="N465" t="s">
        <v>1083</v>
      </c>
      <c r="O465">
        <v>503</v>
      </c>
      <c r="P465" t="s">
        <v>1549</v>
      </c>
      <c r="Q465">
        <v>8000</v>
      </c>
      <c r="R465" t="s">
        <v>2705</v>
      </c>
      <c r="S465">
        <v>137</v>
      </c>
      <c r="T465" t="s">
        <v>2708</v>
      </c>
      <c r="U465">
        <v>67</v>
      </c>
      <c r="V465">
        <v>0</v>
      </c>
      <c r="W465">
        <v>8355</v>
      </c>
      <c r="X465">
        <v>1</v>
      </c>
      <c r="Y465">
        <v>76099</v>
      </c>
      <c r="Z465">
        <v>80</v>
      </c>
      <c r="AA465">
        <v>162</v>
      </c>
      <c r="AB465" t="s">
        <v>2710</v>
      </c>
    </row>
    <row r="466" spans="1:28" x14ac:dyDescent="0.3">
      <c r="A466" s="4" t="s">
        <v>2711</v>
      </c>
      <c r="B466" t="s">
        <v>67</v>
      </c>
      <c r="C466" t="s">
        <v>68</v>
      </c>
      <c r="D466" t="s">
        <v>58</v>
      </c>
      <c r="E466">
        <v>2014</v>
      </c>
      <c r="F466">
        <v>134</v>
      </c>
      <c r="G466" t="s">
        <v>1489</v>
      </c>
      <c r="H466" t="s">
        <v>2713</v>
      </c>
      <c r="I466" s="4">
        <v>68000000</v>
      </c>
      <c r="J466" s="4">
        <v>85707116</v>
      </c>
      <c r="K466">
        <v>7.6</v>
      </c>
      <c r="L466">
        <v>2.35</v>
      </c>
      <c r="M466" t="s">
        <v>612</v>
      </c>
      <c r="N466" t="s">
        <v>534</v>
      </c>
      <c r="O466">
        <v>452</v>
      </c>
      <c r="P466" t="s">
        <v>367</v>
      </c>
      <c r="Q466">
        <v>11000</v>
      </c>
      <c r="R466" t="s">
        <v>1231</v>
      </c>
      <c r="S466">
        <v>8000</v>
      </c>
      <c r="T466" t="s">
        <v>2712</v>
      </c>
      <c r="U466">
        <v>697</v>
      </c>
      <c r="V466">
        <v>82000</v>
      </c>
      <c r="W466">
        <v>20411</v>
      </c>
      <c r="X466">
        <v>4</v>
      </c>
      <c r="Y466">
        <v>303185</v>
      </c>
      <c r="Z466">
        <v>406</v>
      </c>
      <c r="AA466">
        <v>701</v>
      </c>
      <c r="AB466" t="s">
        <v>2714</v>
      </c>
    </row>
    <row r="467" spans="1:28" x14ac:dyDescent="0.3">
      <c r="A467" s="4" t="s">
        <v>2717</v>
      </c>
      <c r="B467" t="s">
        <v>67</v>
      </c>
      <c r="C467" t="s">
        <v>68</v>
      </c>
      <c r="D467" t="s">
        <v>58</v>
      </c>
      <c r="E467">
        <v>1998</v>
      </c>
      <c r="F467">
        <v>98</v>
      </c>
      <c r="G467" t="s">
        <v>2716</v>
      </c>
      <c r="H467" t="s">
        <v>2718</v>
      </c>
      <c r="I467" s="4">
        <v>70000000</v>
      </c>
      <c r="J467" s="4">
        <v>74329966</v>
      </c>
      <c r="K467">
        <v>5.7</v>
      </c>
      <c r="L467">
        <v>2.35</v>
      </c>
      <c r="M467" t="s">
        <v>69</v>
      </c>
      <c r="N467" t="s">
        <v>2715</v>
      </c>
      <c r="O467">
        <v>425</v>
      </c>
      <c r="P467" t="s">
        <v>418</v>
      </c>
      <c r="Q467">
        <v>11000</v>
      </c>
      <c r="R467" t="s">
        <v>2280</v>
      </c>
      <c r="S467">
        <v>643</v>
      </c>
      <c r="T467" t="s">
        <v>1219</v>
      </c>
      <c r="U467">
        <v>397</v>
      </c>
      <c r="V467">
        <v>0</v>
      </c>
      <c r="W467">
        <v>12729</v>
      </c>
      <c r="X467">
        <v>2</v>
      </c>
      <c r="Y467">
        <v>60910</v>
      </c>
      <c r="Z467">
        <v>97</v>
      </c>
      <c r="AA467">
        <v>164</v>
      </c>
      <c r="AB467" t="s">
        <v>2719</v>
      </c>
    </row>
    <row r="468" spans="1:28" x14ac:dyDescent="0.3">
      <c r="A468" s="4" t="s">
        <v>2722</v>
      </c>
      <c r="B468" t="s">
        <v>67</v>
      </c>
      <c r="C468" t="s">
        <v>68</v>
      </c>
      <c r="D468" t="s">
        <v>58</v>
      </c>
      <c r="E468">
        <v>2010</v>
      </c>
      <c r="F468">
        <v>80</v>
      </c>
      <c r="G468" t="s">
        <v>498</v>
      </c>
      <c r="H468" t="s">
        <v>2724</v>
      </c>
      <c r="I468" s="4">
        <v>80000000</v>
      </c>
      <c r="J468" s="4">
        <v>100169068</v>
      </c>
      <c r="K468">
        <v>4.5999999999999996</v>
      </c>
      <c r="L468">
        <v>1.85</v>
      </c>
      <c r="M468" t="s">
        <v>122</v>
      </c>
      <c r="N468" t="s">
        <v>2720</v>
      </c>
      <c r="O468">
        <v>40</v>
      </c>
      <c r="P468" t="s">
        <v>750</v>
      </c>
      <c r="Q468">
        <v>3000</v>
      </c>
      <c r="R468" t="s">
        <v>2721</v>
      </c>
      <c r="S468">
        <v>642</v>
      </c>
      <c r="T468" t="s">
        <v>2723</v>
      </c>
      <c r="U468">
        <v>375</v>
      </c>
      <c r="V468">
        <v>0</v>
      </c>
      <c r="W468">
        <v>4394</v>
      </c>
      <c r="X468">
        <v>0</v>
      </c>
      <c r="Y468">
        <v>16385</v>
      </c>
      <c r="Z468">
        <v>143</v>
      </c>
      <c r="AA468">
        <v>100</v>
      </c>
      <c r="AB468" t="s">
        <v>2725</v>
      </c>
    </row>
    <row r="469" spans="1:28" x14ac:dyDescent="0.3">
      <c r="A469" s="4" t="s">
        <v>2729</v>
      </c>
      <c r="B469" t="s">
        <v>67</v>
      </c>
      <c r="C469" t="s">
        <v>68</v>
      </c>
      <c r="D469" t="s">
        <v>58</v>
      </c>
      <c r="E469">
        <v>2002</v>
      </c>
      <c r="F469">
        <v>83</v>
      </c>
      <c r="G469" t="s">
        <v>2728</v>
      </c>
      <c r="H469" t="s">
        <v>2731</v>
      </c>
      <c r="I469" s="4">
        <v>80000000</v>
      </c>
      <c r="J469" s="4">
        <v>73215310</v>
      </c>
      <c r="K469">
        <v>7</v>
      </c>
      <c r="L469">
        <v>2.35</v>
      </c>
      <c r="M469" t="s">
        <v>304</v>
      </c>
      <c r="N469" t="s">
        <v>2726</v>
      </c>
      <c r="O469">
        <v>21</v>
      </c>
      <c r="P469" t="s">
        <v>1181</v>
      </c>
      <c r="Q469">
        <v>13000</v>
      </c>
      <c r="R469" t="s">
        <v>2727</v>
      </c>
      <c r="S469">
        <v>503</v>
      </c>
      <c r="T469" t="s">
        <v>2730</v>
      </c>
      <c r="U469">
        <v>495</v>
      </c>
      <c r="V469">
        <v>4000</v>
      </c>
      <c r="W469">
        <v>14261</v>
      </c>
      <c r="X469">
        <v>0</v>
      </c>
      <c r="Y469">
        <v>44143</v>
      </c>
      <c r="Z469">
        <v>106</v>
      </c>
      <c r="AA469">
        <v>216</v>
      </c>
      <c r="AB469" t="s">
        <v>2732</v>
      </c>
    </row>
    <row r="470" spans="1:28" x14ac:dyDescent="0.3">
      <c r="A470" s="4" t="s">
        <v>2735</v>
      </c>
      <c r="B470" t="s">
        <v>67</v>
      </c>
      <c r="C470" t="s">
        <v>68</v>
      </c>
      <c r="D470" t="s">
        <v>58</v>
      </c>
      <c r="E470">
        <v>2011</v>
      </c>
      <c r="F470">
        <v>102</v>
      </c>
      <c r="G470" t="s">
        <v>2734</v>
      </c>
      <c r="H470" t="s">
        <v>2737</v>
      </c>
      <c r="I470" s="4">
        <v>80000000</v>
      </c>
      <c r="J470" s="4">
        <v>80360866</v>
      </c>
      <c r="K470">
        <v>5.2</v>
      </c>
      <c r="L470">
        <v>2.35</v>
      </c>
      <c r="M470" t="s">
        <v>122</v>
      </c>
      <c r="N470" t="s">
        <v>1648</v>
      </c>
      <c r="O470">
        <v>153</v>
      </c>
      <c r="P470" t="s">
        <v>1007</v>
      </c>
      <c r="Q470">
        <v>3000</v>
      </c>
      <c r="R470" t="s">
        <v>2733</v>
      </c>
      <c r="S470">
        <v>1000</v>
      </c>
      <c r="T470" t="s">
        <v>2736</v>
      </c>
      <c r="U470">
        <v>269</v>
      </c>
      <c r="V470">
        <v>0</v>
      </c>
      <c r="W470">
        <v>5392</v>
      </c>
      <c r="X470">
        <v>1</v>
      </c>
      <c r="Y470">
        <v>44662</v>
      </c>
      <c r="Z470">
        <v>178</v>
      </c>
      <c r="AA470">
        <v>127</v>
      </c>
      <c r="AB470" t="s">
        <v>2738</v>
      </c>
    </row>
    <row r="471" spans="1:28" x14ac:dyDescent="0.3">
      <c r="A471" s="4" t="s">
        <v>2741</v>
      </c>
      <c r="B471" t="s">
        <v>67</v>
      </c>
      <c r="C471" t="s">
        <v>68</v>
      </c>
      <c r="D471" t="s">
        <v>58</v>
      </c>
      <c r="E471">
        <v>1998</v>
      </c>
      <c r="F471">
        <v>130</v>
      </c>
      <c r="G471" t="s">
        <v>2740</v>
      </c>
      <c r="H471" t="s">
        <v>2743</v>
      </c>
      <c r="I471" s="4">
        <v>80000000</v>
      </c>
      <c r="J471" s="4">
        <v>69102910</v>
      </c>
      <c r="K471">
        <v>5.0999999999999996</v>
      </c>
      <c r="L471">
        <v>2.35</v>
      </c>
      <c r="M471" t="s">
        <v>69</v>
      </c>
      <c r="N471" t="s">
        <v>2739</v>
      </c>
      <c r="O471">
        <v>81</v>
      </c>
      <c r="P471" t="s">
        <v>467</v>
      </c>
      <c r="Q471">
        <v>10000</v>
      </c>
      <c r="R471" t="s">
        <v>215</v>
      </c>
      <c r="S471">
        <v>882</v>
      </c>
      <c r="T471" t="s">
        <v>2742</v>
      </c>
      <c r="U471">
        <v>427</v>
      </c>
      <c r="V471">
        <v>0</v>
      </c>
      <c r="W471">
        <v>12186</v>
      </c>
      <c r="X471">
        <v>0</v>
      </c>
      <c r="Y471">
        <v>58402</v>
      </c>
      <c r="Z471">
        <v>102</v>
      </c>
      <c r="AA471">
        <v>370</v>
      </c>
      <c r="AB471" t="s">
        <v>2744</v>
      </c>
    </row>
    <row r="472" spans="1:28" x14ac:dyDescent="0.3">
      <c r="A472" s="4" t="s">
        <v>2747</v>
      </c>
      <c r="B472" t="s">
        <v>67</v>
      </c>
      <c r="C472" t="s">
        <v>68</v>
      </c>
      <c r="D472" t="s">
        <v>58</v>
      </c>
      <c r="E472">
        <v>2004</v>
      </c>
      <c r="F472">
        <v>129</v>
      </c>
      <c r="G472" t="s">
        <v>2221</v>
      </c>
      <c r="H472" t="s">
        <v>2749</v>
      </c>
      <c r="I472" s="4">
        <v>80000000</v>
      </c>
      <c r="J472" s="4">
        <v>65948711</v>
      </c>
      <c r="K472">
        <v>6.6</v>
      </c>
      <c r="L472">
        <v>1.85</v>
      </c>
      <c r="M472" t="s">
        <v>612</v>
      </c>
      <c r="N472" t="s">
        <v>2745</v>
      </c>
      <c r="O472">
        <v>438</v>
      </c>
      <c r="P472" t="s">
        <v>1746</v>
      </c>
      <c r="Q472">
        <v>18000</v>
      </c>
      <c r="R472" t="s">
        <v>2746</v>
      </c>
      <c r="S472">
        <v>1000</v>
      </c>
      <c r="T472" t="s">
        <v>2748</v>
      </c>
      <c r="U472">
        <v>502</v>
      </c>
      <c r="V472">
        <v>0</v>
      </c>
      <c r="W472">
        <v>20056</v>
      </c>
      <c r="X472">
        <v>1</v>
      </c>
      <c r="Y472">
        <v>86422</v>
      </c>
      <c r="Z472">
        <v>209</v>
      </c>
      <c r="AA472">
        <v>363</v>
      </c>
      <c r="AB472" t="s">
        <v>2750</v>
      </c>
    </row>
    <row r="473" spans="1:28" x14ac:dyDescent="0.3">
      <c r="A473" s="4" t="s">
        <v>2752</v>
      </c>
      <c r="B473" t="s">
        <v>67</v>
      </c>
      <c r="C473" t="s">
        <v>68</v>
      </c>
      <c r="D473" t="s">
        <v>58</v>
      </c>
      <c r="E473">
        <v>1997</v>
      </c>
      <c r="F473">
        <v>117</v>
      </c>
      <c r="G473" t="s">
        <v>241</v>
      </c>
      <c r="H473" t="s">
        <v>2754</v>
      </c>
      <c r="I473" s="4" t="s">
        <v>24161</v>
      </c>
      <c r="J473" s="4">
        <v>821997</v>
      </c>
      <c r="K473">
        <v>7</v>
      </c>
      <c r="L473">
        <v>1.85</v>
      </c>
      <c r="M473" t="s">
        <v>69</v>
      </c>
      <c r="N473" t="s">
        <v>2751</v>
      </c>
      <c r="O473">
        <v>69</v>
      </c>
      <c r="P473" t="s">
        <v>2553</v>
      </c>
      <c r="Q473">
        <v>898</v>
      </c>
      <c r="R473" t="s">
        <v>2260</v>
      </c>
      <c r="S473">
        <v>577</v>
      </c>
      <c r="T473" t="s">
        <v>2753</v>
      </c>
      <c r="U473">
        <v>87</v>
      </c>
      <c r="V473">
        <v>91</v>
      </c>
      <c r="W473">
        <v>1753</v>
      </c>
      <c r="X473">
        <v>0</v>
      </c>
      <c r="Y473">
        <v>666</v>
      </c>
      <c r="Z473">
        <v>19</v>
      </c>
      <c r="AA473">
        <v>40</v>
      </c>
      <c r="AB473" t="s">
        <v>2755</v>
      </c>
    </row>
    <row r="474" spans="1:28" x14ac:dyDescent="0.3">
      <c r="A474" s="4" t="s">
        <v>2756</v>
      </c>
      <c r="B474" t="s">
        <v>67</v>
      </c>
      <c r="C474" t="s">
        <v>68</v>
      </c>
      <c r="D474" t="s">
        <v>58</v>
      </c>
      <c r="E474">
        <v>2015</v>
      </c>
      <c r="F474">
        <v>89</v>
      </c>
      <c r="G474" t="s">
        <v>818</v>
      </c>
      <c r="H474" t="s">
        <v>2758</v>
      </c>
      <c r="I474" s="4">
        <v>80000000</v>
      </c>
      <c r="J474" s="4">
        <v>169692572</v>
      </c>
      <c r="K474">
        <v>6.7</v>
      </c>
      <c r="L474">
        <v>1.85</v>
      </c>
      <c r="M474" t="s">
        <v>122</v>
      </c>
      <c r="N474" t="s">
        <v>2354</v>
      </c>
      <c r="O474">
        <v>266</v>
      </c>
      <c r="P474" t="s">
        <v>299</v>
      </c>
      <c r="Q474">
        <v>12000</v>
      </c>
      <c r="R474" t="s">
        <v>2199</v>
      </c>
      <c r="S474">
        <v>11000</v>
      </c>
      <c r="T474" t="s">
        <v>2757</v>
      </c>
      <c r="U474">
        <v>859</v>
      </c>
      <c r="V474">
        <v>16000</v>
      </c>
      <c r="W474">
        <v>26839</v>
      </c>
      <c r="X474">
        <v>0</v>
      </c>
      <c r="Y474">
        <v>56501</v>
      </c>
      <c r="Z474">
        <v>152</v>
      </c>
      <c r="AA474">
        <v>97</v>
      </c>
      <c r="AB474" t="s">
        <v>2759</v>
      </c>
    </row>
    <row r="475" spans="1:28" x14ac:dyDescent="0.3">
      <c r="A475" s="4" t="s">
        <v>24061</v>
      </c>
      <c r="B475" t="s">
        <v>67</v>
      </c>
      <c r="C475" t="s">
        <v>68</v>
      </c>
      <c r="D475" t="s">
        <v>24160</v>
      </c>
      <c r="E475" t="s">
        <v>24161</v>
      </c>
      <c r="F475">
        <v>25</v>
      </c>
      <c r="G475" t="s">
        <v>542</v>
      </c>
      <c r="H475" t="s">
        <v>2763</v>
      </c>
      <c r="I475" s="4" t="s">
        <v>24161</v>
      </c>
      <c r="J475" s="4" t="s">
        <v>24161</v>
      </c>
      <c r="K475">
        <v>7.6</v>
      </c>
      <c r="L475">
        <v>4</v>
      </c>
      <c r="M475" t="s">
        <v>2765</v>
      </c>
      <c r="N475" t="s">
        <v>24161</v>
      </c>
      <c r="O475" t="s">
        <v>24161</v>
      </c>
      <c r="P475" t="s">
        <v>2761</v>
      </c>
      <c r="Q475">
        <v>1000</v>
      </c>
      <c r="R475" t="s">
        <v>2760</v>
      </c>
      <c r="S475">
        <v>960</v>
      </c>
      <c r="T475" t="s">
        <v>2762</v>
      </c>
      <c r="U475">
        <v>474</v>
      </c>
      <c r="V475">
        <v>0</v>
      </c>
      <c r="W475">
        <v>2614</v>
      </c>
      <c r="X475">
        <v>1</v>
      </c>
      <c r="Y475">
        <v>11427</v>
      </c>
      <c r="Z475">
        <v>31</v>
      </c>
      <c r="AA475">
        <v>71</v>
      </c>
      <c r="AB475" t="s">
        <v>2764</v>
      </c>
    </row>
    <row r="476" spans="1:28" x14ac:dyDescent="0.3">
      <c r="A476" s="4" t="s">
        <v>2770</v>
      </c>
      <c r="B476" t="s">
        <v>67</v>
      </c>
      <c r="C476" t="s">
        <v>68</v>
      </c>
      <c r="D476" t="s">
        <v>58</v>
      </c>
      <c r="E476">
        <v>1999</v>
      </c>
      <c r="F476">
        <v>74</v>
      </c>
      <c r="G476" t="s">
        <v>2768</v>
      </c>
      <c r="H476" t="s">
        <v>2772</v>
      </c>
      <c r="I476" s="4">
        <v>80000000</v>
      </c>
      <c r="J476" s="4">
        <v>60507228</v>
      </c>
      <c r="K476">
        <v>7.3</v>
      </c>
      <c r="L476">
        <v>1.78</v>
      </c>
      <c r="M476" t="s">
        <v>304</v>
      </c>
      <c r="N476" t="s">
        <v>2766</v>
      </c>
      <c r="O476">
        <v>11</v>
      </c>
      <c r="P476" t="s">
        <v>2769</v>
      </c>
      <c r="Q476">
        <v>340</v>
      </c>
      <c r="R476" t="s">
        <v>2767</v>
      </c>
      <c r="S476">
        <v>243</v>
      </c>
      <c r="T476" t="s">
        <v>2771</v>
      </c>
      <c r="U476">
        <v>62</v>
      </c>
      <c r="V476">
        <v>607</v>
      </c>
      <c r="W476">
        <v>814</v>
      </c>
      <c r="X476">
        <v>0</v>
      </c>
      <c r="Y476">
        <v>27543</v>
      </c>
      <c r="Z476">
        <v>129</v>
      </c>
      <c r="AA476">
        <v>186</v>
      </c>
      <c r="AB476" t="s">
        <v>2773</v>
      </c>
    </row>
    <row r="477" spans="1:28" x14ac:dyDescent="0.3">
      <c r="A477" s="4" t="s">
        <v>2775</v>
      </c>
      <c r="B477" t="s">
        <v>67</v>
      </c>
      <c r="C477" t="s">
        <v>68</v>
      </c>
      <c r="D477" t="s">
        <v>58</v>
      </c>
      <c r="E477">
        <v>2002</v>
      </c>
      <c r="F477">
        <v>96</v>
      </c>
      <c r="G477" t="s">
        <v>100</v>
      </c>
      <c r="H477" t="s">
        <v>2777</v>
      </c>
      <c r="I477" s="4">
        <v>80000000</v>
      </c>
      <c r="J477" s="4">
        <v>56684819</v>
      </c>
      <c r="K477">
        <v>5.9</v>
      </c>
      <c r="L477">
        <v>2.35</v>
      </c>
      <c r="M477" t="s">
        <v>69</v>
      </c>
      <c r="N477" t="s">
        <v>954</v>
      </c>
      <c r="O477">
        <v>25</v>
      </c>
      <c r="P477" t="s">
        <v>217</v>
      </c>
      <c r="Q477">
        <v>891</v>
      </c>
      <c r="R477" t="s">
        <v>2774</v>
      </c>
      <c r="S477">
        <v>639</v>
      </c>
      <c r="T477" t="s">
        <v>2776</v>
      </c>
      <c r="U477">
        <v>102</v>
      </c>
      <c r="V477">
        <v>3000</v>
      </c>
      <c r="W477">
        <v>1919</v>
      </c>
      <c r="X477">
        <v>0</v>
      </c>
      <c r="Y477">
        <v>103787</v>
      </c>
      <c r="Z477">
        <v>124</v>
      </c>
      <c r="AA477">
        <v>615</v>
      </c>
      <c r="AB477" t="s">
        <v>2778</v>
      </c>
    </row>
    <row r="478" spans="1:28" x14ac:dyDescent="0.3">
      <c r="A478" s="4" t="s">
        <v>2781</v>
      </c>
      <c r="B478" t="s">
        <v>67</v>
      </c>
      <c r="C478" t="s">
        <v>68</v>
      </c>
      <c r="D478" t="s">
        <v>58</v>
      </c>
      <c r="E478">
        <v>1998</v>
      </c>
      <c r="F478">
        <v>114</v>
      </c>
      <c r="G478" t="s">
        <v>2780</v>
      </c>
      <c r="H478" t="s">
        <v>2783</v>
      </c>
      <c r="I478" s="4">
        <v>90000000</v>
      </c>
      <c r="J478" s="4">
        <v>50628009</v>
      </c>
      <c r="K478">
        <v>5.6</v>
      </c>
      <c r="L478">
        <v>1.85</v>
      </c>
      <c r="M478" t="s">
        <v>122</v>
      </c>
      <c r="N478" t="s">
        <v>1921</v>
      </c>
      <c r="O478">
        <v>31</v>
      </c>
      <c r="P478" t="s">
        <v>802</v>
      </c>
      <c r="Q478">
        <v>9000</v>
      </c>
      <c r="R478" t="s">
        <v>2779</v>
      </c>
      <c r="S478">
        <v>496</v>
      </c>
      <c r="T478" t="s">
        <v>2782</v>
      </c>
      <c r="U478">
        <v>372</v>
      </c>
      <c r="V478">
        <v>0</v>
      </c>
      <c r="W478">
        <v>10731</v>
      </c>
      <c r="X478">
        <v>0</v>
      </c>
      <c r="Y478">
        <v>22955</v>
      </c>
      <c r="Z478">
        <v>35</v>
      </c>
      <c r="AA478">
        <v>88</v>
      </c>
      <c r="AB478" t="s">
        <v>2784</v>
      </c>
    </row>
    <row r="479" spans="1:28" x14ac:dyDescent="0.3">
      <c r="A479" s="4" t="s">
        <v>2785</v>
      </c>
      <c r="B479" t="s">
        <v>67</v>
      </c>
      <c r="C479" t="s">
        <v>68</v>
      </c>
      <c r="D479" t="s">
        <v>58</v>
      </c>
      <c r="E479">
        <v>2001</v>
      </c>
      <c r="F479">
        <v>99</v>
      </c>
      <c r="G479" t="s">
        <v>361</v>
      </c>
      <c r="H479" t="s">
        <v>2786</v>
      </c>
      <c r="I479" s="4">
        <v>80000000</v>
      </c>
      <c r="J479" s="4">
        <v>69772969</v>
      </c>
      <c r="K479">
        <v>6.5</v>
      </c>
      <c r="L479">
        <v>2.35</v>
      </c>
      <c r="M479" t="s">
        <v>612</v>
      </c>
      <c r="N479" t="s">
        <v>1706</v>
      </c>
      <c r="O479">
        <v>57</v>
      </c>
      <c r="P479" t="s">
        <v>290</v>
      </c>
      <c r="Q479">
        <v>20000</v>
      </c>
      <c r="R479" t="s">
        <v>279</v>
      </c>
      <c r="S479">
        <v>3000</v>
      </c>
      <c r="T479" t="s">
        <v>1071</v>
      </c>
      <c r="U479">
        <v>820</v>
      </c>
      <c r="V479">
        <v>0</v>
      </c>
      <c r="W479">
        <v>25942</v>
      </c>
      <c r="X479">
        <v>4</v>
      </c>
      <c r="Y479">
        <v>155532</v>
      </c>
      <c r="Z479">
        <v>166</v>
      </c>
      <c r="AA479">
        <v>543</v>
      </c>
      <c r="AB479" t="s">
        <v>2787</v>
      </c>
    </row>
    <row r="480" spans="1:28" x14ac:dyDescent="0.3">
      <c r="A480" s="4" t="s">
        <v>2790</v>
      </c>
      <c r="B480" t="s">
        <v>2794</v>
      </c>
      <c r="C480" t="s">
        <v>68</v>
      </c>
      <c r="D480" t="s">
        <v>58</v>
      </c>
      <c r="E480">
        <v>2005</v>
      </c>
      <c r="F480">
        <v>129</v>
      </c>
      <c r="G480" t="s">
        <v>163</v>
      </c>
      <c r="H480" t="s">
        <v>2792</v>
      </c>
      <c r="I480" s="4">
        <v>75000000</v>
      </c>
      <c r="J480" s="4">
        <v>45356386</v>
      </c>
      <c r="K480">
        <v>5.9</v>
      </c>
      <c r="L480">
        <v>2.35</v>
      </c>
      <c r="M480" t="s">
        <v>122</v>
      </c>
      <c r="N480" t="s">
        <v>340</v>
      </c>
      <c r="O480">
        <v>258</v>
      </c>
      <c r="P480" t="s">
        <v>2789</v>
      </c>
      <c r="Q480">
        <v>2000</v>
      </c>
      <c r="R480" t="s">
        <v>2788</v>
      </c>
      <c r="S480">
        <v>277</v>
      </c>
      <c r="T480" t="s">
        <v>2791</v>
      </c>
      <c r="U480">
        <v>163</v>
      </c>
      <c r="V480">
        <v>951</v>
      </c>
      <c r="W480">
        <v>2864</v>
      </c>
      <c r="X480">
        <v>1</v>
      </c>
      <c r="Y480">
        <v>71574</v>
      </c>
      <c r="Z480">
        <v>137</v>
      </c>
      <c r="AA480">
        <v>244</v>
      </c>
      <c r="AB480" t="s">
        <v>2793</v>
      </c>
    </row>
    <row r="481" spans="1:28" x14ac:dyDescent="0.3">
      <c r="A481" s="4" t="s">
        <v>2797</v>
      </c>
      <c r="B481" t="s">
        <v>67</v>
      </c>
      <c r="C481" t="s">
        <v>68</v>
      </c>
      <c r="D481" t="s">
        <v>58</v>
      </c>
      <c r="E481">
        <v>1998</v>
      </c>
      <c r="F481">
        <v>113</v>
      </c>
      <c r="G481" t="s">
        <v>714</v>
      </c>
      <c r="H481" t="s">
        <v>2799</v>
      </c>
      <c r="I481" s="4">
        <v>85000000</v>
      </c>
      <c r="J481" s="4">
        <v>55350897</v>
      </c>
      <c r="K481">
        <v>7</v>
      </c>
      <c r="L481">
        <v>2.35</v>
      </c>
      <c r="M481" t="s">
        <v>69</v>
      </c>
      <c r="N481" t="s">
        <v>2795</v>
      </c>
      <c r="O481">
        <v>25</v>
      </c>
      <c r="P481" t="s">
        <v>837</v>
      </c>
      <c r="Q481">
        <v>49000</v>
      </c>
      <c r="R481" t="s">
        <v>2796</v>
      </c>
      <c r="S481">
        <v>448</v>
      </c>
      <c r="T481" t="s">
        <v>2798</v>
      </c>
      <c r="U481">
        <v>129</v>
      </c>
      <c r="V481">
        <v>32000</v>
      </c>
      <c r="W481">
        <v>49631</v>
      </c>
      <c r="X481">
        <v>1</v>
      </c>
      <c r="Y481">
        <v>83560</v>
      </c>
      <c r="Z481">
        <v>121</v>
      </c>
      <c r="AA481">
        <v>619</v>
      </c>
      <c r="AB481" t="s">
        <v>2800</v>
      </c>
    </row>
    <row r="482" spans="1:28" x14ac:dyDescent="0.3">
      <c r="A482" s="4" t="s">
        <v>2803</v>
      </c>
      <c r="B482" t="s">
        <v>67</v>
      </c>
      <c r="C482" t="s">
        <v>68</v>
      </c>
      <c r="D482" t="s">
        <v>58</v>
      </c>
      <c r="E482">
        <v>2000</v>
      </c>
      <c r="F482">
        <v>90</v>
      </c>
      <c r="G482" t="s">
        <v>2802</v>
      </c>
      <c r="H482" t="s">
        <v>2805</v>
      </c>
      <c r="I482" s="4">
        <v>80000000</v>
      </c>
      <c r="J482" s="4">
        <v>39442871</v>
      </c>
      <c r="K482">
        <v>5.3</v>
      </c>
      <c r="L482">
        <v>1.85</v>
      </c>
      <c r="M482" t="s">
        <v>69</v>
      </c>
      <c r="N482" t="s">
        <v>2801</v>
      </c>
      <c r="O482">
        <v>65</v>
      </c>
      <c r="P482" t="s">
        <v>2199</v>
      </c>
      <c r="Q482">
        <v>11000</v>
      </c>
      <c r="R482" t="s">
        <v>1975</v>
      </c>
      <c r="S482">
        <v>11000</v>
      </c>
      <c r="T482" t="s">
        <v>2804</v>
      </c>
      <c r="U482">
        <v>658</v>
      </c>
      <c r="V482">
        <v>0</v>
      </c>
      <c r="W482">
        <v>25190</v>
      </c>
      <c r="X482">
        <v>0</v>
      </c>
      <c r="Y482">
        <v>80639</v>
      </c>
      <c r="Z482">
        <v>87</v>
      </c>
      <c r="AA482">
        <v>237</v>
      </c>
      <c r="AB482" t="s">
        <v>2806</v>
      </c>
    </row>
    <row r="483" spans="1:28" x14ac:dyDescent="0.3">
      <c r="A483" s="4" t="s">
        <v>2809</v>
      </c>
      <c r="B483" t="s">
        <v>67</v>
      </c>
      <c r="C483" t="s">
        <v>68</v>
      </c>
      <c r="D483" t="s">
        <v>58</v>
      </c>
      <c r="E483">
        <v>2005</v>
      </c>
      <c r="F483">
        <v>118</v>
      </c>
      <c r="G483" t="s">
        <v>2808</v>
      </c>
      <c r="H483" t="s">
        <v>2810</v>
      </c>
      <c r="I483" s="4">
        <v>88000000</v>
      </c>
      <c r="J483" s="4">
        <v>37899638</v>
      </c>
      <c r="K483">
        <v>5.9</v>
      </c>
      <c r="L483">
        <v>1.85</v>
      </c>
      <c r="M483" t="s">
        <v>69</v>
      </c>
      <c r="N483" t="s">
        <v>2807</v>
      </c>
      <c r="O483">
        <v>0</v>
      </c>
      <c r="P483" t="s">
        <v>1181</v>
      </c>
      <c r="Q483">
        <v>13000</v>
      </c>
      <c r="R483" t="s">
        <v>490</v>
      </c>
      <c r="S483">
        <v>13000</v>
      </c>
      <c r="T483" t="s">
        <v>1234</v>
      </c>
      <c r="U483">
        <v>871</v>
      </c>
      <c r="V483">
        <v>0</v>
      </c>
      <c r="W483">
        <v>27114</v>
      </c>
      <c r="X483">
        <v>2</v>
      </c>
      <c r="Y483">
        <v>98472</v>
      </c>
      <c r="Z483">
        <v>233</v>
      </c>
      <c r="AA483">
        <v>492</v>
      </c>
      <c r="AB483" t="s">
        <v>2811</v>
      </c>
    </row>
    <row r="484" spans="1:28" x14ac:dyDescent="0.3">
      <c r="A484" s="4" t="s">
        <v>2812</v>
      </c>
      <c r="B484" t="s">
        <v>67</v>
      </c>
      <c r="C484" t="s">
        <v>68</v>
      </c>
      <c r="D484" t="s">
        <v>58</v>
      </c>
      <c r="E484">
        <v>1996</v>
      </c>
      <c r="F484">
        <v>106</v>
      </c>
      <c r="G484" t="s">
        <v>1923</v>
      </c>
      <c r="H484" t="s">
        <v>2813</v>
      </c>
      <c r="I484" s="4">
        <v>70000000</v>
      </c>
      <c r="J484" s="4">
        <v>37754208</v>
      </c>
      <c r="K484">
        <v>6.3</v>
      </c>
      <c r="L484">
        <v>2.35</v>
      </c>
      <c r="M484" t="s">
        <v>69</v>
      </c>
      <c r="N484" t="s">
        <v>282</v>
      </c>
      <c r="O484">
        <v>13000</v>
      </c>
      <c r="P484" t="s">
        <v>867</v>
      </c>
      <c r="Q484">
        <v>20000</v>
      </c>
      <c r="R484" t="s">
        <v>983</v>
      </c>
      <c r="S484">
        <v>770</v>
      </c>
      <c r="T484" t="s">
        <v>1160</v>
      </c>
      <c r="U484">
        <v>733</v>
      </c>
      <c r="V484">
        <v>0</v>
      </c>
      <c r="W484">
        <v>22590</v>
      </c>
      <c r="X484">
        <v>3</v>
      </c>
      <c r="Y484">
        <v>172217</v>
      </c>
      <c r="Z484">
        <v>132</v>
      </c>
      <c r="AA484">
        <v>405</v>
      </c>
      <c r="AB484" t="s">
        <v>2814</v>
      </c>
    </row>
    <row r="485" spans="1:28" x14ac:dyDescent="0.3">
      <c r="A485" s="4" t="s">
        <v>2819</v>
      </c>
      <c r="B485" t="s">
        <v>1486</v>
      </c>
      <c r="C485" t="s">
        <v>1487</v>
      </c>
      <c r="D485" t="s">
        <v>58</v>
      </c>
      <c r="E485">
        <v>2015</v>
      </c>
      <c r="F485">
        <v>81</v>
      </c>
      <c r="G485" t="s">
        <v>2817</v>
      </c>
      <c r="H485" t="s">
        <v>2821</v>
      </c>
      <c r="I485" s="4" t="s">
        <v>24161</v>
      </c>
      <c r="J485" s="4" t="s">
        <v>24161</v>
      </c>
      <c r="K485">
        <v>6.4</v>
      </c>
      <c r="L485">
        <v>2.35</v>
      </c>
      <c r="M485" t="s">
        <v>24161</v>
      </c>
      <c r="N485" t="s">
        <v>2815</v>
      </c>
      <c r="O485">
        <v>92</v>
      </c>
      <c r="P485" t="s">
        <v>2818</v>
      </c>
      <c r="Q485">
        <v>23</v>
      </c>
      <c r="R485" t="s">
        <v>2816</v>
      </c>
      <c r="S485">
        <v>21</v>
      </c>
      <c r="T485" t="s">
        <v>2820</v>
      </c>
      <c r="U485">
        <v>8</v>
      </c>
      <c r="V485">
        <v>257</v>
      </c>
      <c r="W485">
        <v>54</v>
      </c>
      <c r="X485">
        <v>0</v>
      </c>
      <c r="Y485">
        <v>979</v>
      </c>
      <c r="Z485">
        <v>63</v>
      </c>
      <c r="AA485">
        <v>3</v>
      </c>
      <c r="AB485" t="s">
        <v>2822</v>
      </c>
    </row>
    <row r="486" spans="1:28" x14ac:dyDescent="0.3">
      <c r="A486" s="4" t="s">
        <v>2824</v>
      </c>
      <c r="B486" t="s">
        <v>67</v>
      </c>
      <c r="C486" t="s">
        <v>68</v>
      </c>
      <c r="D486" t="s">
        <v>58</v>
      </c>
      <c r="E486">
        <v>1997</v>
      </c>
      <c r="F486">
        <v>117</v>
      </c>
      <c r="G486" t="s">
        <v>739</v>
      </c>
      <c r="H486" t="s">
        <v>2826</v>
      </c>
      <c r="I486" s="4" t="s">
        <v>24161</v>
      </c>
      <c r="J486" s="4">
        <v>27779888</v>
      </c>
      <c r="K486">
        <v>6.9</v>
      </c>
      <c r="L486">
        <v>2.35</v>
      </c>
      <c r="M486" t="s">
        <v>612</v>
      </c>
      <c r="N486" t="s">
        <v>987</v>
      </c>
      <c r="O486">
        <v>93</v>
      </c>
      <c r="P486" t="s">
        <v>788</v>
      </c>
      <c r="Q486">
        <v>12000</v>
      </c>
      <c r="R486" t="s">
        <v>2823</v>
      </c>
      <c r="S486">
        <v>1000</v>
      </c>
      <c r="T486" t="s">
        <v>2825</v>
      </c>
      <c r="U486">
        <v>904</v>
      </c>
      <c r="V486">
        <v>0</v>
      </c>
      <c r="W486">
        <v>14831</v>
      </c>
      <c r="X486">
        <v>2</v>
      </c>
      <c r="Y486">
        <v>55913</v>
      </c>
      <c r="Z486">
        <v>95</v>
      </c>
      <c r="AA486">
        <v>182</v>
      </c>
      <c r="AB486" t="s">
        <v>2827</v>
      </c>
    </row>
    <row r="487" spans="1:28" x14ac:dyDescent="0.3">
      <c r="A487" s="4" t="s">
        <v>2830</v>
      </c>
      <c r="B487" t="s">
        <v>67</v>
      </c>
      <c r="C487" t="s">
        <v>68</v>
      </c>
      <c r="D487" t="s">
        <v>58</v>
      </c>
      <c r="E487">
        <v>2009</v>
      </c>
      <c r="F487">
        <v>89</v>
      </c>
      <c r="G487" t="s">
        <v>2829</v>
      </c>
      <c r="H487" t="s">
        <v>2832</v>
      </c>
      <c r="I487" s="4">
        <v>80000000</v>
      </c>
      <c r="J487" s="4">
        <v>38542418</v>
      </c>
      <c r="K487">
        <v>6.3</v>
      </c>
      <c r="L487">
        <v>2.35</v>
      </c>
      <c r="M487" t="s">
        <v>69</v>
      </c>
      <c r="N487" t="s">
        <v>673</v>
      </c>
      <c r="O487">
        <v>84</v>
      </c>
      <c r="P487" t="s">
        <v>1002</v>
      </c>
      <c r="Q487">
        <v>13000</v>
      </c>
      <c r="R487" t="s">
        <v>2828</v>
      </c>
      <c r="S487">
        <v>1000</v>
      </c>
      <c r="T487" t="s">
        <v>2831</v>
      </c>
      <c r="U487">
        <v>1000</v>
      </c>
      <c r="V487">
        <v>0</v>
      </c>
      <c r="W487">
        <v>18132</v>
      </c>
      <c r="X487">
        <v>5</v>
      </c>
      <c r="Y487">
        <v>151424</v>
      </c>
      <c r="Z487">
        <v>258</v>
      </c>
      <c r="AA487">
        <v>252</v>
      </c>
      <c r="AB487" t="s">
        <v>2833</v>
      </c>
    </row>
    <row r="488" spans="1:28" x14ac:dyDescent="0.3">
      <c r="A488" s="4" t="s">
        <v>2836</v>
      </c>
      <c r="B488" t="s">
        <v>67</v>
      </c>
      <c r="C488" t="s">
        <v>68</v>
      </c>
      <c r="D488" t="s">
        <v>58</v>
      </c>
      <c r="E488">
        <v>2000</v>
      </c>
      <c r="F488">
        <v>145</v>
      </c>
      <c r="G488" t="s">
        <v>2835</v>
      </c>
      <c r="H488" t="s">
        <v>2838</v>
      </c>
      <c r="I488" s="4">
        <v>80000000</v>
      </c>
      <c r="J488" s="4">
        <v>34566746</v>
      </c>
      <c r="K488">
        <v>7.3</v>
      </c>
      <c r="L488">
        <v>1.85</v>
      </c>
      <c r="M488" t="s">
        <v>69</v>
      </c>
      <c r="N488" t="s">
        <v>1511</v>
      </c>
      <c r="O488">
        <v>79</v>
      </c>
      <c r="P488" t="s">
        <v>379</v>
      </c>
      <c r="Q488">
        <v>981</v>
      </c>
      <c r="R488" t="s">
        <v>2834</v>
      </c>
      <c r="S488">
        <v>274</v>
      </c>
      <c r="T488" t="s">
        <v>2837</v>
      </c>
      <c r="U488">
        <v>183</v>
      </c>
      <c r="V488">
        <v>0</v>
      </c>
      <c r="W488">
        <v>1825</v>
      </c>
      <c r="X488">
        <v>1</v>
      </c>
      <c r="Y488">
        <v>45231</v>
      </c>
      <c r="Z488">
        <v>162</v>
      </c>
      <c r="AA488">
        <v>315</v>
      </c>
      <c r="AB488" t="s">
        <v>2839</v>
      </c>
    </row>
    <row r="489" spans="1:28" x14ac:dyDescent="0.3">
      <c r="A489" s="4" t="s">
        <v>2841</v>
      </c>
      <c r="B489" t="s">
        <v>67</v>
      </c>
      <c r="C489" t="s">
        <v>68</v>
      </c>
      <c r="D489" t="s">
        <v>58</v>
      </c>
      <c r="E489">
        <v>1996</v>
      </c>
      <c r="F489">
        <v>114</v>
      </c>
      <c r="G489" t="s">
        <v>739</v>
      </c>
      <c r="H489" t="s">
        <v>2843</v>
      </c>
      <c r="I489" s="4">
        <v>80000000</v>
      </c>
      <c r="J489" s="4">
        <v>32885565</v>
      </c>
      <c r="K489">
        <v>5.8</v>
      </c>
      <c r="L489">
        <v>1.85</v>
      </c>
      <c r="M489" t="s">
        <v>69</v>
      </c>
      <c r="N489" t="s">
        <v>526</v>
      </c>
      <c r="O489">
        <v>357</v>
      </c>
      <c r="P489" t="s">
        <v>1803</v>
      </c>
      <c r="Q489">
        <v>13000</v>
      </c>
      <c r="R489" t="s">
        <v>2840</v>
      </c>
      <c r="S489">
        <v>10000</v>
      </c>
      <c r="T489" t="s">
        <v>2842</v>
      </c>
      <c r="U489">
        <v>366</v>
      </c>
      <c r="V489">
        <v>0</v>
      </c>
      <c r="W489">
        <v>25126</v>
      </c>
      <c r="X489">
        <v>0</v>
      </c>
      <c r="Y489">
        <v>53132</v>
      </c>
      <c r="Z489">
        <v>61</v>
      </c>
      <c r="AA489">
        <v>101</v>
      </c>
      <c r="AB489" t="s">
        <v>2844</v>
      </c>
    </row>
    <row r="490" spans="1:28" x14ac:dyDescent="0.3">
      <c r="A490" s="4" t="s">
        <v>2849</v>
      </c>
      <c r="B490" t="s">
        <v>67</v>
      </c>
      <c r="C490" t="s">
        <v>68</v>
      </c>
      <c r="D490" t="s">
        <v>58</v>
      </c>
      <c r="E490">
        <v>2013</v>
      </c>
      <c r="F490">
        <v>87</v>
      </c>
      <c r="G490" t="s">
        <v>2847</v>
      </c>
      <c r="H490" t="s">
        <v>2851</v>
      </c>
      <c r="I490" s="4">
        <v>80000000</v>
      </c>
      <c r="J490" s="4">
        <v>36073232</v>
      </c>
      <c r="K490">
        <v>5.2</v>
      </c>
      <c r="L490">
        <v>2.35</v>
      </c>
      <c r="M490" t="s">
        <v>122</v>
      </c>
      <c r="N490" t="s">
        <v>2845</v>
      </c>
      <c r="O490">
        <v>43</v>
      </c>
      <c r="P490" t="s">
        <v>2848</v>
      </c>
      <c r="Q490">
        <v>882</v>
      </c>
      <c r="R490" t="s">
        <v>2846</v>
      </c>
      <c r="S490">
        <v>396</v>
      </c>
      <c r="T490" t="s">
        <v>2850</v>
      </c>
      <c r="U490">
        <v>210</v>
      </c>
      <c r="V490">
        <v>0</v>
      </c>
      <c r="W490">
        <v>1971</v>
      </c>
      <c r="X490">
        <v>0</v>
      </c>
      <c r="Y490">
        <v>8913</v>
      </c>
      <c r="Z490">
        <v>113</v>
      </c>
      <c r="AA490">
        <v>66</v>
      </c>
      <c r="AB490" t="s">
        <v>2852</v>
      </c>
    </row>
    <row r="491" spans="1:28" x14ac:dyDescent="0.3">
      <c r="A491" s="4" t="s">
        <v>2855</v>
      </c>
      <c r="B491" t="s">
        <v>67</v>
      </c>
      <c r="C491" t="s">
        <v>68</v>
      </c>
      <c r="D491" t="s">
        <v>58</v>
      </c>
      <c r="E491">
        <v>2000</v>
      </c>
      <c r="F491">
        <v>119</v>
      </c>
      <c r="G491" t="s">
        <v>100</v>
      </c>
      <c r="H491" t="s">
        <v>2857</v>
      </c>
      <c r="I491" s="4">
        <v>44000000</v>
      </c>
      <c r="J491" s="4">
        <v>21471685</v>
      </c>
      <c r="K491">
        <v>2.4</v>
      </c>
      <c r="L491">
        <v>2.35</v>
      </c>
      <c r="M491" t="s">
        <v>69</v>
      </c>
      <c r="N491" t="s">
        <v>2853</v>
      </c>
      <c r="O491">
        <v>64</v>
      </c>
      <c r="P491" t="s">
        <v>2854</v>
      </c>
      <c r="Q491">
        <v>743</v>
      </c>
      <c r="R491" t="s">
        <v>2254</v>
      </c>
      <c r="S491">
        <v>117</v>
      </c>
      <c r="T491" t="s">
        <v>2856</v>
      </c>
      <c r="U491">
        <v>41</v>
      </c>
      <c r="V491">
        <v>0</v>
      </c>
      <c r="W491">
        <v>971</v>
      </c>
      <c r="X491">
        <v>0</v>
      </c>
      <c r="Y491">
        <v>65464</v>
      </c>
      <c r="Z491">
        <v>174</v>
      </c>
      <c r="AA491">
        <v>1308</v>
      </c>
      <c r="AB491" t="s">
        <v>2858</v>
      </c>
    </row>
    <row r="492" spans="1:28" x14ac:dyDescent="0.3">
      <c r="A492" s="4" t="s">
        <v>2861</v>
      </c>
      <c r="B492" t="s">
        <v>67</v>
      </c>
      <c r="C492" t="s">
        <v>793</v>
      </c>
      <c r="D492" t="s">
        <v>58</v>
      </c>
      <c r="E492">
        <v>2003</v>
      </c>
      <c r="F492">
        <v>91</v>
      </c>
      <c r="G492" t="s">
        <v>1201</v>
      </c>
      <c r="H492" t="s">
        <v>2863</v>
      </c>
      <c r="I492" s="4">
        <v>80000000</v>
      </c>
      <c r="J492" s="4">
        <v>20950820</v>
      </c>
      <c r="K492">
        <v>5.7</v>
      </c>
      <c r="L492">
        <v>2.35</v>
      </c>
      <c r="M492" t="s">
        <v>122</v>
      </c>
      <c r="N492" t="s">
        <v>2859</v>
      </c>
      <c r="O492">
        <v>287</v>
      </c>
      <c r="P492" t="s">
        <v>527</v>
      </c>
      <c r="Q492">
        <v>3000</v>
      </c>
      <c r="R492" t="s">
        <v>2860</v>
      </c>
      <c r="S492">
        <v>739</v>
      </c>
      <c r="T492" t="s">
        <v>2862</v>
      </c>
      <c r="U492">
        <v>695</v>
      </c>
      <c r="V492">
        <v>665</v>
      </c>
      <c r="W492">
        <v>5593</v>
      </c>
      <c r="X492">
        <v>4</v>
      </c>
      <c r="Y492">
        <v>24183</v>
      </c>
      <c r="Z492">
        <v>101</v>
      </c>
      <c r="AA492">
        <v>160</v>
      </c>
      <c r="AB492" t="s">
        <v>2864</v>
      </c>
    </row>
    <row r="493" spans="1:28" x14ac:dyDescent="0.3">
      <c r="A493" s="4" t="s">
        <v>2868</v>
      </c>
      <c r="B493" t="s">
        <v>67</v>
      </c>
      <c r="C493" t="s">
        <v>68</v>
      </c>
      <c r="D493" t="s">
        <v>24160</v>
      </c>
      <c r="E493">
        <v>2009</v>
      </c>
      <c r="F493">
        <v>118</v>
      </c>
      <c r="G493" t="s">
        <v>2866</v>
      </c>
      <c r="H493" t="s">
        <v>2870</v>
      </c>
      <c r="I493" s="4">
        <v>80000000</v>
      </c>
      <c r="J493" s="4">
        <v>19673424</v>
      </c>
      <c r="K493">
        <v>5.8</v>
      </c>
      <c r="L493">
        <v>2.35</v>
      </c>
      <c r="M493" t="s">
        <v>69</v>
      </c>
      <c r="N493" t="s">
        <v>184</v>
      </c>
      <c r="O493">
        <v>252</v>
      </c>
      <c r="P493" t="s">
        <v>2867</v>
      </c>
      <c r="Q493">
        <v>529</v>
      </c>
      <c r="R493" t="s">
        <v>2865</v>
      </c>
      <c r="S493">
        <v>48</v>
      </c>
      <c r="T493" t="s">
        <v>2869</v>
      </c>
      <c r="U493">
        <v>30</v>
      </c>
      <c r="V493">
        <v>0</v>
      </c>
      <c r="W493">
        <v>619</v>
      </c>
      <c r="X493">
        <v>4</v>
      </c>
      <c r="Y493">
        <v>37446</v>
      </c>
      <c r="Z493">
        <v>205</v>
      </c>
      <c r="AA493">
        <v>232</v>
      </c>
      <c r="AB493" t="s">
        <v>2871</v>
      </c>
    </row>
    <row r="494" spans="1:28" x14ac:dyDescent="0.3">
      <c r="A494" s="4" t="s">
        <v>2872</v>
      </c>
      <c r="B494" t="s">
        <v>67</v>
      </c>
      <c r="C494" t="s">
        <v>68</v>
      </c>
      <c r="D494" t="s">
        <v>58</v>
      </c>
      <c r="E494">
        <v>2003</v>
      </c>
      <c r="F494">
        <v>116</v>
      </c>
      <c r="G494" t="s">
        <v>100</v>
      </c>
      <c r="H494" t="s">
        <v>2873</v>
      </c>
      <c r="I494" s="4">
        <v>80000000</v>
      </c>
      <c r="J494" s="4">
        <v>19480739</v>
      </c>
      <c r="K494">
        <v>5.6</v>
      </c>
      <c r="L494">
        <v>2.35</v>
      </c>
      <c r="M494" t="s">
        <v>69</v>
      </c>
      <c r="N494" t="s">
        <v>1083</v>
      </c>
      <c r="O494">
        <v>503</v>
      </c>
      <c r="P494" t="s">
        <v>360</v>
      </c>
      <c r="Q494">
        <v>23000</v>
      </c>
      <c r="R494" t="s">
        <v>668</v>
      </c>
      <c r="S494">
        <v>18000</v>
      </c>
      <c r="T494" t="s">
        <v>2659</v>
      </c>
      <c r="U494">
        <v>982</v>
      </c>
      <c r="V494">
        <v>0</v>
      </c>
      <c r="W494">
        <v>43887</v>
      </c>
      <c r="X494">
        <v>0</v>
      </c>
      <c r="Y494">
        <v>53057</v>
      </c>
      <c r="Z494">
        <v>123</v>
      </c>
      <c r="AA494">
        <v>457</v>
      </c>
      <c r="AB494" t="s">
        <v>2874</v>
      </c>
    </row>
    <row r="495" spans="1:28" x14ac:dyDescent="0.3">
      <c r="A495" s="4" t="s">
        <v>2877</v>
      </c>
      <c r="B495" t="s">
        <v>67</v>
      </c>
      <c r="C495" t="s">
        <v>68</v>
      </c>
      <c r="D495" t="s">
        <v>58</v>
      </c>
      <c r="E495">
        <v>1997</v>
      </c>
      <c r="F495">
        <v>177</v>
      </c>
      <c r="G495" t="s">
        <v>598</v>
      </c>
      <c r="H495" t="s">
        <v>2879</v>
      </c>
      <c r="I495" s="4">
        <v>80000000</v>
      </c>
      <c r="J495" s="4">
        <v>17593391</v>
      </c>
      <c r="K495">
        <v>6</v>
      </c>
      <c r="L495">
        <v>2.35</v>
      </c>
      <c r="M495" t="s">
        <v>612</v>
      </c>
      <c r="N495" t="s">
        <v>2875</v>
      </c>
      <c r="O495">
        <v>0</v>
      </c>
      <c r="P495" t="s">
        <v>2038</v>
      </c>
      <c r="Q495">
        <v>766</v>
      </c>
      <c r="R495" t="s">
        <v>2876</v>
      </c>
      <c r="S495">
        <v>674</v>
      </c>
      <c r="T495" t="s">
        <v>2878</v>
      </c>
      <c r="U495">
        <v>582</v>
      </c>
      <c r="V495">
        <v>0</v>
      </c>
      <c r="W495">
        <v>4346</v>
      </c>
      <c r="X495">
        <v>1</v>
      </c>
      <c r="Y495">
        <v>56403</v>
      </c>
      <c r="Z495">
        <v>79</v>
      </c>
      <c r="AA495">
        <v>376</v>
      </c>
      <c r="AB495" t="s">
        <v>2880</v>
      </c>
    </row>
    <row r="496" spans="1:28" x14ac:dyDescent="0.3">
      <c r="A496" s="4" t="s">
        <v>2882</v>
      </c>
      <c r="B496" t="s">
        <v>67</v>
      </c>
      <c r="C496" t="s">
        <v>397</v>
      </c>
      <c r="D496" t="s">
        <v>58</v>
      </c>
      <c r="E496">
        <v>1998</v>
      </c>
      <c r="F496">
        <v>97</v>
      </c>
      <c r="G496" t="s">
        <v>2467</v>
      </c>
      <c r="H496" t="s">
        <v>2884</v>
      </c>
      <c r="I496" s="4">
        <v>80000000</v>
      </c>
      <c r="J496" s="4">
        <v>18318000</v>
      </c>
      <c r="K496">
        <v>5.8</v>
      </c>
      <c r="L496">
        <v>1.85</v>
      </c>
      <c r="M496" t="s">
        <v>304</v>
      </c>
      <c r="N496" t="s">
        <v>871</v>
      </c>
      <c r="O496">
        <v>750</v>
      </c>
      <c r="P496" t="s">
        <v>2881</v>
      </c>
      <c r="Q496">
        <v>1000</v>
      </c>
      <c r="R496" t="s">
        <v>2334</v>
      </c>
      <c r="S496">
        <v>971</v>
      </c>
      <c r="T496" t="s">
        <v>2883</v>
      </c>
      <c r="U496">
        <v>231</v>
      </c>
      <c r="V496">
        <v>964</v>
      </c>
      <c r="W496">
        <v>2521</v>
      </c>
      <c r="X496">
        <v>0</v>
      </c>
      <c r="Y496">
        <v>24868</v>
      </c>
      <c r="Z496">
        <v>61</v>
      </c>
      <c r="AA496">
        <v>216</v>
      </c>
      <c r="AB496" t="s">
        <v>2885</v>
      </c>
    </row>
    <row r="497" spans="1:28" x14ac:dyDescent="0.3">
      <c r="A497" s="4" t="s">
        <v>2887</v>
      </c>
      <c r="B497" t="s">
        <v>67</v>
      </c>
      <c r="C497" t="s">
        <v>68</v>
      </c>
      <c r="D497" t="s">
        <v>58</v>
      </c>
      <c r="E497">
        <v>2015</v>
      </c>
      <c r="F497">
        <v>106</v>
      </c>
      <c r="G497" t="s">
        <v>72</v>
      </c>
      <c r="H497" t="s">
        <v>2889</v>
      </c>
      <c r="I497" s="4">
        <v>90000000</v>
      </c>
      <c r="J497" s="4">
        <v>27356090</v>
      </c>
      <c r="K497">
        <v>6</v>
      </c>
      <c r="L497">
        <v>2.35</v>
      </c>
      <c r="M497" t="s">
        <v>69</v>
      </c>
      <c r="N497" t="s">
        <v>1101</v>
      </c>
      <c r="O497">
        <v>42</v>
      </c>
      <c r="P497" t="s">
        <v>364</v>
      </c>
      <c r="Q497">
        <v>14000</v>
      </c>
      <c r="R497" t="s">
        <v>2886</v>
      </c>
      <c r="S497">
        <v>788</v>
      </c>
      <c r="T497" t="s">
        <v>2888</v>
      </c>
      <c r="U497">
        <v>612</v>
      </c>
      <c r="V497">
        <v>21000</v>
      </c>
      <c r="W497">
        <v>16922</v>
      </c>
      <c r="X497">
        <v>0</v>
      </c>
      <c r="Y497">
        <v>58752</v>
      </c>
      <c r="Z497">
        <v>202</v>
      </c>
      <c r="AA497">
        <v>117</v>
      </c>
      <c r="AB497" t="s">
        <v>2890</v>
      </c>
    </row>
    <row r="498" spans="1:28" x14ac:dyDescent="0.3">
      <c r="A498" s="4" t="s">
        <v>2894</v>
      </c>
      <c r="B498" t="s">
        <v>67</v>
      </c>
      <c r="C498" t="s">
        <v>68</v>
      </c>
      <c r="D498" t="s">
        <v>58</v>
      </c>
      <c r="E498">
        <v>2000</v>
      </c>
      <c r="F498">
        <v>106</v>
      </c>
      <c r="G498" t="s">
        <v>2829</v>
      </c>
      <c r="H498" t="s">
        <v>2896</v>
      </c>
      <c r="I498" s="4">
        <v>70000000</v>
      </c>
      <c r="J498" s="4">
        <v>17473245</v>
      </c>
      <c r="K498">
        <v>5.7</v>
      </c>
      <c r="L498">
        <v>2.35</v>
      </c>
      <c r="M498" t="s">
        <v>69</v>
      </c>
      <c r="N498" t="s">
        <v>2891</v>
      </c>
      <c r="O498">
        <v>14</v>
      </c>
      <c r="P498" t="s">
        <v>2893</v>
      </c>
      <c r="Q498">
        <v>2</v>
      </c>
      <c r="R498" t="s">
        <v>2892</v>
      </c>
      <c r="S498">
        <v>0</v>
      </c>
      <c r="T498" t="s">
        <v>2895</v>
      </c>
      <c r="U498">
        <v>0</v>
      </c>
      <c r="V498">
        <v>995</v>
      </c>
      <c r="W498">
        <v>2</v>
      </c>
      <c r="X498">
        <v>1</v>
      </c>
      <c r="Y498">
        <v>47612</v>
      </c>
      <c r="Z498">
        <v>145</v>
      </c>
      <c r="AA498">
        <v>348</v>
      </c>
      <c r="AB498" t="s">
        <v>2897</v>
      </c>
    </row>
    <row r="499" spans="1:28" x14ac:dyDescent="0.3">
      <c r="A499" s="4" t="s">
        <v>2900</v>
      </c>
      <c r="B499" t="s">
        <v>67</v>
      </c>
      <c r="C499" t="s">
        <v>1487</v>
      </c>
      <c r="D499" t="s">
        <v>58</v>
      </c>
      <c r="E499">
        <v>2006</v>
      </c>
      <c r="F499">
        <v>94</v>
      </c>
      <c r="G499" t="s">
        <v>655</v>
      </c>
      <c r="H499" t="s">
        <v>2902</v>
      </c>
      <c r="I499" s="4">
        <v>86000000</v>
      </c>
      <c r="J499" s="4">
        <v>15131330</v>
      </c>
      <c r="K499">
        <v>6</v>
      </c>
      <c r="L499">
        <v>2.35</v>
      </c>
      <c r="M499" t="s">
        <v>122</v>
      </c>
      <c r="N499" t="s">
        <v>1990</v>
      </c>
      <c r="O499">
        <v>0</v>
      </c>
      <c r="P499" t="s">
        <v>2899</v>
      </c>
      <c r="Q499">
        <v>563</v>
      </c>
      <c r="R499" t="s">
        <v>2898</v>
      </c>
      <c r="S499">
        <v>80</v>
      </c>
      <c r="T499" t="s">
        <v>2901</v>
      </c>
      <c r="U499">
        <v>14</v>
      </c>
      <c r="V499">
        <v>941</v>
      </c>
      <c r="W499">
        <v>683</v>
      </c>
      <c r="X499">
        <v>0</v>
      </c>
      <c r="Y499">
        <v>25843</v>
      </c>
      <c r="Z499">
        <v>101</v>
      </c>
      <c r="AA499">
        <v>64</v>
      </c>
      <c r="AB499" t="s">
        <v>2903</v>
      </c>
    </row>
    <row r="500" spans="1:28" x14ac:dyDescent="0.3">
      <c r="A500" s="4" t="s">
        <v>2907</v>
      </c>
      <c r="B500" t="s">
        <v>1486</v>
      </c>
      <c r="C500" t="s">
        <v>1487</v>
      </c>
      <c r="D500" t="s">
        <v>58</v>
      </c>
      <c r="E500">
        <v>2009</v>
      </c>
      <c r="F500">
        <v>104</v>
      </c>
      <c r="G500" t="s">
        <v>2905</v>
      </c>
      <c r="H500" t="s">
        <v>2909</v>
      </c>
      <c r="I500" s="4">
        <v>40000000</v>
      </c>
      <c r="J500" s="4">
        <v>19406406</v>
      </c>
      <c r="K500">
        <v>7.8</v>
      </c>
      <c r="L500">
        <v>2.35</v>
      </c>
      <c r="M500" t="s">
        <v>304</v>
      </c>
      <c r="N500" t="s">
        <v>2904</v>
      </c>
      <c r="O500">
        <v>63</v>
      </c>
      <c r="P500" t="s">
        <v>2906</v>
      </c>
      <c r="Q500">
        <v>67</v>
      </c>
      <c r="R500" t="s">
        <v>2904</v>
      </c>
      <c r="S500">
        <v>63</v>
      </c>
      <c r="T500" t="s">
        <v>2908</v>
      </c>
      <c r="U500">
        <v>7</v>
      </c>
      <c r="V500">
        <v>0</v>
      </c>
      <c r="W500">
        <v>152</v>
      </c>
      <c r="X500">
        <v>0</v>
      </c>
      <c r="Y500">
        <v>7630</v>
      </c>
      <c r="Z500">
        <v>113</v>
      </c>
      <c r="AA500">
        <v>42</v>
      </c>
      <c r="AB500" t="s">
        <v>2910</v>
      </c>
    </row>
    <row r="501" spans="1:28" x14ac:dyDescent="0.3">
      <c r="A501" s="4" t="s">
        <v>2911</v>
      </c>
      <c r="B501" t="s">
        <v>67</v>
      </c>
      <c r="C501" t="s">
        <v>86</v>
      </c>
      <c r="D501" t="s">
        <v>58</v>
      </c>
      <c r="E501">
        <v>2005</v>
      </c>
      <c r="F501">
        <v>102</v>
      </c>
      <c r="G501" t="s">
        <v>368</v>
      </c>
      <c r="H501" t="s">
        <v>2913</v>
      </c>
      <c r="I501" s="4">
        <v>52000000</v>
      </c>
      <c r="J501" s="4">
        <v>1891821</v>
      </c>
      <c r="K501">
        <v>4.2</v>
      </c>
      <c r="L501">
        <v>2.35</v>
      </c>
      <c r="M501" t="s">
        <v>69</v>
      </c>
      <c r="N501" t="s">
        <v>1838</v>
      </c>
      <c r="O501">
        <v>0</v>
      </c>
      <c r="P501" t="s">
        <v>2057</v>
      </c>
      <c r="Q501">
        <v>1000</v>
      </c>
      <c r="R501" t="s">
        <v>2262</v>
      </c>
      <c r="S501">
        <v>307</v>
      </c>
      <c r="T501" t="s">
        <v>2912</v>
      </c>
      <c r="U501">
        <v>212</v>
      </c>
      <c r="V501">
        <v>785</v>
      </c>
      <c r="W501">
        <v>1890</v>
      </c>
      <c r="X501">
        <v>0</v>
      </c>
      <c r="Y501">
        <v>16474</v>
      </c>
      <c r="Z501">
        <v>113</v>
      </c>
      <c r="AA501">
        <v>301</v>
      </c>
      <c r="AB501" t="s">
        <v>2914</v>
      </c>
    </row>
    <row r="502" spans="1:28" x14ac:dyDescent="0.3">
      <c r="A502" s="4" t="s">
        <v>2918</v>
      </c>
      <c r="B502" t="s">
        <v>67</v>
      </c>
      <c r="C502" t="s">
        <v>295</v>
      </c>
      <c r="D502" t="s">
        <v>58</v>
      </c>
      <c r="E502">
        <v>2014</v>
      </c>
      <c r="F502">
        <v>105</v>
      </c>
      <c r="G502" t="s">
        <v>2916</v>
      </c>
      <c r="H502" t="s">
        <v>2920</v>
      </c>
      <c r="I502" s="4">
        <v>80000000</v>
      </c>
      <c r="J502" s="4">
        <v>23219748</v>
      </c>
      <c r="K502">
        <v>5.6</v>
      </c>
      <c r="L502">
        <v>2.35</v>
      </c>
      <c r="M502" t="s">
        <v>69</v>
      </c>
      <c r="N502" t="s">
        <v>2350</v>
      </c>
      <c r="O502">
        <v>545</v>
      </c>
      <c r="P502" t="s">
        <v>2917</v>
      </c>
      <c r="Q502">
        <v>795</v>
      </c>
      <c r="R502" t="s">
        <v>2915</v>
      </c>
      <c r="S502">
        <v>172</v>
      </c>
      <c r="T502" t="s">
        <v>2919</v>
      </c>
      <c r="U502">
        <v>74</v>
      </c>
      <c r="V502">
        <v>20000</v>
      </c>
      <c r="W502">
        <v>1099</v>
      </c>
      <c r="X502">
        <v>0</v>
      </c>
      <c r="Y502">
        <v>84508</v>
      </c>
      <c r="Z502">
        <v>272</v>
      </c>
      <c r="AA502">
        <v>308</v>
      </c>
      <c r="AB502" t="s">
        <v>2921</v>
      </c>
    </row>
    <row r="503" spans="1:28" x14ac:dyDescent="0.3">
      <c r="A503" s="4" t="s">
        <v>2926</v>
      </c>
      <c r="B503" t="s">
        <v>2794</v>
      </c>
      <c r="C503" t="s">
        <v>2929</v>
      </c>
      <c r="D503" t="s">
        <v>58</v>
      </c>
      <c r="E503">
        <v>2015</v>
      </c>
      <c r="F503">
        <v>89</v>
      </c>
      <c r="G503" t="s">
        <v>2924</v>
      </c>
      <c r="H503" t="s">
        <v>24161</v>
      </c>
      <c r="I503" s="4">
        <v>8000000</v>
      </c>
      <c r="J503" s="4" t="s">
        <v>24161</v>
      </c>
      <c r="K503">
        <v>4.4000000000000004</v>
      </c>
      <c r="L503" t="s">
        <v>24161</v>
      </c>
      <c r="M503" t="s">
        <v>122</v>
      </c>
      <c r="N503" t="s">
        <v>2922</v>
      </c>
      <c r="O503">
        <v>0</v>
      </c>
      <c r="P503" t="s">
        <v>2925</v>
      </c>
      <c r="Q503">
        <v>163</v>
      </c>
      <c r="R503" t="s">
        <v>2923</v>
      </c>
      <c r="S503">
        <v>94</v>
      </c>
      <c r="T503" t="s">
        <v>2927</v>
      </c>
      <c r="U503">
        <v>20</v>
      </c>
      <c r="V503">
        <v>138</v>
      </c>
      <c r="W503">
        <v>370</v>
      </c>
      <c r="X503">
        <v>0</v>
      </c>
      <c r="Y503">
        <v>230</v>
      </c>
      <c r="Z503">
        <v>3</v>
      </c>
      <c r="AA503">
        <v>1</v>
      </c>
      <c r="AB503" t="s">
        <v>2928</v>
      </c>
    </row>
    <row r="504" spans="1:28" x14ac:dyDescent="0.3">
      <c r="A504" s="4" t="s">
        <v>2931</v>
      </c>
      <c r="B504" t="s">
        <v>67</v>
      </c>
      <c r="C504" t="s">
        <v>68</v>
      </c>
      <c r="D504" t="s">
        <v>58</v>
      </c>
      <c r="E504">
        <v>2001</v>
      </c>
      <c r="F504">
        <v>135</v>
      </c>
      <c r="G504" t="s">
        <v>1566</v>
      </c>
      <c r="H504" t="s">
        <v>2932</v>
      </c>
      <c r="I504" s="4">
        <v>58000000</v>
      </c>
      <c r="J504" s="4">
        <v>170708996</v>
      </c>
      <c r="K504">
        <v>8.1999999999999993</v>
      </c>
      <c r="L504">
        <v>1.85</v>
      </c>
      <c r="M504" t="s">
        <v>69</v>
      </c>
      <c r="N504" t="s">
        <v>876</v>
      </c>
      <c r="O504">
        <v>2000</v>
      </c>
      <c r="P504" t="s">
        <v>2881</v>
      </c>
      <c r="Q504">
        <v>1000</v>
      </c>
      <c r="R504" t="s">
        <v>2930</v>
      </c>
      <c r="S504">
        <v>592</v>
      </c>
      <c r="T504" t="s">
        <v>663</v>
      </c>
      <c r="U504">
        <v>535</v>
      </c>
      <c r="V504">
        <v>29000</v>
      </c>
      <c r="W504">
        <v>2827</v>
      </c>
      <c r="X504">
        <v>0</v>
      </c>
      <c r="Y504">
        <v>610568</v>
      </c>
      <c r="Z504">
        <v>205</v>
      </c>
      <c r="AA504">
        <v>1171</v>
      </c>
      <c r="AB504" t="s">
        <v>2933</v>
      </c>
    </row>
    <row r="505" spans="1:28" x14ac:dyDescent="0.3">
      <c r="A505" s="4" t="s">
        <v>2935</v>
      </c>
      <c r="B505" t="s">
        <v>67</v>
      </c>
      <c r="C505" t="s">
        <v>68</v>
      </c>
      <c r="D505" t="s">
        <v>58</v>
      </c>
      <c r="E505">
        <v>1994</v>
      </c>
      <c r="F505">
        <v>73</v>
      </c>
      <c r="G505" t="s">
        <v>2934</v>
      </c>
      <c r="H505" t="s">
        <v>2937</v>
      </c>
      <c r="I505" s="4">
        <v>45000000</v>
      </c>
      <c r="J505" s="4">
        <v>422783777</v>
      </c>
      <c r="K505">
        <v>8.5</v>
      </c>
      <c r="L505">
        <v>1.66</v>
      </c>
      <c r="M505" t="s">
        <v>304</v>
      </c>
      <c r="N505" t="s">
        <v>2404</v>
      </c>
      <c r="O505">
        <v>28</v>
      </c>
      <c r="P505" t="s">
        <v>928</v>
      </c>
      <c r="Q505">
        <v>2000</v>
      </c>
      <c r="R505" t="s">
        <v>1406</v>
      </c>
      <c r="S505">
        <v>886</v>
      </c>
      <c r="T505" t="s">
        <v>2936</v>
      </c>
      <c r="U505">
        <v>847</v>
      </c>
      <c r="V505">
        <v>17000</v>
      </c>
      <c r="W505">
        <v>6458</v>
      </c>
      <c r="X505">
        <v>0</v>
      </c>
      <c r="Y505">
        <v>644348</v>
      </c>
      <c r="Z505">
        <v>186</v>
      </c>
      <c r="AA505">
        <v>656</v>
      </c>
      <c r="AB505" t="s">
        <v>2938</v>
      </c>
    </row>
    <row r="506" spans="1:28" x14ac:dyDescent="0.3">
      <c r="A506" s="4" t="s">
        <v>2939</v>
      </c>
      <c r="B506" t="s">
        <v>67</v>
      </c>
      <c r="C506" t="s">
        <v>68</v>
      </c>
      <c r="D506" t="s">
        <v>58</v>
      </c>
      <c r="E506">
        <v>2012</v>
      </c>
      <c r="F506">
        <v>94</v>
      </c>
      <c r="G506" t="s">
        <v>192</v>
      </c>
      <c r="H506" t="s">
        <v>2940</v>
      </c>
      <c r="I506" s="4">
        <v>79000000</v>
      </c>
      <c r="J506" s="4">
        <v>103812241</v>
      </c>
      <c r="K506">
        <v>5.8</v>
      </c>
      <c r="L506">
        <v>1.85</v>
      </c>
      <c r="M506" t="s">
        <v>122</v>
      </c>
      <c r="N506" t="s">
        <v>1533</v>
      </c>
      <c r="O506">
        <v>62</v>
      </c>
      <c r="P506" t="s">
        <v>727</v>
      </c>
      <c r="Q506">
        <v>14000</v>
      </c>
      <c r="R506" t="s">
        <v>1097</v>
      </c>
      <c r="S506">
        <v>12000</v>
      </c>
      <c r="T506" t="s">
        <v>1999</v>
      </c>
      <c r="U506">
        <v>722</v>
      </c>
      <c r="V506">
        <v>0</v>
      </c>
      <c r="W506">
        <v>27842</v>
      </c>
      <c r="X506">
        <v>3</v>
      </c>
      <c r="Y506">
        <v>67296</v>
      </c>
      <c r="Z506">
        <v>178</v>
      </c>
      <c r="AA506">
        <v>133</v>
      </c>
      <c r="AB506" t="s">
        <v>2941</v>
      </c>
    </row>
    <row r="507" spans="1:28" x14ac:dyDescent="0.3">
      <c r="A507" s="4" t="s">
        <v>2944</v>
      </c>
      <c r="B507" t="s">
        <v>67</v>
      </c>
      <c r="C507" t="s">
        <v>68</v>
      </c>
      <c r="D507" t="s">
        <v>58</v>
      </c>
      <c r="E507">
        <v>2013</v>
      </c>
      <c r="F507">
        <v>95</v>
      </c>
      <c r="G507" t="s">
        <v>2943</v>
      </c>
      <c r="H507" t="s">
        <v>2946</v>
      </c>
      <c r="I507" s="4">
        <v>78000000</v>
      </c>
      <c r="J507" s="4">
        <v>119793567</v>
      </c>
      <c r="K507">
        <v>6.5</v>
      </c>
      <c r="L507">
        <v>2.35</v>
      </c>
      <c r="M507" t="s">
        <v>122</v>
      </c>
      <c r="N507" t="s">
        <v>2942</v>
      </c>
      <c r="O507">
        <v>18</v>
      </c>
      <c r="P507" t="s">
        <v>2120</v>
      </c>
      <c r="Q507">
        <v>622</v>
      </c>
      <c r="R507" t="s">
        <v>1029</v>
      </c>
      <c r="S507">
        <v>161</v>
      </c>
      <c r="T507" t="s">
        <v>2945</v>
      </c>
      <c r="U507">
        <v>18</v>
      </c>
      <c r="V507">
        <v>15000</v>
      </c>
      <c r="W507">
        <v>848</v>
      </c>
      <c r="X507">
        <v>0</v>
      </c>
      <c r="Y507">
        <v>64387</v>
      </c>
      <c r="Z507">
        <v>169</v>
      </c>
      <c r="AA507">
        <v>85</v>
      </c>
      <c r="AB507" t="s">
        <v>2947</v>
      </c>
    </row>
    <row r="508" spans="1:28" x14ac:dyDescent="0.3">
      <c r="A508" s="4" t="s">
        <v>2948</v>
      </c>
      <c r="B508" t="s">
        <v>67</v>
      </c>
      <c r="C508" t="s">
        <v>793</v>
      </c>
      <c r="D508" t="s">
        <v>58</v>
      </c>
      <c r="E508">
        <v>2002</v>
      </c>
      <c r="F508">
        <v>124</v>
      </c>
      <c r="G508" t="s">
        <v>2144</v>
      </c>
      <c r="H508" t="s">
        <v>2950</v>
      </c>
      <c r="I508" s="4">
        <v>78000000</v>
      </c>
      <c r="J508" s="4">
        <v>92930005</v>
      </c>
      <c r="K508">
        <v>7.2</v>
      </c>
      <c r="L508">
        <v>2.35</v>
      </c>
      <c r="M508" t="s">
        <v>612</v>
      </c>
      <c r="N508" t="s">
        <v>287</v>
      </c>
      <c r="O508">
        <v>420</v>
      </c>
      <c r="P508" t="s">
        <v>724</v>
      </c>
      <c r="Q508">
        <v>22000</v>
      </c>
      <c r="R508" t="s">
        <v>788</v>
      </c>
      <c r="S508">
        <v>12000</v>
      </c>
      <c r="T508" t="s">
        <v>2949</v>
      </c>
      <c r="U508">
        <v>876</v>
      </c>
      <c r="V508">
        <v>0</v>
      </c>
      <c r="W508">
        <v>35867</v>
      </c>
      <c r="X508">
        <v>0</v>
      </c>
      <c r="Y508">
        <v>204063</v>
      </c>
      <c r="Z508">
        <v>210</v>
      </c>
      <c r="AA508">
        <v>764</v>
      </c>
      <c r="AB508" t="s">
        <v>2951</v>
      </c>
    </row>
    <row r="509" spans="1:28" x14ac:dyDescent="0.3">
      <c r="A509" s="4" t="s">
        <v>2952</v>
      </c>
      <c r="B509" t="s">
        <v>67</v>
      </c>
      <c r="C509" t="s">
        <v>68</v>
      </c>
      <c r="D509" t="s">
        <v>58</v>
      </c>
      <c r="E509">
        <v>2004</v>
      </c>
      <c r="F509">
        <v>136</v>
      </c>
      <c r="G509" t="s">
        <v>163</v>
      </c>
      <c r="H509" t="s">
        <v>2953</v>
      </c>
      <c r="I509" s="4">
        <v>100000000</v>
      </c>
      <c r="J509" s="4">
        <v>67286731</v>
      </c>
      <c r="K509">
        <v>6.7</v>
      </c>
      <c r="L509">
        <v>2.35</v>
      </c>
      <c r="M509" t="s">
        <v>69</v>
      </c>
      <c r="N509" t="s">
        <v>919</v>
      </c>
      <c r="O509">
        <v>394</v>
      </c>
      <c r="P509" t="s">
        <v>109</v>
      </c>
      <c r="Q509">
        <v>24000</v>
      </c>
      <c r="R509" t="s">
        <v>2840</v>
      </c>
      <c r="S509">
        <v>10000</v>
      </c>
      <c r="T509" t="s">
        <v>1140</v>
      </c>
      <c r="U509">
        <v>1000</v>
      </c>
      <c r="V509">
        <v>0</v>
      </c>
      <c r="W509">
        <v>36925</v>
      </c>
      <c r="X509">
        <v>1</v>
      </c>
      <c r="Y509">
        <v>67856</v>
      </c>
      <c r="Z509">
        <v>140</v>
      </c>
      <c r="AA509">
        <v>345</v>
      </c>
      <c r="AB509" t="s">
        <v>2954</v>
      </c>
    </row>
    <row r="510" spans="1:28" x14ac:dyDescent="0.3">
      <c r="A510" s="4" t="s">
        <v>2955</v>
      </c>
      <c r="B510" t="s">
        <v>67</v>
      </c>
      <c r="C510" t="s">
        <v>68</v>
      </c>
      <c r="D510" t="s">
        <v>58</v>
      </c>
      <c r="E510">
        <v>2011</v>
      </c>
      <c r="F510">
        <v>91</v>
      </c>
      <c r="G510" t="s">
        <v>10</v>
      </c>
      <c r="H510" t="s">
        <v>2957</v>
      </c>
      <c r="I510" s="4">
        <v>79000000</v>
      </c>
      <c r="J510" s="4">
        <v>74158157</v>
      </c>
      <c r="K510">
        <v>3.4</v>
      </c>
      <c r="L510">
        <v>1.85</v>
      </c>
      <c r="M510" t="s">
        <v>122</v>
      </c>
      <c r="N510" t="s">
        <v>2197</v>
      </c>
      <c r="O510">
        <v>221</v>
      </c>
      <c r="P510" t="s">
        <v>2400</v>
      </c>
      <c r="Q510">
        <v>14000</v>
      </c>
      <c r="R510" t="s">
        <v>2199</v>
      </c>
      <c r="S510">
        <v>11000</v>
      </c>
      <c r="T510" t="s">
        <v>2956</v>
      </c>
      <c r="U510">
        <v>553</v>
      </c>
      <c r="V510">
        <v>0</v>
      </c>
      <c r="W510">
        <v>27405</v>
      </c>
      <c r="X510">
        <v>2</v>
      </c>
      <c r="Y510">
        <v>60370</v>
      </c>
      <c r="Z510">
        <v>156</v>
      </c>
      <c r="AA510">
        <v>264</v>
      </c>
      <c r="AB510" t="s">
        <v>2958</v>
      </c>
    </row>
    <row r="511" spans="1:28" x14ac:dyDescent="0.3">
      <c r="A511" s="4" t="s">
        <v>2960</v>
      </c>
      <c r="B511" t="s">
        <v>67</v>
      </c>
      <c r="C511" t="s">
        <v>68</v>
      </c>
      <c r="D511" t="s">
        <v>58</v>
      </c>
      <c r="E511">
        <v>2003</v>
      </c>
      <c r="F511">
        <v>107</v>
      </c>
      <c r="G511" t="s">
        <v>361</v>
      </c>
      <c r="H511" t="s">
        <v>2962</v>
      </c>
      <c r="I511" s="4">
        <v>76000000</v>
      </c>
      <c r="J511" s="4">
        <v>127083765</v>
      </c>
      <c r="K511">
        <v>5.9</v>
      </c>
      <c r="L511">
        <v>2.35</v>
      </c>
      <c r="M511" t="s">
        <v>69</v>
      </c>
      <c r="N511" t="s">
        <v>2959</v>
      </c>
      <c r="O511">
        <v>309</v>
      </c>
      <c r="P511" t="s">
        <v>360</v>
      </c>
      <c r="Q511">
        <v>23000</v>
      </c>
      <c r="R511" t="s">
        <v>2068</v>
      </c>
      <c r="S511">
        <v>787</v>
      </c>
      <c r="T511" t="s">
        <v>2961</v>
      </c>
      <c r="U511">
        <v>771</v>
      </c>
      <c r="V511">
        <v>0</v>
      </c>
      <c r="W511">
        <v>25296</v>
      </c>
      <c r="X511">
        <v>5</v>
      </c>
      <c r="Y511">
        <v>191912</v>
      </c>
      <c r="Z511">
        <v>150</v>
      </c>
      <c r="AA511">
        <v>370</v>
      </c>
      <c r="AB511" t="s">
        <v>2963</v>
      </c>
    </row>
    <row r="512" spans="1:28" x14ac:dyDescent="0.3">
      <c r="A512" s="4" t="s">
        <v>2965</v>
      </c>
      <c r="B512" t="s">
        <v>67</v>
      </c>
      <c r="C512" t="s">
        <v>1487</v>
      </c>
      <c r="D512" t="s">
        <v>58</v>
      </c>
      <c r="E512">
        <v>2015</v>
      </c>
      <c r="F512">
        <v>108</v>
      </c>
      <c r="G512" t="s">
        <v>2964</v>
      </c>
      <c r="H512" t="s">
        <v>2966</v>
      </c>
      <c r="I512" s="4">
        <v>81200000</v>
      </c>
      <c r="J512" s="4">
        <v>1339152</v>
      </c>
      <c r="K512">
        <v>7.8</v>
      </c>
      <c r="L512">
        <v>2.35</v>
      </c>
      <c r="M512" t="s">
        <v>122</v>
      </c>
      <c r="N512" t="s">
        <v>1185</v>
      </c>
      <c r="O512">
        <v>54</v>
      </c>
      <c r="P512" t="s">
        <v>328</v>
      </c>
      <c r="Q512">
        <v>12000</v>
      </c>
      <c r="R512" t="s">
        <v>107</v>
      </c>
      <c r="S512">
        <v>11000</v>
      </c>
      <c r="T512" t="s">
        <v>689</v>
      </c>
      <c r="U512">
        <v>6000</v>
      </c>
      <c r="V512">
        <v>31000</v>
      </c>
      <c r="W512">
        <v>30230</v>
      </c>
      <c r="X512">
        <v>1</v>
      </c>
      <c r="Y512">
        <v>28276</v>
      </c>
      <c r="Z512">
        <v>119</v>
      </c>
      <c r="AA512">
        <v>64</v>
      </c>
      <c r="AB512" t="s">
        <v>2967</v>
      </c>
    </row>
    <row r="513" spans="1:28" x14ac:dyDescent="0.3">
      <c r="A513" s="4" t="s">
        <v>2971</v>
      </c>
      <c r="B513" t="s">
        <v>67</v>
      </c>
      <c r="C513" t="s">
        <v>68</v>
      </c>
      <c r="D513" t="s">
        <v>58</v>
      </c>
      <c r="E513">
        <v>2007</v>
      </c>
      <c r="F513">
        <v>99</v>
      </c>
      <c r="G513" t="s">
        <v>2970</v>
      </c>
      <c r="H513" t="s">
        <v>2973</v>
      </c>
      <c r="I513" s="4">
        <v>80000000</v>
      </c>
      <c r="J513" s="4">
        <v>15071514</v>
      </c>
      <c r="K513">
        <v>5.9</v>
      </c>
      <c r="L513">
        <v>1.85</v>
      </c>
      <c r="M513" t="s">
        <v>69</v>
      </c>
      <c r="N513" t="s">
        <v>2968</v>
      </c>
      <c r="O513">
        <v>101</v>
      </c>
      <c r="P513" t="s">
        <v>2694</v>
      </c>
      <c r="Q513">
        <v>1000</v>
      </c>
      <c r="R513" t="s">
        <v>2969</v>
      </c>
      <c r="S513">
        <v>422</v>
      </c>
      <c r="T513" t="s">
        <v>2972</v>
      </c>
      <c r="U513">
        <v>327</v>
      </c>
      <c r="V513">
        <v>0</v>
      </c>
      <c r="W513">
        <v>2323</v>
      </c>
      <c r="X513">
        <v>2</v>
      </c>
      <c r="Y513">
        <v>65037</v>
      </c>
      <c r="Z513">
        <v>232</v>
      </c>
      <c r="AA513">
        <v>273</v>
      </c>
      <c r="AB513" t="s">
        <v>2974</v>
      </c>
    </row>
    <row r="514" spans="1:28" x14ac:dyDescent="0.3">
      <c r="A514" s="4" t="s">
        <v>2976</v>
      </c>
      <c r="B514" t="s">
        <v>67</v>
      </c>
      <c r="C514" t="s">
        <v>68</v>
      </c>
      <c r="D514" t="s">
        <v>58</v>
      </c>
      <c r="E514">
        <v>2000</v>
      </c>
      <c r="F514">
        <v>92</v>
      </c>
      <c r="G514" t="s">
        <v>298</v>
      </c>
      <c r="H514" t="s">
        <v>2978</v>
      </c>
      <c r="I514" s="4">
        <v>76000000</v>
      </c>
      <c r="J514" s="4">
        <v>26000610</v>
      </c>
      <c r="K514">
        <v>4.0999999999999996</v>
      </c>
      <c r="L514">
        <v>1.85</v>
      </c>
      <c r="M514" t="s">
        <v>122</v>
      </c>
      <c r="N514" t="s">
        <v>2975</v>
      </c>
      <c r="O514">
        <v>5</v>
      </c>
      <c r="P514" t="s">
        <v>1765</v>
      </c>
      <c r="Q514">
        <v>22000</v>
      </c>
      <c r="R514" t="s">
        <v>819</v>
      </c>
      <c r="S514">
        <v>1000</v>
      </c>
      <c r="T514" t="s">
        <v>2977</v>
      </c>
      <c r="U514">
        <v>924</v>
      </c>
      <c r="V514">
        <v>413</v>
      </c>
      <c r="W514">
        <v>28050</v>
      </c>
      <c r="X514">
        <v>0</v>
      </c>
      <c r="Y514">
        <v>16611</v>
      </c>
      <c r="Z514">
        <v>49</v>
      </c>
      <c r="AA514">
        <v>197</v>
      </c>
      <c r="AB514" t="s">
        <v>2979</v>
      </c>
    </row>
    <row r="515" spans="1:28" x14ac:dyDescent="0.3">
      <c r="A515" s="4" t="s">
        <v>2983</v>
      </c>
      <c r="B515" t="s">
        <v>67</v>
      </c>
      <c r="C515" t="s">
        <v>704</v>
      </c>
      <c r="D515" t="s">
        <v>58</v>
      </c>
      <c r="E515">
        <v>2016</v>
      </c>
      <c r="F515">
        <v>87</v>
      </c>
      <c r="G515" t="s">
        <v>2982</v>
      </c>
      <c r="H515" t="s">
        <v>2985</v>
      </c>
      <c r="I515" s="4">
        <v>75000000</v>
      </c>
      <c r="J515" s="4">
        <v>323505540</v>
      </c>
      <c r="K515">
        <v>6.8</v>
      </c>
      <c r="L515">
        <v>1.85</v>
      </c>
      <c r="M515" t="s">
        <v>122</v>
      </c>
      <c r="N515" t="s">
        <v>2980</v>
      </c>
      <c r="O515">
        <v>11</v>
      </c>
      <c r="P515" t="s">
        <v>839</v>
      </c>
      <c r="Q515">
        <v>1000</v>
      </c>
      <c r="R515" t="s">
        <v>2981</v>
      </c>
      <c r="S515">
        <v>904</v>
      </c>
      <c r="T515" t="s">
        <v>2984</v>
      </c>
      <c r="U515">
        <v>745</v>
      </c>
      <c r="V515">
        <v>36000</v>
      </c>
      <c r="W515">
        <v>4782</v>
      </c>
      <c r="X515">
        <v>0</v>
      </c>
      <c r="Y515">
        <v>24407</v>
      </c>
      <c r="Z515">
        <v>165</v>
      </c>
      <c r="AA515">
        <v>155</v>
      </c>
      <c r="AB515" t="s">
        <v>2986</v>
      </c>
    </row>
    <row r="516" spans="1:28" x14ac:dyDescent="0.3">
      <c r="A516" s="4" t="s">
        <v>2989</v>
      </c>
      <c r="B516" t="s">
        <v>67</v>
      </c>
      <c r="C516" t="s">
        <v>68</v>
      </c>
      <c r="D516" t="s">
        <v>24160</v>
      </c>
      <c r="E516">
        <v>2003</v>
      </c>
      <c r="F516">
        <v>110</v>
      </c>
      <c r="G516" t="s">
        <v>61</v>
      </c>
      <c r="H516" t="s">
        <v>2990</v>
      </c>
      <c r="I516" s="4">
        <v>78000000</v>
      </c>
      <c r="J516" s="4">
        <v>66462600</v>
      </c>
      <c r="K516">
        <v>5.8</v>
      </c>
      <c r="L516">
        <v>2.35</v>
      </c>
      <c r="M516" t="s">
        <v>69</v>
      </c>
      <c r="N516" t="s">
        <v>2987</v>
      </c>
      <c r="O516">
        <v>45</v>
      </c>
      <c r="P516" t="s">
        <v>713</v>
      </c>
      <c r="Q516">
        <v>1000</v>
      </c>
      <c r="R516" t="s">
        <v>2988</v>
      </c>
      <c r="S516">
        <v>872</v>
      </c>
      <c r="T516" t="s">
        <v>1238</v>
      </c>
      <c r="U516">
        <v>845</v>
      </c>
      <c r="V516">
        <v>0</v>
      </c>
      <c r="W516">
        <v>4714</v>
      </c>
      <c r="X516">
        <v>3</v>
      </c>
      <c r="Y516">
        <v>141533</v>
      </c>
      <c r="Z516">
        <v>202</v>
      </c>
      <c r="AA516">
        <v>786</v>
      </c>
      <c r="AB516" t="s">
        <v>2991</v>
      </c>
    </row>
    <row r="517" spans="1:28" x14ac:dyDescent="0.3">
      <c r="A517" s="4" t="s">
        <v>2994</v>
      </c>
      <c r="B517" t="s">
        <v>67</v>
      </c>
      <c r="C517" t="s">
        <v>68</v>
      </c>
      <c r="D517" t="s">
        <v>58</v>
      </c>
      <c r="E517">
        <v>2013</v>
      </c>
      <c r="F517">
        <v>98</v>
      </c>
      <c r="G517" t="s">
        <v>2119</v>
      </c>
      <c r="H517" t="s">
        <v>2995</v>
      </c>
      <c r="I517" s="4">
        <v>76000000</v>
      </c>
      <c r="J517" s="4">
        <v>368049635</v>
      </c>
      <c r="K517">
        <v>7.5</v>
      </c>
      <c r="L517">
        <v>1.85</v>
      </c>
      <c r="M517" t="s">
        <v>122</v>
      </c>
      <c r="N517" t="s">
        <v>2992</v>
      </c>
      <c r="O517">
        <v>275</v>
      </c>
      <c r="P517" t="s">
        <v>545</v>
      </c>
      <c r="Q517">
        <v>7000</v>
      </c>
      <c r="R517" t="s">
        <v>2993</v>
      </c>
      <c r="S517">
        <v>2000</v>
      </c>
      <c r="T517" t="s">
        <v>839</v>
      </c>
      <c r="U517">
        <v>1000</v>
      </c>
      <c r="V517">
        <v>56000</v>
      </c>
      <c r="W517">
        <v>11905</v>
      </c>
      <c r="X517">
        <v>0</v>
      </c>
      <c r="Y517">
        <v>286877</v>
      </c>
      <c r="Z517">
        <v>306</v>
      </c>
      <c r="AA517">
        <v>284</v>
      </c>
      <c r="AB517" t="s">
        <v>2996</v>
      </c>
    </row>
    <row r="518" spans="1:28" x14ac:dyDescent="0.3">
      <c r="A518" s="4" t="s">
        <v>2997</v>
      </c>
      <c r="B518" t="s">
        <v>67</v>
      </c>
      <c r="C518" t="s">
        <v>68</v>
      </c>
      <c r="D518" t="s">
        <v>58</v>
      </c>
      <c r="E518">
        <v>1996</v>
      </c>
      <c r="F518">
        <v>154</v>
      </c>
      <c r="G518" t="s">
        <v>100</v>
      </c>
      <c r="H518" t="s">
        <v>2999</v>
      </c>
      <c r="I518" s="4">
        <v>75000000</v>
      </c>
      <c r="J518" s="4">
        <v>306124059</v>
      </c>
      <c r="K518">
        <v>6.9</v>
      </c>
      <c r="L518">
        <v>2.35</v>
      </c>
      <c r="M518" t="s">
        <v>69</v>
      </c>
      <c r="N518" t="s">
        <v>455</v>
      </c>
      <c r="O518">
        <v>776</v>
      </c>
      <c r="P518" t="s">
        <v>193</v>
      </c>
      <c r="Q518">
        <v>10000</v>
      </c>
      <c r="R518" t="s">
        <v>1544</v>
      </c>
      <c r="S518">
        <v>2000</v>
      </c>
      <c r="T518" t="s">
        <v>2998</v>
      </c>
      <c r="U518">
        <v>933</v>
      </c>
      <c r="V518">
        <v>16000</v>
      </c>
      <c r="W518">
        <v>16785</v>
      </c>
      <c r="X518">
        <v>0</v>
      </c>
      <c r="Y518">
        <v>430055</v>
      </c>
      <c r="Z518">
        <v>185</v>
      </c>
      <c r="AA518">
        <v>856</v>
      </c>
      <c r="AB518" t="s">
        <v>3000</v>
      </c>
    </row>
    <row r="519" spans="1:28" x14ac:dyDescent="0.3">
      <c r="A519" s="4" t="s">
        <v>3003</v>
      </c>
      <c r="B519" t="s">
        <v>67</v>
      </c>
      <c r="C519" t="s">
        <v>68</v>
      </c>
      <c r="D519" t="s">
        <v>58</v>
      </c>
      <c r="E519">
        <v>1997</v>
      </c>
      <c r="F519">
        <v>129</v>
      </c>
      <c r="G519" t="s">
        <v>100</v>
      </c>
      <c r="H519" t="s">
        <v>3005</v>
      </c>
      <c r="I519" s="4">
        <v>73000000</v>
      </c>
      <c r="J519" s="4">
        <v>229074524</v>
      </c>
      <c r="K519">
        <v>6.5</v>
      </c>
      <c r="L519">
        <v>1.85</v>
      </c>
      <c r="M519" t="s">
        <v>69</v>
      </c>
      <c r="N519" t="s">
        <v>416</v>
      </c>
      <c r="O519">
        <v>14000</v>
      </c>
      <c r="P519" t="s">
        <v>3002</v>
      </c>
      <c r="Q519">
        <v>610</v>
      </c>
      <c r="R519" t="s">
        <v>3001</v>
      </c>
      <c r="S519">
        <v>506</v>
      </c>
      <c r="T519" t="s">
        <v>3004</v>
      </c>
      <c r="U519">
        <v>227</v>
      </c>
      <c r="V519">
        <v>0</v>
      </c>
      <c r="W519">
        <v>1635</v>
      </c>
      <c r="X519">
        <v>0</v>
      </c>
      <c r="Y519">
        <v>278362</v>
      </c>
      <c r="Z519">
        <v>177</v>
      </c>
      <c r="AA519">
        <v>552</v>
      </c>
      <c r="AB519" t="s">
        <v>3006</v>
      </c>
    </row>
    <row r="520" spans="1:28" x14ac:dyDescent="0.3">
      <c r="A520" s="4" t="s">
        <v>3007</v>
      </c>
      <c r="B520" t="s">
        <v>67</v>
      </c>
      <c r="C520" t="s">
        <v>68</v>
      </c>
      <c r="D520" t="s">
        <v>58</v>
      </c>
      <c r="E520">
        <v>2005</v>
      </c>
      <c r="F520">
        <v>86</v>
      </c>
      <c r="G520" t="s">
        <v>498</v>
      </c>
      <c r="H520" t="s">
        <v>3008</v>
      </c>
      <c r="I520" s="4">
        <v>75000000</v>
      </c>
      <c r="J520" s="4">
        <v>193136719</v>
      </c>
      <c r="K520">
        <v>6.9</v>
      </c>
      <c r="L520">
        <v>1.85</v>
      </c>
      <c r="M520" t="s">
        <v>122</v>
      </c>
      <c r="N520" t="s">
        <v>827</v>
      </c>
      <c r="O520">
        <v>35</v>
      </c>
      <c r="P520" t="s">
        <v>828</v>
      </c>
      <c r="Q520">
        <v>851</v>
      </c>
      <c r="R520" t="s">
        <v>832</v>
      </c>
      <c r="S520">
        <v>436</v>
      </c>
      <c r="T520" t="s">
        <v>1176</v>
      </c>
      <c r="U520">
        <v>179</v>
      </c>
      <c r="V520">
        <v>0</v>
      </c>
      <c r="W520">
        <v>1777</v>
      </c>
      <c r="X520">
        <v>0</v>
      </c>
      <c r="Y520">
        <v>266636</v>
      </c>
      <c r="Z520">
        <v>181</v>
      </c>
      <c r="AA520">
        <v>385</v>
      </c>
      <c r="AB520" t="s">
        <v>3009</v>
      </c>
    </row>
    <row r="521" spans="1:28" x14ac:dyDescent="0.3">
      <c r="A521" s="4" t="s">
        <v>3011</v>
      </c>
      <c r="B521" t="s">
        <v>67</v>
      </c>
      <c r="C521" t="s">
        <v>68</v>
      </c>
      <c r="D521" t="s">
        <v>58</v>
      </c>
      <c r="E521">
        <v>2006</v>
      </c>
      <c r="F521">
        <v>109</v>
      </c>
      <c r="G521" t="s">
        <v>2700</v>
      </c>
      <c r="H521" t="s">
        <v>3013</v>
      </c>
      <c r="I521" s="4">
        <v>76000000</v>
      </c>
      <c r="J521" s="4">
        <v>35286428</v>
      </c>
      <c r="K521">
        <v>7.9</v>
      </c>
      <c r="L521">
        <v>1.85</v>
      </c>
      <c r="M521" t="s">
        <v>612</v>
      </c>
      <c r="N521" t="s">
        <v>1241</v>
      </c>
      <c r="O521">
        <v>0</v>
      </c>
      <c r="P521" t="s">
        <v>407</v>
      </c>
      <c r="Q521">
        <v>16000</v>
      </c>
      <c r="R521" t="s">
        <v>3010</v>
      </c>
      <c r="S521">
        <v>430</v>
      </c>
      <c r="T521" t="s">
        <v>3012</v>
      </c>
      <c r="U521">
        <v>18</v>
      </c>
      <c r="V521">
        <v>17000</v>
      </c>
      <c r="W521">
        <v>16479</v>
      </c>
      <c r="X521">
        <v>0</v>
      </c>
      <c r="Y521">
        <v>361767</v>
      </c>
      <c r="Z521">
        <v>372</v>
      </c>
      <c r="AA521">
        <v>1206</v>
      </c>
      <c r="AB521" t="s">
        <v>3014</v>
      </c>
    </row>
    <row r="522" spans="1:28" x14ac:dyDescent="0.3">
      <c r="A522" s="4" t="s">
        <v>3016</v>
      </c>
      <c r="B522" t="s">
        <v>67</v>
      </c>
      <c r="C522" t="s">
        <v>68</v>
      </c>
      <c r="D522" t="s">
        <v>58</v>
      </c>
      <c r="E522">
        <v>2000</v>
      </c>
      <c r="F522">
        <v>104</v>
      </c>
      <c r="G522" t="s">
        <v>100</v>
      </c>
      <c r="H522" t="s">
        <v>3017</v>
      </c>
      <c r="I522" s="4">
        <v>75000000</v>
      </c>
      <c r="J522" s="4">
        <v>157299717</v>
      </c>
      <c r="K522">
        <v>7.4</v>
      </c>
      <c r="L522">
        <v>2.35</v>
      </c>
      <c r="M522" t="s">
        <v>69</v>
      </c>
      <c r="N522" t="s">
        <v>145</v>
      </c>
      <c r="O522">
        <v>0</v>
      </c>
      <c r="P522" t="s">
        <v>290</v>
      </c>
      <c r="Q522">
        <v>20000</v>
      </c>
      <c r="R522" t="s">
        <v>3015</v>
      </c>
      <c r="S522">
        <v>764</v>
      </c>
      <c r="T522" t="s">
        <v>1309</v>
      </c>
      <c r="U522">
        <v>505</v>
      </c>
      <c r="V522">
        <v>0</v>
      </c>
      <c r="W522">
        <v>21397</v>
      </c>
      <c r="X522">
        <v>0</v>
      </c>
      <c r="Y522">
        <v>452928</v>
      </c>
      <c r="Z522">
        <v>290</v>
      </c>
      <c r="AA522">
        <v>1401</v>
      </c>
      <c r="AB522" t="s">
        <v>3018</v>
      </c>
    </row>
    <row r="523" spans="1:28" x14ac:dyDescent="0.3">
      <c r="A523" s="4" t="s">
        <v>3020</v>
      </c>
      <c r="B523" t="s">
        <v>67</v>
      </c>
      <c r="C523" t="s">
        <v>68</v>
      </c>
      <c r="D523" t="s">
        <v>58</v>
      </c>
      <c r="E523">
        <v>2008</v>
      </c>
      <c r="F523">
        <v>110</v>
      </c>
      <c r="G523" t="s">
        <v>3019</v>
      </c>
      <c r="H523" t="s">
        <v>3021</v>
      </c>
      <c r="I523" s="4">
        <v>75000000</v>
      </c>
      <c r="J523" s="4">
        <v>134568845</v>
      </c>
      <c r="K523">
        <v>6.7</v>
      </c>
      <c r="L523">
        <v>2.35</v>
      </c>
      <c r="M523" t="s">
        <v>612</v>
      </c>
      <c r="N523" t="s">
        <v>2175</v>
      </c>
      <c r="O523">
        <v>335</v>
      </c>
      <c r="P523" t="s">
        <v>592</v>
      </c>
      <c r="Q523">
        <v>11000</v>
      </c>
      <c r="R523" t="s">
        <v>493</v>
      </c>
      <c r="S523">
        <v>11000</v>
      </c>
      <c r="T523" t="s">
        <v>356</v>
      </c>
      <c r="U523">
        <v>988</v>
      </c>
      <c r="V523">
        <v>0</v>
      </c>
      <c r="W523">
        <v>25763</v>
      </c>
      <c r="X523">
        <v>0</v>
      </c>
      <c r="Y523">
        <v>299852</v>
      </c>
      <c r="Z523">
        <v>316</v>
      </c>
      <c r="AA523">
        <v>713</v>
      </c>
      <c r="AB523" t="s">
        <v>3022</v>
      </c>
    </row>
    <row r="524" spans="1:28" x14ac:dyDescent="0.3">
      <c r="A524" s="4" t="s">
        <v>3024</v>
      </c>
      <c r="B524" t="s">
        <v>67</v>
      </c>
      <c r="C524" t="s">
        <v>68</v>
      </c>
      <c r="D524" t="s">
        <v>58</v>
      </c>
      <c r="E524">
        <v>1996</v>
      </c>
      <c r="F524">
        <v>136</v>
      </c>
      <c r="G524" t="s">
        <v>80</v>
      </c>
      <c r="H524" t="s">
        <v>3026</v>
      </c>
      <c r="I524" s="4">
        <v>75000000</v>
      </c>
      <c r="J524" s="4">
        <v>134006721</v>
      </c>
      <c r="K524">
        <v>7.4</v>
      </c>
      <c r="L524">
        <v>2.35</v>
      </c>
      <c r="M524" t="s">
        <v>612</v>
      </c>
      <c r="N524" t="s">
        <v>305</v>
      </c>
      <c r="O524">
        <v>0</v>
      </c>
      <c r="P524" t="s">
        <v>732</v>
      </c>
      <c r="Q524">
        <v>12000</v>
      </c>
      <c r="R524" t="s">
        <v>3023</v>
      </c>
      <c r="S524">
        <v>2000</v>
      </c>
      <c r="T524" t="s">
        <v>3025</v>
      </c>
      <c r="U524">
        <v>904</v>
      </c>
      <c r="V524">
        <v>51000</v>
      </c>
      <c r="W524">
        <v>15999</v>
      </c>
      <c r="X524">
        <v>1</v>
      </c>
      <c r="Y524">
        <v>259492</v>
      </c>
      <c r="Z524">
        <v>122</v>
      </c>
      <c r="AA524">
        <v>415</v>
      </c>
      <c r="AB524" t="s">
        <v>3027</v>
      </c>
    </row>
    <row r="525" spans="1:28" x14ac:dyDescent="0.3">
      <c r="A525" s="4" t="s">
        <v>3029</v>
      </c>
      <c r="B525" t="s">
        <v>67</v>
      </c>
      <c r="C525" t="s">
        <v>68</v>
      </c>
      <c r="D525" t="s">
        <v>58</v>
      </c>
      <c r="E525">
        <v>2006</v>
      </c>
      <c r="F525">
        <v>115</v>
      </c>
      <c r="G525" t="s">
        <v>1060</v>
      </c>
      <c r="H525" t="s">
        <v>3031</v>
      </c>
      <c r="I525" s="4">
        <v>80000000</v>
      </c>
      <c r="J525" s="4">
        <v>195329763</v>
      </c>
      <c r="K525">
        <v>6.9</v>
      </c>
      <c r="L525">
        <v>1.85</v>
      </c>
      <c r="M525" t="s">
        <v>122</v>
      </c>
      <c r="N525" t="s">
        <v>1301</v>
      </c>
      <c r="O525">
        <v>107</v>
      </c>
      <c r="P525" t="s">
        <v>2126</v>
      </c>
      <c r="Q525">
        <v>835</v>
      </c>
      <c r="R525" t="s">
        <v>3028</v>
      </c>
      <c r="S525">
        <v>590</v>
      </c>
      <c r="T525" t="s">
        <v>3030</v>
      </c>
      <c r="U525">
        <v>241</v>
      </c>
      <c r="V525">
        <v>0</v>
      </c>
      <c r="W525">
        <v>1815</v>
      </c>
      <c r="X525">
        <v>0</v>
      </c>
      <c r="Y525">
        <v>194249</v>
      </c>
      <c r="Z525">
        <v>164</v>
      </c>
      <c r="AA525">
        <v>253</v>
      </c>
      <c r="AB525" t="s">
        <v>3032</v>
      </c>
    </row>
    <row r="526" spans="1:28" x14ac:dyDescent="0.3">
      <c r="A526" s="4" t="s">
        <v>3034</v>
      </c>
      <c r="B526" t="s">
        <v>67</v>
      </c>
      <c r="C526" t="s">
        <v>68</v>
      </c>
      <c r="D526" t="s">
        <v>58</v>
      </c>
      <c r="E526">
        <v>2004</v>
      </c>
      <c r="F526">
        <v>99</v>
      </c>
      <c r="G526" t="s">
        <v>1700</v>
      </c>
      <c r="H526" t="s">
        <v>3036</v>
      </c>
      <c r="I526" s="4">
        <v>75000000</v>
      </c>
      <c r="J526" s="4">
        <v>120776832</v>
      </c>
      <c r="K526">
        <v>6.8</v>
      </c>
      <c r="L526">
        <v>2.35</v>
      </c>
      <c r="M526" t="s">
        <v>69</v>
      </c>
      <c r="N526" t="s">
        <v>2485</v>
      </c>
      <c r="O526">
        <v>88</v>
      </c>
      <c r="P526" t="s">
        <v>2199</v>
      </c>
      <c r="Q526">
        <v>11000</v>
      </c>
      <c r="R526" t="s">
        <v>3033</v>
      </c>
      <c r="S526">
        <v>427</v>
      </c>
      <c r="T526" t="s">
        <v>3035</v>
      </c>
      <c r="U526">
        <v>328</v>
      </c>
      <c r="V526">
        <v>11000</v>
      </c>
      <c r="W526">
        <v>12952</v>
      </c>
      <c r="X526">
        <v>2</v>
      </c>
      <c r="Y526">
        <v>266103</v>
      </c>
      <c r="Z526">
        <v>147</v>
      </c>
      <c r="AA526">
        <v>456</v>
      </c>
      <c r="AB526" t="s">
        <v>3037</v>
      </c>
    </row>
    <row r="527" spans="1:28" x14ac:dyDescent="0.3">
      <c r="A527" s="4" t="s">
        <v>3041</v>
      </c>
      <c r="B527" t="s">
        <v>67</v>
      </c>
      <c r="C527" t="s">
        <v>68</v>
      </c>
      <c r="D527" t="s">
        <v>58</v>
      </c>
      <c r="E527">
        <v>2007</v>
      </c>
      <c r="F527">
        <v>117</v>
      </c>
      <c r="G527" t="s">
        <v>3039</v>
      </c>
      <c r="H527" t="s">
        <v>3043</v>
      </c>
      <c r="I527" s="4">
        <v>75000000</v>
      </c>
      <c r="J527" s="4">
        <v>118823091</v>
      </c>
      <c r="K527">
        <v>6.7</v>
      </c>
      <c r="L527">
        <v>2.35</v>
      </c>
      <c r="M527" t="s">
        <v>122</v>
      </c>
      <c r="N527" t="s">
        <v>2630</v>
      </c>
      <c r="O527">
        <v>163</v>
      </c>
      <c r="P527" t="s">
        <v>3040</v>
      </c>
      <c r="Q527">
        <v>719</v>
      </c>
      <c r="R527" t="s">
        <v>3038</v>
      </c>
      <c r="S527">
        <v>339</v>
      </c>
      <c r="T527" t="s">
        <v>3042</v>
      </c>
      <c r="U527">
        <v>260</v>
      </c>
      <c r="V527">
        <v>0</v>
      </c>
      <c r="W527">
        <v>1673</v>
      </c>
      <c r="X527">
        <v>9</v>
      </c>
      <c r="Y527">
        <v>98693</v>
      </c>
      <c r="Z527">
        <v>219</v>
      </c>
      <c r="AA527">
        <v>401</v>
      </c>
      <c r="AB527" t="s">
        <v>3044</v>
      </c>
    </row>
    <row r="528" spans="1:28" x14ac:dyDescent="0.3">
      <c r="A528" s="4" t="s">
        <v>3047</v>
      </c>
      <c r="B528" t="s">
        <v>67</v>
      </c>
      <c r="C528" t="s">
        <v>68</v>
      </c>
      <c r="D528" t="s">
        <v>58</v>
      </c>
      <c r="E528">
        <v>2004</v>
      </c>
      <c r="F528">
        <v>125</v>
      </c>
      <c r="G528" t="s">
        <v>3046</v>
      </c>
      <c r="H528" t="s">
        <v>3049</v>
      </c>
      <c r="I528" s="4">
        <v>50000000</v>
      </c>
      <c r="J528" s="4">
        <v>41814863</v>
      </c>
      <c r="K528">
        <v>5.0999999999999996</v>
      </c>
      <c r="L528">
        <v>2</v>
      </c>
      <c r="M528" t="s">
        <v>612</v>
      </c>
      <c r="N528" t="s">
        <v>2085</v>
      </c>
      <c r="O528">
        <v>212</v>
      </c>
      <c r="P528" t="s">
        <v>1124</v>
      </c>
      <c r="Q528">
        <v>613</v>
      </c>
      <c r="R528" t="s">
        <v>3045</v>
      </c>
      <c r="S528">
        <v>422</v>
      </c>
      <c r="T528" t="s">
        <v>3048</v>
      </c>
      <c r="U528">
        <v>394</v>
      </c>
      <c r="V528">
        <v>893</v>
      </c>
      <c r="W528">
        <v>1970</v>
      </c>
      <c r="X528">
        <v>0</v>
      </c>
      <c r="Y528">
        <v>28635</v>
      </c>
      <c r="Z528">
        <v>167</v>
      </c>
      <c r="AA528">
        <v>308</v>
      </c>
      <c r="AB528" t="s">
        <v>3050</v>
      </c>
    </row>
    <row r="529" spans="1:28" x14ac:dyDescent="0.3">
      <c r="A529" s="4" t="s">
        <v>3053</v>
      </c>
      <c r="B529" t="s">
        <v>67</v>
      </c>
      <c r="C529" t="s">
        <v>68</v>
      </c>
      <c r="D529" t="s">
        <v>58</v>
      </c>
      <c r="E529">
        <v>1999</v>
      </c>
      <c r="F529">
        <v>110</v>
      </c>
      <c r="G529" t="s">
        <v>3052</v>
      </c>
      <c r="H529" t="s">
        <v>3054</v>
      </c>
      <c r="I529" s="4">
        <v>75000000</v>
      </c>
      <c r="J529" s="4">
        <v>97360069</v>
      </c>
      <c r="K529">
        <v>4.0999999999999996</v>
      </c>
      <c r="L529">
        <v>1.85</v>
      </c>
      <c r="M529" t="s">
        <v>122</v>
      </c>
      <c r="N529" t="s">
        <v>3051</v>
      </c>
      <c r="O529">
        <v>16</v>
      </c>
      <c r="P529" t="s">
        <v>928</v>
      </c>
      <c r="Q529">
        <v>2000</v>
      </c>
      <c r="R529" t="s">
        <v>1854</v>
      </c>
      <c r="S529">
        <v>710</v>
      </c>
      <c r="T529" t="s">
        <v>752</v>
      </c>
      <c r="U529">
        <v>692</v>
      </c>
      <c r="V529">
        <v>509</v>
      </c>
      <c r="W529">
        <v>5320</v>
      </c>
      <c r="X529">
        <v>0</v>
      </c>
      <c r="Y529">
        <v>36491</v>
      </c>
      <c r="Z529">
        <v>70</v>
      </c>
      <c r="AA529">
        <v>231</v>
      </c>
      <c r="AB529" t="s">
        <v>3055</v>
      </c>
    </row>
    <row r="530" spans="1:28" x14ac:dyDescent="0.3">
      <c r="A530" s="4" t="s">
        <v>3056</v>
      </c>
      <c r="B530" t="s">
        <v>67</v>
      </c>
      <c r="C530" t="s">
        <v>68</v>
      </c>
      <c r="D530" t="s">
        <v>58</v>
      </c>
      <c r="E530">
        <v>2013</v>
      </c>
      <c r="F530">
        <v>125</v>
      </c>
      <c r="G530" t="s">
        <v>2234</v>
      </c>
      <c r="H530" t="s">
        <v>3058</v>
      </c>
      <c r="I530" s="4">
        <v>75000000</v>
      </c>
      <c r="J530" s="4">
        <v>117698894</v>
      </c>
      <c r="K530">
        <v>7.3</v>
      </c>
      <c r="L530">
        <v>2.35</v>
      </c>
      <c r="M530" t="s">
        <v>69</v>
      </c>
      <c r="N530" t="s">
        <v>1139</v>
      </c>
      <c r="O530">
        <v>255</v>
      </c>
      <c r="P530" t="s">
        <v>493</v>
      </c>
      <c r="Q530">
        <v>11000</v>
      </c>
      <c r="R530" t="s">
        <v>356</v>
      </c>
      <c r="S530">
        <v>988</v>
      </c>
      <c r="T530" t="s">
        <v>3057</v>
      </c>
      <c r="U530">
        <v>963</v>
      </c>
      <c r="V530">
        <v>105000</v>
      </c>
      <c r="W530">
        <v>13312</v>
      </c>
      <c r="X530">
        <v>6</v>
      </c>
      <c r="Y530">
        <v>447979</v>
      </c>
      <c r="Z530">
        <v>384</v>
      </c>
      <c r="AA530">
        <v>629</v>
      </c>
      <c r="AB530" t="s">
        <v>3059</v>
      </c>
    </row>
    <row r="531" spans="1:28" x14ac:dyDescent="0.3">
      <c r="A531" s="4" t="s">
        <v>3060</v>
      </c>
      <c r="B531" t="s">
        <v>67</v>
      </c>
      <c r="C531" t="s">
        <v>68</v>
      </c>
      <c r="D531" t="s">
        <v>58</v>
      </c>
      <c r="E531">
        <v>2010</v>
      </c>
      <c r="F531">
        <v>102</v>
      </c>
      <c r="G531" t="s">
        <v>10</v>
      </c>
      <c r="H531" t="s">
        <v>3061</v>
      </c>
      <c r="I531" s="4">
        <v>80000000</v>
      </c>
      <c r="J531" s="4">
        <v>162001186</v>
      </c>
      <c r="K531">
        <v>6</v>
      </c>
      <c r="L531">
        <v>1.85</v>
      </c>
      <c r="M531" t="s">
        <v>69</v>
      </c>
      <c r="N531" t="s">
        <v>2197</v>
      </c>
      <c r="O531">
        <v>221</v>
      </c>
      <c r="P531" t="s">
        <v>299</v>
      </c>
      <c r="Q531">
        <v>12000</v>
      </c>
      <c r="R531" t="s">
        <v>2199</v>
      </c>
      <c r="S531">
        <v>11000</v>
      </c>
      <c r="T531" t="s">
        <v>520</v>
      </c>
      <c r="U531">
        <v>4000</v>
      </c>
      <c r="V531">
        <v>12000</v>
      </c>
      <c r="W531">
        <v>28497</v>
      </c>
      <c r="X531">
        <v>4</v>
      </c>
      <c r="Y531">
        <v>181443</v>
      </c>
      <c r="Z531">
        <v>179</v>
      </c>
      <c r="AA531">
        <v>311</v>
      </c>
      <c r="AB531" t="s">
        <v>3062</v>
      </c>
    </row>
    <row r="532" spans="1:28" x14ac:dyDescent="0.3">
      <c r="A532" s="4" t="s">
        <v>3063</v>
      </c>
      <c r="B532" t="s">
        <v>67</v>
      </c>
      <c r="C532" t="s">
        <v>68</v>
      </c>
      <c r="D532" t="s">
        <v>58</v>
      </c>
      <c r="E532">
        <v>2004</v>
      </c>
      <c r="F532">
        <v>128</v>
      </c>
      <c r="G532" t="s">
        <v>2545</v>
      </c>
      <c r="H532" t="s">
        <v>3065</v>
      </c>
      <c r="I532" s="4">
        <v>60000000</v>
      </c>
      <c r="J532" s="4">
        <v>77032279</v>
      </c>
      <c r="K532">
        <v>7.3</v>
      </c>
      <c r="L532">
        <v>1.85</v>
      </c>
      <c r="M532" t="s">
        <v>69</v>
      </c>
      <c r="N532" t="s">
        <v>416</v>
      </c>
      <c r="O532">
        <v>14000</v>
      </c>
      <c r="P532" t="s">
        <v>349</v>
      </c>
      <c r="Q532">
        <v>15000</v>
      </c>
      <c r="R532" t="s">
        <v>1667</v>
      </c>
      <c r="S532">
        <v>466</v>
      </c>
      <c r="T532" t="s">
        <v>3064</v>
      </c>
      <c r="U532">
        <v>232</v>
      </c>
      <c r="V532">
        <v>16000</v>
      </c>
      <c r="W532">
        <v>16199</v>
      </c>
      <c r="X532">
        <v>0</v>
      </c>
      <c r="Y532">
        <v>303864</v>
      </c>
      <c r="Z532">
        <v>151</v>
      </c>
      <c r="AA532">
        <v>596</v>
      </c>
      <c r="AB532" t="s">
        <v>3066</v>
      </c>
    </row>
    <row r="533" spans="1:28" x14ac:dyDescent="0.3">
      <c r="A533" s="4" t="s">
        <v>24062</v>
      </c>
      <c r="B533" t="s">
        <v>67</v>
      </c>
      <c r="C533" t="s">
        <v>68</v>
      </c>
      <c r="D533" t="s">
        <v>58</v>
      </c>
      <c r="E533" t="s">
        <v>24161</v>
      </c>
      <c r="F533">
        <v>43</v>
      </c>
      <c r="G533" t="s">
        <v>921</v>
      </c>
      <c r="H533" t="s">
        <v>3069</v>
      </c>
      <c r="I533" s="4" t="s">
        <v>24161</v>
      </c>
      <c r="J533" s="4" t="s">
        <v>24161</v>
      </c>
      <c r="K533">
        <v>7.5</v>
      </c>
      <c r="L533">
        <v>16</v>
      </c>
      <c r="M533" t="s">
        <v>1150</v>
      </c>
      <c r="N533" t="s">
        <v>24161</v>
      </c>
      <c r="O533" t="s">
        <v>24161</v>
      </c>
      <c r="P533" t="s">
        <v>2823</v>
      </c>
      <c r="Q533">
        <v>1000</v>
      </c>
      <c r="R533" t="s">
        <v>3067</v>
      </c>
      <c r="S533">
        <v>560</v>
      </c>
      <c r="T533" t="s">
        <v>3068</v>
      </c>
      <c r="U533">
        <v>218</v>
      </c>
      <c r="V533">
        <v>10000</v>
      </c>
      <c r="W533">
        <v>1990</v>
      </c>
      <c r="X533">
        <v>1</v>
      </c>
      <c r="Y533">
        <v>36919</v>
      </c>
      <c r="Z533">
        <v>12</v>
      </c>
      <c r="AA533">
        <v>94</v>
      </c>
      <c r="AB533" t="s">
        <v>3070</v>
      </c>
    </row>
    <row r="534" spans="1:28" x14ac:dyDescent="0.3">
      <c r="A534" s="4" t="s">
        <v>3073</v>
      </c>
      <c r="B534" t="s">
        <v>67</v>
      </c>
      <c r="C534" t="s">
        <v>68</v>
      </c>
      <c r="D534" t="s">
        <v>58</v>
      </c>
      <c r="E534">
        <v>2009</v>
      </c>
      <c r="F534">
        <v>100</v>
      </c>
      <c r="G534" t="s">
        <v>3072</v>
      </c>
      <c r="H534" t="s">
        <v>3075</v>
      </c>
      <c r="I534" s="4">
        <v>35000000</v>
      </c>
      <c r="J534" s="4">
        <v>73023275</v>
      </c>
      <c r="K534">
        <v>5.4</v>
      </c>
      <c r="L534">
        <v>1.85</v>
      </c>
      <c r="M534" t="s">
        <v>122</v>
      </c>
      <c r="N534" t="s">
        <v>2241</v>
      </c>
      <c r="O534">
        <v>87</v>
      </c>
      <c r="P534" t="s">
        <v>279</v>
      </c>
      <c r="Q534">
        <v>3000</v>
      </c>
      <c r="R534" t="s">
        <v>3071</v>
      </c>
      <c r="S534">
        <v>576</v>
      </c>
      <c r="T534" t="s">
        <v>3074</v>
      </c>
      <c r="U534">
        <v>446</v>
      </c>
      <c r="V534">
        <v>1000</v>
      </c>
      <c r="W534">
        <v>5174</v>
      </c>
      <c r="X534">
        <v>4</v>
      </c>
      <c r="Y534">
        <v>16271</v>
      </c>
      <c r="Z534">
        <v>107</v>
      </c>
      <c r="AA534">
        <v>57</v>
      </c>
      <c r="AB534" t="s">
        <v>3076</v>
      </c>
    </row>
    <row r="535" spans="1:28" x14ac:dyDescent="0.3">
      <c r="A535" s="4" t="s">
        <v>3078</v>
      </c>
      <c r="B535" t="s">
        <v>67</v>
      </c>
      <c r="C535" t="s">
        <v>68</v>
      </c>
      <c r="D535" t="s">
        <v>58</v>
      </c>
      <c r="E535">
        <v>2000</v>
      </c>
      <c r="F535">
        <v>124</v>
      </c>
      <c r="G535" t="s">
        <v>739</v>
      </c>
      <c r="H535" t="s">
        <v>3079</v>
      </c>
      <c r="I535" s="4">
        <v>75000000</v>
      </c>
      <c r="J535" s="4">
        <v>68473360</v>
      </c>
      <c r="K535">
        <v>5.9</v>
      </c>
      <c r="L535">
        <v>1.85</v>
      </c>
      <c r="M535" t="s">
        <v>69</v>
      </c>
      <c r="N535" t="s">
        <v>340</v>
      </c>
      <c r="O535">
        <v>258</v>
      </c>
      <c r="P535" t="s">
        <v>3077</v>
      </c>
      <c r="Q535">
        <v>867</v>
      </c>
      <c r="R535" t="s">
        <v>1342</v>
      </c>
      <c r="S535">
        <v>826</v>
      </c>
      <c r="T535" t="s">
        <v>1050</v>
      </c>
      <c r="U535">
        <v>748</v>
      </c>
      <c r="V535">
        <v>0</v>
      </c>
      <c r="W535">
        <v>3424</v>
      </c>
      <c r="X535">
        <v>0</v>
      </c>
      <c r="Y535">
        <v>49536</v>
      </c>
      <c r="Z535">
        <v>134</v>
      </c>
      <c r="AA535">
        <v>379</v>
      </c>
      <c r="AB535" t="s">
        <v>3080</v>
      </c>
    </row>
    <row r="536" spans="1:28" x14ac:dyDescent="0.3">
      <c r="A536" s="4" t="s">
        <v>3083</v>
      </c>
      <c r="B536" t="s">
        <v>67</v>
      </c>
      <c r="C536" t="s">
        <v>68</v>
      </c>
      <c r="D536" t="s">
        <v>58</v>
      </c>
      <c r="E536">
        <v>2007</v>
      </c>
      <c r="F536">
        <v>102</v>
      </c>
      <c r="G536" t="s">
        <v>3082</v>
      </c>
      <c r="H536" t="s">
        <v>3085</v>
      </c>
      <c r="I536" s="4">
        <v>75000000</v>
      </c>
      <c r="J536" s="4">
        <v>66636385</v>
      </c>
      <c r="K536">
        <v>7.1</v>
      </c>
      <c r="L536">
        <v>1.85</v>
      </c>
      <c r="M536" t="s">
        <v>612</v>
      </c>
      <c r="N536" t="s">
        <v>3081</v>
      </c>
      <c r="O536">
        <v>0</v>
      </c>
      <c r="P536" t="s">
        <v>724</v>
      </c>
      <c r="Q536">
        <v>22000</v>
      </c>
      <c r="R536" t="s">
        <v>349</v>
      </c>
      <c r="S536">
        <v>15000</v>
      </c>
      <c r="T536" t="s">
        <v>3084</v>
      </c>
      <c r="U536">
        <v>15000</v>
      </c>
      <c r="V536">
        <v>0</v>
      </c>
      <c r="W536">
        <v>60646</v>
      </c>
      <c r="X536">
        <v>1</v>
      </c>
      <c r="Y536">
        <v>88451</v>
      </c>
      <c r="Z536">
        <v>269</v>
      </c>
      <c r="AA536">
        <v>289</v>
      </c>
      <c r="AB536" t="s">
        <v>3086</v>
      </c>
    </row>
    <row r="537" spans="1:28" x14ac:dyDescent="0.3">
      <c r="A537" s="4" t="s">
        <v>3087</v>
      </c>
      <c r="B537" t="s">
        <v>67</v>
      </c>
      <c r="C537" t="s">
        <v>68</v>
      </c>
      <c r="D537" t="s">
        <v>58</v>
      </c>
      <c r="E537">
        <v>2004</v>
      </c>
      <c r="F537">
        <v>90</v>
      </c>
      <c r="G537" t="s">
        <v>498</v>
      </c>
      <c r="H537" t="s">
        <v>3088</v>
      </c>
      <c r="I537" s="4">
        <v>75000000</v>
      </c>
      <c r="J537" s="4">
        <v>160762022</v>
      </c>
      <c r="K537">
        <v>6</v>
      </c>
      <c r="L537">
        <v>1.85</v>
      </c>
      <c r="M537" t="s">
        <v>122</v>
      </c>
      <c r="N537" t="s">
        <v>2002</v>
      </c>
      <c r="O537">
        <v>10</v>
      </c>
      <c r="P537" t="s">
        <v>1765</v>
      </c>
      <c r="Q537">
        <v>22000</v>
      </c>
      <c r="R537" t="s">
        <v>514</v>
      </c>
      <c r="S537">
        <v>17000</v>
      </c>
      <c r="T537" t="s">
        <v>592</v>
      </c>
      <c r="U537">
        <v>11000</v>
      </c>
      <c r="V537">
        <v>0</v>
      </c>
      <c r="W537">
        <v>63165</v>
      </c>
      <c r="X537">
        <v>0</v>
      </c>
      <c r="Y537">
        <v>132415</v>
      </c>
      <c r="Z537">
        <v>143</v>
      </c>
      <c r="AA537">
        <v>288</v>
      </c>
      <c r="AB537" t="s">
        <v>3089</v>
      </c>
    </row>
    <row r="538" spans="1:28" x14ac:dyDescent="0.3">
      <c r="A538" s="4" t="s">
        <v>3093</v>
      </c>
      <c r="B538" t="s">
        <v>67</v>
      </c>
      <c r="C538" t="s">
        <v>68</v>
      </c>
      <c r="D538" t="s">
        <v>58</v>
      </c>
      <c r="E538">
        <v>2006</v>
      </c>
      <c r="F538">
        <v>130</v>
      </c>
      <c r="G538" t="s">
        <v>3091</v>
      </c>
      <c r="H538" t="s">
        <v>3094</v>
      </c>
      <c r="I538" s="4">
        <v>70000000</v>
      </c>
      <c r="J538" s="4">
        <v>103338338</v>
      </c>
      <c r="K538">
        <v>6.5</v>
      </c>
      <c r="L538">
        <v>2.35</v>
      </c>
      <c r="M538" t="s">
        <v>69</v>
      </c>
      <c r="N538" t="s">
        <v>1129</v>
      </c>
      <c r="O538">
        <v>386</v>
      </c>
      <c r="P538" t="s">
        <v>3092</v>
      </c>
      <c r="Q538">
        <v>912</v>
      </c>
      <c r="R538" t="s">
        <v>3090</v>
      </c>
      <c r="S538">
        <v>549</v>
      </c>
      <c r="T538" t="s">
        <v>1683</v>
      </c>
      <c r="U538">
        <v>525</v>
      </c>
      <c r="V538">
        <v>0</v>
      </c>
      <c r="W538">
        <v>2856</v>
      </c>
      <c r="X538">
        <v>0</v>
      </c>
      <c r="Y538">
        <v>55901</v>
      </c>
      <c r="Z538">
        <v>241</v>
      </c>
      <c r="AA538">
        <v>503</v>
      </c>
      <c r="AB538" t="s">
        <v>3095</v>
      </c>
    </row>
    <row r="539" spans="1:28" x14ac:dyDescent="0.3">
      <c r="A539" s="4" t="s">
        <v>24063</v>
      </c>
      <c r="B539" t="s">
        <v>67</v>
      </c>
      <c r="C539" t="s">
        <v>68</v>
      </c>
      <c r="D539" t="s">
        <v>58</v>
      </c>
      <c r="E539" t="s">
        <v>24161</v>
      </c>
      <c r="F539">
        <v>45</v>
      </c>
      <c r="G539" t="s">
        <v>3097</v>
      </c>
      <c r="H539" t="s">
        <v>3100</v>
      </c>
      <c r="I539" s="4" t="s">
        <v>24161</v>
      </c>
      <c r="J539" s="4" t="s">
        <v>24161</v>
      </c>
      <c r="K539">
        <v>8.3000000000000007</v>
      </c>
      <c r="L539" t="s">
        <v>24161</v>
      </c>
      <c r="M539" t="s">
        <v>24161</v>
      </c>
      <c r="N539" t="s">
        <v>24161</v>
      </c>
      <c r="O539" t="s">
        <v>24161</v>
      </c>
      <c r="P539" t="s">
        <v>3098</v>
      </c>
      <c r="Q539">
        <v>374</v>
      </c>
      <c r="R539" t="s">
        <v>3096</v>
      </c>
      <c r="S539">
        <v>130</v>
      </c>
      <c r="T539" t="s">
        <v>3099</v>
      </c>
      <c r="U539">
        <v>0</v>
      </c>
      <c r="V539">
        <v>0</v>
      </c>
      <c r="W539">
        <v>504</v>
      </c>
      <c r="X539">
        <v>1</v>
      </c>
      <c r="Y539">
        <v>29450</v>
      </c>
      <c r="Z539">
        <v>12</v>
      </c>
      <c r="AA539">
        <v>67</v>
      </c>
      <c r="AB539" t="s">
        <v>3101</v>
      </c>
    </row>
    <row r="540" spans="1:28" x14ac:dyDescent="0.3">
      <c r="A540" s="4" t="s">
        <v>3105</v>
      </c>
      <c r="B540" t="s">
        <v>67</v>
      </c>
      <c r="C540" t="s">
        <v>68</v>
      </c>
      <c r="D540" t="s">
        <v>58</v>
      </c>
      <c r="E540">
        <v>2005</v>
      </c>
      <c r="F540">
        <v>118</v>
      </c>
      <c r="G540" t="s">
        <v>3104</v>
      </c>
      <c r="H540" t="s">
        <v>3106</v>
      </c>
      <c r="I540" s="4">
        <v>53000000</v>
      </c>
      <c r="J540" s="4">
        <v>55808744</v>
      </c>
      <c r="K540">
        <v>5.7</v>
      </c>
      <c r="L540">
        <v>2.4</v>
      </c>
      <c r="M540" t="s">
        <v>69</v>
      </c>
      <c r="N540" t="s">
        <v>3102</v>
      </c>
      <c r="O540">
        <v>473</v>
      </c>
      <c r="P540" t="s">
        <v>1097</v>
      </c>
      <c r="Q540">
        <v>12000</v>
      </c>
      <c r="R540" t="s">
        <v>3103</v>
      </c>
      <c r="S540">
        <v>1000</v>
      </c>
      <c r="T540" t="s">
        <v>1856</v>
      </c>
      <c r="U540">
        <v>680</v>
      </c>
      <c r="V540">
        <v>0</v>
      </c>
      <c r="W540">
        <v>15889</v>
      </c>
      <c r="X540">
        <v>4</v>
      </c>
      <c r="Y540">
        <v>59435</v>
      </c>
      <c r="Z540">
        <v>161</v>
      </c>
      <c r="AA540">
        <v>323</v>
      </c>
      <c r="AB540" t="s">
        <v>3107</v>
      </c>
    </row>
    <row r="541" spans="1:28" x14ac:dyDescent="0.3">
      <c r="A541" s="4" t="s">
        <v>3109</v>
      </c>
      <c r="B541" t="s">
        <v>67</v>
      </c>
      <c r="C541" t="s">
        <v>1487</v>
      </c>
      <c r="D541" t="s">
        <v>58</v>
      </c>
      <c r="E541">
        <v>2005</v>
      </c>
      <c r="F541">
        <v>163</v>
      </c>
      <c r="G541" t="s">
        <v>2835</v>
      </c>
      <c r="H541" t="s">
        <v>3110</v>
      </c>
      <c r="I541" s="4">
        <v>70000000</v>
      </c>
      <c r="J541" s="4">
        <v>47379090</v>
      </c>
      <c r="K541">
        <v>7.6</v>
      </c>
      <c r="L541">
        <v>2.35</v>
      </c>
      <c r="M541" t="s">
        <v>612</v>
      </c>
      <c r="N541" t="s">
        <v>416</v>
      </c>
      <c r="O541">
        <v>14000</v>
      </c>
      <c r="P541" t="s">
        <v>877</v>
      </c>
      <c r="Q541">
        <v>745</v>
      </c>
      <c r="R541" t="s">
        <v>3108</v>
      </c>
      <c r="S541">
        <v>486</v>
      </c>
      <c r="T541" t="s">
        <v>153</v>
      </c>
      <c r="U541">
        <v>412</v>
      </c>
      <c r="V541">
        <v>0</v>
      </c>
      <c r="W541">
        <v>2529</v>
      </c>
      <c r="X541">
        <v>0</v>
      </c>
      <c r="Y541">
        <v>176936</v>
      </c>
      <c r="Z541">
        <v>298</v>
      </c>
      <c r="AA541">
        <v>824</v>
      </c>
      <c r="AB541" t="s">
        <v>3111</v>
      </c>
    </row>
    <row r="542" spans="1:28" x14ac:dyDescent="0.3">
      <c r="A542" s="4" t="s">
        <v>3113</v>
      </c>
      <c r="B542" t="s">
        <v>67</v>
      </c>
      <c r="C542" t="s">
        <v>68</v>
      </c>
      <c r="D542" t="s">
        <v>58</v>
      </c>
      <c r="E542">
        <v>2003</v>
      </c>
      <c r="F542">
        <v>142</v>
      </c>
      <c r="G542" t="s">
        <v>1929</v>
      </c>
      <c r="H542" t="s">
        <v>3114</v>
      </c>
      <c r="I542" s="4">
        <v>70000000</v>
      </c>
      <c r="J542" s="4">
        <v>43426961</v>
      </c>
      <c r="K542">
        <v>6.6</v>
      </c>
      <c r="L542">
        <v>2.35</v>
      </c>
      <c r="M542" t="s">
        <v>612</v>
      </c>
      <c r="N542" t="s">
        <v>3112</v>
      </c>
      <c r="O542">
        <v>845</v>
      </c>
      <c r="P542" t="s">
        <v>1002</v>
      </c>
      <c r="Q542">
        <v>13000</v>
      </c>
      <c r="R542" t="s">
        <v>2220</v>
      </c>
      <c r="S542">
        <v>1000</v>
      </c>
      <c r="T542" t="s">
        <v>2068</v>
      </c>
      <c r="U542">
        <v>787</v>
      </c>
      <c r="V542">
        <v>0</v>
      </c>
      <c r="W542">
        <v>16580</v>
      </c>
      <c r="X542">
        <v>1</v>
      </c>
      <c r="Y542">
        <v>93494</v>
      </c>
      <c r="Z542">
        <v>89</v>
      </c>
      <c r="AA542">
        <v>394</v>
      </c>
      <c r="AB542" t="s">
        <v>3115</v>
      </c>
    </row>
    <row r="543" spans="1:28" x14ac:dyDescent="0.3">
      <c r="A543" s="4" t="s">
        <v>3119</v>
      </c>
      <c r="B543" t="s">
        <v>67</v>
      </c>
      <c r="C543" t="s">
        <v>68</v>
      </c>
      <c r="D543" t="s">
        <v>58</v>
      </c>
      <c r="E543">
        <v>2010</v>
      </c>
      <c r="F543">
        <v>100</v>
      </c>
      <c r="G543" t="s">
        <v>3117</v>
      </c>
      <c r="H543" t="s">
        <v>3120</v>
      </c>
      <c r="I543" s="4">
        <v>75000000</v>
      </c>
      <c r="J543" s="4">
        <v>47000485</v>
      </c>
      <c r="K543">
        <v>5.4</v>
      </c>
      <c r="L543">
        <v>2.35</v>
      </c>
      <c r="M543" t="s">
        <v>69</v>
      </c>
      <c r="N543" t="s">
        <v>3116</v>
      </c>
      <c r="O543">
        <v>126</v>
      </c>
      <c r="P543" t="s">
        <v>3118</v>
      </c>
      <c r="Q543">
        <v>19000</v>
      </c>
      <c r="R543" t="s">
        <v>1207</v>
      </c>
      <c r="S543">
        <v>1000</v>
      </c>
      <c r="T543" t="s">
        <v>1821</v>
      </c>
      <c r="U543">
        <v>925</v>
      </c>
      <c r="V543">
        <v>0</v>
      </c>
      <c r="W543">
        <v>25206</v>
      </c>
      <c r="X543">
        <v>2</v>
      </c>
      <c r="Y543">
        <v>72867</v>
      </c>
      <c r="Z543">
        <v>140</v>
      </c>
      <c r="AA543">
        <v>120</v>
      </c>
      <c r="AB543" t="s">
        <v>3121</v>
      </c>
    </row>
    <row r="544" spans="1:28" x14ac:dyDescent="0.3">
      <c r="A544" s="4" t="s">
        <v>3122</v>
      </c>
      <c r="B544" t="s">
        <v>67</v>
      </c>
      <c r="C544" t="s">
        <v>68</v>
      </c>
      <c r="D544" t="s">
        <v>58</v>
      </c>
      <c r="E544">
        <v>2015</v>
      </c>
      <c r="F544">
        <v>116</v>
      </c>
      <c r="G544" t="s">
        <v>1649</v>
      </c>
      <c r="H544" t="s">
        <v>3124</v>
      </c>
      <c r="I544" s="4">
        <v>75000000</v>
      </c>
      <c r="J544" s="4">
        <v>45434443</v>
      </c>
      <c r="K544">
        <v>7.3</v>
      </c>
      <c r="L544">
        <v>2.35</v>
      </c>
      <c r="M544" t="s">
        <v>69</v>
      </c>
      <c r="N544" t="s">
        <v>1317</v>
      </c>
      <c r="O544">
        <v>0</v>
      </c>
      <c r="P544" t="s">
        <v>140</v>
      </c>
      <c r="Q544">
        <v>15000</v>
      </c>
      <c r="R544" t="s">
        <v>392</v>
      </c>
      <c r="S544">
        <v>509</v>
      </c>
      <c r="T544" t="s">
        <v>3123</v>
      </c>
      <c r="U544">
        <v>104</v>
      </c>
      <c r="V544">
        <v>43000</v>
      </c>
      <c r="W544">
        <v>15735</v>
      </c>
      <c r="X544">
        <v>2</v>
      </c>
      <c r="Y544">
        <v>175960</v>
      </c>
      <c r="Z544">
        <v>362</v>
      </c>
      <c r="AA544">
        <v>360</v>
      </c>
      <c r="AB544" t="s">
        <v>3125</v>
      </c>
    </row>
    <row r="545" spans="1:28" x14ac:dyDescent="0.3">
      <c r="A545" s="4" t="s">
        <v>3127</v>
      </c>
      <c r="B545" t="s">
        <v>67</v>
      </c>
      <c r="C545" t="s">
        <v>68</v>
      </c>
      <c r="D545" t="s">
        <v>58</v>
      </c>
      <c r="E545">
        <v>2004</v>
      </c>
      <c r="F545">
        <v>131</v>
      </c>
      <c r="G545" t="s">
        <v>1437</v>
      </c>
      <c r="H545" t="s">
        <v>3129</v>
      </c>
      <c r="I545" s="4">
        <v>80000000</v>
      </c>
      <c r="J545" s="4">
        <v>42044321</v>
      </c>
      <c r="K545">
        <v>6.5</v>
      </c>
      <c r="L545">
        <v>1.85</v>
      </c>
      <c r="M545" t="s">
        <v>69</v>
      </c>
      <c r="N545" t="s">
        <v>1435</v>
      </c>
      <c r="O545">
        <v>274</v>
      </c>
      <c r="P545" t="s">
        <v>2199</v>
      </c>
      <c r="Q545">
        <v>11000</v>
      </c>
      <c r="R545" t="s">
        <v>3126</v>
      </c>
      <c r="S545">
        <v>964</v>
      </c>
      <c r="T545" t="s">
        <v>3128</v>
      </c>
      <c r="U545">
        <v>138</v>
      </c>
      <c r="V545">
        <v>0</v>
      </c>
      <c r="W545">
        <v>12522</v>
      </c>
      <c r="X545">
        <v>2</v>
      </c>
      <c r="Y545">
        <v>65668</v>
      </c>
      <c r="Z545">
        <v>124</v>
      </c>
      <c r="AA545">
        <v>342</v>
      </c>
      <c r="AB545" t="s">
        <v>3130</v>
      </c>
    </row>
    <row r="546" spans="1:28" x14ac:dyDescent="0.3">
      <c r="A546" s="4" t="s">
        <v>3133</v>
      </c>
      <c r="B546" t="s">
        <v>67</v>
      </c>
      <c r="C546" t="s">
        <v>68</v>
      </c>
      <c r="D546" t="s">
        <v>58</v>
      </c>
      <c r="E546">
        <v>2006</v>
      </c>
      <c r="F546">
        <v>91</v>
      </c>
      <c r="G546" t="s">
        <v>3132</v>
      </c>
      <c r="H546" t="s">
        <v>3134</v>
      </c>
      <c r="I546" s="4">
        <v>75000000</v>
      </c>
      <c r="J546" s="4">
        <v>73661010</v>
      </c>
      <c r="K546">
        <v>6.6</v>
      </c>
      <c r="L546">
        <v>2.35</v>
      </c>
      <c r="M546" t="s">
        <v>122</v>
      </c>
      <c r="N546" t="s">
        <v>3131</v>
      </c>
      <c r="O546">
        <v>27</v>
      </c>
      <c r="P546" t="s">
        <v>299</v>
      </c>
      <c r="Q546">
        <v>12000</v>
      </c>
      <c r="R546" t="s">
        <v>1970</v>
      </c>
      <c r="S546">
        <v>970</v>
      </c>
      <c r="T546" t="s">
        <v>1821</v>
      </c>
      <c r="U546">
        <v>925</v>
      </c>
      <c r="V546">
        <v>0</v>
      </c>
      <c r="W546">
        <v>17299</v>
      </c>
      <c r="X546">
        <v>0</v>
      </c>
      <c r="Y546">
        <v>71137</v>
      </c>
      <c r="Z546">
        <v>190</v>
      </c>
      <c r="AA546">
        <v>229</v>
      </c>
      <c r="AB546" t="s">
        <v>3135</v>
      </c>
    </row>
    <row r="547" spans="1:28" x14ac:dyDescent="0.3">
      <c r="A547" s="4" t="s">
        <v>3139</v>
      </c>
      <c r="B547" t="s">
        <v>67</v>
      </c>
      <c r="C547" t="s">
        <v>68</v>
      </c>
      <c r="D547" t="s">
        <v>58</v>
      </c>
      <c r="E547">
        <v>2001</v>
      </c>
      <c r="F547">
        <v>123</v>
      </c>
      <c r="G547" t="s">
        <v>3138</v>
      </c>
      <c r="H547" t="s">
        <v>3141</v>
      </c>
      <c r="I547" s="4">
        <v>80000000</v>
      </c>
      <c r="J547" s="4">
        <v>41523271</v>
      </c>
      <c r="K547">
        <v>6.6</v>
      </c>
      <c r="L547">
        <v>2.35</v>
      </c>
      <c r="M547" t="s">
        <v>69</v>
      </c>
      <c r="N547" t="s">
        <v>3136</v>
      </c>
      <c r="O547">
        <v>272</v>
      </c>
      <c r="P547" t="s">
        <v>1002</v>
      </c>
      <c r="Q547">
        <v>13000</v>
      </c>
      <c r="R547" t="s">
        <v>3137</v>
      </c>
      <c r="S547">
        <v>450</v>
      </c>
      <c r="T547" t="s">
        <v>3140</v>
      </c>
      <c r="U547">
        <v>193</v>
      </c>
      <c r="V547">
        <v>0</v>
      </c>
      <c r="W547">
        <v>13934</v>
      </c>
      <c r="X547">
        <v>2</v>
      </c>
      <c r="Y547">
        <v>57038</v>
      </c>
      <c r="Z547">
        <v>132</v>
      </c>
      <c r="AA547">
        <v>261</v>
      </c>
      <c r="AB547" t="s">
        <v>3142</v>
      </c>
    </row>
    <row r="548" spans="1:28" x14ac:dyDescent="0.3">
      <c r="A548" s="4" t="s">
        <v>3146</v>
      </c>
      <c r="B548" t="s">
        <v>67</v>
      </c>
      <c r="C548" t="s">
        <v>68</v>
      </c>
      <c r="D548" t="s">
        <v>58</v>
      </c>
      <c r="E548">
        <v>1995</v>
      </c>
      <c r="F548">
        <v>134</v>
      </c>
      <c r="G548" t="s">
        <v>3145</v>
      </c>
      <c r="H548" t="s">
        <v>3148</v>
      </c>
      <c r="I548" s="4">
        <v>55000000</v>
      </c>
      <c r="J548" s="4">
        <v>37600435</v>
      </c>
      <c r="K548">
        <v>5.9</v>
      </c>
      <c r="L548">
        <v>1.85</v>
      </c>
      <c r="M548" t="s">
        <v>69</v>
      </c>
      <c r="N548" t="s">
        <v>3143</v>
      </c>
      <c r="O548">
        <v>109</v>
      </c>
      <c r="P548" t="s">
        <v>716</v>
      </c>
      <c r="Q548">
        <v>919</v>
      </c>
      <c r="R548" t="s">
        <v>3144</v>
      </c>
      <c r="S548">
        <v>303</v>
      </c>
      <c r="T548" t="s">
        <v>3147</v>
      </c>
      <c r="U548">
        <v>249</v>
      </c>
      <c r="V548">
        <v>0</v>
      </c>
      <c r="W548">
        <v>1695</v>
      </c>
      <c r="X548">
        <v>3</v>
      </c>
      <c r="Y548">
        <v>55350</v>
      </c>
      <c r="Z548">
        <v>53</v>
      </c>
      <c r="AA548">
        <v>180</v>
      </c>
      <c r="AB548" t="s">
        <v>3149</v>
      </c>
    </row>
    <row r="549" spans="1:28" x14ac:dyDescent="0.3">
      <c r="A549" s="4" t="s">
        <v>3153</v>
      </c>
      <c r="B549" t="s">
        <v>67</v>
      </c>
      <c r="C549" t="s">
        <v>68</v>
      </c>
      <c r="D549" t="s">
        <v>58</v>
      </c>
      <c r="E549">
        <v>1999</v>
      </c>
      <c r="F549">
        <v>148</v>
      </c>
      <c r="G549" t="s">
        <v>3152</v>
      </c>
      <c r="H549" t="s">
        <v>3155</v>
      </c>
      <c r="I549" s="4">
        <v>75000000</v>
      </c>
      <c r="J549" s="4">
        <v>39251128</v>
      </c>
      <c r="K549">
        <v>6.7</v>
      </c>
      <c r="L549">
        <v>2.35</v>
      </c>
      <c r="M549" t="s">
        <v>69</v>
      </c>
      <c r="N549" t="s">
        <v>3150</v>
      </c>
      <c r="O549">
        <v>72</v>
      </c>
      <c r="P549" t="s">
        <v>523</v>
      </c>
      <c r="Q549">
        <v>582</v>
      </c>
      <c r="R549" t="s">
        <v>3151</v>
      </c>
      <c r="S549">
        <v>103</v>
      </c>
      <c r="T549" t="s">
        <v>3154</v>
      </c>
      <c r="U549">
        <v>99</v>
      </c>
      <c r="V549">
        <v>0</v>
      </c>
      <c r="W549">
        <v>804</v>
      </c>
      <c r="X549">
        <v>2</v>
      </c>
      <c r="Y549">
        <v>31080</v>
      </c>
      <c r="Z549">
        <v>91</v>
      </c>
      <c r="AA549">
        <v>217</v>
      </c>
      <c r="AB549" t="s">
        <v>3156</v>
      </c>
    </row>
    <row r="550" spans="1:28" x14ac:dyDescent="0.3">
      <c r="A550" s="4" t="s">
        <v>3159</v>
      </c>
      <c r="B550" t="s">
        <v>67</v>
      </c>
      <c r="C550" t="s">
        <v>68</v>
      </c>
      <c r="D550" t="s">
        <v>58</v>
      </c>
      <c r="E550">
        <v>2011</v>
      </c>
      <c r="F550">
        <v>110</v>
      </c>
      <c r="G550" t="s">
        <v>3158</v>
      </c>
      <c r="H550" t="s">
        <v>3161</v>
      </c>
      <c r="I550" s="4">
        <v>75000000</v>
      </c>
      <c r="J550" s="4">
        <v>83503161</v>
      </c>
      <c r="K550">
        <v>6.1</v>
      </c>
      <c r="L550">
        <v>1.85</v>
      </c>
      <c r="M550" t="s">
        <v>612</v>
      </c>
      <c r="N550" t="s">
        <v>2466</v>
      </c>
      <c r="O550">
        <v>763</v>
      </c>
      <c r="P550" t="s">
        <v>140</v>
      </c>
      <c r="Q550">
        <v>15000</v>
      </c>
      <c r="R550" t="s">
        <v>3157</v>
      </c>
      <c r="S550">
        <v>1000</v>
      </c>
      <c r="T550" t="s">
        <v>3160</v>
      </c>
      <c r="U550">
        <v>222</v>
      </c>
      <c r="V550">
        <v>30000</v>
      </c>
      <c r="W550">
        <v>16691</v>
      </c>
      <c r="X550">
        <v>1</v>
      </c>
      <c r="Y550">
        <v>138190</v>
      </c>
      <c r="Z550">
        <v>284</v>
      </c>
      <c r="AA550">
        <v>405</v>
      </c>
      <c r="AB550" t="s">
        <v>3162</v>
      </c>
    </row>
    <row r="551" spans="1:28" x14ac:dyDescent="0.3">
      <c r="A551" s="4" t="s">
        <v>3164</v>
      </c>
      <c r="B551" t="s">
        <v>67</v>
      </c>
      <c r="C551" t="s">
        <v>68</v>
      </c>
      <c r="D551" t="s">
        <v>58</v>
      </c>
      <c r="E551">
        <v>2005</v>
      </c>
      <c r="F551">
        <v>113</v>
      </c>
      <c r="G551" t="s">
        <v>1145</v>
      </c>
      <c r="H551" t="s">
        <v>3166</v>
      </c>
      <c r="I551" s="4">
        <v>52000000</v>
      </c>
      <c r="J551" s="4">
        <v>34636443</v>
      </c>
      <c r="K551">
        <v>6.6</v>
      </c>
      <c r="L551">
        <v>2.35</v>
      </c>
      <c r="M551" t="s">
        <v>612</v>
      </c>
      <c r="N551" t="s">
        <v>3163</v>
      </c>
      <c r="O551">
        <v>17</v>
      </c>
      <c r="P551" t="s">
        <v>543</v>
      </c>
      <c r="Q551">
        <v>87000</v>
      </c>
      <c r="R551" t="s">
        <v>1002</v>
      </c>
      <c r="S551">
        <v>13000</v>
      </c>
      <c r="T551" t="s">
        <v>3165</v>
      </c>
      <c r="U551">
        <v>759</v>
      </c>
      <c r="V551">
        <v>0</v>
      </c>
      <c r="W551">
        <v>103354</v>
      </c>
      <c r="X551">
        <v>0</v>
      </c>
      <c r="Y551">
        <v>93790</v>
      </c>
      <c r="Z551">
        <v>152</v>
      </c>
      <c r="AA551">
        <v>288</v>
      </c>
      <c r="AB551" t="s">
        <v>3167</v>
      </c>
    </row>
    <row r="552" spans="1:28" x14ac:dyDescent="0.3">
      <c r="A552" s="4" t="s">
        <v>3170</v>
      </c>
      <c r="B552" t="s">
        <v>67</v>
      </c>
      <c r="C552" t="s">
        <v>68</v>
      </c>
      <c r="D552" t="s">
        <v>58</v>
      </c>
      <c r="E552">
        <v>2000</v>
      </c>
      <c r="F552">
        <v>94</v>
      </c>
      <c r="G552" t="s">
        <v>3169</v>
      </c>
      <c r="H552" t="s">
        <v>3171</v>
      </c>
      <c r="I552" s="4">
        <v>75000000</v>
      </c>
      <c r="J552" s="4">
        <v>22751979</v>
      </c>
      <c r="K552">
        <v>6.6</v>
      </c>
      <c r="L552">
        <v>2.35</v>
      </c>
      <c r="M552" t="s">
        <v>122</v>
      </c>
      <c r="N552" t="s">
        <v>3168</v>
      </c>
      <c r="O552">
        <v>383</v>
      </c>
      <c r="P552" t="s">
        <v>1181</v>
      </c>
      <c r="Q552">
        <v>13000</v>
      </c>
      <c r="R552" t="s">
        <v>819</v>
      </c>
      <c r="S552">
        <v>1000</v>
      </c>
      <c r="T552" t="s">
        <v>1406</v>
      </c>
      <c r="U552">
        <v>886</v>
      </c>
      <c r="V552">
        <v>0</v>
      </c>
      <c r="W552">
        <v>15857</v>
      </c>
      <c r="X552">
        <v>0</v>
      </c>
      <c r="Y552">
        <v>52244</v>
      </c>
      <c r="Z552">
        <v>131</v>
      </c>
      <c r="AA552">
        <v>377</v>
      </c>
      <c r="AB552" t="s">
        <v>3172</v>
      </c>
    </row>
    <row r="553" spans="1:28" x14ac:dyDescent="0.3">
      <c r="A553" s="4" t="s">
        <v>3174</v>
      </c>
      <c r="B553" t="s">
        <v>67</v>
      </c>
      <c r="C553" t="s">
        <v>68</v>
      </c>
      <c r="D553" t="s">
        <v>58</v>
      </c>
      <c r="E553">
        <v>2003</v>
      </c>
      <c r="F553">
        <v>116</v>
      </c>
      <c r="G553" t="s">
        <v>449</v>
      </c>
      <c r="H553" t="s">
        <v>3176</v>
      </c>
      <c r="I553" s="4">
        <v>75000000</v>
      </c>
      <c r="J553" s="4">
        <v>30013346</v>
      </c>
      <c r="K553">
        <v>5.3</v>
      </c>
      <c r="L553">
        <v>2.35</v>
      </c>
      <c r="M553" t="s">
        <v>69</v>
      </c>
      <c r="N553" t="s">
        <v>3173</v>
      </c>
      <c r="O553">
        <v>41</v>
      </c>
      <c r="P553" t="s">
        <v>418</v>
      </c>
      <c r="Q553">
        <v>11000</v>
      </c>
      <c r="R553" t="s">
        <v>379</v>
      </c>
      <c r="S553">
        <v>982</v>
      </c>
      <c r="T553" t="s">
        <v>3175</v>
      </c>
      <c r="U553">
        <v>541</v>
      </c>
      <c r="V553">
        <v>648</v>
      </c>
      <c r="W553">
        <v>14028</v>
      </c>
      <c r="X553">
        <v>2</v>
      </c>
      <c r="Y553">
        <v>31293</v>
      </c>
      <c r="Z553">
        <v>132</v>
      </c>
      <c r="AA553">
        <v>254</v>
      </c>
      <c r="AB553" t="s">
        <v>3177</v>
      </c>
    </row>
    <row r="554" spans="1:28" x14ac:dyDescent="0.3">
      <c r="A554" s="4" t="s">
        <v>3180</v>
      </c>
      <c r="B554" t="s">
        <v>67</v>
      </c>
      <c r="C554" t="s">
        <v>86</v>
      </c>
      <c r="D554" t="s">
        <v>58</v>
      </c>
      <c r="E554">
        <v>1998</v>
      </c>
      <c r="F554">
        <v>99</v>
      </c>
      <c r="G554" t="s">
        <v>3179</v>
      </c>
      <c r="H554" t="s">
        <v>3181</v>
      </c>
      <c r="I554" s="4">
        <v>75000000</v>
      </c>
      <c r="J554" s="4">
        <v>14567883</v>
      </c>
      <c r="K554">
        <v>6</v>
      </c>
      <c r="L554">
        <v>2.35</v>
      </c>
      <c r="M554" t="s">
        <v>612</v>
      </c>
      <c r="N554" t="s">
        <v>2350</v>
      </c>
      <c r="O554">
        <v>545</v>
      </c>
      <c r="P554" t="s">
        <v>1711</v>
      </c>
      <c r="Q554">
        <v>933</v>
      </c>
      <c r="R554" t="s">
        <v>3178</v>
      </c>
      <c r="S554">
        <v>722</v>
      </c>
      <c r="T554" t="s">
        <v>2573</v>
      </c>
      <c r="U554">
        <v>533</v>
      </c>
      <c r="V554">
        <v>0</v>
      </c>
      <c r="W554">
        <v>2542</v>
      </c>
      <c r="X554">
        <v>1</v>
      </c>
      <c r="Y554">
        <v>44248</v>
      </c>
      <c r="Z554">
        <v>67</v>
      </c>
      <c r="AA554">
        <v>373</v>
      </c>
      <c r="AB554" t="s">
        <v>3182</v>
      </c>
    </row>
    <row r="555" spans="1:28" x14ac:dyDescent="0.3">
      <c r="A555" s="4" t="s">
        <v>3186</v>
      </c>
      <c r="B555" t="s">
        <v>67</v>
      </c>
      <c r="C555" t="s">
        <v>68</v>
      </c>
      <c r="D555" t="s">
        <v>58</v>
      </c>
      <c r="E555">
        <v>2009</v>
      </c>
      <c r="F555">
        <v>84</v>
      </c>
      <c r="G555" t="s">
        <v>3185</v>
      </c>
      <c r="H555" t="s">
        <v>3188</v>
      </c>
      <c r="I555" s="4" t="s">
        <v>24161</v>
      </c>
      <c r="J555" s="4">
        <v>90820</v>
      </c>
      <c r="K555">
        <v>6</v>
      </c>
      <c r="L555">
        <v>2.35</v>
      </c>
      <c r="M555" t="s">
        <v>69</v>
      </c>
      <c r="N555" t="s">
        <v>3183</v>
      </c>
      <c r="O555">
        <v>10</v>
      </c>
      <c r="P555" t="s">
        <v>168</v>
      </c>
      <c r="Q555">
        <v>3000</v>
      </c>
      <c r="R555" t="s">
        <v>3184</v>
      </c>
      <c r="S555">
        <v>552</v>
      </c>
      <c r="T555" t="s">
        <v>3187</v>
      </c>
      <c r="U555">
        <v>394</v>
      </c>
      <c r="V555">
        <v>0</v>
      </c>
      <c r="W555">
        <v>4368</v>
      </c>
      <c r="X555">
        <v>0</v>
      </c>
      <c r="Y555">
        <v>35510</v>
      </c>
      <c r="Z555">
        <v>130</v>
      </c>
      <c r="AA555">
        <v>119</v>
      </c>
      <c r="AB555" t="s">
        <v>3189</v>
      </c>
    </row>
    <row r="556" spans="1:28" x14ac:dyDescent="0.3">
      <c r="A556" s="4" t="s">
        <v>3193</v>
      </c>
      <c r="B556" t="s">
        <v>67</v>
      </c>
      <c r="C556" t="s">
        <v>68</v>
      </c>
      <c r="D556" t="s">
        <v>58</v>
      </c>
      <c r="E556">
        <v>2001</v>
      </c>
      <c r="F556">
        <v>93</v>
      </c>
      <c r="G556" t="s">
        <v>3192</v>
      </c>
      <c r="H556" t="s">
        <v>3195</v>
      </c>
      <c r="I556" s="4">
        <v>75000000</v>
      </c>
      <c r="J556" s="4">
        <v>5409517</v>
      </c>
      <c r="K556">
        <v>4.7</v>
      </c>
      <c r="L556">
        <v>1.85</v>
      </c>
      <c r="M556" t="s">
        <v>69</v>
      </c>
      <c r="N556" t="s">
        <v>3190</v>
      </c>
      <c r="O556">
        <v>253</v>
      </c>
      <c r="P556" t="s">
        <v>527</v>
      </c>
      <c r="Q556">
        <v>3000</v>
      </c>
      <c r="R556" t="s">
        <v>3191</v>
      </c>
      <c r="S556">
        <v>889</v>
      </c>
      <c r="T556" t="s">
        <v>3194</v>
      </c>
      <c r="U556">
        <v>637</v>
      </c>
      <c r="V556">
        <v>683</v>
      </c>
      <c r="W556">
        <v>5580</v>
      </c>
      <c r="X556">
        <v>0</v>
      </c>
      <c r="Y556">
        <v>14280</v>
      </c>
      <c r="Z556">
        <v>74</v>
      </c>
      <c r="AA556">
        <v>171</v>
      </c>
      <c r="AB556" t="s">
        <v>3196</v>
      </c>
    </row>
    <row r="557" spans="1:28" x14ac:dyDescent="0.3">
      <c r="A557" s="4" t="s">
        <v>3197</v>
      </c>
      <c r="B557" t="s">
        <v>67</v>
      </c>
      <c r="C557" t="s">
        <v>68</v>
      </c>
      <c r="D557" t="s">
        <v>58</v>
      </c>
      <c r="E557">
        <v>2004</v>
      </c>
      <c r="F557">
        <v>113</v>
      </c>
      <c r="G557" t="s">
        <v>739</v>
      </c>
      <c r="H557" t="s">
        <v>3198</v>
      </c>
      <c r="I557" s="4">
        <v>45000000</v>
      </c>
      <c r="J557" s="4">
        <v>21009180</v>
      </c>
      <c r="K557">
        <v>6.1</v>
      </c>
      <c r="L557">
        <v>2.35</v>
      </c>
      <c r="M557" t="s">
        <v>69</v>
      </c>
      <c r="N557" t="s">
        <v>2067</v>
      </c>
      <c r="O557">
        <v>212</v>
      </c>
      <c r="P557" t="s">
        <v>563</v>
      </c>
      <c r="Q557">
        <v>2000</v>
      </c>
      <c r="R557" t="s">
        <v>1238</v>
      </c>
      <c r="S557">
        <v>845</v>
      </c>
      <c r="T557" t="s">
        <v>2115</v>
      </c>
      <c r="U557">
        <v>568</v>
      </c>
      <c r="V557">
        <v>1000</v>
      </c>
      <c r="W557">
        <v>4397</v>
      </c>
      <c r="X557">
        <v>4</v>
      </c>
      <c r="Y557">
        <v>45815</v>
      </c>
      <c r="Z557">
        <v>114</v>
      </c>
      <c r="AA557">
        <v>222</v>
      </c>
      <c r="AB557" t="s">
        <v>3199</v>
      </c>
    </row>
    <row r="558" spans="1:28" x14ac:dyDescent="0.3">
      <c r="A558" s="4" t="s">
        <v>3200</v>
      </c>
      <c r="B558" t="s">
        <v>67</v>
      </c>
      <c r="C558" t="s">
        <v>68</v>
      </c>
      <c r="D558" t="s">
        <v>58</v>
      </c>
      <c r="E558">
        <v>2000</v>
      </c>
      <c r="F558">
        <v>106</v>
      </c>
      <c r="G558" t="s">
        <v>2221</v>
      </c>
      <c r="H558" t="s">
        <v>3201</v>
      </c>
      <c r="I558" s="4">
        <v>75000000</v>
      </c>
      <c r="J558" s="4">
        <v>94999143</v>
      </c>
      <c r="K558">
        <v>7.2</v>
      </c>
      <c r="L558">
        <v>2.35</v>
      </c>
      <c r="M558" t="s">
        <v>69</v>
      </c>
      <c r="N558" t="s">
        <v>938</v>
      </c>
      <c r="O558">
        <v>0</v>
      </c>
      <c r="P558" t="s">
        <v>465</v>
      </c>
      <c r="Q558">
        <v>18000</v>
      </c>
      <c r="R558" t="s">
        <v>1002</v>
      </c>
      <c r="S558">
        <v>13000</v>
      </c>
      <c r="T558" t="s">
        <v>3057</v>
      </c>
      <c r="U558">
        <v>963</v>
      </c>
      <c r="V558">
        <v>0</v>
      </c>
      <c r="W558">
        <v>33645</v>
      </c>
      <c r="X558">
        <v>0</v>
      </c>
      <c r="Y558">
        <v>245152</v>
      </c>
      <c r="Z558">
        <v>294</v>
      </c>
      <c r="AA558">
        <v>1344</v>
      </c>
      <c r="AB558" t="s">
        <v>3202</v>
      </c>
    </row>
    <row r="559" spans="1:28" x14ac:dyDescent="0.3">
      <c r="A559" s="4" t="s">
        <v>3204</v>
      </c>
      <c r="B559" t="s">
        <v>67</v>
      </c>
      <c r="C559" t="s">
        <v>68</v>
      </c>
      <c r="D559" t="s">
        <v>58</v>
      </c>
      <c r="E559">
        <v>2015</v>
      </c>
      <c r="F559">
        <v>91</v>
      </c>
      <c r="G559" t="s">
        <v>1271</v>
      </c>
      <c r="H559" t="s">
        <v>3205</v>
      </c>
      <c r="I559" s="4">
        <v>74000000</v>
      </c>
      <c r="J559" s="4">
        <v>336029560</v>
      </c>
      <c r="K559">
        <v>6.4</v>
      </c>
      <c r="L559">
        <v>1.85</v>
      </c>
      <c r="M559" t="s">
        <v>122</v>
      </c>
      <c r="N559" t="s">
        <v>3203</v>
      </c>
      <c r="O559">
        <v>22</v>
      </c>
      <c r="P559" t="s">
        <v>545</v>
      </c>
      <c r="Q559">
        <v>7000</v>
      </c>
      <c r="R559" t="s">
        <v>626</v>
      </c>
      <c r="S559">
        <v>4000</v>
      </c>
      <c r="T559" t="s">
        <v>839</v>
      </c>
      <c r="U559">
        <v>1000</v>
      </c>
      <c r="V559">
        <v>70000</v>
      </c>
      <c r="W559">
        <v>13616</v>
      </c>
      <c r="X559">
        <v>0</v>
      </c>
      <c r="Y559">
        <v>142403</v>
      </c>
      <c r="Z559">
        <v>308</v>
      </c>
      <c r="AA559">
        <v>275</v>
      </c>
      <c r="AB559" t="s">
        <v>3206</v>
      </c>
    </row>
    <row r="560" spans="1:28" x14ac:dyDescent="0.3">
      <c r="A560" s="4" t="s">
        <v>3207</v>
      </c>
      <c r="B560" t="s">
        <v>67</v>
      </c>
      <c r="C560" t="s">
        <v>68</v>
      </c>
      <c r="D560" t="s">
        <v>58</v>
      </c>
      <c r="E560">
        <v>2011</v>
      </c>
      <c r="F560">
        <v>128</v>
      </c>
      <c r="G560" t="s">
        <v>1263</v>
      </c>
      <c r="H560" t="s">
        <v>3208</v>
      </c>
      <c r="I560" s="4">
        <v>82000000</v>
      </c>
      <c r="J560" s="4">
        <v>36381716</v>
      </c>
      <c r="K560">
        <v>6.1</v>
      </c>
      <c r="L560">
        <v>2.35</v>
      </c>
      <c r="M560" t="s">
        <v>69</v>
      </c>
      <c r="N560" t="s">
        <v>138</v>
      </c>
      <c r="O560">
        <v>0</v>
      </c>
      <c r="P560" t="s">
        <v>626</v>
      </c>
      <c r="Q560">
        <v>4000</v>
      </c>
      <c r="R560" t="s">
        <v>1422</v>
      </c>
      <c r="S560">
        <v>2000</v>
      </c>
      <c r="T560" t="s">
        <v>1342</v>
      </c>
      <c r="U560">
        <v>826</v>
      </c>
      <c r="V560">
        <v>42000</v>
      </c>
      <c r="W560">
        <v>7067</v>
      </c>
      <c r="X560">
        <v>4</v>
      </c>
      <c r="Y560">
        <v>197584</v>
      </c>
      <c r="Z560">
        <v>435</v>
      </c>
      <c r="AA560">
        <v>918</v>
      </c>
      <c r="AB560" t="s">
        <v>3209</v>
      </c>
    </row>
    <row r="561" spans="1:28" x14ac:dyDescent="0.3">
      <c r="A561" s="4" t="s">
        <v>3211</v>
      </c>
      <c r="B561" t="s">
        <v>67</v>
      </c>
      <c r="C561" t="s">
        <v>68</v>
      </c>
      <c r="D561" t="s">
        <v>58</v>
      </c>
      <c r="E561">
        <v>1998</v>
      </c>
      <c r="F561">
        <v>98</v>
      </c>
      <c r="G561" t="s">
        <v>2234</v>
      </c>
      <c r="H561" t="s">
        <v>3213</v>
      </c>
      <c r="I561" s="4">
        <v>69000000</v>
      </c>
      <c r="J561" s="4">
        <v>55585389</v>
      </c>
      <c r="K561">
        <v>5.9</v>
      </c>
      <c r="L561">
        <v>2.35</v>
      </c>
      <c r="M561" t="s">
        <v>612</v>
      </c>
      <c r="N561" t="s">
        <v>2265</v>
      </c>
      <c r="O561">
        <v>0</v>
      </c>
      <c r="P561" t="s">
        <v>732</v>
      </c>
      <c r="Q561">
        <v>12000</v>
      </c>
      <c r="R561" t="s">
        <v>3210</v>
      </c>
      <c r="S561">
        <v>854</v>
      </c>
      <c r="T561" t="s">
        <v>3212</v>
      </c>
      <c r="U561">
        <v>697</v>
      </c>
      <c r="V561">
        <v>880</v>
      </c>
      <c r="W561">
        <v>15269</v>
      </c>
      <c r="X561">
        <v>1</v>
      </c>
      <c r="Y561">
        <v>64121</v>
      </c>
      <c r="Z561">
        <v>117</v>
      </c>
      <c r="AA561">
        <v>241</v>
      </c>
      <c r="AB561" t="s">
        <v>3214</v>
      </c>
    </row>
    <row r="562" spans="1:28" x14ac:dyDescent="0.3">
      <c r="A562" s="4" t="s">
        <v>3217</v>
      </c>
      <c r="B562" t="s">
        <v>67</v>
      </c>
      <c r="C562" t="s">
        <v>68</v>
      </c>
      <c r="D562" t="s">
        <v>58</v>
      </c>
      <c r="E562">
        <v>1998</v>
      </c>
      <c r="F562">
        <v>134</v>
      </c>
      <c r="G562" t="s">
        <v>2221</v>
      </c>
      <c r="H562" t="s">
        <v>3219</v>
      </c>
      <c r="I562" s="4">
        <v>75000000</v>
      </c>
      <c r="J562" s="4">
        <v>36976367</v>
      </c>
      <c r="K562">
        <v>6</v>
      </c>
      <c r="L562">
        <v>2.35</v>
      </c>
      <c r="M562" t="s">
        <v>69</v>
      </c>
      <c r="N562" t="s">
        <v>3136</v>
      </c>
      <c r="O562">
        <v>272</v>
      </c>
      <c r="P562" t="s">
        <v>3216</v>
      </c>
      <c r="Q562">
        <v>548</v>
      </c>
      <c r="R562" t="s">
        <v>3215</v>
      </c>
      <c r="S562">
        <v>270</v>
      </c>
      <c r="T562" t="s">
        <v>3218</v>
      </c>
      <c r="U562">
        <v>215</v>
      </c>
      <c r="V562">
        <v>0</v>
      </c>
      <c r="W562">
        <v>1044</v>
      </c>
      <c r="X562">
        <v>3</v>
      </c>
      <c r="Y562">
        <v>81611</v>
      </c>
      <c r="Z562">
        <v>108</v>
      </c>
      <c r="AA562">
        <v>274</v>
      </c>
      <c r="AB562" t="s">
        <v>3220</v>
      </c>
    </row>
    <row r="563" spans="1:28" x14ac:dyDescent="0.3">
      <c r="A563" s="4" t="s">
        <v>3223</v>
      </c>
      <c r="B563" t="s">
        <v>67</v>
      </c>
      <c r="C563" t="s">
        <v>68</v>
      </c>
      <c r="D563" t="s">
        <v>58</v>
      </c>
      <c r="E563">
        <v>2016</v>
      </c>
      <c r="F563">
        <v>97</v>
      </c>
      <c r="G563" t="s">
        <v>3222</v>
      </c>
      <c r="H563" t="s">
        <v>3225</v>
      </c>
      <c r="I563" s="4">
        <v>73000000</v>
      </c>
      <c r="J563" s="4">
        <v>107225164</v>
      </c>
      <c r="K563">
        <v>6.3</v>
      </c>
      <c r="L563">
        <v>1.85</v>
      </c>
      <c r="M563" t="s">
        <v>122</v>
      </c>
      <c r="N563" t="s">
        <v>3221</v>
      </c>
      <c r="O563">
        <v>6</v>
      </c>
      <c r="P563" t="s">
        <v>176</v>
      </c>
      <c r="Q563">
        <v>22000</v>
      </c>
      <c r="R563" t="s">
        <v>856</v>
      </c>
      <c r="S563">
        <v>1000</v>
      </c>
      <c r="T563" t="s">
        <v>3224</v>
      </c>
      <c r="U563">
        <v>415</v>
      </c>
      <c r="V563">
        <v>14000</v>
      </c>
      <c r="W563">
        <v>24350</v>
      </c>
      <c r="X563">
        <v>0</v>
      </c>
      <c r="Y563">
        <v>27130</v>
      </c>
      <c r="Z563">
        <v>141</v>
      </c>
      <c r="AA563">
        <v>126</v>
      </c>
      <c r="AB563" t="s">
        <v>3226</v>
      </c>
    </row>
    <row r="564" spans="1:28" x14ac:dyDescent="0.3">
      <c r="A564" s="4" t="s">
        <v>3228</v>
      </c>
      <c r="B564" t="s">
        <v>67</v>
      </c>
      <c r="C564" t="s">
        <v>68</v>
      </c>
      <c r="D564" t="s">
        <v>58</v>
      </c>
      <c r="E564">
        <v>2008</v>
      </c>
      <c r="F564">
        <v>112</v>
      </c>
      <c r="G564" t="s">
        <v>3227</v>
      </c>
      <c r="H564" t="s">
        <v>3230</v>
      </c>
      <c r="I564" s="4">
        <v>70000000</v>
      </c>
      <c r="J564" s="4">
        <v>70224196</v>
      </c>
      <c r="K564">
        <v>5.6</v>
      </c>
      <c r="L564">
        <v>2.35</v>
      </c>
      <c r="M564" t="s">
        <v>69</v>
      </c>
      <c r="N564" t="s">
        <v>3150</v>
      </c>
      <c r="O564">
        <v>72</v>
      </c>
      <c r="P564" t="s">
        <v>687</v>
      </c>
      <c r="Q564">
        <v>11000</v>
      </c>
      <c r="R564" t="s">
        <v>417</v>
      </c>
      <c r="S564">
        <v>1000</v>
      </c>
      <c r="T564" t="s">
        <v>3229</v>
      </c>
      <c r="U564">
        <v>715</v>
      </c>
      <c r="V564">
        <v>0</v>
      </c>
      <c r="W564">
        <v>13827</v>
      </c>
      <c r="X564">
        <v>0</v>
      </c>
      <c r="Y564">
        <v>59352</v>
      </c>
      <c r="Z564">
        <v>176</v>
      </c>
      <c r="AA564">
        <v>138</v>
      </c>
      <c r="AB564" t="s">
        <v>3231</v>
      </c>
    </row>
    <row r="565" spans="1:28" x14ac:dyDescent="0.3">
      <c r="A565" s="4" t="s">
        <v>3233</v>
      </c>
      <c r="B565" t="s">
        <v>67</v>
      </c>
      <c r="C565" t="s">
        <v>68</v>
      </c>
      <c r="D565" t="s">
        <v>58</v>
      </c>
      <c r="E565">
        <v>2009</v>
      </c>
      <c r="F565">
        <v>153</v>
      </c>
      <c r="G565" t="s">
        <v>2545</v>
      </c>
      <c r="H565" t="s">
        <v>3235</v>
      </c>
      <c r="I565" s="4">
        <v>75000000</v>
      </c>
      <c r="J565" s="4">
        <v>51814190</v>
      </c>
      <c r="K565">
        <v>6.4</v>
      </c>
      <c r="L565">
        <v>1.85</v>
      </c>
      <c r="M565" t="s">
        <v>612</v>
      </c>
      <c r="N565" t="s">
        <v>3232</v>
      </c>
      <c r="O565">
        <v>0</v>
      </c>
      <c r="P565" t="s">
        <v>2199</v>
      </c>
      <c r="Q565">
        <v>11000</v>
      </c>
      <c r="R565" t="s">
        <v>1748</v>
      </c>
      <c r="S565">
        <v>561</v>
      </c>
      <c r="T565" t="s">
        <v>3234</v>
      </c>
      <c r="U565">
        <v>130</v>
      </c>
      <c r="V565">
        <v>0</v>
      </c>
      <c r="W565">
        <v>11852</v>
      </c>
      <c r="X565">
        <v>1</v>
      </c>
      <c r="Y565">
        <v>100837</v>
      </c>
      <c r="Z565">
        <v>230</v>
      </c>
      <c r="AA565">
        <v>301</v>
      </c>
      <c r="AB565" t="s">
        <v>3236</v>
      </c>
    </row>
    <row r="566" spans="1:28" x14ac:dyDescent="0.3">
      <c r="A566" s="4" t="s">
        <v>3238</v>
      </c>
      <c r="B566" t="s">
        <v>67</v>
      </c>
      <c r="C566" t="s">
        <v>68</v>
      </c>
      <c r="D566" t="s">
        <v>58</v>
      </c>
      <c r="E566">
        <v>2007</v>
      </c>
      <c r="F566">
        <v>110</v>
      </c>
      <c r="G566" t="s">
        <v>949</v>
      </c>
      <c r="H566" t="s">
        <v>3240</v>
      </c>
      <c r="I566" s="4">
        <v>70000000</v>
      </c>
      <c r="J566" s="4">
        <v>47456450</v>
      </c>
      <c r="K566">
        <v>7.1</v>
      </c>
      <c r="L566">
        <v>2.35</v>
      </c>
      <c r="M566" t="s">
        <v>612</v>
      </c>
      <c r="N566" t="s">
        <v>252</v>
      </c>
      <c r="O566">
        <v>532</v>
      </c>
      <c r="P566" t="s">
        <v>776</v>
      </c>
      <c r="Q566">
        <v>3000</v>
      </c>
      <c r="R566" t="s">
        <v>3237</v>
      </c>
      <c r="S566">
        <v>638</v>
      </c>
      <c r="T566" t="s">
        <v>3239</v>
      </c>
      <c r="U566">
        <v>461</v>
      </c>
      <c r="V566">
        <v>0</v>
      </c>
      <c r="W566">
        <v>5187</v>
      </c>
      <c r="X566">
        <v>1</v>
      </c>
      <c r="Y566">
        <v>101386</v>
      </c>
      <c r="Z566">
        <v>234</v>
      </c>
      <c r="AA566">
        <v>289</v>
      </c>
      <c r="AB566" t="s">
        <v>3241</v>
      </c>
    </row>
    <row r="567" spans="1:28" x14ac:dyDescent="0.3">
      <c r="A567" s="4" t="s">
        <v>3243</v>
      </c>
      <c r="B567" t="s">
        <v>67</v>
      </c>
      <c r="C567" t="s">
        <v>68</v>
      </c>
      <c r="D567" t="s">
        <v>58</v>
      </c>
      <c r="E567">
        <v>2006</v>
      </c>
      <c r="F567">
        <v>122</v>
      </c>
      <c r="G567" t="s">
        <v>3242</v>
      </c>
      <c r="H567" t="s">
        <v>3245</v>
      </c>
      <c r="I567" s="4">
        <v>73000000</v>
      </c>
      <c r="J567" s="4">
        <v>148213377</v>
      </c>
      <c r="K567">
        <v>6.6</v>
      </c>
      <c r="L567">
        <v>2.35</v>
      </c>
      <c r="M567" t="s">
        <v>69</v>
      </c>
      <c r="N567" t="s">
        <v>1770</v>
      </c>
      <c r="O567">
        <v>285</v>
      </c>
      <c r="P567" t="s">
        <v>1273</v>
      </c>
      <c r="Q567">
        <v>8000</v>
      </c>
      <c r="R567" t="s">
        <v>2733</v>
      </c>
      <c r="S567">
        <v>1000</v>
      </c>
      <c r="T567" t="s">
        <v>3244</v>
      </c>
      <c r="U567">
        <v>989</v>
      </c>
      <c r="V567">
        <v>0</v>
      </c>
      <c r="W567">
        <v>12410</v>
      </c>
      <c r="X567">
        <v>5</v>
      </c>
      <c r="Y567">
        <v>130776</v>
      </c>
      <c r="Z567">
        <v>164</v>
      </c>
      <c r="AA567">
        <v>437</v>
      </c>
      <c r="AB567" t="s">
        <v>3246</v>
      </c>
    </row>
    <row r="568" spans="1:28" x14ac:dyDescent="0.3">
      <c r="A568" s="4" t="s">
        <v>3249</v>
      </c>
      <c r="B568" t="s">
        <v>67</v>
      </c>
      <c r="C568" t="s">
        <v>68</v>
      </c>
      <c r="D568" t="s">
        <v>58</v>
      </c>
      <c r="E568">
        <v>2001</v>
      </c>
      <c r="F568">
        <v>87</v>
      </c>
      <c r="G568" t="s">
        <v>542</v>
      </c>
      <c r="H568" t="s">
        <v>3251</v>
      </c>
      <c r="I568" s="4">
        <v>72000000</v>
      </c>
      <c r="J568" s="4">
        <v>112950721</v>
      </c>
      <c r="K568">
        <v>4.5999999999999996</v>
      </c>
      <c r="L568">
        <v>2.35</v>
      </c>
      <c r="M568" t="s">
        <v>122</v>
      </c>
      <c r="N568" t="s">
        <v>3247</v>
      </c>
      <c r="O568">
        <v>41</v>
      </c>
      <c r="P568" t="s">
        <v>3248</v>
      </c>
      <c r="Q568">
        <v>1000</v>
      </c>
      <c r="R568" t="s">
        <v>1676</v>
      </c>
      <c r="S568">
        <v>692</v>
      </c>
      <c r="T568" t="s">
        <v>3250</v>
      </c>
      <c r="U568">
        <v>574</v>
      </c>
      <c r="V568">
        <v>266</v>
      </c>
      <c r="W568">
        <v>3287</v>
      </c>
      <c r="X568">
        <v>0</v>
      </c>
      <c r="Y568">
        <v>33884</v>
      </c>
      <c r="Z568">
        <v>91</v>
      </c>
      <c r="AA568">
        <v>79</v>
      </c>
      <c r="AB568" t="s">
        <v>3252</v>
      </c>
    </row>
    <row r="569" spans="1:28" x14ac:dyDescent="0.3">
      <c r="A569" s="4" t="s">
        <v>3257</v>
      </c>
      <c r="B569" t="s">
        <v>67</v>
      </c>
      <c r="C569" t="s">
        <v>68</v>
      </c>
      <c r="D569" t="s">
        <v>58</v>
      </c>
      <c r="E569">
        <v>1995</v>
      </c>
      <c r="F569">
        <v>178</v>
      </c>
      <c r="G569" t="s">
        <v>3255</v>
      </c>
      <c r="H569" t="s">
        <v>3259</v>
      </c>
      <c r="I569" s="4">
        <v>72000000</v>
      </c>
      <c r="J569" s="4">
        <v>75600000</v>
      </c>
      <c r="K569">
        <v>8.4</v>
      </c>
      <c r="L569">
        <v>2.35</v>
      </c>
      <c r="M569" t="s">
        <v>612</v>
      </c>
      <c r="N569" t="s">
        <v>3253</v>
      </c>
      <c r="O569">
        <v>0</v>
      </c>
      <c r="P569" t="s">
        <v>3256</v>
      </c>
      <c r="Q569">
        <v>906</v>
      </c>
      <c r="R569" t="s">
        <v>3254</v>
      </c>
      <c r="S569">
        <v>466</v>
      </c>
      <c r="T569" t="s">
        <v>3258</v>
      </c>
      <c r="U569">
        <v>403</v>
      </c>
      <c r="V569">
        <v>17000</v>
      </c>
      <c r="W569">
        <v>1976</v>
      </c>
      <c r="X569">
        <v>1</v>
      </c>
      <c r="Y569">
        <v>736638</v>
      </c>
      <c r="Z569">
        <v>132</v>
      </c>
      <c r="AA569">
        <v>1065</v>
      </c>
      <c r="AB569" t="s">
        <v>3260</v>
      </c>
    </row>
    <row r="570" spans="1:28" x14ac:dyDescent="0.3">
      <c r="A570" s="4" t="s">
        <v>3262</v>
      </c>
      <c r="B570" t="s">
        <v>67</v>
      </c>
      <c r="C570" t="s">
        <v>793</v>
      </c>
      <c r="D570" t="s">
        <v>58</v>
      </c>
      <c r="E570">
        <v>2005</v>
      </c>
      <c r="F570">
        <v>125</v>
      </c>
      <c r="G570" t="s">
        <v>1489</v>
      </c>
      <c r="H570" t="s">
        <v>3264</v>
      </c>
      <c r="I570" s="4">
        <v>70000000</v>
      </c>
      <c r="J570" s="4">
        <v>62647540</v>
      </c>
      <c r="K570">
        <v>7.1</v>
      </c>
      <c r="L570">
        <v>2.35</v>
      </c>
      <c r="M570" t="s">
        <v>612</v>
      </c>
      <c r="N570" t="s">
        <v>78</v>
      </c>
      <c r="O570">
        <v>0</v>
      </c>
      <c r="P570" t="s">
        <v>400</v>
      </c>
      <c r="Q570">
        <v>15000</v>
      </c>
      <c r="R570" t="s">
        <v>3261</v>
      </c>
      <c r="S570">
        <v>383</v>
      </c>
      <c r="T570" t="s">
        <v>3263</v>
      </c>
      <c r="U570">
        <v>210</v>
      </c>
      <c r="V570">
        <v>0</v>
      </c>
      <c r="W570">
        <v>15850</v>
      </c>
      <c r="X570">
        <v>0</v>
      </c>
      <c r="Y570">
        <v>143525</v>
      </c>
      <c r="Z570">
        <v>262</v>
      </c>
      <c r="AA570">
        <v>657</v>
      </c>
      <c r="AB570" t="s">
        <v>3265</v>
      </c>
    </row>
    <row r="571" spans="1:28" x14ac:dyDescent="0.3">
      <c r="A571" s="4" t="s">
        <v>3269</v>
      </c>
      <c r="B571" t="s">
        <v>67</v>
      </c>
      <c r="C571" t="s">
        <v>68</v>
      </c>
      <c r="D571" t="s">
        <v>58</v>
      </c>
      <c r="E571">
        <v>2007</v>
      </c>
      <c r="F571">
        <v>87</v>
      </c>
      <c r="G571" t="s">
        <v>3268</v>
      </c>
      <c r="H571" t="s">
        <v>3271</v>
      </c>
      <c r="I571" s="4">
        <v>75000000</v>
      </c>
      <c r="J571" s="4">
        <v>183132370</v>
      </c>
      <c r="K571">
        <v>7.4</v>
      </c>
      <c r="L571">
        <v>2.35</v>
      </c>
      <c r="M571" t="s">
        <v>69</v>
      </c>
      <c r="N571" t="s">
        <v>3266</v>
      </c>
      <c r="O571">
        <v>30</v>
      </c>
      <c r="P571" t="s">
        <v>2984</v>
      </c>
      <c r="Q571">
        <v>745</v>
      </c>
      <c r="R571" t="s">
        <v>3267</v>
      </c>
      <c r="S571">
        <v>440</v>
      </c>
      <c r="T571" t="s">
        <v>3270</v>
      </c>
      <c r="U571">
        <v>433</v>
      </c>
      <c r="V571">
        <v>0</v>
      </c>
      <c r="W571">
        <v>3086</v>
      </c>
      <c r="X571">
        <v>0</v>
      </c>
      <c r="Y571">
        <v>259083</v>
      </c>
      <c r="Z571">
        <v>299</v>
      </c>
      <c r="AA571">
        <v>763</v>
      </c>
      <c r="AB571" t="s">
        <v>3272</v>
      </c>
    </row>
    <row r="572" spans="1:28" x14ac:dyDescent="0.3">
      <c r="A572" s="4" t="s">
        <v>3275</v>
      </c>
      <c r="B572" t="s">
        <v>67</v>
      </c>
      <c r="C572" t="s">
        <v>68</v>
      </c>
      <c r="D572" t="s">
        <v>58</v>
      </c>
      <c r="E572">
        <v>2001</v>
      </c>
      <c r="F572">
        <v>152</v>
      </c>
      <c r="G572" t="s">
        <v>241</v>
      </c>
      <c r="H572" t="s">
        <v>3277</v>
      </c>
      <c r="I572" s="4">
        <v>72000000</v>
      </c>
      <c r="J572" s="4">
        <v>27796042</v>
      </c>
      <c r="K572">
        <v>6.9</v>
      </c>
      <c r="L572">
        <v>1.85</v>
      </c>
      <c r="M572" t="s">
        <v>122</v>
      </c>
      <c r="N572" t="s">
        <v>3273</v>
      </c>
      <c r="O572">
        <v>0</v>
      </c>
      <c r="P572" t="s">
        <v>3274</v>
      </c>
      <c r="Q572">
        <v>940</v>
      </c>
      <c r="R572" t="s">
        <v>2514</v>
      </c>
      <c r="S572">
        <v>826</v>
      </c>
      <c r="T572" t="s">
        <v>3276</v>
      </c>
      <c r="U572">
        <v>745</v>
      </c>
      <c r="V572">
        <v>0</v>
      </c>
      <c r="W572">
        <v>4310</v>
      </c>
      <c r="X572">
        <v>1</v>
      </c>
      <c r="Y572">
        <v>45031</v>
      </c>
      <c r="Z572">
        <v>128</v>
      </c>
      <c r="AA572">
        <v>376</v>
      </c>
      <c r="AB572" t="s">
        <v>3278</v>
      </c>
    </row>
    <row r="573" spans="1:28" x14ac:dyDescent="0.3">
      <c r="A573" s="4" t="s">
        <v>3280</v>
      </c>
      <c r="B573" t="s">
        <v>67</v>
      </c>
      <c r="C573" t="s">
        <v>68</v>
      </c>
      <c r="D573" t="s">
        <v>58</v>
      </c>
      <c r="E573">
        <v>2001</v>
      </c>
      <c r="F573">
        <v>116</v>
      </c>
      <c r="G573" t="s">
        <v>3279</v>
      </c>
      <c r="H573" t="s">
        <v>3282</v>
      </c>
      <c r="I573" s="4">
        <v>72000000</v>
      </c>
      <c r="J573" s="4">
        <v>32616869</v>
      </c>
      <c r="K573">
        <v>4.5</v>
      </c>
      <c r="L573">
        <v>2.35</v>
      </c>
      <c r="M573" t="s">
        <v>69</v>
      </c>
      <c r="N573" t="s">
        <v>2085</v>
      </c>
      <c r="O573">
        <v>212</v>
      </c>
      <c r="P573" t="s">
        <v>1803</v>
      </c>
      <c r="Q573">
        <v>13000</v>
      </c>
      <c r="R573" t="s">
        <v>1730</v>
      </c>
      <c r="S573">
        <v>658</v>
      </c>
      <c r="T573" t="s">
        <v>3281</v>
      </c>
      <c r="U573">
        <v>462</v>
      </c>
      <c r="V573">
        <v>886</v>
      </c>
      <c r="W573">
        <v>14780</v>
      </c>
      <c r="X573">
        <v>0</v>
      </c>
      <c r="Y573">
        <v>34435</v>
      </c>
      <c r="Z573">
        <v>109</v>
      </c>
      <c r="AA573">
        <v>346</v>
      </c>
      <c r="AB573" t="s">
        <v>3283</v>
      </c>
    </row>
    <row r="574" spans="1:28" x14ac:dyDescent="0.3">
      <c r="A574" s="4" t="s">
        <v>3287</v>
      </c>
      <c r="B574" t="s">
        <v>67</v>
      </c>
      <c r="C574" t="s">
        <v>1487</v>
      </c>
      <c r="D574" t="s">
        <v>58</v>
      </c>
      <c r="E574">
        <v>2004</v>
      </c>
      <c r="F574">
        <v>109</v>
      </c>
      <c r="G574" t="s">
        <v>3285</v>
      </c>
      <c r="H574" t="s">
        <v>3289</v>
      </c>
      <c r="I574" s="4">
        <v>59660000</v>
      </c>
      <c r="J574" s="4">
        <v>18947630</v>
      </c>
      <c r="K574">
        <v>7.1</v>
      </c>
      <c r="L574">
        <v>2.35</v>
      </c>
      <c r="M574" t="s">
        <v>122</v>
      </c>
      <c r="N574" t="s">
        <v>2414</v>
      </c>
      <c r="O574">
        <v>218</v>
      </c>
      <c r="P574" t="s">
        <v>3286</v>
      </c>
      <c r="Q574">
        <v>21</v>
      </c>
      <c r="R574" t="s">
        <v>3284</v>
      </c>
      <c r="S574">
        <v>17</v>
      </c>
      <c r="T574" t="s">
        <v>3288</v>
      </c>
      <c r="U574">
        <v>8</v>
      </c>
      <c r="V574">
        <v>2000</v>
      </c>
      <c r="W574">
        <v>55</v>
      </c>
      <c r="X574">
        <v>0</v>
      </c>
      <c r="Y574">
        <v>11798</v>
      </c>
      <c r="Z574">
        <v>88</v>
      </c>
      <c r="AA574">
        <v>124</v>
      </c>
      <c r="AB574" t="s">
        <v>3290</v>
      </c>
    </row>
    <row r="575" spans="1:28" x14ac:dyDescent="0.3">
      <c r="A575" s="4" t="s">
        <v>3292</v>
      </c>
      <c r="B575" t="s">
        <v>67</v>
      </c>
      <c r="C575" t="s">
        <v>68</v>
      </c>
      <c r="D575" t="s">
        <v>58</v>
      </c>
      <c r="E575">
        <v>2004</v>
      </c>
      <c r="F575">
        <v>108</v>
      </c>
      <c r="G575" t="s">
        <v>3291</v>
      </c>
      <c r="H575" t="s">
        <v>3293</v>
      </c>
      <c r="I575" s="4">
        <v>60000000</v>
      </c>
      <c r="J575" s="4">
        <v>114195633</v>
      </c>
      <c r="K575">
        <v>6.5</v>
      </c>
      <c r="L575">
        <v>1.85</v>
      </c>
      <c r="M575" t="s">
        <v>69</v>
      </c>
      <c r="N575" t="s">
        <v>938</v>
      </c>
      <c r="O575">
        <v>0</v>
      </c>
      <c r="P575" t="s">
        <v>262</v>
      </c>
      <c r="Q575">
        <v>3000</v>
      </c>
      <c r="R575" t="s">
        <v>261</v>
      </c>
      <c r="S575">
        <v>2000</v>
      </c>
      <c r="T575" t="s">
        <v>215</v>
      </c>
      <c r="U575">
        <v>882</v>
      </c>
      <c r="V575">
        <v>0</v>
      </c>
      <c r="W575">
        <v>7273</v>
      </c>
      <c r="X575">
        <v>0</v>
      </c>
      <c r="Y575">
        <v>193770</v>
      </c>
      <c r="Z575">
        <v>261</v>
      </c>
      <c r="AA575">
        <v>2003</v>
      </c>
      <c r="AB575" t="s">
        <v>3294</v>
      </c>
    </row>
    <row r="576" spans="1:28" x14ac:dyDescent="0.3">
      <c r="A576" s="4" t="s">
        <v>3296</v>
      </c>
      <c r="B576" t="s">
        <v>67</v>
      </c>
      <c r="C576" t="s">
        <v>68</v>
      </c>
      <c r="D576" t="s">
        <v>58</v>
      </c>
      <c r="E576">
        <v>1998</v>
      </c>
      <c r="F576">
        <v>85</v>
      </c>
      <c r="G576" t="s">
        <v>542</v>
      </c>
      <c r="H576" t="s">
        <v>3298</v>
      </c>
      <c r="I576" s="4">
        <v>71500000</v>
      </c>
      <c r="J576" s="4">
        <v>144156464</v>
      </c>
      <c r="K576">
        <v>5.3</v>
      </c>
      <c r="L576">
        <v>1.85</v>
      </c>
      <c r="M576" t="s">
        <v>69</v>
      </c>
      <c r="N576" t="s">
        <v>3295</v>
      </c>
      <c r="O576">
        <v>84</v>
      </c>
      <c r="P576" t="s">
        <v>457</v>
      </c>
      <c r="Q576">
        <v>1000</v>
      </c>
      <c r="R576" t="s">
        <v>3248</v>
      </c>
      <c r="S576">
        <v>1000</v>
      </c>
      <c r="T576" t="s">
        <v>3297</v>
      </c>
      <c r="U576">
        <v>595</v>
      </c>
      <c r="V576">
        <v>694</v>
      </c>
      <c r="W576">
        <v>4166</v>
      </c>
      <c r="X576">
        <v>0</v>
      </c>
      <c r="Y576">
        <v>74343</v>
      </c>
      <c r="Z576">
        <v>73</v>
      </c>
      <c r="AA576">
        <v>98</v>
      </c>
      <c r="AB576" t="s">
        <v>3299</v>
      </c>
    </row>
    <row r="577" spans="1:28" x14ac:dyDescent="0.3">
      <c r="A577" s="4" t="s">
        <v>3302</v>
      </c>
      <c r="B577" t="s">
        <v>67</v>
      </c>
      <c r="C577" t="s">
        <v>68</v>
      </c>
      <c r="D577" t="s">
        <v>58</v>
      </c>
      <c r="E577">
        <v>2002</v>
      </c>
      <c r="F577">
        <v>106</v>
      </c>
      <c r="G577" t="s">
        <v>2700</v>
      </c>
      <c r="H577" t="s">
        <v>3304</v>
      </c>
      <c r="I577" s="4">
        <v>72000000</v>
      </c>
      <c r="J577" s="4">
        <v>227965690</v>
      </c>
      <c r="K577">
        <v>6.7</v>
      </c>
      <c r="L577">
        <v>1.85</v>
      </c>
      <c r="M577" t="s">
        <v>69</v>
      </c>
      <c r="N577" t="s">
        <v>938</v>
      </c>
      <c r="O577">
        <v>0</v>
      </c>
      <c r="P577" t="s">
        <v>3301</v>
      </c>
      <c r="Q577">
        <v>710</v>
      </c>
      <c r="R577" t="s">
        <v>3300</v>
      </c>
      <c r="S577">
        <v>529</v>
      </c>
      <c r="T577" t="s">
        <v>3303</v>
      </c>
      <c r="U577">
        <v>242</v>
      </c>
      <c r="V577">
        <v>0</v>
      </c>
      <c r="W577">
        <v>1675</v>
      </c>
      <c r="X577">
        <v>0</v>
      </c>
      <c r="Y577">
        <v>271592</v>
      </c>
      <c r="Z577">
        <v>208</v>
      </c>
      <c r="AA577">
        <v>2335</v>
      </c>
      <c r="AB577" t="s">
        <v>3305</v>
      </c>
    </row>
    <row r="578" spans="1:28" x14ac:dyDescent="0.3">
      <c r="A578" s="4" t="s">
        <v>3308</v>
      </c>
      <c r="B578" t="s">
        <v>67</v>
      </c>
      <c r="C578" t="s">
        <v>68</v>
      </c>
      <c r="D578" t="s">
        <v>58</v>
      </c>
      <c r="E578">
        <v>2004</v>
      </c>
      <c r="F578">
        <v>93</v>
      </c>
      <c r="G578" t="s">
        <v>3307</v>
      </c>
      <c r="H578" t="s">
        <v>3310</v>
      </c>
      <c r="I578" s="4">
        <v>150000000</v>
      </c>
      <c r="J578" s="4">
        <v>436471036</v>
      </c>
      <c r="K578">
        <v>7.2</v>
      </c>
      <c r="L578">
        <v>1.85</v>
      </c>
      <c r="M578" t="s">
        <v>122</v>
      </c>
      <c r="N578" t="s">
        <v>173</v>
      </c>
      <c r="O578">
        <v>80</v>
      </c>
      <c r="P578" t="s">
        <v>752</v>
      </c>
      <c r="Q578">
        <v>692</v>
      </c>
      <c r="R578" t="s">
        <v>3306</v>
      </c>
      <c r="S578">
        <v>309</v>
      </c>
      <c r="T578" t="s">
        <v>3309</v>
      </c>
      <c r="U578">
        <v>48</v>
      </c>
      <c r="V578">
        <v>0</v>
      </c>
      <c r="W578">
        <v>1148</v>
      </c>
      <c r="X578">
        <v>1</v>
      </c>
      <c r="Y578">
        <v>314630</v>
      </c>
      <c r="Z578">
        <v>205</v>
      </c>
      <c r="AA578">
        <v>483</v>
      </c>
      <c r="AB578" t="s">
        <v>3311</v>
      </c>
    </row>
    <row r="579" spans="1:28" x14ac:dyDescent="0.3">
      <c r="A579" s="4" t="s">
        <v>3313</v>
      </c>
      <c r="B579" t="s">
        <v>67</v>
      </c>
      <c r="C579" t="s">
        <v>68</v>
      </c>
      <c r="D579" t="s">
        <v>58</v>
      </c>
      <c r="E579">
        <v>2006</v>
      </c>
      <c r="F579">
        <v>117</v>
      </c>
      <c r="G579" t="s">
        <v>334</v>
      </c>
      <c r="H579" t="s">
        <v>3315</v>
      </c>
      <c r="I579" s="4">
        <v>120000000</v>
      </c>
      <c r="J579" s="4">
        <v>244052771</v>
      </c>
      <c r="K579">
        <v>7.2</v>
      </c>
      <c r="L579">
        <v>2.35</v>
      </c>
      <c r="M579" t="s">
        <v>304</v>
      </c>
      <c r="N579" t="s">
        <v>333</v>
      </c>
      <c r="O579">
        <v>487</v>
      </c>
      <c r="P579" t="s">
        <v>348</v>
      </c>
      <c r="Q579">
        <v>1000</v>
      </c>
      <c r="R579" t="s">
        <v>3312</v>
      </c>
      <c r="S579">
        <v>843</v>
      </c>
      <c r="T579" t="s">
        <v>3314</v>
      </c>
      <c r="U579">
        <v>769</v>
      </c>
      <c r="V579">
        <v>0</v>
      </c>
      <c r="W579">
        <v>4905</v>
      </c>
      <c r="X579">
        <v>0</v>
      </c>
      <c r="Y579">
        <v>263853</v>
      </c>
      <c r="Z579">
        <v>256</v>
      </c>
      <c r="AA579">
        <v>584</v>
      </c>
      <c r="AB579" t="s">
        <v>3316</v>
      </c>
    </row>
    <row r="580" spans="1:28" x14ac:dyDescent="0.3">
      <c r="A580" s="4" t="s">
        <v>3318</v>
      </c>
      <c r="B580" t="s">
        <v>67</v>
      </c>
      <c r="C580" t="s">
        <v>68</v>
      </c>
      <c r="D580" t="s">
        <v>58</v>
      </c>
      <c r="E580">
        <v>1999</v>
      </c>
      <c r="F580">
        <v>116</v>
      </c>
      <c r="G580" t="s">
        <v>1700</v>
      </c>
      <c r="H580" t="s">
        <v>3320</v>
      </c>
      <c r="I580" s="4">
        <v>70000000</v>
      </c>
      <c r="J580" s="4">
        <v>152149590</v>
      </c>
      <c r="K580">
        <v>5.5</v>
      </c>
      <c r="L580">
        <v>2.35</v>
      </c>
      <c r="M580" t="s">
        <v>122</v>
      </c>
      <c r="N580" t="s">
        <v>3317</v>
      </c>
      <c r="O580">
        <v>0</v>
      </c>
      <c r="P580" t="s">
        <v>1549</v>
      </c>
      <c r="Q580">
        <v>8000</v>
      </c>
      <c r="R580" t="s">
        <v>168</v>
      </c>
      <c r="S580">
        <v>3000</v>
      </c>
      <c r="T580" t="s">
        <v>3319</v>
      </c>
      <c r="U580">
        <v>995</v>
      </c>
      <c r="V580">
        <v>0</v>
      </c>
      <c r="W580">
        <v>12790</v>
      </c>
      <c r="X580">
        <v>2</v>
      </c>
      <c r="Y580">
        <v>74274</v>
      </c>
      <c r="Z580">
        <v>103</v>
      </c>
      <c r="AA580">
        <v>255</v>
      </c>
      <c r="AB580" t="s">
        <v>3321</v>
      </c>
    </row>
    <row r="581" spans="1:28" x14ac:dyDescent="0.3">
      <c r="A581" s="4" t="s">
        <v>3323</v>
      </c>
      <c r="B581" t="s">
        <v>67</v>
      </c>
      <c r="C581" t="s">
        <v>68</v>
      </c>
      <c r="D581" t="s">
        <v>58</v>
      </c>
      <c r="E581">
        <v>2002</v>
      </c>
      <c r="F581">
        <v>132</v>
      </c>
      <c r="G581" t="s">
        <v>80</v>
      </c>
      <c r="H581" t="s">
        <v>3325</v>
      </c>
      <c r="I581" s="4">
        <v>70000000</v>
      </c>
      <c r="J581" s="4">
        <v>141204016</v>
      </c>
      <c r="K581">
        <v>5.8</v>
      </c>
      <c r="L581">
        <v>2.35</v>
      </c>
      <c r="M581" t="s">
        <v>69</v>
      </c>
      <c r="N581" t="s">
        <v>526</v>
      </c>
      <c r="O581">
        <v>357</v>
      </c>
      <c r="P581" t="s">
        <v>364</v>
      </c>
      <c r="Q581">
        <v>14000</v>
      </c>
      <c r="R581" t="s">
        <v>3322</v>
      </c>
      <c r="S581">
        <v>223</v>
      </c>
      <c r="T581" t="s">
        <v>3324</v>
      </c>
      <c r="U581">
        <v>212</v>
      </c>
      <c r="V581">
        <v>10000</v>
      </c>
      <c r="W581">
        <v>14790</v>
      </c>
      <c r="X581">
        <v>0</v>
      </c>
      <c r="Y581">
        <v>142569</v>
      </c>
      <c r="Z581">
        <v>191</v>
      </c>
      <c r="AA581">
        <v>737</v>
      </c>
      <c r="AB581" t="s">
        <v>3326</v>
      </c>
    </row>
    <row r="582" spans="1:28" x14ac:dyDescent="0.3">
      <c r="A582" s="4" t="s">
        <v>3330</v>
      </c>
      <c r="B582" t="s">
        <v>67</v>
      </c>
      <c r="C582" t="s">
        <v>68</v>
      </c>
      <c r="D582" t="s">
        <v>58</v>
      </c>
      <c r="E582">
        <v>2015</v>
      </c>
      <c r="F582">
        <v>92</v>
      </c>
      <c r="G582" t="s">
        <v>298</v>
      </c>
      <c r="H582" t="s">
        <v>3331</v>
      </c>
      <c r="I582" s="4">
        <v>74000000</v>
      </c>
      <c r="J582" s="4">
        <v>162495848</v>
      </c>
      <c r="K582">
        <v>6</v>
      </c>
      <c r="L582">
        <v>1.85</v>
      </c>
      <c r="M582" t="s">
        <v>122</v>
      </c>
      <c r="N582" t="s">
        <v>3327</v>
      </c>
      <c r="O582">
        <v>5</v>
      </c>
      <c r="P582" t="s">
        <v>3329</v>
      </c>
      <c r="Q582">
        <v>870</v>
      </c>
      <c r="R582" t="s">
        <v>3328</v>
      </c>
      <c r="S582">
        <v>861</v>
      </c>
      <c r="T582" t="s">
        <v>654</v>
      </c>
      <c r="U582">
        <v>726</v>
      </c>
      <c r="V582">
        <v>16000</v>
      </c>
      <c r="W582">
        <v>5217</v>
      </c>
      <c r="X582">
        <v>0</v>
      </c>
      <c r="Y582">
        <v>34359</v>
      </c>
      <c r="Z582">
        <v>147</v>
      </c>
      <c r="AA582">
        <v>133</v>
      </c>
      <c r="AB582" t="s">
        <v>3332</v>
      </c>
    </row>
    <row r="583" spans="1:28" x14ac:dyDescent="0.3">
      <c r="A583" s="4" t="s">
        <v>3333</v>
      </c>
      <c r="B583" t="s">
        <v>67</v>
      </c>
      <c r="C583" t="s">
        <v>68</v>
      </c>
      <c r="D583" t="s">
        <v>58</v>
      </c>
      <c r="E583">
        <v>1996</v>
      </c>
      <c r="F583">
        <v>139</v>
      </c>
      <c r="G583" t="s">
        <v>1550</v>
      </c>
      <c r="H583" t="s">
        <v>3334</v>
      </c>
      <c r="I583" s="4">
        <v>80000000</v>
      </c>
      <c r="J583" s="4">
        <v>136448821</v>
      </c>
      <c r="K583">
        <v>6.6</v>
      </c>
      <c r="L583">
        <v>1.85</v>
      </c>
      <c r="M583" t="s">
        <v>612</v>
      </c>
      <c r="N583" t="s">
        <v>876</v>
      </c>
      <c r="O583">
        <v>2000</v>
      </c>
      <c r="P583" t="s">
        <v>2680</v>
      </c>
      <c r="Q583">
        <v>960</v>
      </c>
      <c r="R583" t="s">
        <v>497</v>
      </c>
      <c r="S583">
        <v>848</v>
      </c>
      <c r="T583" t="s">
        <v>1084</v>
      </c>
      <c r="U583">
        <v>808</v>
      </c>
      <c r="V583">
        <v>1000</v>
      </c>
      <c r="W583">
        <v>3667</v>
      </c>
      <c r="X583">
        <v>1</v>
      </c>
      <c r="Y583">
        <v>98989</v>
      </c>
      <c r="Z583">
        <v>79</v>
      </c>
      <c r="AA583">
        <v>158</v>
      </c>
      <c r="AB583" t="s">
        <v>3335</v>
      </c>
    </row>
    <row r="584" spans="1:28" x14ac:dyDescent="0.3">
      <c r="A584" s="4" t="s">
        <v>3337</v>
      </c>
      <c r="B584" t="s">
        <v>67</v>
      </c>
      <c r="C584" t="s">
        <v>68</v>
      </c>
      <c r="D584" t="s">
        <v>58</v>
      </c>
      <c r="E584">
        <v>2009</v>
      </c>
      <c r="F584">
        <v>153</v>
      </c>
      <c r="G584" t="s">
        <v>3336</v>
      </c>
      <c r="H584" t="s">
        <v>3338</v>
      </c>
      <c r="I584" s="4">
        <v>75000000</v>
      </c>
      <c r="J584" s="4">
        <v>120523073</v>
      </c>
      <c r="K584">
        <v>8.3000000000000007</v>
      </c>
      <c r="L584">
        <v>2.35</v>
      </c>
      <c r="M584" t="s">
        <v>612</v>
      </c>
      <c r="N584" t="s">
        <v>1783</v>
      </c>
      <c r="O584">
        <v>16000</v>
      </c>
      <c r="P584" t="s">
        <v>485</v>
      </c>
      <c r="Q584">
        <v>13000</v>
      </c>
      <c r="R584" t="s">
        <v>367</v>
      </c>
      <c r="S584">
        <v>11000</v>
      </c>
      <c r="T584" t="s">
        <v>81</v>
      </c>
      <c r="U584">
        <v>11000</v>
      </c>
      <c r="V584">
        <v>42000</v>
      </c>
      <c r="W584">
        <v>36741</v>
      </c>
      <c r="X584">
        <v>1</v>
      </c>
      <c r="Y584">
        <v>885175</v>
      </c>
      <c r="Z584">
        <v>486</v>
      </c>
      <c r="AA584">
        <v>1527</v>
      </c>
      <c r="AB584" t="s">
        <v>3339</v>
      </c>
    </row>
    <row r="585" spans="1:28" x14ac:dyDescent="0.3">
      <c r="A585" s="4" t="s">
        <v>3340</v>
      </c>
      <c r="B585" t="s">
        <v>67</v>
      </c>
      <c r="C585" t="s">
        <v>68</v>
      </c>
      <c r="D585" t="s">
        <v>58</v>
      </c>
      <c r="E585">
        <v>1991</v>
      </c>
      <c r="F585">
        <v>142</v>
      </c>
      <c r="G585" t="s">
        <v>813</v>
      </c>
      <c r="H585" t="s">
        <v>3341</v>
      </c>
      <c r="I585" s="4">
        <v>70000000</v>
      </c>
      <c r="J585" s="4">
        <v>119654900</v>
      </c>
      <c r="K585">
        <v>6.7</v>
      </c>
      <c r="L585">
        <v>2.35</v>
      </c>
      <c r="M585" t="s">
        <v>122</v>
      </c>
      <c r="N585" t="s">
        <v>416</v>
      </c>
      <c r="O585">
        <v>14000</v>
      </c>
      <c r="P585" t="s">
        <v>837</v>
      </c>
      <c r="Q585">
        <v>49000</v>
      </c>
      <c r="R585" t="s">
        <v>1549</v>
      </c>
      <c r="S585">
        <v>8000</v>
      </c>
      <c r="T585" t="s">
        <v>2416</v>
      </c>
      <c r="U585">
        <v>5000</v>
      </c>
      <c r="V585">
        <v>13000</v>
      </c>
      <c r="W585">
        <v>64259</v>
      </c>
      <c r="X585">
        <v>1</v>
      </c>
      <c r="Y585">
        <v>182802</v>
      </c>
      <c r="Z585">
        <v>75</v>
      </c>
      <c r="AA585">
        <v>363</v>
      </c>
      <c r="AB585" t="s">
        <v>3342</v>
      </c>
    </row>
    <row r="586" spans="1:28" x14ac:dyDescent="0.3">
      <c r="A586" s="4" t="s">
        <v>3344</v>
      </c>
      <c r="B586" t="s">
        <v>67</v>
      </c>
      <c r="C586" t="s">
        <v>68</v>
      </c>
      <c r="D586" t="s">
        <v>58</v>
      </c>
      <c r="E586">
        <v>1990</v>
      </c>
      <c r="F586">
        <v>124</v>
      </c>
      <c r="G586" t="s">
        <v>89</v>
      </c>
      <c r="H586" t="s">
        <v>3346</v>
      </c>
      <c r="I586" s="4">
        <v>70000000</v>
      </c>
      <c r="J586" s="4">
        <v>117541000</v>
      </c>
      <c r="K586">
        <v>7.1</v>
      </c>
      <c r="L586">
        <v>2.35</v>
      </c>
      <c r="M586" t="s">
        <v>612</v>
      </c>
      <c r="N586" t="s">
        <v>2085</v>
      </c>
      <c r="O586">
        <v>212</v>
      </c>
      <c r="P586" t="s">
        <v>1002</v>
      </c>
      <c r="Q586">
        <v>13000</v>
      </c>
      <c r="R586" t="s">
        <v>3343</v>
      </c>
      <c r="S586">
        <v>982</v>
      </c>
      <c r="T586" t="s">
        <v>3345</v>
      </c>
      <c r="U586">
        <v>576</v>
      </c>
      <c r="V586">
        <v>0</v>
      </c>
      <c r="W586">
        <v>16595</v>
      </c>
      <c r="X586">
        <v>0</v>
      </c>
      <c r="Y586">
        <v>269858</v>
      </c>
      <c r="Z586">
        <v>142</v>
      </c>
      <c r="AA586">
        <v>316</v>
      </c>
      <c r="AB586" t="s">
        <v>3347</v>
      </c>
    </row>
    <row r="587" spans="1:28" x14ac:dyDescent="0.3">
      <c r="A587" s="4" t="s">
        <v>3351</v>
      </c>
      <c r="B587" t="s">
        <v>67</v>
      </c>
      <c r="C587" t="s">
        <v>68</v>
      </c>
      <c r="D587" t="s">
        <v>58</v>
      </c>
      <c r="E587">
        <v>2003</v>
      </c>
      <c r="F587">
        <v>117</v>
      </c>
      <c r="G587" t="s">
        <v>3350</v>
      </c>
      <c r="H587" t="s">
        <v>3352</v>
      </c>
      <c r="I587" s="4">
        <v>80000000</v>
      </c>
      <c r="J587" s="4">
        <v>116643346</v>
      </c>
      <c r="K587">
        <v>6</v>
      </c>
      <c r="L587">
        <v>2.35</v>
      </c>
      <c r="M587" t="s">
        <v>69</v>
      </c>
      <c r="N587" t="s">
        <v>3348</v>
      </c>
      <c r="O587">
        <v>69</v>
      </c>
      <c r="P587" t="s">
        <v>913</v>
      </c>
      <c r="Q587">
        <v>10000</v>
      </c>
      <c r="R587" t="s">
        <v>3349</v>
      </c>
      <c r="S587">
        <v>1000</v>
      </c>
      <c r="T587" t="s">
        <v>2138</v>
      </c>
      <c r="U587">
        <v>1000</v>
      </c>
      <c r="V587">
        <v>0</v>
      </c>
      <c r="W587">
        <v>14486</v>
      </c>
      <c r="X587">
        <v>1</v>
      </c>
      <c r="Y587">
        <v>119807</v>
      </c>
      <c r="Z587">
        <v>144</v>
      </c>
      <c r="AA587">
        <v>340</v>
      </c>
      <c r="AB587" t="s">
        <v>3353</v>
      </c>
    </row>
    <row r="588" spans="1:28" x14ac:dyDescent="0.3">
      <c r="A588" s="4" t="s">
        <v>24064</v>
      </c>
      <c r="B588" t="s">
        <v>67</v>
      </c>
      <c r="C588" t="s">
        <v>68</v>
      </c>
      <c r="D588" t="s">
        <v>58</v>
      </c>
      <c r="E588" t="s">
        <v>24161</v>
      </c>
      <c r="F588">
        <v>45</v>
      </c>
      <c r="G588" t="s">
        <v>3355</v>
      </c>
      <c r="H588" t="s">
        <v>3358</v>
      </c>
      <c r="I588" s="4" t="s">
        <v>24161</v>
      </c>
      <c r="J588" s="4" t="s">
        <v>24161</v>
      </c>
      <c r="K588">
        <v>7.5</v>
      </c>
      <c r="L588">
        <v>16</v>
      </c>
      <c r="M588" t="s">
        <v>1150</v>
      </c>
      <c r="N588" t="s">
        <v>24161</v>
      </c>
      <c r="O588" t="s">
        <v>24161</v>
      </c>
      <c r="P588" t="s">
        <v>3356</v>
      </c>
      <c r="Q588">
        <v>898</v>
      </c>
      <c r="R588" t="s">
        <v>3354</v>
      </c>
      <c r="S588">
        <v>372</v>
      </c>
      <c r="T588" t="s">
        <v>3357</v>
      </c>
      <c r="U588">
        <v>160</v>
      </c>
      <c r="V588">
        <v>14000</v>
      </c>
      <c r="W588">
        <v>1430</v>
      </c>
      <c r="X588">
        <v>0</v>
      </c>
      <c r="Y588">
        <v>49049</v>
      </c>
      <c r="Z588">
        <v>39</v>
      </c>
      <c r="AA588">
        <v>110</v>
      </c>
      <c r="AB588" t="s">
        <v>3359</v>
      </c>
    </row>
    <row r="589" spans="1:28" x14ac:dyDescent="0.3">
      <c r="A589" s="4" t="s">
        <v>3362</v>
      </c>
      <c r="B589" t="s">
        <v>67</v>
      </c>
      <c r="C589" t="s">
        <v>68</v>
      </c>
      <c r="D589" t="s">
        <v>58</v>
      </c>
      <c r="E589">
        <v>2001</v>
      </c>
      <c r="F589">
        <v>141</v>
      </c>
      <c r="G589" t="s">
        <v>3361</v>
      </c>
      <c r="H589" t="s">
        <v>3363</v>
      </c>
      <c r="I589" s="4">
        <v>68000000</v>
      </c>
      <c r="J589" s="4">
        <v>100614858</v>
      </c>
      <c r="K589">
        <v>6.9</v>
      </c>
      <c r="L589">
        <v>1.85</v>
      </c>
      <c r="M589" t="s">
        <v>612</v>
      </c>
      <c r="N589" t="s">
        <v>3360</v>
      </c>
      <c r="O589">
        <v>488</v>
      </c>
      <c r="P589" t="s">
        <v>550</v>
      </c>
      <c r="Q589">
        <v>10000</v>
      </c>
      <c r="R589" t="s">
        <v>1727</v>
      </c>
      <c r="S589">
        <v>834</v>
      </c>
      <c r="T589" t="s">
        <v>552</v>
      </c>
      <c r="U589">
        <v>509</v>
      </c>
      <c r="V589">
        <v>0</v>
      </c>
      <c r="W589">
        <v>11458</v>
      </c>
      <c r="X589">
        <v>1</v>
      </c>
      <c r="Y589">
        <v>206776</v>
      </c>
      <c r="Z589">
        <v>153</v>
      </c>
      <c r="AA589">
        <v>1248</v>
      </c>
      <c r="AB589" t="s">
        <v>3364</v>
      </c>
    </row>
    <row r="590" spans="1:28" x14ac:dyDescent="0.3">
      <c r="A590" s="4" t="s">
        <v>3367</v>
      </c>
      <c r="B590" t="s">
        <v>67</v>
      </c>
      <c r="C590" t="s">
        <v>68</v>
      </c>
      <c r="D590" t="s">
        <v>58</v>
      </c>
      <c r="E590">
        <v>2006</v>
      </c>
      <c r="F590">
        <v>110</v>
      </c>
      <c r="G590" t="s">
        <v>3366</v>
      </c>
      <c r="H590" t="s">
        <v>3369</v>
      </c>
      <c r="I590" s="4">
        <v>70000000</v>
      </c>
      <c r="J590" s="4">
        <v>42272747</v>
      </c>
      <c r="K590">
        <v>5.6</v>
      </c>
      <c r="L590">
        <v>1.85</v>
      </c>
      <c r="M590" t="s">
        <v>69</v>
      </c>
      <c r="N590" t="s">
        <v>938</v>
      </c>
      <c r="O590">
        <v>0</v>
      </c>
      <c r="P590" t="s">
        <v>262</v>
      </c>
      <c r="Q590">
        <v>3000</v>
      </c>
      <c r="R590" t="s">
        <v>3365</v>
      </c>
      <c r="S590">
        <v>579</v>
      </c>
      <c r="T590" t="s">
        <v>3368</v>
      </c>
      <c r="U590">
        <v>559</v>
      </c>
      <c r="V590">
        <v>0</v>
      </c>
      <c r="W590">
        <v>5609</v>
      </c>
      <c r="X590">
        <v>1</v>
      </c>
      <c r="Y590">
        <v>78635</v>
      </c>
      <c r="Z590">
        <v>284</v>
      </c>
      <c r="AA590">
        <v>1040</v>
      </c>
      <c r="AB590" t="s">
        <v>3370</v>
      </c>
    </row>
    <row r="591" spans="1:28" x14ac:dyDescent="0.3">
      <c r="A591" s="4" t="s">
        <v>3371</v>
      </c>
      <c r="B591" t="s">
        <v>67</v>
      </c>
      <c r="C591" t="s">
        <v>68</v>
      </c>
      <c r="D591" t="s">
        <v>58</v>
      </c>
      <c r="E591">
        <v>2004</v>
      </c>
      <c r="F591">
        <v>109</v>
      </c>
      <c r="G591" t="s">
        <v>2227</v>
      </c>
      <c r="H591" t="s">
        <v>3373</v>
      </c>
      <c r="I591" s="4">
        <v>60000000</v>
      </c>
      <c r="J591" s="4">
        <v>80281096</v>
      </c>
      <c r="K591">
        <v>5.6</v>
      </c>
      <c r="L591">
        <v>2.35</v>
      </c>
      <c r="M591" t="s">
        <v>69</v>
      </c>
      <c r="N591" t="s">
        <v>2350</v>
      </c>
      <c r="O591">
        <v>545</v>
      </c>
      <c r="P591" t="s">
        <v>2251</v>
      </c>
      <c r="Q591">
        <v>886</v>
      </c>
      <c r="R591" t="s">
        <v>988</v>
      </c>
      <c r="S591">
        <v>766</v>
      </c>
      <c r="T591" t="s">
        <v>3372</v>
      </c>
      <c r="U591">
        <v>727</v>
      </c>
      <c r="V591">
        <v>0</v>
      </c>
      <c r="W591">
        <v>3222</v>
      </c>
      <c r="X591">
        <v>0</v>
      </c>
      <c r="Y591">
        <v>143628</v>
      </c>
      <c r="Z591">
        <v>247</v>
      </c>
      <c r="AA591">
        <v>1283</v>
      </c>
      <c r="AB591" t="s">
        <v>3374</v>
      </c>
    </row>
    <row r="592" spans="1:28" x14ac:dyDescent="0.3">
      <c r="A592" s="4" t="s">
        <v>3377</v>
      </c>
      <c r="B592" t="s">
        <v>67</v>
      </c>
      <c r="C592" t="s">
        <v>68</v>
      </c>
      <c r="D592" t="s">
        <v>58</v>
      </c>
      <c r="E592">
        <v>2009</v>
      </c>
      <c r="F592">
        <v>88</v>
      </c>
      <c r="G592" t="s">
        <v>3376</v>
      </c>
      <c r="H592" t="s">
        <v>3378</v>
      </c>
      <c r="I592" s="4">
        <v>75000000</v>
      </c>
      <c r="J592" s="4">
        <v>219613391</v>
      </c>
      <c r="K592">
        <v>4.5</v>
      </c>
      <c r="L592">
        <v>1.85</v>
      </c>
      <c r="M592" t="s">
        <v>122</v>
      </c>
      <c r="N592" t="s">
        <v>3295</v>
      </c>
      <c r="O592">
        <v>84</v>
      </c>
      <c r="P592" t="s">
        <v>506</v>
      </c>
      <c r="Q592">
        <v>1000</v>
      </c>
      <c r="R592" t="s">
        <v>3375</v>
      </c>
      <c r="S592">
        <v>1000</v>
      </c>
      <c r="T592" t="s">
        <v>2190</v>
      </c>
      <c r="U592">
        <v>1000</v>
      </c>
      <c r="V592">
        <v>2000</v>
      </c>
      <c r="W592">
        <v>5227</v>
      </c>
      <c r="X592">
        <v>0</v>
      </c>
      <c r="Y592">
        <v>31649</v>
      </c>
      <c r="Z592">
        <v>107</v>
      </c>
      <c r="AA592">
        <v>98</v>
      </c>
      <c r="AB592" t="s">
        <v>3379</v>
      </c>
    </row>
    <row r="593" spans="1:28" x14ac:dyDescent="0.3">
      <c r="A593" s="4" t="s">
        <v>3381</v>
      </c>
      <c r="B593" t="s">
        <v>67</v>
      </c>
      <c r="C593" t="s">
        <v>68</v>
      </c>
      <c r="D593" t="s">
        <v>58</v>
      </c>
      <c r="E593">
        <v>2002</v>
      </c>
      <c r="F593">
        <v>124</v>
      </c>
      <c r="G593" t="s">
        <v>1042</v>
      </c>
      <c r="H593" t="s">
        <v>3383</v>
      </c>
      <c r="I593" s="4">
        <v>75000000</v>
      </c>
      <c r="J593" s="4">
        <v>78120196</v>
      </c>
      <c r="K593">
        <v>7.1</v>
      </c>
      <c r="L593">
        <v>2.35</v>
      </c>
      <c r="M593" t="s">
        <v>612</v>
      </c>
      <c r="N593" t="s">
        <v>3380</v>
      </c>
      <c r="O593">
        <v>130</v>
      </c>
      <c r="P593" t="s">
        <v>626</v>
      </c>
      <c r="Q593">
        <v>4000</v>
      </c>
      <c r="R593" t="s">
        <v>1444</v>
      </c>
      <c r="S593">
        <v>973</v>
      </c>
      <c r="T593" t="s">
        <v>3382</v>
      </c>
      <c r="U593">
        <v>841</v>
      </c>
      <c r="V593">
        <v>5000</v>
      </c>
      <c r="W593">
        <v>6181</v>
      </c>
      <c r="X593">
        <v>0</v>
      </c>
      <c r="Y593">
        <v>103241</v>
      </c>
      <c r="Z593">
        <v>141</v>
      </c>
      <c r="AA593">
        <v>742</v>
      </c>
      <c r="AB593" t="s">
        <v>3384</v>
      </c>
    </row>
    <row r="594" spans="1:28" x14ac:dyDescent="0.3">
      <c r="A594" s="4" t="s">
        <v>3385</v>
      </c>
      <c r="B594" t="s">
        <v>67</v>
      </c>
      <c r="C594" t="s">
        <v>68</v>
      </c>
      <c r="D594" t="s">
        <v>58</v>
      </c>
      <c r="E594">
        <v>2013</v>
      </c>
      <c r="F594">
        <v>119</v>
      </c>
      <c r="G594" t="s">
        <v>89</v>
      </c>
      <c r="H594" t="s">
        <v>3387</v>
      </c>
      <c r="I594" s="4">
        <v>70000000</v>
      </c>
      <c r="J594" s="4">
        <v>98895417</v>
      </c>
      <c r="K594">
        <v>6.5</v>
      </c>
      <c r="L594">
        <v>2.35</v>
      </c>
      <c r="M594" t="s">
        <v>612</v>
      </c>
      <c r="N594" t="s">
        <v>3112</v>
      </c>
      <c r="O594">
        <v>845</v>
      </c>
      <c r="P594" t="s">
        <v>668</v>
      </c>
      <c r="Q594">
        <v>18000</v>
      </c>
      <c r="R594" t="s">
        <v>493</v>
      </c>
      <c r="S594">
        <v>11000</v>
      </c>
      <c r="T594" t="s">
        <v>3386</v>
      </c>
      <c r="U594">
        <v>992</v>
      </c>
      <c r="V594">
        <v>45000</v>
      </c>
      <c r="W594">
        <v>31782</v>
      </c>
      <c r="X594">
        <v>3</v>
      </c>
      <c r="Y594">
        <v>203154</v>
      </c>
      <c r="Z594">
        <v>358</v>
      </c>
      <c r="AA594">
        <v>698</v>
      </c>
      <c r="AB594" t="s">
        <v>3388</v>
      </c>
    </row>
    <row r="595" spans="1:28" x14ac:dyDescent="0.3">
      <c r="A595" s="4" t="s">
        <v>3391</v>
      </c>
      <c r="B595" t="s">
        <v>67</v>
      </c>
      <c r="C595" t="s">
        <v>68</v>
      </c>
      <c r="D595" t="s">
        <v>58</v>
      </c>
      <c r="E595">
        <v>1998</v>
      </c>
      <c r="F595">
        <v>103</v>
      </c>
      <c r="G595" t="s">
        <v>254</v>
      </c>
      <c r="H595" t="s">
        <v>3393</v>
      </c>
      <c r="I595" s="4">
        <v>58000000</v>
      </c>
      <c r="J595" s="4">
        <v>70117571</v>
      </c>
      <c r="K595">
        <v>6.4</v>
      </c>
      <c r="L595">
        <v>2.35</v>
      </c>
      <c r="M595" t="s">
        <v>122</v>
      </c>
      <c r="N595" t="s">
        <v>3389</v>
      </c>
      <c r="O595">
        <v>906</v>
      </c>
      <c r="P595" t="s">
        <v>3390</v>
      </c>
      <c r="Q595">
        <v>1000</v>
      </c>
      <c r="R595" t="s">
        <v>3389</v>
      </c>
      <c r="S595">
        <v>906</v>
      </c>
      <c r="T595" t="s">
        <v>3392</v>
      </c>
      <c r="U595">
        <v>748</v>
      </c>
      <c r="V595">
        <v>1000</v>
      </c>
      <c r="W595">
        <v>6207</v>
      </c>
      <c r="X595">
        <v>0</v>
      </c>
      <c r="Y595">
        <v>56741</v>
      </c>
      <c r="Z595">
        <v>160</v>
      </c>
      <c r="AA595">
        <v>515</v>
      </c>
      <c r="AB595" t="s">
        <v>3394</v>
      </c>
    </row>
    <row r="596" spans="1:28" x14ac:dyDescent="0.3">
      <c r="A596" s="4" t="s">
        <v>3395</v>
      </c>
      <c r="B596" t="s">
        <v>67</v>
      </c>
      <c r="C596" t="s">
        <v>68</v>
      </c>
      <c r="D596" t="s">
        <v>58</v>
      </c>
      <c r="E596">
        <v>2011</v>
      </c>
      <c r="F596">
        <v>116</v>
      </c>
      <c r="G596" t="s">
        <v>674</v>
      </c>
      <c r="H596" t="s">
        <v>3396</v>
      </c>
      <c r="I596" s="4">
        <v>70000000</v>
      </c>
      <c r="J596" s="4">
        <v>83552429</v>
      </c>
      <c r="K596">
        <v>5.8</v>
      </c>
      <c r="L596">
        <v>2.35</v>
      </c>
      <c r="M596" t="s">
        <v>69</v>
      </c>
      <c r="N596" t="s">
        <v>902</v>
      </c>
      <c r="O596">
        <v>473</v>
      </c>
      <c r="P596" t="s">
        <v>1499</v>
      </c>
      <c r="Q596">
        <v>833</v>
      </c>
      <c r="R596" t="s">
        <v>2712</v>
      </c>
      <c r="S596">
        <v>697</v>
      </c>
      <c r="T596" t="s">
        <v>309</v>
      </c>
      <c r="U596">
        <v>464</v>
      </c>
      <c r="V596">
        <v>25000</v>
      </c>
      <c r="W596">
        <v>4001</v>
      </c>
      <c r="X596">
        <v>0</v>
      </c>
      <c r="Y596">
        <v>154955</v>
      </c>
      <c r="Z596">
        <v>355</v>
      </c>
      <c r="AA596">
        <v>800</v>
      </c>
      <c r="AB596" t="s">
        <v>3397</v>
      </c>
    </row>
    <row r="597" spans="1:28" x14ac:dyDescent="0.3">
      <c r="A597" s="4" t="s">
        <v>3399</v>
      </c>
      <c r="B597" t="s">
        <v>67</v>
      </c>
      <c r="C597" t="s">
        <v>68</v>
      </c>
      <c r="D597" t="s">
        <v>58</v>
      </c>
      <c r="E597">
        <v>2003</v>
      </c>
      <c r="F597">
        <v>125</v>
      </c>
      <c r="G597" t="s">
        <v>1378</v>
      </c>
      <c r="H597" t="s">
        <v>3400</v>
      </c>
      <c r="I597" s="4">
        <v>70000000</v>
      </c>
      <c r="J597" s="4">
        <v>66257002</v>
      </c>
      <c r="K597">
        <v>8</v>
      </c>
      <c r="L597">
        <v>1.37</v>
      </c>
      <c r="M597" t="s">
        <v>69</v>
      </c>
      <c r="N597" t="s">
        <v>282</v>
      </c>
      <c r="O597">
        <v>13000</v>
      </c>
      <c r="P597" t="s">
        <v>299</v>
      </c>
      <c r="Q597">
        <v>12000</v>
      </c>
      <c r="R597" t="s">
        <v>3398</v>
      </c>
      <c r="S597">
        <v>1000</v>
      </c>
      <c r="T597" t="s">
        <v>268</v>
      </c>
      <c r="U597">
        <v>883</v>
      </c>
      <c r="V597">
        <v>26000</v>
      </c>
      <c r="W597">
        <v>16138</v>
      </c>
      <c r="X597">
        <v>0</v>
      </c>
      <c r="Y597">
        <v>350698</v>
      </c>
      <c r="Z597">
        <v>235</v>
      </c>
      <c r="AA597">
        <v>816</v>
      </c>
      <c r="AB597" t="s">
        <v>3401</v>
      </c>
    </row>
    <row r="598" spans="1:28" x14ac:dyDescent="0.3">
      <c r="A598" s="4" t="s">
        <v>3405</v>
      </c>
      <c r="B598" t="s">
        <v>67</v>
      </c>
      <c r="C598" t="s">
        <v>68</v>
      </c>
      <c r="D598" t="s">
        <v>58</v>
      </c>
      <c r="E598">
        <v>1994</v>
      </c>
      <c r="F598">
        <v>125</v>
      </c>
      <c r="G598" t="s">
        <v>3403</v>
      </c>
      <c r="H598" t="s">
        <v>3407</v>
      </c>
      <c r="I598" s="4">
        <v>70000000</v>
      </c>
      <c r="J598" s="4">
        <v>65012000</v>
      </c>
      <c r="K598">
        <v>6.2</v>
      </c>
      <c r="L598">
        <v>1.85</v>
      </c>
      <c r="M598" t="s">
        <v>612</v>
      </c>
      <c r="N598" t="s">
        <v>3081</v>
      </c>
      <c r="O598">
        <v>0</v>
      </c>
      <c r="P598" t="s">
        <v>3404</v>
      </c>
      <c r="Q598">
        <v>443</v>
      </c>
      <c r="R598" t="s">
        <v>3402</v>
      </c>
      <c r="S598">
        <v>277</v>
      </c>
      <c r="T598" t="s">
        <v>3406</v>
      </c>
      <c r="U598">
        <v>184</v>
      </c>
      <c r="V598">
        <v>0</v>
      </c>
      <c r="W598">
        <v>1439</v>
      </c>
      <c r="X598">
        <v>1</v>
      </c>
      <c r="Y598">
        <v>43559</v>
      </c>
      <c r="Z598">
        <v>59</v>
      </c>
      <c r="AA598">
        <v>137</v>
      </c>
      <c r="AB598" t="s">
        <v>3408</v>
      </c>
    </row>
    <row r="599" spans="1:28" x14ac:dyDescent="0.3">
      <c r="A599" s="4" t="s">
        <v>3411</v>
      </c>
      <c r="B599" t="s">
        <v>67</v>
      </c>
      <c r="C599" t="s">
        <v>68</v>
      </c>
      <c r="D599" t="s">
        <v>24160</v>
      </c>
      <c r="E599">
        <v>2011</v>
      </c>
      <c r="F599">
        <v>146</v>
      </c>
      <c r="G599" t="s">
        <v>3409</v>
      </c>
      <c r="H599" t="s">
        <v>3412</v>
      </c>
      <c r="I599" s="4">
        <v>66000000</v>
      </c>
      <c r="J599" s="4">
        <v>79883359</v>
      </c>
      <c r="K599">
        <v>7.2</v>
      </c>
      <c r="L599">
        <v>2.35</v>
      </c>
      <c r="M599" t="s">
        <v>69</v>
      </c>
      <c r="N599" t="s">
        <v>416</v>
      </c>
      <c r="O599">
        <v>14000</v>
      </c>
      <c r="P599" t="s">
        <v>3410</v>
      </c>
      <c r="Q599">
        <v>25000</v>
      </c>
      <c r="R599" t="s">
        <v>380</v>
      </c>
      <c r="S599">
        <v>19000</v>
      </c>
      <c r="T599" t="s">
        <v>386</v>
      </c>
      <c r="U599">
        <v>979</v>
      </c>
      <c r="V599">
        <v>28000</v>
      </c>
      <c r="W599">
        <v>46726</v>
      </c>
      <c r="X599">
        <v>1</v>
      </c>
      <c r="Y599">
        <v>116159</v>
      </c>
      <c r="Z599">
        <v>388</v>
      </c>
      <c r="AA599">
        <v>488</v>
      </c>
      <c r="AB599" t="s">
        <v>3413</v>
      </c>
    </row>
    <row r="600" spans="1:28" x14ac:dyDescent="0.3">
      <c r="A600" s="4" t="s">
        <v>3415</v>
      </c>
      <c r="B600" t="s">
        <v>67</v>
      </c>
      <c r="C600" t="s">
        <v>68</v>
      </c>
      <c r="D600" t="s">
        <v>58</v>
      </c>
      <c r="E600">
        <v>2014</v>
      </c>
      <c r="F600">
        <v>118</v>
      </c>
      <c r="G600" t="s">
        <v>3409</v>
      </c>
      <c r="H600" t="s">
        <v>3416</v>
      </c>
      <c r="I600" s="4">
        <v>70000000</v>
      </c>
      <c r="J600" s="4">
        <v>78031620</v>
      </c>
      <c r="K600">
        <v>6.1</v>
      </c>
      <c r="L600">
        <v>2.35</v>
      </c>
      <c r="M600" t="s">
        <v>69</v>
      </c>
      <c r="N600" t="s">
        <v>3414</v>
      </c>
      <c r="O600">
        <v>0</v>
      </c>
      <c r="P600" t="s">
        <v>574</v>
      </c>
      <c r="Q600">
        <v>13000</v>
      </c>
      <c r="R600" t="s">
        <v>1181</v>
      </c>
      <c r="S600">
        <v>13000</v>
      </c>
      <c r="T600" t="s">
        <v>3368</v>
      </c>
      <c r="U600">
        <v>559</v>
      </c>
      <c r="V600">
        <v>34000</v>
      </c>
      <c r="W600">
        <v>27674</v>
      </c>
      <c r="X600">
        <v>7</v>
      </c>
      <c r="Y600">
        <v>102248</v>
      </c>
      <c r="Z600">
        <v>371</v>
      </c>
      <c r="AA600">
        <v>403</v>
      </c>
      <c r="AB600" t="s">
        <v>3417</v>
      </c>
    </row>
    <row r="601" spans="1:28" x14ac:dyDescent="0.3">
      <c r="A601" s="4" t="s">
        <v>3419</v>
      </c>
      <c r="B601" t="s">
        <v>67</v>
      </c>
      <c r="C601" t="s">
        <v>68</v>
      </c>
      <c r="D601" t="s">
        <v>58</v>
      </c>
      <c r="E601">
        <v>1989</v>
      </c>
      <c r="F601">
        <v>171</v>
      </c>
      <c r="G601" t="s">
        <v>1505</v>
      </c>
      <c r="H601" t="s">
        <v>3420</v>
      </c>
      <c r="I601" s="4">
        <v>69500000</v>
      </c>
      <c r="J601" s="4">
        <v>54222000</v>
      </c>
      <c r="K601">
        <v>7.6</v>
      </c>
      <c r="L601">
        <v>2.35</v>
      </c>
      <c r="M601" t="s">
        <v>69</v>
      </c>
      <c r="N601" t="s">
        <v>59</v>
      </c>
      <c r="O601">
        <v>0</v>
      </c>
      <c r="P601" t="s">
        <v>3023</v>
      </c>
      <c r="Q601">
        <v>2000</v>
      </c>
      <c r="R601" t="s">
        <v>3418</v>
      </c>
      <c r="S601">
        <v>650</v>
      </c>
      <c r="T601" t="s">
        <v>1367</v>
      </c>
      <c r="U601">
        <v>638</v>
      </c>
      <c r="V601">
        <v>0</v>
      </c>
      <c r="W601">
        <v>4074</v>
      </c>
      <c r="X601">
        <v>0</v>
      </c>
      <c r="Y601">
        <v>131217</v>
      </c>
      <c r="Z601">
        <v>82</v>
      </c>
      <c r="AA601">
        <v>380</v>
      </c>
      <c r="AB601" t="s">
        <v>3421</v>
      </c>
    </row>
    <row r="602" spans="1:28" x14ac:dyDescent="0.3">
      <c r="A602" s="4" t="s">
        <v>3422</v>
      </c>
      <c r="B602" t="s">
        <v>67</v>
      </c>
      <c r="C602" t="s">
        <v>68</v>
      </c>
      <c r="D602" t="s">
        <v>58</v>
      </c>
      <c r="E602">
        <v>2010</v>
      </c>
      <c r="F602">
        <v>136</v>
      </c>
      <c r="G602" t="s">
        <v>19</v>
      </c>
      <c r="H602" t="s">
        <v>3424</v>
      </c>
      <c r="I602" s="4">
        <v>70000000</v>
      </c>
      <c r="J602" s="4">
        <v>52474616</v>
      </c>
      <c r="K602">
        <v>6.3</v>
      </c>
      <c r="L602">
        <v>2.35</v>
      </c>
      <c r="M602" t="s">
        <v>69</v>
      </c>
      <c r="N602" t="s">
        <v>786</v>
      </c>
      <c r="O602">
        <v>0</v>
      </c>
      <c r="P602" t="s">
        <v>149</v>
      </c>
      <c r="Q602">
        <v>903</v>
      </c>
      <c r="R602" t="s">
        <v>2930</v>
      </c>
      <c r="S602">
        <v>592</v>
      </c>
      <c r="T602" t="s">
        <v>3423</v>
      </c>
      <c r="U602">
        <v>17</v>
      </c>
      <c r="V602">
        <v>13000</v>
      </c>
      <c r="W602">
        <v>1579</v>
      </c>
      <c r="X602">
        <v>2</v>
      </c>
      <c r="Y602">
        <v>84118</v>
      </c>
      <c r="Z602">
        <v>297</v>
      </c>
      <c r="AA602">
        <v>245</v>
      </c>
      <c r="AB602" t="s">
        <v>3425</v>
      </c>
    </row>
    <row r="603" spans="1:28" x14ac:dyDescent="0.3">
      <c r="A603" s="4" t="s">
        <v>3429</v>
      </c>
      <c r="B603" t="s">
        <v>67</v>
      </c>
      <c r="C603" t="s">
        <v>68</v>
      </c>
      <c r="D603" t="s">
        <v>58</v>
      </c>
      <c r="E603">
        <v>2014</v>
      </c>
      <c r="F603">
        <v>92</v>
      </c>
      <c r="G603" t="s">
        <v>3428</v>
      </c>
      <c r="H603" t="s">
        <v>3431</v>
      </c>
      <c r="I603" s="4">
        <v>70000000</v>
      </c>
      <c r="J603" s="4">
        <v>55942830</v>
      </c>
      <c r="K603">
        <v>6.3</v>
      </c>
      <c r="L603">
        <v>2.35</v>
      </c>
      <c r="M603" t="s">
        <v>69</v>
      </c>
      <c r="N603" t="s">
        <v>3426</v>
      </c>
      <c r="O603">
        <v>28</v>
      </c>
      <c r="P603" t="s">
        <v>757</v>
      </c>
      <c r="Q603">
        <v>3000</v>
      </c>
      <c r="R603" t="s">
        <v>3427</v>
      </c>
      <c r="S603">
        <v>692</v>
      </c>
      <c r="T603" t="s">
        <v>3430</v>
      </c>
      <c r="U603">
        <v>423</v>
      </c>
      <c r="V603">
        <v>37000</v>
      </c>
      <c r="W603">
        <v>5178</v>
      </c>
      <c r="X603">
        <v>1</v>
      </c>
      <c r="Y603">
        <v>138582</v>
      </c>
      <c r="Z603">
        <v>261</v>
      </c>
      <c r="AA603">
        <v>423</v>
      </c>
      <c r="AB603" t="s">
        <v>3432</v>
      </c>
    </row>
    <row r="604" spans="1:28" x14ac:dyDescent="0.3">
      <c r="A604" s="4" t="s">
        <v>3433</v>
      </c>
      <c r="B604" t="s">
        <v>67</v>
      </c>
      <c r="C604" t="s">
        <v>68</v>
      </c>
      <c r="D604" t="s">
        <v>58</v>
      </c>
      <c r="E604">
        <v>1998</v>
      </c>
      <c r="F604">
        <v>116</v>
      </c>
      <c r="G604" t="s">
        <v>89</v>
      </c>
      <c r="H604" t="s">
        <v>3435</v>
      </c>
      <c r="I604" s="4">
        <v>70000000</v>
      </c>
      <c r="J604" s="4">
        <v>40932372</v>
      </c>
      <c r="K604">
        <v>6.3</v>
      </c>
      <c r="L604">
        <v>2.35</v>
      </c>
      <c r="M604" t="s">
        <v>612</v>
      </c>
      <c r="N604" t="s">
        <v>1040</v>
      </c>
      <c r="O604">
        <v>380</v>
      </c>
      <c r="P604" t="s">
        <v>1746</v>
      </c>
      <c r="Q604">
        <v>18000</v>
      </c>
      <c r="R604" t="s">
        <v>1002</v>
      </c>
      <c r="S604">
        <v>13000</v>
      </c>
      <c r="T604" t="s">
        <v>3434</v>
      </c>
      <c r="U604">
        <v>774</v>
      </c>
      <c r="V604">
        <v>0</v>
      </c>
      <c r="W604">
        <v>32563</v>
      </c>
      <c r="X604">
        <v>0</v>
      </c>
      <c r="Y604">
        <v>58023</v>
      </c>
      <c r="Z604">
        <v>120</v>
      </c>
      <c r="AA604">
        <v>281</v>
      </c>
      <c r="AB604" t="s">
        <v>3436</v>
      </c>
    </row>
    <row r="605" spans="1:28" x14ac:dyDescent="0.3">
      <c r="A605" s="4" t="s">
        <v>3438</v>
      </c>
      <c r="B605" t="s">
        <v>67</v>
      </c>
      <c r="C605" t="s">
        <v>86</v>
      </c>
      <c r="D605" t="s">
        <v>58</v>
      </c>
      <c r="E605">
        <v>2007</v>
      </c>
      <c r="F605">
        <v>127</v>
      </c>
      <c r="G605" t="s">
        <v>3437</v>
      </c>
      <c r="H605" t="s">
        <v>3440</v>
      </c>
      <c r="I605" s="4">
        <v>70000000</v>
      </c>
      <c r="J605" s="4">
        <v>38345403</v>
      </c>
      <c r="K605">
        <v>7.7</v>
      </c>
      <c r="L605">
        <v>2.35</v>
      </c>
      <c r="M605" t="s">
        <v>69</v>
      </c>
      <c r="N605" t="s">
        <v>719</v>
      </c>
      <c r="O605">
        <v>905</v>
      </c>
      <c r="P605" t="s">
        <v>140</v>
      </c>
      <c r="Q605">
        <v>15000</v>
      </c>
      <c r="R605" t="s">
        <v>815</v>
      </c>
      <c r="S605">
        <v>588</v>
      </c>
      <c r="T605" t="s">
        <v>3439</v>
      </c>
      <c r="U605">
        <v>271</v>
      </c>
      <c r="V605">
        <v>15000</v>
      </c>
      <c r="W605">
        <v>16034</v>
      </c>
      <c r="X605">
        <v>8</v>
      </c>
      <c r="Y605">
        <v>212085</v>
      </c>
      <c r="Z605">
        <v>228</v>
      </c>
      <c r="AA605">
        <v>492</v>
      </c>
      <c r="AB605" t="s">
        <v>3441</v>
      </c>
    </row>
    <row r="606" spans="1:28" x14ac:dyDescent="0.3">
      <c r="A606" s="4" t="s">
        <v>3443</v>
      </c>
      <c r="B606" t="s">
        <v>67</v>
      </c>
      <c r="C606" t="s">
        <v>68</v>
      </c>
      <c r="D606" t="s">
        <v>58</v>
      </c>
      <c r="E606">
        <v>1997</v>
      </c>
      <c r="F606">
        <v>136</v>
      </c>
      <c r="G606" t="s">
        <v>3442</v>
      </c>
      <c r="H606" t="s">
        <v>3445</v>
      </c>
      <c r="I606" s="4">
        <v>70000000</v>
      </c>
      <c r="J606" s="4">
        <v>37901509</v>
      </c>
      <c r="K606">
        <v>7</v>
      </c>
      <c r="L606">
        <v>2.35</v>
      </c>
      <c r="M606" t="s">
        <v>69</v>
      </c>
      <c r="N606" t="s">
        <v>2414</v>
      </c>
      <c r="O606">
        <v>218</v>
      </c>
      <c r="P606" t="s">
        <v>367</v>
      </c>
      <c r="Q606">
        <v>11000</v>
      </c>
      <c r="R606" t="s">
        <v>778</v>
      </c>
      <c r="S606">
        <v>691</v>
      </c>
      <c r="T606" t="s">
        <v>3444</v>
      </c>
      <c r="U606">
        <v>400</v>
      </c>
      <c r="V606">
        <v>0</v>
      </c>
      <c r="W606">
        <v>12226</v>
      </c>
      <c r="X606">
        <v>1</v>
      </c>
      <c r="Y606">
        <v>96385</v>
      </c>
      <c r="Z606">
        <v>76</v>
      </c>
      <c r="AA606">
        <v>119</v>
      </c>
      <c r="AB606" t="s">
        <v>3446</v>
      </c>
    </row>
    <row r="607" spans="1:28" x14ac:dyDescent="0.3">
      <c r="A607" s="4" t="s">
        <v>3447</v>
      </c>
      <c r="B607" t="s">
        <v>67</v>
      </c>
      <c r="C607" t="s">
        <v>68</v>
      </c>
      <c r="D607" t="s">
        <v>58</v>
      </c>
      <c r="E607">
        <v>2011</v>
      </c>
      <c r="F607">
        <v>111</v>
      </c>
      <c r="G607" t="s">
        <v>2545</v>
      </c>
      <c r="H607" t="s">
        <v>3449</v>
      </c>
      <c r="I607" s="4">
        <v>70000000</v>
      </c>
      <c r="J607" s="4">
        <v>48430355</v>
      </c>
      <c r="K607">
        <v>5.3</v>
      </c>
      <c r="L607">
        <v>2.35</v>
      </c>
      <c r="M607" t="s">
        <v>69</v>
      </c>
      <c r="N607" t="s">
        <v>876</v>
      </c>
      <c r="O607">
        <v>2000</v>
      </c>
      <c r="P607" t="s">
        <v>471</v>
      </c>
      <c r="Q607">
        <v>17000</v>
      </c>
      <c r="R607" t="s">
        <v>1354</v>
      </c>
      <c r="S607">
        <v>1000</v>
      </c>
      <c r="T607" t="s">
        <v>3448</v>
      </c>
      <c r="U607">
        <v>244</v>
      </c>
      <c r="V607">
        <v>0</v>
      </c>
      <c r="W607">
        <v>18510</v>
      </c>
      <c r="X607">
        <v>2</v>
      </c>
      <c r="Y607">
        <v>43709</v>
      </c>
      <c r="Z607">
        <v>185</v>
      </c>
      <c r="AA607">
        <v>141</v>
      </c>
      <c r="AB607" t="s">
        <v>3450</v>
      </c>
    </row>
    <row r="608" spans="1:28" x14ac:dyDescent="0.3">
      <c r="A608" s="4" t="s">
        <v>3452</v>
      </c>
      <c r="B608" t="s">
        <v>67</v>
      </c>
      <c r="C608" t="s">
        <v>68</v>
      </c>
      <c r="D608" t="s">
        <v>58</v>
      </c>
      <c r="E608">
        <v>2002</v>
      </c>
      <c r="F608">
        <v>116</v>
      </c>
      <c r="G608" t="s">
        <v>1102</v>
      </c>
      <c r="H608" t="s">
        <v>3454</v>
      </c>
      <c r="I608" s="4">
        <v>70000000</v>
      </c>
      <c r="J608" s="4">
        <v>30157016</v>
      </c>
      <c r="K608">
        <v>5.6</v>
      </c>
      <c r="L608">
        <v>2.35</v>
      </c>
      <c r="M608" t="s">
        <v>69</v>
      </c>
      <c r="N608" t="s">
        <v>1347</v>
      </c>
      <c r="O608">
        <v>541</v>
      </c>
      <c r="P608" t="s">
        <v>788</v>
      </c>
      <c r="Q608">
        <v>12000</v>
      </c>
      <c r="R608" t="s">
        <v>3451</v>
      </c>
      <c r="S608">
        <v>405</v>
      </c>
      <c r="T608" t="s">
        <v>3453</v>
      </c>
      <c r="U608">
        <v>384</v>
      </c>
      <c r="V608">
        <v>792</v>
      </c>
      <c r="W608">
        <v>12993</v>
      </c>
      <c r="X608">
        <v>2</v>
      </c>
      <c r="Y608">
        <v>39659</v>
      </c>
      <c r="Z608">
        <v>128</v>
      </c>
      <c r="AA608">
        <v>189</v>
      </c>
      <c r="AB608" t="s">
        <v>3455</v>
      </c>
    </row>
    <row r="609" spans="1:28" x14ac:dyDescent="0.3">
      <c r="A609" s="4" t="s">
        <v>3459</v>
      </c>
      <c r="B609" t="s">
        <v>67</v>
      </c>
      <c r="C609" t="s">
        <v>86</v>
      </c>
      <c r="D609" t="s">
        <v>58</v>
      </c>
      <c r="E609">
        <v>2005</v>
      </c>
      <c r="F609">
        <v>113</v>
      </c>
      <c r="G609" t="s">
        <v>3458</v>
      </c>
      <c r="H609" t="s">
        <v>3461</v>
      </c>
      <c r="I609" s="4">
        <v>60000000</v>
      </c>
      <c r="J609" s="4">
        <v>28031250</v>
      </c>
      <c r="K609">
        <v>5.2</v>
      </c>
      <c r="L609">
        <v>2.35</v>
      </c>
      <c r="M609" t="s">
        <v>612</v>
      </c>
      <c r="N609" t="s">
        <v>3456</v>
      </c>
      <c r="O609">
        <v>43</v>
      </c>
      <c r="P609" t="s">
        <v>1097</v>
      </c>
      <c r="Q609">
        <v>12000</v>
      </c>
      <c r="R609" t="s">
        <v>3457</v>
      </c>
      <c r="S609">
        <v>585</v>
      </c>
      <c r="T609" t="s">
        <v>3460</v>
      </c>
      <c r="U609">
        <v>452</v>
      </c>
      <c r="V609">
        <v>0</v>
      </c>
      <c r="W609">
        <v>13517</v>
      </c>
      <c r="X609">
        <v>0</v>
      </c>
      <c r="Y609">
        <v>88146</v>
      </c>
      <c r="Z609">
        <v>237</v>
      </c>
      <c r="AA609">
        <v>814</v>
      </c>
      <c r="AB609" t="s">
        <v>3462</v>
      </c>
    </row>
    <row r="610" spans="1:28" x14ac:dyDescent="0.3">
      <c r="A610" s="4" t="s">
        <v>3464</v>
      </c>
      <c r="B610" t="s">
        <v>67</v>
      </c>
      <c r="C610" t="s">
        <v>68</v>
      </c>
      <c r="D610" t="s">
        <v>58</v>
      </c>
      <c r="E610">
        <v>2002</v>
      </c>
      <c r="F610">
        <v>97</v>
      </c>
      <c r="G610" t="s">
        <v>1102</v>
      </c>
      <c r="H610" t="s">
        <v>3466</v>
      </c>
      <c r="I610" s="4">
        <v>70000000</v>
      </c>
      <c r="J610" s="4">
        <v>33105600</v>
      </c>
      <c r="K610">
        <v>5.4</v>
      </c>
      <c r="L610">
        <v>1.37</v>
      </c>
      <c r="M610" t="s">
        <v>69</v>
      </c>
      <c r="N610" t="s">
        <v>3295</v>
      </c>
      <c r="O610">
        <v>84</v>
      </c>
      <c r="P610" t="s">
        <v>3244</v>
      </c>
      <c r="Q610">
        <v>989</v>
      </c>
      <c r="R610" t="s">
        <v>3463</v>
      </c>
      <c r="S610">
        <v>229</v>
      </c>
      <c r="T610" t="s">
        <v>3465</v>
      </c>
      <c r="U610">
        <v>150</v>
      </c>
      <c r="V610">
        <v>531</v>
      </c>
      <c r="W610">
        <v>1576</v>
      </c>
      <c r="X610">
        <v>1</v>
      </c>
      <c r="Y610">
        <v>41663</v>
      </c>
      <c r="Z610">
        <v>105</v>
      </c>
      <c r="AA610">
        <v>141</v>
      </c>
      <c r="AB610" t="s">
        <v>3467</v>
      </c>
    </row>
    <row r="611" spans="1:28" x14ac:dyDescent="0.3">
      <c r="A611" s="4" t="s">
        <v>3471</v>
      </c>
      <c r="B611" t="s">
        <v>67</v>
      </c>
      <c r="C611" t="s">
        <v>68</v>
      </c>
      <c r="D611" t="s">
        <v>58</v>
      </c>
      <c r="E611">
        <v>2012</v>
      </c>
      <c r="F611">
        <v>88</v>
      </c>
      <c r="G611" t="s">
        <v>3470</v>
      </c>
      <c r="H611" t="s">
        <v>3473</v>
      </c>
      <c r="I611" s="4">
        <v>70000000</v>
      </c>
      <c r="J611" s="4">
        <v>62321039</v>
      </c>
      <c r="K611">
        <v>6.4</v>
      </c>
      <c r="L611">
        <v>2.35</v>
      </c>
      <c r="M611" t="s">
        <v>612</v>
      </c>
      <c r="N611" t="s">
        <v>3468</v>
      </c>
      <c r="O611">
        <v>24</v>
      </c>
      <c r="P611" t="s">
        <v>1560</v>
      </c>
      <c r="Q611">
        <v>5000</v>
      </c>
      <c r="R611" t="s">
        <v>3469</v>
      </c>
      <c r="S611">
        <v>327</v>
      </c>
      <c r="T611" t="s">
        <v>3472</v>
      </c>
      <c r="U611">
        <v>324</v>
      </c>
      <c r="V611">
        <v>24000</v>
      </c>
      <c r="W611">
        <v>5861</v>
      </c>
      <c r="X611">
        <v>1</v>
      </c>
      <c r="Y611">
        <v>117096</v>
      </c>
      <c r="Z611">
        <v>242</v>
      </c>
      <c r="AA611">
        <v>271</v>
      </c>
      <c r="AB611" t="s">
        <v>3474</v>
      </c>
    </row>
    <row r="612" spans="1:28" x14ac:dyDescent="0.3">
      <c r="A612" s="4" t="s">
        <v>3478</v>
      </c>
      <c r="B612" t="s">
        <v>67</v>
      </c>
      <c r="C612" t="s">
        <v>68</v>
      </c>
      <c r="D612" t="s">
        <v>58</v>
      </c>
      <c r="E612">
        <v>2012</v>
      </c>
      <c r="F612">
        <v>136</v>
      </c>
      <c r="G612" t="s">
        <v>3476</v>
      </c>
      <c r="H612" t="s">
        <v>3480</v>
      </c>
      <c r="I612" s="4">
        <v>75000000</v>
      </c>
      <c r="J612" s="4">
        <v>38509342</v>
      </c>
      <c r="K612">
        <v>5.9</v>
      </c>
      <c r="L612">
        <v>2.35</v>
      </c>
      <c r="M612" t="s">
        <v>69</v>
      </c>
      <c r="N612" t="s">
        <v>2630</v>
      </c>
      <c r="O612">
        <v>163</v>
      </c>
      <c r="P612" t="s">
        <v>3477</v>
      </c>
      <c r="Q612">
        <v>394</v>
      </c>
      <c r="R612" t="s">
        <v>3475</v>
      </c>
      <c r="S612">
        <v>217</v>
      </c>
      <c r="T612" t="s">
        <v>3479</v>
      </c>
      <c r="U612">
        <v>66</v>
      </c>
      <c r="V612">
        <v>33000</v>
      </c>
      <c r="W612">
        <v>712</v>
      </c>
      <c r="X612">
        <v>7</v>
      </c>
      <c r="Y612">
        <v>61995</v>
      </c>
      <c r="Z612">
        <v>360</v>
      </c>
      <c r="AA612">
        <v>356</v>
      </c>
      <c r="AB612" t="s">
        <v>3481</v>
      </c>
    </row>
    <row r="613" spans="1:28" x14ac:dyDescent="0.3">
      <c r="A613" s="4" t="s">
        <v>3483</v>
      </c>
      <c r="B613" t="s">
        <v>67</v>
      </c>
      <c r="C613" t="s">
        <v>68</v>
      </c>
      <c r="D613" t="s">
        <v>58</v>
      </c>
      <c r="E613">
        <v>2002</v>
      </c>
      <c r="F613">
        <v>125</v>
      </c>
      <c r="G613" t="s">
        <v>3409</v>
      </c>
      <c r="H613" t="s">
        <v>3485</v>
      </c>
      <c r="I613" s="4">
        <v>60000000</v>
      </c>
      <c r="J613" s="4">
        <v>19076815</v>
      </c>
      <c r="K613">
        <v>6.3</v>
      </c>
      <c r="L613">
        <v>2.35</v>
      </c>
      <c r="M613" t="s">
        <v>612</v>
      </c>
      <c r="N613" t="s">
        <v>3482</v>
      </c>
      <c r="O613">
        <v>40</v>
      </c>
      <c r="P613" t="s">
        <v>1002</v>
      </c>
      <c r="Q613">
        <v>13000</v>
      </c>
      <c r="R613" t="s">
        <v>2068</v>
      </c>
      <c r="S613">
        <v>787</v>
      </c>
      <c r="T613" t="s">
        <v>3484</v>
      </c>
      <c r="U613">
        <v>407</v>
      </c>
      <c r="V613">
        <v>997</v>
      </c>
      <c r="W613">
        <v>15916</v>
      </c>
      <c r="X613">
        <v>0</v>
      </c>
      <c r="Y613">
        <v>43651</v>
      </c>
      <c r="Z613">
        <v>112</v>
      </c>
      <c r="AA613">
        <v>196</v>
      </c>
      <c r="AB613" t="s">
        <v>3486</v>
      </c>
    </row>
    <row r="614" spans="1:28" x14ac:dyDescent="0.3">
      <c r="A614" s="4" t="s">
        <v>3488</v>
      </c>
      <c r="B614" t="s">
        <v>67</v>
      </c>
      <c r="C614" t="s">
        <v>86</v>
      </c>
      <c r="D614" t="s">
        <v>58</v>
      </c>
      <c r="E614">
        <v>2011</v>
      </c>
      <c r="F614">
        <v>116</v>
      </c>
      <c r="G614" t="s">
        <v>361</v>
      </c>
      <c r="H614" t="s">
        <v>3489</v>
      </c>
      <c r="I614" s="4">
        <v>35000000</v>
      </c>
      <c r="J614" s="4">
        <v>25093607</v>
      </c>
      <c r="K614">
        <v>6.5</v>
      </c>
      <c r="L614">
        <v>2.35</v>
      </c>
      <c r="M614" t="s">
        <v>612</v>
      </c>
      <c r="N614" t="s">
        <v>3487</v>
      </c>
      <c r="O614">
        <v>5</v>
      </c>
      <c r="P614" t="s">
        <v>362</v>
      </c>
      <c r="Q614">
        <v>26000</v>
      </c>
      <c r="R614" t="s">
        <v>1765</v>
      </c>
      <c r="S614">
        <v>22000</v>
      </c>
      <c r="T614" t="s">
        <v>1050</v>
      </c>
      <c r="U614">
        <v>748</v>
      </c>
      <c r="V614">
        <v>17000</v>
      </c>
      <c r="W614">
        <v>49608</v>
      </c>
      <c r="X614">
        <v>2</v>
      </c>
      <c r="Y614">
        <v>105556</v>
      </c>
      <c r="Z614">
        <v>189</v>
      </c>
      <c r="AA614">
        <v>157</v>
      </c>
      <c r="AB614" t="s">
        <v>3490</v>
      </c>
    </row>
    <row r="615" spans="1:28" x14ac:dyDescent="0.3">
      <c r="A615" s="4" t="s">
        <v>3492</v>
      </c>
      <c r="B615" t="s">
        <v>67</v>
      </c>
      <c r="C615" t="s">
        <v>68</v>
      </c>
      <c r="D615" t="s">
        <v>58</v>
      </c>
      <c r="E615">
        <v>2002</v>
      </c>
      <c r="F615">
        <v>98</v>
      </c>
      <c r="G615" t="s">
        <v>3491</v>
      </c>
      <c r="H615" t="s">
        <v>3493</v>
      </c>
      <c r="I615" s="4">
        <v>70000000</v>
      </c>
      <c r="J615" s="4">
        <v>18990542</v>
      </c>
      <c r="K615">
        <v>3</v>
      </c>
      <c r="L615">
        <v>2.35</v>
      </c>
      <c r="M615" t="s">
        <v>612</v>
      </c>
      <c r="N615" t="s">
        <v>1334</v>
      </c>
      <c r="O615">
        <v>323</v>
      </c>
      <c r="P615" t="s">
        <v>2138</v>
      </c>
      <c r="Q615">
        <v>1000</v>
      </c>
      <c r="R615" t="s">
        <v>3382</v>
      </c>
      <c r="S615">
        <v>841</v>
      </c>
      <c r="T615" t="s">
        <v>2567</v>
      </c>
      <c r="U615">
        <v>390</v>
      </c>
      <c r="V615">
        <v>584</v>
      </c>
      <c r="W615">
        <v>2763</v>
      </c>
      <c r="X615">
        <v>3</v>
      </c>
      <c r="Y615">
        <v>22264</v>
      </c>
      <c r="Z615">
        <v>151</v>
      </c>
      <c r="AA615">
        <v>289</v>
      </c>
      <c r="AB615" t="s">
        <v>3494</v>
      </c>
    </row>
    <row r="616" spans="1:28" x14ac:dyDescent="0.3">
      <c r="A616" s="4" t="s">
        <v>3497</v>
      </c>
      <c r="B616" t="s">
        <v>67</v>
      </c>
      <c r="C616" t="s">
        <v>68</v>
      </c>
      <c r="D616" t="s">
        <v>58</v>
      </c>
      <c r="E616">
        <v>2002</v>
      </c>
      <c r="F616">
        <v>91</v>
      </c>
      <c r="G616" t="s">
        <v>1423</v>
      </c>
      <c r="H616" t="s">
        <v>3499</v>
      </c>
      <c r="I616" s="4">
        <v>70000000</v>
      </c>
      <c r="J616" s="4">
        <v>14294842</v>
      </c>
      <c r="K616">
        <v>3.6</v>
      </c>
      <c r="L616">
        <v>2.35</v>
      </c>
      <c r="M616" t="s">
        <v>612</v>
      </c>
      <c r="N616" t="s">
        <v>3495</v>
      </c>
      <c r="O616">
        <v>8</v>
      </c>
      <c r="P616" t="s">
        <v>3496</v>
      </c>
      <c r="Q616">
        <v>349</v>
      </c>
      <c r="R616" t="s">
        <v>3472</v>
      </c>
      <c r="S616">
        <v>324</v>
      </c>
      <c r="T616" t="s">
        <v>3498</v>
      </c>
      <c r="U616">
        <v>298</v>
      </c>
      <c r="V616">
        <v>391</v>
      </c>
      <c r="W616">
        <v>1846</v>
      </c>
      <c r="X616">
        <v>1</v>
      </c>
      <c r="Y616">
        <v>16761</v>
      </c>
      <c r="Z616">
        <v>92</v>
      </c>
      <c r="AA616">
        <v>277</v>
      </c>
      <c r="AB616" t="s">
        <v>3500</v>
      </c>
    </row>
    <row r="617" spans="1:28" x14ac:dyDescent="0.3">
      <c r="A617" s="4" t="s">
        <v>3503</v>
      </c>
      <c r="B617" t="s">
        <v>67</v>
      </c>
      <c r="C617" t="s">
        <v>68</v>
      </c>
      <c r="D617" t="s">
        <v>58</v>
      </c>
      <c r="E617">
        <v>1998</v>
      </c>
      <c r="F617">
        <v>97</v>
      </c>
      <c r="G617" t="s">
        <v>491</v>
      </c>
      <c r="H617" t="s">
        <v>3504</v>
      </c>
      <c r="I617" s="4">
        <v>70000000</v>
      </c>
      <c r="J617" s="4">
        <v>19819494</v>
      </c>
      <c r="K617">
        <v>5.8</v>
      </c>
      <c r="L617">
        <v>2.35</v>
      </c>
      <c r="M617" t="s">
        <v>612</v>
      </c>
      <c r="N617" t="s">
        <v>3501</v>
      </c>
      <c r="O617">
        <v>13</v>
      </c>
      <c r="P617" t="s">
        <v>493</v>
      </c>
      <c r="Q617">
        <v>11000</v>
      </c>
      <c r="R617" t="s">
        <v>3502</v>
      </c>
      <c r="S617">
        <v>893</v>
      </c>
      <c r="T617" t="s">
        <v>1922</v>
      </c>
      <c r="U617">
        <v>695</v>
      </c>
      <c r="V617">
        <v>815</v>
      </c>
      <c r="W617">
        <v>13628</v>
      </c>
      <c r="X617">
        <v>0</v>
      </c>
      <c r="Y617">
        <v>26893</v>
      </c>
      <c r="Z617">
        <v>79</v>
      </c>
      <c r="AA617">
        <v>126</v>
      </c>
      <c r="AB617" t="s">
        <v>3505</v>
      </c>
    </row>
    <row r="618" spans="1:28" x14ac:dyDescent="0.3">
      <c r="A618" s="4" t="s">
        <v>3509</v>
      </c>
      <c r="B618" t="s">
        <v>67</v>
      </c>
      <c r="C618" t="s">
        <v>68</v>
      </c>
      <c r="D618" t="s">
        <v>58</v>
      </c>
      <c r="E618">
        <v>2001</v>
      </c>
      <c r="F618">
        <v>95</v>
      </c>
      <c r="G618" t="s">
        <v>3508</v>
      </c>
      <c r="H618" t="s">
        <v>3510</v>
      </c>
      <c r="I618" s="4">
        <v>70000000</v>
      </c>
      <c r="J618" s="4">
        <v>13596911</v>
      </c>
      <c r="K618">
        <v>6.2</v>
      </c>
      <c r="L618">
        <v>2.35</v>
      </c>
      <c r="M618" t="s">
        <v>122</v>
      </c>
      <c r="N618" t="s">
        <v>3506</v>
      </c>
      <c r="O618">
        <v>101</v>
      </c>
      <c r="P618" t="s">
        <v>876</v>
      </c>
      <c r="Q618">
        <v>2000</v>
      </c>
      <c r="R618" t="s">
        <v>3507</v>
      </c>
      <c r="S618">
        <v>509</v>
      </c>
      <c r="T618" t="s">
        <v>3404</v>
      </c>
      <c r="U618">
        <v>443</v>
      </c>
      <c r="V618">
        <v>2000</v>
      </c>
      <c r="W618">
        <v>3734</v>
      </c>
      <c r="X618">
        <v>0</v>
      </c>
      <c r="Y618">
        <v>25572</v>
      </c>
      <c r="Z618">
        <v>81</v>
      </c>
      <c r="AA618">
        <v>123</v>
      </c>
      <c r="AB618" t="s">
        <v>3511</v>
      </c>
    </row>
    <row r="619" spans="1:28" x14ac:dyDescent="0.3">
      <c r="A619" s="4" t="s">
        <v>3514</v>
      </c>
      <c r="B619" t="s">
        <v>67</v>
      </c>
      <c r="C619" t="s">
        <v>68</v>
      </c>
      <c r="D619" t="s">
        <v>58</v>
      </c>
      <c r="E619">
        <v>2013</v>
      </c>
      <c r="F619">
        <v>88</v>
      </c>
      <c r="G619" t="s">
        <v>3512</v>
      </c>
      <c r="H619" t="s">
        <v>3516</v>
      </c>
      <c r="I619" s="4">
        <v>70000000</v>
      </c>
      <c r="J619" s="4">
        <v>8460990</v>
      </c>
      <c r="K619">
        <v>5.6</v>
      </c>
      <c r="L619" t="s">
        <v>24161</v>
      </c>
      <c r="M619" t="s">
        <v>122</v>
      </c>
      <c r="N619" t="s">
        <v>1603</v>
      </c>
      <c r="O619">
        <v>6</v>
      </c>
      <c r="P619" t="s">
        <v>3513</v>
      </c>
      <c r="Q619">
        <v>2000</v>
      </c>
      <c r="R619" t="s">
        <v>457</v>
      </c>
      <c r="S619">
        <v>1000</v>
      </c>
      <c r="T619" t="s">
        <v>3515</v>
      </c>
      <c r="U619">
        <v>854</v>
      </c>
      <c r="V619">
        <v>5000</v>
      </c>
      <c r="W619">
        <v>6946</v>
      </c>
      <c r="X619">
        <v>1</v>
      </c>
      <c r="Y619">
        <v>5116</v>
      </c>
      <c r="Z619">
        <v>51</v>
      </c>
      <c r="AA619">
        <v>54</v>
      </c>
      <c r="AB619" t="s">
        <v>3517</v>
      </c>
    </row>
    <row r="620" spans="1:28" x14ac:dyDescent="0.3">
      <c r="A620" s="4" t="s">
        <v>3519</v>
      </c>
      <c r="B620" t="s">
        <v>67</v>
      </c>
      <c r="C620" t="s">
        <v>68</v>
      </c>
      <c r="D620" t="s">
        <v>58</v>
      </c>
      <c r="E620">
        <v>2015</v>
      </c>
      <c r="F620">
        <v>133</v>
      </c>
      <c r="G620" t="s">
        <v>1145</v>
      </c>
      <c r="H620" t="s">
        <v>3521</v>
      </c>
      <c r="I620" s="4">
        <v>70000000</v>
      </c>
      <c r="J620" s="4">
        <v>7097125</v>
      </c>
      <c r="K620">
        <v>5.4</v>
      </c>
      <c r="L620">
        <v>2.35</v>
      </c>
      <c r="M620" t="s">
        <v>612</v>
      </c>
      <c r="N620" t="s">
        <v>1654</v>
      </c>
      <c r="O620">
        <v>0</v>
      </c>
      <c r="P620" t="s">
        <v>125</v>
      </c>
      <c r="Q620">
        <v>26000</v>
      </c>
      <c r="R620" t="s">
        <v>3518</v>
      </c>
      <c r="S620">
        <v>326</v>
      </c>
      <c r="T620" t="s">
        <v>3520</v>
      </c>
      <c r="U620">
        <v>301</v>
      </c>
      <c r="V620">
        <v>11000</v>
      </c>
      <c r="W620">
        <v>28129</v>
      </c>
      <c r="X620">
        <v>1</v>
      </c>
      <c r="Y620">
        <v>38983</v>
      </c>
      <c r="Z620">
        <v>261</v>
      </c>
      <c r="AA620">
        <v>207</v>
      </c>
      <c r="AB620" t="s">
        <v>3522</v>
      </c>
    </row>
    <row r="621" spans="1:28" x14ac:dyDescent="0.3">
      <c r="A621" s="4" t="s">
        <v>3525</v>
      </c>
      <c r="B621" t="s">
        <v>67</v>
      </c>
      <c r="C621" t="s">
        <v>68</v>
      </c>
      <c r="D621" t="s">
        <v>58</v>
      </c>
      <c r="E621">
        <v>2004</v>
      </c>
      <c r="F621">
        <v>106</v>
      </c>
      <c r="G621" t="s">
        <v>1610</v>
      </c>
      <c r="H621" t="s">
        <v>3526</v>
      </c>
      <c r="I621" s="4">
        <v>70000000</v>
      </c>
      <c r="J621" s="4">
        <v>37760080</v>
      </c>
      <c r="K621">
        <v>6.1</v>
      </c>
      <c r="L621">
        <v>1.85</v>
      </c>
      <c r="M621" t="s">
        <v>122</v>
      </c>
      <c r="N621" t="s">
        <v>3523</v>
      </c>
      <c r="O621">
        <v>14</v>
      </c>
      <c r="P621" t="s">
        <v>592</v>
      </c>
      <c r="Q621">
        <v>11000</v>
      </c>
      <c r="R621" t="s">
        <v>3524</v>
      </c>
      <c r="S621">
        <v>1000</v>
      </c>
      <c r="T621" t="s">
        <v>523</v>
      </c>
      <c r="U621">
        <v>582</v>
      </c>
      <c r="V621">
        <v>0</v>
      </c>
      <c r="W621">
        <v>12871</v>
      </c>
      <c r="X621">
        <v>2</v>
      </c>
      <c r="Y621">
        <v>72868</v>
      </c>
      <c r="Z621">
        <v>197</v>
      </c>
      <c r="AA621">
        <v>618</v>
      </c>
      <c r="AB621" t="s">
        <v>3527</v>
      </c>
    </row>
    <row r="622" spans="1:28" x14ac:dyDescent="0.3">
      <c r="A622" s="4" t="s">
        <v>3531</v>
      </c>
      <c r="B622" t="s">
        <v>67</v>
      </c>
      <c r="C622" t="s">
        <v>86</v>
      </c>
      <c r="D622" t="s">
        <v>58</v>
      </c>
      <c r="E622">
        <v>2006</v>
      </c>
      <c r="F622">
        <v>116</v>
      </c>
      <c r="G622" t="s">
        <v>2234</v>
      </c>
      <c r="H622" t="s">
        <v>3533</v>
      </c>
      <c r="I622" s="4">
        <v>70000000</v>
      </c>
      <c r="J622" s="4">
        <v>5851188</v>
      </c>
      <c r="K622">
        <v>4.2</v>
      </c>
      <c r="L622">
        <v>2.35</v>
      </c>
      <c r="M622" t="s">
        <v>612</v>
      </c>
      <c r="N622" t="s">
        <v>3528</v>
      </c>
      <c r="O622">
        <v>105</v>
      </c>
      <c r="P622" t="s">
        <v>3530</v>
      </c>
      <c r="Q622">
        <v>844</v>
      </c>
      <c r="R622" t="s">
        <v>3529</v>
      </c>
      <c r="S622">
        <v>729</v>
      </c>
      <c r="T622" t="s">
        <v>3532</v>
      </c>
      <c r="U622">
        <v>246</v>
      </c>
      <c r="V622">
        <v>764</v>
      </c>
      <c r="W622">
        <v>1899</v>
      </c>
      <c r="X622">
        <v>1</v>
      </c>
      <c r="Y622">
        <v>31124</v>
      </c>
      <c r="Z622">
        <v>159</v>
      </c>
      <c r="AA622">
        <v>313</v>
      </c>
      <c r="AB622" t="s">
        <v>3534</v>
      </c>
    </row>
    <row r="623" spans="1:28" x14ac:dyDescent="0.3">
      <c r="A623" s="4" t="s">
        <v>3538</v>
      </c>
      <c r="B623" t="s">
        <v>67</v>
      </c>
      <c r="C623" t="s">
        <v>68</v>
      </c>
      <c r="D623" t="s">
        <v>58</v>
      </c>
      <c r="E623">
        <v>2013</v>
      </c>
      <c r="F623">
        <v>115</v>
      </c>
      <c r="G623" t="s">
        <v>3537</v>
      </c>
      <c r="H623" t="s">
        <v>3540</v>
      </c>
      <c r="I623" s="4">
        <v>50000000</v>
      </c>
      <c r="J623" s="4">
        <v>25121291</v>
      </c>
      <c r="K623">
        <v>6.7</v>
      </c>
      <c r="L623">
        <v>2.35</v>
      </c>
      <c r="M623" t="s">
        <v>612</v>
      </c>
      <c r="N623" t="s">
        <v>3535</v>
      </c>
      <c r="O623">
        <v>101</v>
      </c>
      <c r="P623" t="s">
        <v>1803</v>
      </c>
      <c r="Q623">
        <v>13000</v>
      </c>
      <c r="R623" t="s">
        <v>3536</v>
      </c>
      <c r="S623">
        <v>1000</v>
      </c>
      <c r="T623" t="s">
        <v>3539</v>
      </c>
      <c r="U623">
        <v>585</v>
      </c>
      <c r="V623">
        <v>34000</v>
      </c>
      <c r="W623">
        <v>15708</v>
      </c>
      <c r="X623">
        <v>1</v>
      </c>
      <c r="Y623">
        <v>177653</v>
      </c>
      <c r="Z623">
        <v>286</v>
      </c>
      <c r="AA623">
        <v>279</v>
      </c>
      <c r="AB623" t="s">
        <v>3541</v>
      </c>
    </row>
    <row r="624" spans="1:28" x14ac:dyDescent="0.3">
      <c r="A624" s="4" t="s">
        <v>3544</v>
      </c>
      <c r="B624" t="s">
        <v>67</v>
      </c>
      <c r="C624" t="s">
        <v>68</v>
      </c>
      <c r="D624" t="s">
        <v>58</v>
      </c>
      <c r="E624">
        <v>2014</v>
      </c>
      <c r="F624">
        <v>99</v>
      </c>
      <c r="G624" t="s">
        <v>72</v>
      </c>
      <c r="H624" t="s">
        <v>3546</v>
      </c>
      <c r="I624" s="4">
        <v>70000000</v>
      </c>
      <c r="J624" s="4">
        <v>18821279</v>
      </c>
      <c r="K624">
        <v>4.2</v>
      </c>
      <c r="L624">
        <v>2.35</v>
      </c>
      <c r="M624" t="s">
        <v>69</v>
      </c>
      <c r="N624" t="s">
        <v>2085</v>
      </c>
      <c r="O624">
        <v>212</v>
      </c>
      <c r="P624" t="s">
        <v>3543</v>
      </c>
      <c r="Q624">
        <v>576</v>
      </c>
      <c r="R624" t="s">
        <v>3542</v>
      </c>
      <c r="S624">
        <v>358</v>
      </c>
      <c r="T624" t="s">
        <v>3545</v>
      </c>
      <c r="U624">
        <v>182</v>
      </c>
      <c r="V624">
        <v>12000</v>
      </c>
      <c r="W624">
        <v>1520</v>
      </c>
      <c r="X624">
        <v>0</v>
      </c>
      <c r="Y624">
        <v>44891</v>
      </c>
      <c r="Z624">
        <v>156</v>
      </c>
      <c r="AA624">
        <v>202</v>
      </c>
      <c r="AB624" t="s">
        <v>3547</v>
      </c>
    </row>
    <row r="625" spans="1:28" x14ac:dyDescent="0.3">
      <c r="A625" s="4" t="s">
        <v>3549</v>
      </c>
      <c r="B625" t="s">
        <v>67</v>
      </c>
      <c r="C625" t="s">
        <v>68</v>
      </c>
      <c r="D625" t="s">
        <v>58</v>
      </c>
      <c r="E625">
        <v>2002</v>
      </c>
      <c r="F625">
        <v>124</v>
      </c>
      <c r="G625" t="s">
        <v>949</v>
      </c>
      <c r="H625" t="s">
        <v>3551</v>
      </c>
      <c r="I625" s="4">
        <v>68000000</v>
      </c>
      <c r="J625" s="4">
        <v>118471320</v>
      </c>
      <c r="K625">
        <v>6.4</v>
      </c>
      <c r="L625">
        <v>2.35</v>
      </c>
      <c r="M625" t="s">
        <v>69</v>
      </c>
      <c r="N625" t="s">
        <v>3548</v>
      </c>
      <c r="O625">
        <v>31</v>
      </c>
      <c r="P625" t="s">
        <v>493</v>
      </c>
      <c r="Q625">
        <v>11000</v>
      </c>
      <c r="R625" t="s">
        <v>2302</v>
      </c>
      <c r="S625">
        <v>655</v>
      </c>
      <c r="T625" t="s">
        <v>3550</v>
      </c>
      <c r="U625">
        <v>497</v>
      </c>
      <c r="V625">
        <v>0</v>
      </c>
      <c r="W625">
        <v>12556</v>
      </c>
      <c r="X625">
        <v>0</v>
      </c>
      <c r="Y625">
        <v>86504</v>
      </c>
      <c r="Z625">
        <v>176</v>
      </c>
      <c r="AA625">
        <v>568</v>
      </c>
      <c r="AB625" t="s">
        <v>3552</v>
      </c>
    </row>
    <row r="626" spans="1:28" x14ac:dyDescent="0.3">
      <c r="A626" s="4" t="s">
        <v>3554</v>
      </c>
      <c r="B626" t="s">
        <v>67</v>
      </c>
      <c r="C626" t="s">
        <v>68</v>
      </c>
      <c r="D626" t="s">
        <v>58</v>
      </c>
      <c r="E626">
        <v>2010</v>
      </c>
      <c r="F626">
        <v>124</v>
      </c>
      <c r="G626" t="s">
        <v>1130</v>
      </c>
      <c r="H626" t="s">
        <v>3555</v>
      </c>
      <c r="I626" s="4">
        <v>68000000</v>
      </c>
      <c r="J626" s="4">
        <v>300523113</v>
      </c>
      <c r="K626">
        <v>4.9000000000000004</v>
      </c>
      <c r="L626">
        <v>2.35</v>
      </c>
      <c r="M626" t="s">
        <v>69</v>
      </c>
      <c r="N626" t="s">
        <v>3553</v>
      </c>
      <c r="O626">
        <v>171</v>
      </c>
      <c r="P626" t="s">
        <v>794</v>
      </c>
      <c r="Q626">
        <v>21000</v>
      </c>
      <c r="R626" t="s">
        <v>584</v>
      </c>
      <c r="S626">
        <v>17000</v>
      </c>
      <c r="T626" t="s">
        <v>2474</v>
      </c>
      <c r="U626">
        <v>10000</v>
      </c>
      <c r="V626">
        <v>29000</v>
      </c>
      <c r="W626">
        <v>52547</v>
      </c>
      <c r="X626">
        <v>3</v>
      </c>
      <c r="Y626">
        <v>184637</v>
      </c>
      <c r="Z626">
        <v>293</v>
      </c>
      <c r="AA626">
        <v>498</v>
      </c>
      <c r="AB626" t="s">
        <v>3556</v>
      </c>
    </row>
    <row r="627" spans="1:28" x14ac:dyDescent="0.3">
      <c r="A627" s="4" t="s">
        <v>3557</v>
      </c>
      <c r="B627" t="s">
        <v>67</v>
      </c>
      <c r="C627" t="s">
        <v>68</v>
      </c>
      <c r="D627" t="s">
        <v>58</v>
      </c>
      <c r="E627">
        <v>2001</v>
      </c>
      <c r="F627">
        <v>124</v>
      </c>
      <c r="G627" t="s">
        <v>2144</v>
      </c>
      <c r="H627" t="s">
        <v>3559</v>
      </c>
      <c r="I627" s="4">
        <v>68000000</v>
      </c>
      <c r="J627" s="4">
        <v>71069884</v>
      </c>
      <c r="K627">
        <v>6.8</v>
      </c>
      <c r="L627">
        <v>2.35</v>
      </c>
      <c r="M627" t="s">
        <v>612</v>
      </c>
      <c r="N627" t="s">
        <v>1973</v>
      </c>
      <c r="O627">
        <v>0</v>
      </c>
      <c r="P627" t="s">
        <v>1765</v>
      </c>
      <c r="Q627">
        <v>22000</v>
      </c>
      <c r="R627" t="s">
        <v>146</v>
      </c>
      <c r="S627">
        <v>10000</v>
      </c>
      <c r="T627" t="s">
        <v>3558</v>
      </c>
      <c r="U627">
        <v>580</v>
      </c>
      <c r="V627">
        <v>0</v>
      </c>
      <c r="W627">
        <v>32871</v>
      </c>
      <c r="X627">
        <v>0</v>
      </c>
      <c r="Y627">
        <v>101899</v>
      </c>
      <c r="Z627">
        <v>141</v>
      </c>
      <c r="AA627">
        <v>445</v>
      </c>
      <c r="AB627" t="s">
        <v>3560</v>
      </c>
    </row>
    <row r="628" spans="1:28" x14ac:dyDescent="0.3">
      <c r="A628" s="4" t="s">
        <v>3561</v>
      </c>
      <c r="B628" t="s">
        <v>67</v>
      </c>
      <c r="C628" t="s">
        <v>68</v>
      </c>
      <c r="D628" t="s">
        <v>58</v>
      </c>
      <c r="E628">
        <v>2010</v>
      </c>
      <c r="F628">
        <v>87</v>
      </c>
      <c r="G628" t="s">
        <v>2982</v>
      </c>
      <c r="H628" t="s">
        <v>3562</v>
      </c>
      <c r="I628" s="4">
        <v>69000000</v>
      </c>
      <c r="J628" s="4">
        <v>251501645</v>
      </c>
      <c r="K628">
        <v>7.7</v>
      </c>
      <c r="L628">
        <v>1.85</v>
      </c>
      <c r="M628" t="s">
        <v>122</v>
      </c>
      <c r="N628" t="s">
        <v>2992</v>
      </c>
      <c r="O628">
        <v>275</v>
      </c>
      <c r="P628" t="s">
        <v>545</v>
      </c>
      <c r="Q628">
        <v>7000</v>
      </c>
      <c r="R628" t="s">
        <v>2993</v>
      </c>
      <c r="S628">
        <v>2000</v>
      </c>
      <c r="T628" t="s">
        <v>649</v>
      </c>
      <c r="U628">
        <v>975</v>
      </c>
      <c r="V628">
        <v>31000</v>
      </c>
      <c r="W628">
        <v>11608</v>
      </c>
      <c r="X628">
        <v>0</v>
      </c>
      <c r="Y628">
        <v>385943</v>
      </c>
      <c r="Z628">
        <v>304</v>
      </c>
      <c r="AA628">
        <v>296</v>
      </c>
      <c r="AB628" t="s">
        <v>3563</v>
      </c>
    </row>
    <row r="629" spans="1:28" x14ac:dyDescent="0.3">
      <c r="A629" s="4" t="s">
        <v>3568</v>
      </c>
      <c r="B629" t="s">
        <v>67</v>
      </c>
      <c r="C629" t="s">
        <v>68</v>
      </c>
      <c r="D629" t="s">
        <v>58</v>
      </c>
      <c r="E629">
        <v>1995</v>
      </c>
      <c r="F629">
        <v>105</v>
      </c>
      <c r="G629" t="s">
        <v>3566</v>
      </c>
      <c r="H629" t="s">
        <v>3570</v>
      </c>
      <c r="I629" s="4">
        <v>68000000</v>
      </c>
      <c r="J629" s="4">
        <v>35324232</v>
      </c>
      <c r="K629">
        <v>5.6</v>
      </c>
      <c r="L629">
        <v>2.35</v>
      </c>
      <c r="M629" t="s">
        <v>612</v>
      </c>
      <c r="N629" t="s">
        <v>3564</v>
      </c>
      <c r="O629">
        <v>29</v>
      </c>
      <c r="P629" t="s">
        <v>3567</v>
      </c>
      <c r="Q629">
        <v>584</v>
      </c>
      <c r="R629" t="s">
        <v>3565</v>
      </c>
      <c r="S629">
        <v>220</v>
      </c>
      <c r="T629" t="s">
        <v>3569</v>
      </c>
      <c r="U629">
        <v>97</v>
      </c>
      <c r="V629">
        <v>617</v>
      </c>
      <c r="W629">
        <v>1132</v>
      </c>
      <c r="X629">
        <v>1</v>
      </c>
      <c r="Y629">
        <v>32224</v>
      </c>
      <c r="Z629">
        <v>40</v>
      </c>
      <c r="AA629">
        <v>62</v>
      </c>
      <c r="AB629" t="s">
        <v>3571</v>
      </c>
    </row>
    <row r="630" spans="1:28" x14ac:dyDescent="0.3">
      <c r="A630" s="4" t="s">
        <v>3572</v>
      </c>
      <c r="B630" t="s">
        <v>67</v>
      </c>
      <c r="C630" t="s">
        <v>68</v>
      </c>
      <c r="D630" t="s">
        <v>58</v>
      </c>
      <c r="E630">
        <v>2015</v>
      </c>
      <c r="F630">
        <v>125</v>
      </c>
      <c r="G630" t="s">
        <v>10</v>
      </c>
      <c r="H630" t="s">
        <v>3573</v>
      </c>
      <c r="I630" s="4">
        <v>68000000</v>
      </c>
      <c r="J630" s="4">
        <v>81257500</v>
      </c>
      <c r="K630">
        <v>6.4</v>
      </c>
      <c r="L630">
        <v>2.35</v>
      </c>
      <c r="M630" t="s">
        <v>612</v>
      </c>
      <c r="N630" t="s">
        <v>2531</v>
      </c>
      <c r="O630">
        <v>3000</v>
      </c>
      <c r="P630" t="s">
        <v>255</v>
      </c>
      <c r="Q630">
        <v>14000</v>
      </c>
      <c r="R630" t="s">
        <v>493</v>
      </c>
      <c r="S630">
        <v>11000</v>
      </c>
      <c r="T630" t="s">
        <v>2531</v>
      </c>
      <c r="U630">
        <v>3000</v>
      </c>
      <c r="V630">
        <v>30000</v>
      </c>
      <c r="W630">
        <v>30010</v>
      </c>
      <c r="X630">
        <v>0</v>
      </c>
      <c r="Y630">
        <v>117739</v>
      </c>
      <c r="Z630">
        <v>280</v>
      </c>
      <c r="AA630">
        <v>229</v>
      </c>
      <c r="AB630" t="s">
        <v>3574</v>
      </c>
    </row>
    <row r="631" spans="1:28" x14ac:dyDescent="0.3">
      <c r="A631" s="4" t="s">
        <v>3579</v>
      </c>
      <c r="B631" t="s">
        <v>67</v>
      </c>
      <c r="C631" t="s">
        <v>3583</v>
      </c>
      <c r="D631" t="s">
        <v>58</v>
      </c>
      <c r="E631">
        <v>2009</v>
      </c>
      <c r="F631">
        <v>141</v>
      </c>
      <c r="G631" t="s">
        <v>3577</v>
      </c>
      <c r="H631" t="s">
        <v>3581</v>
      </c>
      <c r="I631" s="4">
        <v>70000000</v>
      </c>
      <c r="J631" s="4">
        <v>617840</v>
      </c>
      <c r="K631">
        <v>7.2</v>
      </c>
      <c r="L631">
        <v>2.35</v>
      </c>
      <c r="M631" t="s">
        <v>612</v>
      </c>
      <c r="N631" t="s">
        <v>3575</v>
      </c>
      <c r="O631">
        <v>448</v>
      </c>
      <c r="P631" t="s">
        <v>3578</v>
      </c>
      <c r="Q631">
        <v>614</v>
      </c>
      <c r="R631" t="s">
        <v>3576</v>
      </c>
      <c r="S631">
        <v>451</v>
      </c>
      <c r="T631" t="s">
        <v>3580</v>
      </c>
      <c r="U631">
        <v>334</v>
      </c>
      <c r="V631">
        <v>29000</v>
      </c>
      <c r="W631">
        <v>1829</v>
      </c>
      <c r="X631">
        <v>2</v>
      </c>
      <c r="Y631">
        <v>52496</v>
      </c>
      <c r="Z631">
        <v>180</v>
      </c>
      <c r="AA631">
        <v>172</v>
      </c>
      <c r="AB631" t="s">
        <v>3582</v>
      </c>
    </row>
    <row r="632" spans="1:28" x14ac:dyDescent="0.3">
      <c r="A632" s="4" t="s">
        <v>3585</v>
      </c>
      <c r="B632" t="s">
        <v>67</v>
      </c>
      <c r="C632" t="s">
        <v>68</v>
      </c>
      <c r="D632" t="s">
        <v>58</v>
      </c>
      <c r="E632">
        <v>1999</v>
      </c>
      <c r="F632">
        <v>121</v>
      </c>
      <c r="G632" t="s">
        <v>996</v>
      </c>
      <c r="H632" t="s">
        <v>3586</v>
      </c>
      <c r="I632" s="4">
        <v>65000000</v>
      </c>
      <c r="J632" s="4">
        <v>29655590</v>
      </c>
      <c r="K632">
        <v>6</v>
      </c>
      <c r="L632">
        <v>1.85</v>
      </c>
      <c r="M632" t="s">
        <v>69</v>
      </c>
      <c r="N632" t="s">
        <v>3584</v>
      </c>
      <c r="O632">
        <v>18</v>
      </c>
      <c r="P632" t="s">
        <v>819</v>
      </c>
      <c r="Q632">
        <v>1000</v>
      </c>
      <c r="R632" t="s">
        <v>64</v>
      </c>
      <c r="S632">
        <v>855</v>
      </c>
      <c r="T632" t="s">
        <v>337</v>
      </c>
      <c r="U632">
        <v>776</v>
      </c>
      <c r="V632">
        <v>0</v>
      </c>
      <c r="W632">
        <v>3986</v>
      </c>
      <c r="X632">
        <v>4</v>
      </c>
      <c r="Y632">
        <v>53970</v>
      </c>
      <c r="Z632">
        <v>125</v>
      </c>
      <c r="AA632">
        <v>435</v>
      </c>
      <c r="AB632" t="s">
        <v>3587</v>
      </c>
    </row>
    <row r="633" spans="1:28" x14ac:dyDescent="0.3">
      <c r="A633" s="4" t="s">
        <v>3589</v>
      </c>
      <c r="B633" t="s">
        <v>67</v>
      </c>
      <c r="C633" t="s">
        <v>68</v>
      </c>
      <c r="D633" t="s">
        <v>58</v>
      </c>
      <c r="E633">
        <v>2011</v>
      </c>
      <c r="F633">
        <v>111</v>
      </c>
      <c r="G633" t="s">
        <v>1700</v>
      </c>
      <c r="H633" t="s">
        <v>3591</v>
      </c>
      <c r="I633" s="4">
        <v>36000000</v>
      </c>
      <c r="J633" s="4">
        <v>45045037</v>
      </c>
      <c r="K633">
        <v>5.9</v>
      </c>
      <c r="L633">
        <v>2.35</v>
      </c>
      <c r="M633" t="s">
        <v>612</v>
      </c>
      <c r="N633" t="s">
        <v>3506</v>
      </c>
      <c r="O633">
        <v>101</v>
      </c>
      <c r="P633" t="s">
        <v>3588</v>
      </c>
      <c r="Q633">
        <v>966</v>
      </c>
      <c r="R633" t="s">
        <v>409</v>
      </c>
      <c r="S633">
        <v>919</v>
      </c>
      <c r="T633" t="s">
        <v>3590</v>
      </c>
      <c r="U633">
        <v>681</v>
      </c>
      <c r="V633">
        <v>10000</v>
      </c>
      <c r="W633">
        <v>3393</v>
      </c>
      <c r="X633">
        <v>3</v>
      </c>
      <c r="Y633">
        <v>103230</v>
      </c>
      <c r="Z633">
        <v>237</v>
      </c>
      <c r="AA633">
        <v>143</v>
      </c>
      <c r="AB633" t="s">
        <v>3592</v>
      </c>
    </row>
    <row r="634" spans="1:28" x14ac:dyDescent="0.3">
      <c r="A634" s="4" t="s">
        <v>3594</v>
      </c>
      <c r="B634" t="s">
        <v>67</v>
      </c>
      <c r="C634" t="s">
        <v>68</v>
      </c>
      <c r="D634" t="s">
        <v>58</v>
      </c>
      <c r="E634">
        <v>1999</v>
      </c>
      <c r="F634">
        <v>157</v>
      </c>
      <c r="G634" t="s">
        <v>3593</v>
      </c>
      <c r="H634" t="s">
        <v>3595</v>
      </c>
      <c r="I634" s="4">
        <v>68000000</v>
      </c>
      <c r="J634" s="4">
        <v>28965197</v>
      </c>
      <c r="K634">
        <v>7.9</v>
      </c>
      <c r="L634">
        <v>2.35</v>
      </c>
      <c r="M634" t="s">
        <v>612</v>
      </c>
      <c r="N634" t="s">
        <v>1654</v>
      </c>
      <c r="O634">
        <v>0</v>
      </c>
      <c r="P634" t="s">
        <v>2400</v>
      </c>
      <c r="Q634">
        <v>14000</v>
      </c>
      <c r="R634" t="s">
        <v>930</v>
      </c>
      <c r="S634">
        <v>826</v>
      </c>
      <c r="T634" t="s">
        <v>1856</v>
      </c>
      <c r="U634">
        <v>680</v>
      </c>
      <c r="V634">
        <v>0</v>
      </c>
      <c r="W634">
        <v>18216</v>
      </c>
      <c r="X634">
        <v>1</v>
      </c>
      <c r="Y634">
        <v>133526</v>
      </c>
      <c r="Z634">
        <v>209</v>
      </c>
      <c r="AA634">
        <v>521</v>
      </c>
      <c r="AB634" t="s">
        <v>3596</v>
      </c>
    </row>
    <row r="635" spans="1:28" x14ac:dyDescent="0.3">
      <c r="A635" s="4" t="s">
        <v>3600</v>
      </c>
      <c r="B635" t="s">
        <v>67</v>
      </c>
      <c r="C635" t="s">
        <v>68</v>
      </c>
      <c r="D635" t="s">
        <v>58</v>
      </c>
      <c r="E635">
        <v>2016</v>
      </c>
      <c r="F635">
        <v>117</v>
      </c>
      <c r="G635" t="s">
        <v>3598</v>
      </c>
      <c r="H635" t="s">
        <v>3602</v>
      </c>
      <c r="I635" s="4" t="s">
        <v>24161</v>
      </c>
      <c r="J635" s="4">
        <v>27550735</v>
      </c>
      <c r="K635">
        <v>6.8</v>
      </c>
      <c r="L635">
        <v>2.35</v>
      </c>
      <c r="M635" t="s">
        <v>69</v>
      </c>
      <c r="N635" t="s">
        <v>3597</v>
      </c>
      <c r="O635">
        <v>44</v>
      </c>
      <c r="P635" t="s">
        <v>3599</v>
      </c>
      <c r="Q635">
        <v>788</v>
      </c>
      <c r="R635" t="s">
        <v>643</v>
      </c>
      <c r="S635">
        <v>562</v>
      </c>
      <c r="T635" t="s">
        <v>3601</v>
      </c>
      <c r="U635">
        <v>531</v>
      </c>
      <c r="V635">
        <v>12000</v>
      </c>
      <c r="W635">
        <v>3524</v>
      </c>
      <c r="X635">
        <v>0</v>
      </c>
      <c r="Y635">
        <v>27481</v>
      </c>
      <c r="Z635">
        <v>178</v>
      </c>
      <c r="AA635">
        <v>113</v>
      </c>
      <c r="AB635" t="s">
        <v>3603</v>
      </c>
    </row>
    <row r="636" spans="1:28" x14ac:dyDescent="0.3">
      <c r="A636" s="4" t="s">
        <v>3605</v>
      </c>
      <c r="B636" t="s">
        <v>67</v>
      </c>
      <c r="C636" t="s">
        <v>68</v>
      </c>
      <c r="D636" t="s">
        <v>58</v>
      </c>
      <c r="E636">
        <v>2008</v>
      </c>
      <c r="F636">
        <v>128</v>
      </c>
      <c r="G636" t="s">
        <v>949</v>
      </c>
      <c r="H636" t="s">
        <v>3607</v>
      </c>
      <c r="I636" s="4">
        <v>70000000</v>
      </c>
      <c r="J636" s="4">
        <v>39380442</v>
      </c>
      <c r="K636">
        <v>7.1</v>
      </c>
      <c r="L636">
        <v>2.35</v>
      </c>
      <c r="M636" t="s">
        <v>612</v>
      </c>
      <c r="N636" t="s">
        <v>214</v>
      </c>
      <c r="O636">
        <v>0</v>
      </c>
      <c r="P636" t="s">
        <v>242</v>
      </c>
      <c r="Q636">
        <v>29000</v>
      </c>
      <c r="R636" t="s">
        <v>3604</v>
      </c>
      <c r="S636">
        <v>149</v>
      </c>
      <c r="T636" t="s">
        <v>3606</v>
      </c>
      <c r="U636">
        <v>135</v>
      </c>
      <c r="V636">
        <v>0</v>
      </c>
      <c r="W636">
        <v>29824</v>
      </c>
      <c r="X636">
        <v>1</v>
      </c>
      <c r="Y636">
        <v>174248</v>
      </c>
      <c r="Z636">
        <v>238</v>
      </c>
      <c r="AA636">
        <v>263</v>
      </c>
      <c r="AB636" t="s">
        <v>3608</v>
      </c>
    </row>
    <row r="637" spans="1:28" x14ac:dyDescent="0.3">
      <c r="A637" s="4" t="s">
        <v>3609</v>
      </c>
      <c r="B637" t="s">
        <v>67</v>
      </c>
      <c r="C637" t="s">
        <v>68</v>
      </c>
      <c r="D637" t="s">
        <v>58</v>
      </c>
      <c r="E637">
        <v>2010</v>
      </c>
      <c r="F637">
        <v>114</v>
      </c>
      <c r="G637" t="s">
        <v>10</v>
      </c>
      <c r="H637" t="s">
        <v>3610</v>
      </c>
      <c r="I637" s="4" t="s">
        <v>24161</v>
      </c>
      <c r="J637" s="4">
        <v>72980108</v>
      </c>
      <c r="K637">
        <v>5.9</v>
      </c>
      <c r="L637">
        <v>1.85</v>
      </c>
      <c r="M637" t="s">
        <v>69</v>
      </c>
      <c r="N637" t="s">
        <v>1984</v>
      </c>
      <c r="O637">
        <v>116</v>
      </c>
      <c r="P637" t="s">
        <v>545</v>
      </c>
      <c r="Q637">
        <v>7000</v>
      </c>
      <c r="R637" t="s">
        <v>1284</v>
      </c>
      <c r="S637">
        <v>1000</v>
      </c>
      <c r="T637" t="s">
        <v>379</v>
      </c>
      <c r="U637">
        <v>982</v>
      </c>
      <c r="V637">
        <v>0</v>
      </c>
      <c r="W637">
        <v>10419</v>
      </c>
      <c r="X637">
        <v>2</v>
      </c>
      <c r="Y637">
        <v>80338</v>
      </c>
      <c r="Z637">
        <v>190</v>
      </c>
      <c r="AA637">
        <v>264</v>
      </c>
      <c r="AB637" t="s">
        <v>3611</v>
      </c>
    </row>
    <row r="638" spans="1:28" x14ac:dyDescent="0.3">
      <c r="A638" s="4" t="s">
        <v>3612</v>
      </c>
      <c r="B638" t="s">
        <v>67</v>
      </c>
      <c r="C638" t="s">
        <v>68</v>
      </c>
      <c r="D638" t="s">
        <v>58</v>
      </c>
      <c r="E638">
        <v>2012</v>
      </c>
      <c r="F638">
        <v>105</v>
      </c>
      <c r="G638" t="s">
        <v>3470</v>
      </c>
      <c r="H638" t="s">
        <v>3613</v>
      </c>
      <c r="I638" s="4">
        <v>69000000</v>
      </c>
      <c r="J638" s="4">
        <v>37516013</v>
      </c>
      <c r="K638">
        <v>5.9</v>
      </c>
      <c r="L638">
        <v>2.35</v>
      </c>
      <c r="M638" t="s">
        <v>612</v>
      </c>
      <c r="N638" t="s">
        <v>2175</v>
      </c>
      <c r="O638">
        <v>335</v>
      </c>
      <c r="P638" t="s">
        <v>1835</v>
      </c>
      <c r="Q638">
        <v>3000</v>
      </c>
      <c r="R638" t="s">
        <v>757</v>
      </c>
      <c r="S638">
        <v>3000</v>
      </c>
      <c r="T638" t="s">
        <v>1915</v>
      </c>
      <c r="U638">
        <v>911</v>
      </c>
      <c r="V638">
        <v>98000</v>
      </c>
      <c r="W638">
        <v>8281</v>
      </c>
      <c r="X638">
        <v>0</v>
      </c>
      <c r="Y638">
        <v>128629</v>
      </c>
      <c r="Z638">
        <v>393</v>
      </c>
      <c r="AA638">
        <v>348</v>
      </c>
      <c r="AB638" t="s">
        <v>3614</v>
      </c>
    </row>
    <row r="639" spans="1:28" x14ac:dyDescent="0.3">
      <c r="A639" s="4" t="s">
        <v>3616</v>
      </c>
      <c r="B639" t="s">
        <v>67</v>
      </c>
      <c r="C639" t="s">
        <v>68</v>
      </c>
      <c r="D639" t="s">
        <v>58</v>
      </c>
      <c r="E639">
        <v>1999</v>
      </c>
      <c r="F639">
        <v>113</v>
      </c>
      <c r="G639" t="s">
        <v>1627</v>
      </c>
      <c r="H639" t="s">
        <v>3618</v>
      </c>
      <c r="I639" s="4">
        <v>66000000</v>
      </c>
      <c r="J639" s="4">
        <v>87704396</v>
      </c>
      <c r="K639">
        <v>6.2</v>
      </c>
      <c r="L639">
        <v>2.35</v>
      </c>
      <c r="M639" t="s">
        <v>69</v>
      </c>
      <c r="N639" t="s">
        <v>2479</v>
      </c>
      <c r="O639">
        <v>36</v>
      </c>
      <c r="P639" t="s">
        <v>1004</v>
      </c>
      <c r="Q639">
        <v>537</v>
      </c>
      <c r="R639" t="s">
        <v>3615</v>
      </c>
      <c r="S639">
        <v>427</v>
      </c>
      <c r="T639" t="s">
        <v>3617</v>
      </c>
      <c r="U639">
        <v>232</v>
      </c>
      <c r="V639">
        <v>0</v>
      </c>
      <c r="W639">
        <v>1302</v>
      </c>
      <c r="X639">
        <v>1</v>
      </c>
      <c r="Y639">
        <v>88132</v>
      </c>
      <c r="Z639">
        <v>138</v>
      </c>
      <c r="AA639">
        <v>274</v>
      </c>
      <c r="AB639" t="s">
        <v>3619</v>
      </c>
    </row>
    <row r="640" spans="1:28" x14ac:dyDescent="0.3">
      <c r="A640" s="4" t="s">
        <v>24065</v>
      </c>
      <c r="B640" t="s">
        <v>67</v>
      </c>
      <c r="C640" t="s">
        <v>68</v>
      </c>
      <c r="D640" t="s">
        <v>58</v>
      </c>
      <c r="E640" t="s">
        <v>24161</v>
      </c>
      <c r="F640">
        <v>30</v>
      </c>
      <c r="G640" t="s">
        <v>10</v>
      </c>
      <c r="H640" t="s">
        <v>3622</v>
      </c>
      <c r="I640" s="4" t="s">
        <v>24161</v>
      </c>
      <c r="J640" s="4" t="s">
        <v>24161</v>
      </c>
      <c r="K640">
        <v>7.4</v>
      </c>
      <c r="L640">
        <v>16</v>
      </c>
      <c r="M640" t="s">
        <v>1589</v>
      </c>
      <c r="N640" t="s">
        <v>24161</v>
      </c>
      <c r="O640" t="s">
        <v>24161</v>
      </c>
      <c r="P640" t="s">
        <v>3319</v>
      </c>
      <c r="Q640">
        <v>995</v>
      </c>
      <c r="R640" t="s">
        <v>3620</v>
      </c>
      <c r="S640">
        <v>363</v>
      </c>
      <c r="T640" t="s">
        <v>3621</v>
      </c>
      <c r="U640">
        <v>359</v>
      </c>
      <c r="V640">
        <v>0</v>
      </c>
      <c r="W640">
        <v>2465</v>
      </c>
      <c r="X640">
        <v>1</v>
      </c>
      <c r="Y640">
        <v>15114</v>
      </c>
      <c r="Z640">
        <v>4</v>
      </c>
      <c r="AA640">
        <v>87</v>
      </c>
      <c r="AB640" t="s">
        <v>3623</v>
      </c>
    </row>
    <row r="641" spans="1:28" x14ac:dyDescent="0.3">
      <c r="A641" s="4" t="s">
        <v>3626</v>
      </c>
      <c r="B641" t="s">
        <v>67</v>
      </c>
      <c r="C641" t="s">
        <v>68</v>
      </c>
      <c r="D641" t="s">
        <v>58</v>
      </c>
      <c r="E641">
        <v>1998</v>
      </c>
      <c r="F641">
        <v>121</v>
      </c>
      <c r="G641" t="s">
        <v>2221</v>
      </c>
      <c r="H641" t="s">
        <v>3627</v>
      </c>
      <c r="I641" s="4">
        <v>66000000</v>
      </c>
      <c r="J641" s="4">
        <v>83892374</v>
      </c>
      <c r="K641">
        <v>7</v>
      </c>
      <c r="L641">
        <v>2.35</v>
      </c>
      <c r="M641" t="s">
        <v>69</v>
      </c>
      <c r="N641" t="s">
        <v>3624</v>
      </c>
      <c r="O641">
        <v>38</v>
      </c>
      <c r="P641" t="s">
        <v>3274</v>
      </c>
      <c r="Q641">
        <v>940</v>
      </c>
      <c r="R641" t="s">
        <v>3625</v>
      </c>
      <c r="S641">
        <v>826</v>
      </c>
      <c r="T641" t="s">
        <v>3276</v>
      </c>
      <c r="U641">
        <v>745</v>
      </c>
      <c r="V641">
        <v>0</v>
      </c>
      <c r="W641">
        <v>4230</v>
      </c>
      <c r="X641">
        <v>0</v>
      </c>
      <c r="Y641">
        <v>85720</v>
      </c>
      <c r="Z641">
        <v>142</v>
      </c>
      <c r="AA641">
        <v>297</v>
      </c>
      <c r="AB641" t="s">
        <v>3628</v>
      </c>
    </row>
    <row r="642" spans="1:28" x14ac:dyDescent="0.3">
      <c r="A642" s="4" t="s">
        <v>3631</v>
      </c>
      <c r="B642" t="s">
        <v>67</v>
      </c>
      <c r="C642" t="s">
        <v>86</v>
      </c>
      <c r="D642" t="s">
        <v>58</v>
      </c>
      <c r="E642">
        <v>2007</v>
      </c>
      <c r="F642">
        <v>102</v>
      </c>
      <c r="G642" t="s">
        <v>3630</v>
      </c>
      <c r="H642" t="s">
        <v>3633</v>
      </c>
      <c r="I642" s="4">
        <v>35000000</v>
      </c>
      <c r="J642" s="4">
        <v>5932060</v>
      </c>
      <c r="K642">
        <v>5.4</v>
      </c>
      <c r="L642">
        <v>2.35</v>
      </c>
      <c r="M642" t="s">
        <v>69</v>
      </c>
      <c r="N642" t="s">
        <v>3629</v>
      </c>
      <c r="O642">
        <v>4</v>
      </c>
      <c r="P642" t="s">
        <v>463</v>
      </c>
      <c r="Q642">
        <v>14000</v>
      </c>
      <c r="R642" t="s">
        <v>969</v>
      </c>
      <c r="S642">
        <v>394</v>
      </c>
      <c r="T642" t="s">
        <v>3632</v>
      </c>
      <c r="U642">
        <v>112</v>
      </c>
      <c r="V642">
        <v>0</v>
      </c>
      <c r="W642">
        <v>14625</v>
      </c>
      <c r="X642">
        <v>0</v>
      </c>
      <c r="Y642">
        <v>29285</v>
      </c>
      <c r="Z642">
        <v>90</v>
      </c>
      <c r="AA642">
        <v>174</v>
      </c>
      <c r="AB642" t="s">
        <v>3634</v>
      </c>
    </row>
    <row r="643" spans="1:28" x14ac:dyDescent="0.3">
      <c r="A643" s="4" t="s">
        <v>3635</v>
      </c>
      <c r="B643" t="s">
        <v>67</v>
      </c>
      <c r="C643" t="s">
        <v>68</v>
      </c>
      <c r="D643" t="s">
        <v>58</v>
      </c>
      <c r="E643">
        <v>1998</v>
      </c>
      <c r="F643">
        <v>169</v>
      </c>
      <c r="G643" t="s">
        <v>1489</v>
      </c>
      <c r="H643" t="s">
        <v>3636</v>
      </c>
      <c r="I643" s="4">
        <v>70000000</v>
      </c>
      <c r="J643" s="4">
        <v>216119491</v>
      </c>
      <c r="K643">
        <v>8.6</v>
      </c>
      <c r="L643">
        <v>1.85</v>
      </c>
      <c r="M643" t="s">
        <v>612</v>
      </c>
      <c r="N643" t="s">
        <v>416</v>
      </c>
      <c r="O643">
        <v>14000</v>
      </c>
      <c r="P643" t="s">
        <v>349</v>
      </c>
      <c r="Q643">
        <v>15000</v>
      </c>
      <c r="R643" t="s">
        <v>364</v>
      </c>
      <c r="S643">
        <v>14000</v>
      </c>
      <c r="T643" t="s">
        <v>1181</v>
      </c>
      <c r="U643">
        <v>13000</v>
      </c>
      <c r="V643">
        <v>22000</v>
      </c>
      <c r="W643">
        <v>44998</v>
      </c>
      <c r="X643">
        <v>2</v>
      </c>
      <c r="Y643">
        <v>881236</v>
      </c>
      <c r="Z643">
        <v>219</v>
      </c>
      <c r="AA643">
        <v>2277</v>
      </c>
      <c r="AB643" t="s">
        <v>3637</v>
      </c>
    </row>
    <row r="644" spans="1:28" x14ac:dyDescent="0.3">
      <c r="A644" s="4" t="s">
        <v>3639</v>
      </c>
      <c r="B644" t="s">
        <v>67</v>
      </c>
      <c r="C644" t="s">
        <v>68</v>
      </c>
      <c r="D644" t="s">
        <v>58</v>
      </c>
      <c r="E644">
        <v>2014</v>
      </c>
      <c r="F644">
        <v>132</v>
      </c>
      <c r="G644" t="s">
        <v>491</v>
      </c>
      <c r="H644" t="s">
        <v>3640</v>
      </c>
      <c r="I644" s="4">
        <v>66000000</v>
      </c>
      <c r="J644" s="4">
        <v>43568507</v>
      </c>
      <c r="K644">
        <v>6.5</v>
      </c>
      <c r="L644">
        <v>2.35</v>
      </c>
      <c r="M644" t="s">
        <v>69</v>
      </c>
      <c r="N644" t="s">
        <v>3638</v>
      </c>
      <c r="O644">
        <v>76</v>
      </c>
      <c r="P644" t="s">
        <v>836</v>
      </c>
      <c r="Q644">
        <v>3000</v>
      </c>
      <c r="R644" t="s">
        <v>757</v>
      </c>
      <c r="S644">
        <v>3000</v>
      </c>
      <c r="T644" t="s">
        <v>309</v>
      </c>
      <c r="U644">
        <v>464</v>
      </c>
      <c r="V644">
        <v>32000</v>
      </c>
      <c r="W644">
        <v>7081</v>
      </c>
      <c r="X644">
        <v>1</v>
      </c>
      <c r="Y644">
        <v>136954</v>
      </c>
      <c r="Z644">
        <v>327</v>
      </c>
      <c r="AA644">
        <v>346</v>
      </c>
      <c r="AB644" t="s">
        <v>3641</v>
      </c>
    </row>
    <row r="645" spans="1:28" x14ac:dyDescent="0.3">
      <c r="A645" s="4" t="s">
        <v>3644</v>
      </c>
      <c r="B645" t="s">
        <v>67</v>
      </c>
      <c r="C645" t="s">
        <v>68</v>
      </c>
      <c r="D645" t="s">
        <v>58</v>
      </c>
      <c r="E645">
        <v>2000</v>
      </c>
      <c r="F645">
        <v>127</v>
      </c>
      <c r="G645" t="s">
        <v>3643</v>
      </c>
      <c r="H645" t="s">
        <v>3645</v>
      </c>
      <c r="I645" s="4">
        <v>70000000</v>
      </c>
      <c r="J645" s="4">
        <v>182805123</v>
      </c>
      <c r="K645">
        <v>6.4</v>
      </c>
      <c r="L645">
        <v>1.37</v>
      </c>
      <c r="M645" t="s">
        <v>69</v>
      </c>
      <c r="N645" t="s">
        <v>2385</v>
      </c>
      <c r="O645">
        <v>278</v>
      </c>
      <c r="P645" t="s">
        <v>261</v>
      </c>
      <c r="Q645">
        <v>2000</v>
      </c>
      <c r="R645" t="s">
        <v>3642</v>
      </c>
      <c r="S645">
        <v>955</v>
      </c>
      <c r="T645" t="s">
        <v>3092</v>
      </c>
      <c r="U645">
        <v>912</v>
      </c>
      <c r="V645">
        <v>0</v>
      </c>
      <c r="W645">
        <v>5838</v>
      </c>
      <c r="X645">
        <v>1</v>
      </c>
      <c r="Y645">
        <v>158864</v>
      </c>
      <c r="Z645">
        <v>149</v>
      </c>
      <c r="AA645">
        <v>395</v>
      </c>
      <c r="AB645" t="s">
        <v>3646</v>
      </c>
    </row>
    <row r="646" spans="1:28" x14ac:dyDescent="0.3">
      <c r="A646" s="4" t="s">
        <v>3647</v>
      </c>
      <c r="B646" t="s">
        <v>67</v>
      </c>
      <c r="C646" t="s">
        <v>68</v>
      </c>
      <c r="D646" t="s">
        <v>58</v>
      </c>
      <c r="E646">
        <v>2002</v>
      </c>
      <c r="F646">
        <v>103</v>
      </c>
      <c r="G646" t="s">
        <v>498</v>
      </c>
      <c r="H646" t="s">
        <v>3648</v>
      </c>
      <c r="I646" s="4">
        <v>59000000</v>
      </c>
      <c r="J646" s="4">
        <v>176387405</v>
      </c>
      <c r="K646">
        <v>7.6</v>
      </c>
      <c r="L646">
        <v>1.85</v>
      </c>
      <c r="M646" t="s">
        <v>122</v>
      </c>
      <c r="N646" t="s">
        <v>1826</v>
      </c>
      <c r="O646">
        <v>77</v>
      </c>
      <c r="P646" t="s">
        <v>2160</v>
      </c>
      <c r="Q646">
        <v>1000</v>
      </c>
      <c r="R646" t="s">
        <v>1171</v>
      </c>
      <c r="S646">
        <v>939</v>
      </c>
      <c r="T646" t="s">
        <v>2126</v>
      </c>
      <c r="U646">
        <v>835</v>
      </c>
      <c r="V646">
        <v>3000</v>
      </c>
      <c r="W646">
        <v>5437</v>
      </c>
      <c r="X646">
        <v>0</v>
      </c>
      <c r="Y646">
        <v>328159</v>
      </c>
      <c r="Z646">
        <v>193</v>
      </c>
      <c r="AA646">
        <v>467</v>
      </c>
      <c r="AB646" t="s">
        <v>3649</v>
      </c>
    </row>
    <row r="647" spans="1:28" x14ac:dyDescent="0.3">
      <c r="A647" s="4" t="s">
        <v>3651</v>
      </c>
      <c r="B647" t="s">
        <v>67</v>
      </c>
      <c r="C647" t="s">
        <v>68</v>
      </c>
      <c r="D647" t="s">
        <v>58</v>
      </c>
      <c r="E647">
        <v>2003</v>
      </c>
      <c r="F647">
        <v>136</v>
      </c>
      <c r="G647" t="s">
        <v>3185</v>
      </c>
      <c r="H647" t="s">
        <v>3653</v>
      </c>
      <c r="I647" s="4">
        <v>68000000</v>
      </c>
      <c r="J647" s="4">
        <v>33685268</v>
      </c>
      <c r="K647">
        <v>5.5</v>
      </c>
      <c r="L647">
        <v>2.35</v>
      </c>
      <c r="M647" t="s">
        <v>612</v>
      </c>
      <c r="N647" t="s">
        <v>3650</v>
      </c>
      <c r="O647">
        <v>759</v>
      </c>
      <c r="P647" t="s">
        <v>493</v>
      </c>
      <c r="Q647">
        <v>11000</v>
      </c>
      <c r="R647" t="s">
        <v>781</v>
      </c>
      <c r="S647">
        <v>599</v>
      </c>
      <c r="T647" t="s">
        <v>3652</v>
      </c>
      <c r="U647">
        <v>354</v>
      </c>
      <c r="V647">
        <v>4000</v>
      </c>
      <c r="W647">
        <v>12194</v>
      </c>
      <c r="X647">
        <v>1</v>
      </c>
      <c r="Y647">
        <v>75573</v>
      </c>
      <c r="Z647">
        <v>175</v>
      </c>
      <c r="AA647">
        <v>662</v>
      </c>
      <c r="AB647" t="s">
        <v>3654</v>
      </c>
    </row>
    <row r="648" spans="1:28" x14ac:dyDescent="0.3">
      <c r="A648" s="4" t="s">
        <v>3655</v>
      </c>
      <c r="B648" t="s">
        <v>67</v>
      </c>
      <c r="C648" t="s">
        <v>68</v>
      </c>
      <c r="D648" t="s">
        <v>58</v>
      </c>
      <c r="E648">
        <v>2012</v>
      </c>
      <c r="F648">
        <v>150</v>
      </c>
      <c r="G648" t="s">
        <v>3255</v>
      </c>
      <c r="H648" t="s">
        <v>3656</v>
      </c>
      <c r="I648" s="4">
        <v>65000000</v>
      </c>
      <c r="J648" s="4">
        <v>182204440</v>
      </c>
      <c r="K648">
        <v>7.4</v>
      </c>
      <c r="L648">
        <v>2.35</v>
      </c>
      <c r="M648" t="s">
        <v>69</v>
      </c>
      <c r="N648" t="s">
        <v>416</v>
      </c>
      <c r="O648">
        <v>14000</v>
      </c>
      <c r="P648" t="s">
        <v>92</v>
      </c>
      <c r="Q648">
        <v>23000</v>
      </c>
      <c r="R648" t="s">
        <v>2514</v>
      </c>
      <c r="S648">
        <v>826</v>
      </c>
      <c r="T648" t="s">
        <v>2302</v>
      </c>
      <c r="U648">
        <v>655</v>
      </c>
      <c r="V648">
        <v>71000</v>
      </c>
      <c r="W648">
        <v>25517</v>
      </c>
      <c r="X648">
        <v>0</v>
      </c>
      <c r="Y648">
        <v>197412</v>
      </c>
      <c r="Z648">
        <v>538</v>
      </c>
      <c r="AA648">
        <v>720</v>
      </c>
      <c r="AB648" t="s">
        <v>3657</v>
      </c>
    </row>
    <row r="649" spans="1:28" x14ac:dyDescent="0.3">
      <c r="A649" s="4" t="s">
        <v>3659</v>
      </c>
      <c r="B649" t="s">
        <v>67</v>
      </c>
      <c r="C649" t="s">
        <v>68</v>
      </c>
      <c r="D649" t="s">
        <v>58</v>
      </c>
      <c r="E649">
        <v>1999</v>
      </c>
      <c r="F649">
        <v>136</v>
      </c>
      <c r="G649" t="s">
        <v>674</v>
      </c>
      <c r="H649" t="s">
        <v>3661</v>
      </c>
      <c r="I649" s="4">
        <v>63000000</v>
      </c>
      <c r="J649" s="4">
        <v>171383253</v>
      </c>
      <c r="K649">
        <v>8.6999999999999993</v>
      </c>
      <c r="L649">
        <v>2.35</v>
      </c>
      <c r="M649" t="s">
        <v>612</v>
      </c>
      <c r="N649" t="s">
        <v>470</v>
      </c>
      <c r="O649">
        <v>0</v>
      </c>
      <c r="P649" t="s">
        <v>615</v>
      </c>
      <c r="Q649">
        <v>18000</v>
      </c>
      <c r="R649" t="s">
        <v>3658</v>
      </c>
      <c r="S649">
        <v>145</v>
      </c>
      <c r="T649" t="s">
        <v>3660</v>
      </c>
      <c r="U649">
        <v>99</v>
      </c>
      <c r="V649">
        <v>25000</v>
      </c>
      <c r="W649">
        <v>18563</v>
      </c>
      <c r="X649">
        <v>3</v>
      </c>
      <c r="Y649">
        <v>1217752</v>
      </c>
      <c r="Z649">
        <v>313</v>
      </c>
      <c r="AA649">
        <v>3646</v>
      </c>
      <c r="AB649" t="s">
        <v>3662</v>
      </c>
    </row>
    <row r="650" spans="1:28" x14ac:dyDescent="0.3">
      <c r="A650" s="4" t="s">
        <v>3664</v>
      </c>
      <c r="B650" t="s">
        <v>67</v>
      </c>
      <c r="C650" t="s">
        <v>68</v>
      </c>
      <c r="D650" t="s">
        <v>58</v>
      </c>
      <c r="E650">
        <v>1995</v>
      </c>
      <c r="F650">
        <v>140</v>
      </c>
      <c r="G650" t="s">
        <v>2176</v>
      </c>
      <c r="H650" t="s">
        <v>3666</v>
      </c>
      <c r="I650" s="4">
        <v>62000000</v>
      </c>
      <c r="J650" s="4">
        <v>172071312</v>
      </c>
      <c r="K650">
        <v>7.6</v>
      </c>
      <c r="L650">
        <v>2.35</v>
      </c>
      <c r="M650" t="s">
        <v>122</v>
      </c>
      <c r="N650" t="s">
        <v>876</v>
      </c>
      <c r="O650">
        <v>2000</v>
      </c>
      <c r="P650" t="s">
        <v>349</v>
      </c>
      <c r="Q650">
        <v>15000</v>
      </c>
      <c r="R650" t="s">
        <v>3663</v>
      </c>
      <c r="S650">
        <v>968</v>
      </c>
      <c r="T650" t="s">
        <v>3665</v>
      </c>
      <c r="U650">
        <v>552</v>
      </c>
      <c r="V650">
        <v>5000</v>
      </c>
      <c r="W650">
        <v>17171</v>
      </c>
      <c r="X650">
        <v>0</v>
      </c>
      <c r="Y650">
        <v>208817</v>
      </c>
      <c r="Z650">
        <v>159</v>
      </c>
      <c r="AA650">
        <v>296</v>
      </c>
      <c r="AB650" t="s">
        <v>3667</v>
      </c>
    </row>
    <row r="651" spans="1:28" x14ac:dyDescent="0.3">
      <c r="A651" s="4" t="s">
        <v>3671</v>
      </c>
      <c r="B651" t="s">
        <v>67</v>
      </c>
      <c r="C651" t="s">
        <v>68</v>
      </c>
      <c r="D651" t="s">
        <v>58</v>
      </c>
      <c r="E651">
        <v>2002</v>
      </c>
      <c r="F651">
        <v>104</v>
      </c>
      <c r="G651" t="s">
        <v>542</v>
      </c>
      <c r="H651" t="s">
        <v>3673</v>
      </c>
      <c r="I651" s="4">
        <v>60000000</v>
      </c>
      <c r="J651" s="4">
        <v>139225854</v>
      </c>
      <c r="K651">
        <v>5.5</v>
      </c>
      <c r="L651">
        <v>1.85</v>
      </c>
      <c r="M651" t="s">
        <v>304</v>
      </c>
      <c r="N651" t="s">
        <v>3668</v>
      </c>
      <c r="O651">
        <v>54</v>
      </c>
      <c r="P651" t="s">
        <v>3670</v>
      </c>
      <c r="Q651">
        <v>901</v>
      </c>
      <c r="R651" t="s">
        <v>3669</v>
      </c>
      <c r="S651">
        <v>857</v>
      </c>
      <c r="T651" t="s">
        <v>3672</v>
      </c>
      <c r="U651">
        <v>775</v>
      </c>
      <c r="V651">
        <v>1000</v>
      </c>
      <c r="W651">
        <v>5265</v>
      </c>
      <c r="X651">
        <v>0</v>
      </c>
      <c r="Y651">
        <v>34561</v>
      </c>
      <c r="Z651">
        <v>80</v>
      </c>
      <c r="AA651">
        <v>116</v>
      </c>
      <c r="AB651" t="s">
        <v>3674</v>
      </c>
    </row>
    <row r="652" spans="1:28" x14ac:dyDescent="0.3">
      <c r="A652" s="4" t="s">
        <v>3676</v>
      </c>
      <c r="B652" t="s">
        <v>67</v>
      </c>
      <c r="C652" t="s">
        <v>68</v>
      </c>
      <c r="D652" t="s">
        <v>58</v>
      </c>
      <c r="E652">
        <v>2012</v>
      </c>
      <c r="F652">
        <v>158</v>
      </c>
      <c r="G652" t="s">
        <v>2866</v>
      </c>
      <c r="H652" t="s">
        <v>3677</v>
      </c>
      <c r="I652" s="4">
        <v>61000000</v>
      </c>
      <c r="J652" s="4">
        <v>148775460</v>
      </c>
      <c r="K652">
        <v>7.6</v>
      </c>
      <c r="L652">
        <v>1.85</v>
      </c>
      <c r="M652" t="s">
        <v>69</v>
      </c>
      <c r="N652" t="s">
        <v>3675</v>
      </c>
      <c r="O652">
        <v>0</v>
      </c>
      <c r="P652" t="s">
        <v>290</v>
      </c>
      <c r="Q652">
        <v>20000</v>
      </c>
      <c r="R652" t="s">
        <v>473</v>
      </c>
      <c r="S652">
        <v>13000</v>
      </c>
      <c r="T652" t="s">
        <v>284</v>
      </c>
      <c r="U652">
        <v>11000</v>
      </c>
      <c r="V652">
        <v>144000</v>
      </c>
      <c r="W652">
        <v>46204</v>
      </c>
      <c r="X652">
        <v>1</v>
      </c>
      <c r="Y652">
        <v>243834</v>
      </c>
      <c r="Z652">
        <v>488</v>
      </c>
      <c r="AA652">
        <v>845</v>
      </c>
      <c r="AB652" t="s">
        <v>3678</v>
      </c>
    </row>
    <row r="653" spans="1:28" x14ac:dyDescent="0.3">
      <c r="A653" s="4" t="s">
        <v>3681</v>
      </c>
      <c r="B653" t="s">
        <v>67</v>
      </c>
      <c r="C653" t="s">
        <v>68</v>
      </c>
      <c r="D653" t="s">
        <v>58</v>
      </c>
      <c r="E653">
        <v>1998</v>
      </c>
      <c r="F653">
        <v>119</v>
      </c>
      <c r="G653" t="s">
        <v>1437</v>
      </c>
      <c r="H653" t="s">
        <v>3682</v>
      </c>
      <c r="I653" s="4">
        <v>65000000</v>
      </c>
      <c r="J653" s="4">
        <v>115731542</v>
      </c>
      <c r="K653">
        <v>6.5</v>
      </c>
      <c r="L653">
        <v>1.85</v>
      </c>
      <c r="M653" t="s">
        <v>122</v>
      </c>
      <c r="N653" t="s">
        <v>3679</v>
      </c>
      <c r="O653">
        <v>0</v>
      </c>
      <c r="P653" t="s">
        <v>349</v>
      </c>
      <c r="Q653">
        <v>15000</v>
      </c>
      <c r="R653" t="s">
        <v>3680</v>
      </c>
      <c r="S653">
        <v>793</v>
      </c>
      <c r="T653" t="s">
        <v>2655</v>
      </c>
      <c r="U653">
        <v>744</v>
      </c>
      <c r="V653">
        <v>0</v>
      </c>
      <c r="W653">
        <v>17768</v>
      </c>
      <c r="X653">
        <v>2</v>
      </c>
      <c r="Y653">
        <v>151812</v>
      </c>
      <c r="Z653">
        <v>153</v>
      </c>
      <c r="AA653">
        <v>556</v>
      </c>
      <c r="AB653" t="s">
        <v>3683</v>
      </c>
    </row>
    <row r="654" spans="1:28" x14ac:dyDescent="0.3">
      <c r="A654" s="4" t="s">
        <v>3684</v>
      </c>
      <c r="B654" t="s">
        <v>67</v>
      </c>
      <c r="C654" t="s">
        <v>68</v>
      </c>
      <c r="D654" t="s">
        <v>58</v>
      </c>
      <c r="E654">
        <v>2008</v>
      </c>
      <c r="F654">
        <v>106</v>
      </c>
      <c r="G654" t="s">
        <v>10</v>
      </c>
      <c r="H654" t="s">
        <v>3686</v>
      </c>
      <c r="I654" s="4">
        <v>65000000</v>
      </c>
      <c r="J654" s="4">
        <v>100468793</v>
      </c>
      <c r="K654">
        <v>6.9</v>
      </c>
      <c r="L654">
        <v>2.35</v>
      </c>
      <c r="M654" t="s">
        <v>612</v>
      </c>
      <c r="N654" t="s">
        <v>1770</v>
      </c>
      <c r="O654">
        <v>285</v>
      </c>
      <c r="P654" t="s">
        <v>1273</v>
      </c>
      <c r="Q654">
        <v>8000</v>
      </c>
      <c r="R654" t="s">
        <v>1565</v>
      </c>
      <c r="S654">
        <v>3000</v>
      </c>
      <c r="T654" t="s">
        <v>3685</v>
      </c>
      <c r="U654">
        <v>105</v>
      </c>
      <c r="V654">
        <v>0</v>
      </c>
      <c r="W654">
        <v>11264</v>
      </c>
      <c r="X654">
        <v>2</v>
      </c>
      <c r="Y654">
        <v>212499</v>
      </c>
      <c r="Z654">
        <v>173</v>
      </c>
      <c r="AA654">
        <v>277</v>
      </c>
      <c r="AB654" t="s">
        <v>3687</v>
      </c>
    </row>
    <row r="655" spans="1:28" x14ac:dyDescent="0.3">
      <c r="A655" s="4" t="s">
        <v>3690</v>
      </c>
      <c r="B655" t="s">
        <v>67</v>
      </c>
      <c r="C655" t="s">
        <v>68</v>
      </c>
      <c r="D655" t="s">
        <v>58</v>
      </c>
      <c r="E655">
        <v>1998</v>
      </c>
      <c r="F655">
        <v>136</v>
      </c>
      <c r="G655" t="s">
        <v>3689</v>
      </c>
      <c r="H655" t="s">
        <v>3692</v>
      </c>
      <c r="I655" s="4">
        <v>65000000</v>
      </c>
      <c r="J655" s="4">
        <v>93771072</v>
      </c>
      <c r="K655">
        <v>6.7</v>
      </c>
      <c r="L655">
        <v>2.35</v>
      </c>
      <c r="M655" t="s">
        <v>69</v>
      </c>
      <c r="N655" t="s">
        <v>340</v>
      </c>
      <c r="O655">
        <v>258</v>
      </c>
      <c r="P655" t="s">
        <v>788</v>
      </c>
      <c r="Q655">
        <v>12000</v>
      </c>
      <c r="R655" t="s">
        <v>3688</v>
      </c>
      <c r="S655">
        <v>174</v>
      </c>
      <c r="T655" t="s">
        <v>3691</v>
      </c>
      <c r="U655">
        <v>94</v>
      </c>
      <c r="V655">
        <v>0</v>
      </c>
      <c r="W655">
        <v>12396</v>
      </c>
      <c r="X655">
        <v>0</v>
      </c>
      <c r="Y655">
        <v>135404</v>
      </c>
      <c r="Z655">
        <v>156</v>
      </c>
      <c r="AA655">
        <v>318</v>
      </c>
      <c r="AB655" t="s">
        <v>3693</v>
      </c>
    </row>
    <row r="656" spans="1:28" x14ac:dyDescent="0.3">
      <c r="A656" s="4" t="s">
        <v>3694</v>
      </c>
      <c r="B656" t="s">
        <v>67</v>
      </c>
      <c r="C656" t="s">
        <v>68</v>
      </c>
      <c r="D656" t="s">
        <v>58</v>
      </c>
      <c r="E656">
        <v>2010</v>
      </c>
      <c r="F656">
        <v>95</v>
      </c>
      <c r="G656" t="s">
        <v>2545</v>
      </c>
      <c r="H656" t="s">
        <v>3696</v>
      </c>
      <c r="I656" s="4">
        <v>65000000</v>
      </c>
      <c r="J656" s="4">
        <v>100448498</v>
      </c>
      <c r="K656">
        <v>6.6</v>
      </c>
      <c r="L656">
        <v>2.35</v>
      </c>
      <c r="M656" t="s">
        <v>612</v>
      </c>
      <c r="N656" t="s">
        <v>2560</v>
      </c>
      <c r="O656">
        <v>480</v>
      </c>
      <c r="P656" t="s">
        <v>124</v>
      </c>
      <c r="Q656">
        <v>21000</v>
      </c>
      <c r="R656" t="s">
        <v>1748</v>
      </c>
      <c r="S656">
        <v>561</v>
      </c>
      <c r="T656" t="s">
        <v>3695</v>
      </c>
      <c r="U656">
        <v>490</v>
      </c>
      <c r="V656">
        <v>25000</v>
      </c>
      <c r="W656">
        <v>23018</v>
      </c>
      <c r="X656">
        <v>3</v>
      </c>
      <c r="Y656">
        <v>272789</v>
      </c>
      <c r="Z656">
        <v>307</v>
      </c>
      <c r="AA656">
        <v>285</v>
      </c>
      <c r="AB656" t="s">
        <v>3697</v>
      </c>
    </row>
    <row r="657" spans="1:28" x14ac:dyDescent="0.3">
      <c r="A657" s="4" t="s">
        <v>3701</v>
      </c>
      <c r="B657" t="s">
        <v>67</v>
      </c>
      <c r="C657" t="s">
        <v>68</v>
      </c>
      <c r="D657" t="s">
        <v>58</v>
      </c>
      <c r="E657">
        <v>2014</v>
      </c>
      <c r="F657">
        <v>137</v>
      </c>
      <c r="G657" t="s">
        <v>3699</v>
      </c>
      <c r="H657" t="s">
        <v>3703</v>
      </c>
      <c r="I657" s="4">
        <v>65000000</v>
      </c>
      <c r="J657" s="4">
        <v>115603980</v>
      </c>
      <c r="K657">
        <v>7.2</v>
      </c>
      <c r="L657">
        <v>2.35</v>
      </c>
      <c r="M657" t="s">
        <v>69</v>
      </c>
      <c r="N657" t="s">
        <v>592</v>
      </c>
      <c r="O657">
        <v>11000</v>
      </c>
      <c r="P657" t="s">
        <v>3700</v>
      </c>
      <c r="Q657">
        <v>769</v>
      </c>
      <c r="R657" t="s">
        <v>3698</v>
      </c>
      <c r="S657">
        <v>698</v>
      </c>
      <c r="T657" t="s">
        <v>3702</v>
      </c>
      <c r="U657">
        <v>465</v>
      </c>
      <c r="V657">
        <v>35000</v>
      </c>
      <c r="W657">
        <v>2938</v>
      </c>
      <c r="X657">
        <v>0</v>
      </c>
      <c r="Y657">
        <v>103589</v>
      </c>
      <c r="Z657">
        <v>322</v>
      </c>
      <c r="AA657">
        <v>351</v>
      </c>
      <c r="AB657" t="s">
        <v>3704</v>
      </c>
    </row>
    <row r="658" spans="1:28" x14ac:dyDescent="0.3">
      <c r="A658" s="4" t="s">
        <v>3707</v>
      </c>
      <c r="B658" t="s">
        <v>67</v>
      </c>
      <c r="C658" t="s">
        <v>68</v>
      </c>
      <c r="D658" t="s">
        <v>24160</v>
      </c>
      <c r="E658">
        <v>2000</v>
      </c>
      <c r="F658">
        <v>130</v>
      </c>
      <c r="G658" t="s">
        <v>80</v>
      </c>
      <c r="H658" t="s">
        <v>3709</v>
      </c>
      <c r="I658" s="4">
        <v>65000000</v>
      </c>
      <c r="J658" s="4">
        <v>90454043</v>
      </c>
      <c r="K658">
        <v>6.4</v>
      </c>
      <c r="L658">
        <v>2.35</v>
      </c>
      <c r="M658" t="s">
        <v>69</v>
      </c>
      <c r="N658" t="s">
        <v>3705</v>
      </c>
      <c r="O658">
        <v>16000</v>
      </c>
      <c r="P658" t="s">
        <v>3705</v>
      </c>
      <c r="Q658">
        <v>16000</v>
      </c>
      <c r="R658" t="s">
        <v>3706</v>
      </c>
      <c r="S658">
        <v>495</v>
      </c>
      <c r="T658" t="s">
        <v>3708</v>
      </c>
      <c r="U658">
        <v>416</v>
      </c>
      <c r="V658">
        <v>0</v>
      </c>
      <c r="W658">
        <v>17771</v>
      </c>
      <c r="X658">
        <v>1</v>
      </c>
      <c r="Y658">
        <v>60165</v>
      </c>
      <c r="Z658">
        <v>169</v>
      </c>
      <c r="AA658">
        <v>326</v>
      </c>
      <c r="AB658" t="s">
        <v>3710</v>
      </c>
    </row>
    <row r="659" spans="1:28" x14ac:dyDescent="0.3">
      <c r="A659" s="4" t="s">
        <v>3712</v>
      </c>
      <c r="B659" t="s">
        <v>67</v>
      </c>
      <c r="C659" t="s">
        <v>68</v>
      </c>
      <c r="D659" t="s">
        <v>58</v>
      </c>
      <c r="E659">
        <v>1993</v>
      </c>
      <c r="F659">
        <v>124</v>
      </c>
      <c r="G659" t="s">
        <v>80</v>
      </c>
      <c r="H659" t="s">
        <v>3714</v>
      </c>
      <c r="I659" s="4">
        <v>70000000</v>
      </c>
      <c r="J659" s="4">
        <v>84049211</v>
      </c>
      <c r="K659">
        <v>6.4</v>
      </c>
      <c r="L659">
        <v>2.35</v>
      </c>
      <c r="M659" t="s">
        <v>612</v>
      </c>
      <c r="N659" t="s">
        <v>2085</v>
      </c>
      <c r="O659">
        <v>212</v>
      </c>
      <c r="P659" t="s">
        <v>1803</v>
      </c>
      <c r="Q659">
        <v>13000</v>
      </c>
      <c r="R659" t="s">
        <v>3711</v>
      </c>
      <c r="S659">
        <v>730</v>
      </c>
      <c r="T659" t="s">
        <v>3713</v>
      </c>
      <c r="U659">
        <v>369</v>
      </c>
      <c r="V659">
        <v>0</v>
      </c>
      <c r="W659">
        <v>15229</v>
      </c>
      <c r="X659">
        <v>1</v>
      </c>
      <c r="Y659">
        <v>96096</v>
      </c>
      <c r="Z659">
        <v>74</v>
      </c>
      <c r="AA659">
        <v>172</v>
      </c>
      <c r="AB659" t="s">
        <v>3715</v>
      </c>
    </row>
    <row r="660" spans="1:28" x14ac:dyDescent="0.3">
      <c r="A660" s="4" t="s">
        <v>3717</v>
      </c>
      <c r="B660" t="s">
        <v>67</v>
      </c>
      <c r="C660" t="s">
        <v>68</v>
      </c>
      <c r="D660" t="s">
        <v>58</v>
      </c>
      <c r="E660">
        <v>1996</v>
      </c>
      <c r="F660">
        <v>108</v>
      </c>
      <c r="G660" t="s">
        <v>361</v>
      </c>
      <c r="H660" t="s">
        <v>3718</v>
      </c>
      <c r="I660" s="4">
        <v>50000000</v>
      </c>
      <c r="J660" s="4">
        <v>70450000</v>
      </c>
      <c r="K660">
        <v>6</v>
      </c>
      <c r="L660">
        <v>2.35</v>
      </c>
      <c r="M660" t="s">
        <v>612</v>
      </c>
      <c r="N660" t="s">
        <v>1362</v>
      </c>
      <c r="O660">
        <v>610</v>
      </c>
      <c r="P660" t="s">
        <v>497</v>
      </c>
      <c r="Q660">
        <v>848</v>
      </c>
      <c r="R660" t="s">
        <v>3716</v>
      </c>
      <c r="S660">
        <v>517</v>
      </c>
      <c r="T660" t="s">
        <v>1370</v>
      </c>
      <c r="U660">
        <v>461</v>
      </c>
      <c r="V660">
        <v>0</v>
      </c>
      <c r="W660">
        <v>2913</v>
      </c>
      <c r="X660">
        <v>2</v>
      </c>
      <c r="Y660">
        <v>77390</v>
      </c>
      <c r="Z660">
        <v>72</v>
      </c>
      <c r="AA660">
        <v>189</v>
      </c>
      <c r="AB660" t="s">
        <v>3719</v>
      </c>
    </row>
    <row r="661" spans="1:28" x14ac:dyDescent="0.3">
      <c r="A661" s="4" t="s">
        <v>3721</v>
      </c>
      <c r="B661" t="s">
        <v>67</v>
      </c>
      <c r="C661" t="s">
        <v>68</v>
      </c>
      <c r="D661" t="s">
        <v>58</v>
      </c>
      <c r="E661">
        <v>2000</v>
      </c>
      <c r="F661">
        <v>104</v>
      </c>
      <c r="G661" t="s">
        <v>542</v>
      </c>
      <c r="H661" t="s">
        <v>3723</v>
      </c>
      <c r="I661" s="4">
        <v>60000000</v>
      </c>
      <c r="J661" s="4">
        <v>69688384</v>
      </c>
      <c r="K661">
        <v>6.1</v>
      </c>
      <c r="L661">
        <v>1.85</v>
      </c>
      <c r="M661" t="s">
        <v>122</v>
      </c>
      <c r="N661" t="s">
        <v>730</v>
      </c>
      <c r="O661">
        <v>226</v>
      </c>
      <c r="P661" t="s">
        <v>1002</v>
      </c>
      <c r="Q661">
        <v>13000</v>
      </c>
      <c r="R661" t="s">
        <v>3720</v>
      </c>
      <c r="S661">
        <v>718</v>
      </c>
      <c r="T661" t="s">
        <v>3722</v>
      </c>
      <c r="U661">
        <v>577</v>
      </c>
      <c r="V661">
        <v>0</v>
      </c>
      <c r="W661">
        <v>16452</v>
      </c>
      <c r="X661">
        <v>1</v>
      </c>
      <c r="Y661">
        <v>34473</v>
      </c>
      <c r="Z661">
        <v>86</v>
      </c>
      <c r="AA661">
        <v>139</v>
      </c>
      <c r="AB661" t="s">
        <v>3724</v>
      </c>
    </row>
    <row r="662" spans="1:28" x14ac:dyDescent="0.3">
      <c r="A662" s="4" t="s">
        <v>3726</v>
      </c>
      <c r="B662" t="s">
        <v>67</v>
      </c>
      <c r="C662" t="s">
        <v>68</v>
      </c>
      <c r="D662" t="s">
        <v>58</v>
      </c>
      <c r="E662">
        <v>2006</v>
      </c>
      <c r="F662">
        <v>129</v>
      </c>
      <c r="G662" t="s">
        <v>2835</v>
      </c>
      <c r="H662" t="s">
        <v>3727</v>
      </c>
      <c r="I662" s="4">
        <v>63000000</v>
      </c>
      <c r="J662" s="4">
        <v>70236496</v>
      </c>
      <c r="K662">
        <v>6</v>
      </c>
      <c r="L662">
        <v>1.85</v>
      </c>
      <c r="M662" t="s">
        <v>69</v>
      </c>
      <c r="N662" t="s">
        <v>786</v>
      </c>
      <c r="O662">
        <v>0</v>
      </c>
      <c r="P662" t="s">
        <v>732</v>
      </c>
      <c r="Q662">
        <v>12000</v>
      </c>
      <c r="R662" t="s">
        <v>3725</v>
      </c>
      <c r="S662">
        <v>1000</v>
      </c>
      <c r="T662" t="s">
        <v>1807</v>
      </c>
      <c r="U662">
        <v>625</v>
      </c>
      <c r="V662">
        <v>0</v>
      </c>
      <c r="W662">
        <v>14421</v>
      </c>
      <c r="X662">
        <v>0</v>
      </c>
      <c r="Y662">
        <v>67395</v>
      </c>
      <c r="Z662">
        <v>242</v>
      </c>
      <c r="AA662">
        <v>564</v>
      </c>
      <c r="AB662" t="s">
        <v>3728</v>
      </c>
    </row>
    <row r="663" spans="1:28" x14ac:dyDescent="0.3">
      <c r="A663" s="4" t="s">
        <v>3729</v>
      </c>
      <c r="B663" t="s">
        <v>67</v>
      </c>
      <c r="C663" t="s">
        <v>68</v>
      </c>
      <c r="D663" t="s">
        <v>58</v>
      </c>
      <c r="E663">
        <v>2003</v>
      </c>
      <c r="F663">
        <v>117</v>
      </c>
      <c r="G663" t="s">
        <v>19</v>
      </c>
      <c r="H663" t="s">
        <v>3731</v>
      </c>
      <c r="I663" s="4">
        <v>65000000</v>
      </c>
      <c r="J663" s="4">
        <v>63695760</v>
      </c>
      <c r="K663">
        <v>6.4</v>
      </c>
      <c r="L663">
        <v>1.85</v>
      </c>
      <c r="M663" t="s">
        <v>69</v>
      </c>
      <c r="N663" t="s">
        <v>398</v>
      </c>
      <c r="O663">
        <v>179</v>
      </c>
      <c r="P663" t="s">
        <v>1549</v>
      </c>
      <c r="Q663">
        <v>8000</v>
      </c>
      <c r="R663" t="s">
        <v>111</v>
      </c>
      <c r="S663">
        <v>4000</v>
      </c>
      <c r="T663" t="s">
        <v>3730</v>
      </c>
      <c r="U663">
        <v>403</v>
      </c>
      <c r="V663">
        <v>0</v>
      </c>
      <c r="W663">
        <v>12850</v>
      </c>
      <c r="X663">
        <v>1</v>
      </c>
      <c r="Y663">
        <v>61490</v>
      </c>
      <c r="Z663">
        <v>141</v>
      </c>
      <c r="AA663">
        <v>264</v>
      </c>
      <c r="AB663" t="s">
        <v>3732</v>
      </c>
    </row>
    <row r="664" spans="1:28" x14ac:dyDescent="0.3">
      <c r="A664" s="4" t="s">
        <v>3734</v>
      </c>
      <c r="B664" t="s">
        <v>67</v>
      </c>
      <c r="C664" t="s">
        <v>68</v>
      </c>
      <c r="D664" t="s">
        <v>58</v>
      </c>
      <c r="E664">
        <v>2012</v>
      </c>
      <c r="F664">
        <v>99</v>
      </c>
      <c r="G664" t="s">
        <v>1700</v>
      </c>
      <c r="H664" t="s">
        <v>3736</v>
      </c>
      <c r="I664" s="4">
        <v>65000000</v>
      </c>
      <c r="J664" s="4">
        <v>59617068</v>
      </c>
      <c r="K664">
        <v>6.4</v>
      </c>
      <c r="L664">
        <v>2.35</v>
      </c>
      <c r="M664" t="s">
        <v>612</v>
      </c>
      <c r="N664" t="s">
        <v>3733</v>
      </c>
      <c r="O664">
        <v>119</v>
      </c>
      <c r="P664" t="s">
        <v>2198</v>
      </c>
      <c r="Q664">
        <v>600</v>
      </c>
      <c r="R664" t="s">
        <v>942</v>
      </c>
      <c r="S664">
        <v>346</v>
      </c>
      <c r="T664" t="s">
        <v>3735</v>
      </c>
      <c r="U664">
        <v>174</v>
      </c>
      <c r="V664">
        <v>59000</v>
      </c>
      <c r="W664">
        <v>1375</v>
      </c>
      <c r="X664">
        <v>0</v>
      </c>
      <c r="Y664">
        <v>213863</v>
      </c>
      <c r="Z664">
        <v>313</v>
      </c>
      <c r="AA664">
        <v>310</v>
      </c>
      <c r="AB664" t="s">
        <v>3737</v>
      </c>
    </row>
    <row r="665" spans="1:28" x14ac:dyDescent="0.3">
      <c r="A665" s="4" t="s">
        <v>3740</v>
      </c>
      <c r="B665" t="s">
        <v>67</v>
      </c>
      <c r="C665" t="s">
        <v>86</v>
      </c>
      <c r="D665" t="s">
        <v>58</v>
      </c>
      <c r="E665">
        <v>1999</v>
      </c>
      <c r="F665">
        <v>159</v>
      </c>
      <c r="G665" t="s">
        <v>1943</v>
      </c>
      <c r="H665" t="s">
        <v>3741</v>
      </c>
      <c r="I665" s="4">
        <v>65000000</v>
      </c>
      <c r="J665" s="4">
        <v>55637680</v>
      </c>
      <c r="K665">
        <v>7.3</v>
      </c>
      <c r="L665">
        <v>1.66</v>
      </c>
      <c r="M665" t="s">
        <v>612</v>
      </c>
      <c r="N665" t="s">
        <v>3738</v>
      </c>
      <c r="O665">
        <v>0</v>
      </c>
      <c r="P665" t="s">
        <v>550</v>
      </c>
      <c r="Q665">
        <v>10000</v>
      </c>
      <c r="R665" t="s">
        <v>3739</v>
      </c>
      <c r="S665">
        <v>580</v>
      </c>
      <c r="T665" t="s">
        <v>2232</v>
      </c>
      <c r="U665">
        <v>521</v>
      </c>
      <c r="V665">
        <v>10000</v>
      </c>
      <c r="W665">
        <v>11424</v>
      </c>
      <c r="X665">
        <v>1</v>
      </c>
      <c r="Y665">
        <v>227071</v>
      </c>
      <c r="Z665">
        <v>280</v>
      </c>
      <c r="AA665">
        <v>1500</v>
      </c>
      <c r="AB665" t="s">
        <v>3742</v>
      </c>
    </row>
    <row r="666" spans="1:28" x14ac:dyDescent="0.3">
      <c r="A666" s="4" t="s">
        <v>3746</v>
      </c>
      <c r="B666" t="s">
        <v>67</v>
      </c>
      <c r="C666" t="s">
        <v>68</v>
      </c>
      <c r="D666" t="s">
        <v>58</v>
      </c>
      <c r="E666">
        <v>2014</v>
      </c>
      <c r="F666">
        <v>118</v>
      </c>
      <c r="G666" t="s">
        <v>3744</v>
      </c>
      <c r="H666" t="s">
        <v>3748</v>
      </c>
      <c r="I666" s="4">
        <v>65000000</v>
      </c>
      <c r="J666" s="4">
        <v>85911262</v>
      </c>
      <c r="K666">
        <v>5.2</v>
      </c>
      <c r="L666">
        <v>2.39</v>
      </c>
      <c r="M666" t="s">
        <v>122</v>
      </c>
      <c r="N666" t="s">
        <v>3743</v>
      </c>
      <c r="O666">
        <v>87</v>
      </c>
      <c r="P666" t="s">
        <v>3745</v>
      </c>
      <c r="Q666">
        <v>2000</v>
      </c>
      <c r="R666" t="s">
        <v>2746</v>
      </c>
      <c r="S666">
        <v>1000</v>
      </c>
      <c r="T666" t="s">
        <v>3747</v>
      </c>
      <c r="U666">
        <v>929</v>
      </c>
      <c r="V666">
        <v>16000</v>
      </c>
      <c r="W666">
        <v>4796</v>
      </c>
      <c r="X666">
        <v>6</v>
      </c>
      <c r="Y666">
        <v>24735</v>
      </c>
      <c r="Z666">
        <v>176</v>
      </c>
      <c r="AA666">
        <v>213</v>
      </c>
      <c r="AB666" t="s">
        <v>3749</v>
      </c>
    </row>
    <row r="667" spans="1:28" x14ac:dyDescent="0.3">
      <c r="A667" s="4" t="s">
        <v>3751</v>
      </c>
      <c r="B667" t="s">
        <v>67</v>
      </c>
      <c r="C667" t="s">
        <v>68</v>
      </c>
      <c r="D667" t="s">
        <v>58</v>
      </c>
      <c r="E667">
        <v>2015</v>
      </c>
      <c r="F667">
        <v>105</v>
      </c>
      <c r="G667" t="s">
        <v>3138</v>
      </c>
      <c r="H667" t="s">
        <v>3753</v>
      </c>
      <c r="I667" s="4">
        <v>50100000</v>
      </c>
      <c r="J667" s="4">
        <v>53846915</v>
      </c>
      <c r="K667">
        <v>6.6</v>
      </c>
      <c r="L667">
        <v>1.85</v>
      </c>
      <c r="M667" t="s">
        <v>612</v>
      </c>
      <c r="N667" t="s">
        <v>3750</v>
      </c>
      <c r="O667">
        <v>43</v>
      </c>
      <c r="P667" t="s">
        <v>193</v>
      </c>
      <c r="Q667">
        <v>10000</v>
      </c>
      <c r="R667" t="s">
        <v>2132</v>
      </c>
      <c r="S667">
        <v>806</v>
      </c>
      <c r="T667" t="s">
        <v>3752</v>
      </c>
      <c r="U667">
        <v>523</v>
      </c>
      <c r="V667">
        <v>23000</v>
      </c>
      <c r="W667">
        <v>11943</v>
      </c>
      <c r="X667">
        <v>0</v>
      </c>
      <c r="Y667">
        <v>149337</v>
      </c>
      <c r="Z667">
        <v>279</v>
      </c>
      <c r="AA667">
        <v>221</v>
      </c>
      <c r="AB667" t="s">
        <v>3754</v>
      </c>
    </row>
    <row r="668" spans="1:28" x14ac:dyDescent="0.3">
      <c r="A668" s="4" t="s">
        <v>3756</v>
      </c>
      <c r="B668" t="s">
        <v>67</v>
      </c>
      <c r="C668" t="s">
        <v>68</v>
      </c>
      <c r="D668" t="s">
        <v>58</v>
      </c>
      <c r="E668">
        <v>2012</v>
      </c>
      <c r="F668">
        <v>103</v>
      </c>
      <c r="G668" t="s">
        <v>1445</v>
      </c>
      <c r="H668" t="s">
        <v>3758</v>
      </c>
      <c r="I668" s="4">
        <v>65000000</v>
      </c>
      <c r="J668" s="4">
        <v>54758461</v>
      </c>
      <c r="K668">
        <v>6.3</v>
      </c>
      <c r="L668">
        <v>2.35</v>
      </c>
      <c r="M668" t="s">
        <v>69</v>
      </c>
      <c r="N668" t="s">
        <v>354</v>
      </c>
      <c r="O668">
        <v>368</v>
      </c>
      <c r="P668" t="s">
        <v>90</v>
      </c>
      <c r="Q668">
        <v>27000</v>
      </c>
      <c r="R668" t="s">
        <v>3755</v>
      </c>
      <c r="S668">
        <v>1000</v>
      </c>
      <c r="T668" t="s">
        <v>3757</v>
      </c>
      <c r="U668">
        <v>520</v>
      </c>
      <c r="V668">
        <v>18000</v>
      </c>
      <c r="W668">
        <v>29808</v>
      </c>
      <c r="X668">
        <v>3</v>
      </c>
      <c r="Y668">
        <v>147641</v>
      </c>
      <c r="Z668">
        <v>241</v>
      </c>
      <c r="AA668">
        <v>238</v>
      </c>
      <c r="AB668" t="s">
        <v>3759</v>
      </c>
    </row>
    <row r="669" spans="1:28" x14ac:dyDescent="0.3">
      <c r="A669" s="4" t="s">
        <v>3763</v>
      </c>
      <c r="B669" t="s">
        <v>67</v>
      </c>
      <c r="C669" t="s">
        <v>68</v>
      </c>
      <c r="D669" t="s">
        <v>58</v>
      </c>
      <c r="E669">
        <v>2004</v>
      </c>
      <c r="F669">
        <v>122</v>
      </c>
      <c r="G669" t="s">
        <v>3762</v>
      </c>
      <c r="H669" t="s">
        <v>3764</v>
      </c>
      <c r="I669" s="4">
        <v>65000000</v>
      </c>
      <c r="J669" s="4">
        <v>52397389</v>
      </c>
      <c r="K669">
        <v>5.9</v>
      </c>
      <c r="L669">
        <v>2.35</v>
      </c>
      <c r="M669" t="s">
        <v>612</v>
      </c>
      <c r="N669" t="s">
        <v>3760</v>
      </c>
      <c r="O669">
        <v>687</v>
      </c>
      <c r="P669" t="s">
        <v>342</v>
      </c>
      <c r="Q669">
        <v>16000</v>
      </c>
      <c r="R669" t="s">
        <v>3761</v>
      </c>
      <c r="S669">
        <v>1000</v>
      </c>
      <c r="T669" t="s">
        <v>1035</v>
      </c>
      <c r="U669">
        <v>957</v>
      </c>
      <c r="V669">
        <v>0</v>
      </c>
      <c r="W669">
        <v>19764</v>
      </c>
      <c r="X669">
        <v>0</v>
      </c>
      <c r="Y669">
        <v>132954</v>
      </c>
      <c r="Z669">
        <v>185</v>
      </c>
      <c r="AA669">
        <v>514</v>
      </c>
      <c r="AB669" t="s">
        <v>3765</v>
      </c>
    </row>
    <row r="670" spans="1:28" x14ac:dyDescent="0.3">
      <c r="A670" s="4" t="s">
        <v>3768</v>
      </c>
      <c r="B670" t="s">
        <v>67</v>
      </c>
      <c r="C670" t="s">
        <v>68</v>
      </c>
      <c r="D670" t="s">
        <v>58</v>
      </c>
      <c r="E670">
        <v>1984</v>
      </c>
      <c r="F670">
        <v>114</v>
      </c>
      <c r="G670" t="s">
        <v>1489</v>
      </c>
      <c r="H670" t="s">
        <v>3769</v>
      </c>
      <c r="I670" s="4">
        <v>16900000</v>
      </c>
      <c r="J670" s="4" t="s">
        <v>24161</v>
      </c>
      <c r="K670">
        <v>6.4</v>
      </c>
      <c r="L670">
        <v>1.85</v>
      </c>
      <c r="M670" t="s">
        <v>69</v>
      </c>
      <c r="N670" t="s">
        <v>2296</v>
      </c>
      <c r="O670">
        <v>468</v>
      </c>
      <c r="P670" t="s">
        <v>3767</v>
      </c>
      <c r="Q670">
        <v>1000</v>
      </c>
      <c r="R670" t="s">
        <v>3766</v>
      </c>
      <c r="S670">
        <v>1000</v>
      </c>
      <c r="T670" t="s">
        <v>2297</v>
      </c>
      <c r="U670">
        <v>919</v>
      </c>
      <c r="V670">
        <v>0</v>
      </c>
      <c r="W670">
        <v>3860</v>
      </c>
      <c r="X670">
        <v>0</v>
      </c>
      <c r="Y670">
        <v>41776</v>
      </c>
      <c r="Z670">
        <v>97</v>
      </c>
      <c r="AA670">
        <v>383</v>
      </c>
      <c r="AB670" t="s">
        <v>3770</v>
      </c>
    </row>
    <row r="671" spans="1:28" x14ac:dyDescent="0.3">
      <c r="A671" s="4" t="s">
        <v>3773</v>
      </c>
      <c r="B671" t="s">
        <v>67</v>
      </c>
      <c r="C671" t="s">
        <v>1487</v>
      </c>
      <c r="D671" t="s">
        <v>58</v>
      </c>
      <c r="E671">
        <v>1998</v>
      </c>
      <c r="F671">
        <v>143</v>
      </c>
      <c r="G671" t="s">
        <v>2545</v>
      </c>
      <c r="H671" t="s">
        <v>3775</v>
      </c>
      <c r="I671" s="4">
        <v>65000000</v>
      </c>
      <c r="J671" s="4">
        <v>38966057</v>
      </c>
      <c r="K671">
        <v>6.7</v>
      </c>
      <c r="L671">
        <v>2.35</v>
      </c>
      <c r="M671" t="s">
        <v>612</v>
      </c>
      <c r="N671" t="s">
        <v>3081</v>
      </c>
      <c r="O671">
        <v>0</v>
      </c>
      <c r="P671" t="s">
        <v>3772</v>
      </c>
      <c r="Q671">
        <v>509</v>
      </c>
      <c r="R671" t="s">
        <v>3771</v>
      </c>
      <c r="S671">
        <v>317</v>
      </c>
      <c r="T671" t="s">
        <v>3774</v>
      </c>
      <c r="U671">
        <v>210</v>
      </c>
      <c r="V671">
        <v>688</v>
      </c>
      <c r="W671">
        <v>1409</v>
      </c>
      <c r="X671">
        <v>0</v>
      </c>
      <c r="Y671">
        <v>23940</v>
      </c>
      <c r="Z671">
        <v>117</v>
      </c>
      <c r="AA671">
        <v>157</v>
      </c>
      <c r="AB671" t="s">
        <v>3776</v>
      </c>
    </row>
    <row r="672" spans="1:28" x14ac:dyDescent="0.3">
      <c r="A672" s="4" t="s">
        <v>3777</v>
      </c>
      <c r="B672" t="s">
        <v>67</v>
      </c>
      <c r="C672" t="s">
        <v>793</v>
      </c>
      <c r="D672" t="s">
        <v>58</v>
      </c>
      <c r="E672">
        <v>2012</v>
      </c>
      <c r="F672">
        <v>96</v>
      </c>
      <c r="G672" t="s">
        <v>2227</v>
      </c>
      <c r="H672" t="s">
        <v>3778</v>
      </c>
      <c r="I672" s="4">
        <v>65000000</v>
      </c>
      <c r="J672" s="4">
        <v>42345531</v>
      </c>
      <c r="K672">
        <v>5.4</v>
      </c>
      <c r="L672">
        <v>2.35</v>
      </c>
      <c r="M672" t="s">
        <v>612</v>
      </c>
      <c r="N672" t="s">
        <v>2350</v>
      </c>
      <c r="O672">
        <v>545</v>
      </c>
      <c r="P672" t="s">
        <v>1991</v>
      </c>
      <c r="Q672">
        <v>14000</v>
      </c>
      <c r="R672" t="s">
        <v>2831</v>
      </c>
      <c r="S672">
        <v>1000</v>
      </c>
      <c r="T672" t="s">
        <v>313</v>
      </c>
      <c r="U672">
        <v>974</v>
      </c>
      <c r="V672">
        <v>32000</v>
      </c>
      <c r="W672">
        <v>17913</v>
      </c>
      <c r="X672">
        <v>0</v>
      </c>
      <c r="Y672">
        <v>104831</v>
      </c>
      <c r="Z672">
        <v>239</v>
      </c>
      <c r="AA672">
        <v>423</v>
      </c>
      <c r="AB672" t="s">
        <v>3779</v>
      </c>
    </row>
    <row r="673" spans="1:28" x14ac:dyDescent="0.3">
      <c r="A673" s="4" t="s">
        <v>3780</v>
      </c>
      <c r="B673" t="s">
        <v>67</v>
      </c>
      <c r="C673" t="s">
        <v>68</v>
      </c>
      <c r="D673" t="s">
        <v>58</v>
      </c>
      <c r="E673">
        <v>2008</v>
      </c>
      <c r="F673">
        <v>111</v>
      </c>
      <c r="G673" t="s">
        <v>2829</v>
      </c>
      <c r="H673" t="s">
        <v>3781</v>
      </c>
      <c r="I673" s="4">
        <v>45000000</v>
      </c>
      <c r="J673" s="4">
        <v>36064910</v>
      </c>
      <c r="K673">
        <v>6.4</v>
      </c>
      <c r="L673">
        <v>2.35</v>
      </c>
      <c r="M673" t="s">
        <v>612</v>
      </c>
      <c r="N673" t="s">
        <v>2350</v>
      </c>
      <c r="O673">
        <v>545</v>
      </c>
      <c r="P673" t="s">
        <v>362</v>
      </c>
      <c r="Q673">
        <v>26000</v>
      </c>
      <c r="R673" t="s">
        <v>2988</v>
      </c>
      <c r="S673">
        <v>872</v>
      </c>
      <c r="T673" t="s">
        <v>2337</v>
      </c>
      <c r="U673">
        <v>805</v>
      </c>
      <c r="V673">
        <v>0</v>
      </c>
      <c r="W673">
        <v>28643</v>
      </c>
      <c r="X673">
        <v>4</v>
      </c>
      <c r="Y673">
        <v>166610</v>
      </c>
      <c r="Z673">
        <v>230</v>
      </c>
      <c r="AA673">
        <v>211</v>
      </c>
      <c r="AB673" t="s">
        <v>3782</v>
      </c>
    </row>
    <row r="674" spans="1:28" x14ac:dyDescent="0.3">
      <c r="A674" s="4" t="s">
        <v>3785</v>
      </c>
      <c r="B674" t="s">
        <v>67</v>
      </c>
      <c r="C674" t="s">
        <v>68</v>
      </c>
      <c r="D674" t="s">
        <v>58</v>
      </c>
      <c r="E674">
        <v>1996</v>
      </c>
      <c r="F674">
        <v>121</v>
      </c>
      <c r="G674" t="s">
        <v>1145</v>
      </c>
      <c r="H674" t="s">
        <v>3787</v>
      </c>
      <c r="I674" s="4">
        <v>65000000</v>
      </c>
      <c r="J674" s="4">
        <v>33328051</v>
      </c>
      <c r="K674">
        <v>6.7</v>
      </c>
      <c r="L674">
        <v>2.35</v>
      </c>
      <c r="M674" t="s">
        <v>612</v>
      </c>
      <c r="N674" t="s">
        <v>2085</v>
      </c>
      <c r="O674">
        <v>212</v>
      </c>
      <c r="P674" t="s">
        <v>3784</v>
      </c>
      <c r="Q674">
        <v>394</v>
      </c>
      <c r="R674" t="s">
        <v>3783</v>
      </c>
      <c r="S674">
        <v>380</v>
      </c>
      <c r="T674" t="s">
        <v>3786</v>
      </c>
      <c r="U674">
        <v>263</v>
      </c>
      <c r="V674">
        <v>4000</v>
      </c>
      <c r="W674">
        <v>1531</v>
      </c>
      <c r="X674">
        <v>2</v>
      </c>
      <c r="Y674">
        <v>60508</v>
      </c>
      <c r="Z674">
        <v>94</v>
      </c>
      <c r="AA674">
        <v>285</v>
      </c>
      <c r="AB674" t="s">
        <v>3788</v>
      </c>
    </row>
    <row r="675" spans="1:28" x14ac:dyDescent="0.3">
      <c r="A675" s="4" t="s">
        <v>3791</v>
      </c>
      <c r="B675" t="s">
        <v>67</v>
      </c>
      <c r="C675" t="s">
        <v>68</v>
      </c>
      <c r="D675" t="s">
        <v>58</v>
      </c>
      <c r="E675">
        <v>2000</v>
      </c>
      <c r="F675">
        <v>135</v>
      </c>
      <c r="G675" t="s">
        <v>949</v>
      </c>
      <c r="H675" t="s">
        <v>3793</v>
      </c>
      <c r="I675" s="4">
        <v>65000000</v>
      </c>
      <c r="J675" s="4">
        <v>32598931</v>
      </c>
      <c r="K675">
        <v>6.2</v>
      </c>
      <c r="L675">
        <v>2.35</v>
      </c>
      <c r="M675" t="s">
        <v>612</v>
      </c>
      <c r="N675" t="s">
        <v>3789</v>
      </c>
      <c r="O675">
        <v>138</v>
      </c>
      <c r="P675" t="s">
        <v>3790</v>
      </c>
      <c r="Q675">
        <v>324</v>
      </c>
      <c r="R675" t="s">
        <v>2255</v>
      </c>
      <c r="S675">
        <v>192</v>
      </c>
      <c r="T675" t="s">
        <v>3792</v>
      </c>
      <c r="U675">
        <v>184</v>
      </c>
      <c r="V675">
        <v>892</v>
      </c>
      <c r="W675">
        <v>1013</v>
      </c>
      <c r="X675">
        <v>1</v>
      </c>
      <c r="Y675">
        <v>49300</v>
      </c>
      <c r="Z675">
        <v>134</v>
      </c>
      <c r="AA675">
        <v>265</v>
      </c>
      <c r="AB675" t="s">
        <v>3794</v>
      </c>
    </row>
    <row r="676" spans="1:28" x14ac:dyDescent="0.3">
      <c r="A676" s="4" t="s">
        <v>3795</v>
      </c>
      <c r="B676" t="s">
        <v>67</v>
      </c>
      <c r="C676" t="s">
        <v>68</v>
      </c>
      <c r="D676" t="s">
        <v>58</v>
      </c>
      <c r="E676">
        <v>2005</v>
      </c>
      <c r="F676">
        <v>101</v>
      </c>
      <c r="G676" t="s">
        <v>192</v>
      </c>
      <c r="H676" t="s">
        <v>3797</v>
      </c>
      <c r="I676" s="4">
        <v>65000000</v>
      </c>
      <c r="J676" s="4">
        <v>28045540</v>
      </c>
      <c r="K676">
        <v>6.1</v>
      </c>
      <c r="L676">
        <v>1.85</v>
      </c>
      <c r="M676" t="s">
        <v>122</v>
      </c>
      <c r="N676" t="s">
        <v>277</v>
      </c>
      <c r="O676">
        <v>4000</v>
      </c>
      <c r="P676" t="s">
        <v>584</v>
      </c>
      <c r="Q676">
        <v>17000</v>
      </c>
      <c r="R676" t="s">
        <v>727</v>
      </c>
      <c r="S676">
        <v>14000</v>
      </c>
      <c r="T676" t="s">
        <v>3796</v>
      </c>
      <c r="U676">
        <v>539</v>
      </c>
      <c r="V676">
        <v>0</v>
      </c>
      <c r="W676">
        <v>32232</v>
      </c>
      <c r="X676">
        <v>0</v>
      </c>
      <c r="Y676">
        <v>67707</v>
      </c>
      <c r="Z676">
        <v>136</v>
      </c>
      <c r="AA676">
        <v>202</v>
      </c>
      <c r="AB676" t="s">
        <v>3798</v>
      </c>
    </row>
    <row r="677" spans="1:28" x14ac:dyDescent="0.3">
      <c r="A677" s="4" t="s">
        <v>3800</v>
      </c>
      <c r="B677" t="s">
        <v>67</v>
      </c>
      <c r="C677" t="s">
        <v>68</v>
      </c>
      <c r="D677" t="s">
        <v>58</v>
      </c>
      <c r="E677">
        <v>1999</v>
      </c>
      <c r="F677">
        <v>151</v>
      </c>
      <c r="G677" t="s">
        <v>19</v>
      </c>
      <c r="H677" t="s">
        <v>3802</v>
      </c>
      <c r="I677" s="4">
        <v>63000000</v>
      </c>
      <c r="J677" s="4">
        <v>37023395</v>
      </c>
      <c r="K677">
        <v>8.8000000000000007</v>
      </c>
      <c r="L677">
        <v>2.35</v>
      </c>
      <c r="M677" t="s">
        <v>612</v>
      </c>
      <c r="N677" t="s">
        <v>712</v>
      </c>
      <c r="O677">
        <v>21000</v>
      </c>
      <c r="P677" t="s">
        <v>367</v>
      </c>
      <c r="Q677">
        <v>11000</v>
      </c>
      <c r="R677" t="s">
        <v>3799</v>
      </c>
      <c r="S677">
        <v>783</v>
      </c>
      <c r="T677" t="s">
        <v>3801</v>
      </c>
      <c r="U677">
        <v>637</v>
      </c>
      <c r="V677">
        <v>48000</v>
      </c>
      <c r="W677">
        <v>13209</v>
      </c>
      <c r="X677">
        <v>2</v>
      </c>
      <c r="Y677">
        <v>1347461</v>
      </c>
      <c r="Z677">
        <v>315</v>
      </c>
      <c r="AA677">
        <v>2968</v>
      </c>
      <c r="AB677" t="s">
        <v>3803</v>
      </c>
    </row>
    <row r="678" spans="1:28" x14ac:dyDescent="0.3">
      <c r="A678" s="4" t="s">
        <v>3806</v>
      </c>
      <c r="B678" t="s">
        <v>67</v>
      </c>
      <c r="C678" t="s">
        <v>68</v>
      </c>
      <c r="D678" t="s">
        <v>58</v>
      </c>
      <c r="E678">
        <v>2006</v>
      </c>
      <c r="F678">
        <v>131</v>
      </c>
      <c r="G678" t="s">
        <v>3805</v>
      </c>
      <c r="H678" t="s">
        <v>3807</v>
      </c>
      <c r="I678" s="4">
        <v>65000000</v>
      </c>
      <c r="J678" s="4">
        <v>43532294</v>
      </c>
      <c r="K678">
        <v>7.1</v>
      </c>
      <c r="L678">
        <v>2.35</v>
      </c>
      <c r="M678" t="s">
        <v>122</v>
      </c>
      <c r="N678" t="s">
        <v>354</v>
      </c>
      <c r="O678">
        <v>368</v>
      </c>
      <c r="P678" t="s">
        <v>687</v>
      </c>
      <c r="Q678">
        <v>11000</v>
      </c>
      <c r="R678" t="s">
        <v>3804</v>
      </c>
      <c r="S678">
        <v>529</v>
      </c>
      <c r="T678" t="s">
        <v>3261</v>
      </c>
      <c r="U678">
        <v>383</v>
      </c>
      <c r="V678">
        <v>0</v>
      </c>
      <c r="W678">
        <v>12088</v>
      </c>
      <c r="X678">
        <v>0</v>
      </c>
      <c r="Y678">
        <v>46951</v>
      </c>
      <c r="Z678">
        <v>96</v>
      </c>
      <c r="AA678">
        <v>175</v>
      </c>
      <c r="AB678" t="s">
        <v>3808</v>
      </c>
    </row>
    <row r="679" spans="1:28" x14ac:dyDescent="0.3">
      <c r="A679" s="4" t="s">
        <v>24066</v>
      </c>
      <c r="B679" t="s">
        <v>67</v>
      </c>
      <c r="C679" t="s">
        <v>86</v>
      </c>
      <c r="D679" t="s">
        <v>58</v>
      </c>
      <c r="E679" t="s">
        <v>24161</v>
      </c>
      <c r="F679">
        <v>60</v>
      </c>
      <c r="G679" t="s">
        <v>3097</v>
      </c>
      <c r="H679" t="s">
        <v>3810</v>
      </c>
      <c r="I679" s="4" t="s">
        <v>24161</v>
      </c>
      <c r="J679" s="4" t="s">
        <v>24161</v>
      </c>
      <c r="K679">
        <v>8.1</v>
      </c>
      <c r="L679" t="s">
        <v>24161</v>
      </c>
      <c r="M679" t="s">
        <v>24161</v>
      </c>
      <c r="N679" t="s">
        <v>24161</v>
      </c>
      <c r="O679" t="s">
        <v>24161</v>
      </c>
      <c r="P679" t="s">
        <v>713</v>
      </c>
      <c r="Q679">
        <v>1000</v>
      </c>
      <c r="R679" t="s">
        <v>203</v>
      </c>
      <c r="S679">
        <v>773</v>
      </c>
      <c r="T679" t="s">
        <v>3809</v>
      </c>
      <c r="U679">
        <v>575</v>
      </c>
      <c r="V679">
        <v>0</v>
      </c>
      <c r="W679">
        <v>3537</v>
      </c>
      <c r="X679">
        <v>0</v>
      </c>
      <c r="Y679">
        <v>8739</v>
      </c>
      <c r="Z679">
        <v>14</v>
      </c>
      <c r="AA679">
        <v>28</v>
      </c>
      <c r="AB679" t="s">
        <v>3811</v>
      </c>
    </row>
    <row r="680" spans="1:28" x14ac:dyDescent="0.3">
      <c r="A680" s="4" t="s">
        <v>3813</v>
      </c>
      <c r="B680" t="s">
        <v>67</v>
      </c>
      <c r="C680" t="s">
        <v>68</v>
      </c>
      <c r="D680" t="s">
        <v>58</v>
      </c>
      <c r="E680">
        <v>1991</v>
      </c>
      <c r="F680">
        <v>100</v>
      </c>
      <c r="G680" t="s">
        <v>1649</v>
      </c>
      <c r="H680" t="s">
        <v>3814</v>
      </c>
      <c r="I680" s="4">
        <v>70000000</v>
      </c>
      <c r="J680" s="4">
        <v>17218080</v>
      </c>
      <c r="K680">
        <v>5.7</v>
      </c>
      <c r="L680">
        <v>1.85</v>
      </c>
      <c r="M680" t="s">
        <v>612</v>
      </c>
      <c r="N680" t="s">
        <v>3812</v>
      </c>
      <c r="O680">
        <v>36</v>
      </c>
      <c r="P680" t="s">
        <v>1002</v>
      </c>
      <c r="Q680">
        <v>13000</v>
      </c>
      <c r="R680" t="s">
        <v>1463</v>
      </c>
      <c r="S680">
        <v>773</v>
      </c>
      <c r="T680" t="s">
        <v>2312</v>
      </c>
      <c r="U680">
        <v>554</v>
      </c>
      <c r="V680">
        <v>0</v>
      </c>
      <c r="W680">
        <v>15944</v>
      </c>
      <c r="X680">
        <v>0</v>
      </c>
      <c r="Y680">
        <v>43376</v>
      </c>
      <c r="Z680">
        <v>60</v>
      </c>
      <c r="AA680">
        <v>249</v>
      </c>
      <c r="AB680" t="s">
        <v>3815</v>
      </c>
    </row>
    <row r="681" spans="1:28" x14ac:dyDescent="0.3">
      <c r="A681" s="4" t="s">
        <v>3817</v>
      </c>
      <c r="B681" t="s">
        <v>67</v>
      </c>
      <c r="C681" t="s">
        <v>1487</v>
      </c>
      <c r="D681" t="s">
        <v>58</v>
      </c>
      <c r="E681">
        <v>2000</v>
      </c>
      <c r="F681">
        <v>105</v>
      </c>
      <c r="G681" t="s">
        <v>1034</v>
      </c>
      <c r="H681" t="s">
        <v>3818</v>
      </c>
      <c r="I681" s="4">
        <v>65000000</v>
      </c>
      <c r="J681" s="4">
        <v>10014234</v>
      </c>
      <c r="K681">
        <v>5</v>
      </c>
      <c r="L681">
        <v>1.85</v>
      </c>
      <c r="M681" t="s">
        <v>612</v>
      </c>
      <c r="N681" t="s">
        <v>3679</v>
      </c>
      <c r="O681">
        <v>0</v>
      </c>
      <c r="P681" t="s">
        <v>2541</v>
      </c>
      <c r="Q681">
        <v>975</v>
      </c>
      <c r="R681" t="s">
        <v>3816</v>
      </c>
      <c r="S681">
        <v>909</v>
      </c>
      <c r="T681" t="s">
        <v>3001</v>
      </c>
      <c r="U681">
        <v>506</v>
      </c>
      <c r="V681">
        <v>177</v>
      </c>
      <c r="W681">
        <v>3580</v>
      </c>
      <c r="X681">
        <v>1</v>
      </c>
      <c r="Y681">
        <v>8560</v>
      </c>
      <c r="Z681">
        <v>60</v>
      </c>
      <c r="AA681">
        <v>69</v>
      </c>
      <c r="AB681" t="s">
        <v>3819</v>
      </c>
    </row>
    <row r="682" spans="1:28" x14ac:dyDescent="0.3">
      <c r="A682" s="4" t="s">
        <v>3824</v>
      </c>
      <c r="B682" t="s">
        <v>67</v>
      </c>
      <c r="C682" t="s">
        <v>397</v>
      </c>
      <c r="D682" t="s">
        <v>58</v>
      </c>
      <c r="E682">
        <v>2014</v>
      </c>
      <c r="F682">
        <v>92</v>
      </c>
      <c r="G682" t="s">
        <v>3822</v>
      </c>
      <c r="H682" t="s">
        <v>3825</v>
      </c>
      <c r="I682" s="4">
        <v>65000000</v>
      </c>
      <c r="J682" s="4">
        <v>19059018</v>
      </c>
      <c r="K682">
        <v>5.0999999999999996</v>
      </c>
      <c r="L682">
        <v>2.35</v>
      </c>
      <c r="M682" t="s">
        <v>69</v>
      </c>
      <c r="N682" t="s">
        <v>3820</v>
      </c>
      <c r="O682">
        <v>72</v>
      </c>
      <c r="P682" t="s">
        <v>3823</v>
      </c>
      <c r="Q682">
        <v>623</v>
      </c>
      <c r="R682" t="s">
        <v>3821</v>
      </c>
      <c r="S682">
        <v>593</v>
      </c>
      <c r="T682" t="s">
        <v>2115</v>
      </c>
      <c r="U682">
        <v>568</v>
      </c>
      <c r="V682">
        <v>15000</v>
      </c>
      <c r="W682">
        <v>3165</v>
      </c>
      <c r="X682">
        <v>0</v>
      </c>
      <c r="Y682">
        <v>65709</v>
      </c>
      <c r="Z682">
        <v>308</v>
      </c>
      <c r="AA682">
        <v>194</v>
      </c>
      <c r="AB682" t="s">
        <v>3826</v>
      </c>
    </row>
    <row r="683" spans="1:28" x14ac:dyDescent="0.3">
      <c r="A683" s="4" t="s">
        <v>3830</v>
      </c>
      <c r="B683" t="s">
        <v>67</v>
      </c>
      <c r="C683" t="s">
        <v>86</v>
      </c>
      <c r="D683" t="s">
        <v>58</v>
      </c>
      <c r="E683">
        <v>2005</v>
      </c>
      <c r="F683">
        <v>130</v>
      </c>
      <c r="G683" t="s">
        <v>1954</v>
      </c>
      <c r="H683" t="s">
        <v>3832</v>
      </c>
      <c r="I683" s="4">
        <v>50000000</v>
      </c>
      <c r="J683" s="4">
        <v>1987287</v>
      </c>
      <c r="K683">
        <v>6.9</v>
      </c>
      <c r="L683">
        <v>2.35</v>
      </c>
      <c r="M683" t="s">
        <v>69</v>
      </c>
      <c r="N683" t="s">
        <v>3827</v>
      </c>
      <c r="O683">
        <v>2000</v>
      </c>
      <c r="P683" t="s">
        <v>3829</v>
      </c>
      <c r="Q683">
        <v>268</v>
      </c>
      <c r="R683" t="s">
        <v>3828</v>
      </c>
      <c r="S683">
        <v>85</v>
      </c>
      <c r="T683" t="s">
        <v>3831</v>
      </c>
      <c r="U683">
        <v>25</v>
      </c>
      <c r="V683">
        <v>0</v>
      </c>
      <c r="W683">
        <v>450</v>
      </c>
      <c r="X683">
        <v>0</v>
      </c>
      <c r="Y683">
        <v>25474</v>
      </c>
      <c r="Z683">
        <v>127</v>
      </c>
      <c r="AA683">
        <v>138</v>
      </c>
      <c r="AB683" t="s">
        <v>3833</v>
      </c>
    </row>
    <row r="684" spans="1:28" x14ac:dyDescent="0.3">
      <c r="A684" s="4" t="s">
        <v>3834</v>
      </c>
      <c r="B684" t="s">
        <v>67</v>
      </c>
      <c r="C684" t="s">
        <v>295</v>
      </c>
      <c r="D684" t="s">
        <v>58</v>
      </c>
      <c r="E684">
        <v>2005</v>
      </c>
      <c r="F684">
        <v>100</v>
      </c>
      <c r="G684" t="s">
        <v>3019</v>
      </c>
      <c r="H684" t="s">
        <v>3835</v>
      </c>
      <c r="I684" s="4">
        <v>43000000</v>
      </c>
      <c r="J684" s="4">
        <v>24407944</v>
      </c>
      <c r="K684">
        <v>4.8</v>
      </c>
      <c r="L684">
        <v>2.35</v>
      </c>
      <c r="M684" t="s">
        <v>69</v>
      </c>
      <c r="N684" t="s">
        <v>3624</v>
      </c>
      <c r="O684">
        <v>38</v>
      </c>
      <c r="P684" t="s">
        <v>776</v>
      </c>
      <c r="Q684">
        <v>3000</v>
      </c>
      <c r="R684" t="s">
        <v>614</v>
      </c>
      <c r="S684">
        <v>1000</v>
      </c>
      <c r="T684" t="s">
        <v>2160</v>
      </c>
      <c r="U684">
        <v>1000</v>
      </c>
      <c r="V684">
        <v>0</v>
      </c>
      <c r="W684">
        <v>7048</v>
      </c>
      <c r="X684">
        <v>0</v>
      </c>
      <c r="Y684">
        <v>71202</v>
      </c>
      <c r="Z684">
        <v>196</v>
      </c>
      <c r="AA684">
        <v>380</v>
      </c>
      <c r="AB684" t="s">
        <v>3836</v>
      </c>
    </row>
    <row r="685" spans="1:28" x14ac:dyDescent="0.3">
      <c r="A685" s="4" t="s">
        <v>3838</v>
      </c>
      <c r="B685" t="s">
        <v>67</v>
      </c>
      <c r="C685" t="s">
        <v>68</v>
      </c>
      <c r="D685" t="s">
        <v>24160</v>
      </c>
      <c r="E685">
        <v>2014</v>
      </c>
      <c r="F685">
        <v>102</v>
      </c>
      <c r="G685" t="s">
        <v>361</v>
      </c>
      <c r="H685" t="s">
        <v>3839</v>
      </c>
      <c r="I685" s="4">
        <v>65000000</v>
      </c>
      <c r="J685" s="4">
        <v>13750556</v>
      </c>
      <c r="K685">
        <v>6.5</v>
      </c>
      <c r="L685">
        <v>1.85</v>
      </c>
      <c r="M685" t="s">
        <v>612</v>
      </c>
      <c r="N685" t="s">
        <v>3837</v>
      </c>
      <c r="O685">
        <v>436</v>
      </c>
      <c r="P685" t="s">
        <v>92</v>
      </c>
      <c r="Q685">
        <v>23000</v>
      </c>
      <c r="R685" t="s">
        <v>1002</v>
      </c>
      <c r="S685">
        <v>13000</v>
      </c>
      <c r="T685" t="s">
        <v>226</v>
      </c>
      <c r="U685">
        <v>6000</v>
      </c>
      <c r="V685">
        <v>32000</v>
      </c>
      <c r="W685">
        <v>49433</v>
      </c>
      <c r="X685">
        <v>3</v>
      </c>
      <c r="Y685">
        <v>111102</v>
      </c>
      <c r="Z685">
        <v>339</v>
      </c>
      <c r="AA685">
        <v>239</v>
      </c>
      <c r="AB685" t="s">
        <v>3840</v>
      </c>
    </row>
    <row r="686" spans="1:28" x14ac:dyDescent="0.3">
      <c r="A686" s="4" t="s">
        <v>3842</v>
      </c>
      <c r="B686" t="s">
        <v>67</v>
      </c>
      <c r="C686" t="s">
        <v>68</v>
      </c>
      <c r="D686" t="s">
        <v>58</v>
      </c>
      <c r="E686">
        <v>1999</v>
      </c>
      <c r="F686">
        <v>133</v>
      </c>
      <c r="G686" t="s">
        <v>3841</v>
      </c>
      <c r="H686" t="s">
        <v>3844</v>
      </c>
      <c r="I686" s="4">
        <v>64000000</v>
      </c>
      <c r="J686" s="4">
        <v>31054924</v>
      </c>
      <c r="K686">
        <v>5.0999999999999996</v>
      </c>
      <c r="L686">
        <v>1.85</v>
      </c>
      <c r="M686" t="s">
        <v>612</v>
      </c>
      <c r="N686" t="s">
        <v>2232</v>
      </c>
      <c r="O686">
        <v>521</v>
      </c>
      <c r="P686" t="s">
        <v>418</v>
      </c>
      <c r="Q686">
        <v>11000</v>
      </c>
      <c r="R686" t="s">
        <v>230</v>
      </c>
      <c r="S686">
        <v>1000</v>
      </c>
      <c r="T686" t="s">
        <v>3843</v>
      </c>
      <c r="U686">
        <v>970</v>
      </c>
      <c r="V686">
        <v>295</v>
      </c>
      <c r="W686">
        <v>16710</v>
      </c>
      <c r="X686">
        <v>1</v>
      </c>
      <c r="Y686">
        <v>17025</v>
      </c>
      <c r="Z686">
        <v>96</v>
      </c>
      <c r="AA686">
        <v>290</v>
      </c>
      <c r="AB686" t="s">
        <v>3845</v>
      </c>
    </row>
    <row r="687" spans="1:28" x14ac:dyDescent="0.3">
      <c r="A687" s="4" t="s">
        <v>3849</v>
      </c>
      <c r="B687" t="s">
        <v>67</v>
      </c>
      <c r="C687" t="s">
        <v>86</v>
      </c>
      <c r="D687" t="s">
        <v>58</v>
      </c>
      <c r="E687">
        <v>2015</v>
      </c>
      <c r="F687">
        <v>121</v>
      </c>
      <c r="G687" t="s">
        <v>3848</v>
      </c>
      <c r="H687" t="s">
        <v>3851</v>
      </c>
      <c r="I687" s="4">
        <v>55000000</v>
      </c>
      <c r="J687" s="4">
        <v>43247140</v>
      </c>
      <c r="K687">
        <v>7.1</v>
      </c>
      <c r="L687">
        <v>2.35</v>
      </c>
      <c r="M687" t="s">
        <v>69</v>
      </c>
      <c r="N687" t="s">
        <v>3846</v>
      </c>
      <c r="O687">
        <v>175</v>
      </c>
      <c r="P687" t="s">
        <v>3057</v>
      </c>
      <c r="Q687">
        <v>963</v>
      </c>
      <c r="R687" t="s">
        <v>3847</v>
      </c>
      <c r="S687">
        <v>580</v>
      </c>
      <c r="T687" t="s">
        <v>3850</v>
      </c>
      <c r="U687">
        <v>221</v>
      </c>
      <c r="V687">
        <v>40000</v>
      </c>
      <c r="W687">
        <v>2131</v>
      </c>
      <c r="X687">
        <v>0</v>
      </c>
      <c r="Y687">
        <v>134625</v>
      </c>
      <c r="Z687">
        <v>361</v>
      </c>
      <c r="AA687">
        <v>265</v>
      </c>
      <c r="AB687" t="s">
        <v>3852</v>
      </c>
    </row>
    <row r="688" spans="1:28" x14ac:dyDescent="0.3">
      <c r="A688" s="4" t="s">
        <v>3856</v>
      </c>
      <c r="B688" t="s">
        <v>67</v>
      </c>
      <c r="C688" t="s">
        <v>793</v>
      </c>
      <c r="D688" t="s">
        <v>58</v>
      </c>
      <c r="E688">
        <v>2006</v>
      </c>
      <c r="F688">
        <v>147</v>
      </c>
      <c r="G688" t="s">
        <v>3854</v>
      </c>
      <c r="H688" t="s">
        <v>3858</v>
      </c>
      <c r="I688" s="4">
        <v>50000000</v>
      </c>
      <c r="J688" s="4">
        <v>2208939</v>
      </c>
      <c r="K688">
        <v>7.5</v>
      </c>
      <c r="L688">
        <v>2.35</v>
      </c>
      <c r="M688" t="s">
        <v>612</v>
      </c>
      <c r="N688" t="s">
        <v>1866</v>
      </c>
      <c r="O688">
        <v>670</v>
      </c>
      <c r="P688" t="s">
        <v>3855</v>
      </c>
      <c r="Q688">
        <v>177</v>
      </c>
      <c r="R688" t="s">
        <v>3853</v>
      </c>
      <c r="S688">
        <v>27</v>
      </c>
      <c r="T688" t="s">
        <v>3857</v>
      </c>
      <c r="U688">
        <v>16</v>
      </c>
      <c r="V688">
        <v>26000</v>
      </c>
      <c r="W688">
        <v>253</v>
      </c>
      <c r="X688">
        <v>0</v>
      </c>
      <c r="Y688">
        <v>190490</v>
      </c>
      <c r="Z688">
        <v>226</v>
      </c>
      <c r="AA688">
        <v>482</v>
      </c>
      <c r="AB688" t="s">
        <v>3859</v>
      </c>
    </row>
    <row r="689" spans="1:28" x14ac:dyDescent="0.3">
      <c r="A689" s="4" t="s">
        <v>3861</v>
      </c>
      <c r="B689" t="s">
        <v>67</v>
      </c>
      <c r="C689" t="s">
        <v>68</v>
      </c>
      <c r="D689" t="s">
        <v>58</v>
      </c>
      <c r="E689">
        <v>2002</v>
      </c>
      <c r="F689">
        <v>94</v>
      </c>
      <c r="G689" t="s">
        <v>1771</v>
      </c>
      <c r="H689" t="s">
        <v>3863</v>
      </c>
      <c r="I689" s="4">
        <v>63000000</v>
      </c>
      <c r="J689" s="4">
        <v>213079163</v>
      </c>
      <c r="K689">
        <v>6.2</v>
      </c>
      <c r="L689">
        <v>2.35</v>
      </c>
      <c r="M689" t="s">
        <v>69</v>
      </c>
      <c r="N689" t="s">
        <v>1984</v>
      </c>
      <c r="O689">
        <v>116</v>
      </c>
      <c r="P689" t="s">
        <v>1278</v>
      </c>
      <c r="Q689">
        <v>645</v>
      </c>
      <c r="R689" t="s">
        <v>3860</v>
      </c>
      <c r="S689">
        <v>522</v>
      </c>
      <c r="T689" t="s">
        <v>3862</v>
      </c>
      <c r="U689">
        <v>481</v>
      </c>
      <c r="V689">
        <v>0</v>
      </c>
      <c r="W689">
        <v>2725</v>
      </c>
      <c r="X689">
        <v>2</v>
      </c>
      <c r="Y689">
        <v>162909</v>
      </c>
      <c r="Z689">
        <v>194</v>
      </c>
      <c r="AA689">
        <v>795</v>
      </c>
      <c r="AB689" t="s">
        <v>3864</v>
      </c>
    </row>
    <row r="690" spans="1:28" x14ac:dyDescent="0.3">
      <c r="A690" s="4" t="s">
        <v>3865</v>
      </c>
      <c r="B690" t="s">
        <v>67</v>
      </c>
      <c r="C690" t="s">
        <v>3869</v>
      </c>
      <c r="D690" t="s">
        <v>58</v>
      </c>
      <c r="E690">
        <v>2009</v>
      </c>
      <c r="F690">
        <v>94</v>
      </c>
      <c r="G690" t="s">
        <v>1271</v>
      </c>
      <c r="H690" t="s">
        <v>3867</v>
      </c>
      <c r="I690" s="4">
        <v>65000000</v>
      </c>
      <c r="J690" s="4">
        <v>19548064</v>
      </c>
      <c r="K690">
        <v>6.3</v>
      </c>
      <c r="L690">
        <v>2.35</v>
      </c>
      <c r="M690" t="s">
        <v>122</v>
      </c>
      <c r="N690" t="s">
        <v>961</v>
      </c>
      <c r="O690">
        <v>42</v>
      </c>
      <c r="P690" t="s">
        <v>732</v>
      </c>
      <c r="Q690">
        <v>12000</v>
      </c>
      <c r="R690" t="s">
        <v>802</v>
      </c>
      <c r="S690">
        <v>9000</v>
      </c>
      <c r="T690" t="s">
        <v>3866</v>
      </c>
      <c r="U690">
        <v>668</v>
      </c>
      <c r="V690">
        <v>0</v>
      </c>
      <c r="W690">
        <v>23365</v>
      </c>
      <c r="X690">
        <v>1</v>
      </c>
      <c r="Y690">
        <v>25681</v>
      </c>
      <c r="Z690">
        <v>138</v>
      </c>
      <c r="AA690">
        <v>77</v>
      </c>
      <c r="AB690" t="s">
        <v>3868</v>
      </c>
    </row>
    <row r="691" spans="1:28" x14ac:dyDescent="0.3">
      <c r="A691" s="4" t="s">
        <v>3870</v>
      </c>
      <c r="B691" t="s">
        <v>67</v>
      </c>
      <c r="C691" t="s">
        <v>68</v>
      </c>
      <c r="D691" t="s">
        <v>58</v>
      </c>
      <c r="E691">
        <v>1993</v>
      </c>
      <c r="F691">
        <v>127</v>
      </c>
      <c r="G691" t="s">
        <v>1194</v>
      </c>
      <c r="H691" t="s">
        <v>3872</v>
      </c>
      <c r="I691" s="4">
        <v>63000000</v>
      </c>
      <c r="J691" s="4">
        <v>356784000</v>
      </c>
      <c r="K691">
        <v>8.1</v>
      </c>
      <c r="L691">
        <v>1.85</v>
      </c>
      <c r="M691" t="s">
        <v>69</v>
      </c>
      <c r="N691" t="s">
        <v>416</v>
      </c>
      <c r="O691">
        <v>14000</v>
      </c>
      <c r="P691" t="s">
        <v>1019</v>
      </c>
      <c r="Q691">
        <v>967</v>
      </c>
      <c r="R691" t="s">
        <v>3002</v>
      </c>
      <c r="S691">
        <v>610</v>
      </c>
      <c r="T691" t="s">
        <v>3871</v>
      </c>
      <c r="U691">
        <v>191</v>
      </c>
      <c r="V691">
        <v>19000</v>
      </c>
      <c r="W691">
        <v>2129</v>
      </c>
      <c r="X691">
        <v>0</v>
      </c>
      <c r="Y691">
        <v>613473</v>
      </c>
      <c r="Z691">
        <v>308</v>
      </c>
      <c r="AA691">
        <v>895</v>
      </c>
      <c r="AB691" t="s">
        <v>3873</v>
      </c>
    </row>
    <row r="692" spans="1:28" x14ac:dyDescent="0.3">
      <c r="A692" s="4" t="s">
        <v>3875</v>
      </c>
      <c r="B692" t="s">
        <v>67</v>
      </c>
      <c r="C692" t="s">
        <v>68</v>
      </c>
      <c r="D692" t="s">
        <v>58</v>
      </c>
      <c r="E692">
        <v>1994</v>
      </c>
      <c r="F692">
        <v>212</v>
      </c>
      <c r="G692" t="s">
        <v>3874</v>
      </c>
      <c r="H692" t="s">
        <v>3877</v>
      </c>
      <c r="I692" s="4">
        <v>63000000</v>
      </c>
      <c r="J692" s="4">
        <v>25052000</v>
      </c>
      <c r="K692">
        <v>6.6</v>
      </c>
      <c r="L692">
        <v>2.35</v>
      </c>
      <c r="M692" t="s">
        <v>69</v>
      </c>
      <c r="N692" t="s">
        <v>3650</v>
      </c>
      <c r="O692">
        <v>759</v>
      </c>
      <c r="P692" t="s">
        <v>563</v>
      </c>
      <c r="Q692">
        <v>2000</v>
      </c>
      <c r="R692" t="s">
        <v>1821</v>
      </c>
      <c r="S692">
        <v>925</v>
      </c>
      <c r="T692" t="s">
        <v>3876</v>
      </c>
      <c r="U692">
        <v>812</v>
      </c>
      <c r="V692">
        <v>0</v>
      </c>
      <c r="W692">
        <v>5708</v>
      </c>
      <c r="X692">
        <v>0</v>
      </c>
      <c r="Y692">
        <v>35314</v>
      </c>
      <c r="Z692">
        <v>40</v>
      </c>
      <c r="AA692">
        <v>145</v>
      </c>
      <c r="AB692" t="s">
        <v>3878</v>
      </c>
    </row>
    <row r="693" spans="1:28" x14ac:dyDescent="0.3">
      <c r="A693" s="4" t="s">
        <v>3880</v>
      </c>
      <c r="B693" t="s">
        <v>67</v>
      </c>
      <c r="C693" t="s">
        <v>68</v>
      </c>
      <c r="D693" t="s">
        <v>58</v>
      </c>
      <c r="E693">
        <v>1994</v>
      </c>
      <c r="F693">
        <v>141</v>
      </c>
      <c r="G693" t="s">
        <v>491</v>
      </c>
      <c r="H693" t="s">
        <v>3881</v>
      </c>
      <c r="I693" s="4">
        <v>62000000</v>
      </c>
      <c r="J693" s="4">
        <v>122012710</v>
      </c>
      <c r="K693">
        <v>6.9</v>
      </c>
      <c r="L693">
        <v>2.35</v>
      </c>
      <c r="M693" t="s">
        <v>69</v>
      </c>
      <c r="N693" t="s">
        <v>1222</v>
      </c>
      <c r="O693">
        <v>176</v>
      </c>
      <c r="P693" t="s">
        <v>418</v>
      </c>
      <c r="Q693">
        <v>11000</v>
      </c>
      <c r="R693" t="s">
        <v>3879</v>
      </c>
      <c r="S693">
        <v>913</v>
      </c>
      <c r="T693" t="s">
        <v>2453</v>
      </c>
      <c r="U693">
        <v>672</v>
      </c>
      <c r="V693">
        <v>0</v>
      </c>
      <c r="W693">
        <v>14178</v>
      </c>
      <c r="X693">
        <v>1</v>
      </c>
      <c r="Y693">
        <v>69663</v>
      </c>
      <c r="Z693">
        <v>42</v>
      </c>
      <c r="AA693">
        <v>133</v>
      </c>
      <c r="AB693" t="s">
        <v>3882</v>
      </c>
    </row>
    <row r="694" spans="1:28" x14ac:dyDescent="0.3">
      <c r="A694" s="4" t="s">
        <v>3886</v>
      </c>
      <c r="B694" t="s">
        <v>1965</v>
      </c>
      <c r="C694" t="s">
        <v>918</v>
      </c>
      <c r="D694" t="s">
        <v>58</v>
      </c>
      <c r="E694">
        <v>2015</v>
      </c>
      <c r="F694">
        <v>103</v>
      </c>
      <c r="G694" t="s">
        <v>216</v>
      </c>
      <c r="H694" t="s">
        <v>3888</v>
      </c>
      <c r="I694" s="4">
        <v>65000000</v>
      </c>
      <c r="J694" s="4">
        <v>72413</v>
      </c>
      <c r="K694">
        <v>6.1</v>
      </c>
      <c r="L694">
        <v>2.35</v>
      </c>
      <c r="M694" t="s">
        <v>612</v>
      </c>
      <c r="N694" t="s">
        <v>3883</v>
      </c>
      <c r="O694">
        <v>10</v>
      </c>
      <c r="P694" t="s">
        <v>3885</v>
      </c>
      <c r="Q694">
        <v>21</v>
      </c>
      <c r="R694" t="s">
        <v>3884</v>
      </c>
      <c r="S694">
        <v>18</v>
      </c>
      <c r="T694" t="s">
        <v>3887</v>
      </c>
      <c r="U694">
        <v>7</v>
      </c>
      <c r="V694">
        <v>0</v>
      </c>
      <c r="W694">
        <v>58</v>
      </c>
      <c r="X694">
        <v>3</v>
      </c>
      <c r="Y694">
        <v>11584</v>
      </c>
      <c r="Z694">
        <v>68</v>
      </c>
      <c r="AA694">
        <v>86</v>
      </c>
      <c r="AB694" t="s">
        <v>3889</v>
      </c>
    </row>
    <row r="695" spans="1:28" x14ac:dyDescent="0.3">
      <c r="A695" s="4" t="s">
        <v>3892</v>
      </c>
      <c r="B695" t="s">
        <v>67</v>
      </c>
      <c r="C695" t="s">
        <v>68</v>
      </c>
      <c r="D695" t="s">
        <v>58</v>
      </c>
      <c r="E695">
        <v>2006</v>
      </c>
      <c r="F695">
        <v>98</v>
      </c>
      <c r="G695" t="s">
        <v>1034</v>
      </c>
      <c r="H695" t="s">
        <v>3894</v>
      </c>
      <c r="I695" s="4">
        <v>64000000</v>
      </c>
      <c r="J695" s="4">
        <v>58255287</v>
      </c>
      <c r="K695">
        <v>4.3</v>
      </c>
      <c r="L695">
        <v>1.85</v>
      </c>
      <c r="M695" t="s">
        <v>69</v>
      </c>
      <c r="N695" t="s">
        <v>3890</v>
      </c>
      <c r="O695">
        <v>322</v>
      </c>
      <c r="P695" t="s">
        <v>1674</v>
      </c>
      <c r="Q695">
        <v>979</v>
      </c>
      <c r="R695" t="s">
        <v>3891</v>
      </c>
      <c r="S695">
        <v>862</v>
      </c>
      <c r="T695" t="s">
        <v>3893</v>
      </c>
      <c r="U695">
        <v>723</v>
      </c>
      <c r="V695">
        <v>0</v>
      </c>
      <c r="W695">
        <v>6334</v>
      </c>
      <c r="X695">
        <v>1</v>
      </c>
      <c r="Y695">
        <v>39471</v>
      </c>
      <c r="Z695">
        <v>78</v>
      </c>
      <c r="AA695">
        <v>187</v>
      </c>
      <c r="AB695" t="s">
        <v>3895</v>
      </c>
    </row>
    <row r="696" spans="1:28" x14ac:dyDescent="0.3">
      <c r="A696" s="4" t="s">
        <v>3897</v>
      </c>
      <c r="B696" t="s">
        <v>67</v>
      </c>
      <c r="C696" t="s">
        <v>1487</v>
      </c>
      <c r="D696" t="s">
        <v>58</v>
      </c>
      <c r="E696">
        <v>2000</v>
      </c>
      <c r="F696">
        <v>116</v>
      </c>
      <c r="G696" t="s">
        <v>3896</v>
      </c>
      <c r="H696" t="s">
        <v>3899</v>
      </c>
      <c r="I696" s="4">
        <v>62000000</v>
      </c>
      <c r="J696" s="4">
        <v>77086030</v>
      </c>
      <c r="K696">
        <v>6.6</v>
      </c>
      <c r="L696">
        <v>2.35</v>
      </c>
      <c r="M696" t="s">
        <v>69</v>
      </c>
      <c r="N696" t="s">
        <v>673</v>
      </c>
      <c r="O696">
        <v>84</v>
      </c>
      <c r="P696" t="s">
        <v>687</v>
      </c>
      <c r="Q696">
        <v>11000</v>
      </c>
      <c r="R696" t="s">
        <v>233</v>
      </c>
      <c r="S696">
        <v>919</v>
      </c>
      <c r="T696" t="s">
        <v>3898</v>
      </c>
      <c r="U696">
        <v>563</v>
      </c>
      <c r="V696">
        <v>0</v>
      </c>
      <c r="W696">
        <v>14931</v>
      </c>
      <c r="X696">
        <v>0</v>
      </c>
      <c r="Y696">
        <v>65297</v>
      </c>
      <c r="Z696">
        <v>178</v>
      </c>
      <c r="AA696">
        <v>602</v>
      </c>
      <c r="AB696" t="s">
        <v>3900</v>
      </c>
    </row>
    <row r="697" spans="1:28" x14ac:dyDescent="0.3">
      <c r="A697" s="4" t="s">
        <v>3903</v>
      </c>
      <c r="B697" t="s">
        <v>67</v>
      </c>
      <c r="C697" t="s">
        <v>68</v>
      </c>
      <c r="D697" t="s">
        <v>58</v>
      </c>
      <c r="E697">
        <v>1995</v>
      </c>
      <c r="F697">
        <v>114</v>
      </c>
      <c r="G697" t="s">
        <v>1437</v>
      </c>
      <c r="H697" t="s">
        <v>3904</v>
      </c>
      <c r="I697" s="4">
        <v>62000000</v>
      </c>
      <c r="J697" s="4">
        <v>65000000</v>
      </c>
      <c r="K697">
        <v>6.8</v>
      </c>
      <c r="L697">
        <v>2.35</v>
      </c>
      <c r="M697" t="s">
        <v>69</v>
      </c>
      <c r="N697" t="s">
        <v>3901</v>
      </c>
      <c r="O697">
        <v>0</v>
      </c>
      <c r="P697" t="s">
        <v>3902</v>
      </c>
      <c r="Q697">
        <v>524</v>
      </c>
      <c r="R697" t="s">
        <v>3716</v>
      </c>
      <c r="S697">
        <v>517</v>
      </c>
      <c r="T697" t="s">
        <v>1796</v>
      </c>
      <c r="U697">
        <v>452</v>
      </c>
      <c r="V697">
        <v>0</v>
      </c>
      <c r="W697">
        <v>2668</v>
      </c>
      <c r="X697">
        <v>0</v>
      </c>
      <c r="Y697">
        <v>43027</v>
      </c>
      <c r="Z697">
        <v>75</v>
      </c>
      <c r="AA697">
        <v>214</v>
      </c>
      <c r="AB697" t="s">
        <v>3905</v>
      </c>
    </row>
    <row r="698" spans="1:28" x14ac:dyDescent="0.3">
      <c r="A698" s="4" t="s">
        <v>3909</v>
      </c>
      <c r="B698" t="s">
        <v>67</v>
      </c>
      <c r="C698" t="s">
        <v>68</v>
      </c>
      <c r="D698" t="s">
        <v>58</v>
      </c>
      <c r="E698">
        <v>2008</v>
      </c>
      <c r="F698">
        <v>87</v>
      </c>
      <c r="G698" t="s">
        <v>3908</v>
      </c>
      <c r="H698" t="s">
        <v>3910</v>
      </c>
      <c r="I698" s="4">
        <v>62000000</v>
      </c>
      <c r="J698" s="4">
        <v>32178777</v>
      </c>
      <c r="K698">
        <v>3.8</v>
      </c>
      <c r="L698">
        <v>2.35</v>
      </c>
      <c r="M698" t="s">
        <v>69</v>
      </c>
      <c r="N698" t="s">
        <v>3906</v>
      </c>
      <c r="O698">
        <v>12</v>
      </c>
      <c r="P698" t="s">
        <v>750</v>
      </c>
      <c r="Q698">
        <v>3000</v>
      </c>
      <c r="R698" t="s">
        <v>3907</v>
      </c>
      <c r="S698">
        <v>966</v>
      </c>
      <c r="T698" t="s">
        <v>1278</v>
      </c>
      <c r="U698">
        <v>645</v>
      </c>
      <c r="V698">
        <v>0</v>
      </c>
      <c r="W698">
        <v>6658</v>
      </c>
      <c r="X698">
        <v>6</v>
      </c>
      <c r="Y698">
        <v>43300</v>
      </c>
      <c r="Z698">
        <v>150</v>
      </c>
      <c r="AA698">
        <v>250</v>
      </c>
      <c r="AB698" t="s">
        <v>3911</v>
      </c>
    </row>
    <row r="699" spans="1:28" x14ac:dyDescent="0.3">
      <c r="A699" s="4" t="s">
        <v>3913</v>
      </c>
      <c r="B699" t="s">
        <v>67</v>
      </c>
      <c r="C699" t="s">
        <v>68</v>
      </c>
      <c r="D699" t="s">
        <v>58</v>
      </c>
      <c r="E699">
        <v>2001</v>
      </c>
      <c r="F699">
        <v>125</v>
      </c>
      <c r="G699" t="s">
        <v>449</v>
      </c>
      <c r="H699" t="s">
        <v>3915</v>
      </c>
      <c r="I699" s="4">
        <v>42000000</v>
      </c>
      <c r="J699" s="4">
        <v>15738632</v>
      </c>
      <c r="K699">
        <v>5.9</v>
      </c>
      <c r="L699">
        <v>2.35</v>
      </c>
      <c r="M699" t="s">
        <v>612</v>
      </c>
      <c r="N699" t="s">
        <v>3912</v>
      </c>
      <c r="O699">
        <v>11</v>
      </c>
      <c r="P699" t="s">
        <v>1975</v>
      </c>
      <c r="Q699">
        <v>11000</v>
      </c>
      <c r="R699" t="s">
        <v>3025</v>
      </c>
      <c r="S699">
        <v>904</v>
      </c>
      <c r="T699" t="s">
        <v>3914</v>
      </c>
      <c r="U699">
        <v>867</v>
      </c>
      <c r="V699">
        <v>0</v>
      </c>
      <c r="W699">
        <v>14536</v>
      </c>
      <c r="X699">
        <v>2</v>
      </c>
      <c r="Y699">
        <v>38076</v>
      </c>
      <c r="Z699">
        <v>113</v>
      </c>
      <c r="AA699">
        <v>399</v>
      </c>
      <c r="AB699" t="s">
        <v>3916</v>
      </c>
    </row>
    <row r="700" spans="1:28" x14ac:dyDescent="0.3">
      <c r="A700" s="4" t="s">
        <v>3919</v>
      </c>
      <c r="B700" t="s">
        <v>67</v>
      </c>
      <c r="C700" t="s">
        <v>68</v>
      </c>
      <c r="D700" t="s">
        <v>58</v>
      </c>
      <c r="E700">
        <v>2015</v>
      </c>
      <c r="F700">
        <v>187</v>
      </c>
      <c r="G700" t="s">
        <v>3917</v>
      </c>
      <c r="H700" t="s">
        <v>3920</v>
      </c>
      <c r="I700" s="4">
        <v>44000000</v>
      </c>
      <c r="J700" s="4">
        <v>54116191</v>
      </c>
      <c r="K700">
        <v>7.9</v>
      </c>
      <c r="L700">
        <v>2.76</v>
      </c>
      <c r="M700" t="s">
        <v>612</v>
      </c>
      <c r="N700" t="s">
        <v>1783</v>
      </c>
      <c r="O700">
        <v>16000</v>
      </c>
      <c r="P700" t="s">
        <v>3918</v>
      </c>
      <c r="Q700">
        <v>46000</v>
      </c>
      <c r="R700" t="s">
        <v>2637</v>
      </c>
      <c r="S700">
        <v>1000</v>
      </c>
      <c r="T700" t="s">
        <v>1451</v>
      </c>
      <c r="U700">
        <v>1000</v>
      </c>
      <c r="V700">
        <v>114000</v>
      </c>
      <c r="W700">
        <v>49912</v>
      </c>
      <c r="X700">
        <v>1</v>
      </c>
      <c r="Y700">
        <v>272839</v>
      </c>
      <c r="Z700">
        <v>596</v>
      </c>
      <c r="AA700">
        <v>1018</v>
      </c>
      <c r="AB700" t="s">
        <v>3921</v>
      </c>
    </row>
    <row r="701" spans="1:28" x14ac:dyDescent="0.3">
      <c r="A701" s="4" t="s">
        <v>3924</v>
      </c>
      <c r="B701" t="s">
        <v>67</v>
      </c>
      <c r="C701" t="s">
        <v>68</v>
      </c>
      <c r="D701" t="s">
        <v>58</v>
      </c>
      <c r="E701">
        <v>2007</v>
      </c>
      <c r="F701">
        <v>93</v>
      </c>
      <c r="G701" t="s">
        <v>3923</v>
      </c>
      <c r="H701" t="s">
        <v>3925</v>
      </c>
      <c r="I701" s="4">
        <v>61000000</v>
      </c>
      <c r="J701" s="4">
        <v>118153533</v>
      </c>
      <c r="K701">
        <v>6.3</v>
      </c>
      <c r="L701">
        <v>1.85</v>
      </c>
      <c r="M701" t="s">
        <v>69</v>
      </c>
      <c r="N701" t="s">
        <v>3922</v>
      </c>
      <c r="O701">
        <v>8</v>
      </c>
      <c r="P701" t="s">
        <v>1273</v>
      </c>
      <c r="Q701">
        <v>8000</v>
      </c>
      <c r="R701" t="s">
        <v>506</v>
      </c>
      <c r="S701">
        <v>1000</v>
      </c>
      <c r="T701" t="s">
        <v>1970</v>
      </c>
      <c r="U701">
        <v>970</v>
      </c>
      <c r="V701">
        <v>0</v>
      </c>
      <c r="W701">
        <v>13232</v>
      </c>
      <c r="X701">
        <v>2</v>
      </c>
      <c r="Y701">
        <v>129995</v>
      </c>
      <c r="Z701">
        <v>191</v>
      </c>
      <c r="AA701">
        <v>246</v>
      </c>
      <c r="AB701" t="s">
        <v>3926</v>
      </c>
    </row>
    <row r="702" spans="1:28" x14ac:dyDescent="0.3">
      <c r="A702" s="4" t="s">
        <v>3929</v>
      </c>
      <c r="B702" t="s">
        <v>67</v>
      </c>
      <c r="C702" t="s">
        <v>68</v>
      </c>
      <c r="D702" t="s">
        <v>58</v>
      </c>
      <c r="E702">
        <v>2011</v>
      </c>
      <c r="F702">
        <v>95</v>
      </c>
      <c r="G702" t="s">
        <v>298</v>
      </c>
      <c r="H702" t="s">
        <v>3931</v>
      </c>
      <c r="I702" s="4">
        <v>63000000</v>
      </c>
      <c r="J702" s="4">
        <v>108012170</v>
      </c>
      <c r="K702">
        <v>5.5</v>
      </c>
      <c r="L702">
        <v>1.85</v>
      </c>
      <c r="M702" t="s">
        <v>122</v>
      </c>
      <c r="N702" t="s">
        <v>3927</v>
      </c>
      <c r="O702">
        <v>25</v>
      </c>
      <c r="P702" t="s">
        <v>3244</v>
      </c>
      <c r="Q702">
        <v>989</v>
      </c>
      <c r="R702" t="s">
        <v>3928</v>
      </c>
      <c r="S702">
        <v>664</v>
      </c>
      <c r="T702" t="s">
        <v>3930</v>
      </c>
      <c r="U702">
        <v>439</v>
      </c>
      <c r="V702">
        <v>0</v>
      </c>
      <c r="W702">
        <v>2558</v>
      </c>
      <c r="X702">
        <v>0</v>
      </c>
      <c r="Y702">
        <v>24089</v>
      </c>
      <c r="Z702">
        <v>156</v>
      </c>
      <c r="AA702">
        <v>82</v>
      </c>
      <c r="AB702" t="s">
        <v>3932</v>
      </c>
    </row>
    <row r="703" spans="1:28" x14ac:dyDescent="0.3">
      <c r="A703" s="4" t="s">
        <v>3933</v>
      </c>
      <c r="B703" t="s">
        <v>67</v>
      </c>
      <c r="C703" t="s">
        <v>68</v>
      </c>
      <c r="D703" t="s">
        <v>58</v>
      </c>
      <c r="E703">
        <v>2006</v>
      </c>
      <c r="F703">
        <v>117</v>
      </c>
      <c r="G703" t="s">
        <v>1592</v>
      </c>
      <c r="H703" t="s">
        <v>3935</v>
      </c>
      <c r="I703" s="4">
        <v>65000000</v>
      </c>
      <c r="J703" s="4">
        <v>210592590</v>
      </c>
      <c r="K703">
        <v>7.7</v>
      </c>
      <c r="L703">
        <v>2.35</v>
      </c>
      <c r="M703" t="s">
        <v>612</v>
      </c>
      <c r="N703" t="s">
        <v>138</v>
      </c>
      <c r="O703">
        <v>0</v>
      </c>
      <c r="P703" t="s">
        <v>668</v>
      </c>
      <c r="Q703">
        <v>18000</v>
      </c>
      <c r="R703" t="s">
        <v>485</v>
      </c>
      <c r="S703">
        <v>13000</v>
      </c>
      <c r="T703" t="s">
        <v>3934</v>
      </c>
      <c r="U703">
        <v>447</v>
      </c>
      <c r="V703">
        <v>13000</v>
      </c>
      <c r="W703">
        <v>32360</v>
      </c>
      <c r="X703">
        <v>0</v>
      </c>
      <c r="Y703">
        <v>607235</v>
      </c>
      <c r="Z703">
        <v>460</v>
      </c>
      <c r="AA703">
        <v>2073</v>
      </c>
      <c r="AB703" t="s">
        <v>3936</v>
      </c>
    </row>
    <row r="704" spans="1:28" x14ac:dyDescent="0.3">
      <c r="A704" s="4" t="s">
        <v>3937</v>
      </c>
      <c r="B704" t="s">
        <v>67</v>
      </c>
      <c r="C704" t="s">
        <v>68</v>
      </c>
      <c r="D704" t="s">
        <v>58</v>
      </c>
      <c r="E704">
        <v>2004</v>
      </c>
      <c r="F704">
        <v>106</v>
      </c>
      <c r="G704" t="s">
        <v>1700</v>
      </c>
      <c r="H704" t="s">
        <v>3938</v>
      </c>
      <c r="I704" s="4">
        <v>80000000</v>
      </c>
      <c r="J704" s="4">
        <v>279167575</v>
      </c>
      <c r="K704">
        <v>6.3</v>
      </c>
      <c r="L704">
        <v>1.85</v>
      </c>
      <c r="M704" t="s">
        <v>69</v>
      </c>
      <c r="N704" t="s">
        <v>1984</v>
      </c>
      <c r="O704">
        <v>116</v>
      </c>
      <c r="P704" t="s">
        <v>1765</v>
      </c>
      <c r="Q704">
        <v>22000</v>
      </c>
      <c r="R704" t="s">
        <v>1764</v>
      </c>
      <c r="S704">
        <v>713</v>
      </c>
      <c r="T704" t="s">
        <v>1767</v>
      </c>
      <c r="U704">
        <v>708</v>
      </c>
      <c r="V704">
        <v>0</v>
      </c>
      <c r="W704">
        <v>24938</v>
      </c>
      <c r="X704">
        <v>6</v>
      </c>
      <c r="Y704">
        <v>211296</v>
      </c>
      <c r="Z704">
        <v>141</v>
      </c>
      <c r="AA704">
        <v>428</v>
      </c>
      <c r="AB704" t="s">
        <v>3939</v>
      </c>
    </row>
    <row r="705" spans="1:28" x14ac:dyDescent="0.3">
      <c r="A705" s="4" t="s">
        <v>3944</v>
      </c>
      <c r="B705" t="s">
        <v>67</v>
      </c>
      <c r="C705" t="s">
        <v>68</v>
      </c>
      <c r="D705" t="s">
        <v>58</v>
      </c>
      <c r="E705">
        <v>2008</v>
      </c>
      <c r="F705">
        <v>115</v>
      </c>
      <c r="G705" t="s">
        <v>3942</v>
      </c>
      <c r="H705" t="s">
        <v>3946</v>
      </c>
      <c r="I705" s="4">
        <v>60000000</v>
      </c>
      <c r="J705" s="4">
        <v>143151473</v>
      </c>
      <c r="K705">
        <v>7.1</v>
      </c>
      <c r="L705">
        <v>2.35</v>
      </c>
      <c r="M705" t="s">
        <v>122</v>
      </c>
      <c r="N705" t="s">
        <v>3940</v>
      </c>
      <c r="O705">
        <v>64</v>
      </c>
      <c r="P705" t="s">
        <v>3943</v>
      </c>
      <c r="Q705">
        <v>2000</v>
      </c>
      <c r="R705" t="s">
        <v>3941</v>
      </c>
      <c r="S705">
        <v>899</v>
      </c>
      <c r="T705" t="s">
        <v>3945</v>
      </c>
      <c r="U705">
        <v>664</v>
      </c>
      <c r="V705">
        <v>11000</v>
      </c>
      <c r="W705">
        <v>4811</v>
      </c>
      <c r="X705">
        <v>0</v>
      </c>
      <c r="Y705">
        <v>116681</v>
      </c>
      <c r="Z705">
        <v>180</v>
      </c>
      <c r="AA705">
        <v>320</v>
      </c>
      <c r="AB705" t="s">
        <v>3947</v>
      </c>
    </row>
    <row r="706" spans="1:28" x14ac:dyDescent="0.3">
      <c r="A706" s="4" t="s">
        <v>3949</v>
      </c>
      <c r="B706" t="s">
        <v>67</v>
      </c>
      <c r="C706" t="s">
        <v>68</v>
      </c>
      <c r="D706" t="s">
        <v>58</v>
      </c>
      <c r="E706">
        <v>1999</v>
      </c>
      <c r="F706">
        <v>189</v>
      </c>
      <c r="G706" t="s">
        <v>3948</v>
      </c>
      <c r="H706" t="s">
        <v>3950</v>
      </c>
      <c r="I706" s="4">
        <v>60000000</v>
      </c>
      <c r="J706" s="4">
        <v>136801374</v>
      </c>
      <c r="K706">
        <v>8.5</v>
      </c>
      <c r="L706">
        <v>1.85</v>
      </c>
      <c r="M706" t="s">
        <v>612</v>
      </c>
      <c r="N706" t="s">
        <v>3273</v>
      </c>
      <c r="O706">
        <v>0</v>
      </c>
      <c r="P706" t="s">
        <v>349</v>
      </c>
      <c r="Q706">
        <v>15000</v>
      </c>
      <c r="R706" t="s">
        <v>3276</v>
      </c>
      <c r="S706">
        <v>745</v>
      </c>
      <c r="T706" t="s">
        <v>2051</v>
      </c>
      <c r="U706">
        <v>693</v>
      </c>
      <c r="V706">
        <v>30000</v>
      </c>
      <c r="W706">
        <v>17716</v>
      </c>
      <c r="X706">
        <v>0</v>
      </c>
      <c r="Y706">
        <v>782610</v>
      </c>
      <c r="Z706">
        <v>186</v>
      </c>
      <c r="AA706">
        <v>1377</v>
      </c>
      <c r="AB706" t="s">
        <v>3951</v>
      </c>
    </row>
    <row r="707" spans="1:28" x14ac:dyDescent="0.3">
      <c r="A707" s="4" t="s">
        <v>3954</v>
      </c>
      <c r="B707" t="s">
        <v>67</v>
      </c>
      <c r="C707" t="s">
        <v>68</v>
      </c>
      <c r="D707" t="s">
        <v>58</v>
      </c>
      <c r="E707">
        <v>2007</v>
      </c>
      <c r="F707">
        <v>100</v>
      </c>
      <c r="G707" t="s">
        <v>1649</v>
      </c>
      <c r="H707" t="s">
        <v>3956</v>
      </c>
      <c r="I707" s="4" t="s">
        <v>24161</v>
      </c>
      <c r="J707" s="4">
        <v>168213584</v>
      </c>
      <c r="K707">
        <v>5.9</v>
      </c>
      <c r="L707">
        <v>2.35</v>
      </c>
      <c r="M707" t="s">
        <v>69</v>
      </c>
      <c r="N707" t="s">
        <v>2185</v>
      </c>
      <c r="O707">
        <v>12</v>
      </c>
      <c r="P707" t="s">
        <v>3953</v>
      </c>
      <c r="Q707">
        <v>419</v>
      </c>
      <c r="R707" t="s">
        <v>3952</v>
      </c>
      <c r="S707">
        <v>330</v>
      </c>
      <c r="T707" t="s">
        <v>3955</v>
      </c>
      <c r="U707">
        <v>311</v>
      </c>
      <c r="V707">
        <v>0</v>
      </c>
      <c r="W707">
        <v>1412</v>
      </c>
      <c r="X707">
        <v>3</v>
      </c>
      <c r="Y707">
        <v>99989</v>
      </c>
      <c r="Z707">
        <v>177</v>
      </c>
      <c r="AA707">
        <v>255</v>
      </c>
      <c r="AB707" t="s">
        <v>3957</v>
      </c>
    </row>
    <row r="708" spans="1:28" x14ac:dyDescent="0.3">
      <c r="A708" s="4" t="s">
        <v>3958</v>
      </c>
      <c r="B708" t="s">
        <v>67</v>
      </c>
      <c r="C708" t="s">
        <v>68</v>
      </c>
      <c r="D708" t="s">
        <v>58</v>
      </c>
      <c r="E708">
        <v>2005</v>
      </c>
      <c r="F708">
        <v>81</v>
      </c>
      <c r="G708" t="s">
        <v>648</v>
      </c>
      <c r="H708" t="s">
        <v>3959</v>
      </c>
      <c r="I708" s="4">
        <v>150000000</v>
      </c>
      <c r="J708" s="4">
        <v>135381507</v>
      </c>
      <c r="K708">
        <v>5.8</v>
      </c>
      <c r="L708">
        <v>1.85</v>
      </c>
      <c r="M708" t="s">
        <v>304</v>
      </c>
      <c r="N708" t="s">
        <v>1795</v>
      </c>
      <c r="O708">
        <v>10</v>
      </c>
      <c r="P708" t="s">
        <v>1821</v>
      </c>
      <c r="Q708">
        <v>925</v>
      </c>
      <c r="R708" t="s">
        <v>442</v>
      </c>
      <c r="S708">
        <v>729</v>
      </c>
      <c r="T708" t="s">
        <v>1219</v>
      </c>
      <c r="U708">
        <v>397</v>
      </c>
      <c r="V708">
        <v>912</v>
      </c>
      <c r="W708">
        <v>2252</v>
      </c>
      <c r="X708">
        <v>0</v>
      </c>
      <c r="Y708">
        <v>63912</v>
      </c>
      <c r="Z708">
        <v>161</v>
      </c>
      <c r="AA708">
        <v>251</v>
      </c>
      <c r="AB708" t="s">
        <v>3960</v>
      </c>
    </row>
    <row r="709" spans="1:28" x14ac:dyDescent="0.3">
      <c r="A709" s="4" t="s">
        <v>3962</v>
      </c>
      <c r="B709" t="s">
        <v>67</v>
      </c>
      <c r="C709" t="s">
        <v>68</v>
      </c>
      <c r="D709" t="s">
        <v>58</v>
      </c>
      <c r="E709">
        <v>2014</v>
      </c>
      <c r="F709">
        <v>149</v>
      </c>
      <c r="G709" t="s">
        <v>2161</v>
      </c>
      <c r="H709" t="s">
        <v>3964</v>
      </c>
      <c r="I709" s="4">
        <v>61000000</v>
      </c>
      <c r="J709" s="4">
        <v>167735396</v>
      </c>
      <c r="K709">
        <v>8.1</v>
      </c>
      <c r="L709">
        <v>2.35</v>
      </c>
      <c r="M709" t="s">
        <v>612</v>
      </c>
      <c r="N709" t="s">
        <v>712</v>
      </c>
      <c r="O709">
        <v>21000</v>
      </c>
      <c r="P709" t="s">
        <v>3961</v>
      </c>
      <c r="Q709">
        <v>835</v>
      </c>
      <c r="R709" t="s">
        <v>660</v>
      </c>
      <c r="S709">
        <v>812</v>
      </c>
      <c r="T709" t="s">
        <v>3963</v>
      </c>
      <c r="U709">
        <v>625</v>
      </c>
      <c r="V709">
        <v>146000</v>
      </c>
      <c r="W709">
        <v>4348</v>
      </c>
      <c r="X709">
        <v>0</v>
      </c>
      <c r="Y709">
        <v>569841</v>
      </c>
      <c r="Z709">
        <v>568</v>
      </c>
      <c r="AA709">
        <v>1127</v>
      </c>
      <c r="AB709" t="s">
        <v>3965</v>
      </c>
    </row>
    <row r="710" spans="1:28" x14ac:dyDescent="0.3">
      <c r="A710" s="4" t="s">
        <v>3967</v>
      </c>
      <c r="B710" t="s">
        <v>67</v>
      </c>
      <c r="C710" t="s">
        <v>68</v>
      </c>
      <c r="D710" t="s">
        <v>58</v>
      </c>
      <c r="E710">
        <v>2002</v>
      </c>
      <c r="F710">
        <v>119</v>
      </c>
      <c r="G710" t="s">
        <v>1180</v>
      </c>
      <c r="H710" t="s">
        <v>3969</v>
      </c>
      <c r="I710" s="4">
        <v>60000000</v>
      </c>
      <c r="J710" s="4">
        <v>121468960</v>
      </c>
      <c r="K710">
        <v>7.9</v>
      </c>
      <c r="L710">
        <v>2.35</v>
      </c>
      <c r="M710" t="s">
        <v>69</v>
      </c>
      <c r="N710" t="s">
        <v>548</v>
      </c>
      <c r="O710">
        <v>218</v>
      </c>
      <c r="P710" t="s">
        <v>1181</v>
      </c>
      <c r="Q710">
        <v>13000</v>
      </c>
      <c r="R710" t="s">
        <v>3966</v>
      </c>
      <c r="S710">
        <v>147</v>
      </c>
      <c r="T710" t="s">
        <v>3968</v>
      </c>
      <c r="U710">
        <v>73</v>
      </c>
      <c r="V710">
        <v>0</v>
      </c>
      <c r="W710">
        <v>13249</v>
      </c>
      <c r="X710">
        <v>1</v>
      </c>
      <c r="Y710">
        <v>407601</v>
      </c>
      <c r="Z710">
        <v>249</v>
      </c>
      <c r="AA710">
        <v>849</v>
      </c>
      <c r="AB710" t="s">
        <v>3970</v>
      </c>
    </row>
    <row r="711" spans="1:28" x14ac:dyDescent="0.3">
      <c r="A711" s="4" t="s">
        <v>3971</v>
      </c>
      <c r="B711" t="s">
        <v>67</v>
      </c>
      <c r="C711" t="s">
        <v>86</v>
      </c>
      <c r="D711" t="s">
        <v>58</v>
      </c>
      <c r="E711">
        <v>1995</v>
      </c>
      <c r="F711">
        <v>130</v>
      </c>
      <c r="G711" t="s">
        <v>80</v>
      </c>
      <c r="H711" t="s">
        <v>3972</v>
      </c>
      <c r="I711" s="4">
        <v>58000000</v>
      </c>
      <c r="J711" s="4">
        <v>106635996</v>
      </c>
      <c r="K711">
        <v>7.2</v>
      </c>
      <c r="L711">
        <v>2.35</v>
      </c>
      <c r="M711" t="s">
        <v>69</v>
      </c>
      <c r="N711" t="s">
        <v>340</v>
      </c>
      <c r="O711">
        <v>258</v>
      </c>
      <c r="P711" t="s">
        <v>3048</v>
      </c>
      <c r="Q711">
        <v>394</v>
      </c>
      <c r="R711" t="s">
        <v>1541</v>
      </c>
      <c r="S711">
        <v>387</v>
      </c>
      <c r="T711" t="s">
        <v>2480</v>
      </c>
      <c r="U711">
        <v>345</v>
      </c>
      <c r="V711">
        <v>0</v>
      </c>
      <c r="W711">
        <v>1784</v>
      </c>
      <c r="X711">
        <v>2</v>
      </c>
      <c r="Y711">
        <v>199025</v>
      </c>
      <c r="Z711">
        <v>137</v>
      </c>
      <c r="AA711">
        <v>416</v>
      </c>
      <c r="AB711" t="s">
        <v>3973</v>
      </c>
    </row>
    <row r="712" spans="1:28" x14ac:dyDescent="0.3">
      <c r="A712" s="4" t="s">
        <v>3975</v>
      </c>
      <c r="B712" t="s">
        <v>67</v>
      </c>
      <c r="C712" t="s">
        <v>68</v>
      </c>
      <c r="D712" t="s">
        <v>58</v>
      </c>
      <c r="E712">
        <v>1999</v>
      </c>
      <c r="F712">
        <v>116</v>
      </c>
      <c r="G712" t="s">
        <v>1943</v>
      </c>
      <c r="H712" t="s">
        <v>3977</v>
      </c>
      <c r="I712" s="4">
        <v>95000000</v>
      </c>
      <c r="J712" s="4">
        <v>102678089</v>
      </c>
      <c r="K712">
        <v>6.3</v>
      </c>
      <c r="L712">
        <v>2.35</v>
      </c>
      <c r="M712" t="s">
        <v>612</v>
      </c>
      <c r="N712" t="s">
        <v>1802</v>
      </c>
      <c r="O712">
        <v>165</v>
      </c>
      <c r="P712" t="s">
        <v>3722</v>
      </c>
      <c r="Q712">
        <v>577</v>
      </c>
      <c r="R712" t="s">
        <v>3974</v>
      </c>
      <c r="S712">
        <v>501</v>
      </c>
      <c r="T712" t="s">
        <v>3976</v>
      </c>
      <c r="U712">
        <v>475</v>
      </c>
      <c r="V712">
        <v>885</v>
      </c>
      <c r="W712">
        <v>2321</v>
      </c>
      <c r="X712">
        <v>0</v>
      </c>
      <c r="Y712">
        <v>42705</v>
      </c>
      <c r="Z712">
        <v>113</v>
      </c>
      <c r="AA712">
        <v>274</v>
      </c>
      <c r="AB712" t="s">
        <v>3978</v>
      </c>
    </row>
    <row r="713" spans="1:28" x14ac:dyDescent="0.3">
      <c r="A713" s="4" t="s">
        <v>3979</v>
      </c>
      <c r="B713" t="s">
        <v>67</v>
      </c>
      <c r="C713" t="s">
        <v>68</v>
      </c>
      <c r="D713" t="s">
        <v>58</v>
      </c>
      <c r="E713">
        <v>1998</v>
      </c>
      <c r="F713">
        <v>103</v>
      </c>
      <c r="G713" t="s">
        <v>2275</v>
      </c>
      <c r="H713" t="s">
        <v>3981</v>
      </c>
      <c r="I713" s="4">
        <v>60000000</v>
      </c>
      <c r="J713" s="4">
        <v>125603360</v>
      </c>
      <c r="K713">
        <v>8.1</v>
      </c>
      <c r="L713">
        <v>1.85</v>
      </c>
      <c r="M713" t="s">
        <v>122</v>
      </c>
      <c r="N713" t="s">
        <v>1121</v>
      </c>
      <c r="O713">
        <v>608</v>
      </c>
      <c r="P713" t="s">
        <v>2287</v>
      </c>
      <c r="Q713">
        <v>2000</v>
      </c>
      <c r="R713" t="s">
        <v>1491</v>
      </c>
      <c r="S713">
        <v>617</v>
      </c>
      <c r="T713" t="s">
        <v>3980</v>
      </c>
      <c r="U713">
        <v>576</v>
      </c>
      <c r="V713">
        <v>18000</v>
      </c>
      <c r="W713">
        <v>3698</v>
      </c>
      <c r="X713">
        <v>1</v>
      </c>
      <c r="Y713">
        <v>667983</v>
      </c>
      <c r="Z713">
        <v>213</v>
      </c>
      <c r="AA713">
        <v>877</v>
      </c>
      <c r="AB713" t="s">
        <v>3982</v>
      </c>
    </row>
    <row r="714" spans="1:28" x14ac:dyDescent="0.3">
      <c r="A714" s="4" t="s">
        <v>3986</v>
      </c>
      <c r="B714" t="s">
        <v>67</v>
      </c>
      <c r="C714" t="s">
        <v>68</v>
      </c>
      <c r="D714" t="s">
        <v>58</v>
      </c>
      <c r="E714">
        <v>1998</v>
      </c>
      <c r="F714">
        <v>99</v>
      </c>
      <c r="G714" t="s">
        <v>3985</v>
      </c>
      <c r="H714" t="s">
        <v>3988</v>
      </c>
      <c r="I714" s="4">
        <v>70000000</v>
      </c>
      <c r="J714" s="4">
        <v>101217900</v>
      </c>
      <c r="K714">
        <v>7</v>
      </c>
      <c r="L714">
        <v>1.85</v>
      </c>
      <c r="M714" t="s">
        <v>122</v>
      </c>
      <c r="N714" t="s">
        <v>3983</v>
      </c>
      <c r="O714">
        <v>59</v>
      </c>
      <c r="P714" t="s">
        <v>983</v>
      </c>
      <c r="Q714">
        <v>770</v>
      </c>
      <c r="R714" t="s">
        <v>3984</v>
      </c>
      <c r="S714">
        <v>263</v>
      </c>
      <c r="T714" t="s">
        <v>3987</v>
      </c>
      <c r="U714">
        <v>145</v>
      </c>
      <c r="V714">
        <v>0</v>
      </c>
      <c r="W714">
        <v>1195</v>
      </c>
      <c r="X714">
        <v>2</v>
      </c>
      <c r="Y714">
        <v>91093</v>
      </c>
      <c r="Z714">
        <v>120</v>
      </c>
      <c r="AA714">
        <v>353</v>
      </c>
      <c r="AB714" t="s">
        <v>3989</v>
      </c>
    </row>
    <row r="715" spans="1:28" x14ac:dyDescent="0.3">
      <c r="A715" s="4" t="s">
        <v>3991</v>
      </c>
      <c r="B715" t="s">
        <v>67</v>
      </c>
      <c r="C715" t="s">
        <v>68</v>
      </c>
      <c r="D715" t="s">
        <v>58</v>
      </c>
      <c r="E715">
        <v>2003</v>
      </c>
      <c r="F715">
        <v>92</v>
      </c>
      <c r="G715" t="s">
        <v>3072</v>
      </c>
      <c r="H715" t="s">
        <v>3992</v>
      </c>
      <c r="I715" s="4">
        <v>60000000</v>
      </c>
      <c r="J715" s="4">
        <v>104148781</v>
      </c>
      <c r="K715">
        <v>5.5</v>
      </c>
      <c r="L715">
        <v>1.85</v>
      </c>
      <c r="M715" t="s">
        <v>122</v>
      </c>
      <c r="N715" t="s">
        <v>3247</v>
      </c>
      <c r="O715">
        <v>41</v>
      </c>
      <c r="P715" t="s">
        <v>3990</v>
      </c>
      <c r="Q715">
        <v>1000</v>
      </c>
      <c r="R715" t="s">
        <v>3642</v>
      </c>
      <c r="S715">
        <v>955</v>
      </c>
      <c r="T715" t="s">
        <v>445</v>
      </c>
      <c r="U715">
        <v>522</v>
      </c>
      <c r="V715">
        <v>886</v>
      </c>
      <c r="W715">
        <v>4050</v>
      </c>
      <c r="X715">
        <v>1</v>
      </c>
      <c r="Y715">
        <v>49486</v>
      </c>
      <c r="Z715">
        <v>81</v>
      </c>
      <c r="AA715">
        <v>116</v>
      </c>
      <c r="AB715" t="s">
        <v>3993</v>
      </c>
    </row>
    <row r="716" spans="1:28" x14ac:dyDescent="0.3">
      <c r="A716" s="4" t="s">
        <v>3995</v>
      </c>
      <c r="B716" t="s">
        <v>67</v>
      </c>
      <c r="C716" t="s">
        <v>68</v>
      </c>
      <c r="D716" t="s">
        <v>58</v>
      </c>
      <c r="E716">
        <v>2013</v>
      </c>
      <c r="F716">
        <v>109</v>
      </c>
      <c r="G716" t="s">
        <v>3566</v>
      </c>
      <c r="H716" t="s">
        <v>3997</v>
      </c>
      <c r="I716" s="4">
        <v>61000000</v>
      </c>
      <c r="J716" s="4">
        <v>75573300</v>
      </c>
      <c r="K716">
        <v>6.7</v>
      </c>
      <c r="L716">
        <v>2.35</v>
      </c>
      <c r="M716" t="s">
        <v>612</v>
      </c>
      <c r="N716" t="s">
        <v>3846</v>
      </c>
      <c r="O716">
        <v>175</v>
      </c>
      <c r="P716" t="s">
        <v>1746</v>
      </c>
      <c r="Q716">
        <v>18000</v>
      </c>
      <c r="R716" t="s">
        <v>3994</v>
      </c>
      <c r="S716">
        <v>497</v>
      </c>
      <c r="T716" t="s">
        <v>3996</v>
      </c>
      <c r="U716">
        <v>459</v>
      </c>
      <c r="V716">
        <v>22000</v>
      </c>
      <c r="W716">
        <v>20148</v>
      </c>
      <c r="X716">
        <v>1</v>
      </c>
      <c r="Y716">
        <v>156898</v>
      </c>
      <c r="Z716">
        <v>265</v>
      </c>
      <c r="AA716">
        <v>172</v>
      </c>
      <c r="AB716" t="s">
        <v>3998</v>
      </c>
    </row>
    <row r="717" spans="1:28" x14ac:dyDescent="0.3">
      <c r="A717" s="4" t="s">
        <v>4000</v>
      </c>
      <c r="B717" t="s">
        <v>67</v>
      </c>
      <c r="C717" t="s">
        <v>68</v>
      </c>
      <c r="D717" t="s">
        <v>58</v>
      </c>
      <c r="E717">
        <v>2001</v>
      </c>
      <c r="F717">
        <v>87</v>
      </c>
      <c r="G717" t="s">
        <v>2520</v>
      </c>
      <c r="H717" t="s">
        <v>4002</v>
      </c>
      <c r="I717" s="4">
        <v>60000000</v>
      </c>
      <c r="J717" s="4">
        <v>93375151</v>
      </c>
      <c r="K717">
        <v>5.2</v>
      </c>
      <c r="L717">
        <v>1.85</v>
      </c>
      <c r="M717" t="s">
        <v>122</v>
      </c>
      <c r="N717" t="s">
        <v>1908</v>
      </c>
      <c r="O717">
        <v>6</v>
      </c>
      <c r="P717" t="s">
        <v>3999</v>
      </c>
      <c r="Q717">
        <v>3000</v>
      </c>
      <c r="R717" t="s">
        <v>3928</v>
      </c>
      <c r="S717">
        <v>664</v>
      </c>
      <c r="T717" t="s">
        <v>4001</v>
      </c>
      <c r="U717">
        <v>405</v>
      </c>
      <c r="V717">
        <v>0</v>
      </c>
      <c r="W717">
        <v>4171</v>
      </c>
      <c r="X717">
        <v>0</v>
      </c>
      <c r="Y717">
        <v>46031</v>
      </c>
      <c r="Z717">
        <v>105</v>
      </c>
      <c r="AA717">
        <v>235</v>
      </c>
      <c r="AB717" t="s">
        <v>4003</v>
      </c>
    </row>
    <row r="718" spans="1:28" x14ac:dyDescent="0.3">
      <c r="A718" s="4" t="s">
        <v>4004</v>
      </c>
      <c r="B718" t="s">
        <v>67</v>
      </c>
      <c r="C718" t="s">
        <v>68</v>
      </c>
      <c r="D718" t="s">
        <v>58</v>
      </c>
      <c r="E718">
        <v>2003</v>
      </c>
      <c r="F718">
        <v>111</v>
      </c>
      <c r="G718" t="s">
        <v>361</v>
      </c>
      <c r="H718" t="s">
        <v>4006</v>
      </c>
      <c r="I718" s="4">
        <v>60000000</v>
      </c>
      <c r="J718" s="4">
        <v>106126012</v>
      </c>
      <c r="K718">
        <v>7</v>
      </c>
      <c r="L718">
        <v>2.35</v>
      </c>
      <c r="M718" t="s">
        <v>69</v>
      </c>
      <c r="N718" t="s">
        <v>3102</v>
      </c>
      <c r="O718">
        <v>473</v>
      </c>
      <c r="P718" t="s">
        <v>362</v>
      </c>
      <c r="Q718">
        <v>26000</v>
      </c>
      <c r="R718" t="s">
        <v>802</v>
      </c>
      <c r="S718">
        <v>9000</v>
      </c>
      <c r="T718" t="s">
        <v>4005</v>
      </c>
      <c r="U718">
        <v>82</v>
      </c>
      <c r="V718">
        <v>0</v>
      </c>
      <c r="W718">
        <v>35084</v>
      </c>
      <c r="X718">
        <v>6</v>
      </c>
      <c r="Y718">
        <v>285623</v>
      </c>
      <c r="Z718">
        <v>155</v>
      </c>
      <c r="AA718">
        <v>497</v>
      </c>
      <c r="AB718" t="s">
        <v>4007</v>
      </c>
    </row>
    <row r="719" spans="1:28" x14ac:dyDescent="0.3">
      <c r="A719" s="4" t="s">
        <v>4010</v>
      </c>
      <c r="B719" t="s">
        <v>67</v>
      </c>
      <c r="C719" t="s">
        <v>68</v>
      </c>
      <c r="D719" t="s">
        <v>58</v>
      </c>
      <c r="E719">
        <v>2002</v>
      </c>
      <c r="F719">
        <v>101</v>
      </c>
      <c r="G719" t="s">
        <v>1700</v>
      </c>
      <c r="H719" t="s">
        <v>4011</v>
      </c>
      <c r="I719" s="4">
        <v>60000000</v>
      </c>
      <c r="J719" s="4">
        <v>93307796</v>
      </c>
      <c r="K719">
        <v>6.1</v>
      </c>
      <c r="L719">
        <v>1.85</v>
      </c>
      <c r="M719" t="s">
        <v>69</v>
      </c>
      <c r="N719" t="s">
        <v>4008</v>
      </c>
      <c r="O719">
        <v>30</v>
      </c>
      <c r="P719" t="s">
        <v>2746</v>
      </c>
      <c r="Q719">
        <v>1000</v>
      </c>
      <c r="R719" t="s">
        <v>4009</v>
      </c>
      <c r="S719">
        <v>976</v>
      </c>
      <c r="T719" t="s">
        <v>448</v>
      </c>
      <c r="U719">
        <v>268</v>
      </c>
      <c r="V719">
        <v>0</v>
      </c>
      <c r="W719">
        <v>2636</v>
      </c>
      <c r="X719">
        <v>2</v>
      </c>
      <c r="Y719">
        <v>85673</v>
      </c>
      <c r="Z719">
        <v>118</v>
      </c>
      <c r="AA719">
        <v>269</v>
      </c>
      <c r="AB719" t="s">
        <v>4012</v>
      </c>
    </row>
    <row r="720" spans="1:28" x14ac:dyDescent="0.3">
      <c r="A720" s="4" t="s">
        <v>4014</v>
      </c>
      <c r="B720" t="s">
        <v>67</v>
      </c>
      <c r="C720" t="s">
        <v>68</v>
      </c>
      <c r="D720" t="s">
        <v>58</v>
      </c>
      <c r="E720">
        <v>1998</v>
      </c>
      <c r="F720">
        <v>83</v>
      </c>
      <c r="G720" t="s">
        <v>498</v>
      </c>
      <c r="H720" t="s">
        <v>4016</v>
      </c>
      <c r="I720" s="4">
        <v>105000000</v>
      </c>
      <c r="J720" s="4">
        <v>90646554</v>
      </c>
      <c r="K720">
        <v>6.6</v>
      </c>
      <c r="L720">
        <v>1.85</v>
      </c>
      <c r="M720" t="s">
        <v>122</v>
      </c>
      <c r="N720" t="s">
        <v>827</v>
      </c>
      <c r="O720">
        <v>35</v>
      </c>
      <c r="P720" t="s">
        <v>1803</v>
      </c>
      <c r="Q720">
        <v>13000</v>
      </c>
      <c r="R720" t="s">
        <v>4013</v>
      </c>
      <c r="S720">
        <v>11000</v>
      </c>
      <c r="T720" t="s">
        <v>4015</v>
      </c>
      <c r="U720">
        <v>754</v>
      </c>
      <c r="V720">
        <v>0</v>
      </c>
      <c r="W720">
        <v>25788</v>
      </c>
      <c r="X720">
        <v>0</v>
      </c>
      <c r="Y720">
        <v>124641</v>
      </c>
      <c r="Z720">
        <v>131</v>
      </c>
      <c r="AA720">
        <v>289</v>
      </c>
      <c r="AB720" t="s">
        <v>4017</v>
      </c>
    </row>
    <row r="721" spans="1:28" x14ac:dyDescent="0.3">
      <c r="A721" s="4" t="s">
        <v>4019</v>
      </c>
      <c r="B721" t="s">
        <v>67</v>
      </c>
      <c r="C721" t="s">
        <v>68</v>
      </c>
      <c r="D721" t="s">
        <v>58</v>
      </c>
      <c r="E721">
        <v>2009</v>
      </c>
      <c r="F721">
        <v>113</v>
      </c>
      <c r="G721" t="s">
        <v>10</v>
      </c>
      <c r="H721" t="s">
        <v>4021</v>
      </c>
      <c r="I721" s="4">
        <v>60000000</v>
      </c>
      <c r="J721" s="4">
        <v>109176215</v>
      </c>
      <c r="K721">
        <v>5.5</v>
      </c>
      <c r="L721">
        <v>1.85</v>
      </c>
      <c r="M721" t="s">
        <v>69</v>
      </c>
      <c r="N721" t="s">
        <v>4018</v>
      </c>
      <c r="O721">
        <v>0</v>
      </c>
      <c r="P721" t="s">
        <v>277</v>
      </c>
      <c r="Q721">
        <v>4000</v>
      </c>
      <c r="R721" t="s">
        <v>1999</v>
      </c>
      <c r="S721">
        <v>722</v>
      </c>
      <c r="T721" t="s">
        <v>4020</v>
      </c>
      <c r="U721">
        <v>721</v>
      </c>
      <c r="V721">
        <v>0</v>
      </c>
      <c r="W721">
        <v>8172</v>
      </c>
      <c r="X721">
        <v>6</v>
      </c>
      <c r="Y721">
        <v>83506</v>
      </c>
      <c r="Z721">
        <v>166</v>
      </c>
      <c r="AA721">
        <v>144</v>
      </c>
      <c r="AB721" t="s">
        <v>4022</v>
      </c>
    </row>
    <row r="722" spans="1:28" x14ac:dyDescent="0.3">
      <c r="A722" s="4" t="s">
        <v>4023</v>
      </c>
      <c r="B722" t="s">
        <v>67</v>
      </c>
      <c r="C722" t="s">
        <v>68</v>
      </c>
      <c r="D722" t="s">
        <v>58</v>
      </c>
      <c r="E722">
        <v>1990</v>
      </c>
      <c r="F722">
        <v>107</v>
      </c>
      <c r="G722" t="s">
        <v>3279</v>
      </c>
      <c r="H722" t="s">
        <v>4024</v>
      </c>
      <c r="I722" s="4">
        <v>60000000</v>
      </c>
      <c r="J722" s="4">
        <v>82670733</v>
      </c>
      <c r="K722">
        <v>5.9</v>
      </c>
      <c r="L722">
        <v>2.35</v>
      </c>
      <c r="M722" t="s">
        <v>69</v>
      </c>
      <c r="N722" t="s">
        <v>1758</v>
      </c>
      <c r="O722">
        <v>12000</v>
      </c>
      <c r="P722" t="s">
        <v>550</v>
      </c>
      <c r="Q722">
        <v>10000</v>
      </c>
      <c r="R722" t="s">
        <v>1708</v>
      </c>
      <c r="S722">
        <v>3000</v>
      </c>
      <c r="T722" t="s">
        <v>1922</v>
      </c>
      <c r="U722">
        <v>695</v>
      </c>
      <c r="V722">
        <v>0</v>
      </c>
      <c r="W722">
        <v>14006</v>
      </c>
      <c r="X722">
        <v>0</v>
      </c>
      <c r="Y722">
        <v>60476</v>
      </c>
      <c r="Z722">
        <v>60</v>
      </c>
      <c r="AA722">
        <v>97</v>
      </c>
      <c r="AB722" t="s">
        <v>4025</v>
      </c>
    </row>
    <row r="723" spans="1:28" x14ac:dyDescent="0.3">
      <c r="A723" s="4" t="s">
        <v>4027</v>
      </c>
      <c r="B723" t="s">
        <v>67</v>
      </c>
      <c r="C723" t="s">
        <v>68</v>
      </c>
      <c r="D723" t="s">
        <v>58</v>
      </c>
      <c r="E723">
        <v>2005</v>
      </c>
      <c r="F723">
        <v>94</v>
      </c>
      <c r="G723" t="s">
        <v>2376</v>
      </c>
      <c r="H723" t="s">
        <v>4029</v>
      </c>
      <c r="I723" s="4">
        <v>60000000</v>
      </c>
      <c r="J723" s="4">
        <v>82569532</v>
      </c>
      <c r="K723">
        <v>5.4</v>
      </c>
      <c r="L723">
        <v>2.35</v>
      </c>
      <c r="M723" t="s">
        <v>122</v>
      </c>
      <c r="N723" t="s">
        <v>2630</v>
      </c>
      <c r="O723">
        <v>163</v>
      </c>
      <c r="P723" t="s">
        <v>1132</v>
      </c>
      <c r="Q723">
        <v>12000</v>
      </c>
      <c r="R723" t="s">
        <v>4026</v>
      </c>
      <c r="S723">
        <v>3000</v>
      </c>
      <c r="T723" t="s">
        <v>4028</v>
      </c>
      <c r="U723">
        <v>2000</v>
      </c>
      <c r="V723">
        <v>781</v>
      </c>
      <c r="W723">
        <v>20348</v>
      </c>
      <c r="X723">
        <v>6</v>
      </c>
      <c r="Y723">
        <v>42737</v>
      </c>
      <c r="Z723">
        <v>77</v>
      </c>
      <c r="AA723">
        <v>128</v>
      </c>
      <c r="AB723" t="s">
        <v>4030</v>
      </c>
    </row>
    <row r="724" spans="1:28" x14ac:dyDescent="0.3">
      <c r="A724" s="4" t="s">
        <v>4033</v>
      </c>
      <c r="B724" t="s">
        <v>67</v>
      </c>
      <c r="C724" t="s">
        <v>68</v>
      </c>
      <c r="D724" t="s">
        <v>58</v>
      </c>
      <c r="E724">
        <v>2015</v>
      </c>
      <c r="F724">
        <v>132</v>
      </c>
      <c r="G724" t="s">
        <v>2829</v>
      </c>
      <c r="H724" t="s">
        <v>4035</v>
      </c>
      <c r="I724" s="4">
        <v>61000000</v>
      </c>
      <c r="J724" s="4">
        <v>81687587</v>
      </c>
      <c r="K724">
        <v>6.4</v>
      </c>
      <c r="L724">
        <v>2.35</v>
      </c>
      <c r="M724" t="s">
        <v>69</v>
      </c>
      <c r="N724" t="s">
        <v>4031</v>
      </c>
      <c r="O724">
        <v>47</v>
      </c>
      <c r="P724" t="s">
        <v>4032</v>
      </c>
      <c r="Q724">
        <v>988</v>
      </c>
      <c r="R724" t="s">
        <v>2680</v>
      </c>
      <c r="S724">
        <v>960</v>
      </c>
      <c r="T724" t="s">
        <v>4034</v>
      </c>
      <c r="U724">
        <v>240</v>
      </c>
      <c r="V724">
        <v>24000</v>
      </c>
      <c r="W724">
        <v>2517</v>
      </c>
      <c r="X724">
        <v>0</v>
      </c>
      <c r="Y724">
        <v>138246</v>
      </c>
      <c r="Z724">
        <v>249</v>
      </c>
      <c r="AA724">
        <v>360</v>
      </c>
      <c r="AB724" t="s">
        <v>4036</v>
      </c>
    </row>
    <row r="725" spans="1:28" x14ac:dyDescent="0.3">
      <c r="A725" s="4" t="s">
        <v>4038</v>
      </c>
      <c r="B725" t="s">
        <v>67</v>
      </c>
      <c r="C725" t="s">
        <v>68</v>
      </c>
      <c r="D725" t="s">
        <v>58</v>
      </c>
      <c r="E725">
        <v>2010</v>
      </c>
      <c r="F725">
        <v>140</v>
      </c>
      <c r="G725" t="s">
        <v>241</v>
      </c>
      <c r="H725" t="s">
        <v>4039</v>
      </c>
      <c r="I725" s="4">
        <v>60000000</v>
      </c>
      <c r="J725" s="4">
        <v>80574010</v>
      </c>
      <c r="K725">
        <v>5.7</v>
      </c>
      <c r="L725">
        <v>1.85</v>
      </c>
      <c r="M725" t="s">
        <v>69</v>
      </c>
      <c r="N725" t="s">
        <v>4037</v>
      </c>
      <c r="O725">
        <v>708</v>
      </c>
      <c r="P725" t="s">
        <v>107</v>
      </c>
      <c r="Q725">
        <v>11000</v>
      </c>
      <c r="R725" t="s">
        <v>1549</v>
      </c>
      <c r="S725">
        <v>8000</v>
      </c>
      <c r="T725" t="s">
        <v>1076</v>
      </c>
      <c r="U725">
        <v>745</v>
      </c>
      <c r="V725">
        <v>26000</v>
      </c>
      <c r="W725">
        <v>20440</v>
      </c>
      <c r="X725">
        <v>1</v>
      </c>
      <c r="Y725">
        <v>63493</v>
      </c>
      <c r="Z725">
        <v>213</v>
      </c>
      <c r="AA725">
        <v>302</v>
      </c>
      <c r="AB725" t="s">
        <v>4040</v>
      </c>
    </row>
    <row r="726" spans="1:28" x14ac:dyDescent="0.3">
      <c r="A726" s="4" t="s">
        <v>4041</v>
      </c>
      <c r="B726" t="s">
        <v>67</v>
      </c>
      <c r="C726" t="s">
        <v>68</v>
      </c>
      <c r="D726" t="s">
        <v>58</v>
      </c>
      <c r="E726">
        <v>2000</v>
      </c>
      <c r="F726">
        <v>125</v>
      </c>
      <c r="G726" t="s">
        <v>2508</v>
      </c>
      <c r="H726" t="s">
        <v>4042</v>
      </c>
      <c r="I726" s="4">
        <v>60000000</v>
      </c>
      <c r="J726" s="4">
        <v>75764085</v>
      </c>
      <c r="K726">
        <v>6.7</v>
      </c>
      <c r="L726">
        <v>2.35</v>
      </c>
      <c r="M726" t="s">
        <v>69</v>
      </c>
      <c r="N726" t="s">
        <v>287</v>
      </c>
      <c r="O726">
        <v>420</v>
      </c>
      <c r="P726" t="s">
        <v>732</v>
      </c>
      <c r="Q726">
        <v>12000</v>
      </c>
      <c r="R726" t="s">
        <v>279</v>
      </c>
      <c r="S726">
        <v>3000</v>
      </c>
      <c r="T726" t="s">
        <v>2112</v>
      </c>
      <c r="U726">
        <v>627</v>
      </c>
      <c r="V726">
        <v>0</v>
      </c>
      <c r="W726">
        <v>16646</v>
      </c>
      <c r="X726">
        <v>1</v>
      </c>
      <c r="Y726">
        <v>85844</v>
      </c>
      <c r="Z726">
        <v>121</v>
      </c>
      <c r="AA726">
        <v>322</v>
      </c>
      <c r="AB726" t="s">
        <v>4043</v>
      </c>
    </row>
    <row r="727" spans="1:28" x14ac:dyDescent="0.3">
      <c r="A727" s="4" t="s">
        <v>4044</v>
      </c>
      <c r="B727" t="s">
        <v>67</v>
      </c>
      <c r="C727" t="s">
        <v>68</v>
      </c>
      <c r="D727" t="s">
        <v>58</v>
      </c>
      <c r="E727">
        <v>2010</v>
      </c>
      <c r="F727">
        <v>111</v>
      </c>
      <c r="G727" t="s">
        <v>449</v>
      </c>
      <c r="H727" t="s">
        <v>4046</v>
      </c>
      <c r="I727" s="4">
        <v>58000000</v>
      </c>
      <c r="J727" s="4">
        <v>90356857</v>
      </c>
      <c r="K727">
        <v>7.1</v>
      </c>
      <c r="L727">
        <v>2.35</v>
      </c>
      <c r="M727" t="s">
        <v>69</v>
      </c>
      <c r="N727" t="s">
        <v>1281</v>
      </c>
      <c r="O727">
        <v>124</v>
      </c>
      <c r="P727" t="s">
        <v>1002</v>
      </c>
      <c r="Q727">
        <v>13000</v>
      </c>
      <c r="R727" t="s">
        <v>493</v>
      </c>
      <c r="S727">
        <v>11000</v>
      </c>
      <c r="T727" t="s">
        <v>4045</v>
      </c>
      <c r="U727">
        <v>357</v>
      </c>
      <c r="V727">
        <v>32000</v>
      </c>
      <c r="W727">
        <v>24928</v>
      </c>
      <c r="X727">
        <v>4</v>
      </c>
      <c r="Y727">
        <v>238916</v>
      </c>
      <c r="Z727">
        <v>315</v>
      </c>
      <c r="AA727">
        <v>328</v>
      </c>
      <c r="AB727" t="s">
        <v>4047</v>
      </c>
    </row>
    <row r="728" spans="1:28" x14ac:dyDescent="0.3">
      <c r="A728" s="4" t="s">
        <v>4048</v>
      </c>
      <c r="B728" t="s">
        <v>67</v>
      </c>
      <c r="C728" t="s">
        <v>68</v>
      </c>
      <c r="D728" t="s">
        <v>58</v>
      </c>
      <c r="E728">
        <v>1999</v>
      </c>
      <c r="F728">
        <v>156</v>
      </c>
      <c r="G728" t="s">
        <v>3805</v>
      </c>
      <c r="H728" t="s">
        <v>4049</v>
      </c>
      <c r="I728" s="4">
        <v>55000000</v>
      </c>
      <c r="J728" s="4">
        <v>75530832</v>
      </c>
      <c r="K728">
        <v>6.8</v>
      </c>
      <c r="L728">
        <v>2.35</v>
      </c>
      <c r="M728" t="s">
        <v>612</v>
      </c>
      <c r="N728" t="s">
        <v>786</v>
      </c>
      <c r="O728">
        <v>0</v>
      </c>
      <c r="P728" t="s">
        <v>2400</v>
      </c>
      <c r="Q728">
        <v>14000</v>
      </c>
      <c r="R728" t="s">
        <v>563</v>
      </c>
      <c r="S728">
        <v>2000</v>
      </c>
      <c r="T728" t="s">
        <v>2138</v>
      </c>
      <c r="U728">
        <v>1000</v>
      </c>
      <c r="V728">
        <v>0</v>
      </c>
      <c r="W728">
        <v>20761</v>
      </c>
      <c r="X728">
        <v>5</v>
      </c>
      <c r="Y728">
        <v>97047</v>
      </c>
      <c r="Z728">
        <v>171</v>
      </c>
      <c r="AA728">
        <v>452</v>
      </c>
      <c r="AB728" t="s">
        <v>4050</v>
      </c>
    </row>
    <row r="729" spans="1:28" x14ac:dyDescent="0.3">
      <c r="A729" s="4" t="s">
        <v>4053</v>
      </c>
      <c r="B729" t="s">
        <v>67</v>
      </c>
      <c r="C729" t="s">
        <v>68</v>
      </c>
      <c r="D729" t="s">
        <v>58</v>
      </c>
      <c r="E729">
        <v>1998</v>
      </c>
      <c r="F729">
        <v>170</v>
      </c>
      <c r="G729" t="s">
        <v>4052</v>
      </c>
      <c r="H729" t="s">
        <v>4055</v>
      </c>
      <c r="I729" s="4">
        <v>60000000</v>
      </c>
      <c r="J729" s="4">
        <v>75370763</v>
      </c>
      <c r="K729">
        <v>6.5</v>
      </c>
      <c r="L729">
        <v>1.85</v>
      </c>
      <c r="M729" t="s">
        <v>69</v>
      </c>
      <c r="N729" t="s">
        <v>4051</v>
      </c>
      <c r="O729">
        <v>0</v>
      </c>
      <c r="P729" t="s">
        <v>127</v>
      </c>
      <c r="Q729">
        <v>19000</v>
      </c>
      <c r="R729" t="s">
        <v>230</v>
      </c>
      <c r="S729">
        <v>1000</v>
      </c>
      <c r="T729" t="s">
        <v>4054</v>
      </c>
      <c r="U729">
        <v>380</v>
      </c>
      <c r="V729">
        <v>0</v>
      </c>
      <c r="W729">
        <v>20683</v>
      </c>
      <c r="X729">
        <v>0</v>
      </c>
      <c r="Y729">
        <v>32353</v>
      </c>
      <c r="Z729">
        <v>96</v>
      </c>
      <c r="AA729">
        <v>263</v>
      </c>
      <c r="AB729" t="s">
        <v>4056</v>
      </c>
    </row>
    <row r="730" spans="1:28" x14ac:dyDescent="0.3">
      <c r="A730" s="4" t="s">
        <v>4057</v>
      </c>
      <c r="B730" t="s">
        <v>67</v>
      </c>
      <c r="C730" t="s">
        <v>68</v>
      </c>
      <c r="D730" t="s">
        <v>58</v>
      </c>
      <c r="E730">
        <v>2004</v>
      </c>
      <c r="F730">
        <v>120</v>
      </c>
      <c r="G730" t="s">
        <v>2144</v>
      </c>
      <c r="H730" t="s">
        <v>4058</v>
      </c>
      <c r="I730" s="4">
        <v>65000000</v>
      </c>
      <c r="J730" s="4">
        <v>100003492</v>
      </c>
      <c r="K730">
        <v>7.6</v>
      </c>
      <c r="L730">
        <v>2.35</v>
      </c>
      <c r="M730" t="s">
        <v>612</v>
      </c>
      <c r="N730" t="s">
        <v>1654</v>
      </c>
      <c r="O730">
        <v>0</v>
      </c>
      <c r="P730" t="s">
        <v>550</v>
      </c>
      <c r="Q730">
        <v>10000</v>
      </c>
      <c r="R730" t="s">
        <v>828</v>
      </c>
      <c r="S730">
        <v>851</v>
      </c>
      <c r="T730" t="s">
        <v>1856</v>
      </c>
      <c r="U730">
        <v>680</v>
      </c>
      <c r="V730">
        <v>0</v>
      </c>
      <c r="W730">
        <v>13581</v>
      </c>
      <c r="X730">
        <v>0</v>
      </c>
      <c r="Y730">
        <v>293662</v>
      </c>
      <c r="Z730">
        <v>299</v>
      </c>
      <c r="AA730">
        <v>836</v>
      </c>
      <c r="AB730" t="s">
        <v>4059</v>
      </c>
    </row>
    <row r="731" spans="1:28" x14ac:dyDescent="0.3">
      <c r="A731" s="4" t="s">
        <v>4060</v>
      </c>
      <c r="B731" t="s">
        <v>67</v>
      </c>
      <c r="C731" t="s">
        <v>68</v>
      </c>
      <c r="D731" t="s">
        <v>58</v>
      </c>
      <c r="E731">
        <v>2002</v>
      </c>
      <c r="F731">
        <v>100</v>
      </c>
      <c r="G731" t="s">
        <v>1949</v>
      </c>
      <c r="H731" t="s">
        <v>4061</v>
      </c>
      <c r="I731" s="4">
        <v>60000000</v>
      </c>
      <c r="J731" s="4">
        <v>90341670</v>
      </c>
      <c r="K731">
        <v>5.5</v>
      </c>
      <c r="L731">
        <v>2.35</v>
      </c>
      <c r="M731" t="s">
        <v>69</v>
      </c>
      <c r="N731" t="s">
        <v>1776</v>
      </c>
      <c r="O731">
        <v>55</v>
      </c>
      <c r="P731" t="s">
        <v>1097</v>
      </c>
      <c r="Q731">
        <v>12000</v>
      </c>
      <c r="R731" t="s">
        <v>2694</v>
      </c>
      <c r="S731">
        <v>1000</v>
      </c>
      <c r="T731" t="s">
        <v>2030</v>
      </c>
      <c r="U731">
        <v>416</v>
      </c>
      <c r="V731">
        <v>0</v>
      </c>
      <c r="W731">
        <v>14611</v>
      </c>
      <c r="X731">
        <v>4</v>
      </c>
      <c r="Y731">
        <v>102129</v>
      </c>
      <c r="Z731">
        <v>167</v>
      </c>
      <c r="AA731">
        <v>432</v>
      </c>
      <c r="AB731" t="s">
        <v>4062</v>
      </c>
    </row>
    <row r="732" spans="1:28" x14ac:dyDescent="0.3">
      <c r="A732" s="4" t="s">
        <v>4065</v>
      </c>
      <c r="B732" t="s">
        <v>67</v>
      </c>
      <c r="C732" t="s">
        <v>68</v>
      </c>
      <c r="D732" t="s">
        <v>58</v>
      </c>
      <c r="E732">
        <v>2004</v>
      </c>
      <c r="F732">
        <v>115</v>
      </c>
      <c r="G732" t="s">
        <v>949</v>
      </c>
      <c r="H732" t="s">
        <v>4067</v>
      </c>
      <c r="I732" s="4">
        <v>55000000</v>
      </c>
      <c r="J732" s="4">
        <v>74540762</v>
      </c>
      <c r="K732">
        <v>6.5</v>
      </c>
      <c r="L732">
        <v>1.85</v>
      </c>
      <c r="M732" t="s">
        <v>69</v>
      </c>
      <c r="N732" t="s">
        <v>4063</v>
      </c>
      <c r="O732">
        <v>13</v>
      </c>
      <c r="P732" t="s">
        <v>4064</v>
      </c>
      <c r="Q732">
        <v>2000</v>
      </c>
      <c r="R732" t="s">
        <v>3725</v>
      </c>
      <c r="S732">
        <v>1000</v>
      </c>
      <c r="T732" t="s">
        <v>4066</v>
      </c>
      <c r="U732">
        <v>579</v>
      </c>
      <c r="V732">
        <v>0</v>
      </c>
      <c r="W732">
        <v>4496</v>
      </c>
      <c r="X732">
        <v>2</v>
      </c>
      <c r="Y732">
        <v>48753</v>
      </c>
      <c r="Z732">
        <v>125</v>
      </c>
      <c r="AA732">
        <v>323</v>
      </c>
      <c r="AB732" t="s">
        <v>4068</v>
      </c>
    </row>
    <row r="733" spans="1:28" x14ac:dyDescent="0.3">
      <c r="A733" s="4" t="s">
        <v>4069</v>
      </c>
      <c r="B733" t="s">
        <v>67</v>
      </c>
      <c r="C733" t="s">
        <v>68</v>
      </c>
      <c r="D733" t="s">
        <v>58</v>
      </c>
      <c r="E733">
        <v>2012</v>
      </c>
      <c r="F733">
        <v>130</v>
      </c>
      <c r="G733" t="s">
        <v>1223</v>
      </c>
      <c r="H733" t="s">
        <v>4070</v>
      </c>
      <c r="I733" s="4">
        <v>60000000</v>
      </c>
      <c r="J733" s="4">
        <v>80033643</v>
      </c>
      <c r="K733">
        <v>7</v>
      </c>
      <c r="L733">
        <v>2.35</v>
      </c>
      <c r="M733" t="s">
        <v>69</v>
      </c>
      <c r="N733" t="s">
        <v>912</v>
      </c>
      <c r="O733">
        <v>188</v>
      </c>
      <c r="P733" t="s">
        <v>550</v>
      </c>
      <c r="Q733">
        <v>10000</v>
      </c>
      <c r="R733" t="s">
        <v>1708</v>
      </c>
      <c r="S733">
        <v>3000</v>
      </c>
      <c r="T733" t="s">
        <v>2057</v>
      </c>
      <c r="U733">
        <v>1000</v>
      </c>
      <c r="V733">
        <v>38000</v>
      </c>
      <c r="W733">
        <v>16385</v>
      </c>
      <c r="X733">
        <v>2</v>
      </c>
      <c r="Y733">
        <v>226570</v>
      </c>
      <c r="Z733">
        <v>387</v>
      </c>
      <c r="AA733">
        <v>448</v>
      </c>
      <c r="AB733" t="s">
        <v>4071</v>
      </c>
    </row>
    <row r="734" spans="1:28" x14ac:dyDescent="0.3">
      <c r="A734" s="4" t="s">
        <v>4072</v>
      </c>
      <c r="B734" t="s">
        <v>67</v>
      </c>
      <c r="C734" t="s">
        <v>68</v>
      </c>
      <c r="D734" t="s">
        <v>58</v>
      </c>
      <c r="E734">
        <v>1999</v>
      </c>
      <c r="F734">
        <v>105</v>
      </c>
      <c r="G734" t="s">
        <v>2829</v>
      </c>
      <c r="H734" t="s">
        <v>4074</v>
      </c>
      <c r="I734" s="4">
        <v>60000000</v>
      </c>
      <c r="J734" s="4">
        <v>73648142</v>
      </c>
      <c r="K734">
        <v>5.8</v>
      </c>
      <c r="L734">
        <v>2.35</v>
      </c>
      <c r="M734" t="s">
        <v>612</v>
      </c>
      <c r="N734" t="s">
        <v>2085</v>
      </c>
      <c r="O734">
        <v>212</v>
      </c>
      <c r="P734" t="s">
        <v>2138</v>
      </c>
      <c r="Q734">
        <v>1000</v>
      </c>
      <c r="R734" t="s">
        <v>2541</v>
      </c>
      <c r="S734">
        <v>975</v>
      </c>
      <c r="T734" t="s">
        <v>4073</v>
      </c>
      <c r="U734">
        <v>811</v>
      </c>
      <c r="V734">
        <v>0</v>
      </c>
      <c r="W734">
        <v>3697</v>
      </c>
      <c r="X734">
        <v>1</v>
      </c>
      <c r="Y734">
        <v>99043</v>
      </c>
      <c r="Z734">
        <v>199</v>
      </c>
      <c r="AA734">
        <v>643</v>
      </c>
      <c r="AB734" t="s">
        <v>4075</v>
      </c>
    </row>
    <row r="735" spans="1:28" x14ac:dyDescent="0.3">
      <c r="A735" s="4" t="s">
        <v>4080</v>
      </c>
      <c r="B735" t="s">
        <v>67</v>
      </c>
      <c r="C735" t="s">
        <v>68</v>
      </c>
      <c r="D735" t="s">
        <v>58</v>
      </c>
      <c r="E735">
        <v>2009</v>
      </c>
      <c r="F735">
        <v>111</v>
      </c>
      <c r="G735" t="s">
        <v>4078</v>
      </c>
      <c r="H735" t="s">
        <v>4082</v>
      </c>
      <c r="I735" s="4">
        <v>60000000</v>
      </c>
      <c r="J735" s="4">
        <v>71844424</v>
      </c>
      <c r="K735">
        <v>7.3</v>
      </c>
      <c r="L735">
        <v>1.78</v>
      </c>
      <c r="M735" t="s">
        <v>122</v>
      </c>
      <c r="N735" t="s">
        <v>4076</v>
      </c>
      <c r="O735">
        <v>197</v>
      </c>
      <c r="P735" t="s">
        <v>4079</v>
      </c>
      <c r="Q735">
        <v>433</v>
      </c>
      <c r="R735" t="s">
        <v>4077</v>
      </c>
      <c r="S735">
        <v>208</v>
      </c>
      <c r="T735" t="s">
        <v>4081</v>
      </c>
      <c r="U735">
        <v>6</v>
      </c>
      <c r="V735">
        <v>0</v>
      </c>
      <c r="W735">
        <v>679</v>
      </c>
      <c r="X735">
        <v>0</v>
      </c>
      <c r="Y735">
        <v>33158</v>
      </c>
      <c r="Z735">
        <v>136</v>
      </c>
      <c r="AA735">
        <v>223</v>
      </c>
      <c r="AB735" t="s">
        <v>4083</v>
      </c>
    </row>
    <row r="736" spans="1:28" x14ac:dyDescent="0.3">
      <c r="A736" s="4" t="s">
        <v>4086</v>
      </c>
      <c r="B736" t="s">
        <v>67</v>
      </c>
      <c r="C736" t="s">
        <v>68</v>
      </c>
      <c r="D736" t="s">
        <v>58</v>
      </c>
      <c r="E736">
        <v>2011</v>
      </c>
      <c r="F736">
        <v>106</v>
      </c>
      <c r="G736" t="s">
        <v>4085</v>
      </c>
      <c r="H736" t="s">
        <v>4088</v>
      </c>
      <c r="I736" s="4">
        <v>60000000</v>
      </c>
      <c r="J736" s="4">
        <v>75638743</v>
      </c>
      <c r="K736">
        <v>6.6</v>
      </c>
      <c r="L736">
        <v>1.85</v>
      </c>
      <c r="M736" t="s">
        <v>69</v>
      </c>
      <c r="N736" t="s">
        <v>1548</v>
      </c>
      <c r="O736">
        <v>0</v>
      </c>
      <c r="P736" t="s">
        <v>1181</v>
      </c>
      <c r="Q736">
        <v>13000</v>
      </c>
      <c r="R736" t="s">
        <v>4084</v>
      </c>
      <c r="S736">
        <v>240</v>
      </c>
      <c r="T736" t="s">
        <v>4087</v>
      </c>
      <c r="U736">
        <v>175</v>
      </c>
      <c r="V736">
        <v>42000</v>
      </c>
      <c r="W736">
        <v>13634</v>
      </c>
      <c r="X736">
        <v>4</v>
      </c>
      <c r="Y736">
        <v>180479</v>
      </c>
      <c r="Z736">
        <v>436</v>
      </c>
      <c r="AA736">
        <v>411</v>
      </c>
      <c r="AB736" t="s">
        <v>4089</v>
      </c>
    </row>
    <row r="737" spans="1:28" x14ac:dyDescent="0.3">
      <c r="A737" s="4" t="s">
        <v>4092</v>
      </c>
      <c r="B737" t="s">
        <v>67</v>
      </c>
      <c r="C737" t="s">
        <v>68</v>
      </c>
      <c r="D737" t="s">
        <v>58</v>
      </c>
      <c r="E737">
        <v>2003</v>
      </c>
      <c r="F737">
        <v>89</v>
      </c>
      <c r="G737" t="s">
        <v>1396</v>
      </c>
      <c r="H737" t="s">
        <v>4094</v>
      </c>
      <c r="I737" s="4">
        <v>60000000</v>
      </c>
      <c r="J737" s="4">
        <v>66734992</v>
      </c>
      <c r="K737">
        <v>4.4000000000000004</v>
      </c>
      <c r="L737">
        <v>2.35</v>
      </c>
      <c r="M737" t="s">
        <v>122</v>
      </c>
      <c r="N737" t="s">
        <v>4090</v>
      </c>
      <c r="O737">
        <v>18</v>
      </c>
      <c r="P737" t="s">
        <v>1730</v>
      </c>
      <c r="Q737">
        <v>658</v>
      </c>
      <c r="R737" t="s">
        <v>4091</v>
      </c>
      <c r="S737">
        <v>257</v>
      </c>
      <c r="T737" t="s">
        <v>4093</v>
      </c>
      <c r="U737">
        <v>226</v>
      </c>
      <c r="V737">
        <v>858</v>
      </c>
      <c r="W737">
        <v>1233</v>
      </c>
      <c r="X737">
        <v>0</v>
      </c>
      <c r="Y737">
        <v>23476</v>
      </c>
      <c r="Z737">
        <v>73</v>
      </c>
      <c r="AA737">
        <v>181</v>
      </c>
      <c r="AB737" t="s">
        <v>4095</v>
      </c>
    </row>
    <row r="738" spans="1:28" x14ac:dyDescent="0.3">
      <c r="A738" s="4" t="s">
        <v>4098</v>
      </c>
      <c r="B738" t="s">
        <v>67</v>
      </c>
      <c r="C738" t="s">
        <v>68</v>
      </c>
      <c r="D738" t="s">
        <v>24160</v>
      </c>
      <c r="E738">
        <v>2009</v>
      </c>
      <c r="F738">
        <v>100</v>
      </c>
      <c r="G738" t="s">
        <v>4097</v>
      </c>
      <c r="H738" t="s">
        <v>4100</v>
      </c>
      <c r="I738" s="4">
        <v>60000000</v>
      </c>
      <c r="J738" s="4">
        <v>75280058</v>
      </c>
      <c r="K738">
        <v>7.7</v>
      </c>
      <c r="L738">
        <v>1.85</v>
      </c>
      <c r="M738" t="s">
        <v>122</v>
      </c>
      <c r="N738" t="s">
        <v>3190</v>
      </c>
      <c r="O738">
        <v>253</v>
      </c>
      <c r="P738" t="s">
        <v>3306</v>
      </c>
      <c r="Q738">
        <v>309</v>
      </c>
      <c r="R738" t="s">
        <v>4096</v>
      </c>
      <c r="S738">
        <v>229</v>
      </c>
      <c r="T738" t="s">
        <v>4099</v>
      </c>
      <c r="U738">
        <v>57</v>
      </c>
      <c r="V738">
        <v>10000</v>
      </c>
      <c r="W738">
        <v>647</v>
      </c>
      <c r="X738">
        <v>1</v>
      </c>
      <c r="Y738">
        <v>143121</v>
      </c>
      <c r="Z738">
        <v>310</v>
      </c>
      <c r="AA738">
        <v>279</v>
      </c>
      <c r="AB738" t="s">
        <v>4101</v>
      </c>
    </row>
    <row r="739" spans="1:28" x14ac:dyDescent="0.3">
      <c r="A739" s="4" t="s">
        <v>4102</v>
      </c>
      <c r="B739" t="s">
        <v>67</v>
      </c>
      <c r="C739" t="s">
        <v>68</v>
      </c>
      <c r="D739" t="s">
        <v>58</v>
      </c>
      <c r="E739">
        <v>2008</v>
      </c>
      <c r="F739">
        <v>91</v>
      </c>
      <c r="G739" t="s">
        <v>2970</v>
      </c>
      <c r="H739" t="s">
        <v>4104</v>
      </c>
      <c r="I739" s="4">
        <v>48000000</v>
      </c>
      <c r="J739" s="4">
        <v>64505912</v>
      </c>
      <c r="K739">
        <v>5</v>
      </c>
      <c r="L739">
        <v>1.85</v>
      </c>
      <c r="M739" t="s">
        <v>612</v>
      </c>
      <c r="N739" t="s">
        <v>938</v>
      </c>
      <c r="O739">
        <v>0</v>
      </c>
      <c r="P739" t="s">
        <v>1967</v>
      </c>
      <c r="Q739">
        <v>11000</v>
      </c>
      <c r="R739" t="s">
        <v>2321</v>
      </c>
      <c r="S739">
        <v>946</v>
      </c>
      <c r="T739" t="s">
        <v>4103</v>
      </c>
      <c r="U739">
        <v>751</v>
      </c>
      <c r="V739">
        <v>6000</v>
      </c>
      <c r="W739">
        <v>13654</v>
      </c>
      <c r="X739">
        <v>0</v>
      </c>
      <c r="Y739">
        <v>163130</v>
      </c>
      <c r="Z739">
        <v>323</v>
      </c>
      <c r="AA739">
        <v>1264</v>
      </c>
      <c r="AB739" t="s">
        <v>4105</v>
      </c>
    </row>
    <row r="740" spans="1:28" x14ac:dyDescent="0.3">
      <c r="A740" s="4" t="s">
        <v>4106</v>
      </c>
      <c r="B740" t="s">
        <v>67</v>
      </c>
      <c r="C740" t="s">
        <v>68</v>
      </c>
      <c r="D740" t="s">
        <v>58</v>
      </c>
      <c r="E740">
        <v>2004</v>
      </c>
      <c r="F740">
        <v>146</v>
      </c>
      <c r="G740" t="s">
        <v>491</v>
      </c>
      <c r="H740" t="s">
        <v>4107</v>
      </c>
      <c r="I740" s="4">
        <v>70000000</v>
      </c>
      <c r="J740" s="4">
        <v>77862546</v>
      </c>
      <c r="K740">
        <v>7.7</v>
      </c>
      <c r="L740">
        <v>2.35</v>
      </c>
      <c r="M740" t="s">
        <v>612</v>
      </c>
      <c r="N740" t="s">
        <v>1758</v>
      </c>
      <c r="O740">
        <v>12000</v>
      </c>
      <c r="P740" t="s">
        <v>1746</v>
      </c>
      <c r="Q740">
        <v>18000</v>
      </c>
      <c r="R740" t="s">
        <v>3386</v>
      </c>
      <c r="S740">
        <v>992</v>
      </c>
      <c r="T740" t="s">
        <v>155</v>
      </c>
      <c r="U740">
        <v>451</v>
      </c>
      <c r="V740">
        <v>14000</v>
      </c>
      <c r="W740">
        <v>20454</v>
      </c>
      <c r="X740">
        <v>2</v>
      </c>
      <c r="Y740">
        <v>266310</v>
      </c>
      <c r="Z740">
        <v>171</v>
      </c>
      <c r="AA740">
        <v>690</v>
      </c>
      <c r="AB740" t="s">
        <v>4108</v>
      </c>
    </row>
    <row r="741" spans="1:28" x14ac:dyDescent="0.3">
      <c r="A741" s="4" t="s">
        <v>4110</v>
      </c>
      <c r="B741" t="s">
        <v>67</v>
      </c>
      <c r="C741" t="s">
        <v>68</v>
      </c>
      <c r="D741" t="s">
        <v>58</v>
      </c>
      <c r="E741">
        <v>2006</v>
      </c>
      <c r="F741">
        <v>98</v>
      </c>
      <c r="G741" t="s">
        <v>542</v>
      </c>
      <c r="H741" t="s">
        <v>4111</v>
      </c>
      <c r="I741" s="4">
        <v>50000000</v>
      </c>
      <c r="J741" s="4">
        <v>61112916</v>
      </c>
      <c r="K741">
        <v>4.4000000000000004</v>
      </c>
      <c r="L741">
        <v>2.35</v>
      </c>
      <c r="M741" t="s">
        <v>122</v>
      </c>
      <c r="N741" t="s">
        <v>4109</v>
      </c>
      <c r="O741">
        <v>48</v>
      </c>
      <c r="P741" t="s">
        <v>124</v>
      </c>
      <c r="Q741">
        <v>21000</v>
      </c>
      <c r="R741" t="s">
        <v>60</v>
      </c>
      <c r="S741">
        <v>936</v>
      </c>
      <c r="T741" t="s">
        <v>1999</v>
      </c>
      <c r="U741">
        <v>722</v>
      </c>
      <c r="V741">
        <v>747</v>
      </c>
      <c r="W741">
        <v>24664</v>
      </c>
      <c r="X741">
        <v>0</v>
      </c>
      <c r="Y741">
        <v>14888</v>
      </c>
      <c r="Z741">
        <v>76</v>
      </c>
      <c r="AA741">
        <v>83</v>
      </c>
      <c r="AB741" t="s">
        <v>4112</v>
      </c>
    </row>
    <row r="742" spans="1:28" x14ac:dyDescent="0.3">
      <c r="A742" s="4" t="s">
        <v>4113</v>
      </c>
      <c r="B742" t="s">
        <v>67</v>
      </c>
      <c r="C742" t="s">
        <v>68</v>
      </c>
      <c r="D742" t="s">
        <v>58</v>
      </c>
      <c r="E742">
        <v>2004</v>
      </c>
      <c r="F742">
        <v>101</v>
      </c>
      <c r="G742" t="s">
        <v>1034</v>
      </c>
      <c r="H742" t="s">
        <v>4115</v>
      </c>
      <c r="I742" s="4">
        <v>60000000</v>
      </c>
      <c r="J742" s="4">
        <v>88200225</v>
      </c>
      <c r="K742">
        <v>6.1</v>
      </c>
      <c r="L742">
        <v>2.35</v>
      </c>
      <c r="M742" t="s">
        <v>69</v>
      </c>
      <c r="N742" t="s">
        <v>2560</v>
      </c>
      <c r="O742">
        <v>480</v>
      </c>
      <c r="P742" t="s">
        <v>1164</v>
      </c>
      <c r="Q742">
        <v>881</v>
      </c>
      <c r="R742" t="s">
        <v>2631</v>
      </c>
      <c r="S742">
        <v>869</v>
      </c>
      <c r="T742" t="s">
        <v>4114</v>
      </c>
      <c r="U742">
        <v>767</v>
      </c>
      <c r="V742">
        <v>0</v>
      </c>
      <c r="W742">
        <v>3943</v>
      </c>
      <c r="X742">
        <v>5</v>
      </c>
      <c r="Y742">
        <v>120795</v>
      </c>
      <c r="Z742">
        <v>173</v>
      </c>
      <c r="AA742">
        <v>308</v>
      </c>
      <c r="AB742" t="s">
        <v>4116</v>
      </c>
    </row>
    <row r="743" spans="1:28" x14ac:dyDescent="0.3">
      <c r="A743" s="4" t="s">
        <v>4119</v>
      </c>
      <c r="B743" t="s">
        <v>67</v>
      </c>
      <c r="C743" t="s">
        <v>68</v>
      </c>
      <c r="D743" t="s">
        <v>58</v>
      </c>
      <c r="E743">
        <v>1996</v>
      </c>
      <c r="F743">
        <v>94</v>
      </c>
      <c r="G743" t="s">
        <v>3072</v>
      </c>
      <c r="H743" t="s">
        <v>4121</v>
      </c>
      <c r="I743" s="4">
        <v>60000000</v>
      </c>
      <c r="J743" s="4">
        <v>60573641</v>
      </c>
      <c r="K743">
        <v>5.4</v>
      </c>
      <c r="L743">
        <v>1.85</v>
      </c>
      <c r="M743" t="s">
        <v>122</v>
      </c>
      <c r="N743" t="s">
        <v>4117</v>
      </c>
      <c r="O743">
        <v>32</v>
      </c>
      <c r="P743" t="s">
        <v>3515</v>
      </c>
      <c r="Q743">
        <v>854</v>
      </c>
      <c r="R743" t="s">
        <v>4118</v>
      </c>
      <c r="S743">
        <v>628</v>
      </c>
      <c r="T743" t="s">
        <v>4120</v>
      </c>
      <c r="U743">
        <v>626</v>
      </c>
      <c r="V743">
        <v>0</v>
      </c>
      <c r="W743">
        <v>4530</v>
      </c>
      <c r="X743">
        <v>1</v>
      </c>
      <c r="Y743">
        <v>68406</v>
      </c>
      <c r="Z743">
        <v>81</v>
      </c>
      <c r="AA743">
        <v>162</v>
      </c>
      <c r="AB743" t="s">
        <v>4122</v>
      </c>
    </row>
    <row r="744" spans="1:28" x14ac:dyDescent="0.3">
      <c r="A744" s="4" t="s">
        <v>4125</v>
      </c>
      <c r="B744" t="s">
        <v>67</v>
      </c>
      <c r="C744" t="s">
        <v>68</v>
      </c>
      <c r="D744" t="s">
        <v>58</v>
      </c>
      <c r="E744">
        <v>2004</v>
      </c>
      <c r="F744">
        <v>132</v>
      </c>
      <c r="G744" t="s">
        <v>4123</v>
      </c>
      <c r="H744" t="s">
        <v>4126</v>
      </c>
      <c r="I744" s="4">
        <v>66000000</v>
      </c>
      <c r="J744" s="4">
        <v>59035104</v>
      </c>
      <c r="K744">
        <v>6.8</v>
      </c>
      <c r="L744">
        <v>1.85</v>
      </c>
      <c r="M744" t="s">
        <v>69</v>
      </c>
      <c r="N744" t="s">
        <v>405</v>
      </c>
      <c r="O744">
        <v>0</v>
      </c>
      <c r="P744" t="s">
        <v>4124</v>
      </c>
      <c r="Q744">
        <v>366</v>
      </c>
      <c r="R744" t="s">
        <v>3580</v>
      </c>
      <c r="S744">
        <v>334</v>
      </c>
      <c r="T744" t="s">
        <v>2533</v>
      </c>
      <c r="U744">
        <v>160</v>
      </c>
      <c r="V744">
        <v>0</v>
      </c>
      <c r="W744">
        <v>1112</v>
      </c>
      <c r="X744">
        <v>1</v>
      </c>
      <c r="Y744">
        <v>244566</v>
      </c>
      <c r="Z744">
        <v>242</v>
      </c>
      <c r="AA744">
        <v>597</v>
      </c>
      <c r="AB744" t="s">
        <v>4127</v>
      </c>
    </row>
    <row r="745" spans="1:28" x14ac:dyDescent="0.3">
      <c r="A745" s="4" t="s">
        <v>4129</v>
      </c>
      <c r="B745" t="s">
        <v>67</v>
      </c>
      <c r="C745" t="s">
        <v>68</v>
      </c>
      <c r="D745" t="s">
        <v>58</v>
      </c>
      <c r="E745">
        <v>1998</v>
      </c>
      <c r="F745">
        <v>115</v>
      </c>
      <c r="G745" t="s">
        <v>19</v>
      </c>
      <c r="H745" t="s">
        <v>4130</v>
      </c>
      <c r="I745" s="4">
        <v>60000000</v>
      </c>
      <c r="J745" s="4">
        <v>56702901</v>
      </c>
      <c r="K745">
        <v>6.5</v>
      </c>
      <c r="L745">
        <v>2.35</v>
      </c>
      <c r="M745" t="s">
        <v>69</v>
      </c>
      <c r="N745" t="s">
        <v>4128</v>
      </c>
      <c r="O745">
        <v>234</v>
      </c>
      <c r="P745" t="s">
        <v>1708</v>
      </c>
      <c r="Q745">
        <v>3000</v>
      </c>
      <c r="R745" t="s">
        <v>3665</v>
      </c>
      <c r="S745">
        <v>552</v>
      </c>
      <c r="T745" t="s">
        <v>2232</v>
      </c>
      <c r="U745">
        <v>521</v>
      </c>
      <c r="V745">
        <v>1000</v>
      </c>
      <c r="W745">
        <v>4713</v>
      </c>
      <c r="X745">
        <v>1</v>
      </c>
      <c r="Y745">
        <v>23302</v>
      </c>
      <c r="Z745">
        <v>110</v>
      </c>
      <c r="AA745">
        <v>181</v>
      </c>
      <c r="AB745" t="s">
        <v>4131</v>
      </c>
    </row>
    <row r="746" spans="1:28" x14ac:dyDescent="0.3">
      <c r="A746" s="4" t="s">
        <v>4133</v>
      </c>
      <c r="B746" t="s">
        <v>67</v>
      </c>
      <c r="C746" t="s">
        <v>68</v>
      </c>
      <c r="D746" t="s">
        <v>58</v>
      </c>
      <c r="E746">
        <v>2012</v>
      </c>
      <c r="F746">
        <v>92</v>
      </c>
      <c r="G746" t="s">
        <v>298</v>
      </c>
      <c r="H746" t="s">
        <v>4135</v>
      </c>
      <c r="I746" s="4">
        <v>60000000</v>
      </c>
      <c r="J746" s="4">
        <v>55994557</v>
      </c>
      <c r="K746">
        <v>7</v>
      </c>
      <c r="L746">
        <v>2.35</v>
      </c>
      <c r="M746" t="s">
        <v>122</v>
      </c>
      <c r="N746" t="s">
        <v>4132</v>
      </c>
      <c r="O746">
        <v>28</v>
      </c>
      <c r="P746" t="s">
        <v>2474</v>
      </c>
      <c r="Q746">
        <v>10000</v>
      </c>
      <c r="R746" t="s">
        <v>600</v>
      </c>
      <c r="S746">
        <v>884</v>
      </c>
      <c r="T746" t="s">
        <v>4134</v>
      </c>
      <c r="U746">
        <v>586</v>
      </c>
      <c r="V746">
        <v>12000</v>
      </c>
      <c r="W746">
        <v>13597</v>
      </c>
      <c r="X746">
        <v>0</v>
      </c>
      <c r="Y746">
        <v>72287</v>
      </c>
      <c r="Z746">
        <v>328</v>
      </c>
      <c r="AA746">
        <v>176</v>
      </c>
      <c r="AB746" t="s">
        <v>4136</v>
      </c>
    </row>
    <row r="747" spans="1:28" x14ac:dyDescent="0.3">
      <c r="A747" s="4" t="s">
        <v>4137</v>
      </c>
      <c r="B747" t="s">
        <v>67</v>
      </c>
      <c r="C747" t="s">
        <v>68</v>
      </c>
      <c r="D747" t="s">
        <v>58</v>
      </c>
      <c r="E747">
        <v>1997</v>
      </c>
      <c r="F747">
        <v>124</v>
      </c>
      <c r="G747" t="s">
        <v>3350</v>
      </c>
      <c r="H747" t="s">
        <v>4139</v>
      </c>
      <c r="I747" s="4">
        <v>60000000</v>
      </c>
      <c r="J747" s="4">
        <v>54910560</v>
      </c>
      <c r="K747">
        <v>6.3</v>
      </c>
      <c r="L747">
        <v>2.35</v>
      </c>
      <c r="M747" t="s">
        <v>612</v>
      </c>
      <c r="N747" t="s">
        <v>3528</v>
      </c>
      <c r="O747">
        <v>105</v>
      </c>
      <c r="P747" t="s">
        <v>109</v>
      </c>
      <c r="Q747">
        <v>24000</v>
      </c>
      <c r="R747" t="s">
        <v>1002</v>
      </c>
      <c r="S747">
        <v>13000</v>
      </c>
      <c r="T747" t="s">
        <v>4138</v>
      </c>
      <c r="U747">
        <v>460</v>
      </c>
      <c r="V747">
        <v>0</v>
      </c>
      <c r="W747">
        <v>38227</v>
      </c>
      <c r="X747">
        <v>0</v>
      </c>
      <c r="Y747">
        <v>88225</v>
      </c>
      <c r="Z747">
        <v>83</v>
      </c>
      <c r="AA747">
        <v>227</v>
      </c>
      <c r="AB747" t="s">
        <v>4140</v>
      </c>
    </row>
    <row r="748" spans="1:28" x14ac:dyDescent="0.3">
      <c r="A748" s="4" t="s">
        <v>4141</v>
      </c>
      <c r="B748" t="s">
        <v>67</v>
      </c>
      <c r="C748" t="s">
        <v>68</v>
      </c>
      <c r="D748" t="s">
        <v>58</v>
      </c>
      <c r="E748">
        <v>2003</v>
      </c>
      <c r="F748">
        <v>119</v>
      </c>
      <c r="G748" t="s">
        <v>1665</v>
      </c>
      <c r="H748" t="s">
        <v>4142</v>
      </c>
      <c r="I748" s="4">
        <v>60000000</v>
      </c>
      <c r="J748" s="4">
        <v>53789313</v>
      </c>
      <c r="K748">
        <v>6.3</v>
      </c>
      <c r="L748">
        <v>2.35</v>
      </c>
      <c r="M748" t="s">
        <v>69</v>
      </c>
      <c r="N748" t="s">
        <v>1362</v>
      </c>
      <c r="O748">
        <v>610</v>
      </c>
      <c r="P748" t="s">
        <v>1727</v>
      </c>
      <c r="Q748">
        <v>834</v>
      </c>
      <c r="R748" t="s">
        <v>1070</v>
      </c>
      <c r="S748">
        <v>780</v>
      </c>
      <c r="T748" t="s">
        <v>756</v>
      </c>
      <c r="U748">
        <v>716</v>
      </c>
      <c r="V748">
        <v>0</v>
      </c>
      <c r="W748">
        <v>3637</v>
      </c>
      <c r="X748">
        <v>0</v>
      </c>
      <c r="Y748">
        <v>89816</v>
      </c>
      <c r="Z748">
        <v>196</v>
      </c>
      <c r="AA748">
        <v>347</v>
      </c>
      <c r="AB748" t="s">
        <v>4143</v>
      </c>
    </row>
    <row r="749" spans="1:28" x14ac:dyDescent="0.3">
      <c r="A749" s="4" t="s">
        <v>4146</v>
      </c>
      <c r="B749" t="s">
        <v>67</v>
      </c>
      <c r="C749" t="s">
        <v>68</v>
      </c>
      <c r="D749" t="s">
        <v>58</v>
      </c>
      <c r="E749">
        <v>1996</v>
      </c>
      <c r="F749">
        <v>124</v>
      </c>
      <c r="G749" t="s">
        <v>241</v>
      </c>
      <c r="H749" t="s">
        <v>4147</v>
      </c>
      <c r="I749" s="4">
        <v>60000000</v>
      </c>
      <c r="J749" s="4">
        <v>51045801</v>
      </c>
      <c r="K749">
        <v>6.1</v>
      </c>
      <c r="L749">
        <v>1.85</v>
      </c>
      <c r="M749" t="s">
        <v>69</v>
      </c>
      <c r="N749" t="s">
        <v>4144</v>
      </c>
      <c r="O749">
        <v>50</v>
      </c>
      <c r="P749" t="s">
        <v>335</v>
      </c>
      <c r="Q749">
        <v>1000</v>
      </c>
      <c r="R749" t="s">
        <v>4145</v>
      </c>
      <c r="S749">
        <v>944</v>
      </c>
      <c r="T749" t="s">
        <v>2453</v>
      </c>
      <c r="U749">
        <v>672</v>
      </c>
      <c r="V749">
        <v>829</v>
      </c>
      <c r="W749">
        <v>3653</v>
      </c>
      <c r="X749">
        <v>2</v>
      </c>
      <c r="Y749">
        <v>11370</v>
      </c>
      <c r="Z749">
        <v>34</v>
      </c>
      <c r="AA749">
        <v>54</v>
      </c>
      <c r="AB749" t="s">
        <v>4148</v>
      </c>
    </row>
    <row r="750" spans="1:28" x14ac:dyDescent="0.3">
      <c r="A750" s="4" t="s">
        <v>4150</v>
      </c>
      <c r="B750" t="s">
        <v>67</v>
      </c>
      <c r="C750" t="s">
        <v>86</v>
      </c>
      <c r="D750" t="s">
        <v>58</v>
      </c>
      <c r="E750">
        <v>2008</v>
      </c>
      <c r="F750">
        <v>93</v>
      </c>
      <c r="G750" t="s">
        <v>298</v>
      </c>
      <c r="H750" t="s">
        <v>4151</v>
      </c>
      <c r="I750" s="4">
        <v>60000000</v>
      </c>
      <c r="J750" s="4">
        <v>50818750</v>
      </c>
      <c r="K750">
        <v>6.1</v>
      </c>
      <c r="L750">
        <v>2.35</v>
      </c>
      <c r="M750" t="s">
        <v>304</v>
      </c>
      <c r="N750" t="s">
        <v>4149</v>
      </c>
      <c r="O750">
        <v>18</v>
      </c>
      <c r="P750" t="s">
        <v>1229</v>
      </c>
      <c r="Q750">
        <v>9000</v>
      </c>
      <c r="R750" t="s">
        <v>928</v>
      </c>
      <c r="S750">
        <v>2000</v>
      </c>
      <c r="T750" t="s">
        <v>149</v>
      </c>
      <c r="U750">
        <v>903</v>
      </c>
      <c r="V750">
        <v>0</v>
      </c>
      <c r="W750">
        <v>13403</v>
      </c>
      <c r="X750">
        <v>0</v>
      </c>
      <c r="Y750">
        <v>31209</v>
      </c>
      <c r="Z750">
        <v>118</v>
      </c>
      <c r="AA750">
        <v>106</v>
      </c>
      <c r="AB750" t="s">
        <v>4152</v>
      </c>
    </row>
    <row r="751" spans="1:28" x14ac:dyDescent="0.3">
      <c r="A751" s="4" t="s">
        <v>24067</v>
      </c>
      <c r="B751" t="s">
        <v>67</v>
      </c>
      <c r="C751" t="s">
        <v>68</v>
      </c>
      <c r="D751" t="s">
        <v>58</v>
      </c>
      <c r="E751" t="s">
        <v>24161</v>
      </c>
      <c r="F751">
        <v>22</v>
      </c>
      <c r="G751" t="s">
        <v>1700</v>
      </c>
      <c r="H751" t="s">
        <v>4156</v>
      </c>
      <c r="I751" s="4" t="s">
        <v>24161</v>
      </c>
      <c r="J751" s="4" t="s">
        <v>24161</v>
      </c>
      <c r="K751">
        <v>7.3</v>
      </c>
      <c r="L751">
        <v>1.78</v>
      </c>
      <c r="M751" t="s">
        <v>1589</v>
      </c>
      <c r="N751" t="s">
        <v>24161</v>
      </c>
      <c r="O751" t="s">
        <v>24161</v>
      </c>
      <c r="P751" t="s">
        <v>4154</v>
      </c>
      <c r="Q751">
        <v>732</v>
      </c>
      <c r="R751" t="s">
        <v>4153</v>
      </c>
      <c r="S751">
        <v>607</v>
      </c>
      <c r="T751" t="s">
        <v>4155</v>
      </c>
      <c r="U751">
        <v>402</v>
      </c>
      <c r="V751">
        <v>0</v>
      </c>
      <c r="W751">
        <v>2064</v>
      </c>
      <c r="X751">
        <v>3</v>
      </c>
      <c r="Y751">
        <v>26404</v>
      </c>
      <c r="Z751">
        <v>8</v>
      </c>
      <c r="AA751">
        <v>41</v>
      </c>
      <c r="AB751" t="s">
        <v>4157</v>
      </c>
    </row>
    <row r="752" spans="1:28" x14ac:dyDescent="0.3">
      <c r="A752" s="4" t="s">
        <v>4159</v>
      </c>
      <c r="B752" t="s">
        <v>67</v>
      </c>
      <c r="C752" t="s">
        <v>68</v>
      </c>
      <c r="D752" t="s">
        <v>58</v>
      </c>
      <c r="E752">
        <v>2002</v>
      </c>
      <c r="F752">
        <v>98</v>
      </c>
      <c r="G752" t="s">
        <v>1923</v>
      </c>
      <c r="H752" t="s">
        <v>4161</v>
      </c>
      <c r="I752" s="4">
        <v>60000000</v>
      </c>
      <c r="J752" s="4">
        <v>50189179</v>
      </c>
      <c r="K752">
        <v>5.3</v>
      </c>
      <c r="L752">
        <v>1.85</v>
      </c>
      <c r="M752" t="s">
        <v>69</v>
      </c>
      <c r="N752" t="s">
        <v>4158</v>
      </c>
      <c r="O752">
        <v>11</v>
      </c>
      <c r="P752" t="s">
        <v>3907</v>
      </c>
      <c r="Q752">
        <v>966</v>
      </c>
      <c r="R752" t="s">
        <v>1856</v>
      </c>
      <c r="S752">
        <v>680</v>
      </c>
      <c r="T752" t="s">
        <v>4160</v>
      </c>
      <c r="U752">
        <v>107</v>
      </c>
      <c r="V752">
        <v>797</v>
      </c>
      <c r="W752">
        <v>2018</v>
      </c>
      <c r="X752">
        <v>2</v>
      </c>
      <c r="Y752">
        <v>61966</v>
      </c>
      <c r="Z752">
        <v>81</v>
      </c>
      <c r="AA752">
        <v>207</v>
      </c>
      <c r="AB752" t="s">
        <v>4162</v>
      </c>
    </row>
    <row r="753" spans="1:28" x14ac:dyDescent="0.3">
      <c r="A753" s="4" t="s">
        <v>4166</v>
      </c>
      <c r="B753" t="s">
        <v>67</v>
      </c>
      <c r="C753" t="s">
        <v>68</v>
      </c>
      <c r="D753" t="s">
        <v>58</v>
      </c>
      <c r="E753">
        <v>1995</v>
      </c>
      <c r="F753">
        <v>92</v>
      </c>
      <c r="G753" t="s">
        <v>89</v>
      </c>
      <c r="H753" t="s">
        <v>4168</v>
      </c>
      <c r="I753" s="4">
        <v>60000000</v>
      </c>
      <c r="J753" s="4">
        <v>50024083</v>
      </c>
      <c r="K753">
        <v>5.4</v>
      </c>
      <c r="L753">
        <v>1.85</v>
      </c>
      <c r="M753" t="s">
        <v>612</v>
      </c>
      <c r="N753" t="s">
        <v>4163</v>
      </c>
      <c r="O753">
        <v>14</v>
      </c>
      <c r="P753" t="s">
        <v>4165</v>
      </c>
      <c r="Q753">
        <v>789</v>
      </c>
      <c r="R753" t="s">
        <v>4164</v>
      </c>
      <c r="S753">
        <v>520</v>
      </c>
      <c r="T753" t="s">
        <v>4167</v>
      </c>
      <c r="U753">
        <v>488</v>
      </c>
      <c r="V753">
        <v>1000</v>
      </c>
      <c r="W753">
        <v>2318</v>
      </c>
      <c r="X753">
        <v>1</v>
      </c>
      <c r="Y753">
        <v>35918</v>
      </c>
      <c r="Z753">
        <v>47</v>
      </c>
      <c r="AA753">
        <v>126</v>
      </c>
      <c r="AB753" t="s">
        <v>4169</v>
      </c>
    </row>
    <row r="754" spans="1:28" x14ac:dyDescent="0.3">
      <c r="A754" s="4" t="s">
        <v>4171</v>
      </c>
      <c r="B754" t="s">
        <v>67</v>
      </c>
      <c r="C754" t="s">
        <v>68</v>
      </c>
      <c r="D754" t="s">
        <v>58</v>
      </c>
      <c r="E754">
        <v>2014</v>
      </c>
      <c r="F754">
        <v>105</v>
      </c>
      <c r="G754" t="s">
        <v>949</v>
      </c>
      <c r="H754" t="s">
        <v>4173</v>
      </c>
      <c r="I754" s="4">
        <v>60000000</v>
      </c>
      <c r="J754" s="4">
        <v>50549107</v>
      </c>
      <c r="K754">
        <v>6.2</v>
      </c>
      <c r="L754">
        <v>2.35</v>
      </c>
      <c r="M754" t="s">
        <v>69</v>
      </c>
      <c r="N754" t="s">
        <v>883</v>
      </c>
      <c r="O754">
        <v>0</v>
      </c>
      <c r="P754" t="s">
        <v>4170</v>
      </c>
      <c r="Q754">
        <v>539</v>
      </c>
      <c r="R754" t="s">
        <v>969</v>
      </c>
      <c r="S754">
        <v>394</v>
      </c>
      <c r="T754" t="s">
        <v>4172</v>
      </c>
      <c r="U754">
        <v>288</v>
      </c>
      <c r="V754">
        <v>17000</v>
      </c>
      <c r="W754">
        <v>1411</v>
      </c>
      <c r="X754">
        <v>3</v>
      </c>
      <c r="Y754">
        <v>99035</v>
      </c>
      <c r="Z754">
        <v>313</v>
      </c>
      <c r="AA754">
        <v>289</v>
      </c>
      <c r="AB754" t="s">
        <v>4174</v>
      </c>
    </row>
    <row r="755" spans="1:28" x14ac:dyDescent="0.3">
      <c r="A755" s="4" t="s">
        <v>4177</v>
      </c>
      <c r="B755" t="s">
        <v>67</v>
      </c>
      <c r="C755" t="s">
        <v>68</v>
      </c>
      <c r="D755" t="s">
        <v>58</v>
      </c>
      <c r="E755">
        <v>2015</v>
      </c>
      <c r="F755">
        <v>124</v>
      </c>
      <c r="G755" t="s">
        <v>4176</v>
      </c>
      <c r="H755" t="s">
        <v>4178</v>
      </c>
      <c r="I755" s="4">
        <v>60000000</v>
      </c>
      <c r="J755" s="4">
        <v>56443482</v>
      </c>
      <c r="K755">
        <v>6.6</v>
      </c>
      <c r="L755">
        <v>1.85</v>
      </c>
      <c r="M755" t="s">
        <v>69</v>
      </c>
      <c r="N755" t="s">
        <v>4175</v>
      </c>
      <c r="O755">
        <v>737</v>
      </c>
      <c r="P755" t="s">
        <v>374</v>
      </c>
      <c r="Q755">
        <v>34000</v>
      </c>
      <c r="R755" t="s">
        <v>1765</v>
      </c>
      <c r="S755">
        <v>22000</v>
      </c>
      <c r="T755" t="s">
        <v>681</v>
      </c>
      <c r="U755">
        <v>14000</v>
      </c>
      <c r="V755">
        <v>24000</v>
      </c>
      <c r="W755">
        <v>75793</v>
      </c>
      <c r="X755">
        <v>3</v>
      </c>
      <c r="Y755">
        <v>75329</v>
      </c>
      <c r="Z755">
        <v>315</v>
      </c>
      <c r="AA755">
        <v>256</v>
      </c>
      <c r="AB755" t="s">
        <v>4179</v>
      </c>
    </row>
    <row r="756" spans="1:28" x14ac:dyDescent="0.3">
      <c r="A756" s="4" t="s">
        <v>4181</v>
      </c>
      <c r="B756" t="s">
        <v>67</v>
      </c>
      <c r="C756" t="s">
        <v>86</v>
      </c>
      <c r="D756" t="s">
        <v>58</v>
      </c>
      <c r="E756">
        <v>2016</v>
      </c>
      <c r="F756">
        <v>99</v>
      </c>
      <c r="G756" t="s">
        <v>491</v>
      </c>
      <c r="H756" t="s">
        <v>4183</v>
      </c>
      <c r="I756" s="4">
        <v>60000000</v>
      </c>
      <c r="J756" s="4">
        <v>62401264</v>
      </c>
      <c r="K756">
        <v>5.9</v>
      </c>
      <c r="L756">
        <v>2.35</v>
      </c>
      <c r="M756" t="s">
        <v>612</v>
      </c>
      <c r="N756" t="s">
        <v>4180</v>
      </c>
      <c r="O756">
        <v>24</v>
      </c>
      <c r="P756" t="s">
        <v>668</v>
      </c>
      <c r="Q756">
        <v>18000</v>
      </c>
      <c r="R756" t="s">
        <v>3386</v>
      </c>
      <c r="S756">
        <v>992</v>
      </c>
      <c r="T756" t="s">
        <v>4182</v>
      </c>
      <c r="U756">
        <v>864</v>
      </c>
      <c r="V756">
        <v>28000</v>
      </c>
      <c r="W756">
        <v>20276</v>
      </c>
      <c r="X756">
        <v>3</v>
      </c>
      <c r="Y756">
        <v>69484</v>
      </c>
      <c r="Z756">
        <v>225</v>
      </c>
      <c r="AA756">
        <v>323</v>
      </c>
      <c r="AB756" t="s">
        <v>4184</v>
      </c>
    </row>
    <row r="757" spans="1:28" x14ac:dyDescent="0.3">
      <c r="A757" s="4" t="s">
        <v>4188</v>
      </c>
      <c r="B757" t="s">
        <v>67</v>
      </c>
      <c r="C757" t="s">
        <v>68</v>
      </c>
      <c r="D757" t="s">
        <v>58</v>
      </c>
      <c r="E757">
        <v>1997</v>
      </c>
      <c r="F757">
        <v>116</v>
      </c>
      <c r="G757" t="s">
        <v>4186</v>
      </c>
      <c r="H757" t="s">
        <v>4189</v>
      </c>
      <c r="I757" s="4">
        <v>75000000</v>
      </c>
      <c r="J757" s="4">
        <v>47748610</v>
      </c>
      <c r="K757">
        <v>6.3</v>
      </c>
      <c r="L757">
        <v>2.35</v>
      </c>
      <c r="M757" t="s">
        <v>612</v>
      </c>
      <c r="N757" t="s">
        <v>4185</v>
      </c>
      <c r="O757">
        <v>0</v>
      </c>
      <c r="P757" t="s">
        <v>4187</v>
      </c>
      <c r="Q757">
        <v>1000</v>
      </c>
      <c r="R757" t="s">
        <v>1889</v>
      </c>
      <c r="S757">
        <v>720</v>
      </c>
      <c r="T757" t="s">
        <v>2453</v>
      </c>
      <c r="U757">
        <v>672</v>
      </c>
      <c r="V757">
        <v>0</v>
      </c>
      <c r="W757">
        <v>3090</v>
      </c>
      <c r="X757">
        <v>0</v>
      </c>
      <c r="Y757">
        <v>170179</v>
      </c>
      <c r="Z757">
        <v>223</v>
      </c>
      <c r="AA757">
        <v>656</v>
      </c>
      <c r="AB757" t="s">
        <v>4190</v>
      </c>
    </row>
    <row r="758" spans="1:28" x14ac:dyDescent="0.3">
      <c r="A758" s="4" t="s">
        <v>4193</v>
      </c>
      <c r="B758" t="s">
        <v>67</v>
      </c>
      <c r="C758" t="s">
        <v>68</v>
      </c>
      <c r="D758" t="s">
        <v>58</v>
      </c>
      <c r="E758">
        <v>2007</v>
      </c>
      <c r="F758">
        <v>124</v>
      </c>
      <c r="G758" t="s">
        <v>1145</v>
      </c>
      <c r="H758" t="s">
        <v>4195</v>
      </c>
      <c r="I758" s="4">
        <v>61000000</v>
      </c>
      <c r="J758" s="4">
        <v>46975183</v>
      </c>
      <c r="K758">
        <v>7.2</v>
      </c>
      <c r="L758">
        <v>2.35</v>
      </c>
      <c r="M758" t="s">
        <v>612</v>
      </c>
      <c r="N758" t="s">
        <v>3112</v>
      </c>
      <c r="O758">
        <v>845</v>
      </c>
      <c r="P758" t="s">
        <v>4192</v>
      </c>
      <c r="Q758">
        <v>650</v>
      </c>
      <c r="R758" t="s">
        <v>4191</v>
      </c>
      <c r="S758">
        <v>467</v>
      </c>
      <c r="T758" t="s">
        <v>4194</v>
      </c>
      <c r="U758">
        <v>295</v>
      </c>
      <c r="V758">
        <v>0</v>
      </c>
      <c r="W758">
        <v>1640</v>
      </c>
      <c r="X758">
        <v>0</v>
      </c>
      <c r="Y758">
        <v>256213</v>
      </c>
      <c r="Z758">
        <v>198</v>
      </c>
      <c r="AA758">
        <v>338</v>
      </c>
      <c r="AB758" t="s">
        <v>4196</v>
      </c>
    </row>
    <row r="759" spans="1:28" x14ac:dyDescent="0.3">
      <c r="A759" s="4" t="s">
        <v>4199</v>
      </c>
      <c r="B759" t="s">
        <v>67</v>
      </c>
      <c r="C759" t="s">
        <v>68</v>
      </c>
      <c r="D759" t="s">
        <v>58</v>
      </c>
      <c r="E759">
        <v>2014</v>
      </c>
      <c r="F759">
        <v>96</v>
      </c>
      <c r="G759" t="s">
        <v>298</v>
      </c>
      <c r="H759" t="s">
        <v>4201</v>
      </c>
      <c r="I759" s="4">
        <v>60000000</v>
      </c>
      <c r="J759" s="4">
        <v>50807639</v>
      </c>
      <c r="K759">
        <v>6.8</v>
      </c>
      <c r="L759">
        <v>1.85</v>
      </c>
      <c r="M759" t="s">
        <v>122</v>
      </c>
      <c r="N759" t="s">
        <v>4197</v>
      </c>
      <c r="O759">
        <v>7</v>
      </c>
      <c r="P759" t="s">
        <v>4198</v>
      </c>
      <c r="Q759">
        <v>874</v>
      </c>
      <c r="R759" t="s">
        <v>3866</v>
      </c>
      <c r="S759">
        <v>668</v>
      </c>
      <c r="T759" t="s">
        <v>4200</v>
      </c>
      <c r="U759">
        <v>642</v>
      </c>
      <c r="V759">
        <v>11000</v>
      </c>
      <c r="W759">
        <v>3151</v>
      </c>
      <c r="X759">
        <v>3</v>
      </c>
      <c r="Y759">
        <v>40883</v>
      </c>
      <c r="Z759">
        <v>219</v>
      </c>
      <c r="AA759">
        <v>122</v>
      </c>
      <c r="AB759" t="s">
        <v>4202</v>
      </c>
    </row>
    <row r="760" spans="1:28" x14ac:dyDescent="0.3">
      <c r="A760" s="4" t="s">
        <v>4205</v>
      </c>
      <c r="B760" t="s">
        <v>67</v>
      </c>
      <c r="C760" t="s">
        <v>68</v>
      </c>
      <c r="D760" t="s">
        <v>58</v>
      </c>
      <c r="E760">
        <v>1998</v>
      </c>
      <c r="F760">
        <v>104</v>
      </c>
      <c r="G760" t="s">
        <v>2508</v>
      </c>
      <c r="H760" t="s">
        <v>4206</v>
      </c>
      <c r="I760" s="4">
        <v>48000000</v>
      </c>
      <c r="J760" s="4">
        <v>46611204</v>
      </c>
      <c r="K760">
        <v>6.1</v>
      </c>
      <c r="L760">
        <v>2.35</v>
      </c>
      <c r="M760" t="s">
        <v>69</v>
      </c>
      <c r="N760" t="s">
        <v>4203</v>
      </c>
      <c r="O760">
        <v>165</v>
      </c>
      <c r="P760" t="s">
        <v>2160</v>
      </c>
      <c r="Q760">
        <v>1000</v>
      </c>
      <c r="R760" t="s">
        <v>4204</v>
      </c>
      <c r="S760">
        <v>967</v>
      </c>
      <c r="T760" t="s">
        <v>4145</v>
      </c>
      <c r="U760">
        <v>944</v>
      </c>
      <c r="V760">
        <v>0</v>
      </c>
      <c r="W760">
        <v>4294</v>
      </c>
      <c r="X760">
        <v>1</v>
      </c>
      <c r="Y760">
        <v>55749</v>
      </c>
      <c r="Z760">
        <v>92</v>
      </c>
      <c r="AA760">
        <v>257</v>
      </c>
      <c r="AB760" t="s">
        <v>4207</v>
      </c>
    </row>
    <row r="761" spans="1:28" x14ac:dyDescent="0.3">
      <c r="A761" s="4" t="s">
        <v>4208</v>
      </c>
      <c r="B761" t="s">
        <v>67</v>
      </c>
      <c r="C761" t="s">
        <v>397</v>
      </c>
      <c r="D761" t="s">
        <v>58</v>
      </c>
      <c r="E761">
        <v>2014</v>
      </c>
      <c r="F761">
        <v>100</v>
      </c>
      <c r="G761" t="s">
        <v>1060</v>
      </c>
      <c r="H761" t="s">
        <v>4210</v>
      </c>
      <c r="I761" s="4">
        <v>60000000</v>
      </c>
      <c r="J761" s="4">
        <v>257756197</v>
      </c>
      <c r="K761">
        <v>7.8</v>
      </c>
      <c r="L761">
        <v>2.35</v>
      </c>
      <c r="M761" t="s">
        <v>122</v>
      </c>
      <c r="N761" t="s">
        <v>2118</v>
      </c>
      <c r="O761">
        <v>97</v>
      </c>
      <c r="P761" t="s">
        <v>493</v>
      </c>
      <c r="Q761">
        <v>11000</v>
      </c>
      <c r="R761" t="s">
        <v>1273</v>
      </c>
      <c r="S761">
        <v>8000</v>
      </c>
      <c r="T761" t="s">
        <v>4209</v>
      </c>
      <c r="U761">
        <v>2000</v>
      </c>
      <c r="V761">
        <v>64000</v>
      </c>
      <c r="W761">
        <v>22128</v>
      </c>
      <c r="X761">
        <v>0</v>
      </c>
      <c r="Y761">
        <v>246698</v>
      </c>
      <c r="Z761">
        <v>435</v>
      </c>
      <c r="AA761">
        <v>471</v>
      </c>
      <c r="AB761" t="s">
        <v>4211</v>
      </c>
    </row>
    <row r="762" spans="1:28" x14ac:dyDescent="0.3">
      <c r="A762" s="4" t="s">
        <v>4214</v>
      </c>
      <c r="B762" t="s">
        <v>67</v>
      </c>
      <c r="C762" t="s">
        <v>68</v>
      </c>
      <c r="D762" t="s">
        <v>58</v>
      </c>
      <c r="E762">
        <v>2005</v>
      </c>
      <c r="F762">
        <v>115</v>
      </c>
      <c r="G762" t="s">
        <v>1771</v>
      </c>
      <c r="H762" t="s">
        <v>4216</v>
      </c>
      <c r="I762" s="4">
        <v>45000000</v>
      </c>
      <c r="J762" s="4">
        <v>48472213</v>
      </c>
      <c r="K762">
        <v>5</v>
      </c>
      <c r="L762">
        <v>2.35</v>
      </c>
      <c r="M762" t="s">
        <v>69</v>
      </c>
      <c r="N762" t="s">
        <v>4212</v>
      </c>
      <c r="O762">
        <v>11</v>
      </c>
      <c r="P762" t="s">
        <v>4213</v>
      </c>
      <c r="Q762">
        <v>1000</v>
      </c>
      <c r="R762" t="s">
        <v>888</v>
      </c>
      <c r="S762">
        <v>759</v>
      </c>
      <c r="T762" t="s">
        <v>4215</v>
      </c>
      <c r="U762">
        <v>642</v>
      </c>
      <c r="V762">
        <v>621</v>
      </c>
      <c r="W762">
        <v>4305</v>
      </c>
      <c r="X762">
        <v>2</v>
      </c>
      <c r="Y762">
        <v>51252</v>
      </c>
      <c r="Z762">
        <v>111</v>
      </c>
      <c r="AA762">
        <v>156</v>
      </c>
      <c r="AB762" t="s">
        <v>4217</v>
      </c>
    </row>
    <row r="763" spans="1:28" x14ac:dyDescent="0.3">
      <c r="A763" s="4" t="s">
        <v>4218</v>
      </c>
      <c r="B763" t="s">
        <v>67</v>
      </c>
      <c r="C763" t="s">
        <v>68</v>
      </c>
      <c r="D763" t="s">
        <v>58</v>
      </c>
      <c r="E763">
        <v>2002</v>
      </c>
      <c r="F763">
        <v>101</v>
      </c>
      <c r="G763" t="s">
        <v>289</v>
      </c>
      <c r="H763" t="s">
        <v>4219</v>
      </c>
      <c r="I763" s="4">
        <v>60000000</v>
      </c>
      <c r="J763" s="4">
        <v>43060566</v>
      </c>
      <c r="K763">
        <v>6.2</v>
      </c>
      <c r="L763">
        <v>2.35</v>
      </c>
      <c r="M763" t="s">
        <v>69</v>
      </c>
      <c r="N763" t="s">
        <v>3624</v>
      </c>
      <c r="O763">
        <v>38</v>
      </c>
      <c r="P763" t="s">
        <v>88</v>
      </c>
      <c r="Q763">
        <v>23000</v>
      </c>
      <c r="R763" t="s">
        <v>668</v>
      </c>
      <c r="S763">
        <v>18000</v>
      </c>
      <c r="T763" t="s">
        <v>687</v>
      </c>
      <c r="U763">
        <v>11000</v>
      </c>
      <c r="V763">
        <v>0</v>
      </c>
      <c r="W763">
        <v>53024</v>
      </c>
      <c r="X763">
        <v>0</v>
      </c>
      <c r="Y763">
        <v>107859</v>
      </c>
      <c r="Z763">
        <v>138</v>
      </c>
      <c r="AA763">
        <v>569</v>
      </c>
      <c r="AB763" t="s">
        <v>4220</v>
      </c>
    </row>
    <row r="764" spans="1:28" x14ac:dyDescent="0.3">
      <c r="A764" s="4" t="s">
        <v>4223</v>
      </c>
      <c r="B764" t="s">
        <v>67</v>
      </c>
      <c r="C764" t="s">
        <v>68</v>
      </c>
      <c r="D764" t="s">
        <v>58</v>
      </c>
      <c r="E764">
        <v>2013</v>
      </c>
      <c r="F764">
        <v>113</v>
      </c>
      <c r="G764" t="s">
        <v>491</v>
      </c>
      <c r="H764" t="s">
        <v>4225</v>
      </c>
      <c r="I764" s="4">
        <v>60000000</v>
      </c>
      <c r="J764" s="4">
        <v>45996718</v>
      </c>
      <c r="K764">
        <v>6.7</v>
      </c>
      <c r="L764">
        <v>2.35</v>
      </c>
      <c r="M764" t="s">
        <v>612</v>
      </c>
      <c r="N764" t="s">
        <v>4221</v>
      </c>
      <c r="O764">
        <v>181</v>
      </c>
      <c r="P764" t="s">
        <v>4222</v>
      </c>
      <c r="Q764">
        <v>33000</v>
      </c>
      <c r="R764" t="s">
        <v>3520</v>
      </c>
      <c r="S764">
        <v>301</v>
      </c>
      <c r="T764" t="s">
        <v>4224</v>
      </c>
      <c r="U764">
        <v>300</v>
      </c>
      <c r="V764">
        <v>40000</v>
      </c>
      <c r="W764">
        <v>34738</v>
      </c>
      <c r="X764">
        <v>3</v>
      </c>
      <c r="Y764">
        <v>173530</v>
      </c>
      <c r="Z764">
        <v>415</v>
      </c>
      <c r="AA764">
        <v>264</v>
      </c>
      <c r="AB764" t="s">
        <v>4226</v>
      </c>
    </row>
    <row r="765" spans="1:28" x14ac:dyDescent="0.3">
      <c r="A765" s="4" t="s">
        <v>4229</v>
      </c>
      <c r="B765" t="s">
        <v>67</v>
      </c>
      <c r="C765" t="s">
        <v>68</v>
      </c>
      <c r="D765" t="s">
        <v>58</v>
      </c>
      <c r="E765">
        <v>2009</v>
      </c>
      <c r="F765">
        <v>100</v>
      </c>
      <c r="G765" t="s">
        <v>4228</v>
      </c>
      <c r="H765" t="s">
        <v>4231</v>
      </c>
      <c r="I765" s="4">
        <v>60000000</v>
      </c>
      <c r="J765" s="4">
        <v>43337279</v>
      </c>
      <c r="K765">
        <v>4.9000000000000004</v>
      </c>
      <c r="L765">
        <v>1.85</v>
      </c>
      <c r="M765" t="s">
        <v>69</v>
      </c>
      <c r="N765" t="s">
        <v>4227</v>
      </c>
      <c r="O765">
        <v>11000</v>
      </c>
      <c r="P765" t="s">
        <v>327</v>
      </c>
      <c r="Q765">
        <v>10000</v>
      </c>
      <c r="R765" t="s">
        <v>457</v>
      </c>
      <c r="S765">
        <v>1000</v>
      </c>
      <c r="T765" t="s">
        <v>4230</v>
      </c>
      <c r="U765">
        <v>485</v>
      </c>
      <c r="V765">
        <v>0</v>
      </c>
      <c r="W765">
        <v>12258</v>
      </c>
      <c r="X765">
        <v>2</v>
      </c>
      <c r="Y765">
        <v>76770</v>
      </c>
      <c r="Z765">
        <v>170</v>
      </c>
      <c r="AA765">
        <v>203</v>
      </c>
      <c r="AB765" t="s">
        <v>4232</v>
      </c>
    </row>
    <row r="766" spans="1:28" x14ac:dyDescent="0.3">
      <c r="A766" s="4" t="s">
        <v>4234</v>
      </c>
      <c r="B766" t="s">
        <v>67</v>
      </c>
      <c r="C766" t="s">
        <v>68</v>
      </c>
      <c r="D766" t="s">
        <v>58</v>
      </c>
      <c r="E766">
        <v>2009</v>
      </c>
      <c r="F766">
        <v>134</v>
      </c>
      <c r="G766" t="s">
        <v>4233</v>
      </c>
      <c r="H766" t="s">
        <v>4236</v>
      </c>
      <c r="I766" s="4">
        <v>60000000</v>
      </c>
      <c r="J766" s="4">
        <v>37479778</v>
      </c>
      <c r="K766">
        <v>7.4</v>
      </c>
      <c r="L766">
        <v>2.35</v>
      </c>
      <c r="M766" t="s">
        <v>69</v>
      </c>
      <c r="N766" t="s">
        <v>3705</v>
      </c>
      <c r="O766">
        <v>16000</v>
      </c>
      <c r="P766" t="s">
        <v>1181</v>
      </c>
      <c r="Q766">
        <v>13000</v>
      </c>
      <c r="R766" t="s">
        <v>493</v>
      </c>
      <c r="S766">
        <v>11000</v>
      </c>
      <c r="T766" t="s">
        <v>4235</v>
      </c>
      <c r="U766">
        <v>204</v>
      </c>
      <c r="V766">
        <v>23000</v>
      </c>
      <c r="W766">
        <v>24458</v>
      </c>
      <c r="X766">
        <v>1</v>
      </c>
      <c r="Y766">
        <v>124222</v>
      </c>
      <c r="Z766">
        <v>306</v>
      </c>
      <c r="AA766">
        <v>259</v>
      </c>
      <c r="AB766" t="s">
        <v>4237</v>
      </c>
    </row>
    <row r="767" spans="1:28" x14ac:dyDescent="0.3">
      <c r="A767" s="4" t="s">
        <v>4239</v>
      </c>
      <c r="B767" t="s">
        <v>67</v>
      </c>
      <c r="C767" t="s">
        <v>68</v>
      </c>
      <c r="D767" t="s">
        <v>58</v>
      </c>
      <c r="E767">
        <v>2009</v>
      </c>
      <c r="F767">
        <v>127</v>
      </c>
      <c r="G767" t="s">
        <v>2161</v>
      </c>
      <c r="H767" t="s">
        <v>4241</v>
      </c>
      <c r="I767" s="4" t="s">
        <v>24161</v>
      </c>
      <c r="J767" s="4">
        <v>36965395</v>
      </c>
      <c r="K767">
        <v>7.1</v>
      </c>
      <c r="L767">
        <v>2.35</v>
      </c>
      <c r="M767" t="s">
        <v>69</v>
      </c>
      <c r="N767" t="s">
        <v>4238</v>
      </c>
      <c r="O767">
        <v>162</v>
      </c>
      <c r="P767" t="s">
        <v>465</v>
      </c>
      <c r="Q767">
        <v>18000</v>
      </c>
      <c r="R767" t="s">
        <v>170</v>
      </c>
      <c r="S767">
        <v>748</v>
      </c>
      <c r="T767" t="s">
        <v>4240</v>
      </c>
      <c r="U767">
        <v>379</v>
      </c>
      <c r="V767">
        <v>0</v>
      </c>
      <c r="W767">
        <v>19776</v>
      </c>
      <c r="X767">
        <v>3</v>
      </c>
      <c r="Y767">
        <v>113295</v>
      </c>
      <c r="Z767">
        <v>252</v>
      </c>
      <c r="AA767">
        <v>235</v>
      </c>
      <c r="AB767" t="s">
        <v>4242</v>
      </c>
    </row>
    <row r="768" spans="1:28" x14ac:dyDescent="0.3">
      <c r="A768" s="4" t="s">
        <v>4244</v>
      </c>
      <c r="B768" t="s">
        <v>67</v>
      </c>
      <c r="C768" t="s">
        <v>68</v>
      </c>
      <c r="D768" t="s">
        <v>58</v>
      </c>
      <c r="E768">
        <v>2009</v>
      </c>
      <c r="F768">
        <v>125</v>
      </c>
      <c r="G768" t="s">
        <v>4243</v>
      </c>
      <c r="H768" t="s">
        <v>4246</v>
      </c>
      <c r="I768" s="4">
        <v>60000000</v>
      </c>
      <c r="J768" s="4">
        <v>40559930</v>
      </c>
      <c r="K768">
        <v>6.2</v>
      </c>
      <c r="L768">
        <v>2.35</v>
      </c>
      <c r="M768" t="s">
        <v>69</v>
      </c>
      <c r="N768" t="s">
        <v>1341</v>
      </c>
      <c r="O768">
        <v>209</v>
      </c>
      <c r="P768" t="s">
        <v>1549</v>
      </c>
      <c r="Q768">
        <v>8000</v>
      </c>
      <c r="R768" t="s">
        <v>165</v>
      </c>
      <c r="S768">
        <v>1000</v>
      </c>
      <c r="T768" t="s">
        <v>4245</v>
      </c>
      <c r="U768">
        <v>896</v>
      </c>
      <c r="V768">
        <v>0</v>
      </c>
      <c r="W768">
        <v>10623</v>
      </c>
      <c r="X768">
        <v>0</v>
      </c>
      <c r="Y768">
        <v>41727</v>
      </c>
      <c r="Z768">
        <v>211</v>
      </c>
      <c r="AA768">
        <v>184</v>
      </c>
      <c r="AB768" t="s">
        <v>4247</v>
      </c>
    </row>
    <row r="769" spans="1:28" x14ac:dyDescent="0.3">
      <c r="A769" s="4" t="s">
        <v>4251</v>
      </c>
      <c r="B769" t="s">
        <v>67</v>
      </c>
      <c r="C769" t="s">
        <v>68</v>
      </c>
      <c r="D769" t="s">
        <v>58</v>
      </c>
      <c r="E769">
        <v>1999</v>
      </c>
      <c r="F769">
        <v>94</v>
      </c>
      <c r="G769" t="s">
        <v>2675</v>
      </c>
      <c r="H769" t="s">
        <v>4253</v>
      </c>
      <c r="I769" s="4">
        <v>65000000</v>
      </c>
      <c r="J769" s="4">
        <v>36830057</v>
      </c>
      <c r="K769">
        <v>4.9000000000000004</v>
      </c>
      <c r="L769">
        <v>1.85</v>
      </c>
      <c r="M769" t="s">
        <v>122</v>
      </c>
      <c r="N769" t="s">
        <v>4248</v>
      </c>
      <c r="O769">
        <v>80</v>
      </c>
      <c r="P769" t="s">
        <v>4250</v>
      </c>
      <c r="Q769">
        <v>1000</v>
      </c>
      <c r="R769" t="s">
        <v>4249</v>
      </c>
      <c r="S769">
        <v>417</v>
      </c>
      <c r="T769" t="s">
        <v>4252</v>
      </c>
      <c r="U769">
        <v>230</v>
      </c>
      <c r="V769">
        <v>448</v>
      </c>
      <c r="W769">
        <v>2151</v>
      </c>
      <c r="X769">
        <v>2</v>
      </c>
      <c r="Y769">
        <v>10883</v>
      </c>
      <c r="Z769">
        <v>49</v>
      </c>
      <c r="AA769">
        <v>73</v>
      </c>
      <c r="AB769" t="s">
        <v>4254</v>
      </c>
    </row>
    <row r="770" spans="1:28" x14ac:dyDescent="0.3">
      <c r="A770" s="4" t="s">
        <v>4257</v>
      </c>
      <c r="B770" t="s">
        <v>67</v>
      </c>
      <c r="C770" t="s">
        <v>68</v>
      </c>
      <c r="D770" t="s">
        <v>58</v>
      </c>
      <c r="E770">
        <v>2006</v>
      </c>
      <c r="F770">
        <v>107</v>
      </c>
      <c r="G770" t="s">
        <v>361</v>
      </c>
      <c r="H770" t="s">
        <v>4259</v>
      </c>
      <c r="I770" s="4">
        <v>60000000</v>
      </c>
      <c r="J770" s="4">
        <v>36279230</v>
      </c>
      <c r="K770">
        <v>6.1</v>
      </c>
      <c r="L770">
        <v>2.35</v>
      </c>
      <c r="M770" t="s">
        <v>69</v>
      </c>
      <c r="N770" t="s">
        <v>3348</v>
      </c>
      <c r="O770">
        <v>69</v>
      </c>
      <c r="P770" t="s">
        <v>4256</v>
      </c>
      <c r="Q770">
        <v>310</v>
      </c>
      <c r="R770" t="s">
        <v>4255</v>
      </c>
      <c r="S770">
        <v>219</v>
      </c>
      <c r="T770" t="s">
        <v>4258</v>
      </c>
      <c r="U770">
        <v>206</v>
      </c>
      <c r="V770">
        <v>690</v>
      </c>
      <c r="W770">
        <v>1352</v>
      </c>
      <c r="X770">
        <v>0</v>
      </c>
      <c r="Y770">
        <v>42144</v>
      </c>
      <c r="Z770">
        <v>161</v>
      </c>
      <c r="AA770">
        <v>213</v>
      </c>
      <c r="AB770" t="s">
        <v>4260</v>
      </c>
    </row>
    <row r="771" spans="1:28" x14ac:dyDescent="0.3">
      <c r="A771" s="4" t="s">
        <v>4262</v>
      </c>
      <c r="B771" t="s">
        <v>67</v>
      </c>
      <c r="C771" t="s">
        <v>3583</v>
      </c>
      <c r="D771" t="s">
        <v>58</v>
      </c>
      <c r="E771">
        <v>2009</v>
      </c>
      <c r="F771">
        <v>91</v>
      </c>
      <c r="G771" t="s">
        <v>648</v>
      </c>
      <c r="H771" t="s">
        <v>4263</v>
      </c>
      <c r="I771" s="4">
        <v>70000000</v>
      </c>
      <c r="J771" s="4">
        <v>42194060</v>
      </c>
      <c r="K771">
        <v>6.1</v>
      </c>
      <c r="L771">
        <v>2.35</v>
      </c>
      <c r="M771" t="s">
        <v>122</v>
      </c>
      <c r="N771" t="s">
        <v>4261</v>
      </c>
      <c r="O771">
        <v>2</v>
      </c>
      <c r="P771" t="s">
        <v>1097</v>
      </c>
      <c r="Q771">
        <v>12000</v>
      </c>
      <c r="R771" t="s">
        <v>467</v>
      </c>
      <c r="S771">
        <v>10000</v>
      </c>
      <c r="T771" t="s">
        <v>1572</v>
      </c>
      <c r="U771">
        <v>480</v>
      </c>
      <c r="V771">
        <v>0</v>
      </c>
      <c r="W771">
        <v>22668</v>
      </c>
      <c r="X771">
        <v>1</v>
      </c>
      <c r="Y771">
        <v>41259</v>
      </c>
      <c r="Z771">
        <v>156</v>
      </c>
      <c r="AA771">
        <v>72</v>
      </c>
      <c r="AB771" t="s">
        <v>4264</v>
      </c>
    </row>
    <row r="772" spans="1:28" x14ac:dyDescent="0.3">
      <c r="A772" s="4" t="s">
        <v>4266</v>
      </c>
      <c r="B772" t="s">
        <v>67</v>
      </c>
      <c r="C772" t="s">
        <v>68</v>
      </c>
      <c r="D772" t="s">
        <v>58</v>
      </c>
      <c r="E772">
        <v>2002</v>
      </c>
      <c r="F772">
        <v>116</v>
      </c>
      <c r="G772" t="s">
        <v>254</v>
      </c>
      <c r="H772" t="s">
        <v>4267</v>
      </c>
      <c r="I772" s="4">
        <v>60000000</v>
      </c>
      <c r="J772" s="4">
        <v>43119879</v>
      </c>
      <c r="K772">
        <v>6.4</v>
      </c>
      <c r="L772">
        <v>2.35</v>
      </c>
      <c r="M772" t="s">
        <v>69</v>
      </c>
      <c r="N772" t="s">
        <v>4265</v>
      </c>
      <c r="O772">
        <v>53</v>
      </c>
      <c r="P772" t="s">
        <v>90</v>
      </c>
      <c r="Q772">
        <v>27000</v>
      </c>
      <c r="R772" t="s">
        <v>3390</v>
      </c>
      <c r="S772">
        <v>1000</v>
      </c>
      <c r="T772" t="s">
        <v>3389</v>
      </c>
      <c r="U772">
        <v>906</v>
      </c>
      <c r="V772">
        <v>0</v>
      </c>
      <c r="W772">
        <v>31224</v>
      </c>
      <c r="X772">
        <v>0</v>
      </c>
      <c r="Y772">
        <v>58450</v>
      </c>
      <c r="Z772">
        <v>172</v>
      </c>
      <c r="AA772">
        <v>842</v>
      </c>
      <c r="AB772" t="s">
        <v>4268</v>
      </c>
    </row>
    <row r="773" spans="1:28" x14ac:dyDescent="0.3">
      <c r="A773" s="4" t="s">
        <v>4272</v>
      </c>
      <c r="B773" t="s">
        <v>67</v>
      </c>
      <c r="C773" t="s">
        <v>68</v>
      </c>
      <c r="D773" t="s">
        <v>58</v>
      </c>
      <c r="E773">
        <v>2003</v>
      </c>
      <c r="F773">
        <v>100</v>
      </c>
      <c r="G773" t="s">
        <v>4271</v>
      </c>
      <c r="H773" t="s">
        <v>4274</v>
      </c>
      <c r="I773" s="4">
        <v>60000000</v>
      </c>
      <c r="J773" s="4">
        <v>35096190</v>
      </c>
      <c r="K773">
        <v>6.3</v>
      </c>
      <c r="L773">
        <v>1.85</v>
      </c>
      <c r="M773" t="s">
        <v>69</v>
      </c>
      <c r="N773" t="s">
        <v>4269</v>
      </c>
      <c r="O773">
        <v>0</v>
      </c>
      <c r="P773" t="s">
        <v>832</v>
      </c>
      <c r="Q773">
        <v>436</v>
      </c>
      <c r="R773" t="s">
        <v>4270</v>
      </c>
      <c r="S773">
        <v>399</v>
      </c>
      <c r="T773" t="s">
        <v>4273</v>
      </c>
      <c r="U773">
        <v>210</v>
      </c>
      <c r="V773">
        <v>0</v>
      </c>
      <c r="W773">
        <v>1395</v>
      </c>
      <c r="X773">
        <v>1</v>
      </c>
      <c r="Y773">
        <v>76560</v>
      </c>
      <c r="Z773">
        <v>161</v>
      </c>
      <c r="AA773">
        <v>322</v>
      </c>
      <c r="AB773" t="s">
        <v>4275</v>
      </c>
    </row>
    <row r="774" spans="1:28" x14ac:dyDescent="0.3">
      <c r="A774" s="4" t="s">
        <v>4278</v>
      </c>
      <c r="B774" t="s">
        <v>67</v>
      </c>
      <c r="C774" t="s">
        <v>68</v>
      </c>
      <c r="D774" t="s">
        <v>58</v>
      </c>
      <c r="E774">
        <v>2012</v>
      </c>
      <c r="F774">
        <v>111</v>
      </c>
      <c r="G774" t="s">
        <v>3805</v>
      </c>
      <c r="H774" t="s">
        <v>4279</v>
      </c>
      <c r="I774" s="4" t="s">
        <v>24161</v>
      </c>
      <c r="J774" s="4">
        <v>35754555</v>
      </c>
      <c r="K774">
        <v>6.8</v>
      </c>
      <c r="L774">
        <v>2.35</v>
      </c>
      <c r="M774" t="s">
        <v>69</v>
      </c>
      <c r="N774" t="s">
        <v>4276</v>
      </c>
      <c r="O774">
        <v>39</v>
      </c>
      <c r="P774" t="s">
        <v>3705</v>
      </c>
      <c r="Q774">
        <v>16000</v>
      </c>
      <c r="R774" t="s">
        <v>4277</v>
      </c>
      <c r="S774">
        <v>897</v>
      </c>
      <c r="T774" t="s">
        <v>1370</v>
      </c>
      <c r="U774">
        <v>461</v>
      </c>
      <c r="V774">
        <v>11000</v>
      </c>
      <c r="W774">
        <v>17871</v>
      </c>
      <c r="X774">
        <v>0</v>
      </c>
      <c r="Y774">
        <v>47954</v>
      </c>
      <c r="Z774">
        <v>239</v>
      </c>
      <c r="AA774">
        <v>150</v>
      </c>
      <c r="AB774" t="s">
        <v>4280</v>
      </c>
    </row>
    <row r="775" spans="1:28" x14ac:dyDescent="0.3">
      <c r="A775" s="4" t="s">
        <v>4282</v>
      </c>
      <c r="B775" t="s">
        <v>67</v>
      </c>
      <c r="C775" t="s">
        <v>86</v>
      </c>
      <c r="D775" t="s">
        <v>58</v>
      </c>
      <c r="E775">
        <v>2010</v>
      </c>
      <c r="F775">
        <v>117</v>
      </c>
      <c r="G775" t="s">
        <v>2161</v>
      </c>
      <c r="H775" t="s">
        <v>4283</v>
      </c>
      <c r="I775" s="4">
        <v>80000000</v>
      </c>
      <c r="J775" s="4">
        <v>43290977</v>
      </c>
      <c r="K775">
        <v>6.6</v>
      </c>
      <c r="L775">
        <v>2.35</v>
      </c>
      <c r="M775" t="s">
        <v>612</v>
      </c>
      <c r="N775" t="s">
        <v>340</v>
      </c>
      <c r="O775">
        <v>258</v>
      </c>
      <c r="P775" t="s">
        <v>4281</v>
      </c>
      <c r="Q775">
        <v>2000</v>
      </c>
      <c r="R775" t="s">
        <v>417</v>
      </c>
      <c r="S775">
        <v>1000</v>
      </c>
      <c r="T775" t="s">
        <v>4245</v>
      </c>
      <c r="U775">
        <v>896</v>
      </c>
      <c r="V775">
        <v>0</v>
      </c>
      <c r="W775">
        <v>7053</v>
      </c>
      <c r="X775">
        <v>1</v>
      </c>
      <c r="Y775">
        <v>75201</v>
      </c>
      <c r="Z775">
        <v>258</v>
      </c>
      <c r="AA775">
        <v>256</v>
      </c>
      <c r="AB775" t="s">
        <v>4284</v>
      </c>
    </row>
    <row r="776" spans="1:28" x14ac:dyDescent="0.3">
      <c r="A776" s="4" t="s">
        <v>4288</v>
      </c>
      <c r="B776" t="s">
        <v>67</v>
      </c>
      <c r="C776" t="s">
        <v>86</v>
      </c>
      <c r="D776" t="s">
        <v>58</v>
      </c>
      <c r="E776">
        <v>1997</v>
      </c>
      <c r="F776">
        <v>110</v>
      </c>
      <c r="G776" t="s">
        <v>4286</v>
      </c>
      <c r="H776" t="s">
        <v>4290</v>
      </c>
      <c r="I776" s="4">
        <v>40000000</v>
      </c>
      <c r="J776" s="4">
        <v>33927476</v>
      </c>
      <c r="K776">
        <v>5.7</v>
      </c>
      <c r="L776">
        <v>2.35</v>
      </c>
      <c r="M776" t="s">
        <v>612</v>
      </c>
      <c r="N776" t="s">
        <v>1838</v>
      </c>
      <c r="O776">
        <v>0</v>
      </c>
      <c r="P776" t="s">
        <v>4287</v>
      </c>
      <c r="Q776">
        <v>510</v>
      </c>
      <c r="R776" t="s">
        <v>4285</v>
      </c>
      <c r="S776">
        <v>344</v>
      </c>
      <c r="T776" t="s">
        <v>4289</v>
      </c>
      <c r="U776">
        <v>308</v>
      </c>
      <c r="V776">
        <v>956</v>
      </c>
      <c r="W776">
        <v>1976</v>
      </c>
      <c r="X776">
        <v>0</v>
      </c>
      <c r="Y776">
        <v>19176</v>
      </c>
      <c r="Z776">
        <v>95</v>
      </c>
      <c r="AA776">
        <v>165</v>
      </c>
      <c r="AB776" t="s">
        <v>4291</v>
      </c>
    </row>
    <row r="777" spans="1:28" x14ac:dyDescent="0.3">
      <c r="A777" s="4" t="s">
        <v>4293</v>
      </c>
      <c r="B777" t="s">
        <v>67</v>
      </c>
      <c r="C777" t="s">
        <v>68</v>
      </c>
      <c r="D777" t="s">
        <v>58</v>
      </c>
      <c r="E777">
        <v>2002</v>
      </c>
      <c r="F777">
        <v>96</v>
      </c>
      <c r="G777" t="s">
        <v>1034</v>
      </c>
      <c r="H777" t="s">
        <v>4295</v>
      </c>
      <c r="I777" s="4">
        <v>60000000</v>
      </c>
      <c r="J777" s="4">
        <v>32122249</v>
      </c>
      <c r="K777">
        <v>5.9</v>
      </c>
      <c r="L777">
        <v>1.85</v>
      </c>
      <c r="M777" t="s">
        <v>612</v>
      </c>
      <c r="N777" t="s">
        <v>4227</v>
      </c>
      <c r="O777">
        <v>11000</v>
      </c>
      <c r="P777" t="s">
        <v>1765</v>
      </c>
      <c r="Q777">
        <v>22000</v>
      </c>
      <c r="R777" t="s">
        <v>4292</v>
      </c>
      <c r="S777">
        <v>394</v>
      </c>
      <c r="T777" t="s">
        <v>4294</v>
      </c>
      <c r="U777">
        <v>236</v>
      </c>
      <c r="V777">
        <v>846</v>
      </c>
      <c r="W777">
        <v>22889</v>
      </c>
      <c r="X777">
        <v>1</v>
      </c>
      <c r="Y777">
        <v>69319</v>
      </c>
      <c r="Z777">
        <v>105</v>
      </c>
      <c r="AA777">
        <v>138</v>
      </c>
      <c r="AB777" t="s">
        <v>4296</v>
      </c>
    </row>
    <row r="778" spans="1:28" x14ac:dyDescent="0.3">
      <c r="A778" s="4" t="s">
        <v>4297</v>
      </c>
      <c r="B778" t="s">
        <v>67</v>
      </c>
      <c r="C778" t="s">
        <v>68</v>
      </c>
      <c r="D778" t="s">
        <v>58</v>
      </c>
      <c r="E778">
        <v>2008</v>
      </c>
      <c r="F778">
        <v>101</v>
      </c>
      <c r="G778" t="s">
        <v>1145</v>
      </c>
      <c r="H778" t="s">
        <v>4298</v>
      </c>
      <c r="I778" s="4">
        <v>60000000</v>
      </c>
      <c r="J778" s="4">
        <v>40076438</v>
      </c>
      <c r="K778">
        <v>6</v>
      </c>
      <c r="L778">
        <v>2.35</v>
      </c>
      <c r="M778" t="s">
        <v>612</v>
      </c>
      <c r="N778" t="s">
        <v>4144</v>
      </c>
      <c r="O778">
        <v>50</v>
      </c>
      <c r="P778" t="s">
        <v>1765</v>
      </c>
      <c r="Q778">
        <v>22000</v>
      </c>
      <c r="R778" t="s">
        <v>2400</v>
      </c>
      <c r="S778">
        <v>14000</v>
      </c>
      <c r="T778" t="s">
        <v>3536</v>
      </c>
      <c r="U778">
        <v>1000</v>
      </c>
      <c r="V778">
        <v>0</v>
      </c>
      <c r="W778">
        <v>38809</v>
      </c>
      <c r="X778">
        <v>2</v>
      </c>
      <c r="Y778">
        <v>73368</v>
      </c>
      <c r="Z778">
        <v>198</v>
      </c>
      <c r="AA778">
        <v>248</v>
      </c>
      <c r="AB778" t="s">
        <v>4299</v>
      </c>
    </row>
    <row r="779" spans="1:28" x14ac:dyDescent="0.3">
      <c r="A779" s="4" t="s">
        <v>4301</v>
      </c>
      <c r="B779" t="s">
        <v>67</v>
      </c>
      <c r="C779" t="s">
        <v>68</v>
      </c>
      <c r="D779" t="s">
        <v>58</v>
      </c>
      <c r="E779">
        <v>1998</v>
      </c>
      <c r="F779">
        <v>111</v>
      </c>
      <c r="G779" t="s">
        <v>491</v>
      </c>
      <c r="H779" t="s">
        <v>4303</v>
      </c>
      <c r="I779" s="4">
        <v>60000000</v>
      </c>
      <c r="J779" s="4">
        <v>32940507</v>
      </c>
      <c r="K779">
        <v>6.1</v>
      </c>
      <c r="L779">
        <v>2.35</v>
      </c>
      <c r="M779" t="s">
        <v>612</v>
      </c>
      <c r="N779" t="s">
        <v>4300</v>
      </c>
      <c r="O779">
        <v>17</v>
      </c>
      <c r="P779" t="s">
        <v>1002</v>
      </c>
      <c r="Q779">
        <v>13000</v>
      </c>
      <c r="R779" t="s">
        <v>3663</v>
      </c>
      <c r="S779">
        <v>968</v>
      </c>
      <c r="T779" t="s">
        <v>4302</v>
      </c>
      <c r="U779">
        <v>652</v>
      </c>
      <c r="V779">
        <v>0</v>
      </c>
      <c r="W779">
        <v>16536</v>
      </c>
      <c r="X779">
        <v>1</v>
      </c>
      <c r="Y779">
        <v>54314</v>
      </c>
      <c r="Z779">
        <v>79</v>
      </c>
      <c r="AA779">
        <v>127</v>
      </c>
      <c r="AB779" t="s">
        <v>4304</v>
      </c>
    </row>
    <row r="780" spans="1:28" x14ac:dyDescent="0.3">
      <c r="A780" s="4" t="s">
        <v>4306</v>
      </c>
      <c r="B780" t="s">
        <v>67</v>
      </c>
      <c r="C780" t="s">
        <v>86</v>
      </c>
      <c r="D780" t="s">
        <v>58</v>
      </c>
      <c r="E780">
        <v>2009</v>
      </c>
      <c r="F780">
        <v>117</v>
      </c>
      <c r="G780" t="s">
        <v>4305</v>
      </c>
      <c r="H780" t="s">
        <v>4307</v>
      </c>
      <c r="I780" s="4">
        <v>60000000</v>
      </c>
      <c r="J780" s="4">
        <v>31670931</v>
      </c>
      <c r="K780">
        <v>6.7</v>
      </c>
      <c r="L780">
        <v>2.35</v>
      </c>
      <c r="M780" t="s">
        <v>69</v>
      </c>
      <c r="N780" t="s">
        <v>966</v>
      </c>
      <c r="O780">
        <v>456</v>
      </c>
      <c r="P780" t="s">
        <v>124</v>
      </c>
      <c r="Q780">
        <v>21000</v>
      </c>
      <c r="R780" t="s">
        <v>1171</v>
      </c>
      <c r="S780">
        <v>939</v>
      </c>
      <c r="T780" t="s">
        <v>2213</v>
      </c>
      <c r="U780">
        <v>569</v>
      </c>
      <c r="V780">
        <v>0</v>
      </c>
      <c r="W780">
        <v>23745</v>
      </c>
      <c r="X780">
        <v>0</v>
      </c>
      <c r="Y780">
        <v>44099</v>
      </c>
      <c r="Z780">
        <v>210</v>
      </c>
      <c r="AA780">
        <v>143</v>
      </c>
      <c r="AB780" t="s">
        <v>4308</v>
      </c>
    </row>
    <row r="781" spans="1:28" x14ac:dyDescent="0.3">
      <c r="A781" s="4" t="s">
        <v>4310</v>
      </c>
      <c r="B781" t="s">
        <v>67</v>
      </c>
      <c r="C781" t="s">
        <v>68</v>
      </c>
      <c r="D781" t="s">
        <v>58</v>
      </c>
      <c r="E781">
        <v>2000</v>
      </c>
      <c r="F781">
        <v>126</v>
      </c>
      <c r="G781" t="s">
        <v>4309</v>
      </c>
      <c r="H781" t="s">
        <v>4311</v>
      </c>
      <c r="I781" s="4">
        <v>60000000</v>
      </c>
      <c r="J781" s="4">
        <v>30695227</v>
      </c>
      <c r="K781">
        <v>6.7</v>
      </c>
      <c r="L781">
        <v>1.85</v>
      </c>
      <c r="M781" t="s">
        <v>69</v>
      </c>
      <c r="N781" t="s">
        <v>4051</v>
      </c>
      <c r="O781">
        <v>0</v>
      </c>
      <c r="P781" t="s">
        <v>1181</v>
      </c>
      <c r="Q781">
        <v>13000</v>
      </c>
      <c r="R781" t="s">
        <v>193</v>
      </c>
      <c r="S781">
        <v>10000</v>
      </c>
      <c r="T781" t="s">
        <v>802</v>
      </c>
      <c r="U781">
        <v>9000</v>
      </c>
      <c r="V781">
        <v>0</v>
      </c>
      <c r="W781">
        <v>34774</v>
      </c>
      <c r="X781">
        <v>3</v>
      </c>
      <c r="Y781">
        <v>45296</v>
      </c>
      <c r="Z781">
        <v>125</v>
      </c>
      <c r="AA781">
        <v>267</v>
      </c>
      <c r="AB781" t="s">
        <v>4312</v>
      </c>
    </row>
    <row r="782" spans="1:28" x14ac:dyDescent="0.3">
      <c r="A782" s="4" t="s">
        <v>4314</v>
      </c>
      <c r="B782" t="s">
        <v>67</v>
      </c>
      <c r="C782" t="s">
        <v>68</v>
      </c>
      <c r="D782" t="s">
        <v>58</v>
      </c>
      <c r="E782">
        <v>2000</v>
      </c>
      <c r="F782">
        <v>152</v>
      </c>
      <c r="G782" t="s">
        <v>4313</v>
      </c>
      <c r="H782" t="s">
        <v>4315</v>
      </c>
      <c r="I782" s="4">
        <v>60000000</v>
      </c>
      <c r="J782" s="4">
        <v>32522352</v>
      </c>
      <c r="K782">
        <v>7.9</v>
      </c>
      <c r="L782">
        <v>1.85</v>
      </c>
      <c r="M782" t="s">
        <v>612</v>
      </c>
      <c r="N782" t="s">
        <v>3360</v>
      </c>
      <c r="O782">
        <v>488</v>
      </c>
      <c r="P782" t="s">
        <v>724</v>
      </c>
      <c r="Q782">
        <v>22000</v>
      </c>
      <c r="R782" t="s">
        <v>1967</v>
      </c>
      <c r="S782">
        <v>11000</v>
      </c>
      <c r="T782" t="s">
        <v>2316</v>
      </c>
      <c r="U782">
        <v>947</v>
      </c>
      <c r="V782">
        <v>15000</v>
      </c>
      <c r="W782">
        <v>36897</v>
      </c>
      <c r="X782">
        <v>1</v>
      </c>
      <c r="Y782">
        <v>207287</v>
      </c>
      <c r="Z782">
        <v>149</v>
      </c>
      <c r="AA782">
        <v>822</v>
      </c>
      <c r="AB782" t="s">
        <v>4316</v>
      </c>
    </row>
    <row r="783" spans="1:28" x14ac:dyDescent="0.3">
      <c r="A783" s="4" t="s">
        <v>4317</v>
      </c>
      <c r="B783" t="s">
        <v>67</v>
      </c>
      <c r="C783" t="s">
        <v>86</v>
      </c>
      <c r="D783" t="s">
        <v>58</v>
      </c>
      <c r="E783">
        <v>2006</v>
      </c>
      <c r="F783">
        <v>86</v>
      </c>
      <c r="G783" t="s">
        <v>818</v>
      </c>
      <c r="H783" t="s">
        <v>4319</v>
      </c>
      <c r="I783" s="4" t="s">
        <v>24161</v>
      </c>
      <c r="J783" s="4">
        <v>28424210</v>
      </c>
      <c r="K783">
        <v>5</v>
      </c>
      <c r="L783">
        <v>1.85</v>
      </c>
      <c r="M783" t="s">
        <v>122</v>
      </c>
      <c r="N783" t="s">
        <v>3927</v>
      </c>
      <c r="O783">
        <v>25</v>
      </c>
      <c r="P783" t="s">
        <v>574</v>
      </c>
      <c r="Q783">
        <v>13000</v>
      </c>
      <c r="R783" t="s">
        <v>2694</v>
      </c>
      <c r="S783">
        <v>1000</v>
      </c>
      <c r="T783" t="s">
        <v>4318</v>
      </c>
      <c r="U783">
        <v>265</v>
      </c>
      <c r="V783">
        <v>470</v>
      </c>
      <c r="W783">
        <v>14918</v>
      </c>
      <c r="X783">
        <v>0</v>
      </c>
      <c r="Y783">
        <v>27517</v>
      </c>
      <c r="Z783">
        <v>77</v>
      </c>
      <c r="AA783">
        <v>74</v>
      </c>
      <c r="AB783" t="s">
        <v>4320</v>
      </c>
    </row>
    <row r="784" spans="1:28" x14ac:dyDescent="0.3">
      <c r="A784" s="4" t="s">
        <v>4322</v>
      </c>
      <c r="B784" t="s">
        <v>67</v>
      </c>
      <c r="C784" t="s">
        <v>68</v>
      </c>
      <c r="D784" t="s">
        <v>58</v>
      </c>
      <c r="E784">
        <v>2005</v>
      </c>
      <c r="F784">
        <v>101</v>
      </c>
      <c r="G784" t="s">
        <v>3350</v>
      </c>
      <c r="H784" t="s">
        <v>4324</v>
      </c>
      <c r="I784" s="4">
        <v>87000000</v>
      </c>
      <c r="J784" s="4">
        <v>26082914</v>
      </c>
      <c r="K784">
        <v>4.3</v>
      </c>
      <c r="L784">
        <v>2.35</v>
      </c>
      <c r="M784" t="s">
        <v>69</v>
      </c>
      <c r="N784" t="s">
        <v>987</v>
      </c>
      <c r="O784">
        <v>93</v>
      </c>
      <c r="P784" t="s">
        <v>4321</v>
      </c>
      <c r="Q784">
        <v>287</v>
      </c>
      <c r="R784" t="s">
        <v>850</v>
      </c>
      <c r="S784">
        <v>233</v>
      </c>
      <c r="T784" t="s">
        <v>4323</v>
      </c>
      <c r="U784">
        <v>218</v>
      </c>
      <c r="V784">
        <v>0</v>
      </c>
      <c r="W784">
        <v>993</v>
      </c>
      <c r="X784">
        <v>2</v>
      </c>
      <c r="Y784">
        <v>51349</v>
      </c>
      <c r="Z784">
        <v>77</v>
      </c>
      <c r="AA784">
        <v>213</v>
      </c>
      <c r="AB784" t="s">
        <v>4325</v>
      </c>
    </row>
    <row r="785" spans="1:28" x14ac:dyDescent="0.3">
      <c r="A785" s="4" t="s">
        <v>4330</v>
      </c>
      <c r="B785" t="s">
        <v>67</v>
      </c>
      <c r="C785" t="s">
        <v>68</v>
      </c>
      <c r="D785" t="s">
        <v>58</v>
      </c>
      <c r="E785">
        <v>2011</v>
      </c>
      <c r="F785">
        <v>87</v>
      </c>
      <c r="G785" t="s">
        <v>4328</v>
      </c>
      <c r="H785" t="s">
        <v>4332</v>
      </c>
      <c r="I785" s="4">
        <v>60000000</v>
      </c>
      <c r="J785" s="4">
        <v>29136626</v>
      </c>
      <c r="K785">
        <v>5.7</v>
      </c>
      <c r="L785">
        <v>2.35</v>
      </c>
      <c r="M785" t="s">
        <v>69</v>
      </c>
      <c r="N785" t="s">
        <v>4326</v>
      </c>
      <c r="O785">
        <v>124</v>
      </c>
      <c r="P785" t="s">
        <v>4329</v>
      </c>
      <c r="Q785">
        <v>865</v>
      </c>
      <c r="R785" t="s">
        <v>4327</v>
      </c>
      <c r="S785">
        <v>441</v>
      </c>
      <c r="T785" t="s">
        <v>4331</v>
      </c>
      <c r="U785">
        <v>77</v>
      </c>
      <c r="V785">
        <v>20000</v>
      </c>
      <c r="W785">
        <v>1417</v>
      </c>
      <c r="X785">
        <v>0</v>
      </c>
      <c r="Y785">
        <v>97089</v>
      </c>
      <c r="Z785">
        <v>225</v>
      </c>
      <c r="AA785">
        <v>233</v>
      </c>
      <c r="AB785" t="s">
        <v>4333</v>
      </c>
    </row>
    <row r="786" spans="1:28" x14ac:dyDescent="0.3">
      <c r="A786" s="4" t="s">
        <v>4337</v>
      </c>
      <c r="B786" t="s">
        <v>67</v>
      </c>
      <c r="C786" t="s">
        <v>68</v>
      </c>
      <c r="D786" t="s">
        <v>58</v>
      </c>
      <c r="E786">
        <v>2003</v>
      </c>
      <c r="F786">
        <v>85</v>
      </c>
      <c r="G786" t="s">
        <v>4336</v>
      </c>
      <c r="H786" t="s">
        <v>4339</v>
      </c>
      <c r="I786" s="4">
        <v>60000000</v>
      </c>
      <c r="J786" s="4">
        <v>26288320</v>
      </c>
      <c r="K786">
        <v>6.7</v>
      </c>
      <c r="L786">
        <v>1.66</v>
      </c>
      <c r="M786" t="s">
        <v>122</v>
      </c>
      <c r="N786" t="s">
        <v>4334</v>
      </c>
      <c r="O786">
        <v>0</v>
      </c>
      <c r="P786" t="s">
        <v>367</v>
      </c>
      <c r="Q786">
        <v>11000</v>
      </c>
      <c r="R786" t="s">
        <v>4335</v>
      </c>
      <c r="S786">
        <v>102</v>
      </c>
      <c r="T786" t="s">
        <v>4338</v>
      </c>
      <c r="U786">
        <v>82</v>
      </c>
      <c r="V786">
        <v>880</v>
      </c>
      <c r="W786">
        <v>11301</v>
      </c>
      <c r="X786">
        <v>0</v>
      </c>
      <c r="Y786">
        <v>36144</v>
      </c>
      <c r="Z786">
        <v>98</v>
      </c>
      <c r="AA786">
        <v>91</v>
      </c>
      <c r="AB786" t="s">
        <v>4340</v>
      </c>
    </row>
    <row r="787" spans="1:28" x14ac:dyDescent="0.3">
      <c r="A787" s="4" t="s">
        <v>4342</v>
      </c>
      <c r="B787" t="s">
        <v>67</v>
      </c>
      <c r="C787" t="s">
        <v>86</v>
      </c>
      <c r="D787" t="s">
        <v>58</v>
      </c>
      <c r="E787">
        <v>1997</v>
      </c>
      <c r="F787">
        <v>130</v>
      </c>
      <c r="G787" t="s">
        <v>4341</v>
      </c>
      <c r="H787" t="s">
        <v>4343</v>
      </c>
      <c r="I787" s="4">
        <v>60000000</v>
      </c>
      <c r="J787" s="4">
        <v>26616590</v>
      </c>
      <c r="K787">
        <v>6.7</v>
      </c>
      <c r="L787">
        <v>2.35</v>
      </c>
      <c r="M787" t="s">
        <v>612</v>
      </c>
      <c r="N787" t="s">
        <v>2350</v>
      </c>
      <c r="O787">
        <v>545</v>
      </c>
      <c r="P787" t="s">
        <v>3178</v>
      </c>
      <c r="Q787">
        <v>722</v>
      </c>
      <c r="R787" t="s">
        <v>2163</v>
      </c>
      <c r="S787">
        <v>585</v>
      </c>
      <c r="T787" t="s">
        <v>3665</v>
      </c>
      <c r="U787">
        <v>552</v>
      </c>
      <c r="V787">
        <v>10000</v>
      </c>
      <c r="W787">
        <v>2525</v>
      </c>
      <c r="X787">
        <v>0</v>
      </c>
      <c r="Y787">
        <v>120416</v>
      </c>
      <c r="Z787">
        <v>172</v>
      </c>
      <c r="AA787">
        <v>857</v>
      </c>
      <c r="AB787" t="s">
        <v>4344</v>
      </c>
    </row>
    <row r="788" spans="1:28" x14ac:dyDescent="0.3">
      <c r="A788" s="4" t="s">
        <v>4347</v>
      </c>
      <c r="B788" t="s">
        <v>67</v>
      </c>
      <c r="C788" t="s">
        <v>68</v>
      </c>
      <c r="D788" t="s">
        <v>58</v>
      </c>
      <c r="E788">
        <v>2002</v>
      </c>
      <c r="F788">
        <v>104</v>
      </c>
      <c r="G788" t="s">
        <v>4346</v>
      </c>
      <c r="H788" t="s">
        <v>4348</v>
      </c>
      <c r="I788" s="4">
        <v>60000000</v>
      </c>
      <c r="J788" s="4">
        <v>30063805</v>
      </c>
      <c r="K788">
        <v>6.1</v>
      </c>
      <c r="L788">
        <v>2.35</v>
      </c>
      <c r="M788" t="s">
        <v>69</v>
      </c>
      <c r="N788" t="s">
        <v>541</v>
      </c>
      <c r="O788">
        <v>293</v>
      </c>
      <c r="P788" t="s">
        <v>1070</v>
      </c>
      <c r="Q788">
        <v>780</v>
      </c>
      <c r="R788" t="s">
        <v>4345</v>
      </c>
      <c r="S788">
        <v>265</v>
      </c>
      <c r="T788" t="s">
        <v>951</v>
      </c>
      <c r="U788">
        <v>256</v>
      </c>
      <c r="V788">
        <v>0</v>
      </c>
      <c r="W788">
        <v>2109</v>
      </c>
      <c r="X788">
        <v>0</v>
      </c>
      <c r="Y788">
        <v>31788</v>
      </c>
      <c r="Z788">
        <v>117</v>
      </c>
      <c r="AA788">
        <v>243</v>
      </c>
      <c r="AB788" t="s">
        <v>4349</v>
      </c>
    </row>
    <row r="789" spans="1:28" x14ac:dyDescent="0.3">
      <c r="A789" s="4" t="s">
        <v>4351</v>
      </c>
      <c r="B789" t="s">
        <v>67</v>
      </c>
      <c r="C789" t="s">
        <v>793</v>
      </c>
      <c r="D789" t="s">
        <v>58</v>
      </c>
      <c r="E789">
        <v>2006</v>
      </c>
      <c r="F789">
        <v>121</v>
      </c>
      <c r="G789" t="s">
        <v>2161</v>
      </c>
      <c r="H789" t="s">
        <v>4352</v>
      </c>
      <c r="I789" s="4">
        <v>50000000</v>
      </c>
      <c r="J789" s="4">
        <v>22518325</v>
      </c>
      <c r="K789">
        <v>5.6</v>
      </c>
      <c r="L789">
        <v>2.35</v>
      </c>
      <c r="M789" t="s">
        <v>612</v>
      </c>
      <c r="N789" t="s">
        <v>2265</v>
      </c>
      <c r="O789">
        <v>0</v>
      </c>
      <c r="P789" t="s">
        <v>127</v>
      </c>
      <c r="Q789">
        <v>19000</v>
      </c>
      <c r="R789" t="s">
        <v>4350</v>
      </c>
      <c r="S789">
        <v>972</v>
      </c>
      <c r="T789" t="s">
        <v>3210</v>
      </c>
      <c r="U789">
        <v>854</v>
      </c>
      <c r="V789">
        <v>0</v>
      </c>
      <c r="W789">
        <v>22833</v>
      </c>
      <c r="X789">
        <v>0</v>
      </c>
      <c r="Y789">
        <v>63363</v>
      </c>
      <c r="Z789">
        <v>240</v>
      </c>
      <c r="AA789">
        <v>644</v>
      </c>
      <c r="AB789" t="s">
        <v>4353</v>
      </c>
    </row>
    <row r="790" spans="1:28" x14ac:dyDescent="0.3">
      <c r="A790" s="4" t="s">
        <v>4356</v>
      </c>
      <c r="B790" t="s">
        <v>67</v>
      </c>
      <c r="C790" t="s">
        <v>86</v>
      </c>
      <c r="D790" t="s">
        <v>24160</v>
      </c>
      <c r="E790">
        <v>2006</v>
      </c>
      <c r="F790">
        <v>140</v>
      </c>
      <c r="G790" t="s">
        <v>4355</v>
      </c>
      <c r="H790" t="s">
        <v>4358</v>
      </c>
      <c r="I790" s="4">
        <v>60000000</v>
      </c>
      <c r="J790" s="4">
        <v>13082288</v>
      </c>
      <c r="K790">
        <v>6.6</v>
      </c>
      <c r="L790">
        <v>2.35</v>
      </c>
      <c r="M790" t="s">
        <v>69</v>
      </c>
      <c r="N790" t="s">
        <v>4354</v>
      </c>
      <c r="O790">
        <v>23</v>
      </c>
      <c r="P790" t="s">
        <v>107</v>
      </c>
      <c r="Q790">
        <v>11000</v>
      </c>
      <c r="R790" t="s">
        <v>297</v>
      </c>
      <c r="S790">
        <v>779</v>
      </c>
      <c r="T790" t="s">
        <v>4357</v>
      </c>
      <c r="U790">
        <v>579</v>
      </c>
      <c r="V790">
        <v>2000</v>
      </c>
      <c r="W790">
        <v>12634</v>
      </c>
      <c r="X790">
        <v>1</v>
      </c>
      <c r="Y790">
        <v>35565</v>
      </c>
      <c r="Z790">
        <v>123</v>
      </c>
      <c r="AA790">
        <v>247</v>
      </c>
      <c r="AB790" t="s">
        <v>4359</v>
      </c>
    </row>
    <row r="791" spans="1:28" x14ac:dyDescent="0.3">
      <c r="A791" s="4" t="s">
        <v>4361</v>
      </c>
      <c r="B791" t="s">
        <v>67</v>
      </c>
      <c r="C791" t="s">
        <v>68</v>
      </c>
      <c r="D791" t="s">
        <v>58</v>
      </c>
      <c r="E791">
        <v>2001</v>
      </c>
      <c r="F791">
        <v>131</v>
      </c>
      <c r="G791" t="s">
        <v>949</v>
      </c>
      <c r="H791" t="s">
        <v>4363</v>
      </c>
      <c r="I791" s="4">
        <v>60000000</v>
      </c>
      <c r="J791" s="4">
        <v>18208078</v>
      </c>
      <c r="K791">
        <v>6.9</v>
      </c>
      <c r="L791">
        <v>2.35</v>
      </c>
      <c r="M791" t="s">
        <v>612</v>
      </c>
      <c r="N791" t="s">
        <v>4360</v>
      </c>
      <c r="O791">
        <v>37</v>
      </c>
      <c r="P791" t="s">
        <v>406</v>
      </c>
      <c r="Q791">
        <v>968</v>
      </c>
      <c r="R791" t="s">
        <v>497</v>
      </c>
      <c r="S791">
        <v>848</v>
      </c>
      <c r="T791" t="s">
        <v>4362</v>
      </c>
      <c r="U791">
        <v>507</v>
      </c>
      <c r="V791">
        <v>0</v>
      </c>
      <c r="W791">
        <v>3012</v>
      </c>
      <c r="X791">
        <v>3</v>
      </c>
      <c r="Y791">
        <v>57100</v>
      </c>
      <c r="Z791">
        <v>110</v>
      </c>
      <c r="AA791">
        <v>281</v>
      </c>
      <c r="AB791" t="s">
        <v>4364</v>
      </c>
    </row>
    <row r="792" spans="1:28" x14ac:dyDescent="0.3">
      <c r="A792" s="4" t="s">
        <v>4368</v>
      </c>
      <c r="B792" t="s">
        <v>67</v>
      </c>
      <c r="C792" t="s">
        <v>68</v>
      </c>
      <c r="D792" t="s">
        <v>58</v>
      </c>
      <c r="E792">
        <v>2000</v>
      </c>
      <c r="F792">
        <v>91</v>
      </c>
      <c r="G792" t="s">
        <v>4341</v>
      </c>
      <c r="H792" t="s">
        <v>4370</v>
      </c>
      <c r="I792" s="4">
        <v>65000000</v>
      </c>
      <c r="J792" s="4">
        <v>14218868</v>
      </c>
      <c r="K792">
        <v>4.8</v>
      </c>
      <c r="L792">
        <v>2.35</v>
      </c>
      <c r="M792" t="s">
        <v>69</v>
      </c>
      <c r="N792" t="s">
        <v>4365</v>
      </c>
      <c r="O792">
        <v>394</v>
      </c>
      <c r="P792" t="s">
        <v>4367</v>
      </c>
      <c r="Q792">
        <v>889</v>
      </c>
      <c r="R792" t="s">
        <v>4366</v>
      </c>
      <c r="S792">
        <v>290</v>
      </c>
      <c r="T792" t="s">
        <v>4369</v>
      </c>
      <c r="U792">
        <v>68</v>
      </c>
      <c r="V792">
        <v>589</v>
      </c>
      <c r="W792">
        <v>1262</v>
      </c>
      <c r="X792">
        <v>0</v>
      </c>
      <c r="Y792">
        <v>14596</v>
      </c>
      <c r="Z792">
        <v>100</v>
      </c>
      <c r="AA792">
        <v>282</v>
      </c>
      <c r="AB792" t="s">
        <v>4371</v>
      </c>
    </row>
    <row r="793" spans="1:28" x14ac:dyDescent="0.3">
      <c r="A793" s="4" t="s">
        <v>4375</v>
      </c>
      <c r="B793" t="s">
        <v>67</v>
      </c>
      <c r="C793" t="s">
        <v>68</v>
      </c>
      <c r="D793" t="s">
        <v>58</v>
      </c>
      <c r="E793">
        <v>2014</v>
      </c>
      <c r="F793">
        <v>118</v>
      </c>
      <c r="G793" t="s">
        <v>4373</v>
      </c>
      <c r="H793" t="s">
        <v>4377</v>
      </c>
      <c r="I793" s="4">
        <v>60000000</v>
      </c>
      <c r="J793" s="4">
        <v>22451</v>
      </c>
      <c r="K793">
        <v>6.2</v>
      </c>
      <c r="L793">
        <v>2.35</v>
      </c>
      <c r="M793" t="s">
        <v>69</v>
      </c>
      <c r="N793" t="s">
        <v>4372</v>
      </c>
      <c r="O793">
        <v>167</v>
      </c>
      <c r="P793" t="s">
        <v>4374</v>
      </c>
      <c r="Q793">
        <v>20000</v>
      </c>
      <c r="R793" t="s">
        <v>215</v>
      </c>
      <c r="S793">
        <v>882</v>
      </c>
      <c r="T793" t="s">
        <v>4376</v>
      </c>
      <c r="U793">
        <v>778</v>
      </c>
      <c r="V793">
        <v>17000</v>
      </c>
      <c r="W793">
        <v>22447</v>
      </c>
      <c r="X793">
        <v>0</v>
      </c>
      <c r="Y793">
        <v>41288</v>
      </c>
      <c r="Z793">
        <v>189</v>
      </c>
      <c r="AA793">
        <v>126</v>
      </c>
      <c r="AB793" t="s">
        <v>4378</v>
      </c>
    </row>
    <row r="794" spans="1:28" x14ac:dyDescent="0.3">
      <c r="A794" s="4" t="s">
        <v>4382</v>
      </c>
      <c r="B794" t="s">
        <v>67</v>
      </c>
      <c r="C794" t="s">
        <v>68</v>
      </c>
      <c r="D794" t="s">
        <v>58</v>
      </c>
      <c r="E794">
        <v>2013</v>
      </c>
      <c r="F794">
        <v>130</v>
      </c>
      <c r="G794" t="s">
        <v>4381</v>
      </c>
      <c r="H794" t="s">
        <v>4383</v>
      </c>
      <c r="I794" s="4">
        <v>60000000</v>
      </c>
      <c r="J794" s="4">
        <v>31165421</v>
      </c>
      <c r="K794">
        <v>6</v>
      </c>
      <c r="L794">
        <v>2.35</v>
      </c>
      <c r="M794" t="s">
        <v>69</v>
      </c>
      <c r="N794" t="s">
        <v>4379</v>
      </c>
      <c r="O794">
        <v>91</v>
      </c>
      <c r="P794" t="s">
        <v>201</v>
      </c>
      <c r="Q794">
        <v>5000</v>
      </c>
      <c r="R794" t="s">
        <v>4380</v>
      </c>
      <c r="S794">
        <v>2000</v>
      </c>
      <c r="T794" t="s">
        <v>62</v>
      </c>
      <c r="U794">
        <v>1000</v>
      </c>
      <c r="V794">
        <v>44000</v>
      </c>
      <c r="W794">
        <v>10247</v>
      </c>
      <c r="X794">
        <v>3</v>
      </c>
      <c r="Y794">
        <v>107028</v>
      </c>
      <c r="Z794">
        <v>212</v>
      </c>
      <c r="AA794">
        <v>457</v>
      </c>
      <c r="AB794" t="s">
        <v>4384</v>
      </c>
    </row>
    <row r="795" spans="1:28" x14ac:dyDescent="0.3">
      <c r="A795" s="4" t="s">
        <v>4387</v>
      </c>
      <c r="B795" t="s">
        <v>67</v>
      </c>
      <c r="C795" t="s">
        <v>68</v>
      </c>
      <c r="D795" t="s">
        <v>58</v>
      </c>
      <c r="E795">
        <v>2008</v>
      </c>
      <c r="F795">
        <v>90</v>
      </c>
      <c r="G795" t="s">
        <v>4386</v>
      </c>
      <c r="H795" t="s">
        <v>4389</v>
      </c>
      <c r="I795" s="4">
        <v>60000000</v>
      </c>
      <c r="J795" s="4">
        <v>11802056</v>
      </c>
      <c r="K795">
        <v>4.9000000000000004</v>
      </c>
      <c r="L795">
        <v>1.85</v>
      </c>
      <c r="M795" t="s">
        <v>122</v>
      </c>
      <c r="N795" t="s">
        <v>4109</v>
      </c>
      <c r="O795">
        <v>48</v>
      </c>
      <c r="P795" t="s">
        <v>1444</v>
      </c>
      <c r="Q795">
        <v>973</v>
      </c>
      <c r="R795" t="s">
        <v>4385</v>
      </c>
      <c r="S795">
        <v>400</v>
      </c>
      <c r="T795" t="s">
        <v>4388</v>
      </c>
      <c r="U795">
        <v>196</v>
      </c>
      <c r="V795">
        <v>791</v>
      </c>
      <c r="W795">
        <v>1865</v>
      </c>
      <c r="X795">
        <v>1</v>
      </c>
      <c r="Y795">
        <v>31640</v>
      </c>
      <c r="Z795">
        <v>127</v>
      </c>
      <c r="AA795">
        <v>109</v>
      </c>
      <c r="AB795" t="s">
        <v>4390</v>
      </c>
    </row>
    <row r="796" spans="1:28" x14ac:dyDescent="0.3">
      <c r="A796" s="4" t="s">
        <v>4394</v>
      </c>
      <c r="B796" t="s">
        <v>67</v>
      </c>
      <c r="C796" t="s">
        <v>68</v>
      </c>
      <c r="D796" t="s">
        <v>58</v>
      </c>
      <c r="E796">
        <v>2005</v>
      </c>
      <c r="F796">
        <v>103</v>
      </c>
      <c r="G796" t="s">
        <v>4393</v>
      </c>
      <c r="H796" t="s">
        <v>4396</v>
      </c>
      <c r="I796" s="4">
        <v>30000000</v>
      </c>
      <c r="J796" s="4">
        <v>25472967</v>
      </c>
      <c r="K796">
        <v>5.6</v>
      </c>
      <c r="L796">
        <v>2.35</v>
      </c>
      <c r="M796" t="s">
        <v>69</v>
      </c>
      <c r="N796" t="s">
        <v>4391</v>
      </c>
      <c r="O796">
        <v>179</v>
      </c>
      <c r="P796" t="s">
        <v>1363</v>
      </c>
      <c r="Q796">
        <v>794</v>
      </c>
      <c r="R796" t="s">
        <v>4392</v>
      </c>
      <c r="S796">
        <v>329</v>
      </c>
      <c r="T796" t="s">
        <v>4395</v>
      </c>
      <c r="U796">
        <v>87</v>
      </c>
      <c r="V796">
        <v>0</v>
      </c>
      <c r="W796">
        <v>1467</v>
      </c>
      <c r="X796">
        <v>2</v>
      </c>
      <c r="Y796">
        <v>44966</v>
      </c>
      <c r="Z796">
        <v>196</v>
      </c>
      <c r="AA796">
        <v>411</v>
      </c>
      <c r="AB796" t="s">
        <v>4397</v>
      </c>
    </row>
    <row r="797" spans="1:28" x14ac:dyDescent="0.3">
      <c r="A797" s="4" t="s">
        <v>4398</v>
      </c>
      <c r="B797" t="s">
        <v>67</v>
      </c>
      <c r="C797" t="s">
        <v>68</v>
      </c>
      <c r="D797" t="s">
        <v>58</v>
      </c>
      <c r="E797">
        <v>1999</v>
      </c>
      <c r="F797">
        <v>122</v>
      </c>
      <c r="G797" t="s">
        <v>2545</v>
      </c>
      <c r="H797" t="s">
        <v>4399</v>
      </c>
      <c r="I797" s="4">
        <v>55000000</v>
      </c>
      <c r="J797" s="4">
        <v>22362500</v>
      </c>
      <c r="K797">
        <v>6.1</v>
      </c>
      <c r="L797">
        <v>1.85</v>
      </c>
      <c r="M797" t="s">
        <v>69</v>
      </c>
      <c r="N797" t="s">
        <v>876</v>
      </c>
      <c r="O797">
        <v>2000</v>
      </c>
      <c r="P797" t="s">
        <v>687</v>
      </c>
      <c r="Q797">
        <v>11000</v>
      </c>
      <c r="R797" t="s">
        <v>2881</v>
      </c>
      <c r="S797">
        <v>1000</v>
      </c>
      <c r="T797" t="s">
        <v>1354</v>
      </c>
      <c r="U797">
        <v>1000</v>
      </c>
      <c r="V797">
        <v>641</v>
      </c>
      <c r="W797">
        <v>15275</v>
      </c>
      <c r="X797">
        <v>0</v>
      </c>
      <c r="Y797">
        <v>35599</v>
      </c>
      <c r="Z797">
        <v>115</v>
      </c>
      <c r="AA797">
        <v>195</v>
      </c>
      <c r="AB797" t="s">
        <v>4400</v>
      </c>
    </row>
    <row r="798" spans="1:28" x14ac:dyDescent="0.3">
      <c r="A798" s="4" t="s">
        <v>4402</v>
      </c>
      <c r="B798" t="s">
        <v>67</v>
      </c>
      <c r="C798" t="s">
        <v>793</v>
      </c>
      <c r="D798" t="s">
        <v>58</v>
      </c>
      <c r="E798">
        <v>2008</v>
      </c>
      <c r="F798">
        <v>106</v>
      </c>
      <c r="G798" t="s">
        <v>227</v>
      </c>
      <c r="H798" t="s">
        <v>4404</v>
      </c>
      <c r="I798" s="4">
        <v>60000000</v>
      </c>
      <c r="J798" s="4">
        <v>17281832</v>
      </c>
      <c r="K798">
        <v>6.1</v>
      </c>
      <c r="L798">
        <v>2.35</v>
      </c>
      <c r="M798" t="s">
        <v>122</v>
      </c>
      <c r="N798" t="s">
        <v>4401</v>
      </c>
      <c r="O798">
        <v>34</v>
      </c>
      <c r="P798" t="s">
        <v>527</v>
      </c>
      <c r="Q798">
        <v>3000</v>
      </c>
      <c r="R798" t="s">
        <v>187</v>
      </c>
      <c r="S798">
        <v>1000</v>
      </c>
      <c r="T798" t="s">
        <v>4403</v>
      </c>
      <c r="U798">
        <v>466</v>
      </c>
      <c r="V798">
        <v>0</v>
      </c>
      <c r="W798">
        <v>5329</v>
      </c>
      <c r="X798">
        <v>3</v>
      </c>
      <c r="Y798">
        <v>60232</v>
      </c>
      <c r="Z798">
        <v>161</v>
      </c>
      <c r="AA798">
        <v>110</v>
      </c>
      <c r="AB798" t="s">
        <v>4405</v>
      </c>
    </row>
    <row r="799" spans="1:28" x14ac:dyDescent="0.3">
      <c r="A799" s="4" t="s">
        <v>4406</v>
      </c>
      <c r="B799" t="s">
        <v>67</v>
      </c>
      <c r="C799" t="s">
        <v>68</v>
      </c>
      <c r="D799" t="s">
        <v>58</v>
      </c>
      <c r="E799">
        <v>2008</v>
      </c>
      <c r="F799">
        <v>103</v>
      </c>
      <c r="G799" t="s">
        <v>3019</v>
      </c>
      <c r="H799" t="s">
        <v>4408</v>
      </c>
      <c r="I799" s="4">
        <v>60000000</v>
      </c>
      <c r="J799" s="4">
        <v>19781879</v>
      </c>
      <c r="K799">
        <v>4.8</v>
      </c>
      <c r="L799">
        <v>2.35</v>
      </c>
      <c r="M799" t="s">
        <v>69</v>
      </c>
      <c r="N799" t="s">
        <v>3837</v>
      </c>
      <c r="O799">
        <v>436</v>
      </c>
      <c r="P799" t="s">
        <v>127</v>
      </c>
      <c r="Q799">
        <v>19000</v>
      </c>
      <c r="R799" t="s">
        <v>774</v>
      </c>
      <c r="S799">
        <v>961</v>
      </c>
      <c r="T799" t="s">
        <v>4407</v>
      </c>
      <c r="U799">
        <v>437</v>
      </c>
      <c r="V799">
        <v>2000</v>
      </c>
      <c r="W799">
        <v>20881</v>
      </c>
      <c r="X799">
        <v>1</v>
      </c>
      <c r="Y799">
        <v>53864</v>
      </c>
      <c r="Z799">
        <v>223</v>
      </c>
      <c r="AA799">
        <v>290</v>
      </c>
      <c r="AB799" t="s">
        <v>4409</v>
      </c>
    </row>
    <row r="800" spans="1:28" x14ac:dyDescent="0.3">
      <c r="A800" s="4" t="s">
        <v>4413</v>
      </c>
      <c r="B800" t="s">
        <v>67</v>
      </c>
      <c r="C800" t="s">
        <v>86</v>
      </c>
      <c r="D800" t="s">
        <v>58</v>
      </c>
      <c r="E800">
        <v>2015</v>
      </c>
      <c r="F800">
        <v>107</v>
      </c>
      <c r="G800" t="s">
        <v>4412</v>
      </c>
      <c r="H800" t="s">
        <v>4415</v>
      </c>
      <c r="I800" s="4">
        <v>60000000</v>
      </c>
      <c r="J800" s="4">
        <v>7605668</v>
      </c>
      <c r="K800">
        <v>5.5</v>
      </c>
      <c r="L800">
        <v>2.35</v>
      </c>
      <c r="M800" t="s">
        <v>612</v>
      </c>
      <c r="N800" t="s">
        <v>4410</v>
      </c>
      <c r="O800">
        <v>192</v>
      </c>
      <c r="P800" t="s">
        <v>73</v>
      </c>
      <c r="Q800">
        <v>40000</v>
      </c>
      <c r="R800" t="s">
        <v>4411</v>
      </c>
      <c r="S800">
        <v>2000</v>
      </c>
      <c r="T800" t="s">
        <v>4414</v>
      </c>
      <c r="U800">
        <v>280</v>
      </c>
      <c r="V800">
        <v>12000</v>
      </c>
      <c r="W800">
        <v>42683</v>
      </c>
      <c r="X800">
        <v>2</v>
      </c>
      <c r="Y800">
        <v>47320</v>
      </c>
      <c r="Z800">
        <v>181</v>
      </c>
      <c r="AA800">
        <v>188</v>
      </c>
      <c r="AB800" t="s">
        <v>4416</v>
      </c>
    </row>
    <row r="801" spans="1:28" x14ac:dyDescent="0.3">
      <c r="A801" s="4" t="s">
        <v>4419</v>
      </c>
      <c r="B801" t="s">
        <v>67</v>
      </c>
      <c r="C801" t="s">
        <v>793</v>
      </c>
      <c r="D801" t="s">
        <v>58</v>
      </c>
      <c r="E801">
        <v>2007</v>
      </c>
      <c r="F801">
        <v>156</v>
      </c>
      <c r="G801" t="s">
        <v>1949</v>
      </c>
      <c r="H801" t="s">
        <v>4421</v>
      </c>
      <c r="I801" s="4">
        <v>60000000</v>
      </c>
      <c r="J801" s="4">
        <v>4535117</v>
      </c>
      <c r="K801">
        <v>3.8</v>
      </c>
      <c r="L801">
        <v>2.35</v>
      </c>
      <c r="M801" t="s">
        <v>69</v>
      </c>
      <c r="N801" t="s">
        <v>4417</v>
      </c>
      <c r="O801">
        <v>892</v>
      </c>
      <c r="P801" t="s">
        <v>362</v>
      </c>
      <c r="Q801">
        <v>26000</v>
      </c>
      <c r="R801" t="s">
        <v>4418</v>
      </c>
      <c r="S801">
        <v>368</v>
      </c>
      <c r="T801" t="s">
        <v>4420</v>
      </c>
      <c r="U801">
        <v>102</v>
      </c>
      <c r="V801">
        <v>0</v>
      </c>
      <c r="W801">
        <v>26564</v>
      </c>
      <c r="X801">
        <v>3</v>
      </c>
      <c r="Y801">
        <v>38398</v>
      </c>
      <c r="Z801">
        <v>140</v>
      </c>
      <c r="AA801">
        <v>368</v>
      </c>
      <c r="AB801" t="s">
        <v>4422</v>
      </c>
    </row>
    <row r="802" spans="1:28" x14ac:dyDescent="0.3">
      <c r="A802" s="4" t="s">
        <v>4423</v>
      </c>
      <c r="B802" t="s">
        <v>67</v>
      </c>
      <c r="C802" t="s">
        <v>68</v>
      </c>
      <c r="D802" t="s">
        <v>58</v>
      </c>
      <c r="E802">
        <v>2003</v>
      </c>
      <c r="F802">
        <v>127</v>
      </c>
      <c r="G802" t="s">
        <v>1245</v>
      </c>
      <c r="H802" t="s">
        <v>4424</v>
      </c>
      <c r="I802" s="4">
        <v>35000000</v>
      </c>
      <c r="J802" s="4">
        <v>4426297</v>
      </c>
      <c r="K802">
        <v>6.5</v>
      </c>
      <c r="L802">
        <v>2.35</v>
      </c>
      <c r="M802" t="s">
        <v>612</v>
      </c>
      <c r="N802" t="s">
        <v>340</v>
      </c>
      <c r="O802">
        <v>258</v>
      </c>
      <c r="P802" t="s">
        <v>592</v>
      </c>
      <c r="Q802">
        <v>11000</v>
      </c>
      <c r="R802" t="s">
        <v>1767</v>
      </c>
      <c r="S802">
        <v>708</v>
      </c>
      <c r="T802" t="s">
        <v>1491</v>
      </c>
      <c r="U802">
        <v>617</v>
      </c>
      <c r="V802">
        <v>0</v>
      </c>
      <c r="W802">
        <v>12947</v>
      </c>
      <c r="X802">
        <v>2</v>
      </c>
      <c r="Y802">
        <v>22570</v>
      </c>
      <c r="Z802">
        <v>54</v>
      </c>
      <c r="AA802">
        <v>156</v>
      </c>
      <c r="AB802" t="s">
        <v>4425</v>
      </c>
    </row>
    <row r="803" spans="1:28" x14ac:dyDescent="0.3">
      <c r="A803" s="4" t="s">
        <v>4428</v>
      </c>
      <c r="B803" t="s">
        <v>67</v>
      </c>
      <c r="C803" t="s">
        <v>918</v>
      </c>
      <c r="D803" t="s">
        <v>58</v>
      </c>
      <c r="E803">
        <v>2016</v>
      </c>
      <c r="F803">
        <v>119</v>
      </c>
      <c r="G803" t="s">
        <v>72</v>
      </c>
      <c r="H803" t="s">
        <v>4430</v>
      </c>
      <c r="I803" s="4">
        <v>68005000</v>
      </c>
      <c r="J803" s="4" t="s">
        <v>24161</v>
      </c>
      <c r="K803">
        <v>6</v>
      </c>
      <c r="L803">
        <v>2.35</v>
      </c>
      <c r="M803" t="s">
        <v>24161</v>
      </c>
      <c r="N803" t="s">
        <v>4426</v>
      </c>
      <c r="O803">
        <v>3</v>
      </c>
      <c r="P803" t="s">
        <v>2430</v>
      </c>
      <c r="Q803">
        <v>879</v>
      </c>
      <c r="R803" t="s">
        <v>4427</v>
      </c>
      <c r="S803">
        <v>107</v>
      </c>
      <c r="T803" t="s">
        <v>4429</v>
      </c>
      <c r="U803">
        <v>22</v>
      </c>
      <c r="V803">
        <v>426</v>
      </c>
      <c r="W803">
        <v>1026</v>
      </c>
      <c r="X803">
        <v>1</v>
      </c>
      <c r="Y803">
        <v>1212</v>
      </c>
      <c r="Z803">
        <v>14</v>
      </c>
      <c r="AA803">
        <v>9</v>
      </c>
      <c r="AB803" t="s">
        <v>4431</v>
      </c>
    </row>
    <row r="804" spans="1:28" x14ac:dyDescent="0.3">
      <c r="A804" s="4" t="s">
        <v>4434</v>
      </c>
      <c r="B804" t="s">
        <v>4438</v>
      </c>
      <c r="C804" t="s">
        <v>68</v>
      </c>
      <c r="D804" t="s">
        <v>24160</v>
      </c>
      <c r="E804">
        <v>2005</v>
      </c>
      <c r="F804">
        <v>132</v>
      </c>
      <c r="G804" t="s">
        <v>1489</v>
      </c>
      <c r="H804" t="s">
        <v>4436</v>
      </c>
      <c r="I804" s="4">
        <v>80000000</v>
      </c>
      <c r="J804" s="4">
        <v>10166502</v>
      </c>
      <c r="K804">
        <v>6.7</v>
      </c>
      <c r="L804">
        <v>2.35</v>
      </c>
      <c r="M804" t="s">
        <v>612</v>
      </c>
      <c r="N804" t="s">
        <v>4432</v>
      </c>
      <c r="O804">
        <v>131</v>
      </c>
      <c r="P804" t="s">
        <v>107</v>
      </c>
      <c r="Q804">
        <v>11000</v>
      </c>
      <c r="R804" t="s">
        <v>4433</v>
      </c>
      <c r="S804">
        <v>298</v>
      </c>
      <c r="T804" t="s">
        <v>4435</v>
      </c>
      <c r="U804">
        <v>242</v>
      </c>
      <c r="V804">
        <v>0</v>
      </c>
      <c r="W804">
        <v>12133</v>
      </c>
      <c r="X804">
        <v>0</v>
      </c>
      <c r="Y804">
        <v>18209</v>
      </c>
      <c r="Z804">
        <v>81</v>
      </c>
      <c r="AA804">
        <v>183</v>
      </c>
      <c r="AB804" t="s">
        <v>4437</v>
      </c>
    </row>
    <row r="805" spans="1:28" x14ac:dyDescent="0.3">
      <c r="A805" s="4" t="s">
        <v>4442</v>
      </c>
      <c r="B805" t="s">
        <v>67</v>
      </c>
      <c r="C805" t="s">
        <v>68</v>
      </c>
      <c r="D805" t="s">
        <v>58</v>
      </c>
      <c r="E805">
        <v>2016</v>
      </c>
      <c r="F805">
        <v>108</v>
      </c>
      <c r="G805" t="s">
        <v>4441</v>
      </c>
      <c r="H805" t="s">
        <v>4444</v>
      </c>
      <c r="I805" s="4">
        <v>58000000</v>
      </c>
      <c r="J805" s="4">
        <v>363024263</v>
      </c>
      <c r="K805">
        <v>8.1</v>
      </c>
      <c r="L805">
        <v>2.35</v>
      </c>
      <c r="M805" t="s">
        <v>612</v>
      </c>
      <c r="N805" t="s">
        <v>4439</v>
      </c>
      <c r="O805">
        <v>84</v>
      </c>
      <c r="P805" t="s">
        <v>342</v>
      </c>
      <c r="Q805">
        <v>16000</v>
      </c>
      <c r="R805" t="s">
        <v>4440</v>
      </c>
      <c r="S805">
        <v>805</v>
      </c>
      <c r="T805" t="s">
        <v>4443</v>
      </c>
      <c r="U805">
        <v>361</v>
      </c>
      <c r="V805">
        <v>117000</v>
      </c>
      <c r="W805">
        <v>18239</v>
      </c>
      <c r="X805">
        <v>0</v>
      </c>
      <c r="Y805">
        <v>479047</v>
      </c>
      <c r="Z805">
        <v>579</v>
      </c>
      <c r="AA805">
        <v>1058</v>
      </c>
      <c r="AB805" t="s">
        <v>4445</v>
      </c>
    </row>
    <row r="806" spans="1:28" x14ac:dyDescent="0.3">
      <c r="A806" s="4" t="s">
        <v>4448</v>
      </c>
      <c r="B806" t="s">
        <v>67</v>
      </c>
      <c r="C806" t="s">
        <v>68</v>
      </c>
      <c r="D806" t="s">
        <v>58</v>
      </c>
      <c r="E806">
        <v>1998</v>
      </c>
      <c r="F806">
        <v>114</v>
      </c>
      <c r="G806" t="s">
        <v>2545</v>
      </c>
      <c r="H806" t="s">
        <v>4450</v>
      </c>
      <c r="I806" s="4">
        <v>60000000</v>
      </c>
      <c r="J806" s="4">
        <v>12065985</v>
      </c>
      <c r="K806">
        <v>4.9000000000000004</v>
      </c>
      <c r="L806">
        <v>2.35</v>
      </c>
      <c r="M806" t="s">
        <v>122</v>
      </c>
      <c r="N806" t="s">
        <v>4446</v>
      </c>
      <c r="O806">
        <v>65</v>
      </c>
      <c r="P806" t="s">
        <v>1660</v>
      </c>
      <c r="Q806">
        <v>743</v>
      </c>
      <c r="R806" t="s">
        <v>4447</v>
      </c>
      <c r="S806">
        <v>730</v>
      </c>
      <c r="T806" t="s">
        <v>4449</v>
      </c>
      <c r="U806">
        <v>440</v>
      </c>
      <c r="V806">
        <v>296</v>
      </c>
      <c r="W806">
        <v>2367</v>
      </c>
      <c r="X806">
        <v>1</v>
      </c>
      <c r="Y806">
        <v>16260</v>
      </c>
      <c r="Z806">
        <v>56</v>
      </c>
      <c r="AA806">
        <v>88</v>
      </c>
      <c r="AB806" t="s">
        <v>4451</v>
      </c>
    </row>
    <row r="807" spans="1:28" x14ac:dyDescent="0.3">
      <c r="A807" s="4" t="s">
        <v>4454</v>
      </c>
      <c r="B807" t="s">
        <v>67</v>
      </c>
      <c r="C807" t="s">
        <v>68</v>
      </c>
      <c r="D807" t="s">
        <v>58</v>
      </c>
      <c r="E807">
        <v>2014</v>
      </c>
      <c r="F807">
        <v>133</v>
      </c>
      <c r="G807" t="s">
        <v>4453</v>
      </c>
      <c r="H807" t="s">
        <v>4456</v>
      </c>
      <c r="I807" s="4">
        <v>58800000</v>
      </c>
      <c r="J807" s="4">
        <v>350123553</v>
      </c>
      <c r="K807">
        <v>7.3</v>
      </c>
      <c r="L807">
        <v>2.35</v>
      </c>
      <c r="M807" t="s">
        <v>612</v>
      </c>
      <c r="N807" t="s">
        <v>3705</v>
      </c>
      <c r="O807">
        <v>16000</v>
      </c>
      <c r="P807" t="s">
        <v>681</v>
      </c>
      <c r="Q807">
        <v>14000</v>
      </c>
      <c r="R807" t="s">
        <v>4452</v>
      </c>
      <c r="S807">
        <v>962</v>
      </c>
      <c r="T807" t="s">
        <v>4455</v>
      </c>
      <c r="U807">
        <v>318</v>
      </c>
      <c r="V807">
        <v>112000</v>
      </c>
      <c r="W807">
        <v>16277</v>
      </c>
      <c r="X807">
        <v>0</v>
      </c>
      <c r="Y807">
        <v>325264</v>
      </c>
      <c r="Z807">
        <v>490</v>
      </c>
      <c r="AA807">
        <v>916</v>
      </c>
      <c r="AB807" t="s">
        <v>4457</v>
      </c>
    </row>
    <row r="808" spans="1:28" x14ac:dyDescent="0.3">
      <c r="A808" s="4" t="s">
        <v>4461</v>
      </c>
      <c r="B808" t="s">
        <v>67</v>
      </c>
      <c r="C808" t="s">
        <v>68</v>
      </c>
      <c r="D808" t="s">
        <v>58</v>
      </c>
      <c r="E808">
        <v>2015</v>
      </c>
      <c r="F808">
        <v>103</v>
      </c>
      <c r="G808" t="s">
        <v>4459</v>
      </c>
      <c r="H808" t="s">
        <v>4463</v>
      </c>
      <c r="I808" s="4">
        <v>58000000</v>
      </c>
      <c r="J808" s="4">
        <v>80021740</v>
      </c>
      <c r="K808">
        <v>6.4</v>
      </c>
      <c r="L808">
        <v>2.35</v>
      </c>
      <c r="M808" t="s">
        <v>122</v>
      </c>
      <c r="N808" t="s">
        <v>503</v>
      </c>
      <c r="O808">
        <v>11</v>
      </c>
      <c r="P808" t="s">
        <v>4460</v>
      </c>
      <c r="Q808">
        <v>2000</v>
      </c>
      <c r="R808" t="s">
        <v>4458</v>
      </c>
      <c r="S808">
        <v>1000</v>
      </c>
      <c r="T808" t="s">
        <v>4462</v>
      </c>
      <c r="U808">
        <v>543</v>
      </c>
      <c r="V808">
        <v>35000</v>
      </c>
      <c r="W808">
        <v>5497</v>
      </c>
      <c r="X808">
        <v>4</v>
      </c>
      <c r="Y808">
        <v>47968</v>
      </c>
      <c r="Z808">
        <v>218</v>
      </c>
      <c r="AA808">
        <v>154</v>
      </c>
      <c r="AB808" t="s">
        <v>4464</v>
      </c>
    </row>
    <row r="809" spans="1:28" x14ac:dyDescent="0.3">
      <c r="A809" s="4" t="s">
        <v>24068</v>
      </c>
      <c r="B809" t="s">
        <v>67</v>
      </c>
      <c r="C809" t="s">
        <v>68</v>
      </c>
      <c r="D809" t="s">
        <v>58</v>
      </c>
      <c r="E809" t="s">
        <v>24161</v>
      </c>
      <c r="F809">
        <v>22</v>
      </c>
      <c r="G809" t="s">
        <v>542</v>
      </c>
      <c r="H809" t="s">
        <v>4468</v>
      </c>
      <c r="I809" s="4">
        <v>3000000</v>
      </c>
      <c r="J809" s="4" t="s">
        <v>24161</v>
      </c>
      <c r="K809">
        <v>6.6</v>
      </c>
      <c r="L809">
        <v>1.33</v>
      </c>
      <c r="M809" t="s">
        <v>2765</v>
      </c>
      <c r="N809" t="s">
        <v>24161</v>
      </c>
      <c r="O809" t="s">
        <v>24161</v>
      </c>
      <c r="P809" t="s">
        <v>4466</v>
      </c>
      <c r="Q809">
        <v>870</v>
      </c>
      <c r="R809" t="s">
        <v>4465</v>
      </c>
      <c r="S809">
        <v>558</v>
      </c>
      <c r="T809" t="s">
        <v>4467</v>
      </c>
      <c r="U809">
        <v>271</v>
      </c>
      <c r="V809">
        <v>990</v>
      </c>
      <c r="W809">
        <v>2433</v>
      </c>
      <c r="X809">
        <v>1</v>
      </c>
      <c r="Y809">
        <v>24420</v>
      </c>
      <c r="Z809">
        <v>20</v>
      </c>
      <c r="AA809">
        <v>94</v>
      </c>
      <c r="AB809" t="s">
        <v>4469</v>
      </c>
    </row>
    <row r="810" spans="1:28" x14ac:dyDescent="0.3">
      <c r="A810" s="4" t="s">
        <v>4470</v>
      </c>
      <c r="B810" t="s">
        <v>67</v>
      </c>
      <c r="C810" t="s">
        <v>68</v>
      </c>
      <c r="D810" t="s">
        <v>58</v>
      </c>
      <c r="E810">
        <v>2005</v>
      </c>
      <c r="F810">
        <v>95</v>
      </c>
      <c r="G810" t="s">
        <v>3643</v>
      </c>
      <c r="H810" t="s">
        <v>4472</v>
      </c>
      <c r="I810" s="4">
        <v>58000000</v>
      </c>
      <c r="J810" s="4">
        <v>48291624</v>
      </c>
      <c r="K810">
        <v>6.7</v>
      </c>
      <c r="L810">
        <v>1.85</v>
      </c>
      <c r="M810" t="s">
        <v>69</v>
      </c>
      <c r="N810" t="s">
        <v>2061</v>
      </c>
      <c r="O810">
        <v>70</v>
      </c>
      <c r="P810" t="s">
        <v>1970</v>
      </c>
      <c r="Q810">
        <v>970</v>
      </c>
      <c r="R810" t="s">
        <v>1727</v>
      </c>
      <c r="S810">
        <v>834</v>
      </c>
      <c r="T810" t="s">
        <v>4471</v>
      </c>
      <c r="U810">
        <v>512</v>
      </c>
      <c r="V810">
        <v>0</v>
      </c>
      <c r="W810">
        <v>2876</v>
      </c>
      <c r="X810">
        <v>1</v>
      </c>
      <c r="Y810">
        <v>82819</v>
      </c>
      <c r="Z810">
        <v>142</v>
      </c>
      <c r="AA810">
        <v>263</v>
      </c>
      <c r="AB810" t="s">
        <v>4473</v>
      </c>
    </row>
    <row r="811" spans="1:28" x14ac:dyDescent="0.3">
      <c r="A811" s="4" t="s">
        <v>4476</v>
      </c>
      <c r="B811" t="s">
        <v>67</v>
      </c>
      <c r="C811" t="s">
        <v>68</v>
      </c>
      <c r="D811" t="s">
        <v>58</v>
      </c>
      <c r="E811">
        <v>2000</v>
      </c>
      <c r="F811">
        <v>90</v>
      </c>
      <c r="G811" t="s">
        <v>4474</v>
      </c>
      <c r="H811" t="s">
        <v>4477</v>
      </c>
      <c r="I811" s="4">
        <v>60000000</v>
      </c>
      <c r="J811" s="4">
        <v>35231365</v>
      </c>
      <c r="K811">
        <v>3.6</v>
      </c>
      <c r="L811">
        <v>1.85</v>
      </c>
      <c r="M811" t="s">
        <v>122</v>
      </c>
      <c r="N811" t="s">
        <v>4117</v>
      </c>
      <c r="O811">
        <v>32</v>
      </c>
      <c r="P811" t="s">
        <v>4475</v>
      </c>
      <c r="Q811">
        <v>1000</v>
      </c>
      <c r="R811" t="s">
        <v>217</v>
      </c>
      <c r="S811">
        <v>891</v>
      </c>
      <c r="T811" t="s">
        <v>1498</v>
      </c>
      <c r="U811">
        <v>809</v>
      </c>
      <c r="V811">
        <v>500</v>
      </c>
      <c r="W811">
        <v>6299</v>
      </c>
      <c r="X811">
        <v>0</v>
      </c>
      <c r="Y811">
        <v>15517</v>
      </c>
      <c r="Z811">
        <v>57</v>
      </c>
      <c r="AA811">
        <v>85</v>
      </c>
      <c r="AB811" t="s">
        <v>4478</v>
      </c>
    </row>
    <row r="812" spans="1:28" x14ac:dyDescent="0.3">
      <c r="A812" s="4" t="s">
        <v>4482</v>
      </c>
      <c r="B812" t="s">
        <v>67</v>
      </c>
      <c r="C812" t="s">
        <v>68</v>
      </c>
      <c r="D812" t="s">
        <v>58</v>
      </c>
      <c r="E812">
        <v>1988</v>
      </c>
      <c r="F812">
        <v>87</v>
      </c>
      <c r="G812" t="s">
        <v>4481</v>
      </c>
      <c r="H812" t="s">
        <v>4484</v>
      </c>
      <c r="I812" s="4">
        <v>63000000</v>
      </c>
      <c r="J812" s="4">
        <v>53715611</v>
      </c>
      <c r="K812">
        <v>5.7</v>
      </c>
      <c r="L812">
        <v>2.35</v>
      </c>
      <c r="M812" t="s">
        <v>612</v>
      </c>
      <c r="N812" t="s">
        <v>4479</v>
      </c>
      <c r="O812">
        <v>10</v>
      </c>
      <c r="P812" t="s">
        <v>1803</v>
      </c>
      <c r="Q812">
        <v>13000</v>
      </c>
      <c r="R812" t="s">
        <v>4480</v>
      </c>
      <c r="S812">
        <v>1000</v>
      </c>
      <c r="T812" t="s">
        <v>4483</v>
      </c>
      <c r="U812">
        <v>349</v>
      </c>
      <c r="V812">
        <v>2000</v>
      </c>
      <c r="W812">
        <v>14574</v>
      </c>
      <c r="X812">
        <v>1</v>
      </c>
      <c r="Y812">
        <v>92106</v>
      </c>
      <c r="Z812">
        <v>84</v>
      </c>
      <c r="AA812">
        <v>171</v>
      </c>
      <c r="AB812" t="s">
        <v>4485</v>
      </c>
    </row>
    <row r="813" spans="1:28" x14ac:dyDescent="0.3">
      <c r="A813" s="4" t="s">
        <v>4489</v>
      </c>
      <c r="B813" t="s">
        <v>67</v>
      </c>
      <c r="C813" t="s">
        <v>68</v>
      </c>
      <c r="D813" t="s">
        <v>58</v>
      </c>
      <c r="E813">
        <v>2008</v>
      </c>
      <c r="F813">
        <v>114</v>
      </c>
      <c r="G813" t="s">
        <v>4487</v>
      </c>
      <c r="H813" t="s">
        <v>4491</v>
      </c>
      <c r="I813" s="4">
        <v>58000000</v>
      </c>
      <c r="J813" s="4">
        <v>31199215</v>
      </c>
      <c r="K813">
        <v>6</v>
      </c>
      <c r="L813">
        <v>1.85</v>
      </c>
      <c r="M813" t="s">
        <v>69</v>
      </c>
      <c r="N813" t="s">
        <v>3414</v>
      </c>
      <c r="O813">
        <v>0</v>
      </c>
      <c r="P813" t="s">
        <v>4488</v>
      </c>
      <c r="Q813">
        <v>142</v>
      </c>
      <c r="R813" t="s">
        <v>4486</v>
      </c>
      <c r="S813">
        <v>117</v>
      </c>
      <c r="T813" t="s">
        <v>4490</v>
      </c>
      <c r="U813">
        <v>110</v>
      </c>
      <c r="V813">
        <v>472</v>
      </c>
      <c r="W813">
        <v>589</v>
      </c>
      <c r="X813">
        <v>8</v>
      </c>
      <c r="Y813">
        <v>27664</v>
      </c>
      <c r="Z813">
        <v>186</v>
      </c>
      <c r="AA813">
        <v>120</v>
      </c>
      <c r="AB813" t="s">
        <v>4492</v>
      </c>
    </row>
    <row r="814" spans="1:28" x14ac:dyDescent="0.3">
      <c r="A814" s="4" t="s">
        <v>4494</v>
      </c>
      <c r="B814" t="s">
        <v>67</v>
      </c>
      <c r="C814" t="s">
        <v>68</v>
      </c>
      <c r="D814" t="s">
        <v>58</v>
      </c>
      <c r="E814">
        <v>2015</v>
      </c>
      <c r="F814">
        <v>119</v>
      </c>
      <c r="G814" t="s">
        <v>4493</v>
      </c>
      <c r="H814" t="s">
        <v>4495</v>
      </c>
      <c r="I814" s="4" t="s">
        <v>24161</v>
      </c>
      <c r="J814" s="4" t="s">
        <v>24161</v>
      </c>
      <c r="K814">
        <v>4.9000000000000004</v>
      </c>
      <c r="L814">
        <v>2.35</v>
      </c>
      <c r="M814" t="s">
        <v>1150</v>
      </c>
      <c r="N814" t="s">
        <v>1648</v>
      </c>
      <c r="O814">
        <v>153</v>
      </c>
      <c r="P814" t="s">
        <v>1132</v>
      </c>
      <c r="Q814">
        <v>12000</v>
      </c>
      <c r="R814" t="s">
        <v>2199</v>
      </c>
      <c r="S814">
        <v>11000</v>
      </c>
      <c r="T814" t="s">
        <v>1975</v>
      </c>
      <c r="U814">
        <v>11000</v>
      </c>
      <c r="V814">
        <v>0</v>
      </c>
      <c r="W814">
        <v>36167</v>
      </c>
      <c r="X814">
        <v>4</v>
      </c>
      <c r="Y814">
        <v>27019</v>
      </c>
      <c r="Z814">
        <v>53</v>
      </c>
      <c r="AA814">
        <v>143</v>
      </c>
      <c r="AB814" t="s">
        <v>4496</v>
      </c>
    </row>
    <row r="815" spans="1:28" x14ac:dyDescent="0.3">
      <c r="A815" s="4" t="s">
        <v>4498</v>
      </c>
      <c r="B815" t="s">
        <v>67</v>
      </c>
      <c r="C815" t="s">
        <v>68</v>
      </c>
      <c r="D815" t="s">
        <v>58</v>
      </c>
      <c r="E815">
        <v>2009</v>
      </c>
      <c r="F815">
        <v>103</v>
      </c>
      <c r="G815" t="s">
        <v>1437</v>
      </c>
      <c r="H815" t="s">
        <v>4500</v>
      </c>
      <c r="I815" s="4">
        <v>58000000</v>
      </c>
      <c r="J815" s="4">
        <v>29580087</v>
      </c>
      <c r="K815">
        <v>4.7</v>
      </c>
      <c r="L815">
        <v>2.35</v>
      </c>
      <c r="M815" t="s">
        <v>69</v>
      </c>
      <c r="N815" t="s">
        <v>4008</v>
      </c>
      <c r="O815">
        <v>30</v>
      </c>
      <c r="P815" t="s">
        <v>3057</v>
      </c>
      <c r="Q815">
        <v>963</v>
      </c>
      <c r="R815" t="s">
        <v>4497</v>
      </c>
      <c r="S815">
        <v>935</v>
      </c>
      <c r="T815" t="s">
        <v>4499</v>
      </c>
      <c r="U815">
        <v>727</v>
      </c>
      <c r="V815">
        <v>0</v>
      </c>
      <c r="W815">
        <v>3150</v>
      </c>
      <c r="X815">
        <v>2</v>
      </c>
      <c r="Y815">
        <v>29523</v>
      </c>
      <c r="Z815">
        <v>133</v>
      </c>
      <c r="AA815">
        <v>121</v>
      </c>
      <c r="AB815" t="s">
        <v>4501</v>
      </c>
    </row>
    <row r="816" spans="1:28" x14ac:dyDescent="0.3">
      <c r="A816" s="4" t="s">
        <v>4503</v>
      </c>
      <c r="B816" t="s">
        <v>67</v>
      </c>
      <c r="C816" t="s">
        <v>68</v>
      </c>
      <c r="D816" t="s">
        <v>58</v>
      </c>
      <c r="E816">
        <v>2013</v>
      </c>
      <c r="F816">
        <v>125</v>
      </c>
      <c r="G816" t="s">
        <v>10</v>
      </c>
      <c r="H816" t="s">
        <v>4505</v>
      </c>
      <c r="I816" s="4">
        <v>58000000</v>
      </c>
      <c r="J816" s="4">
        <v>44665963</v>
      </c>
      <c r="K816">
        <v>6.3</v>
      </c>
      <c r="L816">
        <v>2.35</v>
      </c>
      <c r="M816" t="s">
        <v>69</v>
      </c>
      <c r="N816" t="s">
        <v>835</v>
      </c>
      <c r="O816">
        <v>189</v>
      </c>
      <c r="P816" t="s">
        <v>856</v>
      </c>
      <c r="Q816">
        <v>1000</v>
      </c>
      <c r="R816" t="s">
        <v>4502</v>
      </c>
      <c r="S816">
        <v>847</v>
      </c>
      <c r="T816" t="s">
        <v>4504</v>
      </c>
      <c r="U816">
        <v>839</v>
      </c>
      <c r="V816">
        <v>22000</v>
      </c>
      <c r="W816">
        <v>5081</v>
      </c>
      <c r="X816">
        <v>2</v>
      </c>
      <c r="Y816">
        <v>159931</v>
      </c>
      <c r="Z816">
        <v>246</v>
      </c>
      <c r="AA816">
        <v>281</v>
      </c>
      <c r="AB816" t="s">
        <v>4506</v>
      </c>
    </row>
    <row r="817" spans="1:28" x14ac:dyDescent="0.3">
      <c r="A817" s="4" t="s">
        <v>4507</v>
      </c>
      <c r="B817" t="s">
        <v>67</v>
      </c>
      <c r="C817" t="s">
        <v>793</v>
      </c>
      <c r="D817" t="s">
        <v>58</v>
      </c>
      <c r="E817">
        <v>2010</v>
      </c>
      <c r="F817">
        <v>97</v>
      </c>
      <c r="G817" t="s">
        <v>3458</v>
      </c>
      <c r="H817" t="s">
        <v>4509</v>
      </c>
      <c r="I817" s="4">
        <v>60000000</v>
      </c>
      <c r="J817" s="4">
        <v>60128566</v>
      </c>
      <c r="K817">
        <v>5.9</v>
      </c>
      <c r="L817">
        <v>2.35</v>
      </c>
      <c r="M817" t="s">
        <v>612</v>
      </c>
      <c r="N817" t="s">
        <v>2350</v>
      </c>
      <c r="O817">
        <v>545</v>
      </c>
      <c r="P817" t="s">
        <v>1991</v>
      </c>
      <c r="Q817">
        <v>14000</v>
      </c>
      <c r="R817" t="s">
        <v>2831</v>
      </c>
      <c r="S817">
        <v>1000</v>
      </c>
      <c r="T817" t="s">
        <v>4508</v>
      </c>
      <c r="U817">
        <v>529</v>
      </c>
      <c r="V817">
        <v>19000</v>
      </c>
      <c r="W817">
        <v>16098</v>
      </c>
      <c r="X817">
        <v>1</v>
      </c>
      <c r="Y817">
        <v>131447</v>
      </c>
      <c r="Z817">
        <v>253</v>
      </c>
      <c r="AA817">
        <v>410</v>
      </c>
      <c r="AB817" t="s">
        <v>4510</v>
      </c>
    </row>
    <row r="818" spans="1:28" x14ac:dyDescent="0.3">
      <c r="A818" s="4" t="s">
        <v>4513</v>
      </c>
      <c r="B818" t="s">
        <v>67</v>
      </c>
      <c r="C818" t="s">
        <v>68</v>
      </c>
      <c r="D818" t="s">
        <v>58</v>
      </c>
      <c r="E818">
        <v>2012</v>
      </c>
      <c r="F818">
        <v>125</v>
      </c>
      <c r="G818" t="s">
        <v>1123</v>
      </c>
      <c r="H818" t="s">
        <v>4515</v>
      </c>
      <c r="I818" s="4">
        <v>58000000</v>
      </c>
      <c r="J818" s="4">
        <v>49875589</v>
      </c>
      <c r="K818">
        <v>5.9</v>
      </c>
      <c r="L818">
        <v>2.35</v>
      </c>
      <c r="M818" t="s">
        <v>69</v>
      </c>
      <c r="N818" t="s">
        <v>4511</v>
      </c>
      <c r="O818">
        <v>143</v>
      </c>
      <c r="P818" t="s">
        <v>2057</v>
      </c>
      <c r="Q818">
        <v>1000</v>
      </c>
      <c r="R818" t="s">
        <v>4512</v>
      </c>
      <c r="S818">
        <v>664</v>
      </c>
      <c r="T818" t="s">
        <v>4514</v>
      </c>
      <c r="U818">
        <v>519</v>
      </c>
      <c r="V818">
        <v>0</v>
      </c>
      <c r="W818">
        <v>4416</v>
      </c>
      <c r="X818">
        <v>0</v>
      </c>
      <c r="Y818">
        <v>28807</v>
      </c>
      <c r="Z818">
        <v>144</v>
      </c>
      <c r="AA818">
        <v>273</v>
      </c>
      <c r="AB818" t="s">
        <v>4516</v>
      </c>
    </row>
    <row r="819" spans="1:28" x14ac:dyDescent="0.3">
      <c r="A819" s="4" t="s">
        <v>24069</v>
      </c>
      <c r="B819" t="s">
        <v>67</v>
      </c>
      <c r="C819" t="s">
        <v>68</v>
      </c>
      <c r="D819" t="s">
        <v>58</v>
      </c>
      <c r="E819" t="s">
        <v>24161</v>
      </c>
      <c r="F819">
        <v>30</v>
      </c>
      <c r="G819" t="s">
        <v>1700</v>
      </c>
      <c r="H819" t="s">
        <v>4518</v>
      </c>
      <c r="I819" s="4" t="s">
        <v>24161</v>
      </c>
      <c r="J819" s="4" t="s">
        <v>24161</v>
      </c>
      <c r="K819">
        <v>7</v>
      </c>
      <c r="L819">
        <v>1.33</v>
      </c>
      <c r="M819" t="s">
        <v>2652</v>
      </c>
      <c r="N819" t="s">
        <v>24161</v>
      </c>
      <c r="O819" t="s">
        <v>24161</v>
      </c>
      <c r="P819" t="s">
        <v>1997</v>
      </c>
      <c r="Q819">
        <v>962</v>
      </c>
      <c r="R819" t="s">
        <v>1999</v>
      </c>
      <c r="S819">
        <v>722</v>
      </c>
      <c r="T819" t="s">
        <v>4517</v>
      </c>
      <c r="U819">
        <v>479</v>
      </c>
      <c r="V819">
        <v>0</v>
      </c>
      <c r="W819">
        <v>2558</v>
      </c>
      <c r="X819">
        <v>0</v>
      </c>
      <c r="Y819">
        <v>80025</v>
      </c>
      <c r="Z819">
        <v>46</v>
      </c>
      <c r="AA819">
        <v>238</v>
      </c>
      <c r="AB819" t="s">
        <v>4519</v>
      </c>
    </row>
    <row r="820" spans="1:28" x14ac:dyDescent="0.3">
      <c r="A820" s="4" t="s">
        <v>4520</v>
      </c>
      <c r="B820" t="s">
        <v>67</v>
      </c>
      <c r="C820" t="s">
        <v>68</v>
      </c>
      <c r="D820" t="s">
        <v>58</v>
      </c>
      <c r="E820">
        <v>1997</v>
      </c>
      <c r="F820">
        <v>136</v>
      </c>
      <c r="G820" t="s">
        <v>1943</v>
      </c>
      <c r="H820" t="s">
        <v>4521</v>
      </c>
      <c r="I820" s="4">
        <v>57000000</v>
      </c>
      <c r="J820" s="4">
        <v>60984028</v>
      </c>
      <c r="K820">
        <v>7.5</v>
      </c>
      <c r="L820">
        <v>2.35</v>
      </c>
      <c r="M820" t="s">
        <v>612</v>
      </c>
      <c r="N820" t="s">
        <v>3789</v>
      </c>
      <c r="O820">
        <v>138</v>
      </c>
      <c r="P820" t="s">
        <v>615</v>
      </c>
      <c r="Q820">
        <v>18000</v>
      </c>
      <c r="R820" t="s">
        <v>2400</v>
      </c>
      <c r="S820">
        <v>14000</v>
      </c>
      <c r="T820" t="s">
        <v>802</v>
      </c>
      <c r="U820">
        <v>9000</v>
      </c>
      <c r="V820">
        <v>11000</v>
      </c>
      <c r="W820">
        <v>45271</v>
      </c>
      <c r="X820">
        <v>2</v>
      </c>
      <c r="Y820">
        <v>259519</v>
      </c>
      <c r="Z820">
        <v>117</v>
      </c>
      <c r="AA820">
        <v>431</v>
      </c>
      <c r="AB820" t="s">
        <v>4522</v>
      </c>
    </row>
    <row r="821" spans="1:28" x14ac:dyDescent="0.3">
      <c r="A821" s="4" t="s">
        <v>4525</v>
      </c>
      <c r="B821" t="s">
        <v>67</v>
      </c>
      <c r="C821" t="s">
        <v>68</v>
      </c>
      <c r="D821" t="s">
        <v>58</v>
      </c>
      <c r="E821">
        <v>2012</v>
      </c>
      <c r="F821">
        <v>116</v>
      </c>
      <c r="G821" t="s">
        <v>10</v>
      </c>
      <c r="H821" t="s">
        <v>4526</v>
      </c>
      <c r="I821" s="4">
        <v>70000000</v>
      </c>
      <c r="J821" s="4">
        <v>36931089</v>
      </c>
      <c r="K821">
        <v>5.6</v>
      </c>
      <c r="L821">
        <v>2.35</v>
      </c>
      <c r="M821" t="s">
        <v>612</v>
      </c>
      <c r="N821" t="s">
        <v>4523</v>
      </c>
      <c r="O821">
        <v>51</v>
      </c>
      <c r="P821" t="s">
        <v>2199</v>
      </c>
      <c r="Q821">
        <v>11000</v>
      </c>
      <c r="R821" t="s">
        <v>4524</v>
      </c>
      <c r="S821">
        <v>3000</v>
      </c>
      <c r="T821" t="s">
        <v>2120</v>
      </c>
      <c r="U821">
        <v>622</v>
      </c>
      <c r="V821">
        <v>12000</v>
      </c>
      <c r="W821">
        <v>16484</v>
      </c>
      <c r="X821">
        <v>2</v>
      </c>
      <c r="Y821">
        <v>70681</v>
      </c>
      <c r="Z821">
        <v>157</v>
      </c>
      <c r="AA821">
        <v>198</v>
      </c>
      <c r="AB821" t="s">
        <v>4527</v>
      </c>
    </row>
    <row r="822" spans="1:28" x14ac:dyDescent="0.3">
      <c r="A822" s="4" t="s">
        <v>4529</v>
      </c>
      <c r="B822" t="s">
        <v>67</v>
      </c>
      <c r="C822" t="s">
        <v>68</v>
      </c>
      <c r="D822" t="s">
        <v>58</v>
      </c>
      <c r="E822">
        <v>1996</v>
      </c>
      <c r="F822">
        <v>103</v>
      </c>
      <c r="G822" t="s">
        <v>72</v>
      </c>
      <c r="H822" t="s">
        <v>4531</v>
      </c>
      <c r="I822" s="4">
        <v>57000000</v>
      </c>
      <c r="J822" s="4">
        <v>51317350</v>
      </c>
      <c r="K822">
        <v>6.4</v>
      </c>
      <c r="L822">
        <v>2.35</v>
      </c>
      <c r="M822" t="s">
        <v>69</v>
      </c>
      <c r="N822" t="s">
        <v>526</v>
      </c>
      <c r="O822">
        <v>357</v>
      </c>
      <c r="P822" t="s">
        <v>563</v>
      </c>
      <c r="Q822">
        <v>2000</v>
      </c>
      <c r="R822" t="s">
        <v>4528</v>
      </c>
      <c r="S822">
        <v>663</v>
      </c>
      <c r="T822" t="s">
        <v>4530</v>
      </c>
      <c r="U822">
        <v>40</v>
      </c>
      <c r="V822">
        <v>0</v>
      </c>
      <c r="W822">
        <v>2710</v>
      </c>
      <c r="X822">
        <v>0</v>
      </c>
      <c r="Y822">
        <v>78343</v>
      </c>
      <c r="Z822">
        <v>60</v>
      </c>
      <c r="AA822">
        <v>139</v>
      </c>
      <c r="AB822" t="s">
        <v>4532</v>
      </c>
    </row>
    <row r="823" spans="1:28" x14ac:dyDescent="0.3">
      <c r="A823" s="4" t="s">
        <v>4534</v>
      </c>
      <c r="B823" t="s">
        <v>67</v>
      </c>
      <c r="C823" t="s">
        <v>68</v>
      </c>
      <c r="D823" t="s">
        <v>58</v>
      </c>
      <c r="E823">
        <v>2004</v>
      </c>
      <c r="F823">
        <v>97</v>
      </c>
      <c r="G823" t="s">
        <v>4533</v>
      </c>
      <c r="H823" t="s">
        <v>4536</v>
      </c>
      <c r="I823" s="4">
        <v>58000000</v>
      </c>
      <c r="J823" s="4">
        <v>28328132</v>
      </c>
      <c r="K823">
        <v>6.3</v>
      </c>
      <c r="L823">
        <v>2.35</v>
      </c>
      <c r="M823" t="s">
        <v>69</v>
      </c>
      <c r="N823" t="s">
        <v>287</v>
      </c>
      <c r="O823">
        <v>420</v>
      </c>
      <c r="P823" t="s">
        <v>520</v>
      </c>
      <c r="Q823">
        <v>4000</v>
      </c>
      <c r="R823" t="s">
        <v>279</v>
      </c>
      <c r="S823">
        <v>3000</v>
      </c>
      <c r="T823" t="s">
        <v>4535</v>
      </c>
      <c r="U823">
        <v>455</v>
      </c>
      <c r="V823">
        <v>782</v>
      </c>
      <c r="W823">
        <v>9814</v>
      </c>
      <c r="X823">
        <v>2</v>
      </c>
      <c r="Y823">
        <v>38298</v>
      </c>
      <c r="Z823">
        <v>117</v>
      </c>
      <c r="AA823">
        <v>147</v>
      </c>
      <c r="AB823" t="s">
        <v>4537</v>
      </c>
    </row>
    <row r="824" spans="1:28" x14ac:dyDescent="0.3">
      <c r="A824" s="4" t="s">
        <v>4540</v>
      </c>
      <c r="B824" t="s">
        <v>67</v>
      </c>
      <c r="C824" t="s">
        <v>68</v>
      </c>
      <c r="D824" t="s">
        <v>58</v>
      </c>
      <c r="E824">
        <v>2011</v>
      </c>
      <c r="F824">
        <v>96</v>
      </c>
      <c r="G824" t="s">
        <v>1386</v>
      </c>
      <c r="H824" t="s">
        <v>4542</v>
      </c>
      <c r="I824" s="4">
        <v>57000000</v>
      </c>
      <c r="J824" s="4">
        <v>51774002</v>
      </c>
      <c r="K824">
        <v>4.3</v>
      </c>
      <c r="L824">
        <v>2.35</v>
      </c>
      <c r="M824" t="s">
        <v>69</v>
      </c>
      <c r="N824" t="s">
        <v>4538</v>
      </c>
      <c r="O824">
        <v>83</v>
      </c>
      <c r="P824" t="s">
        <v>732</v>
      </c>
      <c r="Q824">
        <v>12000</v>
      </c>
      <c r="R824" t="s">
        <v>4539</v>
      </c>
      <c r="S824">
        <v>1000</v>
      </c>
      <c r="T824" t="s">
        <v>4541</v>
      </c>
      <c r="U824">
        <v>1000</v>
      </c>
      <c r="V824">
        <v>18000</v>
      </c>
      <c r="W824">
        <v>16121</v>
      </c>
      <c r="X824">
        <v>1</v>
      </c>
      <c r="Y824">
        <v>87745</v>
      </c>
      <c r="Z824">
        <v>287</v>
      </c>
      <c r="AA824">
        <v>331</v>
      </c>
      <c r="AB824" t="s">
        <v>4543</v>
      </c>
    </row>
    <row r="825" spans="1:28" x14ac:dyDescent="0.3">
      <c r="A825" s="4" t="s">
        <v>4547</v>
      </c>
      <c r="B825" t="s">
        <v>67</v>
      </c>
      <c r="C825" t="s">
        <v>86</v>
      </c>
      <c r="D825" t="s">
        <v>58</v>
      </c>
      <c r="E825">
        <v>2001</v>
      </c>
      <c r="F825">
        <v>131</v>
      </c>
      <c r="G825" t="s">
        <v>4546</v>
      </c>
      <c r="H825" t="s">
        <v>4549</v>
      </c>
      <c r="I825" s="4">
        <v>57000000</v>
      </c>
      <c r="J825" s="4">
        <v>25528495</v>
      </c>
      <c r="K825">
        <v>5.9</v>
      </c>
      <c r="L825">
        <v>2.35</v>
      </c>
      <c r="M825" t="s">
        <v>612</v>
      </c>
      <c r="N825" t="s">
        <v>4544</v>
      </c>
      <c r="O825">
        <v>108</v>
      </c>
      <c r="P825" t="s">
        <v>88</v>
      </c>
      <c r="Q825">
        <v>23000</v>
      </c>
      <c r="R825" t="s">
        <v>4545</v>
      </c>
      <c r="S825">
        <v>243</v>
      </c>
      <c r="T825" t="s">
        <v>4548</v>
      </c>
      <c r="U825">
        <v>58</v>
      </c>
      <c r="V825">
        <v>0</v>
      </c>
      <c r="W825">
        <v>23325</v>
      </c>
      <c r="X825">
        <v>2</v>
      </c>
      <c r="Y825">
        <v>28099</v>
      </c>
      <c r="Z825">
        <v>96</v>
      </c>
      <c r="AA825">
        <v>220</v>
      </c>
      <c r="AB825" t="s">
        <v>4550</v>
      </c>
    </row>
    <row r="826" spans="1:28" x14ac:dyDescent="0.3">
      <c r="A826" s="4" t="s">
        <v>24070</v>
      </c>
      <c r="B826" t="s">
        <v>67</v>
      </c>
      <c r="C826" t="s">
        <v>68</v>
      </c>
      <c r="D826" t="s">
        <v>58</v>
      </c>
      <c r="E826" t="s">
        <v>24161</v>
      </c>
      <c r="F826">
        <v>22</v>
      </c>
      <c r="G826" t="s">
        <v>1700</v>
      </c>
      <c r="H826" t="s">
        <v>4554</v>
      </c>
      <c r="I826" s="4" t="s">
        <v>24161</v>
      </c>
      <c r="J826" s="4" t="s">
        <v>24161</v>
      </c>
      <c r="K826">
        <v>6.7</v>
      </c>
      <c r="L826">
        <v>16</v>
      </c>
      <c r="M826" t="s">
        <v>24161</v>
      </c>
      <c r="N826" t="s">
        <v>24161</v>
      </c>
      <c r="O826" t="s">
        <v>24161</v>
      </c>
      <c r="P826" t="s">
        <v>4552</v>
      </c>
      <c r="Q826">
        <v>883</v>
      </c>
      <c r="R826" t="s">
        <v>4551</v>
      </c>
      <c r="S826">
        <v>701</v>
      </c>
      <c r="T826" t="s">
        <v>4553</v>
      </c>
      <c r="U826">
        <v>676</v>
      </c>
      <c r="V826">
        <v>0</v>
      </c>
      <c r="W826">
        <v>4115</v>
      </c>
      <c r="X826">
        <v>1</v>
      </c>
      <c r="Y826">
        <v>26992</v>
      </c>
      <c r="Z826">
        <v>26</v>
      </c>
      <c r="AA826">
        <v>54</v>
      </c>
      <c r="AB826" t="s">
        <v>4555</v>
      </c>
    </row>
    <row r="827" spans="1:28" x14ac:dyDescent="0.3">
      <c r="A827" s="4" t="s">
        <v>4557</v>
      </c>
      <c r="B827" t="s">
        <v>67</v>
      </c>
      <c r="C827" t="s">
        <v>295</v>
      </c>
      <c r="D827" t="s">
        <v>58</v>
      </c>
      <c r="E827">
        <v>2005</v>
      </c>
      <c r="F827">
        <v>95</v>
      </c>
      <c r="G827" t="s">
        <v>4556</v>
      </c>
      <c r="H827" t="s">
        <v>4558</v>
      </c>
      <c r="I827" s="4">
        <v>56000000</v>
      </c>
      <c r="J827" s="4">
        <v>113006880</v>
      </c>
      <c r="K827">
        <v>5.5</v>
      </c>
      <c r="L827">
        <v>2.35</v>
      </c>
      <c r="M827" t="s">
        <v>122</v>
      </c>
      <c r="N827" t="s">
        <v>2630</v>
      </c>
      <c r="O827">
        <v>163</v>
      </c>
      <c r="P827" t="s">
        <v>364</v>
      </c>
      <c r="Q827">
        <v>14000</v>
      </c>
      <c r="R827" t="s">
        <v>117</v>
      </c>
      <c r="S827">
        <v>799</v>
      </c>
      <c r="T827" t="s">
        <v>4192</v>
      </c>
      <c r="U827">
        <v>650</v>
      </c>
      <c r="V827">
        <v>0</v>
      </c>
      <c r="W827">
        <v>16884</v>
      </c>
      <c r="X827">
        <v>0</v>
      </c>
      <c r="Y827">
        <v>66308</v>
      </c>
      <c r="Z827">
        <v>125</v>
      </c>
      <c r="AA827">
        <v>225</v>
      </c>
      <c r="AB827" t="s">
        <v>4559</v>
      </c>
    </row>
    <row r="828" spans="1:28" x14ac:dyDescent="0.3">
      <c r="A828" s="4" t="s">
        <v>4563</v>
      </c>
      <c r="B828" t="s">
        <v>67</v>
      </c>
      <c r="C828" t="s">
        <v>68</v>
      </c>
      <c r="D828" t="s">
        <v>58</v>
      </c>
      <c r="E828">
        <v>2004</v>
      </c>
      <c r="F828">
        <v>86</v>
      </c>
      <c r="G828" t="s">
        <v>4562</v>
      </c>
      <c r="H828" t="s">
        <v>4565</v>
      </c>
      <c r="I828" s="4">
        <v>56000000</v>
      </c>
      <c r="J828" s="4">
        <v>45860039</v>
      </c>
      <c r="K828">
        <v>6.2</v>
      </c>
      <c r="L828">
        <v>2.35</v>
      </c>
      <c r="M828" t="s">
        <v>69</v>
      </c>
      <c r="N828" t="s">
        <v>4560</v>
      </c>
      <c r="O828">
        <v>10</v>
      </c>
      <c r="P828" t="s">
        <v>1097</v>
      </c>
      <c r="Q828">
        <v>12000</v>
      </c>
      <c r="R828" t="s">
        <v>4561</v>
      </c>
      <c r="S828">
        <v>795</v>
      </c>
      <c r="T828" t="s">
        <v>4564</v>
      </c>
      <c r="U828">
        <v>348</v>
      </c>
      <c r="V828">
        <v>0</v>
      </c>
      <c r="W828">
        <v>14146</v>
      </c>
      <c r="X828">
        <v>1</v>
      </c>
      <c r="Y828">
        <v>53118</v>
      </c>
      <c r="Z828">
        <v>117</v>
      </c>
      <c r="AA828">
        <v>221</v>
      </c>
      <c r="AB828" t="s">
        <v>4566</v>
      </c>
    </row>
    <row r="829" spans="1:28" x14ac:dyDescent="0.3">
      <c r="A829" s="4" t="s">
        <v>4568</v>
      </c>
      <c r="B829" t="s">
        <v>67</v>
      </c>
      <c r="C829" t="s">
        <v>68</v>
      </c>
      <c r="D829" t="s">
        <v>24160</v>
      </c>
      <c r="E829">
        <v>1994</v>
      </c>
      <c r="F829">
        <v>142</v>
      </c>
      <c r="G829" t="s">
        <v>2545</v>
      </c>
      <c r="H829" t="s">
        <v>4570</v>
      </c>
      <c r="I829" s="4">
        <v>55000000</v>
      </c>
      <c r="J829" s="4">
        <v>329691196</v>
      </c>
      <c r="K829">
        <v>8.8000000000000007</v>
      </c>
      <c r="L829">
        <v>2.35</v>
      </c>
      <c r="M829" t="s">
        <v>69</v>
      </c>
      <c r="N829" t="s">
        <v>462</v>
      </c>
      <c r="O829">
        <v>0</v>
      </c>
      <c r="P829" t="s">
        <v>349</v>
      </c>
      <c r="Q829">
        <v>15000</v>
      </c>
      <c r="R829" t="s">
        <v>4567</v>
      </c>
      <c r="S829">
        <v>294</v>
      </c>
      <c r="T829" t="s">
        <v>4569</v>
      </c>
      <c r="U829">
        <v>194</v>
      </c>
      <c r="V829">
        <v>59000</v>
      </c>
      <c r="W829">
        <v>15700</v>
      </c>
      <c r="X829">
        <v>0</v>
      </c>
      <c r="Y829">
        <v>1251222</v>
      </c>
      <c r="Z829">
        <v>149</v>
      </c>
      <c r="AA829">
        <v>1398</v>
      </c>
      <c r="AB829" t="s">
        <v>4571</v>
      </c>
    </row>
    <row r="830" spans="1:28" x14ac:dyDescent="0.3">
      <c r="A830" s="4" t="s">
        <v>4573</v>
      </c>
      <c r="B830" t="s">
        <v>67</v>
      </c>
      <c r="C830" t="s">
        <v>68</v>
      </c>
      <c r="D830" t="s">
        <v>58</v>
      </c>
      <c r="E830">
        <v>2007</v>
      </c>
      <c r="F830">
        <v>92</v>
      </c>
      <c r="G830" t="s">
        <v>3376</v>
      </c>
      <c r="H830" t="s">
        <v>4575</v>
      </c>
      <c r="I830" s="4">
        <v>60000000</v>
      </c>
      <c r="J830" s="4">
        <v>217326336</v>
      </c>
      <c r="K830">
        <v>5.2</v>
      </c>
      <c r="L830">
        <v>1.85</v>
      </c>
      <c r="M830" t="s">
        <v>122</v>
      </c>
      <c r="N830" t="s">
        <v>3927</v>
      </c>
      <c r="O830">
        <v>25</v>
      </c>
      <c r="P830" t="s">
        <v>2190</v>
      </c>
      <c r="Q830">
        <v>1000</v>
      </c>
      <c r="R830" t="s">
        <v>4572</v>
      </c>
      <c r="S830">
        <v>718</v>
      </c>
      <c r="T830" t="s">
        <v>4574</v>
      </c>
      <c r="U830">
        <v>639</v>
      </c>
      <c r="V830">
        <v>0</v>
      </c>
      <c r="W830">
        <v>2847</v>
      </c>
      <c r="X830">
        <v>0</v>
      </c>
      <c r="Y830">
        <v>57276</v>
      </c>
      <c r="Z830">
        <v>131</v>
      </c>
      <c r="AA830">
        <v>146</v>
      </c>
      <c r="AB830" t="s">
        <v>4576</v>
      </c>
    </row>
    <row r="831" spans="1:28" x14ac:dyDescent="0.3">
      <c r="A831" s="4" t="s">
        <v>4577</v>
      </c>
      <c r="B831" t="s">
        <v>67</v>
      </c>
      <c r="C831" t="s">
        <v>68</v>
      </c>
      <c r="D831" t="s">
        <v>58</v>
      </c>
      <c r="E831">
        <v>2000</v>
      </c>
      <c r="F831">
        <v>108</v>
      </c>
      <c r="G831" t="s">
        <v>10</v>
      </c>
      <c r="H831" t="s">
        <v>4578</v>
      </c>
      <c r="I831" s="4">
        <v>55000000</v>
      </c>
      <c r="J831" s="4">
        <v>166225040</v>
      </c>
      <c r="K831">
        <v>7</v>
      </c>
      <c r="L831">
        <v>1.85</v>
      </c>
      <c r="M831" t="s">
        <v>69</v>
      </c>
      <c r="N831" t="s">
        <v>1984</v>
      </c>
      <c r="O831">
        <v>116</v>
      </c>
      <c r="P831" t="s">
        <v>1765</v>
      </c>
      <c r="Q831">
        <v>22000</v>
      </c>
      <c r="R831" t="s">
        <v>1764</v>
      </c>
      <c r="S831">
        <v>713</v>
      </c>
      <c r="T831" t="s">
        <v>1767</v>
      </c>
      <c r="U831">
        <v>708</v>
      </c>
      <c r="V831">
        <v>0</v>
      </c>
      <c r="W831">
        <v>24286</v>
      </c>
      <c r="X831">
        <v>2</v>
      </c>
      <c r="Y831">
        <v>260442</v>
      </c>
      <c r="Z831">
        <v>150</v>
      </c>
      <c r="AA831">
        <v>507</v>
      </c>
      <c r="AB831" t="s">
        <v>4579</v>
      </c>
    </row>
    <row r="832" spans="1:28" x14ac:dyDescent="0.3">
      <c r="A832" s="4" t="s">
        <v>4582</v>
      </c>
      <c r="B832" t="s">
        <v>67</v>
      </c>
      <c r="C832" t="s">
        <v>68</v>
      </c>
      <c r="D832" t="s">
        <v>58</v>
      </c>
      <c r="E832">
        <v>1995</v>
      </c>
      <c r="F832">
        <v>84</v>
      </c>
      <c r="G832" t="s">
        <v>4581</v>
      </c>
      <c r="H832" t="s">
        <v>4584</v>
      </c>
      <c r="I832" s="4">
        <v>55000000</v>
      </c>
      <c r="J832" s="4">
        <v>141600000</v>
      </c>
      <c r="K832">
        <v>6.6</v>
      </c>
      <c r="L832">
        <v>1.78</v>
      </c>
      <c r="M832" t="s">
        <v>304</v>
      </c>
      <c r="N832" t="s">
        <v>4580</v>
      </c>
      <c r="O832">
        <v>12</v>
      </c>
      <c r="P832" t="s">
        <v>88</v>
      </c>
      <c r="Q832">
        <v>23000</v>
      </c>
      <c r="R832" t="s">
        <v>2005</v>
      </c>
      <c r="S832">
        <v>2000</v>
      </c>
      <c r="T832" t="s">
        <v>4583</v>
      </c>
      <c r="U832">
        <v>752</v>
      </c>
      <c r="V832">
        <v>0</v>
      </c>
      <c r="W832">
        <v>26754</v>
      </c>
      <c r="X832">
        <v>1</v>
      </c>
      <c r="Y832">
        <v>119675</v>
      </c>
      <c r="Z832">
        <v>92</v>
      </c>
      <c r="AA832">
        <v>216</v>
      </c>
      <c r="AB832" t="s">
        <v>4585</v>
      </c>
    </row>
    <row r="833" spans="1:28" x14ac:dyDescent="0.3">
      <c r="A833" s="4" t="s">
        <v>4588</v>
      </c>
      <c r="B833" t="s">
        <v>67</v>
      </c>
      <c r="C833" t="s">
        <v>68</v>
      </c>
      <c r="D833" t="s">
        <v>58</v>
      </c>
      <c r="E833">
        <v>1978</v>
      </c>
      <c r="F833">
        <v>188</v>
      </c>
      <c r="G833" t="s">
        <v>4587</v>
      </c>
      <c r="H833" t="s">
        <v>4589</v>
      </c>
      <c r="I833" s="4">
        <v>55000000</v>
      </c>
      <c r="J833" s="4">
        <v>134218018</v>
      </c>
      <c r="K833">
        <v>7.3</v>
      </c>
      <c r="L833">
        <v>2.35</v>
      </c>
      <c r="M833" t="s">
        <v>122</v>
      </c>
      <c r="N833" t="s">
        <v>1083</v>
      </c>
      <c r="O833">
        <v>503</v>
      </c>
      <c r="P833" t="s">
        <v>146</v>
      </c>
      <c r="Q833">
        <v>10000</v>
      </c>
      <c r="R833" t="s">
        <v>4586</v>
      </c>
      <c r="S833">
        <v>593</v>
      </c>
      <c r="T833" t="s">
        <v>4191</v>
      </c>
      <c r="U833">
        <v>467</v>
      </c>
      <c r="V833">
        <v>0</v>
      </c>
      <c r="W833">
        <v>12940</v>
      </c>
      <c r="X833">
        <v>0</v>
      </c>
      <c r="Y833">
        <v>126357</v>
      </c>
      <c r="Z833">
        <v>169</v>
      </c>
      <c r="AA833">
        <v>497</v>
      </c>
      <c r="AB833" t="s">
        <v>4590</v>
      </c>
    </row>
    <row r="834" spans="1:28" x14ac:dyDescent="0.3">
      <c r="A834" s="4" t="s">
        <v>4591</v>
      </c>
      <c r="B834" t="s">
        <v>67</v>
      </c>
      <c r="C834" t="s">
        <v>68</v>
      </c>
      <c r="D834" t="s">
        <v>58</v>
      </c>
      <c r="E834">
        <v>1996</v>
      </c>
      <c r="F834">
        <v>95</v>
      </c>
      <c r="G834" t="s">
        <v>2487</v>
      </c>
      <c r="H834" t="s">
        <v>4592</v>
      </c>
      <c r="I834" s="4">
        <v>54000000</v>
      </c>
      <c r="J834" s="4">
        <v>128769345</v>
      </c>
      <c r="K834">
        <v>5.6</v>
      </c>
      <c r="L834">
        <v>1.85</v>
      </c>
      <c r="M834" t="s">
        <v>69</v>
      </c>
      <c r="N834" t="s">
        <v>541</v>
      </c>
      <c r="O834">
        <v>293</v>
      </c>
      <c r="P834" t="s">
        <v>828</v>
      </c>
      <c r="Q834">
        <v>851</v>
      </c>
      <c r="R834" t="s">
        <v>1463</v>
      </c>
      <c r="S834">
        <v>773</v>
      </c>
      <c r="T834" t="s">
        <v>2655</v>
      </c>
      <c r="U834">
        <v>744</v>
      </c>
      <c r="V834">
        <v>960</v>
      </c>
      <c r="W834">
        <v>3155</v>
      </c>
      <c r="X834">
        <v>1</v>
      </c>
      <c r="Y834">
        <v>86556</v>
      </c>
      <c r="Z834">
        <v>57</v>
      </c>
      <c r="AA834">
        <v>99</v>
      </c>
      <c r="AB834" t="s">
        <v>4593</v>
      </c>
    </row>
    <row r="835" spans="1:28" x14ac:dyDescent="0.3">
      <c r="A835" s="4" t="s">
        <v>4594</v>
      </c>
      <c r="B835" t="s">
        <v>67</v>
      </c>
      <c r="C835" t="s">
        <v>68</v>
      </c>
      <c r="D835" t="s">
        <v>58</v>
      </c>
      <c r="E835">
        <v>2005</v>
      </c>
      <c r="F835">
        <v>118</v>
      </c>
      <c r="G835" t="s">
        <v>1700</v>
      </c>
      <c r="H835" t="s">
        <v>4595</v>
      </c>
      <c r="I835" s="4">
        <v>70000000</v>
      </c>
      <c r="J835" s="4">
        <v>177575142</v>
      </c>
      <c r="K835">
        <v>6.6</v>
      </c>
      <c r="L835">
        <v>2.35</v>
      </c>
      <c r="M835" t="s">
        <v>69</v>
      </c>
      <c r="N835" t="s">
        <v>3150</v>
      </c>
      <c r="O835">
        <v>72</v>
      </c>
      <c r="P835" t="s">
        <v>193</v>
      </c>
      <c r="Q835">
        <v>10000</v>
      </c>
      <c r="R835" t="s">
        <v>2541</v>
      </c>
      <c r="S835">
        <v>975</v>
      </c>
      <c r="T835" t="s">
        <v>2210</v>
      </c>
      <c r="U835">
        <v>681</v>
      </c>
      <c r="V835">
        <v>0</v>
      </c>
      <c r="W835">
        <v>13426</v>
      </c>
      <c r="X835">
        <v>1</v>
      </c>
      <c r="Y835">
        <v>244840</v>
      </c>
      <c r="Z835">
        <v>171</v>
      </c>
      <c r="AA835">
        <v>372</v>
      </c>
      <c r="AB835" t="s">
        <v>4596</v>
      </c>
    </row>
    <row r="836" spans="1:28" x14ac:dyDescent="0.3">
      <c r="A836" s="4" t="s">
        <v>4599</v>
      </c>
      <c r="B836" t="s">
        <v>67</v>
      </c>
      <c r="C836" t="s">
        <v>68</v>
      </c>
      <c r="D836" t="s">
        <v>58</v>
      </c>
      <c r="E836">
        <v>1997</v>
      </c>
      <c r="F836">
        <v>92</v>
      </c>
      <c r="G836" t="s">
        <v>4598</v>
      </c>
      <c r="H836" t="s">
        <v>4601</v>
      </c>
      <c r="I836" s="4">
        <v>55000000</v>
      </c>
      <c r="J836" s="4">
        <v>105263257</v>
      </c>
      <c r="K836">
        <v>5.4</v>
      </c>
      <c r="L836">
        <v>1.85</v>
      </c>
      <c r="M836" t="s">
        <v>122</v>
      </c>
      <c r="N836" t="s">
        <v>4597</v>
      </c>
      <c r="O836">
        <v>39</v>
      </c>
      <c r="P836" t="s">
        <v>527</v>
      </c>
      <c r="Q836">
        <v>3000</v>
      </c>
      <c r="R836" t="s">
        <v>643</v>
      </c>
      <c r="S836">
        <v>562</v>
      </c>
      <c r="T836" t="s">
        <v>4600</v>
      </c>
      <c r="U836">
        <v>458</v>
      </c>
      <c r="V836">
        <v>5000</v>
      </c>
      <c r="W836">
        <v>4518</v>
      </c>
      <c r="X836">
        <v>0</v>
      </c>
      <c r="Y836">
        <v>56168</v>
      </c>
      <c r="Z836">
        <v>53</v>
      </c>
      <c r="AA836">
        <v>103</v>
      </c>
      <c r="AB836" t="s">
        <v>4602</v>
      </c>
    </row>
    <row r="837" spans="1:28" x14ac:dyDescent="0.3">
      <c r="A837" s="4" t="s">
        <v>4606</v>
      </c>
      <c r="B837" t="s">
        <v>67</v>
      </c>
      <c r="C837" t="s">
        <v>68</v>
      </c>
      <c r="D837" t="s">
        <v>58</v>
      </c>
      <c r="E837">
        <v>2003</v>
      </c>
      <c r="F837">
        <v>74</v>
      </c>
      <c r="G837" t="s">
        <v>1700</v>
      </c>
      <c r="H837" t="s">
        <v>4607</v>
      </c>
      <c r="I837" s="4">
        <v>55000000</v>
      </c>
      <c r="J837" s="4">
        <v>104354205</v>
      </c>
      <c r="K837">
        <v>6.3</v>
      </c>
      <c r="L837">
        <v>2.35</v>
      </c>
      <c r="M837" t="s">
        <v>612</v>
      </c>
      <c r="N837" t="s">
        <v>4603</v>
      </c>
      <c r="O837">
        <v>58</v>
      </c>
      <c r="P837" t="s">
        <v>4605</v>
      </c>
      <c r="Q837">
        <v>3000</v>
      </c>
      <c r="R837" t="s">
        <v>4604</v>
      </c>
      <c r="S837">
        <v>864</v>
      </c>
      <c r="T837" t="s">
        <v>442</v>
      </c>
      <c r="U837">
        <v>729</v>
      </c>
      <c r="V837">
        <v>0</v>
      </c>
      <c r="W837">
        <v>5713</v>
      </c>
      <c r="X837">
        <v>3</v>
      </c>
      <c r="Y837">
        <v>162331</v>
      </c>
      <c r="Z837">
        <v>153</v>
      </c>
      <c r="AA837">
        <v>332</v>
      </c>
      <c r="AB837" t="s">
        <v>4608</v>
      </c>
    </row>
    <row r="838" spans="1:28" x14ac:dyDescent="0.3">
      <c r="A838" s="4" t="s">
        <v>4610</v>
      </c>
      <c r="B838" t="s">
        <v>67</v>
      </c>
      <c r="C838" t="s">
        <v>68</v>
      </c>
      <c r="D838" t="s">
        <v>58</v>
      </c>
      <c r="E838">
        <v>2013</v>
      </c>
      <c r="F838">
        <v>134</v>
      </c>
      <c r="G838" t="s">
        <v>3593</v>
      </c>
      <c r="H838" t="s">
        <v>4612</v>
      </c>
      <c r="I838" s="4">
        <v>55000000</v>
      </c>
      <c r="J838" s="4">
        <v>107100855</v>
      </c>
      <c r="K838">
        <v>7.9</v>
      </c>
      <c r="L838">
        <v>2.35</v>
      </c>
      <c r="M838" t="s">
        <v>69</v>
      </c>
      <c r="N838" t="s">
        <v>1179</v>
      </c>
      <c r="O838">
        <v>521</v>
      </c>
      <c r="P838" t="s">
        <v>349</v>
      </c>
      <c r="Q838">
        <v>15000</v>
      </c>
      <c r="R838" t="s">
        <v>4609</v>
      </c>
      <c r="S838">
        <v>535</v>
      </c>
      <c r="T838" t="s">
        <v>4611</v>
      </c>
      <c r="U838">
        <v>186</v>
      </c>
      <c r="V838">
        <v>65000</v>
      </c>
      <c r="W838">
        <v>16281</v>
      </c>
      <c r="X838">
        <v>0</v>
      </c>
      <c r="Y838">
        <v>323353</v>
      </c>
      <c r="Z838">
        <v>491</v>
      </c>
      <c r="AA838">
        <v>527</v>
      </c>
      <c r="AB838" t="s">
        <v>4613</v>
      </c>
    </row>
    <row r="839" spans="1:28" x14ac:dyDescent="0.3">
      <c r="A839" s="4" t="s">
        <v>4614</v>
      </c>
      <c r="B839" t="s">
        <v>67</v>
      </c>
      <c r="C839" t="s">
        <v>68</v>
      </c>
      <c r="D839" t="s">
        <v>58</v>
      </c>
      <c r="E839">
        <v>2010</v>
      </c>
      <c r="F839">
        <v>101</v>
      </c>
      <c r="G839" t="s">
        <v>4243</v>
      </c>
      <c r="H839" t="s">
        <v>4615</v>
      </c>
      <c r="I839" s="4">
        <v>55000000</v>
      </c>
      <c r="J839" s="4">
        <v>98711404</v>
      </c>
      <c r="K839">
        <v>6.3</v>
      </c>
      <c r="L839">
        <v>2.35</v>
      </c>
      <c r="M839" t="s">
        <v>69</v>
      </c>
      <c r="N839" t="s">
        <v>835</v>
      </c>
      <c r="O839">
        <v>189</v>
      </c>
      <c r="P839" t="s">
        <v>317</v>
      </c>
      <c r="Q839">
        <v>15000</v>
      </c>
      <c r="R839" t="s">
        <v>107</v>
      </c>
      <c r="S839">
        <v>11000</v>
      </c>
      <c r="T839" t="s">
        <v>545</v>
      </c>
      <c r="U839">
        <v>7000</v>
      </c>
      <c r="V839">
        <v>0</v>
      </c>
      <c r="W839">
        <v>39822</v>
      </c>
      <c r="X839">
        <v>2</v>
      </c>
      <c r="Y839">
        <v>127571</v>
      </c>
      <c r="Z839">
        <v>247</v>
      </c>
      <c r="AA839">
        <v>207</v>
      </c>
      <c r="AB839" t="s">
        <v>4616</v>
      </c>
    </row>
    <row r="840" spans="1:28" x14ac:dyDescent="0.3">
      <c r="A840" s="4" t="s">
        <v>4618</v>
      </c>
      <c r="B840" t="s">
        <v>67</v>
      </c>
      <c r="C840" t="s">
        <v>68</v>
      </c>
      <c r="D840" t="s">
        <v>58</v>
      </c>
      <c r="E840">
        <v>1995</v>
      </c>
      <c r="F840">
        <v>100</v>
      </c>
      <c r="G840" t="s">
        <v>542</v>
      </c>
      <c r="H840" t="s">
        <v>4619</v>
      </c>
      <c r="I840" s="4">
        <v>50000000</v>
      </c>
      <c r="J840" s="4">
        <v>100328194</v>
      </c>
      <c r="K840">
        <v>6</v>
      </c>
      <c r="L840">
        <v>1.85</v>
      </c>
      <c r="M840" t="s">
        <v>122</v>
      </c>
      <c r="N840" t="s">
        <v>1892</v>
      </c>
      <c r="O840">
        <v>52</v>
      </c>
      <c r="P840" t="s">
        <v>749</v>
      </c>
      <c r="Q840">
        <v>795</v>
      </c>
      <c r="R840" t="s">
        <v>4617</v>
      </c>
      <c r="S840">
        <v>419</v>
      </c>
      <c r="T840" t="s">
        <v>4292</v>
      </c>
      <c r="U840">
        <v>394</v>
      </c>
      <c r="V840">
        <v>0</v>
      </c>
      <c r="W840">
        <v>2638</v>
      </c>
      <c r="X840">
        <v>0</v>
      </c>
      <c r="Y840">
        <v>85903</v>
      </c>
      <c r="Z840">
        <v>26</v>
      </c>
      <c r="AA840">
        <v>92</v>
      </c>
      <c r="AB840" t="s">
        <v>4620</v>
      </c>
    </row>
    <row r="841" spans="1:28" x14ac:dyDescent="0.3">
      <c r="A841" s="4" t="s">
        <v>4621</v>
      </c>
      <c r="B841" t="s">
        <v>67</v>
      </c>
      <c r="C841" t="s">
        <v>68</v>
      </c>
      <c r="D841" t="s">
        <v>58</v>
      </c>
      <c r="E841">
        <v>2014</v>
      </c>
      <c r="F841">
        <v>132</v>
      </c>
      <c r="G841" t="s">
        <v>361</v>
      </c>
      <c r="H841" t="s">
        <v>4623</v>
      </c>
      <c r="I841" s="4">
        <v>55000000</v>
      </c>
      <c r="J841" s="4">
        <v>101530738</v>
      </c>
      <c r="K841">
        <v>7.2</v>
      </c>
      <c r="L841">
        <v>2.35</v>
      </c>
      <c r="M841" t="s">
        <v>612</v>
      </c>
      <c r="N841" t="s">
        <v>3112</v>
      </c>
      <c r="O841">
        <v>845</v>
      </c>
      <c r="P841" t="s">
        <v>1746</v>
      </c>
      <c r="Q841">
        <v>18000</v>
      </c>
      <c r="R841" t="s">
        <v>516</v>
      </c>
      <c r="S841">
        <v>17000</v>
      </c>
      <c r="T841" t="s">
        <v>4622</v>
      </c>
      <c r="U841">
        <v>683</v>
      </c>
      <c r="V841">
        <v>56000</v>
      </c>
      <c r="W841">
        <v>37605</v>
      </c>
      <c r="X841">
        <v>0</v>
      </c>
      <c r="Y841">
        <v>229574</v>
      </c>
      <c r="Z841">
        <v>292</v>
      </c>
      <c r="AA841">
        <v>436</v>
      </c>
      <c r="AB841" t="s">
        <v>4624</v>
      </c>
    </row>
    <row r="842" spans="1:28" x14ac:dyDescent="0.3">
      <c r="A842" s="4" t="s">
        <v>4626</v>
      </c>
      <c r="B842" t="s">
        <v>67</v>
      </c>
      <c r="C842" t="s">
        <v>68</v>
      </c>
      <c r="D842" t="s">
        <v>58</v>
      </c>
      <c r="E842">
        <v>2002</v>
      </c>
      <c r="F842">
        <v>105</v>
      </c>
      <c r="G842" t="s">
        <v>1437</v>
      </c>
      <c r="H842" t="s">
        <v>4628</v>
      </c>
      <c r="I842" s="4">
        <v>55000000</v>
      </c>
      <c r="J842" s="4">
        <v>93815117</v>
      </c>
      <c r="K842">
        <v>5.0999999999999996</v>
      </c>
      <c r="L842">
        <v>2.35</v>
      </c>
      <c r="M842" t="s">
        <v>69</v>
      </c>
      <c r="N842" t="s">
        <v>4625</v>
      </c>
      <c r="O842">
        <v>61</v>
      </c>
      <c r="P842" t="s">
        <v>2416</v>
      </c>
      <c r="Q842">
        <v>5000</v>
      </c>
      <c r="R842" t="s">
        <v>1568</v>
      </c>
      <c r="S842">
        <v>827</v>
      </c>
      <c r="T842" t="s">
        <v>4627</v>
      </c>
      <c r="U842">
        <v>708</v>
      </c>
      <c r="V842">
        <v>0</v>
      </c>
      <c r="W842">
        <v>7184</v>
      </c>
      <c r="X842">
        <v>2</v>
      </c>
      <c r="Y842">
        <v>68417</v>
      </c>
      <c r="Z842">
        <v>114</v>
      </c>
      <c r="AA842">
        <v>242</v>
      </c>
      <c r="AB842" t="s">
        <v>4629</v>
      </c>
    </row>
    <row r="843" spans="1:28" x14ac:dyDescent="0.3">
      <c r="A843" s="4" t="s">
        <v>4630</v>
      </c>
      <c r="B843" t="s">
        <v>67</v>
      </c>
      <c r="C843" t="s">
        <v>68</v>
      </c>
      <c r="D843" t="s">
        <v>58</v>
      </c>
      <c r="E843">
        <v>1995</v>
      </c>
      <c r="F843">
        <v>123</v>
      </c>
      <c r="G843" t="s">
        <v>1929</v>
      </c>
      <c r="H843" t="s">
        <v>4632</v>
      </c>
      <c r="I843" s="4">
        <v>53000000</v>
      </c>
      <c r="J843" s="4">
        <v>91400000</v>
      </c>
      <c r="K843">
        <v>7.3</v>
      </c>
      <c r="L843">
        <v>2.35</v>
      </c>
      <c r="M843" t="s">
        <v>612</v>
      </c>
      <c r="N843" t="s">
        <v>1758</v>
      </c>
      <c r="O843">
        <v>12000</v>
      </c>
      <c r="P843" t="s">
        <v>1746</v>
      </c>
      <c r="Q843">
        <v>18000</v>
      </c>
      <c r="R843" t="s">
        <v>2840</v>
      </c>
      <c r="S843">
        <v>10000</v>
      </c>
      <c r="T843" t="s">
        <v>4631</v>
      </c>
      <c r="U843">
        <v>665</v>
      </c>
      <c r="V843">
        <v>0</v>
      </c>
      <c r="W843">
        <v>30132</v>
      </c>
      <c r="X843">
        <v>0</v>
      </c>
      <c r="Y843">
        <v>81026</v>
      </c>
      <c r="Z843">
        <v>82</v>
      </c>
      <c r="AA843">
        <v>194</v>
      </c>
      <c r="AB843" t="s">
        <v>4633</v>
      </c>
    </row>
    <row r="844" spans="1:28" x14ac:dyDescent="0.3">
      <c r="A844" s="4" t="s">
        <v>4636</v>
      </c>
      <c r="B844" t="s">
        <v>67</v>
      </c>
      <c r="C844" t="s">
        <v>68</v>
      </c>
      <c r="D844" t="s">
        <v>58</v>
      </c>
      <c r="E844">
        <v>2006</v>
      </c>
      <c r="F844">
        <v>117</v>
      </c>
      <c r="G844" t="s">
        <v>1566</v>
      </c>
      <c r="H844" t="s">
        <v>4638</v>
      </c>
      <c r="I844" s="4">
        <v>55000000</v>
      </c>
      <c r="J844" s="4">
        <v>162586036</v>
      </c>
      <c r="K844">
        <v>8</v>
      </c>
      <c r="L844">
        <v>2.35</v>
      </c>
      <c r="M844" t="s">
        <v>69</v>
      </c>
      <c r="N844" t="s">
        <v>4634</v>
      </c>
      <c r="O844">
        <v>125</v>
      </c>
      <c r="P844" t="s">
        <v>193</v>
      </c>
      <c r="Q844">
        <v>10000</v>
      </c>
      <c r="R844" t="s">
        <v>4635</v>
      </c>
      <c r="S844">
        <v>617</v>
      </c>
      <c r="T844" t="s">
        <v>4637</v>
      </c>
      <c r="U844">
        <v>168</v>
      </c>
      <c r="V844">
        <v>32000</v>
      </c>
      <c r="W844">
        <v>11036</v>
      </c>
      <c r="X844">
        <v>0</v>
      </c>
      <c r="Y844">
        <v>338383</v>
      </c>
      <c r="Z844">
        <v>201</v>
      </c>
      <c r="AA844">
        <v>611</v>
      </c>
      <c r="AB844" t="s">
        <v>4639</v>
      </c>
    </row>
    <row r="845" spans="1:28" x14ac:dyDescent="0.3">
      <c r="A845" s="4" t="s">
        <v>4641</v>
      </c>
      <c r="B845" t="s">
        <v>67</v>
      </c>
      <c r="C845" t="s">
        <v>68</v>
      </c>
      <c r="D845" t="s">
        <v>58</v>
      </c>
      <c r="E845">
        <v>2005</v>
      </c>
      <c r="F845">
        <v>98</v>
      </c>
      <c r="G845" t="s">
        <v>1943</v>
      </c>
      <c r="H845" t="s">
        <v>4643</v>
      </c>
      <c r="I845" s="4">
        <v>55000000</v>
      </c>
      <c r="J845" s="4">
        <v>89706988</v>
      </c>
      <c r="K845">
        <v>6.2</v>
      </c>
      <c r="L845">
        <v>2.35</v>
      </c>
      <c r="M845" t="s">
        <v>69</v>
      </c>
      <c r="N845" t="s">
        <v>1281</v>
      </c>
      <c r="O845">
        <v>124</v>
      </c>
      <c r="P845" t="s">
        <v>4640</v>
      </c>
      <c r="Q845">
        <v>931</v>
      </c>
      <c r="R845" t="s">
        <v>4362</v>
      </c>
      <c r="S845">
        <v>507</v>
      </c>
      <c r="T845" t="s">
        <v>4642</v>
      </c>
      <c r="U845">
        <v>354</v>
      </c>
      <c r="V845">
        <v>0</v>
      </c>
      <c r="W845">
        <v>2287</v>
      </c>
      <c r="X845">
        <v>1</v>
      </c>
      <c r="Y845">
        <v>126746</v>
      </c>
      <c r="Z845">
        <v>231</v>
      </c>
      <c r="AA845">
        <v>600</v>
      </c>
      <c r="AB845" t="s">
        <v>4644</v>
      </c>
    </row>
    <row r="846" spans="1:28" x14ac:dyDescent="0.3">
      <c r="A846" s="4" t="s">
        <v>4646</v>
      </c>
      <c r="B846" t="s">
        <v>67</v>
      </c>
      <c r="C846" t="s">
        <v>68</v>
      </c>
      <c r="D846" t="s">
        <v>58</v>
      </c>
      <c r="E846">
        <v>1994</v>
      </c>
      <c r="F846">
        <v>128</v>
      </c>
      <c r="G846" t="s">
        <v>4085</v>
      </c>
      <c r="H846" t="s">
        <v>4647</v>
      </c>
      <c r="I846" s="4">
        <v>55000000</v>
      </c>
      <c r="J846" s="4">
        <v>83000000</v>
      </c>
      <c r="K846">
        <v>6</v>
      </c>
      <c r="L846">
        <v>2.35</v>
      </c>
      <c r="M846" t="s">
        <v>612</v>
      </c>
      <c r="N846" t="s">
        <v>3136</v>
      </c>
      <c r="O846">
        <v>272</v>
      </c>
      <c r="P846" t="s">
        <v>1397</v>
      </c>
      <c r="Q846">
        <v>2000</v>
      </c>
      <c r="R846" t="s">
        <v>4645</v>
      </c>
      <c r="S846">
        <v>812</v>
      </c>
      <c r="T846" t="s">
        <v>1780</v>
      </c>
      <c r="U846">
        <v>383</v>
      </c>
      <c r="V846">
        <v>0</v>
      </c>
      <c r="W846">
        <v>3888</v>
      </c>
      <c r="X846">
        <v>0</v>
      </c>
      <c r="Y846">
        <v>36587</v>
      </c>
      <c r="Z846">
        <v>55</v>
      </c>
      <c r="AA846">
        <v>95</v>
      </c>
      <c r="AB846" t="s">
        <v>4648</v>
      </c>
    </row>
    <row r="847" spans="1:28" x14ac:dyDescent="0.3">
      <c r="A847" s="4" t="s">
        <v>4649</v>
      </c>
      <c r="B847" t="s">
        <v>67</v>
      </c>
      <c r="C847" t="s">
        <v>793</v>
      </c>
      <c r="D847" t="s">
        <v>58</v>
      </c>
      <c r="E847">
        <v>1998</v>
      </c>
      <c r="F847">
        <v>114</v>
      </c>
      <c r="G847" t="s">
        <v>714</v>
      </c>
      <c r="H847" t="s">
        <v>4650</v>
      </c>
      <c r="I847" s="4">
        <v>55000000</v>
      </c>
      <c r="J847" s="4">
        <v>78745923</v>
      </c>
      <c r="K847">
        <v>6.7</v>
      </c>
      <c r="L847">
        <v>2.35</v>
      </c>
      <c r="M847" t="s">
        <v>69</v>
      </c>
      <c r="N847" t="s">
        <v>1892</v>
      </c>
      <c r="O847">
        <v>52</v>
      </c>
      <c r="P847" t="s">
        <v>732</v>
      </c>
      <c r="Q847">
        <v>12000</v>
      </c>
      <c r="R847" t="s">
        <v>741</v>
      </c>
      <c r="S847">
        <v>702</v>
      </c>
      <c r="T847" t="s">
        <v>4170</v>
      </c>
      <c r="U847">
        <v>539</v>
      </c>
      <c r="V847">
        <v>0</v>
      </c>
      <c r="W847">
        <v>13905</v>
      </c>
      <c r="X847">
        <v>1</v>
      </c>
      <c r="Y847">
        <v>94407</v>
      </c>
      <c r="Z847">
        <v>110</v>
      </c>
      <c r="AA847">
        <v>322</v>
      </c>
      <c r="AB847" t="s">
        <v>4651</v>
      </c>
    </row>
    <row r="848" spans="1:28" x14ac:dyDescent="0.3">
      <c r="A848" s="4" t="s">
        <v>4653</v>
      </c>
      <c r="B848" t="s">
        <v>67</v>
      </c>
      <c r="C848" t="s">
        <v>68</v>
      </c>
      <c r="D848" t="s">
        <v>24160</v>
      </c>
      <c r="E848">
        <v>2003</v>
      </c>
      <c r="F848">
        <v>111</v>
      </c>
      <c r="G848" t="s">
        <v>4</v>
      </c>
      <c r="H848" t="s">
        <v>4655</v>
      </c>
      <c r="I848" s="4">
        <v>30000000</v>
      </c>
      <c r="J848" s="4">
        <v>70098138</v>
      </c>
      <c r="K848">
        <v>8.1</v>
      </c>
      <c r="L848">
        <v>2.35</v>
      </c>
      <c r="M848" t="s">
        <v>612</v>
      </c>
      <c r="N848" t="s">
        <v>1783</v>
      </c>
      <c r="O848">
        <v>16000</v>
      </c>
      <c r="P848" t="s">
        <v>4652</v>
      </c>
      <c r="Q848">
        <v>926</v>
      </c>
      <c r="R848" t="s">
        <v>661</v>
      </c>
      <c r="S848">
        <v>890</v>
      </c>
      <c r="T848" t="s">
        <v>4654</v>
      </c>
      <c r="U848">
        <v>640</v>
      </c>
      <c r="V848">
        <v>13000</v>
      </c>
      <c r="W848">
        <v>3983</v>
      </c>
      <c r="X848">
        <v>0</v>
      </c>
      <c r="Y848">
        <v>735784</v>
      </c>
      <c r="Z848">
        <v>354</v>
      </c>
      <c r="AA848">
        <v>2105</v>
      </c>
      <c r="AB848" t="s">
        <v>4656</v>
      </c>
    </row>
    <row r="849" spans="1:28" x14ac:dyDescent="0.3">
      <c r="A849" s="4" t="s">
        <v>4658</v>
      </c>
      <c r="B849" t="s">
        <v>67</v>
      </c>
      <c r="C849" t="s">
        <v>68</v>
      </c>
      <c r="D849" t="s">
        <v>58</v>
      </c>
      <c r="E849">
        <v>1999</v>
      </c>
      <c r="F849">
        <v>85</v>
      </c>
      <c r="G849" t="s">
        <v>10</v>
      </c>
      <c r="H849" t="s">
        <v>4659</v>
      </c>
      <c r="I849" s="4">
        <v>55000000</v>
      </c>
      <c r="J849" s="4">
        <v>66365290</v>
      </c>
      <c r="K849">
        <v>6.4</v>
      </c>
      <c r="L849">
        <v>1.37</v>
      </c>
      <c r="M849" t="s">
        <v>69</v>
      </c>
      <c r="N849" t="s">
        <v>1973</v>
      </c>
      <c r="O849">
        <v>0</v>
      </c>
      <c r="P849" t="s">
        <v>124</v>
      </c>
      <c r="Q849">
        <v>21000</v>
      </c>
      <c r="R849" t="s">
        <v>4657</v>
      </c>
      <c r="S849">
        <v>860</v>
      </c>
      <c r="T849" t="s">
        <v>1910</v>
      </c>
      <c r="U849">
        <v>490</v>
      </c>
      <c r="V849">
        <v>0</v>
      </c>
      <c r="W849">
        <v>22458</v>
      </c>
      <c r="X849">
        <v>2</v>
      </c>
      <c r="Y849">
        <v>56874</v>
      </c>
      <c r="Z849">
        <v>140</v>
      </c>
      <c r="AA849">
        <v>358</v>
      </c>
      <c r="AB849" t="s">
        <v>4660</v>
      </c>
    </row>
    <row r="850" spans="1:28" x14ac:dyDescent="0.3">
      <c r="A850" s="4" t="s">
        <v>24071</v>
      </c>
      <c r="B850" t="s">
        <v>67</v>
      </c>
      <c r="C850" t="s">
        <v>68</v>
      </c>
      <c r="D850" t="s">
        <v>58</v>
      </c>
      <c r="E850" t="s">
        <v>24161</v>
      </c>
      <c r="F850">
        <v>44</v>
      </c>
      <c r="G850" t="s">
        <v>598</v>
      </c>
      <c r="H850" t="s">
        <v>4664</v>
      </c>
      <c r="I850" s="4">
        <v>1400000</v>
      </c>
      <c r="J850" s="4" t="s">
        <v>24161</v>
      </c>
      <c r="K850">
        <v>8.4</v>
      </c>
      <c r="L850">
        <v>1.33</v>
      </c>
      <c r="M850" t="s">
        <v>1150</v>
      </c>
      <c r="N850" t="s">
        <v>24161</v>
      </c>
      <c r="O850" t="s">
        <v>24161</v>
      </c>
      <c r="P850" t="s">
        <v>4662</v>
      </c>
      <c r="Q850">
        <v>847</v>
      </c>
      <c r="R850" t="s">
        <v>4661</v>
      </c>
      <c r="S850">
        <v>440</v>
      </c>
      <c r="T850" t="s">
        <v>4663</v>
      </c>
      <c r="U850">
        <v>72</v>
      </c>
      <c r="V850">
        <v>0</v>
      </c>
      <c r="W850">
        <v>1359</v>
      </c>
      <c r="X850">
        <v>4</v>
      </c>
      <c r="Y850">
        <v>63982</v>
      </c>
      <c r="Z850">
        <v>77</v>
      </c>
      <c r="AA850">
        <v>181</v>
      </c>
      <c r="AB850" t="s">
        <v>4665</v>
      </c>
    </row>
    <row r="851" spans="1:28" x14ac:dyDescent="0.3">
      <c r="A851" s="4" t="s">
        <v>4667</v>
      </c>
      <c r="B851" t="s">
        <v>67</v>
      </c>
      <c r="C851" t="s">
        <v>68</v>
      </c>
      <c r="D851" t="s">
        <v>24160</v>
      </c>
      <c r="E851">
        <v>2004</v>
      </c>
      <c r="F851">
        <v>137</v>
      </c>
      <c r="G851" t="s">
        <v>491</v>
      </c>
      <c r="H851" t="s">
        <v>4668</v>
      </c>
      <c r="I851" s="4">
        <v>30000000</v>
      </c>
      <c r="J851" s="4">
        <v>66207920</v>
      </c>
      <c r="K851">
        <v>8</v>
      </c>
      <c r="L851">
        <v>2.35</v>
      </c>
      <c r="M851" t="s">
        <v>612</v>
      </c>
      <c r="N851" t="s">
        <v>1783</v>
      </c>
      <c r="O851">
        <v>16000</v>
      </c>
      <c r="P851" t="s">
        <v>661</v>
      </c>
      <c r="Q851">
        <v>890</v>
      </c>
      <c r="R851" t="s">
        <v>4666</v>
      </c>
      <c r="S851">
        <v>387</v>
      </c>
      <c r="T851" t="s">
        <v>4564</v>
      </c>
      <c r="U851">
        <v>348</v>
      </c>
      <c r="V851">
        <v>0</v>
      </c>
      <c r="W851">
        <v>1959</v>
      </c>
      <c r="X851">
        <v>0</v>
      </c>
      <c r="Y851">
        <v>512749</v>
      </c>
      <c r="Z851">
        <v>304</v>
      </c>
      <c r="AA851">
        <v>935</v>
      </c>
      <c r="AB851" t="s">
        <v>4669</v>
      </c>
    </row>
    <row r="852" spans="1:28" x14ac:dyDescent="0.3">
      <c r="A852" s="4" t="s">
        <v>4671</v>
      </c>
      <c r="B852" t="s">
        <v>67</v>
      </c>
      <c r="C852" t="s">
        <v>68</v>
      </c>
      <c r="D852" t="s">
        <v>58</v>
      </c>
      <c r="E852">
        <v>1989</v>
      </c>
      <c r="F852">
        <v>97</v>
      </c>
      <c r="G852" t="s">
        <v>449</v>
      </c>
      <c r="H852" t="s">
        <v>4673</v>
      </c>
      <c r="I852" s="4">
        <v>55000000</v>
      </c>
      <c r="J852" s="4">
        <v>63408614</v>
      </c>
      <c r="K852">
        <v>6.3</v>
      </c>
      <c r="L852">
        <v>2.35</v>
      </c>
      <c r="M852" t="s">
        <v>612</v>
      </c>
      <c r="N852" t="s">
        <v>2308</v>
      </c>
      <c r="O852">
        <v>96</v>
      </c>
      <c r="P852" t="s">
        <v>1803</v>
      </c>
      <c r="Q852">
        <v>13000</v>
      </c>
      <c r="R852" t="s">
        <v>4670</v>
      </c>
      <c r="S852">
        <v>549</v>
      </c>
      <c r="T852" t="s">
        <v>4672</v>
      </c>
      <c r="U852">
        <v>403</v>
      </c>
      <c r="V852">
        <v>0</v>
      </c>
      <c r="W852">
        <v>14432</v>
      </c>
      <c r="X852">
        <v>1</v>
      </c>
      <c r="Y852">
        <v>75365</v>
      </c>
      <c r="Z852">
        <v>45</v>
      </c>
      <c r="AA852">
        <v>149</v>
      </c>
      <c r="AB852" t="s">
        <v>4674</v>
      </c>
    </row>
    <row r="853" spans="1:28" x14ac:dyDescent="0.3">
      <c r="A853" s="4" t="s">
        <v>4675</v>
      </c>
      <c r="B853" t="s">
        <v>67</v>
      </c>
      <c r="C853" t="s">
        <v>68</v>
      </c>
      <c r="D853" t="s">
        <v>58</v>
      </c>
      <c r="E853">
        <v>1992</v>
      </c>
      <c r="F853">
        <v>104</v>
      </c>
      <c r="G853" t="s">
        <v>908</v>
      </c>
      <c r="H853" t="s">
        <v>4676</v>
      </c>
      <c r="I853" s="4">
        <v>55000000</v>
      </c>
      <c r="J853" s="4">
        <v>58422650</v>
      </c>
      <c r="K853">
        <v>6.4</v>
      </c>
      <c r="L853">
        <v>1.85</v>
      </c>
      <c r="M853" t="s">
        <v>69</v>
      </c>
      <c r="N853" t="s">
        <v>462</v>
      </c>
      <c r="O853">
        <v>0</v>
      </c>
      <c r="P853" t="s">
        <v>1002</v>
      </c>
      <c r="Q853">
        <v>13000</v>
      </c>
      <c r="R853" t="s">
        <v>2395</v>
      </c>
      <c r="S853">
        <v>11000</v>
      </c>
      <c r="T853" t="s">
        <v>3876</v>
      </c>
      <c r="U853">
        <v>812</v>
      </c>
      <c r="V853">
        <v>8000</v>
      </c>
      <c r="W853">
        <v>25599</v>
      </c>
      <c r="X853">
        <v>3</v>
      </c>
      <c r="Y853">
        <v>78974</v>
      </c>
      <c r="Z853">
        <v>49</v>
      </c>
      <c r="AA853">
        <v>173</v>
      </c>
      <c r="AB853" t="s">
        <v>4677</v>
      </c>
    </row>
    <row r="854" spans="1:28" x14ac:dyDescent="0.3">
      <c r="A854" s="4" t="s">
        <v>4681</v>
      </c>
      <c r="B854" t="s">
        <v>67</v>
      </c>
      <c r="C854" t="s">
        <v>68</v>
      </c>
      <c r="D854" t="s">
        <v>58</v>
      </c>
      <c r="E854">
        <v>2000</v>
      </c>
      <c r="F854">
        <v>110</v>
      </c>
      <c r="G854" t="s">
        <v>4680</v>
      </c>
      <c r="H854" t="s">
        <v>4683</v>
      </c>
      <c r="I854" s="4">
        <v>55000000</v>
      </c>
      <c r="J854" s="4">
        <v>56932305</v>
      </c>
      <c r="K854">
        <v>6.6</v>
      </c>
      <c r="L854">
        <v>2.35</v>
      </c>
      <c r="M854" t="s">
        <v>69</v>
      </c>
      <c r="N854" t="s">
        <v>4678</v>
      </c>
      <c r="O854">
        <v>9</v>
      </c>
      <c r="P854" t="s">
        <v>4230</v>
      </c>
      <c r="Q854">
        <v>485</v>
      </c>
      <c r="R854" t="s">
        <v>4679</v>
      </c>
      <c r="S854">
        <v>110</v>
      </c>
      <c r="T854" t="s">
        <v>4682</v>
      </c>
      <c r="U854">
        <v>95</v>
      </c>
      <c r="V854">
        <v>0</v>
      </c>
      <c r="W854">
        <v>939</v>
      </c>
      <c r="X854">
        <v>2</v>
      </c>
      <c r="Y854">
        <v>96690</v>
      </c>
      <c r="Z854">
        <v>146</v>
      </c>
      <c r="AA854">
        <v>293</v>
      </c>
      <c r="AB854" t="s">
        <v>4684</v>
      </c>
    </row>
    <row r="855" spans="1:28" x14ac:dyDescent="0.3">
      <c r="A855" s="4" t="s">
        <v>4685</v>
      </c>
      <c r="B855" t="s">
        <v>67</v>
      </c>
      <c r="C855" t="s">
        <v>68</v>
      </c>
      <c r="D855" t="s">
        <v>58</v>
      </c>
      <c r="E855">
        <v>1996</v>
      </c>
      <c r="F855">
        <v>133</v>
      </c>
      <c r="G855" t="s">
        <v>80</v>
      </c>
      <c r="H855" t="s">
        <v>4687</v>
      </c>
      <c r="I855" s="4">
        <v>55000000</v>
      </c>
      <c r="J855" s="4">
        <v>68750000</v>
      </c>
      <c r="K855">
        <v>6.4</v>
      </c>
      <c r="L855">
        <v>2.35</v>
      </c>
      <c r="M855" t="s">
        <v>612</v>
      </c>
      <c r="N855" t="s">
        <v>4265</v>
      </c>
      <c r="O855">
        <v>53</v>
      </c>
      <c r="P855" t="s">
        <v>457</v>
      </c>
      <c r="Q855">
        <v>1000</v>
      </c>
      <c r="R855" t="s">
        <v>1070</v>
      </c>
      <c r="S855">
        <v>780</v>
      </c>
      <c r="T855" t="s">
        <v>4686</v>
      </c>
      <c r="U855">
        <v>263</v>
      </c>
      <c r="V855">
        <v>0</v>
      </c>
      <c r="W855">
        <v>2916</v>
      </c>
      <c r="X855">
        <v>0</v>
      </c>
      <c r="Y855">
        <v>40858</v>
      </c>
      <c r="Z855">
        <v>60</v>
      </c>
      <c r="AA855">
        <v>144</v>
      </c>
      <c r="AB855" t="s">
        <v>4688</v>
      </c>
    </row>
    <row r="856" spans="1:28" x14ac:dyDescent="0.3">
      <c r="A856" s="4" t="s">
        <v>4691</v>
      </c>
      <c r="B856" t="s">
        <v>67</v>
      </c>
      <c r="C856" t="s">
        <v>68</v>
      </c>
      <c r="D856" t="s">
        <v>58</v>
      </c>
      <c r="E856">
        <v>2011</v>
      </c>
      <c r="F856">
        <v>94</v>
      </c>
      <c r="G856" t="s">
        <v>542</v>
      </c>
      <c r="H856" t="s">
        <v>4692</v>
      </c>
      <c r="I856" s="4">
        <v>55000000</v>
      </c>
      <c r="J856" s="4">
        <v>68218041</v>
      </c>
      <c r="K856">
        <v>6</v>
      </c>
      <c r="L856">
        <v>1.85</v>
      </c>
      <c r="M856" t="s">
        <v>122</v>
      </c>
      <c r="N856" t="s">
        <v>2061</v>
      </c>
      <c r="O856">
        <v>70</v>
      </c>
      <c r="P856" t="s">
        <v>4690</v>
      </c>
      <c r="Q856">
        <v>1000</v>
      </c>
      <c r="R856" t="s">
        <v>4689</v>
      </c>
      <c r="S856">
        <v>549</v>
      </c>
      <c r="T856" t="s">
        <v>3550</v>
      </c>
      <c r="U856">
        <v>497</v>
      </c>
      <c r="V856">
        <v>14000</v>
      </c>
      <c r="W856">
        <v>2820</v>
      </c>
      <c r="X856">
        <v>1</v>
      </c>
      <c r="Y856">
        <v>67191</v>
      </c>
      <c r="Z856">
        <v>189</v>
      </c>
      <c r="AA856">
        <v>108</v>
      </c>
      <c r="AB856" t="s">
        <v>4693</v>
      </c>
    </row>
    <row r="857" spans="1:28" x14ac:dyDescent="0.3">
      <c r="A857" s="4" t="s">
        <v>4695</v>
      </c>
      <c r="B857" t="s">
        <v>67</v>
      </c>
      <c r="C857" t="s">
        <v>68</v>
      </c>
      <c r="D857" t="s">
        <v>58</v>
      </c>
      <c r="E857">
        <v>2008</v>
      </c>
      <c r="F857">
        <v>104</v>
      </c>
      <c r="G857" t="s">
        <v>72</v>
      </c>
      <c r="H857" t="s">
        <v>4696</v>
      </c>
      <c r="I857" s="4">
        <v>55000000</v>
      </c>
      <c r="J857" s="4">
        <v>25040293</v>
      </c>
      <c r="K857">
        <v>6.6</v>
      </c>
      <c r="L857">
        <v>2.35</v>
      </c>
      <c r="M857" t="s">
        <v>69</v>
      </c>
      <c r="N857" t="s">
        <v>972</v>
      </c>
      <c r="O857">
        <v>50</v>
      </c>
      <c r="P857" t="s">
        <v>529</v>
      </c>
      <c r="Q857">
        <v>5000</v>
      </c>
      <c r="R857" t="s">
        <v>4694</v>
      </c>
      <c r="S857">
        <v>962</v>
      </c>
      <c r="T857" t="s">
        <v>2316</v>
      </c>
      <c r="U857">
        <v>947</v>
      </c>
      <c r="V857">
        <v>0</v>
      </c>
      <c r="W857">
        <v>7247</v>
      </c>
      <c r="X857">
        <v>0</v>
      </c>
      <c r="Y857">
        <v>88049</v>
      </c>
      <c r="Z857">
        <v>206</v>
      </c>
      <c r="AA857">
        <v>279</v>
      </c>
      <c r="AB857" t="s">
        <v>4697</v>
      </c>
    </row>
    <row r="858" spans="1:28" x14ac:dyDescent="0.3">
      <c r="A858" s="4" t="s">
        <v>4700</v>
      </c>
      <c r="B858" t="s">
        <v>67</v>
      </c>
      <c r="C858" t="s">
        <v>68</v>
      </c>
      <c r="D858" t="s">
        <v>58</v>
      </c>
      <c r="E858">
        <v>2013</v>
      </c>
      <c r="F858">
        <v>91</v>
      </c>
      <c r="G858" t="s">
        <v>498</v>
      </c>
      <c r="H858" t="s">
        <v>4701</v>
      </c>
      <c r="I858" s="4">
        <v>55000000</v>
      </c>
      <c r="J858" s="4">
        <v>55747724</v>
      </c>
      <c r="K858">
        <v>5.9</v>
      </c>
      <c r="L858">
        <v>1.85</v>
      </c>
      <c r="M858" t="s">
        <v>122</v>
      </c>
      <c r="N858" t="s">
        <v>4698</v>
      </c>
      <c r="O858">
        <v>39</v>
      </c>
      <c r="P858" t="s">
        <v>506</v>
      </c>
      <c r="Q858">
        <v>1000</v>
      </c>
      <c r="R858" t="s">
        <v>4699</v>
      </c>
      <c r="S858">
        <v>591</v>
      </c>
      <c r="T858" t="s">
        <v>955</v>
      </c>
      <c r="U858">
        <v>562</v>
      </c>
      <c r="V858">
        <v>0</v>
      </c>
      <c r="W858">
        <v>3104</v>
      </c>
      <c r="X858">
        <v>1</v>
      </c>
      <c r="Y858">
        <v>18042</v>
      </c>
      <c r="Z858">
        <v>118</v>
      </c>
      <c r="AA858">
        <v>73</v>
      </c>
      <c r="AB858" t="s">
        <v>4702</v>
      </c>
    </row>
    <row r="859" spans="1:28" x14ac:dyDescent="0.3">
      <c r="A859" s="4" t="s">
        <v>4705</v>
      </c>
      <c r="B859" t="s">
        <v>67</v>
      </c>
      <c r="C859" t="s">
        <v>68</v>
      </c>
      <c r="D859" t="s">
        <v>58</v>
      </c>
      <c r="E859">
        <v>1992</v>
      </c>
      <c r="F859">
        <v>145</v>
      </c>
      <c r="G859" t="s">
        <v>4186</v>
      </c>
      <c r="H859" t="s">
        <v>4707</v>
      </c>
      <c r="I859" s="4">
        <v>50000000</v>
      </c>
      <c r="J859" s="4">
        <v>55473600</v>
      </c>
      <c r="K859">
        <v>6.4</v>
      </c>
      <c r="L859">
        <v>2.35</v>
      </c>
      <c r="M859" t="s">
        <v>612</v>
      </c>
      <c r="N859" t="s">
        <v>712</v>
      </c>
      <c r="O859">
        <v>21000</v>
      </c>
      <c r="P859" t="s">
        <v>4704</v>
      </c>
      <c r="Q859">
        <v>534</v>
      </c>
      <c r="R859" t="s">
        <v>4703</v>
      </c>
      <c r="S859">
        <v>273</v>
      </c>
      <c r="T859" t="s">
        <v>4706</v>
      </c>
      <c r="U859">
        <v>243</v>
      </c>
      <c r="V859">
        <v>0</v>
      </c>
      <c r="W859">
        <v>1543</v>
      </c>
      <c r="X859">
        <v>0</v>
      </c>
      <c r="Y859">
        <v>207686</v>
      </c>
      <c r="Z859">
        <v>210</v>
      </c>
      <c r="AA859">
        <v>776</v>
      </c>
      <c r="AB859" t="s">
        <v>4708</v>
      </c>
    </row>
    <row r="860" spans="1:28" x14ac:dyDescent="0.3">
      <c r="A860" s="4" t="s">
        <v>4713</v>
      </c>
      <c r="B860" t="s">
        <v>67</v>
      </c>
      <c r="C860" t="s">
        <v>68</v>
      </c>
      <c r="D860" t="s">
        <v>58</v>
      </c>
      <c r="E860">
        <v>1996</v>
      </c>
      <c r="F860">
        <v>135</v>
      </c>
      <c r="G860" t="s">
        <v>4711</v>
      </c>
      <c r="H860" t="s">
        <v>4715</v>
      </c>
      <c r="I860" s="4">
        <v>55000000</v>
      </c>
      <c r="J860" s="4">
        <v>49994804</v>
      </c>
      <c r="K860">
        <v>6.3</v>
      </c>
      <c r="L860">
        <v>2.35</v>
      </c>
      <c r="M860" t="s">
        <v>122</v>
      </c>
      <c r="N860" t="s">
        <v>4709</v>
      </c>
      <c r="O860">
        <v>317</v>
      </c>
      <c r="P860" t="s">
        <v>4712</v>
      </c>
      <c r="Q860">
        <v>57</v>
      </c>
      <c r="R860" t="s">
        <v>4710</v>
      </c>
      <c r="S860">
        <v>40</v>
      </c>
      <c r="T860" t="s">
        <v>4714</v>
      </c>
      <c r="U860">
        <v>34</v>
      </c>
      <c r="V860">
        <v>0</v>
      </c>
      <c r="W860">
        <v>164</v>
      </c>
      <c r="X860">
        <v>1</v>
      </c>
      <c r="Y860">
        <v>29205</v>
      </c>
      <c r="Z860">
        <v>76</v>
      </c>
      <c r="AA860">
        <v>194</v>
      </c>
      <c r="AB860" t="s">
        <v>4716</v>
      </c>
    </row>
    <row r="861" spans="1:28" x14ac:dyDescent="0.3">
      <c r="A861" s="4" t="s">
        <v>4718</v>
      </c>
      <c r="B861" t="s">
        <v>67</v>
      </c>
      <c r="C861" t="s">
        <v>86</v>
      </c>
      <c r="D861" t="s">
        <v>58</v>
      </c>
      <c r="E861">
        <v>1998</v>
      </c>
      <c r="F861">
        <v>122</v>
      </c>
      <c r="G861" t="s">
        <v>3350</v>
      </c>
      <c r="H861" t="s">
        <v>4720</v>
      </c>
      <c r="I861" s="4">
        <v>55000000</v>
      </c>
      <c r="J861" s="4">
        <v>41609593</v>
      </c>
      <c r="K861">
        <v>7.3</v>
      </c>
      <c r="L861">
        <v>2.35</v>
      </c>
      <c r="M861" t="s">
        <v>612</v>
      </c>
      <c r="N861" t="s">
        <v>4717</v>
      </c>
      <c r="O861">
        <v>287</v>
      </c>
      <c r="P861" t="s">
        <v>1765</v>
      </c>
      <c r="Q861">
        <v>22000</v>
      </c>
      <c r="R861" t="s">
        <v>2287</v>
      </c>
      <c r="S861">
        <v>2000</v>
      </c>
      <c r="T861" t="s">
        <v>4719</v>
      </c>
      <c r="U861">
        <v>135</v>
      </c>
      <c r="V861">
        <v>0</v>
      </c>
      <c r="W861">
        <v>24270</v>
      </c>
      <c r="X861">
        <v>2</v>
      </c>
      <c r="Y861">
        <v>145422</v>
      </c>
      <c r="Z861">
        <v>149</v>
      </c>
      <c r="AA861">
        <v>572</v>
      </c>
      <c r="AB861" t="s">
        <v>4721</v>
      </c>
    </row>
    <row r="862" spans="1:28" x14ac:dyDescent="0.3">
      <c r="A862" s="4" t="s">
        <v>4723</v>
      </c>
      <c r="B862" t="s">
        <v>67</v>
      </c>
      <c r="C862" t="s">
        <v>68</v>
      </c>
      <c r="D862" t="s">
        <v>58</v>
      </c>
      <c r="E862">
        <v>1996</v>
      </c>
      <c r="F862">
        <v>110</v>
      </c>
      <c r="G862" t="s">
        <v>4722</v>
      </c>
      <c r="H862" t="s">
        <v>4725</v>
      </c>
      <c r="I862" s="4">
        <v>55000000</v>
      </c>
      <c r="J862" s="4">
        <v>38553833</v>
      </c>
      <c r="K862">
        <v>6.8</v>
      </c>
      <c r="L862">
        <v>2.35</v>
      </c>
      <c r="M862" t="s">
        <v>612</v>
      </c>
      <c r="N862" t="s">
        <v>2739</v>
      </c>
      <c r="O862">
        <v>81</v>
      </c>
      <c r="P862" t="s">
        <v>165</v>
      </c>
      <c r="Q862">
        <v>1000</v>
      </c>
      <c r="R862" t="s">
        <v>2030</v>
      </c>
      <c r="S862">
        <v>416</v>
      </c>
      <c r="T862" t="s">
        <v>4724</v>
      </c>
      <c r="U862">
        <v>163</v>
      </c>
      <c r="V862">
        <v>0</v>
      </c>
      <c r="W862">
        <v>1752</v>
      </c>
      <c r="X862">
        <v>0</v>
      </c>
      <c r="Y862">
        <v>46239</v>
      </c>
      <c r="Z862">
        <v>62</v>
      </c>
      <c r="AA862">
        <v>155</v>
      </c>
      <c r="AB862" t="s">
        <v>4726</v>
      </c>
    </row>
    <row r="863" spans="1:28" x14ac:dyDescent="0.3">
      <c r="A863" s="4" t="s">
        <v>4729</v>
      </c>
      <c r="B863" t="s">
        <v>67</v>
      </c>
      <c r="C863" t="s">
        <v>86</v>
      </c>
      <c r="D863" t="s">
        <v>58</v>
      </c>
      <c r="E863">
        <v>2014</v>
      </c>
      <c r="F863">
        <v>95</v>
      </c>
      <c r="G863" t="s">
        <v>818</v>
      </c>
      <c r="H863" t="s">
        <v>4731</v>
      </c>
      <c r="I863" s="4">
        <v>55000000</v>
      </c>
      <c r="J863" s="4">
        <v>76137505</v>
      </c>
      <c r="K863">
        <v>7.2</v>
      </c>
      <c r="L863">
        <v>2.35</v>
      </c>
      <c r="M863" t="s">
        <v>122</v>
      </c>
      <c r="N863" t="s">
        <v>4727</v>
      </c>
      <c r="O863">
        <v>17</v>
      </c>
      <c r="P863" t="s">
        <v>432</v>
      </c>
      <c r="Q863">
        <v>838</v>
      </c>
      <c r="R863" t="s">
        <v>4728</v>
      </c>
      <c r="S863">
        <v>722</v>
      </c>
      <c r="T863" t="s">
        <v>4730</v>
      </c>
      <c r="U863">
        <v>594</v>
      </c>
      <c r="V863">
        <v>30000</v>
      </c>
      <c r="W863">
        <v>3697</v>
      </c>
      <c r="X863">
        <v>0</v>
      </c>
      <c r="Y863">
        <v>49207</v>
      </c>
      <c r="Z863">
        <v>224</v>
      </c>
      <c r="AA863">
        <v>174</v>
      </c>
      <c r="AB863" t="s">
        <v>4732</v>
      </c>
    </row>
    <row r="864" spans="1:28" x14ac:dyDescent="0.3">
      <c r="A864" s="4" t="s">
        <v>4735</v>
      </c>
      <c r="B864" t="s">
        <v>67</v>
      </c>
      <c r="C864" t="s">
        <v>68</v>
      </c>
      <c r="D864" t="s">
        <v>58</v>
      </c>
      <c r="E864">
        <v>2012</v>
      </c>
      <c r="F864">
        <v>102</v>
      </c>
      <c r="G864" t="s">
        <v>1923</v>
      </c>
      <c r="H864" t="s">
        <v>4736</v>
      </c>
      <c r="I864" s="4">
        <v>68000000</v>
      </c>
      <c r="J864" s="4">
        <v>34350553</v>
      </c>
      <c r="K864">
        <v>5.7</v>
      </c>
      <c r="L864">
        <v>2.35</v>
      </c>
      <c r="M864" t="s">
        <v>612</v>
      </c>
      <c r="N864" t="s">
        <v>4733</v>
      </c>
      <c r="O864">
        <v>82</v>
      </c>
      <c r="P864" t="s">
        <v>2120</v>
      </c>
      <c r="Q864">
        <v>622</v>
      </c>
      <c r="R864" t="s">
        <v>4734</v>
      </c>
      <c r="S864">
        <v>591</v>
      </c>
      <c r="T864" t="s">
        <v>2305</v>
      </c>
      <c r="U864">
        <v>537</v>
      </c>
      <c r="V864">
        <v>15000</v>
      </c>
      <c r="W864">
        <v>2488</v>
      </c>
      <c r="X864">
        <v>4</v>
      </c>
      <c r="Y864">
        <v>104066</v>
      </c>
      <c r="Z864">
        <v>265</v>
      </c>
      <c r="AA864">
        <v>207</v>
      </c>
      <c r="AB864" t="s">
        <v>4737</v>
      </c>
    </row>
    <row r="865" spans="1:28" x14ac:dyDescent="0.3">
      <c r="A865" s="4" t="s">
        <v>4740</v>
      </c>
      <c r="B865" t="s">
        <v>67</v>
      </c>
      <c r="C865" t="s">
        <v>68</v>
      </c>
      <c r="D865" t="s">
        <v>58</v>
      </c>
      <c r="E865">
        <v>2003</v>
      </c>
      <c r="F865">
        <v>94</v>
      </c>
      <c r="G865" t="s">
        <v>491</v>
      </c>
      <c r="H865" t="s">
        <v>4742</v>
      </c>
      <c r="I865" s="4">
        <v>55000000</v>
      </c>
      <c r="J865" s="4">
        <v>34238611</v>
      </c>
      <c r="K865">
        <v>6</v>
      </c>
      <c r="L865">
        <v>1.85</v>
      </c>
      <c r="M865" t="s">
        <v>612</v>
      </c>
      <c r="N865" t="s">
        <v>4738</v>
      </c>
      <c r="O865">
        <v>607</v>
      </c>
      <c r="P865" t="s">
        <v>1711</v>
      </c>
      <c r="Q865">
        <v>933</v>
      </c>
      <c r="R865" t="s">
        <v>4739</v>
      </c>
      <c r="S865">
        <v>518</v>
      </c>
      <c r="T865" t="s">
        <v>4741</v>
      </c>
      <c r="U865">
        <v>215</v>
      </c>
      <c r="V865">
        <v>0</v>
      </c>
      <c r="W865">
        <v>2248</v>
      </c>
      <c r="X865">
        <v>1</v>
      </c>
      <c r="Y865">
        <v>35830</v>
      </c>
      <c r="Z865">
        <v>135</v>
      </c>
      <c r="AA865">
        <v>321</v>
      </c>
      <c r="AB865" t="s">
        <v>4743</v>
      </c>
    </row>
    <row r="866" spans="1:28" x14ac:dyDescent="0.3">
      <c r="A866" s="4" t="s">
        <v>4744</v>
      </c>
      <c r="B866" t="s">
        <v>67</v>
      </c>
      <c r="C866" t="s">
        <v>68</v>
      </c>
      <c r="D866" t="s">
        <v>58</v>
      </c>
      <c r="E866">
        <v>1999</v>
      </c>
      <c r="F866">
        <v>126</v>
      </c>
      <c r="G866" t="s">
        <v>4085</v>
      </c>
      <c r="H866" t="s">
        <v>4746</v>
      </c>
      <c r="I866" s="4">
        <v>55000000</v>
      </c>
      <c r="J866" s="4">
        <v>34098563</v>
      </c>
      <c r="K866">
        <v>6.5</v>
      </c>
      <c r="L866">
        <v>2.35</v>
      </c>
      <c r="M866" t="s">
        <v>612</v>
      </c>
      <c r="N866" t="s">
        <v>730</v>
      </c>
      <c r="O866">
        <v>226</v>
      </c>
      <c r="P866" t="s">
        <v>788</v>
      </c>
      <c r="Q866">
        <v>12000</v>
      </c>
      <c r="R866" t="s">
        <v>3772</v>
      </c>
      <c r="S866">
        <v>509</v>
      </c>
      <c r="T866" t="s">
        <v>4745</v>
      </c>
      <c r="U866">
        <v>241</v>
      </c>
      <c r="V866">
        <v>0</v>
      </c>
      <c r="W866">
        <v>13406</v>
      </c>
      <c r="X866">
        <v>1</v>
      </c>
      <c r="Y866">
        <v>27191</v>
      </c>
      <c r="Z866">
        <v>100</v>
      </c>
      <c r="AA866">
        <v>232</v>
      </c>
      <c r="AB866" t="s">
        <v>4747</v>
      </c>
    </row>
    <row r="867" spans="1:28" x14ac:dyDescent="0.3">
      <c r="A867" s="4" t="s">
        <v>4749</v>
      </c>
      <c r="B867" t="s">
        <v>67</v>
      </c>
      <c r="C867" t="s">
        <v>68</v>
      </c>
      <c r="D867" t="s">
        <v>58</v>
      </c>
      <c r="E867">
        <v>2003</v>
      </c>
      <c r="F867">
        <v>118</v>
      </c>
      <c r="G867" t="s">
        <v>10</v>
      </c>
      <c r="H867" t="s">
        <v>4751</v>
      </c>
      <c r="I867" s="4">
        <v>55000000</v>
      </c>
      <c r="J867" s="4">
        <v>33828318</v>
      </c>
      <c r="K867">
        <v>5.8</v>
      </c>
      <c r="L867">
        <v>2.35</v>
      </c>
      <c r="M867" t="s">
        <v>69</v>
      </c>
      <c r="N867" t="s">
        <v>3506</v>
      </c>
      <c r="O867">
        <v>101</v>
      </c>
      <c r="P867" t="s">
        <v>1181</v>
      </c>
      <c r="Q867">
        <v>13000</v>
      </c>
      <c r="R867" t="s">
        <v>4748</v>
      </c>
      <c r="S867">
        <v>390</v>
      </c>
      <c r="T867" t="s">
        <v>4750</v>
      </c>
      <c r="U867">
        <v>327</v>
      </c>
      <c r="V867">
        <v>0</v>
      </c>
      <c r="W867">
        <v>14036</v>
      </c>
      <c r="X867">
        <v>2</v>
      </c>
      <c r="Y867">
        <v>44453</v>
      </c>
      <c r="Z867">
        <v>123</v>
      </c>
      <c r="AA867">
        <v>154</v>
      </c>
      <c r="AB867" t="s">
        <v>4752</v>
      </c>
    </row>
    <row r="868" spans="1:28" x14ac:dyDescent="0.3">
      <c r="A868" s="4" t="s">
        <v>4754</v>
      </c>
      <c r="B868" t="s">
        <v>67</v>
      </c>
      <c r="C868" t="s">
        <v>68</v>
      </c>
      <c r="D868" t="s">
        <v>58</v>
      </c>
      <c r="E868">
        <v>2008</v>
      </c>
      <c r="F868">
        <v>99</v>
      </c>
      <c r="G868" t="s">
        <v>3923</v>
      </c>
      <c r="H868" t="s">
        <v>4755</v>
      </c>
      <c r="I868" s="4">
        <v>55000000</v>
      </c>
      <c r="J868" s="4">
        <v>33472850</v>
      </c>
      <c r="K868">
        <v>5.8</v>
      </c>
      <c r="L868">
        <v>2.35</v>
      </c>
      <c r="M868" t="s">
        <v>612</v>
      </c>
      <c r="N868" t="s">
        <v>4753</v>
      </c>
      <c r="O868">
        <v>3</v>
      </c>
      <c r="P868" t="s">
        <v>1273</v>
      </c>
      <c r="Q868">
        <v>8000</v>
      </c>
      <c r="R868" t="s">
        <v>3772</v>
      </c>
      <c r="S868">
        <v>509</v>
      </c>
      <c r="T868" t="s">
        <v>3695</v>
      </c>
      <c r="U868">
        <v>490</v>
      </c>
      <c r="V868">
        <v>0</v>
      </c>
      <c r="W868">
        <v>10026</v>
      </c>
      <c r="X868">
        <v>3</v>
      </c>
      <c r="Y868">
        <v>67005</v>
      </c>
      <c r="Z868">
        <v>164</v>
      </c>
      <c r="AA868">
        <v>119</v>
      </c>
      <c r="AB868" t="s">
        <v>4756</v>
      </c>
    </row>
    <row r="869" spans="1:28" x14ac:dyDescent="0.3">
      <c r="A869" s="4" t="s">
        <v>4759</v>
      </c>
      <c r="B869" t="s">
        <v>67</v>
      </c>
      <c r="C869" t="s">
        <v>86</v>
      </c>
      <c r="D869" t="s">
        <v>58</v>
      </c>
      <c r="E869">
        <v>2012</v>
      </c>
      <c r="F869">
        <v>88</v>
      </c>
      <c r="G869" t="s">
        <v>498</v>
      </c>
      <c r="H869" t="s">
        <v>4760</v>
      </c>
      <c r="I869" s="4">
        <v>55000000</v>
      </c>
      <c r="J869" s="4">
        <v>31051126</v>
      </c>
      <c r="K869">
        <v>6.7</v>
      </c>
      <c r="L869">
        <v>2.35</v>
      </c>
      <c r="M869" t="s">
        <v>122</v>
      </c>
      <c r="N869" t="s">
        <v>4757</v>
      </c>
      <c r="O869">
        <v>91</v>
      </c>
      <c r="P869" t="s">
        <v>520</v>
      </c>
      <c r="Q869">
        <v>4000</v>
      </c>
      <c r="R869" t="s">
        <v>4758</v>
      </c>
      <c r="S869">
        <v>796</v>
      </c>
      <c r="T869" t="s">
        <v>790</v>
      </c>
      <c r="U869">
        <v>591</v>
      </c>
      <c r="V869">
        <v>0</v>
      </c>
      <c r="W869">
        <v>6254</v>
      </c>
      <c r="X869">
        <v>0</v>
      </c>
      <c r="Y869">
        <v>36877</v>
      </c>
      <c r="Z869">
        <v>238</v>
      </c>
      <c r="AA869">
        <v>101</v>
      </c>
      <c r="AB869" t="s">
        <v>4761</v>
      </c>
    </row>
    <row r="870" spans="1:28" x14ac:dyDescent="0.3">
      <c r="A870" s="4" t="s">
        <v>4762</v>
      </c>
      <c r="B870" t="s">
        <v>67</v>
      </c>
      <c r="C870" t="s">
        <v>68</v>
      </c>
      <c r="D870" t="s">
        <v>58</v>
      </c>
      <c r="E870">
        <v>2008</v>
      </c>
      <c r="F870">
        <v>141</v>
      </c>
      <c r="G870" t="s">
        <v>2161</v>
      </c>
      <c r="H870" t="s">
        <v>4763</v>
      </c>
      <c r="I870" s="4">
        <v>55000000</v>
      </c>
      <c r="J870" s="4">
        <v>35707327</v>
      </c>
      <c r="K870">
        <v>7.8</v>
      </c>
      <c r="L870">
        <v>2.35</v>
      </c>
      <c r="M870" t="s">
        <v>612</v>
      </c>
      <c r="N870" t="s">
        <v>3705</v>
      </c>
      <c r="O870">
        <v>16000</v>
      </c>
      <c r="P870" t="s">
        <v>592</v>
      </c>
      <c r="Q870">
        <v>11000</v>
      </c>
      <c r="R870" t="s">
        <v>3057</v>
      </c>
      <c r="S870">
        <v>963</v>
      </c>
      <c r="T870" t="s">
        <v>4170</v>
      </c>
      <c r="U870">
        <v>539</v>
      </c>
      <c r="V870">
        <v>14000</v>
      </c>
      <c r="W870">
        <v>12840</v>
      </c>
      <c r="X870">
        <v>0</v>
      </c>
      <c r="Y870">
        <v>199056</v>
      </c>
      <c r="Z870">
        <v>264</v>
      </c>
      <c r="AA870">
        <v>387</v>
      </c>
      <c r="AB870" t="s">
        <v>4764</v>
      </c>
    </row>
    <row r="871" spans="1:28" x14ac:dyDescent="0.3">
      <c r="A871" s="4" t="s">
        <v>4765</v>
      </c>
      <c r="B871" t="s">
        <v>67</v>
      </c>
      <c r="C871" t="s">
        <v>68</v>
      </c>
      <c r="D871" t="s">
        <v>58</v>
      </c>
      <c r="E871">
        <v>1996</v>
      </c>
      <c r="F871">
        <v>107</v>
      </c>
      <c r="G871" t="s">
        <v>1412</v>
      </c>
      <c r="H871" t="s">
        <v>4766</v>
      </c>
      <c r="I871" s="4">
        <v>50000000</v>
      </c>
      <c r="J871" s="4">
        <v>20550712</v>
      </c>
      <c r="K871">
        <v>5.6</v>
      </c>
      <c r="L871">
        <v>1.85</v>
      </c>
      <c r="M871" t="s">
        <v>69</v>
      </c>
      <c r="N871" t="s">
        <v>2451</v>
      </c>
      <c r="O871">
        <v>99</v>
      </c>
      <c r="P871" t="s">
        <v>615</v>
      </c>
      <c r="Q871">
        <v>18000</v>
      </c>
      <c r="R871" t="s">
        <v>493</v>
      </c>
      <c r="S871">
        <v>11000</v>
      </c>
      <c r="T871" t="s">
        <v>306</v>
      </c>
      <c r="U871">
        <v>581</v>
      </c>
      <c r="V871">
        <v>1000</v>
      </c>
      <c r="W871">
        <v>31014</v>
      </c>
      <c r="X871">
        <v>1</v>
      </c>
      <c r="Y871">
        <v>40346</v>
      </c>
      <c r="Z871">
        <v>47</v>
      </c>
      <c r="AA871">
        <v>95</v>
      </c>
      <c r="AB871" t="s">
        <v>4767</v>
      </c>
    </row>
    <row r="872" spans="1:28" x14ac:dyDescent="0.3">
      <c r="A872" s="4" t="s">
        <v>4769</v>
      </c>
      <c r="B872" t="s">
        <v>67</v>
      </c>
      <c r="C872" t="s">
        <v>68</v>
      </c>
      <c r="D872" t="s">
        <v>58</v>
      </c>
      <c r="E872">
        <v>1996</v>
      </c>
      <c r="F872">
        <v>116</v>
      </c>
      <c r="G872" t="s">
        <v>4768</v>
      </c>
      <c r="H872" t="s">
        <v>4771</v>
      </c>
      <c r="I872" s="4">
        <v>55000000</v>
      </c>
      <c r="J872" s="4">
        <v>18573791</v>
      </c>
      <c r="K872">
        <v>5.8</v>
      </c>
      <c r="L872">
        <v>2.35</v>
      </c>
      <c r="M872" t="s">
        <v>612</v>
      </c>
      <c r="N872" t="s">
        <v>1758</v>
      </c>
      <c r="O872">
        <v>12000</v>
      </c>
      <c r="P872" t="s">
        <v>1765</v>
      </c>
      <c r="Q872">
        <v>22000</v>
      </c>
      <c r="R872" t="s">
        <v>4635</v>
      </c>
      <c r="S872">
        <v>617</v>
      </c>
      <c r="T872" t="s">
        <v>4770</v>
      </c>
      <c r="U872">
        <v>552</v>
      </c>
      <c r="V872">
        <v>0</v>
      </c>
      <c r="W872">
        <v>24618</v>
      </c>
      <c r="X872">
        <v>3</v>
      </c>
      <c r="Y872">
        <v>38533</v>
      </c>
      <c r="Z872">
        <v>50</v>
      </c>
      <c r="AA872">
        <v>89</v>
      </c>
      <c r="AB872" t="s">
        <v>4772</v>
      </c>
    </row>
    <row r="873" spans="1:28" x14ac:dyDescent="0.3">
      <c r="A873" s="4" t="s">
        <v>4774</v>
      </c>
      <c r="B873" t="s">
        <v>67</v>
      </c>
      <c r="C873" t="s">
        <v>86</v>
      </c>
      <c r="D873" t="s">
        <v>24160</v>
      </c>
      <c r="E873">
        <v>2004</v>
      </c>
      <c r="F873">
        <v>143</v>
      </c>
      <c r="G873" t="s">
        <v>4773</v>
      </c>
      <c r="H873" t="s">
        <v>4776</v>
      </c>
      <c r="I873" s="4">
        <v>70000000</v>
      </c>
      <c r="J873" s="4">
        <v>51225796</v>
      </c>
      <c r="K873">
        <v>7.4</v>
      </c>
      <c r="L873">
        <v>2.35</v>
      </c>
      <c r="M873" t="s">
        <v>69</v>
      </c>
      <c r="N873" t="s">
        <v>1347</v>
      </c>
      <c r="O873">
        <v>541</v>
      </c>
      <c r="P873" t="s">
        <v>668</v>
      </c>
      <c r="Q873">
        <v>18000</v>
      </c>
      <c r="R873" t="s">
        <v>3502</v>
      </c>
      <c r="S873">
        <v>893</v>
      </c>
      <c r="T873" t="s">
        <v>4775</v>
      </c>
      <c r="U873">
        <v>530</v>
      </c>
      <c r="V873">
        <v>0</v>
      </c>
      <c r="W873">
        <v>20660</v>
      </c>
      <c r="X873">
        <v>0</v>
      </c>
      <c r="Y873">
        <v>96654</v>
      </c>
      <c r="Z873">
        <v>153</v>
      </c>
      <c r="AA873">
        <v>2047</v>
      </c>
      <c r="AB873" t="s">
        <v>4777</v>
      </c>
    </row>
    <row r="874" spans="1:28" x14ac:dyDescent="0.3">
      <c r="A874" s="4" t="s">
        <v>4779</v>
      </c>
      <c r="B874" t="s">
        <v>67</v>
      </c>
      <c r="C874" t="s">
        <v>86</v>
      </c>
      <c r="D874" t="s">
        <v>58</v>
      </c>
      <c r="E874">
        <v>2007</v>
      </c>
      <c r="F874">
        <v>114</v>
      </c>
      <c r="G874" t="s">
        <v>3255</v>
      </c>
      <c r="H874" t="s">
        <v>4780</v>
      </c>
      <c r="I874" s="4">
        <v>55000000</v>
      </c>
      <c r="J874" s="4">
        <v>16264475</v>
      </c>
      <c r="K874">
        <v>6.9</v>
      </c>
      <c r="L874">
        <v>1.85</v>
      </c>
      <c r="M874" t="s">
        <v>69</v>
      </c>
      <c r="N874" t="s">
        <v>4778</v>
      </c>
      <c r="O874">
        <v>159</v>
      </c>
      <c r="P874" t="s">
        <v>473</v>
      </c>
      <c r="Q874">
        <v>13000</v>
      </c>
      <c r="R874" t="s">
        <v>1422</v>
      </c>
      <c r="S874">
        <v>2000</v>
      </c>
      <c r="T874" t="s">
        <v>1214</v>
      </c>
      <c r="U874">
        <v>877</v>
      </c>
      <c r="V874">
        <v>0</v>
      </c>
      <c r="W874">
        <v>16899</v>
      </c>
      <c r="X874">
        <v>1</v>
      </c>
      <c r="Y874">
        <v>54787</v>
      </c>
      <c r="Z874">
        <v>202</v>
      </c>
      <c r="AA874">
        <v>216</v>
      </c>
      <c r="AB874" t="s">
        <v>4781</v>
      </c>
    </row>
    <row r="875" spans="1:28" x14ac:dyDescent="0.3">
      <c r="A875" s="4" t="s">
        <v>4783</v>
      </c>
      <c r="B875" t="s">
        <v>67</v>
      </c>
      <c r="C875" t="s">
        <v>68</v>
      </c>
      <c r="D875" t="s">
        <v>58</v>
      </c>
      <c r="E875">
        <v>2005</v>
      </c>
      <c r="F875">
        <v>93</v>
      </c>
      <c r="G875" t="s">
        <v>674</v>
      </c>
      <c r="H875" t="s">
        <v>4785</v>
      </c>
      <c r="I875" s="4">
        <v>62000000</v>
      </c>
      <c r="J875" s="4">
        <v>25857987</v>
      </c>
      <c r="K875">
        <v>5.5</v>
      </c>
      <c r="L875">
        <v>2.35</v>
      </c>
      <c r="M875" t="s">
        <v>69</v>
      </c>
      <c r="N875" t="s">
        <v>4782</v>
      </c>
      <c r="O875">
        <v>45</v>
      </c>
      <c r="P875" t="s">
        <v>802</v>
      </c>
      <c r="Q875">
        <v>9000</v>
      </c>
      <c r="R875" t="s">
        <v>4138</v>
      </c>
      <c r="S875">
        <v>460</v>
      </c>
      <c r="T875" t="s">
        <v>4784</v>
      </c>
      <c r="U875">
        <v>352</v>
      </c>
      <c r="V875">
        <v>0</v>
      </c>
      <c r="W875">
        <v>10185</v>
      </c>
      <c r="X875">
        <v>0</v>
      </c>
      <c r="Y875">
        <v>110614</v>
      </c>
      <c r="Z875">
        <v>178</v>
      </c>
      <c r="AA875">
        <v>532</v>
      </c>
      <c r="AB875" t="s">
        <v>4786</v>
      </c>
    </row>
    <row r="876" spans="1:28" x14ac:dyDescent="0.3">
      <c r="A876" s="4" t="s">
        <v>4790</v>
      </c>
      <c r="B876" t="s">
        <v>67</v>
      </c>
      <c r="C876" t="s">
        <v>68</v>
      </c>
      <c r="D876" t="s">
        <v>58</v>
      </c>
      <c r="E876">
        <v>2003</v>
      </c>
      <c r="F876">
        <v>280</v>
      </c>
      <c r="G876" t="s">
        <v>1980</v>
      </c>
      <c r="H876" t="s">
        <v>4792</v>
      </c>
      <c r="I876" s="4">
        <v>56000000</v>
      </c>
      <c r="J876" s="4">
        <v>12870569</v>
      </c>
      <c r="K876">
        <v>6.3</v>
      </c>
      <c r="L876">
        <v>2.35</v>
      </c>
      <c r="M876" t="s">
        <v>69</v>
      </c>
      <c r="N876" t="s">
        <v>4787</v>
      </c>
      <c r="O876">
        <v>33</v>
      </c>
      <c r="P876" t="s">
        <v>4789</v>
      </c>
      <c r="Q876">
        <v>789</v>
      </c>
      <c r="R876" t="s">
        <v>4788</v>
      </c>
      <c r="S876">
        <v>640</v>
      </c>
      <c r="T876" t="s">
        <v>4791</v>
      </c>
      <c r="U876">
        <v>67</v>
      </c>
      <c r="V876">
        <v>953</v>
      </c>
      <c r="W876">
        <v>1671</v>
      </c>
      <c r="X876">
        <v>0</v>
      </c>
      <c r="Y876">
        <v>13215</v>
      </c>
      <c r="Z876">
        <v>84</v>
      </c>
      <c r="AA876">
        <v>497</v>
      </c>
      <c r="AB876" t="s">
        <v>4793</v>
      </c>
    </row>
    <row r="877" spans="1:28" x14ac:dyDescent="0.3">
      <c r="A877" s="4" t="s">
        <v>4796</v>
      </c>
      <c r="B877" t="s">
        <v>67</v>
      </c>
      <c r="C877" t="s">
        <v>68</v>
      </c>
      <c r="D877" t="s">
        <v>58</v>
      </c>
      <c r="E877">
        <v>1997</v>
      </c>
      <c r="F877">
        <v>100</v>
      </c>
      <c r="G877" t="s">
        <v>89</v>
      </c>
      <c r="H877" t="s">
        <v>4797</v>
      </c>
      <c r="I877" s="4">
        <v>71000000</v>
      </c>
      <c r="J877" s="4">
        <v>11466088</v>
      </c>
      <c r="K877">
        <v>4.7</v>
      </c>
      <c r="L877">
        <v>2.35</v>
      </c>
      <c r="M877" t="s">
        <v>612</v>
      </c>
      <c r="N877" t="s">
        <v>4794</v>
      </c>
      <c r="O877">
        <v>0</v>
      </c>
      <c r="P877" t="s">
        <v>3319</v>
      </c>
      <c r="Q877">
        <v>995</v>
      </c>
      <c r="R877" t="s">
        <v>4795</v>
      </c>
      <c r="S877">
        <v>879</v>
      </c>
      <c r="T877" t="s">
        <v>3276</v>
      </c>
      <c r="U877">
        <v>745</v>
      </c>
      <c r="V877">
        <v>316</v>
      </c>
      <c r="W877">
        <v>3952</v>
      </c>
      <c r="X877">
        <v>0</v>
      </c>
      <c r="Y877">
        <v>8983</v>
      </c>
      <c r="Z877">
        <v>44</v>
      </c>
      <c r="AA877">
        <v>84</v>
      </c>
      <c r="AB877" t="s">
        <v>4798</v>
      </c>
    </row>
    <row r="878" spans="1:28" x14ac:dyDescent="0.3">
      <c r="A878" s="4" t="s">
        <v>4801</v>
      </c>
      <c r="B878" t="s">
        <v>67</v>
      </c>
      <c r="C878" t="s">
        <v>68</v>
      </c>
      <c r="D878" t="s">
        <v>58</v>
      </c>
      <c r="E878">
        <v>2009</v>
      </c>
      <c r="F878">
        <v>107</v>
      </c>
      <c r="G878" t="s">
        <v>4800</v>
      </c>
      <c r="H878" t="s">
        <v>4802</v>
      </c>
      <c r="I878" s="4">
        <v>55000000</v>
      </c>
      <c r="J878" s="4">
        <v>16088610</v>
      </c>
      <c r="K878">
        <v>5.6</v>
      </c>
      <c r="L878">
        <v>2.35</v>
      </c>
      <c r="M878" t="s">
        <v>122</v>
      </c>
      <c r="N878" t="s">
        <v>4799</v>
      </c>
      <c r="O878">
        <v>11</v>
      </c>
      <c r="P878" t="s">
        <v>1171</v>
      </c>
      <c r="Q878">
        <v>939</v>
      </c>
      <c r="R878" t="s">
        <v>1329</v>
      </c>
      <c r="S878">
        <v>605</v>
      </c>
      <c r="T878" t="s">
        <v>3001</v>
      </c>
      <c r="U878">
        <v>506</v>
      </c>
      <c r="V878">
        <v>610</v>
      </c>
      <c r="W878">
        <v>3742</v>
      </c>
      <c r="X878">
        <v>2</v>
      </c>
      <c r="Y878">
        <v>10417</v>
      </c>
      <c r="Z878">
        <v>93</v>
      </c>
      <c r="AA878">
        <v>39</v>
      </c>
      <c r="AB878" t="s">
        <v>4803</v>
      </c>
    </row>
    <row r="879" spans="1:28" x14ac:dyDescent="0.3">
      <c r="A879" s="4" t="s">
        <v>4806</v>
      </c>
      <c r="B879" t="s">
        <v>67</v>
      </c>
      <c r="C879" t="s">
        <v>68</v>
      </c>
      <c r="D879" t="s">
        <v>58</v>
      </c>
      <c r="E879">
        <v>2014</v>
      </c>
      <c r="F879">
        <v>119</v>
      </c>
      <c r="G879" t="s">
        <v>4805</v>
      </c>
      <c r="H879" t="s">
        <v>4808</v>
      </c>
      <c r="I879" s="4">
        <v>50000000</v>
      </c>
      <c r="J879" s="4">
        <v>51178893</v>
      </c>
      <c r="K879">
        <v>6.4</v>
      </c>
      <c r="L879">
        <v>1.85</v>
      </c>
      <c r="M879" t="s">
        <v>122</v>
      </c>
      <c r="N879" t="s">
        <v>744</v>
      </c>
      <c r="O879">
        <v>33</v>
      </c>
      <c r="P879" t="s">
        <v>974</v>
      </c>
      <c r="Q879">
        <v>3000</v>
      </c>
      <c r="R879" t="s">
        <v>4804</v>
      </c>
      <c r="S879">
        <v>2000</v>
      </c>
      <c r="T879" t="s">
        <v>4807</v>
      </c>
      <c r="U879">
        <v>518</v>
      </c>
      <c r="V879">
        <v>10000</v>
      </c>
      <c r="W879">
        <v>6089</v>
      </c>
      <c r="X879">
        <v>4</v>
      </c>
      <c r="Y879">
        <v>24285</v>
      </c>
      <c r="Z879">
        <v>277</v>
      </c>
      <c r="AA879">
        <v>110</v>
      </c>
      <c r="AB879" t="s">
        <v>4809</v>
      </c>
    </row>
    <row r="880" spans="1:28" x14ac:dyDescent="0.3">
      <c r="A880" s="4" t="s">
        <v>4810</v>
      </c>
      <c r="B880" t="s">
        <v>67</v>
      </c>
      <c r="C880" t="s">
        <v>86</v>
      </c>
      <c r="D880" t="s">
        <v>58</v>
      </c>
      <c r="E880">
        <v>2004</v>
      </c>
      <c r="F880">
        <v>95</v>
      </c>
      <c r="G880" t="s">
        <v>3052</v>
      </c>
      <c r="H880" t="s">
        <v>4812</v>
      </c>
      <c r="I880" s="4">
        <v>57000000</v>
      </c>
      <c r="J880" s="4">
        <v>6768055</v>
      </c>
      <c r="K880">
        <v>4.2</v>
      </c>
      <c r="L880">
        <v>1.85</v>
      </c>
      <c r="M880" t="s">
        <v>122</v>
      </c>
      <c r="N880" t="s">
        <v>3389</v>
      </c>
      <c r="O880">
        <v>906</v>
      </c>
      <c r="P880" t="s">
        <v>312</v>
      </c>
      <c r="Q880">
        <v>956</v>
      </c>
      <c r="R880" t="s">
        <v>4357</v>
      </c>
      <c r="S880">
        <v>579</v>
      </c>
      <c r="T880" t="s">
        <v>4811</v>
      </c>
      <c r="U880">
        <v>287</v>
      </c>
      <c r="V880">
        <v>437</v>
      </c>
      <c r="W880">
        <v>2260</v>
      </c>
      <c r="X880">
        <v>0</v>
      </c>
      <c r="Y880">
        <v>11148</v>
      </c>
      <c r="Z880">
        <v>76</v>
      </c>
      <c r="AA880">
        <v>229</v>
      </c>
      <c r="AB880" t="s">
        <v>4813</v>
      </c>
    </row>
    <row r="881" spans="1:28" x14ac:dyDescent="0.3">
      <c r="A881" s="4" t="s">
        <v>4817</v>
      </c>
      <c r="B881" t="s">
        <v>67</v>
      </c>
      <c r="C881" t="s">
        <v>68</v>
      </c>
      <c r="D881" t="s">
        <v>58</v>
      </c>
      <c r="E881">
        <v>2010</v>
      </c>
      <c r="F881">
        <v>119</v>
      </c>
      <c r="G881" t="s">
        <v>4816</v>
      </c>
      <c r="H881" t="s">
        <v>4819</v>
      </c>
      <c r="I881" s="4">
        <v>55000000</v>
      </c>
      <c r="J881" s="4">
        <v>39440655</v>
      </c>
      <c r="K881">
        <v>6.4</v>
      </c>
      <c r="L881">
        <v>2.35</v>
      </c>
      <c r="M881" t="s">
        <v>69</v>
      </c>
      <c r="N881" t="s">
        <v>4814</v>
      </c>
      <c r="O881">
        <v>59</v>
      </c>
      <c r="P881" t="s">
        <v>3943</v>
      </c>
      <c r="Q881">
        <v>2000</v>
      </c>
      <c r="R881" t="s">
        <v>4815</v>
      </c>
      <c r="S881">
        <v>828</v>
      </c>
      <c r="T881" t="s">
        <v>4818</v>
      </c>
      <c r="U881">
        <v>676</v>
      </c>
      <c r="V881">
        <v>19000</v>
      </c>
      <c r="W881">
        <v>4315</v>
      </c>
      <c r="X881">
        <v>1</v>
      </c>
      <c r="Y881">
        <v>61680</v>
      </c>
      <c r="Z881">
        <v>197</v>
      </c>
      <c r="AA881">
        <v>222</v>
      </c>
      <c r="AB881" t="s">
        <v>4820</v>
      </c>
    </row>
    <row r="882" spans="1:28" x14ac:dyDescent="0.3">
      <c r="A882" s="4" t="s">
        <v>4824</v>
      </c>
      <c r="B882" t="s">
        <v>1486</v>
      </c>
      <c r="C882" t="s">
        <v>1487</v>
      </c>
      <c r="D882" t="s">
        <v>58</v>
      </c>
      <c r="E882">
        <v>2004</v>
      </c>
      <c r="F882">
        <v>133</v>
      </c>
      <c r="G882" t="s">
        <v>4822</v>
      </c>
      <c r="H882" t="s">
        <v>4826</v>
      </c>
      <c r="I882" s="4">
        <v>47000000</v>
      </c>
      <c r="J882" s="4">
        <v>6167817</v>
      </c>
      <c r="K882">
        <v>7.7</v>
      </c>
      <c r="L882">
        <v>2.35</v>
      </c>
      <c r="M882" t="s">
        <v>612</v>
      </c>
      <c r="N882" t="s">
        <v>4185</v>
      </c>
      <c r="O882">
        <v>0</v>
      </c>
      <c r="P882" t="s">
        <v>4823</v>
      </c>
      <c r="Q882">
        <v>226</v>
      </c>
      <c r="R882" t="s">
        <v>4821</v>
      </c>
      <c r="S882">
        <v>52</v>
      </c>
      <c r="T882" t="s">
        <v>4825</v>
      </c>
      <c r="U882">
        <v>46</v>
      </c>
      <c r="V882">
        <v>0</v>
      </c>
      <c r="W882">
        <v>405</v>
      </c>
      <c r="X882">
        <v>1</v>
      </c>
      <c r="Y882">
        <v>62607</v>
      </c>
      <c r="Z882">
        <v>186</v>
      </c>
      <c r="AA882">
        <v>239</v>
      </c>
      <c r="AB882" t="s">
        <v>4827</v>
      </c>
    </row>
    <row r="883" spans="1:28" x14ac:dyDescent="0.3">
      <c r="A883" s="4" t="s">
        <v>4831</v>
      </c>
      <c r="B883" t="s">
        <v>67</v>
      </c>
      <c r="C883" t="s">
        <v>86</v>
      </c>
      <c r="D883" t="s">
        <v>24160</v>
      </c>
      <c r="E883">
        <v>1962</v>
      </c>
      <c r="F883">
        <v>152</v>
      </c>
      <c r="G883" t="s">
        <v>4829</v>
      </c>
      <c r="H883" t="s">
        <v>4833</v>
      </c>
      <c r="I883" s="4">
        <v>2000000</v>
      </c>
      <c r="J883" s="4" t="s">
        <v>24161</v>
      </c>
      <c r="K883">
        <v>7.7</v>
      </c>
      <c r="L883">
        <v>1.66</v>
      </c>
      <c r="M883" t="s">
        <v>4835</v>
      </c>
      <c r="N883" t="s">
        <v>3738</v>
      </c>
      <c r="O883">
        <v>0</v>
      </c>
      <c r="P883" t="s">
        <v>4830</v>
      </c>
      <c r="Q883">
        <v>617</v>
      </c>
      <c r="R883" t="s">
        <v>4828</v>
      </c>
      <c r="S883">
        <v>367</v>
      </c>
      <c r="T883" t="s">
        <v>4832</v>
      </c>
      <c r="U883">
        <v>177</v>
      </c>
      <c r="V883">
        <v>0</v>
      </c>
      <c r="W883">
        <v>1403</v>
      </c>
      <c r="X883">
        <v>0</v>
      </c>
      <c r="Y883">
        <v>67822</v>
      </c>
      <c r="Z883">
        <v>103</v>
      </c>
      <c r="AA883">
        <v>207</v>
      </c>
      <c r="AB883" t="s">
        <v>4834</v>
      </c>
    </row>
    <row r="884" spans="1:28" x14ac:dyDescent="0.3">
      <c r="A884" s="4" t="s">
        <v>4839</v>
      </c>
      <c r="B884" t="s">
        <v>67</v>
      </c>
      <c r="C884" t="s">
        <v>68</v>
      </c>
      <c r="D884" t="s">
        <v>58</v>
      </c>
      <c r="E884">
        <v>2002</v>
      </c>
      <c r="F884">
        <v>96</v>
      </c>
      <c r="G884" t="s">
        <v>4838</v>
      </c>
      <c r="H884" t="s">
        <v>4840</v>
      </c>
      <c r="I884" s="4">
        <v>55000000</v>
      </c>
      <c r="J884" s="4" t="s">
        <v>24161</v>
      </c>
      <c r="K884">
        <v>5.3</v>
      </c>
      <c r="L884">
        <v>2.35</v>
      </c>
      <c r="M884" t="s">
        <v>612</v>
      </c>
      <c r="N884" t="s">
        <v>4836</v>
      </c>
      <c r="O884">
        <v>13</v>
      </c>
      <c r="P884" t="s">
        <v>1803</v>
      </c>
      <c r="Q884">
        <v>13000</v>
      </c>
      <c r="R884" t="s">
        <v>4837</v>
      </c>
      <c r="S884">
        <v>854</v>
      </c>
      <c r="T884" t="s">
        <v>4704</v>
      </c>
      <c r="U884">
        <v>534</v>
      </c>
      <c r="V884">
        <v>448</v>
      </c>
      <c r="W884">
        <v>15803</v>
      </c>
      <c r="X884">
        <v>1</v>
      </c>
      <c r="Y884">
        <v>19706</v>
      </c>
      <c r="Z884">
        <v>66</v>
      </c>
      <c r="AA884">
        <v>142</v>
      </c>
      <c r="AB884" t="s">
        <v>4841</v>
      </c>
    </row>
    <row r="885" spans="1:28" x14ac:dyDescent="0.3">
      <c r="A885" s="4" t="s">
        <v>4843</v>
      </c>
      <c r="B885" t="s">
        <v>67</v>
      </c>
      <c r="C885" t="s">
        <v>68</v>
      </c>
      <c r="D885" t="s">
        <v>58</v>
      </c>
      <c r="E885">
        <v>2002</v>
      </c>
      <c r="F885">
        <v>117</v>
      </c>
      <c r="G885" t="s">
        <v>2227</v>
      </c>
      <c r="H885" t="s">
        <v>4844</v>
      </c>
      <c r="I885" s="4">
        <v>54000000</v>
      </c>
      <c r="J885" s="4">
        <v>81645152</v>
      </c>
      <c r="K885">
        <v>6.7</v>
      </c>
      <c r="L885">
        <v>1.85</v>
      </c>
      <c r="M885" t="s">
        <v>612</v>
      </c>
      <c r="N885" t="s">
        <v>405</v>
      </c>
      <c r="O885">
        <v>0</v>
      </c>
      <c r="P885" t="s">
        <v>4842</v>
      </c>
      <c r="Q885">
        <v>12000</v>
      </c>
      <c r="R885" t="s">
        <v>233</v>
      </c>
      <c r="S885">
        <v>919</v>
      </c>
      <c r="T885" t="s">
        <v>1238</v>
      </c>
      <c r="U885">
        <v>845</v>
      </c>
      <c r="V885">
        <v>0</v>
      </c>
      <c r="W885">
        <v>15371</v>
      </c>
      <c r="X885">
        <v>1</v>
      </c>
      <c r="Y885">
        <v>158267</v>
      </c>
      <c r="Z885">
        <v>224</v>
      </c>
      <c r="AA885">
        <v>559</v>
      </c>
      <c r="AB885" t="s">
        <v>4845</v>
      </c>
    </row>
    <row r="886" spans="1:28" x14ac:dyDescent="0.3">
      <c r="A886" s="4" t="s">
        <v>4846</v>
      </c>
      <c r="B886" t="s">
        <v>67</v>
      </c>
      <c r="C886" t="s">
        <v>68</v>
      </c>
      <c r="D886" t="s">
        <v>58</v>
      </c>
      <c r="E886">
        <v>2008</v>
      </c>
      <c r="F886">
        <v>123</v>
      </c>
      <c r="G886" t="s">
        <v>241</v>
      </c>
      <c r="H886" t="s">
        <v>4848</v>
      </c>
      <c r="I886" s="4">
        <v>55000000</v>
      </c>
      <c r="J886" s="4">
        <v>69951824</v>
      </c>
      <c r="K886">
        <v>7.7</v>
      </c>
      <c r="L886">
        <v>2.35</v>
      </c>
      <c r="M886" t="s">
        <v>69</v>
      </c>
      <c r="N886" t="s">
        <v>4634</v>
      </c>
      <c r="O886">
        <v>125</v>
      </c>
      <c r="P886" t="s">
        <v>193</v>
      </c>
      <c r="Q886">
        <v>10000</v>
      </c>
      <c r="R886" t="s">
        <v>1007</v>
      </c>
      <c r="S886">
        <v>3000</v>
      </c>
      <c r="T886" t="s">
        <v>4847</v>
      </c>
      <c r="U886">
        <v>835</v>
      </c>
      <c r="V886">
        <v>26000</v>
      </c>
      <c r="W886">
        <v>14727</v>
      </c>
      <c r="X886">
        <v>1</v>
      </c>
      <c r="Y886">
        <v>232710</v>
      </c>
      <c r="Z886">
        <v>202</v>
      </c>
      <c r="AA886">
        <v>599</v>
      </c>
      <c r="AB886" t="s">
        <v>4849</v>
      </c>
    </row>
    <row r="887" spans="1:28" x14ac:dyDescent="0.3">
      <c r="A887" s="4" t="s">
        <v>4851</v>
      </c>
      <c r="B887" t="s">
        <v>67</v>
      </c>
      <c r="C887" t="s">
        <v>68</v>
      </c>
      <c r="D887" t="s">
        <v>58</v>
      </c>
      <c r="E887">
        <v>2012</v>
      </c>
      <c r="F887">
        <v>92</v>
      </c>
      <c r="G887" t="s">
        <v>89</v>
      </c>
      <c r="H887" t="s">
        <v>4853</v>
      </c>
      <c r="I887" s="4">
        <v>55000000</v>
      </c>
      <c r="J887" s="4">
        <v>9483821</v>
      </c>
      <c r="K887">
        <v>5.7</v>
      </c>
      <c r="L887">
        <v>1.85</v>
      </c>
      <c r="M887" t="s">
        <v>612</v>
      </c>
      <c r="N887" t="s">
        <v>4365</v>
      </c>
      <c r="O887">
        <v>394</v>
      </c>
      <c r="P887" t="s">
        <v>1803</v>
      </c>
      <c r="Q887">
        <v>13000</v>
      </c>
      <c r="R887" t="s">
        <v>4850</v>
      </c>
      <c r="S887">
        <v>11000</v>
      </c>
      <c r="T887" t="s">
        <v>4852</v>
      </c>
      <c r="U887">
        <v>565</v>
      </c>
      <c r="V887">
        <v>10000</v>
      </c>
      <c r="W887">
        <v>25418</v>
      </c>
      <c r="X887">
        <v>3</v>
      </c>
      <c r="Y887">
        <v>39247</v>
      </c>
      <c r="Z887">
        <v>279</v>
      </c>
      <c r="AA887">
        <v>131</v>
      </c>
      <c r="AB887" t="s">
        <v>4854</v>
      </c>
    </row>
    <row r="888" spans="1:28" x14ac:dyDescent="0.3">
      <c r="A888" s="4" t="s">
        <v>4856</v>
      </c>
      <c r="B888" t="s">
        <v>67</v>
      </c>
      <c r="C888" t="s">
        <v>68</v>
      </c>
      <c r="D888" t="s">
        <v>58</v>
      </c>
      <c r="E888">
        <v>1990</v>
      </c>
      <c r="F888">
        <v>170</v>
      </c>
      <c r="G888" t="s">
        <v>1954</v>
      </c>
      <c r="H888" t="s">
        <v>4857</v>
      </c>
      <c r="I888" s="4">
        <v>54000000</v>
      </c>
      <c r="J888" s="4">
        <v>66676062</v>
      </c>
      <c r="K888">
        <v>7.6</v>
      </c>
      <c r="L888">
        <v>1.85</v>
      </c>
      <c r="M888" t="s">
        <v>612</v>
      </c>
      <c r="N888" t="s">
        <v>4855</v>
      </c>
      <c r="O888">
        <v>0</v>
      </c>
      <c r="P888" t="s">
        <v>2400</v>
      </c>
      <c r="Q888">
        <v>14000</v>
      </c>
      <c r="R888" t="s">
        <v>335</v>
      </c>
      <c r="S888">
        <v>1000</v>
      </c>
      <c r="T888" t="s">
        <v>3191</v>
      </c>
      <c r="U888">
        <v>889</v>
      </c>
      <c r="V888">
        <v>0</v>
      </c>
      <c r="W888">
        <v>16949</v>
      </c>
      <c r="X888">
        <v>1</v>
      </c>
      <c r="Y888">
        <v>267980</v>
      </c>
      <c r="Z888">
        <v>110</v>
      </c>
      <c r="AA888">
        <v>545</v>
      </c>
      <c r="AB888" t="s">
        <v>4858</v>
      </c>
    </row>
    <row r="889" spans="1:28" x14ac:dyDescent="0.3">
      <c r="A889" s="4" t="s">
        <v>4859</v>
      </c>
      <c r="B889" t="s">
        <v>67</v>
      </c>
      <c r="C889" t="s">
        <v>68</v>
      </c>
      <c r="D889" t="s">
        <v>58</v>
      </c>
      <c r="E889">
        <v>2005</v>
      </c>
      <c r="F889">
        <v>123</v>
      </c>
      <c r="G889" t="s">
        <v>1437</v>
      </c>
      <c r="H889" t="s">
        <v>4860</v>
      </c>
      <c r="I889" s="4">
        <v>57000000</v>
      </c>
      <c r="J889" s="4">
        <v>26838389</v>
      </c>
      <c r="K889">
        <v>6.4</v>
      </c>
      <c r="L889">
        <v>1.85</v>
      </c>
      <c r="M889" t="s">
        <v>69</v>
      </c>
      <c r="N889" t="s">
        <v>3360</v>
      </c>
      <c r="O889">
        <v>488</v>
      </c>
      <c r="P889" t="s">
        <v>71</v>
      </c>
      <c r="Q889">
        <v>5000</v>
      </c>
      <c r="R889" t="s">
        <v>111</v>
      </c>
      <c r="S889">
        <v>4000</v>
      </c>
      <c r="T889" t="s">
        <v>261</v>
      </c>
      <c r="U889">
        <v>2000</v>
      </c>
      <c r="V889">
        <v>0</v>
      </c>
      <c r="W889">
        <v>12700</v>
      </c>
      <c r="X889">
        <v>0</v>
      </c>
      <c r="Y889">
        <v>58658</v>
      </c>
      <c r="Z889">
        <v>190</v>
      </c>
      <c r="AA889">
        <v>495</v>
      </c>
      <c r="AB889" t="s">
        <v>4861</v>
      </c>
    </row>
    <row r="890" spans="1:28" x14ac:dyDescent="0.3">
      <c r="A890" s="4" t="s">
        <v>4864</v>
      </c>
      <c r="B890" t="s">
        <v>67</v>
      </c>
      <c r="C890" t="s">
        <v>68</v>
      </c>
      <c r="D890" t="s">
        <v>58</v>
      </c>
      <c r="E890">
        <v>2006</v>
      </c>
      <c r="F890">
        <v>110</v>
      </c>
      <c r="G890" t="s">
        <v>1700</v>
      </c>
      <c r="H890" t="s">
        <v>4866</v>
      </c>
      <c r="I890" s="4">
        <v>54000000</v>
      </c>
      <c r="J890" s="4">
        <v>75604320</v>
      </c>
      <c r="K890">
        <v>5.6</v>
      </c>
      <c r="L890">
        <v>1.85</v>
      </c>
      <c r="M890" t="s">
        <v>69</v>
      </c>
      <c r="N890" t="s">
        <v>247</v>
      </c>
      <c r="O890">
        <v>94</v>
      </c>
      <c r="P890" t="s">
        <v>4863</v>
      </c>
      <c r="Q890">
        <v>277</v>
      </c>
      <c r="R890" t="s">
        <v>4862</v>
      </c>
      <c r="S890">
        <v>245</v>
      </c>
      <c r="T890" t="s">
        <v>4865</v>
      </c>
      <c r="U890">
        <v>240</v>
      </c>
      <c r="V890">
        <v>0</v>
      </c>
      <c r="W890">
        <v>847</v>
      </c>
      <c r="X890">
        <v>1</v>
      </c>
      <c r="Y890">
        <v>68417</v>
      </c>
      <c r="Z890">
        <v>136</v>
      </c>
      <c r="AA890">
        <v>195</v>
      </c>
      <c r="AB890" t="s">
        <v>4867</v>
      </c>
    </row>
    <row r="891" spans="1:28" x14ac:dyDescent="0.3">
      <c r="A891" s="4" t="s">
        <v>4869</v>
      </c>
      <c r="B891" t="s">
        <v>67</v>
      </c>
      <c r="C891" t="s">
        <v>68</v>
      </c>
      <c r="D891" t="s">
        <v>58</v>
      </c>
      <c r="E891">
        <v>1980</v>
      </c>
      <c r="F891">
        <v>116</v>
      </c>
      <c r="G891" t="s">
        <v>605</v>
      </c>
      <c r="H891" t="s">
        <v>4871</v>
      </c>
      <c r="I891" s="4">
        <v>54000000</v>
      </c>
      <c r="J891" s="4">
        <v>108200000</v>
      </c>
      <c r="K891">
        <v>6.8</v>
      </c>
      <c r="L891">
        <v>2.35</v>
      </c>
      <c r="M891" t="s">
        <v>122</v>
      </c>
      <c r="N891" t="s">
        <v>4868</v>
      </c>
      <c r="O891">
        <v>44</v>
      </c>
      <c r="P891" t="s">
        <v>4586</v>
      </c>
      <c r="Q891">
        <v>593</v>
      </c>
      <c r="R891" t="s">
        <v>4191</v>
      </c>
      <c r="S891">
        <v>467</v>
      </c>
      <c r="T891" t="s">
        <v>4870</v>
      </c>
      <c r="U891">
        <v>420</v>
      </c>
      <c r="V891">
        <v>0</v>
      </c>
      <c r="W891">
        <v>2908</v>
      </c>
      <c r="X891">
        <v>4</v>
      </c>
      <c r="Y891">
        <v>76331</v>
      </c>
      <c r="Z891">
        <v>121</v>
      </c>
      <c r="AA891">
        <v>269</v>
      </c>
      <c r="AB891" t="s">
        <v>4872</v>
      </c>
    </row>
    <row r="892" spans="1:28" x14ac:dyDescent="0.3">
      <c r="A892" s="4" t="s">
        <v>4875</v>
      </c>
      <c r="B892" t="s">
        <v>67</v>
      </c>
      <c r="C892" t="s">
        <v>68</v>
      </c>
      <c r="D892" t="s">
        <v>58</v>
      </c>
      <c r="E892">
        <v>2003</v>
      </c>
      <c r="F892">
        <v>121</v>
      </c>
      <c r="G892" t="s">
        <v>4271</v>
      </c>
      <c r="H892" t="s">
        <v>4877</v>
      </c>
      <c r="I892" s="4">
        <v>54000000</v>
      </c>
      <c r="J892" s="4">
        <v>5660084</v>
      </c>
      <c r="K892">
        <v>2.4</v>
      </c>
      <c r="L892">
        <v>2.35</v>
      </c>
      <c r="M892" t="s">
        <v>612</v>
      </c>
      <c r="N892" t="s">
        <v>2447</v>
      </c>
      <c r="O892">
        <v>102</v>
      </c>
      <c r="P892" t="s">
        <v>4874</v>
      </c>
      <c r="Q892">
        <v>117</v>
      </c>
      <c r="R892" t="s">
        <v>4873</v>
      </c>
      <c r="S892">
        <v>62</v>
      </c>
      <c r="T892" t="s">
        <v>4876</v>
      </c>
      <c r="U892">
        <v>43</v>
      </c>
      <c r="V892">
        <v>2000</v>
      </c>
      <c r="W892">
        <v>286</v>
      </c>
      <c r="X892">
        <v>0</v>
      </c>
      <c r="Y892">
        <v>41620</v>
      </c>
      <c r="Z892">
        <v>131</v>
      </c>
      <c r="AA892">
        <v>418</v>
      </c>
      <c r="AB892" t="s">
        <v>4878</v>
      </c>
    </row>
    <row r="893" spans="1:28" x14ac:dyDescent="0.3">
      <c r="A893" s="4" t="s">
        <v>4879</v>
      </c>
      <c r="B893" t="s">
        <v>67</v>
      </c>
      <c r="C893" t="s">
        <v>793</v>
      </c>
      <c r="D893" t="s">
        <v>24160</v>
      </c>
      <c r="E893">
        <v>2006</v>
      </c>
      <c r="F893">
        <v>128</v>
      </c>
      <c r="G893" t="s">
        <v>4085</v>
      </c>
      <c r="H893" t="s">
        <v>4880</v>
      </c>
      <c r="I893" s="4">
        <v>55000000</v>
      </c>
      <c r="J893" s="4">
        <v>7221458</v>
      </c>
      <c r="K893">
        <v>6.2</v>
      </c>
      <c r="L893">
        <v>1.85</v>
      </c>
      <c r="M893" t="s">
        <v>69</v>
      </c>
      <c r="N893" t="s">
        <v>4128</v>
      </c>
      <c r="O893">
        <v>234</v>
      </c>
      <c r="P893" t="s">
        <v>240</v>
      </c>
      <c r="Q893">
        <v>14000</v>
      </c>
      <c r="R893" t="s">
        <v>788</v>
      </c>
      <c r="S893">
        <v>12000</v>
      </c>
      <c r="T893" t="s">
        <v>306</v>
      </c>
      <c r="U893">
        <v>581</v>
      </c>
      <c r="V893">
        <v>0</v>
      </c>
      <c r="W893">
        <v>27614</v>
      </c>
      <c r="X893">
        <v>0</v>
      </c>
      <c r="Y893">
        <v>20740</v>
      </c>
      <c r="Z893">
        <v>127</v>
      </c>
      <c r="AA893">
        <v>178</v>
      </c>
      <c r="AB893" t="s">
        <v>4881</v>
      </c>
    </row>
    <row r="894" spans="1:28" x14ac:dyDescent="0.3">
      <c r="A894" s="4" t="s">
        <v>4882</v>
      </c>
      <c r="B894" t="s">
        <v>67</v>
      </c>
      <c r="C894" t="s">
        <v>793</v>
      </c>
      <c r="D894" t="s">
        <v>58</v>
      </c>
      <c r="E894">
        <v>2000</v>
      </c>
      <c r="F894">
        <v>99</v>
      </c>
      <c r="G894" t="s">
        <v>361</v>
      </c>
      <c r="H894" t="s">
        <v>4883</v>
      </c>
      <c r="I894" s="4">
        <v>46000000</v>
      </c>
      <c r="J894" s="4">
        <v>70327868</v>
      </c>
      <c r="K894">
        <v>5.9</v>
      </c>
      <c r="L894">
        <v>2.35</v>
      </c>
      <c r="M894" t="s">
        <v>612</v>
      </c>
      <c r="N894" t="s">
        <v>2959</v>
      </c>
      <c r="O894">
        <v>309</v>
      </c>
      <c r="P894" t="s">
        <v>88</v>
      </c>
      <c r="Q894">
        <v>23000</v>
      </c>
      <c r="R894" t="s">
        <v>1778</v>
      </c>
      <c r="S894">
        <v>1000</v>
      </c>
      <c r="T894" t="s">
        <v>3722</v>
      </c>
      <c r="U894">
        <v>577</v>
      </c>
      <c r="V894">
        <v>0</v>
      </c>
      <c r="W894">
        <v>26527</v>
      </c>
      <c r="X894">
        <v>0</v>
      </c>
      <c r="Y894">
        <v>58416</v>
      </c>
      <c r="Z894">
        <v>160</v>
      </c>
      <c r="AA894">
        <v>301</v>
      </c>
      <c r="AB894" t="s">
        <v>4884</v>
      </c>
    </row>
    <row r="895" spans="1:28" x14ac:dyDescent="0.3">
      <c r="A895" s="4" t="s">
        <v>4886</v>
      </c>
      <c r="B895" t="s">
        <v>67</v>
      </c>
      <c r="C895" t="s">
        <v>68</v>
      </c>
      <c r="D895" t="s">
        <v>58</v>
      </c>
      <c r="E895">
        <v>1997</v>
      </c>
      <c r="F895">
        <v>94</v>
      </c>
      <c r="G895" t="s">
        <v>4885</v>
      </c>
      <c r="H895" t="s">
        <v>4888</v>
      </c>
      <c r="I895" s="4">
        <v>50000000</v>
      </c>
      <c r="J895" s="4">
        <v>58297830</v>
      </c>
      <c r="K895">
        <v>7.1</v>
      </c>
      <c r="L895">
        <v>2.35</v>
      </c>
      <c r="M895" t="s">
        <v>304</v>
      </c>
      <c r="N895" t="s">
        <v>3168</v>
      </c>
      <c r="O895">
        <v>383</v>
      </c>
      <c r="P895" t="s">
        <v>111</v>
      </c>
      <c r="Q895">
        <v>4000</v>
      </c>
      <c r="R895" t="s">
        <v>288</v>
      </c>
      <c r="S895">
        <v>808</v>
      </c>
      <c r="T895" t="s">
        <v>4887</v>
      </c>
      <c r="U895">
        <v>753</v>
      </c>
      <c r="V895">
        <v>0</v>
      </c>
      <c r="W895">
        <v>6017</v>
      </c>
      <c r="X895">
        <v>1</v>
      </c>
      <c r="Y895">
        <v>86347</v>
      </c>
      <c r="Z895">
        <v>78</v>
      </c>
      <c r="AA895">
        <v>191</v>
      </c>
      <c r="AB895" t="s">
        <v>4889</v>
      </c>
    </row>
    <row r="896" spans="1:28" x14ac:dyDescent="0.3">
      <c r="A896" s="4" t="s">
        <v>4891</v>
      </c>
      <c r="B896" t="s">
        <v>67</v>
      </c>
      <c r="C896" t="s">
        <v>68</v>
      </c>
      <c r="D896" t="s">
        <v>24160</v>
      </c>
      <c r="E896">
        <v>2001</v>
      </c>
      <c r="F896">
        <v>127</v>
      </c>
      <c r="G896" t="s">
        <v>2866</v>
      </c>
      <c r="H896" t="s">
        <v>4892</v>
      </c>
      <c r="I896" s="4">
        <v>52500000</v>
      </c>
      <c r="J896" s="4">
        <v>57386369</v>
      </c>
      <c r="K896">
        <v>7.6</v>
      </c>
      <c r="L896">
        <v>2.35</v>
      </c>
      <c r="M896" t="s">
        <v>69</v>
      </c>
      <c r="N896" t="s">
        <v>391</v>
      </c>
      <c r="O896">
        <v>1000</v>
      </c>
      <c r="P896" t="s">
        <v>420</v>
      </c>
      <c r="Q896">
        <v>1000</v>
      </c>
      <c r="R896" t="s">
        <v>4890</v>
      </c>
      <c r="S896">
        <v>691</v>
      </c>
      <c r="T896" t="s">
        <v>1073</v>
      </c>
      <c r="U896">
        <v>653</v>
      </c>
      <c r="V896">
        <v>10000</v>
      </c>
      <c r="W896">
        <v>2601</v>
      </c>
      <c r="X896">
        <v>1</v>
      </c>
      <c r="Y896">
        <v>224013</v>
      </c>
      <c r="Z896">
        <v>209</v>
      </c>
      <c r="AA896">
        <v>2319</v>
      </c>
      <c r="AB896" t="s">
        <v>4893</v>
      </c>
    </row>
    <row r="897" spans="1:28" x14ac:dyDescent="0.3">
      <c r="A897" s="4" t="s">
        <v>4894</v>
      </c>
      <c r="B897" t="s">
        <v>67</v>
      </c>
      <c r="C897" t="s">
        <v>68</v>
      </c>
      <c r="D897" t="s">
        <v>58</v>
      </c>
      <c r="E897">
        <v>2001</v>
      </c>
      <c r="F897">
        <v>89</v>
      </c>
      <c r="G897" t="s">
        <v>2234</v>
      </c>
      <c r="H897" t="s">
        <v>4896</v>
      </c>
      <c r="I897" s="4">
        <v>53000000</v>
      </c>
      <c r="J897" s="4">
        <v>45207112</v>
      </c>
      <c r="K897">
        <v>5.5</v>
      </c>
      <c r="L897">
        <v>2.35</v>
      </c>
      <c r="M897" t="s">
        <v>69</v>
      </c>
      <c r="N897" t="s">
        <v>4300</v>
      </c>
      <c r="O897">
        <v>17</v>
      </c>
      <c r="P897" t="s">
        <v>299</v>
      </c>
      <c r="Q897">
        <v>12000</v>
      </c>
      <c r="R897" t="s">
        <v>1767</v>
      </c>
      <c r="S897">
        <v>708</v>
      </c>
      <c r="T897" t="s">
        <v>4895</v>
      </c>
      <c r="U897">
        <v>303</v>
      </c>
      <c r="V897">
        <v>361</v>
      </c>
      <c r="W897">
        <v>13390</v>
      </c>
      <c r="X897">
        <v>1</v>
      </c>
      <c r="Y897">
        <v>21283</v>
      </c>
      <c r="Z897">
        <v>98</v>
      </c>
      <c r="AA897">
        <v>190</v>
      </c>
      <c r="AB897" t="s">
        <v>4897</v>
      </c>
    </row>
    <row r="898" spans="1:28" x14ac:dyDescent="0.3">
      <c r="A898" s="4" t="s">
        <v>4899</v>
      </c>
      <c r="B898" t="s">
        <v>67</v>
      </c>
      <c r="C898" t="s">
        <v>68</v>
      </c>
      <c r="D898" t="s">
        <v>58</v>
      </c>
      <c r="E898">
        <v>2015</v>
      </c>
      <c r="F898">
        <v>123</v>
      </c>
      <c r="G898" t="s">
        <v>1745</v>
      </c>
      <c r="H898" t="s">
        <v>4900</v>
      </c>
      <c r="I898" s="4">
        <v>53000000</v>
      </c>
      <c r="J898" s="4">
        <v>62563543</v>
      </c>
      <c r="K898">
        <v>7</v>
      </c>
      <c r="L898">
        <v>2.35</v>
      </c>
      <c r="M898" t="s">
        <v>612</v>
      </c>
      <c r="N898" t="s">
        <v>4898</v>
      </c>
      <c r="O898">
        <v>108</v>
      </c>
      <c r="P898" t="s">
        <v>73</v>
      </c>
      <c r="Q898">
        <v>40000</v>
      </c>
      <c r="R898" t="s">
        <v>380</v>
      </c>
      <c r="S898">
        <v>19000</v>
      </c>
      <c r="T898" t="s">
        <v>1565</v>
      </c>
      <c r="U898">
        <v>3000</v>
      </c>
      <c r="V898">
        <v>44000</v>
      </c>
      <c r="W898">
        <v>63769</v>
      </c>
      <c r="X898">
        <v>7</v>
      </c>
      <c r="Y898">
        <v>115216</v>
      </c>
      <c r="Z898">
        <v>391</v>
      </c>
      <c r="AA898">
        <v>289</v>
      </c>
      <c r="AB898" t="s">
        <v>4901</v>
      </c>
    </row>
    <row r="899" spans="1:28" x14ac:dyDescent="0.3">
      <c r="A899" s="4" t="s">
        <v>4902</v>
      </c>
      <c r="B899" t="s">
        <v>67</v>
      </c>
      <c r="C899" t="s">
        <v>68</v>
      </c>
      <c r="D899" t="s">
        <v>58</v>
      </c>
      <c r="E899">
        <v>2006</v>
      </c>
      <c r="F899">
        <v>135</v>
      </c>
      <c r="G899" t="s">
        <v>1980</v>
      </c>
      <c r="H899" t="s">
        <v>4903</v>
      </c>
      <c r="I899" s="4">
        <v>90000000</v>
      </c>
      <c r="J899" s="4">
        <v>33574332</v>
      </c>
      <c r="K899">
        <v>7.1</v>
      </c>
      <c r="L899">
        <v>2.35</v>
      </c>
      <c r="M899" t="s">
        <v>612</v>
      </c>
      <c r="N899" t="s">
        <v>3705</v>
      </c>
      <c r="O899">
        <v>16000</v>
      </c>
      <c r="P899" t="s">
        <v>360</v>
      </c>
      <c r="Q899">
        <v>23000</v>
      </c>
      <c r="R899" t="s">
        <v>632</v>
      </c>
      <c r="S899">
        <v>638</v>
      </c>
      <c r="T899" t="s">
        <v>459</v>
      </c>
      <c r="U899">
        <v>310</v>
      </c>
      <c r="V899">
        <v>0</v>
      </c>
      <c r="W899">
        <v>24468</v>
      </c>
      <c r="X899">
        <v>0</v>
      </c>
      <c r="Y899">
        <v>101221</v>
      </c>
      <c r="Z899">
        <v>279</v>
      </c>
      <c r="AA899">
        <v>415</v>
      </c>
      <c r="AB899" t="s">
        <v>4904</v>
      </c>
    </row>
    <row r="900" spans="1:28" x14ac:dyDescent="0.3">
      <c r="A900" s="4" t="s">
        <v>4905</v>
      </c>
      <c r="B900" t="s">
        <v>67</v>
      </c>
      <c r="C900" t="s">
        <v>68</v>
      </c>
      <c r="D900" t="s">
        <v>58</v>
      </c>
      <c r="E900">
        <v>2009</v>
      </c>
      <c r="F900">
        <v>118</v>
      </c>
      <c r="G900" t="s">
        <v>2144</v>
      </c>
      <c r="H900" t="s">
        <v>4906</v>
      </c>
      <c r="I900" s="4">
        <v>50000000</v>
      </c>
      <c r="J900" s="4">
        <v>73343413</v>
      </c>
      <c r="K900">
        <v>7.4</v>
      </c>
      <c r="L900">
        <v>2.35</v>
      </c>
      <c r="M900" t="s">
        <v>612</v>
      </c>
      <c r="N900" t="s">
        <v>3102</v>
      </c>
      <c r="O900">
        <v>473</v>
      </c>
      <c r="P900" t="s">
        <v>668</v>
      </c>
      <c r="Q900">
        <v>18000</v>
      </c>
      <c r="R900" t="s">
        <v>2733</v>
      </c>
      <c r="S900">
        <v>1000</v>
      </c>
      <c r="T900" t="s">
        <v>3057</v>
      </c>
      <c r="U900">
        <v>963</v>
      </c>
      <c r="V900">
        <v>21000</v>
      </c>
      <c r="W900">
        <v>22517</v>
      </c>
      <c r="X900">
        <v>0</v>
      </c>
      <c r="Y900">
        <v>217480</v>
      </c>
      <c r="Z900">
        <v>216</v>
      </c>
      <c r="AA900">
        <v>429</v>
      </c>
      <c r="AB900" t="s">
        <v>4907</v>
      </c>
    </row>
    <row r="901" spans="1:28" x14ac:dyDescent="0.3">
      <c r="A901" s="4" t="s">
        <v>4910</v>
      </c>
      <c r="B901" t="s">
        <v>67</v>
      </c>
      <c r="C901" t="s">
        <v>68</v>
      </c>
      <c r="D901" t="s">
        <v>58</v>
      </c>
      <c r="E901">
        <v>2007</v>
      </c>
      <c r="F901">
        <v>189</v>
      </c>
      <c r="G901" t="s">
        <v>4909</v>
      </c>
      <c r="H901" t="s">
        <v>4911</v>
      </c>
      <c r="I901" s="4">
        <v>53000000</v>
      </c>
      <c r="J901" s="4">
        <v>25031037</v>
      </c>
      <c r="K901">
        <v>7.6</v>
      </c>
      <c r="L901">
        <v>2.35</v>
      </c>
      <c r="M901" t="s">
        <v>612</v>
      </c>
      <c r="N901" t="s">
        <v>4908</v>
      </c>
      <c r="O901">
        <v>0</v>
      </c>
      <c r="P901" t="s">
        <v>1783</v>
      </c>
      <c r="Q901">
        <v>16000</v>
      </c>
      <c r="R901" t="s">
        <v>1007</v>
      </c>
      <c r="S901">
        <v>3000</v>
      </c>
      <c r="T901" t="s">
        <v>1451</v>
      </c>
      <c r="U901">
        <v>1000</v>
      </c>
      <c r="V901">
        <v>0</v>
      </c>
      <c r="W901">
        <v>22186</v>
      </c>
      <c r="X901">
        <v>0</v>
      </c>
      <c r="Y901">
        <v>155496</v>
      </c>
      <c r="Z901">
        <v>250</v>
      </c>
      <c r="AA901">
        <v>532</v>
      </c>
      <c r="AB901" t="s">
        <v>4912</v>
      </c>
    </row>
    <row r="902" spans="1:28" x14ac:dyDescent="0.3">
      <c r="A902" s="4" t="s">
        <v>4915</v>
      </c>
      <c r="B902" t="s">
        <v>67</v>
      </c>
      <c r="C902" t="s">
        <v>68</v>
      </c>
      <c r="D902" t="s">
        <v>58</v>
      </c>
      <c r="E902">
        <v>1998</v>
      </c>
      <c r="F902">
        <v>172</v>
      </c>
      <c r="G902" t="s">
        <v>4914</v>
      </c>
      <c r="H902" t="s">
        <v>4917</v>
      </c>
      <c r="I902" s="4">
        <v>55000000</v>
      </c>
      <c r="J902" s="4">
        <v>22843047</v>
      </c>
      <c r="K902">
        <v>5.9</v>
      </c>
      <c r="L902">
        <v>1.85</v>
      </c>
      <c r="M902" t="s">
        <v>612</v>
      </c>
      <c r="N902" t="s">
        <v>2745</v>
      </c>
      <c r="O902">
        <v>438</v>
      </c>
      <c r="P902" t="s">
        <v>927</v>
      </c>
      <c r="Q902">
        <v>852</v>
      </c>
      <c r="R902" t="s">
        <v>4913</v>
      </c>
      <c r="S902">
        <v>637</v>
      </c>
      <c r="T902" t="s">
        <v>4916</v>
      </c>
      <c r="U902">
        <v>466</v>
      </c>
      <c r="V902">
        <v>853</v>
      </c>
      <c r="W902">
        <v>2397</v>
      </c>
      <c r="X902">
        <v>1</v>
      </c>
      <c r="Y902">
        <v>6082</v>
      </c>
      <c r="Z902">
        <v>78</v>
      </c>
      <c r="AA902">
        <v>207</v>
      </c>
      <c r="AB902" t="s">
        <v>4918</v>
      </c>
    </row>
    <row r="903" spans="1:28" x14ac:dyDescent="0.3">
      <c r="A903" s="4" t="s">
        <v>4921</v>
      </c>
      <c r="B903" t="s">
        <v>67</v>
      </c>
      <c r="C903" t="s">
        <v>68</v>
      </c>
      <c r="D903" t="s">
        <v>58</v>
      </c>
      <c r="E903">
        <v>2007</v>
      </c>
      <c r="F903">
        <v>124</v>
      </c>
      <c r="G903" t="s">
        <v>4920</v>
      </c>
      <c r="H903" t="s">
        <v>4923</v>
      </c>
      <c r="I903" s="4">
        <v>55000000</v>
      </c>
      <c r="J903" s="4">
        <v>5755286</v>
      </c>
      <c r="K903">
        <v>5.9</v>
      </c>
      <c r="L903">
        <v>2.35</v>
      </c>
      <c r="M903" t="s">
        <v>69</v>
      </c>
      <c r="N903" t="s">
        <v>4919</v>
      </c>
      <c r="O903">
        <v>161</v>
      </c>
      <c r="P903" t="s">
        <v>124</v>
      </c>
      <c r="Q903">
        <v>21000</v>
      </c>
      <c r="R903" t="s">
        <v>1708</v>
      </c>
      <c r="S903">
        <v>3000</v>
      </c>
      <c r="T903" t="s">
        <v>4922</v>
      </c>
      <c r="U903">
        <v>681</v>
      </c>
      <c r="V903">
        <v>672</v>
      </c>
      <c r="W903">
        <v>26334</v>
      </c>
      <c r="X903">
        <v>1</v>
      </c>
      <c r="Y903">
        <v>18310</v>
      </c>
      <c r="Z903">
        <v>106</v>
      </c>
      <c r="AA903">
        <v>63</v>
      </c>
      <c r="AB903" t="s">
        <v>4924</v>
      </c>
    </row>
    <row r="904" spans="1:28" x14ac:dyDescent="0.3">
      <c r="A904" s="4" t="s">
        <v>4925</v>
      </c>
      <c r="B904" t="s">
        <v>67</v>
      </c>
      <c r="C904" t="s">
        <v>68</v>
      </c>
      <c r="D904" t="s">
        <v>58</v>
      </c>
      <c r="E904">
        <v>2002</v>
      </c>
      <c r="F904">
        <v>141</v>
      </c>
      <c r="G904" t="s">
        <v>1745</v>
      </c>
      <c r="H904" t="s">
        <v>4926</v>
      </c>
      <c r="I904" s="4">
        <v>52000000</v>
      </c>
      <c r="J904" s="4">
        <v>164435221</v>
      </c>
      <c r="K904">
        <v>8</v>
      </c>
      <c r="L904">
        <v>1.85</v>
      </c>
      <c r="M904" t="s">
        <v>69</v>
      </c>
      <c r="N904" t="s">
        <v>416</v>
      </c>
      <c r="O904">
        <v>14000</v>
      </c>
      <c r="P904" t="s">
        <v>242</v>
      </c>
      <c r="Q904">
        <v>29000</v>
      </c>
      <c r="R904" t="s">
        <v>349</v>
      </c>
      <c r="S904">
        <v>15000</v>
      </c>
      <c r="T904" t="s">
        <v>776</v>
      </c>
      <c r="U904">
        <v>3000</v>
      </c>
      <c r="V904">
        <v>15000</v>
      </c>
      <c r="W904">
        <v>48153</v>
      </c>
      <c r="X904">
        <v>0</v>
      </c>
      <c r="Y904">
        <v>525801</v>
      </c>
      <c r="Z904">
        <v>194</v>
      </c>
      <c r="AA904">
        <v>667</v>
      </c>
      <c r="AB904" t="s">
        <v>4927</v>
      </c>
    </row>
    <row r="905" spans="1:28" x14ac:dyDescent="0.3">
      <c r="A905" s="4" t="s">
        <v>4928</v>
      </c>
      <c r="B905" t="s">
        <v>67</v>
      </c>
      <c r="C905" t="s">
        <v>68</v>
      </c>
      <c r="D905" t="s">
        <v>58</v>
      </c>
      <c r="E905">
        <v>2012</v>
      </c>
      <c r="F905">
        <v>157</v>
      </c>
      <c r="G905" t="s">
        <v>2835</v>
      </c>
      <c r="H905" t="s">
        <v>4930</v>
      </c>
      <c r="I905" s="4">
        <v>40000000</v>
      </c>
      <c r="J905" s="4">
        <v>95720716</v>
      </c>
      <c r="K905">
        <v>7.4</v>
      </c>
      <c r="L905">
        <v>1.85</v>
      </c>
      <c r="M905" t="s">
        <v>612</v>
      </c>
      <c r="N905" t="s">
        <v>2290</v>
      </c>
      <c r="O905">
        <v>0</v>
      </c>
      <c r="P905" t="s">
        <v>1425</v>
      </c>
      <c r="Q905">
        <v>1000</v>
      </c>
      <c r="R905" t="s">
        <v>2823</v>
      </c>
      <c r="S905">
        <v>1000</v>
      </c>
      <c r="T905" t="s">
        <v>4929</v>
      </c>
      <c r="U905">
        <v>304</v>
      </c>
      <c r="V905">
        <v>39000</v>
      </c>
      <c r="W905">
        <v>2759</v>
      </c>
      <c r="X905">
        <v>0</v>
      </c>
      <c r="Y905">
        <v>216032</v>
      </c>
      <c r="Z905">
        <v>558</v>
      </c>
      <c r="AA905">
        <v>640</v>
      </c>
      <c r="AB905" t="s">
        <v>4931</v>
      </c>
    </row>
    <row r="906" spans="1:28" x14ac:dyDescent="0.3">
      <c r="A906" s="4" t="s">
        <v>4932</v>
      </c>
      <c r="B906" t="s">
        <v>67</v>
      </c>
      <c r="C906" t="s">
        <v>68</v>
      </c>
      <c r="D906" t="s">
        <v>58</v>
      </c>
      <c r="E906">
        <v>2006</v>
      </c>
      <c r="F906">
        <v>106</v>
      </c>
      <c r="G906" t="s">
        <v>1437</v>
      </c>
      <c r="H906" t="s">
        <v>4934</v>
      </c>
      <c r="I906" s="4">
        <v>52000000</v>
      </c>
      <c r="J906" s="4">
        <v>118683135</v>
      </c>
      <c r="K906">
        <v>5.8</v>
      </c>
      <c r="L906">
        <v>1.85</v>
      </c>
      <c r="M906" t="s">
        <v>69</v>
      </c>
      <c r="N906" t="s">
        <v>1189</v>
      </c>
      <c r="O906">
        <v>235</v>
      </c>
      <c r="P906" t="s">
        <v>277</v>
      </c>
      <c r="Q906">
        <v>4000</v>
      </c>
      <c r="R906" t="s">
        <v>1035</v>
      </c>
      <c r="S906">
        <v>957</v>
      </c>
      <c r="T906" t="s">
        <v>4933</v>
      </c>
      <c r="U906">
        <v>931</v>
      </c>
      <c r="V906">
        <v>0</v>
      </c>
      <c r="W906">
        <v>8315</v>
      </c>
      <c r="X906">
        <v>1</v>
      </c>
      <c r="Y906">
        <v>102167</v>
      </c>
      <c r="Z906">
        <v>183</v>
      </c>
      <c r="AA906">
        <v>483</v>
      </c>
      <c r="AB906" t="s">
        <v>4935</v>
      </c>
    </row>
    <row r="907" spans="1:28" x14ac:dyDescent="0.3">
      <c r="A907" s="4" t="s">
        <v>4938</v>
      </c>
      <c r="B907" t="s">
        <v>67</v>
      </c>
      <c r="C907" t="s">
        <v>68</v>
      </c>
      <c r="D907" t="s">
        <v>58</v>
      </c>
      <c r="E907">
        <v>2008</v>
      </c>
      <c r="F907">
        <v>108</v>
      </c>
      <c r="G907" t="s">
        <v>4937</v>
      </c>
      <c r="H907" t="s">
        <v>4939</v>
      </c>
      <c r="I907" s="4">
        <v>52000000</v>
      </c>
      <c r="J907" s="4">
        <v>143704210</v>
      </c>
      <c r="K907">
        <v>6.3</v>
      </c>
      <c r="L907">
        <v>2.35</v>
      </c>
      <c r="M907" t="s">
        <v>69</v>
      </c>
      <c r="N907" t="s">
        <v>4936</v>
      </c>
      <c r="O907">
        <v>58</v>
      </c>
      <c r="P907" t="s">
        <v>463</v>
      </c>
      <c r="Q907">
        <v>14000</v>
      </c>
      <c r="R907" t="s">
        <v>2395</v>
      </c>
      <c r="S907">
        <v>11000</v>
      </c>
      <c r="T907" t="s">
        <v>432</v>
      </c>
      <c r="U907">
        <v>838</v>
      </c>
      <c r="V907">
        <v>10000</v>
      </c>
      <c r="W907">
        <v>26002</v>
      </c>
      <c r="X907">
        <v>1</v>
      </c>
      <c r="Y907">
        <v>145974</v>
      </c>
      <c r="Z907">
        <v>238</v>
      </c>
      <c r="AA907">
        <v>611</v>
      </c>
      <c r="AB907" t="s">
        <v>4940</v>
      </c>
    </row>
    <row r="908" spans="1:28" x14ac:dyDescent="0.3">
      <c r="A908" s="4" t="s">
        <v>4941</v>
      </c>
      <c r="B908" t="s">
        <v>67</v>
      </c>
      <c r="C908" t="s">
        <v>68</v>
      </c>
      <c r="D908" t="s">
        <v>58</v>
      </c>
      <c r="E908">
        <v>2010</v>
      </c>
      <c r="F908">
        <v>125</v>
      </c>
      <c r="G908" t="s">
        <v>1700</v>
      </c>
      <c r="H908" t="s">
        <v>4942</v>
      </c>
      <c r="I908" s="4">
        <v>52000000</v>
      </c>
      <c r="J908" s="4">
        <v>110476776</v>
      </c>
      <c r="K908">
        <v>5.7</v>
      </c>
      <c r="L908">
        <v>1.85</v>
      </c>
      <c r="M908" t="s">
        <v>69</v>
      </c>
      <c r="N908" t="s">
        <v>3317</v>
      </c>
      <c r="O908">
        <v>0</v>
      </c>
      <c r="P908" t="s">
        <v>681</v>
      </c>
      <c r="Q908">
        <v>14000</v>
      </c>
      <c r="R908" t="s">
        <v>1132</v>
      </c>
      <c r="S908">
        <v>12000</v>
      </c>
      <c r="T908" t="s">
        <v>284</v>
      </c>
      <c r="U908">
        <v>11000</v>
      </c>
      <c r="V908">
        <v>9000</v>
      </c>
      <c r="W908">
        <v>45696</v>
      </c>
      <c r="X908">
        <v>12</v>
      </c>
      <c r="Y908">
        <v>95437</v>
      </c>
      <c r="Z908">
        <v>186</v>
      </c>
      <c r="AA908">
        <v>211</v>
      </c>
      <c r="AB908" t="s">
        <v>4943</v>
      </c>
    </row>
    <row r="909" spans="1:28" x14ac:dyDescent="0.3">
      <c r="A909" s="4" t="s">
        <v>4947</v>
      </c>
      <c r="B909" t="s">
        <v>67</v>
      </c>
      <c r="C909" t="s">
        <v>68</v>
      </c>
      <c r="D909" t="s">
        <v>58</v>
      </c>
      <c r="E909">
        <v>2005</v>
      </c>
      <c r="F909">
        <v>107</v>
      </c>
      <c r="G909" t="s">
        <v>1649</v>
      </c>
      <c r="H909" t="s">
        <v>4948</v>
      </c>
      <c r="I909" s="4">
        <v>50000000</v>
      </c>
      <c r="J909" s="4">
        <v>80270227</v>
      </c>
      <c r="K909">
        <v>5.0999999999999996</v>
      </c>
      <c r="L909">
        <v>2.35</v>
      </c>
      <c r="M909" t="s">
        <v>69</v>
      </c>
      <c r="N909" t="s">
        <v>4944</v>
      </c>
      <c r="O909">
        <v>422</v>
      </c>
      <c r="P909" t="s">
        <v>4946</v>
      </c>
      <c r="Q909">
        <v>631</v>
      </c>
      <c r="R909" t="s">
        <v>4945</v>
      </c>
      <c r="S909">
        <v>534</v>
      </c>
      <c r="T909" t="s">
        <v>4240</v>
      </c>
      <c r="U909">
        <v>379</v>
      </c>
      <c r="V909">
        <v>0</v>
      </c>
      <c r="W909">
        <v>2297</v>
      </c>
      <c r="X909">
        <v>5</v>
      </c>
      <c r="Y909">
        <v>66382</v>
      </c>
      <c r="Z909">
        <v>144</v>
      </c>
      <c r="AA909">
        <v>612</v>
      </c>
      <c r="AB909" t="s">
        <v>4949</v>
      </c>
    </row>
    <row r="910" spans="1:28" x14ac:dyDescent="0.3">
      <c r="A910" s="4" t="s">
        <v>4951</v>
      </c>
      <c r="B910" t="s">
        <v>67</v>
      </c>
      <c r="C910" t="s">
        <v>68</v>
      </c>
      <c r="D910" t="s">
        <v>58</v>
      </c>
      <c r="E910">
        <v>1998</v>
      </c>
      <c r="F910">
        <v>215</v>
      </c>
      <c r="G910" t="s">
        <v>3409</v>
      </c>
      <c r="H910" t="s">
        <v>4953</v>
      </c>
      <c r="I910" s="4">
        <v>52000000</v>
      </c>
      <c r="J910" s="4">
        <v>36385763</v>
      </c>
      <c r="K910">
        <v>7.6</v>
      </c>
      <c r="L910">
        <v>2.35</v>
      </c>
      <c r="M910" t="s">
        <v>612</v>
      </c>
      <c r="N910" t="s">
        <v>4950</v>
      </c>
      <c r="O910">
        <v>0</v>
      </c>
      <c r="P910" t="s">
        <v>675</v>
      </c>
      <c r="Q910">
        <v>648</v>
      </c>
      <c r="R910" t="s">
        <v>2115</v>
      </c>
      <c r="S910">
        <v>568</v>
      </c>
      <c r="T910" t="s">
        <v>4952</v>
      </c>
      <c r="U910">
        <v>463</v>
      </c>
      <c r="V910">
        <v>0</v>
      </c>
      <c r="W910">
        <v>1937</v>
      </c>
      <c r="X910">
        <v>0</v>
      </c>
      <c r="Y910">
        <v>138941</v>
      </c>
      <c r="Z910">
        <v>156</v>
      </c>
      <c r="AA910">
        <v>1448</v>
      </c>
      <c r="AB910" t="s">
        <v>4954</v>
      </c>
    </row>
    <row r="911" spans="1:28" x14ac:dyDescent="0.3">
      <c r="A911" s="4" t="s">
        <v>4956</v>
      </c>
      <c r="B911" t="s">
        <v>67</v>
      </c>
      <c r="C911" t="s">
        <v>68</v>
      </c>
      <c r="D911" t="s">
        <v>58</v>
      </c>
      <c r="E911">
        <v>2011</v>
      </c>
      <c r="F911">
        <v>118</v>
      </c>
      <c r="G911" t="s">
        <v>2802</v>
      </c>
      <c r="H911" t="s">
        <v>4958</v>
      </c>
      <c r="I911" s="4">
        <v>52000000</v>
      </c>
      <c r="J911" s="4">
        <v>37035845</v>
      </c>
      <c r="K911">
        <v>6.4</v>
      </c>
      <c r="L911">
        <v>2.35</v>
      </c>
      <c r="M911" t="s">
        <v>612</v>
      </c>
      <c r="N911" t="s">
        <v>4955</v>
      </c>
      <c r="O911">
        <v>71</v>
      </c>
      <c r="P911" t="s">
        <v>342</v>
      </c>
      <c r="Q911">
        <v>16000</v>
      </c>
      <c r="R911" t="s">
        <v>327</v>
      </c>
      <c r="S911">
        <v>10000</v>
      </c>
      <c r="T911" t="s">
        <v>4957</v>
      </c>
      <c r="U911">
        <v>634</v>
      </c>
      <c r="V911">
        <v>13000</v>
      </c>
      <c r="W911">
        <v>28045</v>
      </c>
      <c r="X911">
        <v>2</v>
      </c>
      <c r="Y911">
        <v>136680</v>
      </c>
      <c r="Z911">
        <v>215</v>
      </c>
      <c r="AA911">
        <v>149</v>
      </c>
      <c r="AB911" t="s">
        <v>4959</v>
      </c>
    </row>
    <row r="912" spans="1:28" x14ac:dyDescent="0.3">
      <c r="A912" s="4" t="s">
        <v>4963</v>
      </c>
      <c r="B912" t="s">
        <v>67</v>
      </c>
      <c r="C912" t="s">
        <v>86</v>
      </c>
      <c r="D912" t="s">
        <v>58</v>
      </c>
      <c r="E912">
        <v>1999</v>
      </c>
      <c r="F912">
        <v>118</v>
      </c>
      <c r="G912" t="s">
        <v>4176</v>
      </c>
      <c r="H912" t="s">
        <v>4965</v>
      </c>
      <c r="I912" s="4">
        <v>52000000</v>
      </c>
      <c r="J912" s="4">
        <v>34580635</v>
      </c>
      <c r="K912">
        <v>7.4</v>
      </c>
      <c r="L912">
        <v>2.35</v>
      </c>
      <c r="M912" t="s">
        <v>612</v>
      </c>
      <c r="N912" t="s">
        <v>4960</v>
      </c>
      <c r="O912">
        <v>869</v>
      </c>
      <c r="P912" t="s">
        <v>4962</v>
      </c>
      <c r="Q912">
        <v>134</v>
      </c>
      <c r="R912" t="s">
        <v>4961</v>
      </c>
      <c r="S912">
        <v>27</v>
      </c>
      <c r="T912" t="s">
        <v>4964</v>
      </c>
      <c r="U912">
        <v>21</v>
      </c>
      <c r="V912">
        <v>0</v>
      </c>
      <c r="W912">
        <v>209</v>
      </c>
      <c r="X912">
        <v>1</v>
      </c>
      <c r="Y912">
        <v>100743</v>
      </c>
      <c r="Z912">
        <v>140</v>
      </c>
      <c r="AA912">
        <v>549</v>
      </c>
      <c r="AB912" t="s">
        <v>4966</v>
      </c>
    </row>
    <row r="913" spans="1:28" x14ac:dyDescent="0.3">
      <c r="A913" s="4" t="s">
        <v>4967</v>
      </c>
      <c r="B913" t="s">
        <v>67</v>
      </c>
      <c r="C913" t="s">
        <v>68</v>
      </c>
      <c r="D913" t="s">
        <v>58</v>
      </c>
      <c r="E913">
        <v>1995</v>
      </c>
      <c r="F913">
        <v>178</v>
      </c>
      <c r="G913" t="s">
        <v>1745</v>
      </c>
      <c r="H913" t="s">
        <v>4968</v>
      </c>
      <c r="I913" s="4">
        <v>52000000</v>
      </c>
      <c r="J913" s="4">
        <v>42438300</v>
      </c>
      <c r="K913">
        <v>8.1999999999999993</v>
      </c>
      <c r="L913">
        <v>2.35</v>
      </c>
      <c r="M913" t="s">
        <v>612</v>
      </c>
      <c r="N913" t="s">
        <v>514</v>
      </c>
      <c r="O913">
        <v>17000</v>
      </c>
      <c r="P913" t="s">
        <v>1765</v>
      </c>
      <c r="Q913">
        <v>22000</v>
      </c>
      <c r="R913" t="s">
        <v>351</v>
      </c>
      <c r="S913">
        <v>721</v>
      </c>
      <c r="T913" t="s">
        <v>3250</v>
      </c>
      <c r="U913">
        <v>574</v>
      </c>
      <c r="V913">
        <v>11000</v>
      </c>
      <c r="W913">
        <v>24183</v>
      </c>
      <c r="X913">
        <v>2</v>
      </c>
      <c r="Y913">
        <v>333542</v>
      </c>
      <c r="Z913">
        <v>133</v>
      </c>
      <c r="AA913">
        <v>533</v>
      </c>
      <c r="AB913" t="s">
        <v>4969</v>
      </c>
    </row>
    <row r="914" spans="1:28" x14ac:dyDescent="0.3">
      <c r="A914" s="4" t="s">
        <v>4973</v>
      </c>
      <c r="B914" t="s">
        <v>67</v>
      </c>
      <c r="C914" t="s">
        <v>1487</v>
      </c>
      <c r="D914" t="s">
        <v>58</v>
      </c>
      <c r="E914">
        <v>2010</v>
      </c>
      <c r="F914">
        <v>92</v>
      </c>
      <c r="G914" t="s">
        <v>89</v>
      </c>
      <c r="H914" t="s">
        <v>4975</v>
      </c>
      <c r="I914" s="4">
        <v>52000000</v>
      </c>
      <c r="J914" s="4">
        <v>23324666</v>
      </c>
      <c r="K914">
        <v>6.5</v>
      </c>
      <c r="L914">
        <v>2.35</v>
      </c>
      <c r="M914" t="s">
        <v>612</v>
      </c>
      <c r="N914" t="s">
        <v>4970</v>
      </c>
      <c r="O914">
        <v>180</v>
      </c>
      <c r="P914" t="s">
        <v>4972</v>
      </c>
      <c r="Q914">
        <v>211</v>
      </c>
      <c r="R914" t="s">
        <v>4971</v>
      </c>
      <c r="S914">
        <v>135</v>
      </c>
      <c r="T914" t="s">
        <v>4974</v>
      </c>
      <c r="U914">
        <v>75</v>
      </c>
      <c r="V914">
        <v>0</v>
      </c>
      <c r="W914">
        <v>488</v>
      </c>
      <c r="X914">
        <v>1</v>
      </c>
      <c r="Y914">
        <v>97775</v>
      </c>
      <c r="Z914">
        <v>203</v>
      </c>
      <c r="AA914">
        <v>211</v>
      </c>
      <c r="AB914" t="s">
        <v>4976</v>
      </c>
    </row>
    <row r="915" spans="1:28" x14ac:dyDescent="0.3">
      <c r="A915" s="4" t="s">
        <v>4978</v>
      </c>
      <c r="B915" t="s">
        <v>67</v>
      </c>
      <c r="C915" t="s">
        <v>68</v>
      </c>
      <c r="D915" t="s">
        <v>58</v>
      </c>
      <c r="E915">
        <v>2003</v>
      </c>
      <c r="F915">
        <v>104</v>
      </c>
      <c r="G915" t="s">
        <v>1282</v>
      </c>
      <c r="H915" t="s">
        <v>4980</v>
      </c>
      <c r="I915" s="4">
        <v>52000000</v>
      </c>
      <c r="J915" s="4">
        <v>23020488</v>
      </c>
      <c r="K915">
        <v>5.5</v>
      </c>
      <c r="L915">
        <v>2.35</v>
      </c>
      <c r="M915" t="s">
        <v>69</v>
      </c>
      <c r="N915" t="s">
        <v>4977</v>
      </c>
      <c r="O915">
        <v>13</v>
      </c>
      <c r="P915" t="s">
        <v>774</v>
      </c>
      <c r="Q915">
        <v>961</v>
      </c>
      <c r="R915" t="s">
        <v>778</v>
      </c>
      <c r="S915">
        <v>691</v>
      </c>
      <c r="T915" t="s">
        <v>4979</v>
      </c>
      <c r="U915">
        <v>343</v>
      </c>
      <c r="V915">
        <v>846</v>
      </c>
      <c r="W915">
        <v>2422</v>
      </c>
      <c r="X915">
        <v>3</v>
      </c>
      <c r="Y915">
        <v>42324</v>
      </c>
      <c r="Z915">
        <v>127</v>
      </c>
      <c r="AA915">
        <v>180</v>
      </c>
      <c r="AB915" t="s">
        <v>4981</v>
      </c>
    </row>
    <row r="916" spans="1:28" x14ac:dyDescent="0.3">
      <c r="A916" s="4" t="s">
        <v>4983</v>
      </c>
      <c r="B916" t="s">
        <v>67</v>
      </c>
      <c r="C916" t="s">
        <v>68</v>
      </c>
      <c r="D916" t="s">
        <v>58</v>
      </c>
      <c r="E916">
        <v>2000</v>
      </c>
      <c r="F916">
        <v>116</v>
      </c>
      <c r="G916" t="s">
        <v>10</v>
      </c>
      <c r="H916" t="s">
        <v>4985</v>
      </c>
      <c r="I916" s="4">
        <v>51000000</v>
      </c>
      <c r="J916" s="4">
        <v>90567722</v>
      </c>
      <c r="K916">
        <v>6.5</v>
      </c>
      <c r="L916">
        <v>1.85</v>
      </c>
      <c r="M916" t="s">
        <v>612</v>
      </c>
      <c r="N916" t="s">
        <v>3506</v>
      </c>
      <c r="O916">
        <v>101</v>
      </c>
      <c r="P916" t="s">
        <v>4367</v>
      </c>
      <c r="Q916">
        <v>889</v>
      </c>
      <c r="R916" t="s">
        <v>4982</v>
      </c>
      <c r="S916">
        <v>624</v>
      </c>
      <c r="T916" t="s">
        <v>4984</v>
      </c>
      <c r="U916">
        <v>79</v>
      </c>
      <c r="V916">
        <v>0</v>
      </c>
      <c r="W916">
        <v>1711</v>
      </c>
      <c r="X916">
        <v>1</v>
      </c>
      <c r="Y916">
        <v>185878</v>
      </c>
      <c r="Z916">
        <v>155</v>
      </c>
      <c r="AA916">
        <v>481</v>
      </c>
      <c r="AB916" t="s">
        <v>4986</v>
      </c>
    </row>
    <row r="917" spans="1:28" x14ac:dyDescent="0.3">
      <c r="A917" s="4" t="s">
        <v>4989</v>
      </c>
      <c r="B917" t="s">
        <v>67</v>
      </c>
      <c r="C917" t="s">
        <v>793</v>
      </c>
      <c r="D917" t="s">
        <v>58</v>
      </c>
      <c r="E917">
        <v>2006</v>
      </c>
      <c r="F917">
        <v>90</v>
      </c>
      <c r="G917" t="s">
        <v>2982</v>
      </c>
      <c r="H917" t="s">
        <v>4990</v>
      </c>
      <c r="I917" s="4">
        <v>51000000</v>
      </c>
      <c r="J917" s="4">
        <v>72601713</v>
      </c>
      <c r="K917">
        <v>5.6</v>
      </c>
      <c r="L917">
        <v>1.85</v>
      </c>
      <c r="M917" t="s">
        <v>122</v>
      </c>
      <c r="N917" t="s">
        <v>4987</v>
      </c>
      <c r="O917">
        <v>176</v>
      </c>
      <c r="P917" t="s">
        <v>4988</v>
      </c>
      <c r="Q917">
        <v>677</v>
      </c>
      <c r="R917" t="s">
        <v>2270</v>
      </c>
      <c r="S917">
        <v>560</v>
      </c>
      <c r="T917" t="s">
        <v>854</v>
      </c>
      <c r="U917">
        <v>523</v>
      </c>
      <c r="V917">
        <v>605</v>
      </c>
      <c r="W917">
        <v>2055</v>
      </c>
      <c r="X917">
        <v>1</v>
      </c>
      <c r="Y917">
        <v>21396</v>
      </c>
      <c r="Z917">
        <v>98</v>
      </c>
      <c r="AA917">
        <v>155</v>
      </c>
      <c r="AB917" t="s">
        <v>4991</v>
      </c>
    </row>
    <row r="918" spans="1:28" x14ac:dyDescent="0.3">
      <c r="A918" s="4" t="s">
        <v>4994</v>
      </c>
      <c r="B918" t="s">
        <v>67</v>
      </c>
      <c r="C918" t="s">
        <v>68</v>
      </c>
      <c r="D918" t="s">
        <v>58</v>
      </c>
      <c r="E918">
        <v>2006</v>
      </c>
      <c r="F918">
        <v>93</v>
      </c>
      <c r="G918" t="s">
        <v>3072</v>
      </c>
      <c r="H918" t="s">
        <v>4996</v>
      </c>
      <c r="I918" s="4" t="s">
        <v>24161</v>
      </c>
      <c r="J918" s="4">
        <v>35092918</v>
      </c>
      <c r="K918">
        <v>4.9000000000000004</v>
      </c>
      <c r="L918">
        <v>1.85</v>
      </c>
      <c r="M918" t="s">
        <v>122</v>
      </c>
      <c r="N918" t="s">
        <v>4992</v>
      </c>
      <c r="O918">
        <v>14</v>
      </c>
      <c r="P918" t="s">
        <v>928</v>
      </c>
      <c r="Q918">
        <v>2000</v>
      </c>
      <c r="R918" t="s">
        <v>4993</v>
      </c>
      <c r="S918">
        <v>1000</v>
      </c>
      <c r="T918" t="s">
        <v>4995</v>
      </c>
      <c r="U918">
        <v>728</v>
      </c>
      <c r="V918">
        <v>1000</v>
      </c>
      <c r="W918">
        <v>5468</v>
      </c>
      <c r="X918">
        <v>0</v>
      </c>
      <c r="Y918">
        <v>15740</v>
      </c>
      <c r="Z918">
        <v>71</v>
      </c>
      <c r="AA918">
        <v>110</v>
      </c>
      <c r="AB918" t="s">
        <v>4997</v>
      </c>
    </row>
    <row r="919" spans="1:28" x14ac:dyDescent="0.3">
      <c r="A919" s="4" t="s">
        <v>4998</v>
      </c>
      <c r="B919" t="s">
        <v>67</v>
      </c>
      <c r="C919" t="s">
        <v>68</v>
      </c>
      <c r="D919" t="s">
        <v>58</v>
      </c>
      <c r="E919">
        <v>2009</v>
      </c>
      <c r="F919">
        <v>130</v>
      </c>
      <c r="G919" t="s">
        <v>1130</v>
      </c>
      <c r="H919" t="s">
        <v>4999</v>
      </c>
      <c r="I919" s="4">
        <v>50000000</v>
      </c>
      <c r="J919" s="4">
        <v>296623634</v>
      </c>
      <c r="K919">
        <v>4.5999999999999996</v>
      </c>
      <c r="L919">
        <v>2.35</v>
      </c>
      <c r="M919" t="s">
        <v>69</v>
      </c>
      <c r="N919" t="s">
        <v>225</v>
      </c>
      <c r="O919">
        <v>129</v>
      </c>
      <c r="P919" t="s">
        <v>794</v>
      </c>
      <c r="Q919">
        <v>21000</v>
      </c>
      <c r="R919" t="s">
        <v>584</v>
      </c>
      <c r="S919">
        <v>17000</v>
      </c>
      <c r="T919" t="s">
        <v>1132</v>
      </c>
      <c r="U919">
        <v>12000</v>
      </c>
      <c r="V919">
        <v>13000</v>
      </c>
      <c r="W919">
        <v>64040</v>
      </c>
      <c r="X919">
        <v>2</v>
      </c>
      <c r="Y919">
        <v>220758</v>
      </c>
      <c r="Z919">
        <v>299</v>
      </c>
      <c r="AA919">
        <v>919</v>
      </c>
      <c r="AB919" t="s">
        <v>5000</v>
      </c>
    </row>
    <row r="920" spans="1:28" x14ac:dyDescent="0.3">
      <c r="A920" s="4" t="s">
        <v>5002</v>
      </c>
      <c r="B920" t="s">
        <v>67</v>
      </c>
      <c r="C920" t="s">
        <v>68</v>
      </c>
      <c r="D920" t="s">
        <v>58</v>
      </c>
      <c r="E920">
        <v>2001</v>
      </c>
      <c r="F920">
        <v>90</v>
      </c>
      <c r="G920" t="s">
        <v>298</v>
      </c>
      <c r="H920" t="s">
        <v>5004</v>
      </c>
      <c r="I920" s="4">
        <v>60000000</v>
      </c>
      <c r="J920" s="4">
        <v>267652016</v>
      </c>
      <c r="K920">
        <v>7.9</v>
      </c>
      <c r="L920">
        <v>1.85</v>
      </c>
      <c r="M920" t="s">
        <v>122</v>
      </c>
      <c r="N920" t="s">
        <v>173</v>
      </c>
      <c r="O920">
        <v>80</v>
      </c>
      <c r="P920" t="s">
        <v>5001</v>
      </c>
      <c r="Q920">
        <v>145</v>
      </c>
      <c r="R920" t="s">
        <v>748</v>
      </c>
      <c r="S920">
        <v>50</v>
      </c>
      <c r="T920" t="s">
        <v>5003</v>
      </c>
      <c r="U920">
        <v>21</v>
      </c>
      <c r="V920">
        <v>0</v>
      </c>
      <c r="W920">
        <v>275</v>
      </c>
      <c r="X920">
        <v>1</v>
      </c>
      <c r="Y920">
        <v>467113</v>
      </c>
      <c r="Z920">
        <v>212</v>
      </c>
      <c r="AA920">
        <v>945</v>
      </c>
      <c r="AB920" t="s">
        <v>5005</v>
      </c>
    </row>
    <row r="921" spans="1:28" x14ac:dyDescent="0.3">
      <c r="A921" s="4" t="s">
        <v>5008</v>
      </c>
      <c r="B921" t="s">
        <v>67</v>
      </c>
      <c r="C921" t="s">
        <v>68</v>
      </c>
      <c r="D921" t="s">
        <v>58</v>
      </c>
      <c r="E921">
        <v>2011</v>
      </c>
      <c r="F921">
        <v>106</v>
      </c>
      <c r="G921" t="s">
        <v>5007</v>
      </c>
      <c r="H921" t="s">
        <v>5010</v>
      </c>
      <c r="I921" s="4">
        <v>50200000</v>
      </c>
      <c r="J921" s="4">
        <v>62453315</v>
      </c>
      <c r="K921">
        <v>7.1</v>
      </c>
      <c r="L921">
        <v>1.85</v>
      </c>
      <c r="M921" t="s">
        <v>69</v>
      </c>
      <c r="N921" t="s">
        <v>5006</v>
      </c>
      <c r="O921">
        <v>53</v>
      </c>
      <c r="P921" t="s">
        <v>1181</v>
      </c>
      <c r="Q921">
        <v>13000</v>
      </c>
      <c r="R921" t="s">
        <v>3057</v>
      </c>
      <c r="S921">
        <v>963</v>
      </c>
      <c r="T921" t="s">
        <v>5009</v>
      </c>
      <c r="U921">
        <v>593</v>
      </c>
      <c r="V921">
        <v>36000</v>
      </c>
      <c r="W921">
        <v>14607</v>
      </c>
      <c r="X921">
        <v>2</v>
      </c>
      <c r="Y921">
        <v>200035</v>
      </c>
      <c r="Z921">
        <v>413</v>
      </c>
      <c r="AA921">
        <v>407</v>
      </c>
      <c r="AB921" t="s">
        <v>5011</v>
      </c>
    </row>
    <row r="922" spans="1:28" x14ac:dyDescent="0.3">
      <c r="A922" s="4" t="s">
        <v>5012</v>
      </c>
      <c r="B922" t="s">
        <v>67</v>
      </c>
      <c r="C922" t="s">
        <v>68</v>
      </c>
      <c r="D922" t="s">
        <v>58</v>
      </c>
      <c r="E922">
        <v>1991</v>
      </c>
      <c r="F922">
        <v>155</v>
      </c>
      <c r="G922" t="s">
        <v>234</v>
      </c>
      <c r="H922" t="s">
        <v>5013</v>
      </c>
      <c r="I922" s="4">
        <v>48000000</v>
      </c>
      <c r="J922" s="4">
        <v>165500000</v>
      </c>
      <c r="K922">
        <v>6.9</v>
      </c>
      <c r="L922">
        <v>1.85</v>
      </c>
      <c r="M922" t="s">
        <v>69</v>
      </c>
      <c r="N922" t="s">
        <v>555</v>
      </c>
      <c r="O922">
        <v>58</v>
      </c>
      <c r="P922" t="s">
        <v>133</v>
      </c>
      <c r="Q922">
        <v>25000</v>
      </c>
      <c r="R922" t="s">
        <v>493</v>
      </c>
      <c r="S922">
        <v>11000</v>
      </c>
      <c r="T922" t="s">
        <v>1889</v>
      </c>
      <c r="U922">
        <v>720</v>
      </c>
      <c r="V922">
        <v>0</v>
      </c>
      <c r="W922">
        <v>38518</v>
      </c>
      <c r="X922">
        <v>0</v>
      </c>
      <c r="Y922">
        <v>145257</v>
      </c>
      <c r="Z922">
        <v>67</v>
      </c>
      <c r="AA922">
        <v>322</v>
      </c>
      <c r="AB922" t="s">
        <v>5014</v>
      </c>
    </row>
    <row r="923" spans="1:28" x14ac:dyDescent="0.3">
      <c r="A923" s="4" t="s">
        <v>5015</v>
      </c>
      <c r="B923" t="s">
        <v>67</v>
      </c>
      <c r="C923" t="s">
        <v>68</v>
      </c>
      <c r="D923" t="s">
        <v>58</v>
      </c>
      <c r="E923">
        <v>1996</v>
      </c>
      <c r="F923">
        <v>139</v>
      </c>
      <c r="G923" t="s">
        <v>4487</v>
      </c>
      <c r="H923" t="s">
        <v>5017</v>
      </c>
      <c r="I923" s="4">
        <v>50000000</v>
      </c>
      <c r="J923" s="4">
        <v>153620822</v>
      </c>
      <c r="K923">
        <v>7.3</v>
      </c>
      <c r="L923">
        <v>1.85</v>
      </c>
      <c r="M923" t="s">
        <v>612</v>
      </c>
      <c r="N923" t="s">
        <v>3360</v>
      </c>
      <c r="O923">
        <v>488</v>
      </c>
      <c r="P923" t="s">
        <v>550</v>
      </c>
      <c r="Q923">
        <v>10000</v>
      </c>
      <c r="R923" t="s">
        <v>1660</v>
      </c>
      <c r="S923">
        <v>743</v>
      </c>
      <c r="T923" t="s">
        <v>5016</v>
      </c>
      <c r="U923">
        <v>597</v>
      </c>
      <c r="V923">
        <v>0</v>
      </c>
      <c r="W923">
        <v>12182</v>
      </c>
      <c r="X923">
        <v>0</v>
      </c>
      <c r="Y923">
        <v>189923</v>
      </c>
      <c r="Z923">
        <v>109</v>
      </c>
      <c r="AA923">
        <v>318</v>
      </c>
      <c r="AB923" t="s">
        <v>5018</v>
      </c>
    </row>
    <row r="924" spans="1:28" x14ac:dyDescent="0.3">
      <c r="A924" s="4" t="s">
        <v>5019</v>
      </c>
      <c r="B924" t="s">
        <v>67</v>
      </c>
      <c r="C924" t="s">
        <v>68</v>
      </c>
      <c r="D924" t="s">
        <v>58</v>
      </c>
      <c r="E924">
        <v>2012</v>
      </c>
      <c r="F924">
        <v>112</v>
      </c>
      <c r="G924" t="s">
        <v>2802</v>
      </c>
      <c r="H924" t="s">
        <v>5020</v>
      </c>
      <c r="I924" s="4">
        <v>50000000</v>
      </c>
      <c r="J924" s="4">
        <v>218628680</v>
      </c>
      <c r="K924">
        <v>7</v>
      </c>
      <c r="L924">
        <v>1.85</v>
      </c>
      <c r="M924" t="s">
        <v>612</v>
      </c>
      <c r="N924" t="s">
        <v>2531</v>
      </c>
      <c r="O924">
        <v>3000</v>
      </c>
      <c r="P924" t="s">
        <v>317</v>
      </c>
      <c r="Q924">
        <v>15000</v>
      </c>
      <c r="R924" t="s">
        <v>2531</v>
      </c>
      <c r="S924">
        <v>3000</v>
      </c>
      <c r="T924" t="s">
        <v>2220</v>
      </c>
      <c r="U924">
        <v>1000</v>
      </c>
      <c r="V924">
        <v>74000</v>
      </c>
      <c r="W924">
        <v>21773</v>
      </c>
      <c r="X924">
        <v>1</v>
      </c>
      <c r="Y924">
        <v>471644</v>
      </c>
      <c r="Z924">
        <v>457</v>
      </c>
      <c r="AA924">
        <v>623</v>
      </c>
      <c r="AB924" t="s">
        <v>5021</v>
      </c>
    </row>
    <row r="925" spans="1:28" x14ac:dyDescent="0.3">
      <c r="A925" s="4" t="s">
        <v>5023</v>
      </c>
      <c r="B925" t="s">
        <v>67</v>
      </c>
      <c r="C925" t="s">
        <v>68</v>
      </c>
      <c r="D925" t="s">
        <v>58</v>
      </c>
      <c r="E925">
        <v>1997</v>
      </c>
      <c r="F925">
        <v>139</v>
      </c>
      <c r="G925" t="s">
        <v>1437</v>
      </c>
      <c r="H925" t="s">
        <v>5025</v>
      </c>
      <c r="I925" s="4">
        <v>50000000</v>
      </c>
      <c r="J925" s="4">
        <v>147637474</v>
      </c>
      <c r="K925">
        <v>7.7</v>
      </c>
      <c r="L925">
        <v>1.85</v>
      </c>
      <c r="M925" t="s">
        <v>69</v>
      </c>
      <c r="N925" t="s">
        <v>1435</v>
      </c>
      <c r="O925">
        <v>274</v>
      </c>
      <c r="P925" t="s">
        <v>5022</v>
      </c>
      <c r="Q925">
        <v>625</v>
      </c>
      <c r="R925" t="s">
        <v>3267</v>
      </c>
      <c r="S925">
        <v>440</v>
      </c>
      <c r="T925" t="s">
        <v>5024</v>
      </c>
      <c r="U925">
        <v>285</v>
      </c>
      <c r="V925">
        <v>11000</v>
      </c>
      <c r="W925">
        <v>1474</v>
      </c>
      <c r="X925">
        <v>0</v>
      </c>
      <c r="Y925">
        <v>224671</v>
      </c>
      <c r="Z925">
        <v>156</v>
      </c>
      <c r="AA925">
        <v>470</v>
      </c>
      <c r="AB925" t="s">
        <v>5026</v>
      </c>
    </row>
    <row r="926" spans="1:28" x14ac:dyDescent="0.3">
      <c r="A926" s="4" t="s">
        <v>5028</v>
      </c>
      <c r="B926" t="s">
        <v>67</v>
      </c>
      <c r="C926" t="s">
        <v>68</v>
      </c>
      <c r="D926" t="s">
        <v>58</v>
      </c>
      <c r="E926">
        <v>1998</v>
      </c>
      <c r="F926">
        <v>115</v>
      </c>
      <c r="G926" t="s">
        <v>5027</v>
      </c>
      <c r="H926" t="s">
        <v>5029</v>
      </c>
      <c r="I926" s="4">
        <v>50000000</v>
      </c>
      <c r="J926" s="4">
        <v>135014968</v>
      </c>
      <c r="K926">
        <v>6.7</v>
      </c>
      <c r="L926">
        <v>2.35</v>
      </c>
      <c r="M926" t="s">
        <v>69</v>
      </c>
      <c r="N926" t="s">
        <v>541</v>
      </c>
      <c r="O926">
        <v>293</v>
      </c>
      <c r="P926" t="s">
        <v>837</v>
      </c>
      <c r="Q926">
        <v>49000</v>
      </c>
      <c r="R926" t="s">
        <v>724</v>
      </c>
      <c r="S926">
        <v>22000</v>
      </c>
      <c r="T926" t="s">
        <v>2653</v>
      </c>
      <c r="U926">
        <v>878</v>
      </c>
      <c r="V926">
        <v>0</v>
      </c>
      <c r="W926">
        <v>74382</v>
      </c>
      <c r="X926">
        <v>1</v>
      </c>
      <c r="Y926">
        <v>80580</v>
      </c>
      <c r="Z926">
        <v>55</v>
      </c>
      <c r="AA926">
        <v>375</v>
      </c>
      <c r="AB926" t="s">
        <v>5030</v>
      </c>
    </row>
    <row r="927" spans="1:28" x14ac:dyDescent="0.3">
      <c r="A927" s="4" t="s">
        <v>5031</v>
      </c>
      <c r="B927" t="s">
        <v>67</v>
      </c>
      <c r="C927" t="s">
        <v>68</v>
      </c>
      <c r="D927" t="s">
        <v>58</v>
      </c>
      <c r="E927">
        <v>2013</v>
      </c>
      <c r="F927">
        <v>143</v>
      </c>
      <c r="G927" t="s">
        <v>10</v>
      </c>
      <c r="H927" t="s">
        <v>5032</v>
      </c>
      <c r="I927" s="4">
        <v>50000000</v>
      </c>
      <c r="J927" s="4">
        <v>2175312</v>
      </c>
      <c r="K927">
        <v>6.3</v>
      </c>
      <c r="L927">
        <v>2.35</v>
      </c>
      <c r="M927" t="s">
        <v>69</v>
      </c>
      <c r="N927" t="s">
        <v>1770</v>
      </c>
      <c r="O927">
        <v>285</v>
      </c>
      <c r="P927" t="s">
        <v>418</v>
      </c>
      <c r="Q927">
        <v>11000</v>
      </c>
      <c r="R927" t="s">
        <v>1273</v>
      </c>
      <c r="S927">
        <v>8000</v>
      </c>
      <c r="T927" t="s">
        <v>545</v>
      </c>
      <c r="U927">
        <v>7000</v>
      </c>
      <c r="V927">
        <v>41000</v>
      </c>
      <c r="W927">
        <v>28176</v>
      </c>
      <c r="X927">
        <v>2</v>
      </c>
      <c r="Y927">
        <v>131227</v>
      </c>
      <c r="Z927">
        <v>272</v>
      </c>
      <c r="AA927">
        <v>346</v>
      </c>
      <c r="AB927" t="s">
        <v>5033</v>
      </c>
    </row>
    <row r="928" spans="1:28" x14ac:dyDescent="0.3">
      <c r="A928" s="4" t="s">
        <v>5034</v>
      </c>
      <c r="B928" t="s">
        <v>67</v>
      </c>
      <c r="C928" t="s">
        <v>68</v>
      </c>
      <c r="D928" t="s">
        <v>58</v>
      </c>
      <c r="E928">
        <v>2002</v>
      </c>
      <c r="F928">
        <v>96</v>
      </c>
      <c r="G928" t="s">
        <v>1700</v>
      </c>
      <c r="H928" t="s">
        <v>5035</v>
      </c>
      <c r="I928" s="4">
        <v>50000000</v>
      </c>
      <c r="J928" s="4">
        <v>126203320</v>
      </c>
      <c r="K928">
        <v>5.8</v>
      </c>
      <c r="L928">
        <v>1.85</v>
      </c>
      <c r="M928" t="s">
        <v>69</v>
      </c>
      <c r="N928" t="s">
        <v>2801</v>
      </c>
      <c r="O928">
        <v>65</v>
      </c>
      <c r="P928" t="s">
        <v>299</v>
      </c>
      <c r="Q928">
        <v>12000</v>
      </c>
      <c r="R928" t="s">
        <v>2199</v>
      </c>
      <c r="S928">
        <v>11000</v>
      </c>
      <c r="T928" t="s">
        <v>4815</v>
      </c>
      <c r="U928">
        <v>828</v>
      </c>
      <c r="V928">
        <v>0</v>
      </c>
      <c r="W928">
        <v>26826</v>
      </c>
      <c r="X928">
        <v>1</v>
      </c>
      <c r="Y928">
        <v>110432</v>
      </c>
      <c r="Z928">
        <v>117</v>
      </c>
      <c r="AA928">
        <v>309</v>
      </c>
      <c r="AB928" t="s">
        <v>5036</v>
      </c>
    </row>
    <row r="929" spans="1:28" x14ac:dyDescent="0.3">
      <c r="A929" s="4" t="s">
        <v>5039</v>
      </c>
      <c r="B929" t="s">
        <v>67</v>
      </c>
      <c r="C929" t="s">
        <v>68</v>
      </c>
      <c r="D929" t="s">
        <v>58</v>
      </c>
      <c r="E929">
        <v>2011</v>
      </c>
      <c r="F929">
        <v>112</v>
      </c>
      <c r="G929" t="s">
        <v>5037</v>
      </c>
      <c r="H929" t="s">
        <v>5041</v>
      </c>
      <c r="I929" s="4">
        <v>50000000</v>
      </c>
      <c r="J929" s="4">
        <v>126975169</v>
      </c>
      <c r="K929">
        <v>7.1</v>
      </c>
      <c r="L929">
        <v>2.35</v>
      </c>
      <c r="M929" t="s">
        <v>69</v>
      </c>
      <c r="N929" t="s">
        <v>378</v>
      </c>
      <c r="O929">
        <v>14000</v>
      </c>
      <c r="P929" t="s">
        <v>5038</v>
      </c>
      <c r="Q929">
        <v>1000</v>
      </c>
      <c r="R929" t="s">
        <v>2019</v>
      </c>
      <c r="S929">
        <v>560</v>
      </c>
      <c r="T929" t="s">
        <v>5040</v>
      </c>
      <c r="U929">
        <v>417</v>
      </c>
      <c r="V929">
        <v>37000</v>
      </c>
      <c r="W929">
        <v>3388</v>
      </c>
      <c r="X929">
        <v>0</v>
      </c>
      <c r="Y929">
        <v>287822</v>
      </c>
      <c r="Z929">
        <v>539</v>
      </c>
      <c r="AA929">
        <v>849</v>
      </c>
      <c r="AB929" t="s">
        <v>5042</v>
      </c>
    </row>
    <row r="930" spans="1:28" x14ac:dyDescent="0.3">
      <c r="A930" s="4" t="s">
        <v>5043</v>
      </c>
      <c r="B930" t="s">
        <v>67</v>
      </c>
      <c r="C930" t="s">
        <v>68</v>
      </c>
      <c r="D930" t="s">
        <v>58</v>
      </c>
      <c r="E930">
        <v>2000</v>
      </c>
      <c r="F930">
        <v>131</v>
      </c>
      <c r="G930" t="s">
        <v>1566</v>
      </c>
      <c r="H930" t="s">
        <v>5045</v>
      </c>
      <c r="I930" s="4">
        <v>52000000</v>
      </c>
      <c r="J930" s="4">
        <v>125548685</v>
      </c>
      <c r="K930">
        <v>7.3</v>
      </c>
      <c r="L930">
        <v>1.85</v>
      </c>
      <c r="M930" t="s">
        <v>612</v>
      </c>
      <c r="N930" t="s">
        <v>1548</v>
      </c>
      <c r="O930">
        <v>0</v>
      </c>
      <c r="P930" t="s">
        <v>1549</v>
      </c>
      <c r="Q930">
        <v>8000</v>
      </c>
      <c r="R930" t="s">
        <v>268</v>
      </c>
      <c r="S930">
        <v>883</v>
      </c>
      <c r="T930" t="s">
        <v>5044</v>
      </c>
      <c r="U930">
        <v>658</v>
      </c>
      <c r="V930">
        <v>0</v>
      </c>
      <c r="W930">
        <v>10003</v>
      </c>
      <c r="X930">
        <v>0</v>
      </c>
      <c r="Y930">
        <v>135246</v>
      </c>
      <c r="Z930">
        <v>169</v>
      </c>
      <c r="AA930">
        <v>498</v>
      </c>
      <c r="AB930" t="s">
        <v>5046</v>
      </c>
    </row>
    <row r="931" spans="1:28" x14ac:dyDescent="0.3">
      <c r="A931" s="4" t="s">
        <v>5047</v>
      </c>
      <c r="B931" t="s">
        <v>67</v>
      </c>
      <c r="C931" t="s">
        <v>68</v>
      </c>
      <c r="D931" t="s">
        <v>58</v>
      </c>
      <c r="E931">
        <v>2003</v>
      </c>
      <c r="F931">
        <v>116</v>
      </c>
      <c r="G931" t="s">
        <v>1700</v>
      </c>
      <c r="H931" t="s">
        <v>5049</v>
      </c>
      <c r="I931" s="4">
        <v>50000000</v>
      </c>
      <c r="J931" s="4">
        <v>105807520</v>
      </c>
      <c r="K931">
        <v>6.4</v>
      </c>
      <c r="L931">
        <v>1.85</v>
      </c>
      <c r="M931" t="s">
        <v>69</v>
      </c>
      <c r="N931" t="s">
        <v>4248</v>
      </c>
      <c r="O931">
        <v>80</v>
      </c>
      <c r="P931" t="s">
        <v>687</v>
      </c>
      <c r="Q931">
        <v>11000</v>
      </c>
      <c r="R931" t="s">
        <v>2881</v>
      </c>
      <c r="S931">
        <v>1000</v>
      </c>
      <c r="T931" t="s">
        <v>5048</v>
      </c>
      <c r="U931">
        <v>651</v>
      </c>
      <c r="V931">
        <v>0</v>
      </c>
      <c r="W931">
        <v>14087</v>
      </c>
      <c r="X931">
        <v>2</v>
      </c>
      <c r="Y931">
        <v>156717</v>
      </c>
      <c r="Z931">
        <v>140</v>
      </c>
      <c r="AA931">
        <v>357</v>
      </c>
      <c r="AB931" t="s">
        <v>5050</v>
      </c>
    </row>
    <row r="932" spans="1:28" x14ac:dyDescent="0.3">
      <c r="A932" s="4" t="s">
        <v>5052</v>
      </c>
      <c r="B932" t="s">
        <v>67</v>
      </c>
      <c r="C932" t="s">
        <v>68</v>
      </c>
      <c r="D932" t="s">
        <v>58</v>
      </c>
      <c r="E932">
        <v>2014</v>
      </c>
      <c r="F932">
        <v>112</v>
      </c>
      <c r="G932" t="s">
        <v>1771</v>
      </c>
      <c r="H932" t="s">
        <v>5053</v>
      </c>
      <c r="I932" s="4">
        <v>50000000</v>
      </c>
      <c r="J932" s="4">
        <v>191616238</v>
      </c>
      <c r="K932">
        <v>7.1</v>
      </c>
      <c r="L932">
        <v>2.35</v>
      </c>
      <c r="M932" t="s">
        <v>612</v>
      </c>
      <c r="N932" t="s">
        <v>2118</v>
      </c>
      <c r="O932">
        <v>97</v>
      </c>
      <c r="P932" t="s">
        <v>471</v>
      </c>
      <c r="Q932">
        <v>17000</v>
      </c>
      <c r="R932" t="s">
        <v>5051</v>
      </c>
      <c r="S932">
        <v>920</v>
      </c>
      <c r="T932" t="s">
        <v>2436</v>
      </c>
      <c r="U932">
        <v>584</v>
      </c>
      <c r="V932">
        <v>24000</v>
      </c>
      <c r="W932">
        <v>19428</v>
      </c>
      <c r="X932">
        <v>2</v>
      </c>
      <c r="Y932">
        <v>258186</v>
      </c>
      <c r="Z932">
        <v>330</v>
      </c>
      <c r="AA932">
        <v>322</v>
      </c>
      <c r="AB932" t="s">
        <v>5054</v>
      </c>
    </row>
    <row r="933" spans="1:28" x14ac:dyDescent="0.3">
      <c r="A933" s="4" t="s">
        <v>5057</v>
      </c>
      <c r="B933" t="s">
        <v>67</v>
      </c>
      <c r="C933" t="s">
        <v>68</v>
      </c>
      <c r="D933" t="s">
        <v>58</v>
      </c>
      <c r="E933">
        <v>1994</v>
      </c>
      <c r="F933">
        <v>123</v>
      </c>
      <c r="G933" t="s">
        <v>5056</v>
      </c>
      <c r="H933" t="s">
        <v>5058</v>
      </c>
      <c r="I933" s="4">
        <v>60000000</v>
      </c>
      <c r="J933" s="4">
        <v>105264608</v>
      </c>
      <c r="K933">
        <v>7.6</v>
      </c>
      <c r="L933">
        <v>1.85</v>
      </c>
      <c r="M933" t="s">
        <v>612</v>
      </c>
      <c r="N933" t="s">
        <v>5055</v>
      </c>
      <c r="O933">
        <v>277</v>
      </c>
      <c r="P933" t="s">
        <v>367</v>
      </c>
      <c r="Q933">
        <v>11000</v>
      </c>
      <c r="R933" t="s">
        <v>550</v>
      </c>
      <c r="S933">
        <v>10000</v>
      </c>
      <c r="T933" t="s">
        <v>111</v>
      </c>
      <c r="U933">
        <v>4000</v>
      </c>
      <c r="V933">
        <v>11000</v>
      </c>
      <c r="W933">
        <v>25697</v>
      </c>
      <c r="X933">
        <v>0</v>
      </c>
      <c r="Y933">
        <v>239752</v>
      </c>
      <c r="Z933">
        <v>120</v>
      </c>
      <c r="AA933">
        <v>406</v>
      </c>
      <c r="AB933" t="s">
        <v>5059</v>
      </c>
    </row>
    <row r="934" spans="1:28" x14ac:dyDescent="0.3">
      <c r="A934" s="4" t="s">
        <v>5060</v>
      </c>
      <c r="B934" t="s">
        <v>67</v>
      </c>
      <c r="C934" t="s">
        <v>68</v>
      </c>
      <c r="D934" t="s">
        <v>58</v>
      </c>
      <c r="E934">
        <v>2008</v>
      </c>
      <c r="F934">
        <v>104</v>
      </c>
      <c r="G934" t="s">
        <v>1700</v>
      </c>
      <c r="H934" t="s">
        <v>5062</v>
      </c>
      <c r="I934" s="4">
        <v>70000000</v>
      </c>
      <c r="J934" s="4">
        <v>97680195</v>
      </c>
      <c r="K934">
        <v>6.8</v>
      </c>
      <c r="L934">
        <v>2.35</v>
      </c>
      <c r="M934" t="s">
        <v>69</v>
      </c>
      <c r="N934" t="s">
        <v>1189</v>
      </c>
      <c r="O934">
        <v>235</v>
      </c>
      <c r="P934" t="s">
        <v>681</v>
      </c>
      <c r="Q934">
        <v>14000</v>
      </c>
      <c r="R934" t="s">
        <v>1967</v>
      </c>
      <c r="S934">
        <v>11000</v>
      </c>
      <c r="T934" t="s">
        <v>5061</v>
      </c>
      <c r="U934">
        <v>1000</v>
      </c>
      <c r="V934">
        <v>0</v>
      </c>
      <c r="W934">
        <v>29505</v>
      </c>
      <c r="X934">
        <v>1</v>
      </c>
      <c r="Y934">
        <v>271691</v>
      </c>
      <c r="Z934">
        <v>190</v>
      </c>
      <c r="AA934">
        <v>243</v>
      </c>
      <c r="AB934" t="s">
        <v>5063</v>
      </c>
    </row>
    <row r="935" spans="1:28" x14ac:dyDescent="0.3">
      <c r="A935" s="4" t="s">
        <v>5065</v>
      </c>
      <c r="B935" t="s">
        <v>67</v>
      </c>
      <c r="C935" t="s">
        <v>68</v>
      </c>
      <c r="D935" t="s">
        <v>58</v>
      </c>
      <c r="E935">
        <v>2016</v>
      </c>
      <c r="F935">
        <v>107</v>
      </c>
      <c r="G935" t="s">
        <v>1771</v>
      </c>
      <c r="H935" t="s">
        <v>5067</v>
      </c>
      <c r="I935" s="4">
        <v>50000000</v>
      </c>
      <c r="J935" s="4">
        <v>126088877</v>
      </c>
      <c r="K935">
        <v>6.6</v>
      </c>
      <c r="L935">
        <v>2.35</v>
      </c>
      <c r="M935" t="s">
        <v>69</v>
      </c>
      <c r="N935" t="s">
        <v>5064</v>
      </c>
      <c r="O935">
        <v>43</v>
      </c>
      <c r="P935" t="s">
        <v>1097</v>
      </c>
      <c r="Q935">
        <v>12000</v>
      </c>
      <c r="R935" t="s">
        <v>233</v>
      </c>
      <c r="S935">
        <v>919</v>
      </c>
      <c r="T935" t="s">
        <v>5066</v>
      </c>
      <c r="U935">
        <v>569</v>
      </c>
      <c r="V935">
        <v>10000</v>
      </c>
      <c r="W935">
        <v>14569</v>
      </c>
      <c r="X935">
        <v>2</v>
      </c>
      <c r="Y935">
        <v>33354</v>
      </c>
      <c r="Z935">
        <v>177</v>
      </c>
      <c r="AA935">
        <v>110</v>
      </c>
      <c r="AB935" t="s">
        <v>5068</v>
      </c>
    </row>
    <row r="936" spans="1:28" x14ac:dyDescent="0.3">
      <c r="A936" s="4" t="s">
        <v>5069</v>
      </c>
      <c r="B936" t="s">
        <v>67</v>
      </c>
      <c r="C936" t="s">
        <v>68</v>
      </c>
      <c r="D936" t="s">
        <v>58</v>
      </c>
      <c r="E936">
        <v>1998</v>
      </c>
      <c r="F936">
        <v>124</v>
      </c>
      <c r="G936" t="s">
        <v>2545</v>
      </c>
      <c r="H936" t="s">
        <v>5071</v>
      </c>
      <c r="I936" s="4">
        <v>50000000</v>
      </c>
      <c r="J936" s="4">
        <v>91030827</v>
      </c>
      <c r="K936">
        <v>6.7</v>
      </c>
      <c r="L936">
        <v>2.35</v>
      </c>
      <c r="M936" t="s">
        <v>69</v>
      </c>
      <c r="N936" t="s">
        <v>1276</v>
      </c>
      <c r="O936">
        <v>0</v>
      </c>
      <c r="P936" t="s">
        <v>1549</v>
      </c>
      <c r="Q936">
        <v>8000</v>
      </c>
      <c r="R936" t="s">
        <v>2639</v>
      </c>
      <c r="S936">
        <v>818</v>
      </c>
      <c r="T936" t="s">
        <v>5070</v>
      </c>
      <c r="U936">
        <v>701</v>
      </c>
      <c r="V936">
        <v>0</v>
      </c>
      <c r="W936">
        <v>9988</v>
      </c>
      <c r="X936">
        <v>2</v>
      </c>
      <c r="Y936">
        <v>46482</v>
      </c>
      <c r="Z936">
        <v>65</v>
      </c>
      <c r="AA936">
        <v>252</v>
      </c>
      <c r="AB936" t="s">
        <v>5072</v>
      </c>
    </row>
    <row r="937" spans="1:28" x14ac:dyDescent="0.3">
      <c r="A937" s="4" t="s">
        <v>5073</v>
      </c>
      <c r="B937" t="s">
        <v>67</v>
      </c>
      <c r="C937" t="s">
        <v>68</v>
      </c>
      <c r="D937" t="s">
        <v>58</v>
      </c>
      <c r="E937">
        <v>2015</v>
      </c>
      <c r="F937">
        <v>96</v>
      </c>
      <c r="G937" t="s">
        <v>3072</v>
      </c>
      <c r="H937" t="s">
        <v>5075</v>
      </c>
      <c r="I937" s="4">
        <v>50000000</v>
      </c>
      <c r="J937" s="4">
        <v>150315155</v>
      </c>
      <c r="K937">
        <v>6.1</v>
      </c>
      <c r="L937">
        <v>1.85</v>
      </c>
      <c r="M937" t="s">
        <v>69</v>
      </c>
      <c r="N937" t="s">
        <v>4523</v>
      </c>
      <c r="O937">
        <v>51</v>
      </c>
      <c r="P937" t="s">
        <v>1273</v>
      </c>
      <c r="Q937">
        <v>8000</v>
      </c>
      <c r="R937" t="s">
        <v>2493</v>
      </c>
      <c r="S937">
        <v>2000</v>
      </c>
      <c r="T937" t="s">
        <v>5074</v>
      </c>
      <c r="U937">
        <v>322</v>
      </c>
      <c r="V937">
        <v>13000</v>
      </c>
      <c r="W937">
        <v>10886</v>
      </c>
      <c r="X937">
        <v>2</v>
      </c>
      <c r="Y937">
        <v>54010</v>
      </c>
      <c r="Z937">
        <v>145</v>
      </c>
      <c r="AA937">
        <v>130</v>
      </c>
      <c r="AB937" t="s">
        <v>5076</v>
      </c>
    </row>
    <row r="938" spans="1:28" x14ac:dyDescent="0.3">
      <c r="A938" s="4" t="s">
        <v>5078</v>
      </c>
      <c r="B938" t="s">
        <v>67</v>
      </c>
      <c r="C938" t="s">
        <v>68</v>
      </c>
      <c r="D938" t="s">
        <v>58</v>
      </c>
      <c r="E938">
        <v>2014</v>
      </c>
      <c r="F938">
        <v>125</v>
      </c>
      <c r="G938" t="s">
        <v>5077</v>
      </c>
      <c r="H938" t="s">
        <v>5079</v>
      </c>
      <c r="I938" s="4">
        <v>50000000</v>
      </c>
      <c r="J938" s="4">
        <v>127997349</v>
      </c>
      <c r="K938">
        <v>6</v>
      </c>
      <c r="L938">
        <v>2.39</v>
      </c>
      <c r="M938" t="s">
        <v>122</v>
      </c>
      <c r="N938" t="s">
        <v>184</v>
      </c>
      <c r="O938">
        <v>252</v>
      </c>
      <c r="P938" t="s">
        <v>73</v>
      </c>
      <c r="Q938">
        <v>40000</v>
      </c>
      <c r="R938" t="s">
        <v>2395</v>
      </c>
      <c r="S938">
        <v>11000</v>
      </c>
      <c r="T938" t="s">
        <v>2474</v>
      </c>
      <c r="U938">
        <v>10000</v>
      </c>
      <c r="V938">
        <v>90000</v>
      </c>
      <c r="W938">
        <v>62837</v>
      </c>
      <c r="X938">
        <v>1</v>
      </c>
      <c r="Y938">
        <v>101178</v>
      </c>
      <c r="Z938">
        <v>321</v>
      </c>
      <c r="AA938">
        <v>779</v>
      </c>
      <c r="AB938" t="s">
        <v>5080</v>
      </c>
    </row>
    <row r="939" spans="1:28" x14ac:dyDescent="0.3">
      <c r="A939" s="4" t="s">
        <v>5083</v>
      </c>
      <c r="B939" t="s">
        <v>67</v>
      </c>
      <c r="C939" t="s">
        <v>68</v>
      </c>
      <c r="D939" t="s">
        <v>58</v>
      </c>
      <c r="E939">
        <v>2006</v>
      </c>
      <c r="F939">
        <v>129</v>
      </c>
      <c r="G939" t="s">
        <v>2161</v>
      </c>
      <c r="H939" t="s">
        <v>5084</v>
      </c>
      <c r="I939" s="4">
        <v>45000000</v>
      </c>
      <c r="J939" s="4">
        <v>88504640</v>
      </c>
      <c r="K939">
        <v>7.6</v>
      </c>
      <c r="L939">
        <v>2.35</v>
      </c>
      <c r="M939" t="s">
        <v>612</v>
      </c>
      <c r="N939" t="s">
        <v>5081</v>
      </c>
      <c r="O939">
        <v>0</v>
      </c>
      <c r="P939" t="s">
        <v>1746</v>
      </c>
      <c r="Q939">
        <v>18000</v>
      </c>
      <c r="R939" t="s">
        <v>5082</v>
      </c>
      <c r="S939">
        <v>412</v>
      </c>
      <c r="T939" t="s">
        <v>3402</v>
      </c>
      <c r="U939">
        <v>277</v>
      </c>
      <c r="V939">
        <v>0</v>
      </c>
      <c r="W939">
        <v>19148</v>
      </c>
      <c r="X939">
        <v>2</v>
      </c>
      <c r="Y939">
        <v>273108</v>
      </c>
      <c r="Z939">
        <v>230</v>
      </c>
      <c r="AA939">
        <v>646</v>
      </c>
      <c r="AB939" t="s">
        <v>5085</v>
      </c>
    </row>
    <row r="940" spans="1:28" x14ac:dyDescent="0.3">
      <c r="A940" s="4" t="s">
        <v>5089</v>
      </c>
      <c r="B940" t="s">
        <v>67</v>
      </c>
      <c r="C940" t="s">
        <v>68</v>
      </c>
      <c r="D940" t="s">
        <v>58</v>
      </c>
      <c r="E940">
        <v>1999</v>
      </c>
      <c r="F940">
        <v>90</v>
      </c>
      <c r="G940" t="s">
        <v>491</v>
      </c>
      <c r="H940" t="s">
        <v>5090</v>
      </c>
      <c r="I940" s="4">
        <v>50000000</v>
      </c>
      <c r="J940" s="4">
        <v>81517441</v>
      </c>
      <c r="K940">
        <v>7.1</v>
      </c>
      <c r="L940">
        <v>2.35</v>
      </c>
      <c r="M940" t="s">
        <v>612</v>
      </c>
      <c r="N940" t="s">
        <v>5086</v>
      </c>
      <c r="O940">
        <v>241</v>
      </c>
      <c r="P940" t="s">
        <v>5088</v>
      </c>
      <c r="Q940">
        <v>1000</v>
      </c>
      <c r="R940" t="s">
        <v>5087</v>
      </c>
      <c r="S940">
        <v>495</v>
      </c>
      <c r="T940" t="s">
        <v>3708</v>
      </c>
      <c r="U940">
        <v>416</v>
      </c>
      <c r="V940">
        <v>0</v>
      </c>
      <c r="W940">
        <v>3148</v>
      </c>
      <c r="X940">
        <v>1</v>
      </c>
      <c r="Y940">
        <v>111368</v>
      </c>
      <c r="Z940">
        <v>143</v>
      </c>
      <c r="AA940">
        <v>394</v>
      </c>
      <c r="AB940" t="s">
        <v>5091</v>
      </c>
    </row>
    <row r="941" spans="1:28" x14ac:dyDescent="0.3">
      <c r="A941" s="4" t="s">
        <v>5094</v>
      </c>
      <c r="B941" t="s">
        <v>67</v>
      </c>
      <c r="C941" t="s">
        <v>68</v>
      </c>
      <c r="D941" t="s">
        <v>58</v>
      </c>
      <c r="E941">
        <v>1995</v>
      </c>
      <c r="F941">
        <v>109</v>
      </c>
      <c r="G941" t="s">
        <v>1449</v>
      </c>
      <c r="H941" t="s">
        <v>5095</v>
      </c>
      <c r="I941" s="4">
        <v>50000000</v>
      </c>
      <c r="J941" s="4">
        <v>81022333</v>
      </c>
      <c r="K941">
        <v>5</v>
      </c>
      <c r="L941">
        <v>1.85</v>
      </c>
      <c r="M941" t="s">
        <v>69</v>
      </c>
      <c r="N941" t="s">
        <v>5092</v>
      </c>
      <c r="O941">
        <v>155</v>
      </c>
      <c r="P941" t="s">
        <v>5093</v>
      </c>
      <c r="Q941">
        <v>426</v>
      </c>
      <c r="R941" t="s">
        <v>1541</v>
      </c>
      <c r="S941">
        <v>387</v>
      </c>
      <c r="T941" t="s">
        <v>1512</v>
      </c>
      <c r="U941">
        <v>293</v>
      </c>
      <c r="V941">
        <v>0</v>
      </c>
      <c r="W941">
        <v>1761</v>
      </c>
      <c r="X941">
        <v>0</v>
      </c>
      <c r="Y941">
        <v>34471</v>
      </c>
      <c r="Z941">
        <v>55</v>
      </c>
      <c r="AA941">
        <v>147</v>
      </c>
      <c r="AB941" t="s">
        <v>5096</v>
      </c>
    </row>
    <row r="942" spans="1:28" x14ac:dyDescent="0.3">
      <c r="A942" s="4" t="s">
        <v>5097</v>
      </c>
      <c r="B942" t="s">
        <v>67</v>
      </c>
      <c r="C942" t="s">
        <v>68</v>
      </c>
      <c r="D942" t="s">
        <v>58</v>
      </c>
      <c r="E942">
        <v>2011</v>
      </c>
      <c r="F942">
        <v>124</v>
      </c>
      <c r="G942" t="s">
        <v>3942</v>
      </c>
      <c r="H942" t="s">
        <v>5098</v>
      </c>
      <c r="I942" s="4" t="s">
        <v>24161</v>
      </c>
      <c r="J942" s="4">
        <v>75621915</v>
      </c>
      <c r="K942">
        <v>7.1</v>
      </c>
      <c r="L942">
        <v>1.85</v>
      </c>
      <c r="M942" t="s">
        <v>122</v>
      </c>
      <c r="N942" t="s">
        <v>3360</v>
      </c>
      <c r="O942">
        <v>488</v>
      </c>
      <c r="P942" t="s">
        <v>127</v>
      </c>
      <c r="Q942">
        <v>19000</v>
      </c>
      <c r="R942" t="s">
        <v>1181</v>
      </c>
      <c r="S942">
        <v>13000</v>
      </c>
      <c r="T942" t="s">
        <v>1284</v>
      </c>
      <c r="U942">
        <v>1000</v>
      </c>
      <c r="V942">
        <v>22000</v>
      </c>
      <c r="W942">
        <v>36873</v>
      </c>
      <c r="X942">
        <v>3</v>
      </c>
      <c r="Y942">
        <v>111003</v>
      </c>
      <c r="Z942">
        <v>257</v>
      </c>
      <c r="AA942">
        <v>199</v>
      </c>
      <c r="AB942" t="s">
        <v>5099</v>
      </c>
    </row>
    <row r="943" spans="1:28" x14ac:dyDescent="0.3">
      <c r="A943" s="4" t="s">
        <v>5100</v>
      </c>
      <c r="B943" t="s">
        <v>67</v>
      </c>
      <c r="C943" t="s">
        <v>68</v>
      </c>
      <c r="D943" t="s">
        <v>58</v>
      </c>
      <c r="E943">
        <v>2009</v>
      </c>
      <c r="F943">
        <v>121</v>
      </c>
      <c r="G943" t="s">
        <v>2221</v>
      </c>
      <c r="H943" t="s">
        <v>5102</v>
      </c>
      <c r="I943" s="4">
        <v>50000000</v>
      </c>
      <c r="J943" s="4">
        <v>79948113</v>
      </c>
      <c r="K943">
        <v>6.2</v>
      </c>
      <c r="L943">
        <v>2.35</v>
      </c>
      <c r="M943" t="s">
        <v>69</v>
      </c>
      <c r="N943" t="s">
        <v>1064</v>
      </c>
      <c r="O943">
        <v>295</v>
      </c>
      <c r="P943" t="s">
        <v>732</v>
      </c>
      <c r="Q943">
        <v>12000</v>
      </c>
      <c r="R943" t="s">
        <v>1050</v>
      </c>
      <c r="S943">
        <v>748</v>
      </c>
      <c r="T943" t="s">
        <v>5101</v>
      </c>
      <c r="U943">
        <v>329</v>
      </c>
      <c r="V943">
        <v>0</v>
      </c>
      <c r="W943">
        <v>13421</v>
      </c>
      <c r="X943">
        <v>0</v>
      </c>
      <c r="Y943">
        <v>186879</v>
      </c>
      <c r="Z943">
        <v>279</v>
      </c>
      <c r="AA943">
        <v>791</v>
      </c>
      <c r="AB943" t="s">
        <v>5103</v>
      </c>
    </row>
    <row r="944" spans="1:28" x14ac:dyDescent="0.3">
      <c r="A944" s="4" t="s">
        <v>5104</v>
      </c>
      <c r="B944" t="s">
        <v>67</v>
      </c>
      <c r="C944" t="s">
        <v>68</v>
      </c>
      <c r="D944" t="s">
        <v>58</v>
      </c>
      <c r="E944">
        <v>2006</v>
      </c>
      <c r="F944">
        <v>95</v>
      </c>
      <c r="G944" t="s">
        <v>1700</v>
      </c>
      <c r="H944" t="s">
        <v>5105</v>
      </c>
      <c r="I944" s="4">
        <v>50000000</v>
      </c>
      <c r="J944" s="4">
        <v>88658172</v>
      </c>
      <c r="K944">
        <v>5.6</v>
      </c>
      <c r="L944">
        <v>2.35</v>
      </c>
      <c r="M944" t="s">
        <v>69</v>
      </c>
      <c r="N944" t="s">
        <v>4678</v>
      </c>
      <c r="O944">
        <v>9</v>
      </c>
      <c r="P944" t="s">
        <v>681</v>
      </c>
      <c r="Q944">
        <v>14000</v>
      </c>
      <c r="R944" t="s">
        <v>687</v>
      </c>
      <c r="S944">
        <v>11000</v>
      </c>
      <c r="T944" t="s">
        <v>1967</v>
      </c>
      <c r="U944">
        <v>11000</v>
      </c>
      <c r="V944">
        <v>2000</v>
      </c>
      <c r="W944">
        <v>37967</v>
      </c>
      <c r="X944">
        <v>2</v>
      </c>
      <c r="Y944">
        <v>58412</v>
      </c>
      <c r="Z944">
        <v>143</v>
      </c>
      <c r="AA944">
        <v>242</v>
      </c>
      <c r="AB944" t="s">
        <v>5106</v>
      </c>
    </row>
    <row r="945" spans="1:28" x14ac:dyDescent="0.3">
      <c r="A945" s="4" t="s">
        <v>5109</v>
      </c>
      <c r="B945" t="s">
        <v>67</v>
      </c>
      <c r="C945" t="s">
        <v>68</v>
      </c>
      <c r="D945" t="s">
        <v>58</v>
      </c>
      <c r="E945">
        <v>2005</v>
      </c>
      <c r="F945">
        <v>128</v>
      </c>
      <c r="G945" t="s">
        <v>5108</v>
      </c>
      <c r="H945" t="s">
        <v>5111</v>
      </c>
      <c r="I945" s="4" t="s">
        <v>24161</v>
      </c>
      <c r="J945" s="4">
        <v>75888270</v>
      </c>
      <c r="K945">
        <v>5.4</v>
      </c>
      <c r="L945">
        <v>1.85</v>
      </c>
      <c r="M945" t="s">
        <v>69</v>
      </c>
      <c r="N945" t="s">
        <v>5107</v>
      </c>
      <c r="O945">
        <v>62</v>
      </c>
      <c r="P945" t="s">
        <v>235</v>
      </c>
      <c r="Q945">
        <v>6000</v>
      </c>
      <c r="R945" t="s">
        <v>3244</v>
      </c>
      <c r="S945">
        <v>989</v>
      </c>
      <c r="T945" t="s">
        <v>5110</v>
      </c>
      <c r="U945">
        <v>874</v>
      </c>
      <c r="V945">
        <v>0</v>
      </c>
      <c r="W945">
        <v>10163</v>
      </c>
      <c r="X945">
        <v>0</v>
      </c>
      <c r="Y945">
        <v>71153</v>
      </c>
      <c r="Z945">
        <v>196</v>
      </c>
      <c r="AA945">
        <v>560</v>
      </c>
      <c r="AB945" t="s">
        <v>5112</v>
      </c>
    </row>
    <row r="946" spans="1:28" x14ac:dyDescent="0.3">
      <c r="A946" s="4" t="s">
        <v>5113</v>
      </c>
      <c r="B946" t="s">
        <v>67</v>
      </c>
      <c r="C946" t="s">
        <v>68</v>
      </c>
      <c r="D946" t="s">
        <v>58</v>
      </c>
      <c r="E946">
        <v>2011</v>
      </c>
      <c r="F946">
        <v>118</v>
      </c>
      <c r="G946" t="s">
        <v>1437</v>
      </c>
      <c r="H946" t="s">
        <v>5114</v>
      </c>
      <c r="I946" s="4">
        <v>50000000</v>
      </c>
      <c r="J946" s="4">
        <v>84244877</v>
      </c>
      <c r="K946">
        <v>7.4</v>
      </c>
      <c r="L946">
        <v>2.39</v>
      </c>
      <c r="M946" t="s">
        <v>69</v>
      </c>
      <c r="N946" t="s">
        <v>3750</v>
      </c>
      <c r="O946">
        <v>43</v>
      </c>
      <c r="P946" t="s">
        <v>4222</v>
      </c>
      <c r="Q946">
        <v>33000</v>
      </c>
      <c r="R946" t="s">
        <v>209</v>
      </c>
      <c r="S946">
        <v>15000</v>
      </c>
      <c r="T946" t="s">
        <v>545</v>
      </c>
      <c r="U946">
        <v>7000</v>
      </c>
      <c r="V946">
        <v>44000</v>
      </c>
      <c r="W946">
        <v>57426</v>
      </c>
      <c r="X946">
        <v>7</v>
      </c>
      <c r="Y946">
        <v>375456</v>
      </c>
      <c r="Z946">
        <v>310</v>
      </c>
      <c r="AA946">
        <v>292</v>
      </c>
      <c r="AB946" t="s">
        <v>5115</v>
      </c>
    </row>
    <row r="947" spans="1:28" x14ac:dyDescent="0.3">
      <c r="A947" s="4" t="s">
        <v>5118</v>
      </c>
      <c r="B947" t="s">
        <v>67</v>
      </c>
      <c r="C947" t="s">
        <v>68</v>
      </c>
      <c r="D947" t="s">
        <v>58</v>
      </c>
      <c r="E947">
        <v>2004</v>
      </c>
      <c r="F947">
        <v>80</v>
      </c>
      <c r="G947" t="s">
        <v>818</v>
      </c>
      <c r="H947" t="s">
        <v>5120</v>
      </c>
      <c r="I947" s="4">
        <v>35000000</v>
      </c>
      <c r="J947" s="4">
        <v>75367693</v>
      </c>
      <c r="K947">
        <v>5</v>
      </c>
      <c r="L947">
        <v>1.85</v>
      </c>
      <c r="M947" t="s">
        <v>122</v>
      </c>
      <c r="N947" t="s">
        <v>5116</v>
      </c>
      <c r="O947">
        <v>12</v>
      </c>
      <c r="P947" t="s">
        <v>574</v>
      </c>
      <c r="Q947">
        <v>13000</v>
      </c>
      <c r="R947" t="s">
        <v>5117</v>
      </c>
      <c r="S947">
        <v>258</v>
      </c>
      <c r="T947" t="s">
        <v>5119</v>
      </c>
      <c r="U947">
        <v>58</v>
      </c>
      <c r="V947">
        <v>795</v>
      </c>
      <c r="W947">
        <v>13430</v>
      </c>
      <c r="X947">
        <v>0</v>
      </c>
      <c r="Y947">
        <v>58961</v>
      </c>
      <c r="Z947">
        <v>116</v>
      </c>
      <c r="AA947">
        <v>232</v>
      </c>
      <c r="AB947" t="s">
        <v>5121</v>
      </c>
    </row>
    <row r="948" spans="1:28" x14ac:dyDescent="0.3">
      <c r="A948" s="4" t="s">
        <v>5123</v>
      </c>
      <c r="B948" t="s">
        <v>67</v>
      </c>
      <c r="C948" t="s">
        <v>68</v>
      </c>
      <c r="D948" t="s">
        <v>58</v>
      </c>
      <c r="E948">
        <v>2004</v>
      </c>
      <c r="F948">
        <v>99</v>
      </c>
      <c r="G948" t="s">
        <v>3072</v>
      </c>
      <c r="H948" t="s">
        <v>5124</v>
      </c>
      <c r="I948" s="4">
        <v>60000000</v>
      </c>
      <c r="J948" s="4">
        <v>73701902</v>
      </c>
      <c r="K948">
        <v>5.2</v>
      </c>
      <c r="L948">
        <v>2.35</v>
      </c>
      <c r="M948" t="s">
        <v>122</v>
      </c>
      <c r="N948" t="s">
        <v>5122</v>
      </c>
      <c r="O948">
        <v>148</v>
      </c>
      <c r="P948" t="s">
        <v>1753</v>
      </c>
      <c r="Q948">
        <v>2000</v>
      </c>
      <c r="R948" t="s">
        <v>3312</v>
      </c>
      <c r="S948">
        <v>843</v>
      </c>
      <c r="T948" t="s">
        <v>1861</v>
      </c>
      <c r="U948">
        <v>660</v>
      </c>
      <c r="V948">
        <v>0</v>
      </c>
      <c r="W948">
        <v>6729</v>
      </c>
      <c r="X948">
        <v>1</v>
      </c>
      <c r="Y948">
        <v>27548</v>
      </c>
      <c r="Z948">
        <v>105</v>
      </c>
      <c r="AA948">
        <v>209</v>
      </c>
      <c r="AB948" t="s">
        <v>5125</v>
      </c>
    </row>
    <row r="949" spans="1:28" x14ac:dyDescent="0.3">
      <c r="A949" s="4" t="s">
        <v>5127</v>
      </c>
      <c r="B949" t="s">
        <v>67</v>
      </c>
      <c r="C949" t="s">
        <v>68</v>
      </c>
      <c r="D949" t="s">
        <v>58</v>
      </c>
      <c r="E949">
        <v>2011</v>
      </c>
      <c r="F949">
        <v>133</v>
      </c>
      <c r="G949" t="s">
        <v>1655</v>
      </c>
      <c r="H949" t="s">
        <v>5128</v>
      </c>
      <c r="I949" s="4">
        <v>50000000</v>
      </c>
      <c r="J949" s="4">
        <v>75605492</v>
      </c>
      <c r="K949">
        <v>7.6</v>
      </c>
      <c r="L949">
        <v>1.85</v>
      </c>
      <c r="M949" t="s">
        <v>69</v>
      </c>
      <c r="N949" t="s">
        <v>5126</v>
      </c>
      <c r="O949">
        <v>152</v>
      </c>
      <c r="P949" t="s">
        <v>724</v>
      </c>
      <c r="Q949">
        <v>22000</v>
      </c>
      <c r="R949" t="s">
        <v>465</v>
      </c>
      <c r="S949">
        <v>18000</v>
      </c>
      <c r="T949" t="s">
        <v>367</v>
      </c>
      <c r="U949">
        <v>11000</v>
      </c>
      <c r="V949">
        <v>27000</v>
      </c>
      <c r="W949">
        <v>53094</v>
      </c>
      <c r="X949">
        <v>1</v>
      </c>
      <c r="Y949">
        <v>283563</v>
      </c>
      <c r="Z949">
        <v>419</v>
      </c>
      <c r="AA949">
        <v>312</v>
      </c>
      <c r="AB949" t="s">
        <v>5129</v>
      </c>
    </row>
    <row r="950" spans="1:28" x14ac:dyDescent="0.3">
      <c r="A950" s="4" t="s">
        <v>5130</v>
      </c>
      <c r="B950" t="s">
        <v>67</v>
      </c>
      <c r="C950" t="s">
        <v>68</v>
      </c>
      <c r="D950" t="s">
        <v>58</v>
      </c>
      <c r="E950">
        <v>1995</v>
      </c>
      <c r="F950">
        <v>127</v>
      </c>
      <c r="G950" t="s">
        <v>949</v>
      </c>
      <c r="H950" t="s">
        <v>5131</v>
      </c>
      <c r="I950" s="4">
        <v>50000000</v>
      </c>
      <c r="J950" s="4">
        <v>67823573</v>
      </c>
      <c r="K950">
        <v>6.6</v>
      </c>
      <c r="L950">
        <v>1.85</v>
      </c>
      <c r="M950" t="s">
        <v>612</v>
      </c>
      <c r="N950" t="s">
        <v>737</v>
      </c>
      <c r="O950">
        <v>249</v>
      </c>
      <c r="P950" t="s">
        <v>147</v>
      </c>
      <c r="Q950">
        <v>18000</v>
      </c>
      <c r="R950" t="s">
        <v>493</v>
      </c>
      <c r="S950">
        <v>11000</v>
      </c>
      <c r="T950" t="s">
        <v>1084</v>
      </c>
      <c r="U950">
        <v>808</v>
      </c>
      <c r="V950">
        <v>0</v>
      </c>
      <c r="W950">
        <v>30383</v>
      </c>
      <c r="X950">
        <v>3</v>
      </c>
      <c r="Y950">
        <v>91176</v>
      </c>
      <c r="Z950">
        <v>64</v>
      </c>
      <c r="AA950">
        <v>130</v>
      </c>
      <c r="AB950" t="s">
        <v>5132</v>
      </c>
    </row>
    <row r="951" spans="1:28" x14ac:dyDescent="0.3">
      <c r="A951" s="4" t="s">
        <v>5134</v>
      </c>
      <c r="B951" t="s">
        <v>67</v>
      </c>
      <c r="C951" t="s">
        <v>86</v>
      </c>
      <c r="D951" t="s">
        <v>58</v>
      </c>
      <c r="E951">
        <v>2014</v>
      </c>
      <c r="F951">
        <v>106</v>
      </c>
      <c r="G951" t="s">
        <v>1180</v>
      </c>
      <c r="H951" t="s">
        <v>5136</v>
      </c>
      <c r="I951" s="4">
        <v>50000000</v>
      </c>
      <c r="J951" s="4">
        <v>91439400</v>
      </c>
      <c r="K951">
        <v>7</v>
      </c>
      <c r="L951">
        <v>2.35</v>
      </c>
      <c r="M951" t="s">
        <v>69</v>
      </c>
      <c r="N951" t="s">
        <v>5133</v>
      </c>
      <c r="O951">
        <v>174</v>
      </c>
      <c r="P951" t="s">
        <v>255</v>
      </c>
      <c r="Q951">
        <v>14000</v>
      </c>
      <c r="R951" t="s">
        <v>4512</v>
      </c>
      <c r="S951">
        <v>664</v>
      </c>
      <c r="T951" t="s">
        <v>5135</v>
      </c>
      <c r="U951">
        <v>660</v>
      </c>
      <c r="V951">
        <v>24000</v>
      </c>
      <c r="W951">
        <v>16967</v>
      </c>
      <c r="X951">
        <v>0</v>
      </c>
      <c r="Y951">
        <v>200647</v>
      </c>
      <c r="Z951">
        <v>359</v>
      </c>
      <c r="AA951">
        <v>384</v>
      </c>
      <c r="AB951" t="s">
        <v>5137</v>
      </c>
    </row>
    <row r="952" spans="1:28" x14ac:dyDescent="0.3">
      <c r="A952" s="4" t="s">
        <v>5141</v>
      </c>
      <c r="B952" t="s">
        <v>67</v>
      </c>
      <c r="C952" t="s">
        <v>68</v>
      </c>
      <c r="D952" t="s">
        <v>58</v>
      </c>
      <c r="E952">
        <v>2009</v>
      </c>
      <c r="F952">
        <v>98</v>
      </c>
      <c r="G952" t="s">
        <v>5140</v>
      </c>
      <c r="H952" t="s">
        <v>5142</v>
      </c>
      <c r="I952" s="4">
        <v>65000000</v>
      </c>
      <c r="J952" s="4">
        <v>67128202</v>
      </c>
      <c r="K952">
        <v>5.7</v>
      </c>
      <c r="L952">
        <v>2.35</v>
      </c>
      <c r="M952" t="s">
        <v>122</v>
      </c>
      <c r="N952" t="s">
        <v>5138</v>
      </c>
      <c r="O952">
        <v>99</v>
      </c>
      <c r="P952" t="s">
        <v>1097</v>
      </c>
      <c r="Q952">
        <v>12000</v>
      </c>
      <c r="R952" t="s">
        <v>5139</v>
      </c>
      <c r="S952">
        <v>536</v>
      </c>
      <c r="T952" t="s">
        <v>958</v>
      </c>
      <c r="U952">
        <v>433</v>
      </c>
      <c r="V952">
        <v>0</v>
      </c>
      <c r="W952">
        <v>14007</v>
      </c>
      <c r="X952">
        <v>3</v>
      </c>
      <c r="Y952">
        <v>43328</v>
      </c>
      <c r="Z952">
        <v>166</v>
      </c>
      <c r="AA952">
        <v>110</v>
      </c>
      <c r="AB952" t="s">
        <v>5143</v>
      </c>
    </row>
    <row r="953" spans="1:28" x14ac:dyDescent="0.3">
      <c r="A953" s="4" t="s">
        <v>5145</v>
      </c>
      <c r="B953" t="s">
        <v>67</v>
      </c>
      <c r="C953" t="s">
        <v>68</v>
      </c>
      <c r="D953" t="s">
        <v>58</v>
      </c>
      <c r="E953">
        <v>2005</v>
      </c>
      <c r="F953">
        <v>132</v>
      </c>
      <c r="G953" t="s">
        <v>949</v>
      </c>
      <c r="H953" t="s">
        <v>5147</v>
      </c>
      <c r="I953" s="4">
        <v>54000000</v>
      </c>
      <c r="J953" s="4">
        <v>70496802</v>
      </c>
      <c r="K953">
        <v>8.1999999999999993</v>
      </c>
      <c r="L953">
        <v>2.35</v>
      </c>
      <c r="M953" t="s">
        <v>612</v>
      </c>
      <c r="N953" t="s">
        <v>5144</v>
      </c>
      <c r="O953">
        <v>160</v>
      </c>
      <c r="P953" t="s">
        <v>867</v>
      </c>
      <c r="Q953">
        <v>20000</v>
      </c>
      <c r="R953" t="s">
        <v>386</v>
      </c>
      <c r="S953">
        <v>979</v>
      </c>
      <c r="T953" t="s">
        <v>5146</v>
      </c>
      <c r="U953">
        <v>443</v>
      </c>
      <c r="V953">
        <v>48000</v>
      </c>
      <c r="W953">
        <v>22417</v>
      </c>
      <c r="X953">
        <v>1</v>
      </c>
      <c r="Y953">
        <v>791783</v>
      </c>
      <c r="Z953">
        <v>525</v>
      </c>
      <c r="AA953">
        <v>2042</v>
      </c>
      <c r="AB953" t="s">
        <v>5148</v>
      </c>
    </row>
    <row r="954" spans="1:28" x14ac:dyDescent="0.3">
      <c r="A954" s="4" t="s">
        <v>5151</v>
      </c>
      <c r="B954" t="s">
        <v>67</v>
      </c>
      <c r="C954" t="s">
        <v>68</v>
      </c>
      <c r="D954" t="s">
        <v>58</v>
      </c>
      <c r="E954">
        <v>2003</v>
      </c>
      <c r="F954">
        <v>114</v>
      </c>
      <c r="G954" t="s">
        <v>1649</v>
      </c>
      <c r="H954" t="s">
        <v>5153</v>
      </c>
      <c r="I954" s="4">
        <v>50000000</v>
      </c>
      <c r="J954" s="4">
        <v>60470220</v>
      </c>
      <c r="K954">
        <v>6.2</v>
      </c>
      <c r="L954">
        <v>2.35</v>
      </c>
      <c r="M954" t="s">
        <v>69</v>
      </c>
      <c r="N954" t="s">
        <v>4955</v>
      </c>
      <c r="O954">
        <v>71</v>
      </c>
      <c r="P954" t="s">
        <v>5150</v>
      </c>
      <c r="Q954">
        <v>154</v>
      </c>
      <c r="R954" t="s">
        <v>5149</v>
      </c>
      <c r="S954">
        <v>131</v>
      </c>
      <c r="T954" t="s">
        <v>5152</v>
      </c>
      <c r="U954">
        <v>55</v>
      </c>
      <c r="V954">
        <v>955</v>
      </c>
      <c r="W954">
        <v>428</v>
      </c>
      <c r="X954">
        <v>2</v>
      </c>
      <c r="Y954">
        <v>81444</v>
      </c>
      <c r="Z954">
        <v>165</v>
      </c>
      <c r="AA954">
        <v>192</v>
      </c>
      <c r="AB954" t="s">
        <v>5154</v>
      </c>
    </row>
    <row r="955" spans="1:28" x14ac:dyDescent="0.3">
      <c r="A955" s="4" t="s">
        <v>24072</v>
      </c>
      <c r="B955" t="s">
        <v>67</v>
      </c>
      <c r="C955" t="s">
        <v>86</v>
      </c>
      <c r="D955" t="s">
        <v>58</v>
      </c>
      <c r="E955" t="s">
        <v>24161</v>
      </c>
      <c r="F955">
        <v>45</v>
      </c>
      <c r="G955" t="s">
        <v>1954</v>
      </c>
      <c r="H955" t="s">
        <v>24161</v>
      </c>
      <c r="I955" s="4" t="s">
        <v>24161</v>
      </c>
      <c r="J955" s="4" t="s">
        <v>24161</v>
      </c>
      <c r="K955">
        <v>7.9</v>
      </c>
      <c r="L955" t="s">
        <v>24161</v>
      </c>
      <c r="M955" t="s">
        <v>24161</v>
      </c>
      <c r="N955" t="s">
        <v>24161</v>
      </c>
      <c r="O955" t="s">
        <v>24161</v>
      </c>
      <c r="P955" t="s">
        <v>2030</v>
      </c>
      <c r="Q955">
        <v>416</v>
      </c>
      <c r="R955" t="s">
        <v>5155</v>
      </c>
      <c r="S955">
        <v>171</v>
      </c>
      <c r="T955" t="s">
        <v>5156</v>
      </c>
      <c r="U955">
        <v>132</v>
      </c>
      <c r="V955">
        <v>0</v>
      </c>
      <c r="W955">
        <v>1816</v>
      </c>
      <c r="X955">
        <v>2</v>
      </c>
      <c r="Y955">
        <v>1824</v>
      </c>
      <c r="Z955">
        <v>2</v>
      </c>
      <c r="AA955">
        <v>9</v>
      </c>
      <c r="AB955" t="s">
        <v>5157</v>
      </c>
    </row>
    <row r="956" spans="1:28" x14ac:dyDescent="0.3">
      <c r="A956" s="4" t="s">
        <v>5159</v>
      </c>
      <c r="B956" t="s">
        <v>67</v>
      </c>
      <c r="C956" t="s">
        <v>68</v>
      </c>
      <c r="D956" t="s">
        <v>58</v>
      </c>
      <c r="E956">
        <v>2006</v>
      </c>
      <c r="F956">
        <v>78</v>
      </c>
      <c r="G956" t="s">
        <v>498</v>
      </c>
      <c r="H956" t="s">
        <v>5160</v>
      </c>
      <c r="I956" s="4">
        <v>50000000</v>
      </c>
      <c r="J956" s="4">
        <v>58336565</v>
      </c>
      <c r="K956">
        <v>6.6</v>
      </c>
      <c r="L956">
        <v>1.85</v>
      </c>
      <c r="M956" t="s">
        <v>304</v>
      </c>
      <c r="N956" t="s">
        <v>5158</v>
      </c>
      <c r="O956">
        <v>5</v>
      </c>
      <c r="P956" t="s">
        <v>1273</v>
      </c>
      <c r="Q956">
        <v>8000</v>
      </c>
      <c r="R956" t="s">
        <v>2005</v>
      </c>
      <c r="S956">
        <v>2000</v>
      </c>
      <c r="T956" t="s">
        <v>2025</v>
      </c>
      <c r="U956">
        <v>1000</v>
      </c>
      <c r="V956">
        <v>624</v>
      </c>
      <c r="W956">
        <v>11124</v>
      </c>
      <c r="X956">
        <v>0</v>
      </c>
      <c r="Y956">
        <v>12845</v>
      </c>
      <c r="Z956">
        <v>87</v>
      </c>
      <c r="AA956">
        <v>118</v>
      </c>
      <c r="AB956" t="s">
        <v>5161</v>
      </c>
    </row>
    <row r="957" spans="1:28" x14ac:dyDescent="0.3">
      <c r="A957" s="4" t="s">
        <v>5164</v>
      </c>
      <c r="B957" t="s">
        <v>67</v>
      </c>
      <c r="C957" t="s">
        <v>68</v>
      </c>
      <c r="D957" t="s">
        <v>58</v>
      </c>
      <c r="E957">
        <v>2005</v>
      </c>
      <c r="F957">
        <v>101</v>
      </c>
      <c r="G957" t="s">
        <v>5163</v>
      </c>
      <c r="H957" t="s">
        <v>5166</v>
      </c>
      <c r="I957" s="4">
        <v>50000000</v>
      </c>
      <c r="J957" s="4">
        <v>66002004</v>
      </c>
      <c r="K957">
        <v>4.7</v>
      </c>
      <c r="L957">
        <v>1.85</v>
      </c>
      <c r="M957" t="s">
        <v>304</v>
      </c>
      <c r="N957" t="s">
        <v>5162</v>
      </c>
      <c r="O957">
        <v>23</v>
      </c>
      <c r="P957" t="s">
        <v>5135</v>
      </c>
      <c r="Q957">
        <v>660</v>
      </c>
      <c r="R957" t="s">
        <v>5048</v>
      </c>
      <c r="S957">
        <v>651</v>
      </c>
      <c r="T957" t="s">
        <v>5165</v>
      </c>
      <c r="U957">
        <v>541</v>
      </c>
      <c r="V957">
        <v>1000</v>
      </c>
      <c r="W957">
        <v>2177</v>
      </c>
      <c r="X957">
        <v>1</v>
      </c>
      <c r="Y957">
        <v>36431</v>
      </c>
      <c r="Z957">
        <v>117</v>
      </c>
      <c r="AA957">
        <v>168</v>
      </c>
      <c r="AB957" t="s">
        <v>5167</v>
      </c>
    </row>
    <row r="958" spans="1:28" x14ac:dyDescent="0.3">
      <c r="A958" s="4" t="s">
        <v>5170</v>
      </c>
      <c r="B958" t="s">
        <v>67</v>
      </c>
      <c r="C958" t="s">
        <v>68</v>
      </c>
      <c r="D958" t="s">
        <v>58</v>
      </c>
      <c r="E958">
        <v>2001</v>
      </c>
      <c r="F958">
        <v>113</v>
      </c>
      <c r="G958" t="s">
        <v>2161</v>
      </c>
      <c r="H958" t="s">
        <v>5172</v>
      </c>
      <c r="I958" s="4">
        <v>50000000</v>
      </c>
      <c r="J958" s="4">
        <v>54997476</v>
      </c>
      <c r="K958">
        <v>6.3</v>
      </c>
      <c r="L958">
        <v>2.35</v>
      </c>
      <c r="M958" t="s">
        <v>612</v>
      </c>
      <c r="N958" t="s">
        <v>5168</v>
      </c>
      <c r="O958">
        <v>39</v>
      </c>
      <c r="P958" t="s">
        <v>457</v>
      </c>
      <c r="Q958">
        <v>1000</v>
      </c>
      <c r="R958" t="s">
        <v>5169</v>
      </c>
      <c r="S958">
        <v>912</v>
      </c>
      <c r="T958" t="s">
        <v>5171</v>
      </c>
      <c r="U958">
        <v>477</v>
      </c>
      <c r="V958">
        <v>970</v>
      </c>
      <c r="W958">
        <v>3341</v>
      </c>
      <c r="X958">
        <v>0</v>
      </c>
      <c r="Y958">
        <v>40362</v>
      </c>
      <c r="Z958">
        <v>113</v>
      </c>
      <c r="AA958">
        <v>248</v>
      </c>
      <c r="AB958" t="s">
        <v>5173</v>
      </c>
    </row>
    <row r="959" spans="1:28" x14ac:dyDescent="0.3">
      <c r="A959" s="4" t="s">
        <v>5176</v>
      </c>
      <c r="B959" t="s">
        <v>67</v>
      </c>
      <c r="C959" t="s">
        <v>793</v>
      </c>
      <c r="D959" t="s">
        <v>58</v>
      </c>
      <c r="E959">
        <v>2013</v>
      </c>
      <c r="F959">
        <v>98</v>
      </c>
      <c r="G959" t="s">
        <v>3470</v>
      </c>
      <c r="H959" t="s">
        <v>5177</v>
      </c>
      <c r="I959" s="4">
        <v>50000000</v>
      </c>
      <c r="J959" s="4">
        <v>55682070</v>
      </c>
      <c r="K959">
        <v>6.1</v>
      </c>
      <c r="L959">
        <v>2.35</v>
      </c>
      <c r="M959" t="s">
        <v>612</v>
      </c>
      <c r="N959" t="s">
        <v>5174</v>
      </c>
      <c r="O959">
        <v>75</v>
      </c>
      <c r="P959" t="s">
        <v>913</v>
      </c>
      <c r="Q959">
        <v>10000</v>
      </c>
      <c r="R959" t="s">
        <v>5175</v>
      </c>
      <c r="S959">
        <v>520</v>
      </c>
      <c r="T959" t="s">
        <v>1885</v>
      </c>
      <c r="U959">
        <v>467</v>
      </c>
      <c r="V959">
        <v>45000</v>
      </c>
      <c r="W959">
        <v>11946</v>
      </c>
      <c r="X959">
        <v>2</v>
      </c>
      <c r="Y959">
        <v>159868</v>
      </c>
      <c r="Z959">
        <v>349</v>
      </c>
      <c r="AA959">
        <v>304</v>
      </c>
      <c r="AB959" t="s">
        <v>5178</v>
      </c>
    </row>
    <row r="960" spans="1:28" x14ac:dyDescent="0.3">
      <c r="A960" s="4" t="s">
        <v>5182</v>
      </c>
      <c r="B960" t="s">
        <v>67</v>
      </c>
      <c r="C960" t="s">
        <v>68</v>
      </c>
      <c r="D960" t="s">
        <v>58</v>
      </c>
      <c r="E960">
        <v>2002</v>
      </c>
      <c r="F960">
        <v>124</v>
      </c>
      <c r="G960" t="s">
        <v>4085</v>
      </c>
      <c r="H960" t="s">
        <v>5184</v>
      </c>
      <c r="I960" s="4">
        <v>50000000</v>
      </c>
      <c r="J960" s="4">
        <v>52752475</v>
      </c>
      <c r="K960">
        <v>6.7</v>
      </c>
      <c r="L960">
        <v>1.85</v>
      </c>
      <c r="M960" t="s">
        <v>612</v>
      </c>
      <c r="N960" t="s">
        <v>5179</v>
      </c>
      <c r="O960">
        <v>213</v>
      </c>
      <c r="P960" t="s">
        <v>5181</v>
      </c>
      <c r="Q960">
        <v>838</v>
      </c>
      <c r="R960" t="s">
        <v>5180</v>
      </c>
      <c r="S960">
        <v>593</v>
      </c>
      <c r="T960" t="s">
        <v>5183</v>
      </c>
      <c r="U960">
        <v>372</v>
      </c>
      <c r="V960">
        <v>0</v>
      </c>
      <c r="W960">
        <v>2583</v>
      </c>
      <c r="X960">
        <v>0</v>
      </c>
      <c r="Y960">
        <v>63067</v>
      </c>
      <c r="Z960">
        <v>152</v>
      </c>
      <c r="AA960">
        <v>533</v>
      </c>
      <c r="AB960" t="s">
        <v>5185</v>
      </c>
    </row>
    <row r="961" spans="1:28" x14ac:dyDescent="0.3">
      <c r="A961" s="4" t="s">
        <v>5188</v>
      </c>
      <c r="B961" t="s">
        <v>67</v>
      </c>
      <c r="C961" t="s">
        <v>68</v>
      </c>
      <c r="D961" t="s">
        <v>58</v>
      </c>
      <c r="E961">
        <v>2011</v>
      </c>
      <c r="F961">
        <v>109</v>
      </c>
      <c r="G961" t="s">
        <v>254</v>
      </c>
      <c r="H961" t="s">
        <v>5190</v>
      </c>
      <c r="I961" s="4">
        <v>60000000</v>
      </c>
      <c r="J961" s="4">
        <v>55092830</v>
      </c>
      <c r="K961">
        <v>6.1</v>
      </c>
      <c r="L961">
        <v>1.85</v>
      </c>
      <c r="M961" t="s">
        <v>69</v>
      </c>
      <c r="N961" t="s">
        <v>2658</v>
      </c>
      <c r="O961">
        <v>154</v>
      </c>
      <c r="P961" t="s">
        <v>5187</v>
      </c>
      <c r="Q961">
        <v>15000</v>
      </c>
      <c r="R961" t="s">
        <v>5186</v>
      </c>
      <c r="S961">
        <v>348</v>
      </c>
      <c r="T961" t="s">
        <v>5189</v>
      </c>
      <c r="U961">
        <v>144</v>
      </c>
      <c r="V961">
        <v>27000</v>
      </c>
      <c r="W961">
        <v>15608</v>
      </c>
      <c r="X961">
        <v>1</v>
      </c>
      <c r="Y961">
        <v>195043</v>
      </c>
      <c r="Z961">
        <v>288</v>
      </c>
      <c r="AA961">
        <v>329</v>
      </c>
      <c r="AB961" t="s">
        <v>5191</v>
      </c>
    </row>
    <row r="962" spans="1:28" x14ac:dyDescent="0.3">
      <c r="A962" s="4" t="s">
        <v>5194</v>
      </c>
      <c r="B962" t="s">
        <v>67</v>
      </c>
      <c r="C962" t="s">
        <v>68</v>
      </c>
      <c r="D962" t="s">
        <v>58</v>
      </c>
      <c r="E962">
        <v>2005</v>
      </c>
      <c r="F962">
        <v>128</v>
      </c>
      <c r="G962" t="s">
        <v>4085</v>
      </c>
      <c r="H962" t="s">
        <v>5196</v>
      </c>
      <c r="I962" s="4">
        <v>50000000</v>
      </c>
      <c r="J962" s="4">
        <v>50815288</v>
      </c>
      <c r="K962">
        <v>7</v>
      </c>
      <c r="L962">
        <v>2.35</v>
      </c>
      <c r="M962" t="s">
        <v>612</v>
      </c>
      <c r="N962" t="s">
        <v>5192</v>
      </c>
      <c r="O962">
        <v>79</v>
      </c>
      <c r="P962" t="s">
        <v>1181</v>
      </c>
      <c r="Q962">
        <v>13000</v>
      </c>
      <c r="R962" t="s">
        <v>5193</v>
      </c>
      <c r="S962">
        <v>903</v>
      </c>
      <c r="T962" t="s">
        <v>5195</v>
      </c>
      <c r="U962">
        <v>414</v>
      </c>
      <c r="V962">
        <v>0</v>
      </c>
      <c r="W962">
        <v>14747</v>
      </c>
      <c r="X962">
        <v>0</v>
      </c>
      <c r="Y962">
        <v>109188</v>
      </c>
      <c r="Z962">
        <v>358</v>
      </c>
      <c r="AA962">
        <v>625</v>
      </c>
      <c r="AB962" t="s">
        <v>5197</v>
      </c>
    </row>
    <row r="963" spans="1:28" x14ac:dyDescent="0.3">
      <c r="A963" s="4" t="s">
        <v>5199</v>
      </c>
      <c r="B963" t="s">
        <v>67</v>
      </c>
      <c r="C963" t="s">
        <v>68</v>
      </c>
      <c r="D963" t="s">
        <v>58</v>
      </c>
      <c r="E963">
        <v>2016</v>
      </c>
      <c r="F963">
        <v>144</v>
      </c>
      <c r="G963" t="s">
        <v>1929</v>
      </c>
      <c r="H963" t="s">
        <v>5201</v>
      </c>
      <c r="I963" s="4">
        <v>50000000</v>
      </c>
      <c r="J963" s="4">
        <v>52822418</v>
      </c>
      <c r="K963">
        <v>7.4</v>
      </c>
      <c r="L963">
        <v>2.35</v>
      </c>
      <c r="M963" t="s">
        <v>612</v>
      </c>
      <c r="N963" t="s">
        <v>305</v>
      </c>
      <c r="O963">
        <v>0</v>
      </c>
      <c r="P963" t="s">
        <v>989</v>
      </c>
      <c r="Q963">
        <v>769</v>
      </c>
      <c r="R963" t="s">
        <v>5198</v>
      </c>
      <c r="S963">
        <v>726</v>
      </c>
      <c r="T963" t="s">
        <v>5200</v>
      </c>
      <c r="U963">
        <v>681</v>
      </c>
      <c r="V963">
        <v>44000</v>
      </c>
      <c r="W963">
        <v>3580</v>
      </c>
      <c r="X963">
        <v>0</v>
      </c>
      <c r="Y963">
        <v>47764</v>
      </c>
      <c r="Z963">
        <v>204</v>
      </c>
      <c r="AA963">
        <v>219</v>
      </c>
      <c r="AB963" t="s">
        <v>5202</v>
      </c>
    </row>
    <row r="964" spans="1:28" x14ac:dyDescent="0.3">
      <c r="A964" s="4" t="s">
        <v>5204</v>
      </c>
      <c r="B964" t="s">
        <v>67</v>
      </c>
      <c r="C964" t="s">
        <v>68</v>
      </c>
      <c r="D964" t="s">
        <v>58</v>
      </c>
      <c r="E964">
        <v>2014</v>
      </c>
      <c r="F964">
        <v>95</v>
      </c>
      <c r="G964" t="s">
        <v>3307</v>
      </c>
      <c r="H964" t="s">
        <v>5206</v>
      </c>
      <c r="I964" s="4">
        <v>50000000</v>
      </c>
      <c r="J964" s="4">
        <v>50150619</v>
      </c>
      <c r="K964">
        <v>7.3</v>
      </c>
      <c r="L964">
        <v>2.35</v>
      </c>
      <c r="M964" t="s">
        <v>122</v>
      </c>
      <c r="N964" t="s">
        <v>5203</v>
      </c>
      <c r="O964">
        <v>34</v>
      </c>
      <c r="P964" t="s">
        <v>471</v>
      </c>
      <c r="Q964">
        <v>17000</v>
      </c>
      <c r="R964" t="s">
        <v>3319</v>
      </c>
      <c r="S964">
        <v>995</v>
      </c>
      <c r="T964" t="s">
        <v>5205</v>
      </c>
      <c r="U964">
        <v>679</v>
      </c>
      <c r="V964">
        <v>18000</v>
      </c>
      <c r="W964">
        <v>19513</v>
      </c>
      <c r="X964">
        <v>1</v>
      </c>
      <c r="Y964">
        <v>45580</v>
      </c>
      <c r="Z964">
        <v>156</v>
      </c>
      <c r="AA964">
        <v>102</v>
      </c>
      <c r="AB964" t="s">
        <v>5207</v>
      </c>
    </row>
    <row r="965" spans="1:28" x14ac:dyDescent="0.3">
      <c r="A965" s="4" t="s">
        <v>5209</v>
      </c>
      <c r="B965" t="s">
        <v>67</v>
      </c>
      <c r="C965" t="s">
        <v>68</v>
      </c>
      <c r="D965" t="s">
        <v>58</v>
      </c>
      <c r="E965">
        <v>2006</v>
      </c>
      <c r="F965">
        <v>105</v>
      </c>
      <c r="G965" t="s">
        <v>1550</v>
      </c>
      <c r="H965" t="s">
        <v>5211</v>
      </c>
      <c r="I965" s="4">
        <v>50000000</v>
      </c>
      <c r="J965" s="4">
        <v>48745150</v>
      </c>
      <c r="K965">
        <v>5.8</v>
      </c>
      <c r="L965">
        <v>2.35</v>
      </c>
      <c r="M965" t="s">
        <v>69</v>
      </c>
      <c r="N965" t="s">
        <v>5208</v>
      </c>
      <c r="O965">
        <v>12</v>
      </c>
      <c r="P965" t="s">
        <v>543</v>
      </c>
      <c r="Q965">
        <v>87000</v>
      </c>
      <c r="R965" t="s">
        <v>418</v>
      </c>
      <c r="S965">
        <v>11000</v>
      </c>
      <c r="T965" t="s">
        <v>5210</v>
      </c>
      <c r="U965">
        <v>935</v>
      </c>
      <c r="V965">
        <v>773</v>
      </c>
      <c r="W965">
        <v>101383</v>
      </c>
      <c r="X965">
        <v>1</v>
      </c>
      <c r="Y965">
        <v>50170</v>
      </c>
      <c r="Z965">
        <v>171</v>
      </c>
      <c r="AA965">
        <v>306</v>
      </c>
      <c r="AB965" t="s">
        <v>5212</v>
      </c>
    </row>
    <row r="966" spans="1:28" x14ac:dyDescent="0.3">
      <c r="A966" s="4" t="s">
        <v>5213</v>
      </c>
      <c r="B966" t="s">
        <v>67</v>
      </c>
      <c r="C966" t="s">
        <v>68</v>
      </c>
      <c r="D966" t="s">
        <v>58</v>
      </c>
      <c r="E966">
        <v>1997</v>
      </c>
      <c r="F966">
        <v>121</v>
      </c>
      <c r="G966" t="s">
        <v>491</v>
      </c>
      <c r="H966" t="s">
        <v>5214</v>
      </c>
      <c r="I966" s="4">
        <v>50000000</v>
      </c>
      <c r="J966" s="4">
        <v>50007168</v>
      </c>
      <c r="K966">
        <v>6.7</v>
      </c>
      <c r="L966">
        <v>2.35</v>
      </c>
      <c r="M966" t="s">
        <v>612</v>
      </c>
      <c r="N966" t="s">
        <v>3705</v>
      </c>
      <c r="O966">
        <v>16000</v>
      </c>
      <c r="P966" t="s">
        <v>3705</v>
      </c>
      <c r="Q966">
        <v>16000</v>
      </c>
      <c r="R966" t="s">
        <v>1839</v>
      </c>
      <c r="S966">
        <v>1000</v>
      </c>
      <c r="T966" t="s">
        <v>1342</v>
      </c>
      <c r="U966">
        <v>826</v>
      </c>
      <c r="V966">
        <v>1000</v>
      </c>
      <c r="W966">
        <v>19139</v>
      </c>
      <c r="X966">
        <v>0</v>
      </c>
      <c r="Y966">
        <v>39529</v>
      </c>
      <c r="Z966">
        <v>76</v>
      </c>
      <c r="AA966">
        <v>142</v>
      </c>
      <c r="AB966" t="s">
        <v>5215</v>
      </c>
    </row>
    <row r="967" spans="1:28" x14ac:dyDescent="0.3">
      <c r="A967" s="4" t="s">
        <v>5216</v>
      </c>
      <c r="B967" t="s">
        <v>67</v>
      </c>
      <c r="C967" t="s">
        <v>68</v>
      </c>
      <c r="D967" t="s">
        <v>58</v>
      </c>
      <c r="E967">
        <v>1997</v>
      </c>
      <c r="F967">
        <v>125</v>
      </c>
      <c r="G967" t="s">
        <v>1489</v>
      </c>
      <c r="H967" t="s">
        <v>5217</v>
      </c>
      <c r="I967" s="4">
        <v>50000000</v>
      </c>
      <c r="J967" s="4">
        <v>48154732</v>
      </c>
      <c r="K967">
        <v>5.8</v>
      </c>
      <c r="L967">
        <v>2.35</v>
      </c>
      <c r="M967" t="s">
        <v>612</v>
      </c>
      <c r="N967" t="s">
        <v>214</v>
      </c>
      <c r="O967">
        <v>0</v>
      </c>
      <c r="P967" t="s">
        <v>2840</v>
      </c>
      <c r="Q967">
        <v>10000</v>
      </c>
      <c r="R967" t="s">
        <v>1397</v>
      </c>
      <c r="S967">
        <v>2000</v>
      </c>
      <c r="T967" t="s">
        <v>1035</v>
      </c>
      <c r="U967">
        <v>957</v>
      </c>
      <c r="V967">
        <v>2000</v>
      </c>
      <c r="W967">
        <v>15569</v>
      </c>
      <c r="X967">
        <v>1</v>
      </c>
      <c r="Y967">
        <v>60326</v>
      </c>
      <c r="Z967">
        <v>97</v>
      </c>
      <c r="AA967">
        <v>142</v>
      </c>
      <c r="AB967" t="s">
        <v>5218</v>
      </c>
    </row>
    <row r="968" spans="1:28" x14ac:dyDescent="0.3">
      <c r="A968" s="4" t="s">
        <v>5219</v>
      </c>
      <c r="B968" t="s">
        <v>67</v>
      </c>
      <c r="C968" t="s">
        <v>68</v>
      </c>
      <c r="D968" t="s">
        <v>58</v>
      </c>
      <c r="E968">
        <v>1997</v>
      </c>
      <c r="F968">
        <v>129</v>
      </c>
      <c r="G968" t="s">
        <v>1943</v>
      </c>
      <c r="H968" t="s">
        <v>5221</v>
      </c>
      <c r="I968" s="4">
        <v>50000000</v>
      </c>
      <c r="J968" s="4">
        <v>48265581</v>
      </c>
      <c r="K968">
        <v>7.8</v>
      </c>
      <c r="L968">
        <v>2.35</v>
      </c>
      <c r="M968" t="s">
        <v>612</v>
      </c>
      <c r="N968" t="s">
        <v>712</v>
      </c>
      <c r="O968">
        <v>21000</v>
      </c>
      <c r="P968" t="s">
        <v>5087</v>
      </c>
      <c r="Q968">
        <v>495</v>
      </c>
      <c r="R968" t="s">
        <v>880</v>
      </c>
      <c r="S968">
        <v>294</v>
      </c>
      <c r="T968" t="s">
        <v>5220</v>
      </c>
      <c r="U968">
        <v>283</v>
      </c>
      <c r="V968">
        <v>25000</v>
      </c>
      <c r="W968">
        <v>1397</v>
      </c>
      <c r="X968">
        <v>1</v>
      </c>
      <c r="Y968">
        <v>261069</v>
      </c>
      <c r="Z968">
        <v>157</v>
      </c>
      <c r="AA968">
        <v>506</v>
      </c>
      <c r="AB968" t="s">
        <v>5222</v>
      </c>
    </row>
    <row r="969" spans="1:28" x14ac:dyDescent="0.3">
      <c r="A969" s="4" t="s">
        <v>5225</v>
      </c>
      <c r="B969" t="s">
        <v>67</v>
      </c>
      <c r="C969" t="s">
        <v>295</v>
      </c>
      <c r="D969" t="s">
        <v>58</v>
      </c>
      <c r="E969">
        <v>2006</v>
      </c>
      <c r="F969">
        <v>132</v>
      </c>
      <c r="G969" t="s">
        <v>5224</v>
      </c>
      <c r="H969" t="s">
        <v>5227</v>
      </c>
      <c r="I969" s="4">
        <v>50000000</v>
      </c>
      <c r="J969" s="4">
        <v>46982632</v>
      </c>
      <c r="K969">
        <v>6.6</v>
      </c>
      <c r="L969">
        <v>2.35</v>
      </c>
      <c r="M969" t="s">
        <v>612</v>
      </c>
      <c r="N969" t="s">
        <v>5223</v>
      </c>
      <c r="O969">
        <v>50</v>
      </c>
      <c r="P969" t="s">
        <v>3386</v>
      </c>
      <c r="Q969">
        <v>992</v>
      </c>
      <c r="R969" t="s">
        <v>5087</v>
      </c>
      <c r="S969">
        <v>495</v>
      </c>
      <c r="T969" t="s">
        <v>5226</v>
      </c>
      <c r="U969">
        <v>368</v>
      </c>
      <c r="V969">
        <v>0</v>
      </c>
      <c r="W969">
        <v>1933</v>
      </c>
      <c r="X969">
        <v>0</v>
      </c>
      <c r="Y969">
        <v>172792</v>
      </c>
      <c r="Z969">
        <v>267</v>
      </c>
      <c r="AA969">
        <v>1740</v>
      </c>
      <c r="AB969" t="s">
        <v>5228</v>
      </c>
    </row>
    <row r="970" spans="1:28" x14ac:dyDescent="0.3">
      <c r="A970" s="4" t="s">
        <v>5230</v>
      </c>
      <c r="B970" t="s">
        <v>67</v>
      </c>
      <c r="C970" t="s">
        <v>68</v>
      </c>
      <c r="D970" t="s">
        <v>58</v>
      </c>
      <c r="E970">
        <v>2000</v>
      </c>
      <c r="F970">
        <v>118</v>
      </c>
      <c r="G970" t="s">
        <v>3923</v>
      </c>
      <c r="H970" t="s">
        <v>5232</v>
      </c>
      <c r="I970" s="4">
        <v>50000000</v>
      </c>
      <c r="J970" s="4">
        <v>44737059</v>
      </c>
      <c r="K970">
        <v>6.5</v>
      </c>
      <c r="L970">
        <v>1.85</v>
      </c>
      <c r="M970" t="s">
        <v>69</v>
      </c>
      <c r="N970" t="s">
        <v>5229</v>
      </c>
      <c r="O970">
        <v>41</v>
      </c>
      <c r="P970" t="s">
        <v>615</v>
      </c>
      <c r="Q970">
        <v>18000</v>
      </c>
      <c r="R970" t="s">
        <v>277</v>
      </c>
      <c r="S970">
        <v>4000</v>
      </c>
      <c r="T970" t="s">
        <v>5231</v>
      </c>
      <c r="U970">
        <v>585</v>
      </c>
      <c r="V970">
        <v>0</v>
      </c>
      <c r="W970">
        <v>24024</v>
      </c>
      <c r="X970">
        <v>1</v>
      </c>
      <c r="Y970">
        <v>48322</v>
      </c>
      <c r="Z970">
        <v>118</v>
      </c>
      <c r="AA970">
        <v>261</v>
      </c>
      <c r="AB970" t="s">
        <v>5233</v>
      </c>
    </row>
    <row r="971" spans="1:28" x14ac:dyDescent="0.3">
      <c r="A971" s="4" t="s">
        <v>5236</v>
      </c>
      <c r="B971" t="s">
        <v>67</v>
      </c>
      <c r="C971" t="s">
        <v>68</v>
      </c>
      <c r="D971" t="s">
        <v>58</v>
      </c>
      <c r="E971">
        <v>2012</v>
      </c>
      <c r="F971">
        <v>113</v>
      </c>
      <c r="G971" t="s">
        <v>10</v>
      </c>
      <c r="H971" t="s">
        <v>5237</v>
      </c>
      <c r="I971" s="4">
        <v>50000000</v>
      </c>
      <c r="J971" s="4">
        <v>56724080</v>
      </c>
      <c r="K971">
        <v>6.7</v>
      </c>
      <c r="L971">
        <v>1.85</v>
      </c>
      <c r="M971" t="s">
        <v>612</v>
      </c>
      <c r="N971" t="s">
        <v>5234</v>
      </c>
      <c r="O971">
        <v>22</v>
      </c>
      <c r="P971" t="s">
        <v>4605</v>
      </c>
      <c r="Q971">
        <v>3000</v>
      </c>
      <c r="R971" t="s">
        <v>5235</v>
      </c>
      <c r="S971">
        <v>1000</v>
      </c>
      <c r="T971" t="s">
        <v>3761</v>
      </c>
      <c r="U971">
        <v>1000</v>
      </c>
      <c r="V971">
        <v>39000</v>
      </c>
      <c r="W971">
        <v>8398</v>
      </c>
      <c r="X971">
        <v>7</v>
      </c>
      <c r="Y971">
        <v>172112</v>
      </c>
      <c r="Z971">
        <v>291</v>
      </c>
      <c r="AA971">
        <v>181</v>
      </c>
      <c r="AB971" t="s">
        <v>5238</v>
      </c>
    </row>
    <row r="972" spans="1:28" x14ac:dyDescent="0.3">
      <c r="A972" s="4" t="s">
        <v>5240</v>
      </c>
      <c r="B972" t="s">
        <v>67</v>
      </c>
      <c r="C972" t="s">
        <v>793</v>
      </c>
      <c r="D972" t="s">
        <v>58</v>
      </c>
      <c r="E972">
        <v>1998</v>
      </c>
      <c r="F972">
        <v>140</v>
      </c>
      <c r="G972" t="s">
        <v>1145</v>
      </c>
      <c r="H972" t="s">
        <v>5241</v>
      </c>
      <c r="I972" s="4">
        <v>50000000</v>
      </c>
      <c r="J972" s="4">
        <v>44484065</v>
      </c>
      <c r="K972">
        <v>7.3</v>
      </c>
      <c r="L972">
        <v>2.35</v>
      </c>
      <c r="M972" t="s">
        <v>612</v>
      </c>
      <c r="N972" t="s">
        <v>3102</v>
      </c>
      <c r="O972">
        <v>473</v>
      </c>
      <c r="P972" t="s">
        <v>147</v>
      </c>
      <c r="Q972">
        <v>18000</v>
      </c>
      <c r="R972" t="s">
        <v>5239</v>
      </c>
      <c r="S972">
        <v>822</v>
      </c>
      <c r="T972" t="s">
        <v>4567</v>
      </c>
      <c r="U972">
        <v>294</v>
      </c>
      <c r="V972">
        <v>3000</v>
      </c>
      <c r="W972">
        <v>20152</v>
      </c>
      <c r="X972">
        <v>2</v>
      </c>
      <c r="Y972">
        <v>107227</v>
      </c>
      <c r="Z972">
        <v>68</v>
      </c>
      <c r="AA972">
        <v>279</v>
      </c>
      <c r="AB972" t="s">
        <v>5242</v>
      </c>
    </row>
    <row r="973" spans="1:28" x14ac:dyDescent="0.3">
      <c r="A973" s="4" t="s">
        <v>5245</v>
      </c>
      <c r="B973" t="s">
        <v>67</v>
      </c>
      <c r="C973" t="s">
        <v>68</v>
      </c>
      <c r="D973" t="s">
        <v>58</v>
      </c>
      <c r="E973">
        <v>2014</v>
      </c>
      <c r="F973">
        <v>89</v>
      </c>
      <c r="G973" t="s">
        <v>89</v>
      </c>
      <c r="H973" t="s">
        <v>5247</v>
      </c>
      <c r="I973" s="4">
        <v>50000000</v>
      </c>
      <c r="J973" s="4">
        <v>47553512</v>
      </c>
      <c r="K973">
        <v>5.8</v>
      </c>
      <c r="L973">
        <v>1.85</v>
      </c>
      <c r="M973" t="s">
        <v>69</v>
      </c>
      <c r="N973" t="s">
        <v>5243</v>
      </c>
      <c r="O973">
        <v>77</v>
      </c>
      <c r="P973" t="s">
        <v>3695</v>
      </c>
      <c r="Q973">
        <v>490</v>
      </c>
      <c r="R973" t="s">
        <v>5244</v>
      </c>
      <c r="S973">
        <v>298</v>
      </c>
      <c r="T973" t="s">
        <v>5246</v>
      </c>
      <c r="U973">
        <v>159</v>
      </c>
      <c r="V973">
        <v>15000</v>
      </c>
      <c r="W973">
        <v>1367</v>
      </c>
      <c r="X973">
        <v>0</v>
      </c>
      <c r="Y973">
        <v>54101</v>
      </c>
      <c r="Z973">
        <v>228</v>
      </c>
      <c r="AA973">
        <v>210</v>
      </c>
      <c r="AB973" t="s">
        <v>5248</v>
      </c>
    </row>
    <row r="974" spans="1:28" x14ac:dyDescent="0.3">
      <c r="A974" s="4" t="s">
        <v>5251</v>
      </c>
      <c r="B974" t="s">
        <v>67</v>
      </c>
      <c r="C974" t="s">
        <v>68</v>
      </c>
      <c r="D974" t="s">
        <v>58</v>
      </c>
      <c r="E974">
        <v>1994</v>
      </c>
      <c r="F974">
        <v>104</v>
      </c>
      <c r="G974" t="s">
        <v>449</v>
      </c>
      <c r="H974" t="s">
        <v>5253</v>
      </c>
      <c r="I974" s="4">
        <v>55000000</v>
      </c>
      <c r="J974" s="4">
        <v>42610000</v>
      </c>
      <c r="K974">
        <v>5.5</v>
      </c>
      <c r="L974">
        <v>1.85</v>
      </c>
      <c r="M974" t="s">
        <v>612</v>
      </c>
      <c r="N974" t="s">
        <v>5249</v>
      </c>
      <c r="O974">
        <v>644</v>
      </c>
      <c r="P974" t="s">
        <v>4407</v>
      </c>
      <c r="Q974">
        <v>437</v>
      </c>
      <c r="R974" t="s">
        <v>5250</v>
      </c>
      <c r="S974">
        <v>289</v>
      </c>
      <c r="T974" t="s">
        <v>5252</v>
      </c>
      <c r="U974">
        <v>174</v>
      </c>
      <c r="V974">
        <v>669</v>
      </c>
      <c r="W974">
        <v>1093</v>
      </c>
      <c r="X974">
        <v>1</v>
      </c>
      <c r="Y974">
        <v>60293</v>
      </c>
      <c r="Z974">
        <v>36</v>
      </c>
      <c r="AA974">
        <v>114</v>
      </c>
      <c r="AB974" t="s">
        <v>5254</v>
      </c>
    </row>
    <row r="975" spans="1:28" x14ac:dyDescent="0.3">
      <c r="A975" s="4" t="s">
        <v>5256</v>
      </c>
      <c r="B975" t="s">
        <v>67</v>
      </c>
      <c r="C975" t="s">
        <v>68</v>
      </c>
      <c r="D975" t="s">
        <v>58</v>
      </c>
      <c r="E975">
        <v>1990</v>
      </c>
      <c r="F975">
        <v>106</v>
      </c>
      <c r="G975" t="s">
        <v>908</v>
      </c>
      <c r="H975" t="s">
        <v>5258</v>
      </c>
      <c r="I975" s="4">
        <v>50000000</v>
      </c>
      <c r="J975" s="4">
        <v>41482207</v>
      </c>
      <c r="K975">
        <v>6.3</v>
      </c>
      <c r="L975">
        <v>1.85</v>
      </c>
      <c r="M975" t="s">
        <v>69</v>
      </c>
      <c r="N975" t="s">
        <v>2859</v>
      </c>
      <c r="O975">
        <v>287</v>
      </c>
      <c r="P975" t="s">
        <v>228</v>
      </c>
      <c r="Q975">
        <v>16000</v>
      </c>
      <c r="R975" t="s">
        <v>5255</v>
      </c>
      <c r="S975">
        <v>823</v>
      </c>
      <c r="T975" t="s">
        <v>5257</v>
      </c>
      <c r="U975">
        <v>767</v>
      </c>
      <c r="V975">
        <v>0</v>
      </c>
      <c r="W975">
        <v>19610</v>
      </c>
      <c r="X975">
        <v>0</v>
      </c>
      <c r="Y975">
        <v>68428</v>
      </c>
      <c r="Z975">
        <v>105</v>
      </c>
      <c r="AA975">
        <v>148</v>
      </c>
      <c r="AB975" t="s">
        <v>5259</v>
      </c>
    </row>
    <row r="976" spans="1:28" x14ac:dyDescent="0.3">
      <c r="A976" s="4" t="s">
        <v>5260</v>
      </c>
      <c r="B976" t="s">
        <v>67</v>
      </c>
      <c r="C976" t="s">
        <v>68</v>
      </c>
      <c r="D976" t="s">
        <v>58</v>
      </c>
      <c r="E976">
        <v>2014</v>
      </c>
      <c r="F976">
        <v>141</v>
      </c>
      <c r="G976" t="s">
        <v>1954</v>
      </c>
      <c r="H976" t="s">
        <v>5261</v>
      </c>
      <c r="I976" s="4">
        <v>50000000</v>
      </c>
      <c r="J976" s="4">
        <v>47105085</v>
      </c>
      <c r="K976">
        <v>7.4</v>
      </c>
      <c r="L976">
        <v>2.35</v>
      </c>
      <c r="M976" t="s">
        <v>612</v>
      </c>
      <c r="N976" t="s">
        <v>4955</v>
      </c>
      <c r="O976">
        <v>71</v>
      </c>
      <c r="P976" t="s">
        <v>124</v>
      </c>
      <c r="Q976">
        <v>21000</v>
      </c>
      <c r="R976" t="s">
        <v>1708</v>
      </c>
      <c r="S976">
        <v>3000</v>
      </c>
      <c r="T976" t="s">
        <v>4524</v>
      </c>
      <c r="U976">
        <v>3000</v>
      </c>
      <c r="V976">
        <v>47000</v>
      </c>
      <c r="W976">
        <v>30183</v>
      </c>
      <c r="X976">
        <v>1</v>
      </c>
      <c r="Y976">
        <v>136973</v>
      </c>
      <c r="Z976">
        <v>276</v>
      </c>
      <c r="AA976">
        <v>275</v>
      </c>
      <c r="AB976" t="s">
        <v>5262</v>
      </c>
    </row>
    <row r="977" spans="1:28" x14ac:dyDescent="0.3">
      <c r="A977" s="4" t="s">
        <v>5263</v>
      </c>
      <c r="B977" t="s">
        <v>67</v>
      </c>
      <c r="C977" t="s">
        <v>68</v>
      </c>
      <c r="D977" t="s">
        <v>58</v>
      </c>
      <c r="E977">
        <v>1997</v>
      </c>
      <c r="F977">
        <v>124</v>
      </c>
      <c r="G977" t="s">
        <v>89</v>
      </c>
      <c r="H977" t="s">
        <v>5265</v>
      </c>
      <c r="I977" s="4">
        <v>50000000</v>
      </c>
      <c r="J977" s="4">
        <v>41256277</v>
      </c>
      <c r="K977">
        <v>5.9</v>
      </c>
      <c r="L977">
        <v>2.35</v>
      </c>
      <c r="M977" t="s">
        <v>612</v>
      </c>
      <c r="N977" t="s">
        <v>2583</v>
      </c>
      <c r="O977">
        <v>75</v>
      </c>
      <c r="P977" t="s">
        <v>880</v>
      </c>
      <c r="Q977">
        <v>294</v>
      </c>
      <c r="R977" t="s">
        <v>4703</v>
      </c>
      <c r="S977">
        <v>273</v>
      </c>
      <c r="T977" t="s">
        <v>5264</v>
      </c>
      <c r="U977">
        <v>258</v>
      </c>
      <c r="V977">
        <v>0</v>
      </c>
      <c r="W977">
        <v>1289</v>
      </c>
      <c r="X977">
        <v>2</v>
      </c>
      <c r="Y977">
        <v>46451</v>
      </c>
      <c r="Z977">
        <v>93</v>
      </c>
      <c r="AA977">
        <v>156</v>
      </c>
      <c r="AB977" t="s">
        <v>5266</v>
      </c>
    </row>
    <row r="978" spans="1:28" x14ac:dyDescent="0.3">
      <c r="A978" s="4" t="s">
        <v>5268</v>
      </c>
      <c r="B978" t="s">
        <v>67</v>
      </c>
      <c r="C978" t="s">
        <v>793</v>
      </c>
      <c r="D978" t="s">
        <v>58</v>
      </c>
      <c r="E978">
        <v>2004</v>
      </c>
      <c r="F978">
        <v>98</v>
      </c>
      <c r="G978" t="s">
        <v>2227</v>
      </c>
      <c r="H978" t="s">
        <v>5270</v>
      </c>
      <c r="I978" s="4">
        <v>45000000</v>
      </c>
      <c r="J978" s="4">
        <v>50740078</v>
      </c>
      <c r="K978">
        <v>6.2</v>
      </c>
      <c r="L978">
        <v>2.35</v>
      </c>
      <c r="M978" t="s">
        <v>612</v>
      </c>
      <c r="N978" t="s">
        <v>5267</v>
      </c>
      <c r="O978">
        <v>38</v>
      </c>
      <c r="P978" t="s">
        <v>1991</v>
      </c>
      <c r="Q978">
        <v>14000</v>
      </c>
      <c r="R978" t="s">
        <v>233</v>
      </c>
      <c r="S978">
        <v>919</v>
      </c>
      <c r="T978" t="s">
        <v>5269</v>
      </c>
      <c r="U978">
        <v>706</v>
      </c>
      <c r="V978">
        <v>0</v>
      </c>
      <c r="W978">
        <v>16791</v>
      </c>
      <c r="X978">
        <v>1</v>
      </c>
      <c r="Y978">
        <v>151580</v>
      </c>
      <c r="Z978">
        <v>191</v>
      </c>
      <c r="AA978">
        <v>672</v>
      </c>
      <c r="AB978" t="s">
        <v>5271</v>
      </c>
    </row>
    <row r="979" spans="1:28" x14ac:dyDescent="0.3">
      <c r="A979" s="4" t="s">
        <v>5273</v>
      </c>
      <c r="B979" t="s">
        <v>67</v>
      </c>
      <c r="C979" t="s">
        <v>86</v>
      </c>
      <c r="D979" t="s">
        <v>58</v>
      </c>
      <c r="E979">
        <v>2004</v>
      </c>
      <c r="F979">
        <v>108</v>
      </c>
      <c r="G979" t="s">
        <v>1437</v>
      </c>
      <c r="H979" t="s">
        <v>5275</v>
      </c>
      <c r="I979" s="4">
        <v>40000000</v>
      </c>
      <c r="J979" s="4">
        <v>40203020</v>
      </c>
      <c r="K979">
        <v>5.9</v>
      </c>
      <c r="L979">
        <v>2.35</v>
      </c>
      <c r="M979" t="s">
        <v>612</v>
      </c>
      <c r="N979" t="s">
        <v>5272</v>
      </c>
      <c r="O979">
        <v>17</v>
      </c>
      <c r="P979" t="s">
        <v>463</v>
      </c>
      <c r="Q979">
        <v>14000</v>
      </c>
      <c r="R979" t="s">
        <v>420</v>
      </c>
      <c r="S979">
        <v>1000</v>
      </c>
      <c r="T979" t="s">
        <v>5274</v>
      </c>
      <c r="U979">
        <v>186</v>
      </c>
      <c r="V979">
        <v>0</v>
      </c>
      <c r="W979">
        <v>15634</v>
      </c>
      <c r="X979">
        <v>1</v>
      </c>
      <c r="Y979">
        <v>74315</v>
      </c>
      <c r="Z979">
        <v>143</v>
      </c>
      <c r="AA979">
        <v>259</v>
      </c>
      <c r="AB979" t="s">
        <v>5276</v>
      </c>
    </row>
    <row r="980" spans="1:28" x14ac:dyDescent="0.3">
      <c r="A980" s="4" t="s">
        <v>5279</v>
      </c>
      <c r="B980" t="s">
        <v>67</v>
      </c>
      <c r="C980" t="s">
        <v>68</v>
      </c>
      <c r="D980" t="s">
        <v>58</v>
      </c>
      <c r="E980">
        <v>2003</v>
      </c>
      <c r="F980">
        <v>114</v>
      </c>
      <c r="G980" t="s">
        <v>5278</v>
      </c>
      <c r="H980" t="s">
        <v>5281</v>
      </c>
      <c r="I980" s="4">
        <v>50000000</v>
      </c>
      <c r="J980" s="4">
        <v>40905277</v>
      </c>
      <c r="K980">
        <v>6.5</v>
      </c>
      <c r="L980">
        <v>2.35</v>
      </c>
      <c r="M980" t="s">
        <v>612</v>
      </c>
      <c r="N980" t="s">
        <v>5277</v>
      </c>
      <c r="O980">
        <v>73</v>
      </c>
      <c r="P980" t="s">
        <v>1746</v>
      </c>
      <c r="Q980">
        <v>18000</v>
      </c>
      <c r="R980" t="s">
        <v>2251</v>
      </c>
      <c r="S980">
        <v>886</v>
      </c>
      <c r="T980" t="s">
        <v>5280</v>
      </c>
      <c r="U980">
        <v>323</v>
      </c>
      <c r="V980">
        <v>1000</v>
      </c>
      <c r="W980">
        <v>19739</v>
      </c>
      <c r="X980">
        <v>3</v>
      </c>
      <c r="Y980">
        <v>45895</v>
      </c>
      <c r="Z980">
        <v>124</v>
      </c>
      <c r="AA980">
        <v>157</v>
      </c>
      <c r="AB980" t="s">
        <v>5282</v>
      </c>
    </row>
    <row r="981" spans="1:28" x14ac:dyDescent="0.3">
      <c r="A981" s="4" t="s">
        <v>5285</v>
      </c>
      <c r="B981" t="s">
        <v>67</v>
      </c>
      <c r="C981" t="s">
        <v>68</v>
      </c>
      <c r="D981" t="s">
        <v>58</v>
      </c>
      <c r="E981">
        <v>1994</v>
      </c>
      <c r="F981">
        <v>101</v>
      </c>
      <c r="G981" t="s">
        <v>80</v>
      </c>
      <c r="H981" t="s">
        <v>5287</v>
      </c>
      <c r="I981" s="4">
        <v>50000000</v>
      </c>
      <c r="J981" s="4">
        <v>38590500</v>
      </c>
      <c r="K981">
        <v>4.4000000000000004</v>
      </c>
      <c r="L981">
        <v>2.35</v>
      </c>
      <c r="M981" t="s">
        <v>612</v>
      </c>
      <c r="N981" t="s">
        <v>5283</v>
      </c>
      <c r="O981">
        <v>0</v>
      </c>
      <c r="P981" t="s">
        <v>3210</v>
      </c>
      <c r="Q981">
        <v>854</v>
      </c>
      <c r="R981" t="s">
        <v>5284</v>
      </c>
      <c r="S981">
        <v>643</v>
      </c>
      <c r="T981" t="s">
        <v>5286</v>
      </c>
      <c r="U981">
        <v>158</v>
      </c>
      <c r="V981">
        <v>812</v>
      </c>
      <c r="W981">
        <v>1860</v>
      </c>
      <c r="X981">
        <v>1</v>
      </c>
      <c r="Y981">
        <v>17997</v>
      </c>
      <c r="Z981">
        <v>47</v>
      </c>
      <c r="AA981">
        <v>140</v>
      </c>
      <c r="AB981" t="s">
        <v>5288</v>
      </c>
    </row>
    <row r="982" spans="1:28" x14ac:dyDescent="0.3">
      <c r="A982" s="4" t="s">
        <v>5289</v>
      </c>
      <c r="B982" t="s">
        <v>67</v>
      </c>
      <c r="C982" t="s">
        <v>68</v>
      </c>
      <c r="D982" t="s">
        <v>58</v>
      </c>
      <c r="E982">
        <v>2005</v>
      </c>
      <c r="F982">
        <v>93</v>
      </c>
      <c r="G982" t="s">
        <v>175</v>
      </c>
      <c r="H982" t="s">
        <v>5291</v>
      </c>
      <c r="I982" s="4">
        <v>50000000</v>
      </c>
      <c r="J982" s="4">
        <v>39177541</v>
      </c>
      <c r="K982">
        <v>3.5</v>
      </c>
      <c r="L982">
        <v>1.85</v>
      </c>
      <c r="M982" t="s">
        <v>122</v>
      </c>
      <c r="N982" t="s">
        <v>4908</v>
      </c>
      <c r="O982">
        <v>0</v>
      </c>
      <c r="P982" t="s">
        <v>1132</v>
      </c>
      <c r="Q982">
        <v>12000</v>
      </c>
      <c r="R982" t="s">
        <v>1999</v>
      </c>
      <c r="S982">
        <v>722</v>
      </c>
      <c r="T982" t="s">
        <v>5290</v>
      </c>
      <c r="U982">
        <v>717</v>
      </c>
      <c r="V982">
        <v>0</v>
      </c>
      <c r="W982">
        <v>14899</v>
      </c>
      <c r="X982">
        <v>1</v>
      </c>
      <c r="Y982">
        <v>20310</v>
      </c>
      <c r="Z982">
        <v>66</v>
      </c>
      <c r="AA982">
        <v>177</v>
      </c>
      <c r="AB982" t="s">
        <v>5292</v>
      </c>
    </row>
    <row r="983" spans="1:28" x14ac:dyDescent="0.3">
      <c r="A983" s="4" t="s">
        <v>5295</v>
      </c>
      <c r="B983" t="s">
        <v>67</v>
      </c>
      <c r="C983" t="s">
        <v>68</v>
      </c>
      <c r="D983" t="s">
        <v>58</v>
      </c>
      <c r="E983">
        <v>2000</v>
      </c>
      <c r="F983">
        <v>119</v>
      </c>
      <c r="G983" t="s">
        <v>1845</v>
      </c>
      <c r="H983" t="s">
        <v>5297</v>
      </c>
      <c r="I983" s="4">
        <v>50000000</v>
      </c>
      <c r="J983" s="4">
        <v>39778599</v>
      </c>
      <c r="K983">
        <v>6.6</v>
      </c>
      <c r="L983">
        <v>2.35</v>
      </c>
      <c r="M983" t="s">
        <v>612</v>
      </c>
      <c r="N983" t="s">
        <v>5293</v>
      </c>
      <c r="O983">
        <v>0</v>
      </c>
      <c r="P983" t="s">
        <v>242</v>
      </c>
      <c r="Q983">
        <v>29000</v>
      </c>
      <c r="R983" t="s">
        <v>5294</v>
      </c>
      <c r="S983">
        <v>414</v>
      </c>
      <c r="T983" t="s">
        <v>5296</v>
      </c>
      <c r="U983">
        <v>39</v>
      </c>
      <c r="V983">
        <v>0</v>
      </c>
      <c r="W983">
        <v>29461</v>
      </c>
      <c r="X983">
        <v>0</v>
      </c>
      <c r="Y983">
        <v>176169</v>
      </c>
      <c r="Z983">
        <v>118</v>
      </c>
      <c r="AA983">
        <v>548</v>
      </c>
      <c r="AB983" t="s">
        <v>5298</v>
      </c>
    </row>
    <row r="984" spans="1:28" x14ac:dyDescent="0.3">
      <c r="A984" s="4" t="s">
        <v>5299</v>
      </c>
      <c r="B984" t="s">
        <v>67</v>
      </c>
      <c r="C984" t="s">
        <v>68</v>
      </c>
      <c r="D984" t="s">
        <v>58</v>
      </c>
      <c r="E984">
        <v>2004</v>
      </c>
      <c r="F984">
        <v>119</v>
      </c>
      <c r="G984" t="s">
        <v>1437</v>
      </c>
      <c r="H984" t="s">
        <v>5300</v>
      </c>
      <c r="I984" s="4">
        <v>50000000</v>
      </c>
      <c r="J984" s="4">
        <v>37486138</v>
      </c>
      <c r="K984">
        <v>6</v>
      </c>
      <c r="L984">
        <v>1.85</v>
      </c>
      <c r="M984" t="s">
        <v>69</v>
      </c>
      <c r="N984" t="s">
        <v>3317</v>
      </c>
      <c r="O984">
        <v>0</v>
      </c>
      <c r="P984" t="s">
        <v>2112</v>
      </c>
      <c r="Q984">
        <v>627</v>
      </c>
      <c r="R984" t="s">
        <v>1942</v>
      </c>
      <c r="S984">
        <v>508</v>
      </c>
      <c r="T984" t="s">
        <v>1662</v>
      </c>
      <c r="U984">
        <v>434</v>
      </c>
      <c r="V984">
        <v>718</v>
      </c>
      <c r="W984">
        <v>2052</v>
      </c>
      <c r="X984">
        <v>1</v>
      </c>
      <c r="Y984">
        <v>30890</v>
      </c>
      <c r="Z984">
        <v>93</v>
      </c>
      <c r="AA984">
        <v>106</v>
      </c>
      <c r="AB984" t="s">
        <v>5301</v>
      </c>
    </row>
    <row r="985" spans="1:28" x14ac:dyDescent="0.3">
      <c r="A985" s="4" t="s">
        <v>5304</v>
      </c>
      <c r="B985" t="s">
        <v>67</v>
      </c>
      <c r="C985" t="s">
        <v>68</v>
      </c>
      <c r="D985" t="s">
        <v>58</v>
      </c>
      <c r="E985">
        <v>2009</v>
      </c>
      <c r="F985">
        <v>99</v>
      </c>
      <c r="G985" t="s">
        <v>361</v>
      </c>
      <c r="H985" t="s">
        <v>5306</v>
      </c>
      <c r="I985" s="4">
        <v>40000000</v>
      </c>
      <c r="J985" s="4">
        <v>38105077</v>
      </c>
      <c r="K985">
        <v>6.4</v>
      </c>
      <c r="L985">
        <v>2.35</v>
      </c>
      <c r="M985" t="s">
        <v>612</v>
      </c>
      <c r="N985" t="s">
        <v>5144</v>
      </c>
      <c r="O985">
        <v>160</v>
      </c>
      <c r="P985" t="s">
        <v>5303</v>
      </c>
      <c r="Q985">
        <v>330</v>
      </c>
      <c r="R985" t="s">
        <v>5302</v>
      </c>
      <c r="S985">
        <v>119</v>
      </c>
      <c r="T985" t="s">
        <v>5305</v>
      </c>
      <c r="U985">
        <v>72</v>
      </c>
      <c r="V985">
        <v>0</v>
      </c>
      <c r="W985">
        <v>701</v>
      </c>
      <c r="X985">
        <v>0</v>
      </c>
      <c r="Y985">
        <v>58349</v>
      </c>
      <c r="Z985">
        <v>235</v>
      </c>
      <c r="AA985">
        <v>194</v>
      </c>
      <c r="AB985" t="s">
        <v>5307</v>
      </c>
    </row>
    <row r="986" spans="1:28" x14ac:dyDescent="0.3">
      <c r="A986" s="4" t="s">
        <v>5308</v>
      </c>
      <c r="B986" t="s">
        <v>67</v>
      </c>
      <c r="C986" t="s">
        <v>68</v>
      </c>
      <c r="D986" t="s">
        <v>58</v>
      </c>
      <c r="E986">
        <v>1999</v>
      </c>
      <c r="F986">
        <v>137</v>
      </c>
      <c r="G986" t="s">
        <v>4920</v>
      </c>
      <c r="H986" t="s">
        <v>5310</v>
      </c>
      <c r="I986" s="4">
        <v>50000000</v>
      </c>
      <c r="J986" s="4">
        <v>35168395</v>
      </c>
      <c r="K986">
        <v>6.5</v>
      </c>
      <c r="L986">
        <v>2.35</v>
      </c>
      <c r="M986" t="s">
        <v>69</v>
      </c>
      <c r="N986" t="s">
        <v>106</v>
      </c>
      <c r="O986">
        <v>0</v>
      </c>
      <c r="P986" t="s">
        <v>109</v>
      </c>
      <c r="Q986">
        <v>24000</v>
      </c>
      <c r="R986" t="s">
        <v>1660</v>
      </c>
      <c r="S986">
        <v>743</v>
      </c>
      <c r="T986" t="s">
        <v>5309</v>
      </c>
      <c r="U986">
        <v>432</v>
      </c>
      <c r="V986">
        <v>0</v>
      </c>
      <c r="W986">
        <v>25469</v>
      </c>
      <c r="X986">
        <v>0</v>
      </c>
      <c r="Y986">
        <v>26034</v>
      </c>
      <c r="Z986">
        <v>113</v>
      </c>
      <c r="AA986">
        <v>226</v>
      </c>
      <c r="AB986" t="s">
        <v>5311</v>
      </c>
    </row>
    <row r="987" spans="1:28" x14ac:dyDescent="0.3">
      <c r="A987" s="4" t="s">
        <v>24073</v>
      </c>
      <c r="B987" t="s">
        <v>67</v>
      </c>
      <c r="C987" t="s">
        <v>86</v>
      </c>
      <c r="D987" t="s">
        <v>58</v>
      </c>
      <c r="E987" t="s">
        <v>24161</v>
      </c>
      <c r="F987">
        <v>105</v>
      </c>
      <c r="G987" t="s">
        <v>3097</v>
      </c>
      <c r="H987" t="s">
        <v>5315</v>
      </c>
      <c r="I987" s="4" t="s">
        <v>24161</v>
      </c>
      <c r="J987" s="4" t="s">
        <v>24161</v>
      </c>
      <c r="K987">
        <v>7.8</v>
      </c>
      <c r="L987">
        <v>1.33</v>
      </c>
      <c r="M987" t="s">
        <v>24161</v>
      </c>
      <c r="N987" t="s">
        <v>24161</v>
      </c>
      <c r="O987" t="s">
        <v>24161</v>
      </c>
      <c r="P987" t="s">
        <v>5313</v>
      </c>
      <c r="Q987">
        <v>325</v>
      </c>
      <c r="R987" t="s">
        <v>5312</v>
      </c>
      <c r="S987">
        <v>7</v>
      </c>
      <c r="T987" t="s">
        <v>5314</v>
      </c>
      <c r="U987">
        <v>5</v>
      </c>
      <c r="V987">
        <v>361</v>
      </c>
      <c r="W987">
        <v>344</v>
      </c>
      <c r="X987">
        <v>1</v>
      </c>
      <c r="Y987">
        <v>4438</v>
      </c>
      <c r="Z987">
        <v>14</v>
      </c>
      <c r="AA987">
        <v>33</v>
      </c>
      <c r="AB987" t="s">
        <v>5316</v>
      </c>
    </row>
    <row r="988" spans="1:28" x14ac:dyDescent="0.3">
      <c r="A988" s="4" t="s">
        <v>5320</v>
      </c>
      <c r="B988" t="s">
        <v>67</v>
      </c>
      <c r="C988" t="s">
        <v>68</v>
      </c>
      <c r="D988" t="s">
        <v>58</v>
      </c>
      <c r="E988">
        <v>1996</v>
      </c>
      <c r="F988">
        <v>117</v>
      </c>
      <c r="G988" t="s">
        <v>5319</v>
      </c>
      <c r="H988" t="s">
        <v>5321</v>
      </c>
      <c r="I988" s="4">
        <v>40000000</v>
      </c>
      <c r="J988" s="4">
        <v>32800000</v>
      </c>
      <c r="K988">
        <v>4.3</v>
      </c>
      <c r="L988">
        <v>1.85</v>
      </c>
      <c r="M988" t="s">
        <v>612</v>
      </c>
      <c r="N988" t="s">
        <v>5317</v>
      </c>
      <c r="O988">
        <v>31</v>
      </c>
      <c r="P988" t="s">
        <v>1397</v>
      </c>
      <c r="Q988">
        <v>2000</v>
      </c>
      <c r="R988" t="s">
        <v>5318</v>
      </c>
      <c r="S988">
        <v>472</v>
      </c>
      <c r="T988" t="s">
        <v>3774</v>
      </c>
      <c r="U988">
        <v>210</v>
      </c>
      <c r="V988">
        <v>877</v>
      </c>
      <c r="W988">
        <v>3016</v>
      </c>
      <c r="X988">
        <v>1</v>
      </c>
      <c r="Y988">
        <v>34896</v>
      </c>
      <c r="Z988">
        <v>51</v>
      </c>
      <c r="AA988">
        <v>118</v>
      </c>
      <c r="AB988" t="s">
        <v>5322</v>
      </c>
    </row>
    <row r="989" spans="1:28" x14ac:dyDescent="0.3">
      <c r="A989" s="4" t="s">
        <v>5323</v>
      </c>
      <c r="B989" t="s">
        <v>67</v>
      </c>
      <c r="C989" t="s">
        <v>68</v>
      </c>
      <c r="D989" t="s">
        <v>58</v>
      </c>
      <c r="E989">
        <v>2010</v>
      </c>
      <c r="F989">
        <v>87</v>
      </c>
      <c r="G989" t="s">
        <v>3072</v>
      </c>
      <c r="H989" t="s">
        <v>5324</v>
      </c>
      <c r="I989" s="4">
        <v>50000000</v>
      </c>
      <c r="J989" s="4">
        <v>33643461</v>
      </c>
      <c r="K989">
        <v>4.2</v>
      </c>
      <c r="L989">
        <v>2.35</v>
      </c>
      <c r="M989" t="s">
        <v>122</v>
      </c>
      <c r="N989" t="s">
        <v>4678</v>
      </c>
      <c r="O989">
        <v>9</v>
      </c>
      <c r="P989" t="s">
        <v>209</v>
      </c>
      <c r="Q989">
        <v>15000</v>
      </c>
      <c r="R989" t="s">
        <v>261</v>
      </c>
      <c r="S989">
        <v>2000</v>
      </c>
      <c r="T989" t="s">
        <v>839</v>
      </c>
      <c r="U989">
        <v>1000</v>
      </c>
      <c r="V989">
        <v>0</v>
      </c>
      <c r="W989">
        <v>20061</v>
      </c>
      <c r="X989">
        <v>0</v>
      </c>
      <c r="Y989">
        <v>11257</v>
      </c>
      <c r="Z989">
        <v>98</v>
      </c>
      <c r="AA989">
        <v>65</v>
      </c>
      <c r="AB989" t="s">
        <v>5325</v>
      </c>
    </row>
    <row r="990" spans="1:28" x14ac:dyDescent="0.3">
      <c r="A990" s="4" t="s">
        <v>5328</v>
      </c>
      <c r="B990" t="s">
        <v>67</v>
      </c>
      <c r="C990" t="s">
        <v>68</v>
      </c>
      <c r="D990" t="s">
        <v>58</v>
      </c>
      <c r="E990">
        <v>2010</v>
      </c>
      <c r="F990">
        <v>129</v>
      </c>
      <c r="G990" t="s">
        <v>5327</v>
      </c>
      <c r="H990" t="s">
        <v>5329</v>
      </c>
      <c r="I990" s="4">
        <v>50000000</v>
      </c>
      <c r="J990" s="4">
        <v>32741596</v>
      </c>
      <c r="K990">
        <v>6.5</v>
      </c>
      <c r="L990">
        <v>2.35</v>
      </c>
      <c r="M990" t="s">
        <v>69</v>
      </c>
      <c r="N990" t="s">
        <v>3705</v>
      </c>
      <c r="O990">
        <v>16000</v>
      </c>
      <c r="P990" t="s">
        <v>1181</v>
      </c>
      <c r="Q990">
        <v>13000</v>
      </c>
      <c r="R990" t="s">
        <v>5326</v>
      </c>
      <c r="S990">
        <v>563</v>
      </c>
      <c r="T990" t="s">
        <v>1651</v>
      </c>
      <c r="U990">
        <v>447</v>
      </c>
      <c r="V990">
        <v>16000</v>
      </c>
      <c r="W990">
        <v>14344</v>
      </c>
      <c r="X990">
        <v>0</v>
      </c>
      <c r="Y990">
        <v>80140</v>
      </c>
      <c r="Z990">
        <v>315</v>
      </c>
      <c r="AA990">
        <v>323</v>
      </c>
      <c r="AB990" t="s">
        <v>5330</v>
      </c>
    </row>
    <row r="991" spans="1:28" x14ac:dyDescent="0.3">
      <c r="A991" s="4" t="s">
        <v>5332</v>
      </c>
      <c r="B991" t="s">
        <v>67</v>
      </c>
      <c r="C991" t="s">
        <v>68</v>
      </c>
      <c r="D991" t="s">
        <v>58</v>
      </c>
      <c r="E991">
        <v>2002</v>
      </c>
      <c r="F991">
        <v>115</v>
      </c>
      <c r="G991" t="s">
        <v>2234</v>
      </c>
      <c r="H991" t="s">
        <v>5334</v>
      </c>
      <c r="I991" s="4">
        <v>50000000</v>
      </c>
      <c r="J991" s="4">
        <v>31874869</v>
      </c>
      <c r="K991">
        <v>6.1</v>
      </c>
      <c r="L991">
        <v>1.85</v>
      </c>
      <c r="M991" t="s">
        <v>612</v>
      </c>
      <c r="N991" t="s">
        <v>5331</v>
      </c>
      <c r="O991">
        <v>58</v>
      </c>
      <c r="P991" t="s">
        <v>4222</v>
      </c>
      <c r="Q991">
        <v>33000</v>
      </c>
      <c r="R991" t="s">
        <v>4535</v>
      </c>
      <c r="S991">
        <v>455</v>
      </c>
      <c r="T991" t="s">
        <v>5333</v>
      </c>
      <c r="U991">
        <v>401</v>
      </c>
      <c r="V991">
        <v>0</v>
      </c>
      <c r="W991">
        <v>34606</v>
      </c>
      <c r="X991">
        <v>0</v>
      </c>
      <c r="Y991">
        <v>43574</v>
      </c>
      <c r="Z991">
        <v>136</v>
      </c>
      <c r="AA991">
        <v>302</v>
      </c>
      <c r="AB991" t="s">
        <v>5335</v>
      </c>
    </row>
    <row r="992" spans="1:28" x14ac:dyDescent="0.3">
      <c r="A992" s="4" t="s">
        <v>5337</v>
      </c>
      <c r="B992" t="s">
        <v>67</v>
      </c>
      <c r="C992" t="s">
        <v>1487</v>
      </c>
      <c r="D992" t="s">
        <v>24160</v>
      </c>
      <c r="E992">
        <v>1995</v>
      </c>
      <c r="F992">
        <v>132</v>
      </c>
      <c r="G992" t="s">
        <v>361</v>
      </c>
      <c r="H992" t="s">
        <v>5339</v>
      </c>
      <c r="I992" s="4">
        <v>50000000</v>
      </c>
      <c r="J992" s="4">
        <v>30306268</v>
      </c>
      <c r="K992">
        <v>6.3</v>
      </c>
      <c r="L992">
        <v>1.85</v>
      </c>
      <c r="M992" t="s">
        <v>612</v>
      </c>
      <c r="N992" t="s">
        <v>1083</v>
      </c>
      <c r="O992">
        <v>503</v>
      </c>
      <c r="P992" t="s">
        <v>5336</v>
      </c>
      <c r="Q992">
        <v>45000</v>
      </c>
      <c r="R992" t="s">
        <v>1803</v>
      </c>
      <c r="S992">
        <v>13000</v>
      </c>
      <c r="T992" t="s">
        <v>5338</v>
      </c>
      <c r="U992">
        <v>282</v>
      </c>
      <c r="V992">
        <v>0</v>
      </c>
      <c r="W992">
        <v>58528</v>
      </c>
      <c r="X992">
        <v>0</v>
      </c>
      <c r="Y992">
        <v>62981</v>
      </c>
      <c r="Z992">
        <v>61</v>
      </c>
      <c r="AA992">
        <v>84</v>
      </c>
      <c r="AB992" t="s">
        <v>5340</v>
      </c>
    </row>
    <row r="993" spans="1:28" x14ac:dyDescent="0.3">
      <c r="A993" s="4" t="s">
        <v>5343</v>
      </c>
      <c r="B993" t="s">
        <v>67</v>
      </c>
      <c r="C993" t="s">
        <v>86</v>
      </c>
      <c r="D993" t="s">
        <v>58</v>
      </c>
      <c r="E993">
        <v>2007</v>
      </c>
      <c r="F993">
        <v>131</v>
      </c>
      <c r="G993" t="s">
        <v>2144</v>
      </c>
      <c r="H993" t="s">
        <v>5345</v>
      </c>
      <c r="I993" s="4">
        <v>50000000</v>
      </c>
      <c r="J993" s="4">
        <v>27667947</v>
      </c>
      <c r="K993">
        <v>6.2</v>
      </c>
      <c r="L993">
        <v>2.35</v>
      </c>
      <c r="M993" t="s">
        <v>612</v>
      </c>
      <c r="N993" t="s">
        <v>5341</v>
      </c>
      <c r="O993">
        <v>73</v>
      </c>
      <c r="P993" t="s">
        <v>2430</v>
      </c>
      <c r="Q993">
        <v>879</v>
      </c>
      <c r="R993" t="s">
        <v>5342</v>
      </c>
      <c r="S993">
        <v>184</v>
      </c>
      <c r="T993" t="s">
        <v>5344</v>
      </c>
      <c r="U993">
        <v>163</v>
      </c>
      <c r="V993">
        <v>3000</v>
      </c>
      <c r="W993">
        <v>1344</v>
      </c>
      <c r="X993">
        <v>0</v>
      </c>
      <c r="Y993">
        <v>86374</v>
      </c>
      <c r="Z993">
        <v>209</v>
      </c>
      <c r="AA993">
        <v>392</v>
      </c>
      <c r="AB993" t="s">
        <v>5346</v>
      </c>
    </row>
    <row r="994" spans="1:28" x14ac:dyDescent="0.3">
      <c r="A994" s="4" t="s">
        <v>5348</v>
      </c>
      <c r="B994" t="s">
        <v>67</v>
      </c>
      <c r="C994" t="s">
        <v>68</v>
      </c>
      <c r="D994" t="s">
        <v>58</v>
      </c>
      <c r="E994">
        <v>1999</v>
      </c>
      <c r="F994">
        <v>95</v>
      </c>
      <c r="G994" t="s">
        <v>1437</v>
      </c>
      <c r="H994" t="s">
        <v>5350</v>
      </c>
      <c r="I994" s="4">
        <v>50000000</v>
      </c>
      <c r="J994" s="4">
        <v>27067160</v>
      </c>
      <c r="K994">
        <v>5.9</v>
      </c>
      <c r="L994">
        <v>1.85</v>
      </c>
      <c r="M994" t="s">
        <v>612</v>
      </c>
      <c r="N994" t="s">
        <v>3901</v>
      </c>
      <c r="O994">
        <v>0</v>
      </c>
      <c r="P994" t="s">
        <v>1002</v>
      </c>
      <c r="Q994">
        <v>13000</v>
      </c>
      <c r="R994" t="s">
        <v>5347</v>
      </c>
      <c r="S994">
        <v>559</v>
      </c>
      <c r="T994" t="s">
        <v>5349</v>
      </c>
      <c r="U994">
        <v>323</v>
      </c>
      <c r="V994">
        <v>0</v>
      </c>
      <c r="W994">
        <v>14706</v>
      </c>
      <c r="X994">
        <v>1</v>
      </c>
      <c r="Y994">
        <v>18404</v>
      </c>
      <c r="Z994">
        <v>99</v>
      </c>
      <c r="AA994">
        <v>150</v>
      </c>
      <c r="AB994" t="s">
        <v>5351</v>
      </c>
    </row>
    <row r="995" spans="1:28" x14ac:dyDescent="0.3">
      <c r="A995" s="4" t="s">
        <v>5354</v>
      </c>
      <c r="B995" t="s">
        <v>67</v>
      </c>
      <c r="C995" t="s">
        <v>68</v>
      </c>
      <c r="D995" t="s">
        <v>58</v>
      </c>
      <c r="E995">
        <v>2013</v>
      </c>
      <c r="F995">
        <v>125</v>
      </c>
      <c r="G995" t="s">
        <v>1694</v>
      </c>
      <c r="H995" t="s">
        <v>5356</v>
      </c>
      <c r="I995" s="4">
        <v>40000000</v>
      </c>
      <c r="J995" s="4">
        <v>26616999</v>
      </c>
      <c r="K995">
        <v>5.9</v>
      </c>
      <c r="L995">
        <v>2.35</v>
      </c>
      <c r="M995" t="s">
        <v>69</v>
      </c>
      <c r="N995" t="s">
        <v>5352</v>
      </c>
      <c r="O995">
        <v>487</v>
      </c>
      <c r="P995" t="s">
        <v>5353</v>
      </c>
      <c r="Q995">
        <v>430</v>
      </c>
      <c r="R995" t="s">
        <v>5101</v>
      </c>
      <c r="S995">
        <v>329</v>
      </c>
      <c r="T995" t="s">
        <v>5355</v>
      </c>
      <c r="U995">
        <v>201</v>
      </c>
      <c r="V995">
        <v>43000</v>
      </c>
      <c r="W995">
        <v>1300</v>
      </c>
      <c r="X995">
        <v>3</v>
      </c>
      <c r="Y995">
        <v>92461</v>
      </c>
      <c r="Z995">
        <v>298</v>
      </c>
      <c r="AA995">
        <v>347</v>
      </c>
      <c r="AB995" t="s">
        <v>5357</v>
      </c>
    </row>
    <row r="996" spans="1:28" x14ac:dyDescent="0.3">
      <c r="A996" s="4" t="s">
        <v>5359</v>
      </c>
      <c r="B996" t="s">
        <v>67</v>
      </c>
      <c r="C996" t="s">
        <v>793</v>
      </c>
      <c r="D996" t="s">
        <v>58</v>
      </c>
      <c r="E996">
        <v>2003</v>
      </c>
      <c r="F996">
        <v>98</v>
      </c>
      <c r="G996" t="s">
        <v>1145</v>
      </c>
      <c r="H996" t="s">
        <v>5361</v>
      </c>
      <c r="I996" s="4">
        <v>50000000</v>
      </c>
      <c r="J996" s="4">
        <v>26536120</v>
      </c>
      <c r="K996">
        <v>6.5</v>
      </c>
      <c r="L996">
        <v>2.35</v>
      </c>
      <c r="M996" t="s">
        <v>612</v>
      </c>
      <c r="N996" t="s">
        <v>1334</v>
      </c>
      <c r="O996">
        <v>323</v>
      </c>
      <c r="P996" t="s">
        <v>1711</v>
      </c>
      <c r="Q996">
        <v>933</v>
      </c>
      <c r="R996" t="s">
        <v>5358</v>
      </c>
      <c r="S996">
        <v>631</v>
      </c>
      <c r="T996" t="s">
        <v>5360</v>
      </c>
      <c r="U996">
        <v>511</v>
      </c>
      <c r="V996">
        <v>0</v>
      </c>
      <c r="W996">
        <v>3357</v>
      </c>
      <c r="X996">
        <v>0</v>
      </c>
      <c r="Y996">
        <v>49926</v>
      </c>
      <c r="Z996">
        <v>131</v>
      </c>
      <c r="AA996">
        <v>286</v>
      </c>
      <c r="AB996" t="s">
        <v>5362</v>
      </c>
    </row>
    <row r="997" spans="1:28" x14ac:dyDescent="0.3">
      <c r="A997" s="4" t="s">
        <v>5363</v>
      </c>
      <c r="B997" t="s">
        <v>67</v>
      </c>
      <c r="C997" t="s">
        <v>68</v>
      </c>
      <c r="D997" t="s">
        <v>58</v>
      </c>
      <c r="E997">
        <v>2002</v>
      </c>
      <c r="F997">
        <v>110</v>
      </c>
      <c r="G997" t="s">
        <v>1145</v>
      </c>
      <c r="H997" t="s">
        <v>5365</v>
      </c>
      <c r="I997" s="4">
        <v>50000000</v>
      </c>
      <c r="J997" s="4">
        <v>26199517</v>
      </c>
      <c r="K997">
        <v>6.4</v>
      </c>
      <c r="L997">
        <v>2.35</v>
      </c>
      <c r="M997" t="s">
        <v>612</v>
      </c>
      <c r="N997" t="s">
        <v>3705</v>
      </c>
      <c r="O997">
        <v>16000</v>
      </c>
      <c r="P997" t="s">
        <v>3705</v>
      </c>
      <c r="Q997">
        <v>16000</v>
      </c>
      <c r="R997" t="s">
        <v>3990</v>
      </c>
      <c r="S997">
        <v>1000</v>
      </c>
      <c r="T997" t="s">
        <v>5364</v>
      </c>
      <c r="U997">
        <v>581</v>
      </c>
      <c r="V997">
        <v>705</v>
      </c>
      <c r="W997">
        <v>18635</v>
      </c>
      <c r="X997">
        <v>1</v>
      </c>
      <c r="Y997">
        <v>34356</v>
      </c>
      <c r="Z997">
        <v>146</v>
      </c>
      <c r="AA997">
        <v>260</v>
      </c>
      <c r="AB997" t="s">
        <v>5366</v>
      </c>
    </row>
    <row r="998" spans="1:28" x14ac:dyDescent="0.3">
      <c r="A998" s="4" t="s">
        <v>5367</v>
      </c>
      <c r="B998" t="s">
        <v>67</v>
      </c>
      <c r="C998" t="s">
        <v>68</v>
      </c>
      <c r="D998" t="s">
        <v>58</v>
      </c>
      <c r="E998">
        <v>2009</v>
      </c>
      <c r="F998">
        <v>118</v>
      </c>
      <c r="G998" t="s">
        <v>1145</v>
      </c>
      <c r="H998" t="s">
        <v>5368</v>
      </c>
      <c r="I998" s="4">
        <v>50000000</v>
      </c>
      <c r="J998" s="4">
        <v>25450527</v>
      </c>
      <c r="K998">
        <v>6.5</v>
      </c>
      <c r="L998">
        <v>2.35</v>
      </c>
      <c r="M998" t="s">
        <v>612</v>
      </c>
      <c r="N998" t="s">
        <v>1866</v>
      </c>
      <c r="O998">
        <v>670</v>
      </c>
      <c r="P998" t="s">
        <v>235</v>
      </c>
      <c r="Q998">
        <v>6000</v>
      </c>
      <c r="R998" t="s">
        <v>3137</v>
      </c>
      <c r="S998">
        <v>450</v>
      </c>
      <c r="T998" t="s">
        <v>880</v>
      </c>
      <c r="U998">
        <v>294</v>
      </c>
      <c r="V998">
        <v>0</v>
      </c>
      <c r="W998">
        <v>7654</v>
      </c>
      <c r="X998">
        <v>0</v>
      </c>
      <c r="Y998">
        <v>80196</v>
      </c>
      <c r="Z998">
        <v>245</v>
      </c>
      <c r="AA998">
        <v>190</v>
      </c>
      <c r="AB998" t="s">
        <v>5369</v>
      </c>
    </row>
    <row r="999" spans="1:28" x14ac:dyDescent="0.3">
      <c r="A999" s="4" t="s">
        <v>5372</v>
      </c>
      <c r="B999" t="s">
        <v>67</v>
      </c>
      <c r="C999" t="s">
        <v>68</v>
      </c>
      <c r="D999" t="s">
        <v>58</v>
      </c>
      <c r="E999">
        <v>1996</v>
      </c>
      <c r="F999">
        <v>101</v>
      </c>
      <c r="G999" t="s">
        <v>254</v>
      </c>
      <c r="H999" t="s">
        <v>5374</v>
      </c>
      <c r="I999" s="4">
        <v>50000000</v>
      </c>
      <c r="J999" s="4">
        <v>25407250</v>
      </c>
      <c r="K999">
        <v>5.7</v>
      </c>
      <c r="L999">
        <v>2.35</v>
      </c>
      <c r="M999" t="s">
        <v>612</v>
      </c>
      <c r="N999" t="s">
        <v>5370</v>
      </c>
      <c r="O999">
        <v>0</v>
      </c>
      <c r="P999" t="s">
        <v>299</v>
      </c>
      <c r="Q999">
        <v>12000</v>
      </c>
      <c r="R999" t="s">
        <v>5371</v>
      </c>
      <c r="S999">
        <v>898</v>
      </c>
      <c r="T999" t="s">
        <v>5373</v>
      </c>
      <c r="U999">
        <v>764</v>
      </c>
      <c r="V999">
        <v>0</v>
      </c>
      <c r="W999">
        <v>15935</v>
      </c>
      <c r="X999">
        <v>0</v>
      </c>
      <c r="Y999">
        <v>54021</v>
      </c>
      <c r="Z999">
        <v>104</v>
      </c>
      <c r="AA999">
        <v>227</v>
      </c>
      <c r="AB999" t="s">
        <v>5375</v>
      </c>
    </row>
    <row r="1000" spans="1:28" x14ac:dyDescent="0.3">
      <c r="A1000" s="4" t="s">
        <v>24074</v>
      </c>
      <c r="B1000" t="s">
        <v>67</v>
      </c>
      <c r="C1000" t="s">
        <v>68</v>
      </c>
      <c r="D1000" t="s">
        <v>58</v>
      </c>
      <c r="E1000" t="s">
        <v>24161</v>
      </c>
      <c r="F1000">
        <v>60</v>
      </c>
      <c r="G1000" t="s">
        <v>1943</v>
      </c>
      <c r="H1000" t="s">
        <v>24161</v>
      </c>
      <c r="I1000" s="4" t="s">
        <v>24161</v>
      </c>
      <c r="J1000" s="4" t="s">
        <v>24161</v>
      </c>
      <c r="K1000">
        <v>7.5</v>
      </c>
      <c r="L1000">
        <v>16</v>
      </c>
      <c r="M1000" t="s">
        <v>24161</v>
      </c>
      <c r="N1000" t="s">
        <v>24161</v>
      </c>
      <c r="O1000" t="s">
        <v>24161</v>
      </c>
      <c r="P1000" t="s">
        <v>5377</v>
      </c>
      <c r="Q1000">
        <v>629</v>
      </c>
      <c r="R1000" t="s">
        <v>5376</v>
      </c>
      <c r="S1000">
        <v>512</v>
      </c>
      <c r="T1000" t="s">
        <v>5378</v>
      </c>
      <c r="U1000">
        <v>398</v>
      </c>
      <c r="V1000">
        <v>915</v>
      </c>
      <c r="W1000">
        <v>2758</v>
      </c>
      <c r="X1000">
        <v>2</v>
      </c>
      <c r="Y1000">
        <v>7945</v>
      </c>
      <c r="Z1000">
        <v>4</v>
      </c>
      <c r="AA1000">
        <v>22</v>
      </c>
      <c r="AB1000" t="s">
        <v>5379</v>
      </c>
    </row>
    <row r="1001" spans="1:28" x14ac:dyDescent="0.3">
      <c r="A1001" s="4" t="s">
        <v>5380</v>
      </c>
      <c r="B1001" t="s">
        <v>67</v>
      </c>
      <c r="C1001" t="s">
        <v>68</v>
      </c>
      <c r="D1001" t="s">
        <v>58</v>
      </c>
      <c r="E1001">
        <v>1999</v>
      </c>
      <c r="F1001">
        <v>90</v>
      </c>
      <c r="G1001" t="s">
        <v>640</v>
      </c>
      <c r="H1001" t="s">
        <v>5382</v>
      </c>
      <c r="I1001" s="4">
        <v>70000000</v>
      </c>
      <c r="J1001" s="4">
        <v>23159305</v>
      </c>
      <c r="K1001">
        <v>8</v>
      </c>
      <c r="L1001">
        <v>2.35</v>
      </c>
      <c r="M1001" t="s">
        <v>122</v>
      </c>
      <c r="N1001" t="s">
        <v>631</v>
      </c>
      <c r="O1001">
        <v>663</v>
      </c>
      <c r="P1001" t="s">
        <v>364</v>
      </c>
      <c r="Q1001">
        <v>14000</v>
      </c>
      <c r="R1001" t="s">
        <v>5358</v>
      </c>
      <c r="S1001">
        <v>631</v>
      </c>
      <c r="T1001" t="s">
        <v>5381</v>
      </c>
      <c r="U1001">
        <v>521</v>
      </c>
      <c r="V1001">
        <v>0</v>
      </c>
      <c r="W1001">
        <v>16358</v>
      </c>
      <c r="X1001">
        <v>1</v>
      </c>
      <c r="Y1001">
        <v>128455</v>
      </c>
      <c r="Z1001">
        <v>162</v>
      </c>
      <c r="AA1001">
        <v>514</v>
      </c>
      <c r="AB1001" t="s">
        <v>5383</v>
      </c>
    </row>
    <row r="1002" spans="1:28" x14ac:dyDescent="0.3">
      <c r="A1002" s="4" t="s">
        <v>5386</v>
      </c>
      <c r="B1002" t="s">
        <v>67</v>
      </c>
      <c r="C1002" t="s">
        <v>68</v>
      </c>
      <c r="D1002" t="s">
        <v>58</v>
      </c>
      <c r="E1002">
        <v>2004</v>
      </c>
      <c r="F1002">
        <v>119</v>
      </c>
      <c r="G1002" t="s">
        <v>5385</v>
      </c>
      <c r="H1002" t="s">
        <v>5387</v>
      </c>
      <c r="I1002" s="4">
        <v>50000000</v>
      </c>
      <c r="J1002" s="4">
        <v>24006726</v>
      </c>
      <c r="K1002">
        <v>7.3</v>
      </c>
      <c r="L1002">
        <v>2.35</v>
      </c>
      <c r="M1002" t="s">
        <v>612</v>
      </c>
      <c r="N1002" t="s">
        <v>5384</v>
      </c>
      <c r="O1002">
        <v>0</v>
      </c>
      <c r="P1002" t="s">
        <v>574</v>
      </c>
      <c r="Q1002">
        <v>13000</v>
      </c>
      <c r="R1002" t="s">
        <v>3990</v>
      </c>
      <c r="S1002">
        <v>1000</v>
      </c>
      <c r="T1002" t="s">
        <v>4574</v>
      </c>
      <c r="U1002">
        <v>639</v>
      </c>
      <c r="V1002">
        <v>0</v>
      </c>
      <c r="W1002">
        <v>15757</v>
      </c>
      <c r="X1002">
        <v>8</v>
      </c>
      <c r="Y1002">
        <v>139535</v>
      </c>
      <c r="Z1002">
        <v>259</v>
      </c>
      <c r="AA1002">
        <v>632</v>
      </c>
      <c r="AB1002" t="s">
        <v>5388</v>
      </c>
    </row>
    <row r="1003" spans="1:28" x14ac:dyDescent="0.3">
      <c r="A1003" s="4" t="s">
        <v>5391</v>
      </c>
      <c r="B1003" t="s">
        <v>67</v>
      </c>
      <c r="C1003" t="s">
        <v>68</v>
      </c>
      <c r="D1003" t="s">
        <v>58</v>
      </c>
      <c r="E1003">
        <v>2016</v>
      </c>
      <c r="F1003">
        <v>139</v>
      </c>
      <c r="G1003" t="s">
        <v>5390</v>
      </c>
      <c r="H1003" t="s">
        <v>5393</v>
      </c>
      <c r="I1003" s="4">
        <v>50000000</v>
      </c>
      <c r="J1003" s="4">
        <v>20389967</v>
      </c>
      <c r="K1003">
        <v>6.7</v>
      </c>
      <c r="L1003">
        <v>1.85</v>
      </c>
      <c r="M1003" t="s">
        <v>612</v>
      </c>
      <c r="N1003" t="s">
        <v>2315</v>
      </c>
      <c r="O1003">
        <v>378</v>
      </c>
      <c r="P1003" t="s">
        <v>687</v>
      </c>
      <c r="Q1003">
        <v>11000</v>
      </c>
      <c r="R1003" t="s">
        <v>5389</v>
      </c>
      <c r="S1003">
        <v>552</v>
      </c>
      <c r="T1003" t="s">
        <v>5392</v>
      </c>
      <c r="U1003">
        <v>303</v>
      </c>
      <c r="V1003">
        <v>10000</v>
      </c>
      <c r="W1003">
        <v>12786</v>
      </c>
      <c r="X1003">
        <v>1</v>
      </c>
      <c r="Y1003">
        <v>3077</v>
      </c>
      <c r="Z1003">
        <v>79</v>
      </c>
      <c r="AA1003">
        <v>47</v>
      </c>
      <c r="AB1003" t="s">
        <v>5394</v>
      </c>
    </row>
    <row r="1004" spans="1:28" x14ac:dyDescent="0.3">
      <c r="A1004" s="4" t="s">
        <v>5395</v>
      </c>
      <c r="B1004" t="s">
        <v>67</v>
      </c>
      <c r="C1004" t="s">
        <v>68</v>
      </c>
      <c r="D1004" t="s">
        <v>58</v>
      </c>
      <c r="E1004">
        <v>2003</v>
      </c>
      <c r="F1004">
        <v>130</v>
      </c>
      <c r="G1004" t="s">
        <v>2144</v>
      </c>
      <c r="H1004" t="s">
        <v>5396</v>
      </c>
      <c r="I1004" s="4">
        <v>50000000</v>
      </c>
      <c r="J1004" s="4">
        <v>19593740</v>
      </c>
      <c r="K1004">
        <v>7.5</v>
      </c>
      <c r="L1004">
        <v>2.35</v>
      </c>
      <c r="M1004" t="s">
        <v>612</v>
      </c>
      <c r="N1004" t="s">
        <v>4709</v>
      </c>
      <c r="O1004">
        <v>317</v>
      </c>
      <c r="P1004" t="s">
        <v>147</v>
      </c>
      <c r="Q1004">
        <v>18000</v>
      </c>
      <c r="R1004" t="s">
        <v>240</v>
      </c>
      <c r="S1004">
        <v>14000</v>
      </c>
      <c r="T1004" t="s">
        <v>951</v>
      </c>
      <c r="U1004">
        <v>256</v>
      </c>
      <c r="V1004">
        <v>0</v>
      </c>
      <c r="W1004">
        <v>32637</v>
      </c>
      <c r="X1004">
        <v>0</v>
      </c>
      <c r="Y1004">
        <v>88270</v>
      </c>
      <c r="Z1004">
        <v>141</v>
      </c>
      <c r="AA1004">
        <v>420</v>
      </c>
      <c r="AB1004" t="s">
        <v>5397</v>
      </c>
    </row>
    <row r="1005" spans="1:28" x14ac:dyDescent="0.3">
      <c r="A1005" s="4" t="s">
        <v>5399</v>
      </c>
      <c r="B1005" t="s">
        <v>67</v>
      </c>
      <c r="C1005" t="s">
        <v>68</v>
      </c>
      <c r="D1005" t="s">
        <v>58</v>
      </c>
      <c r="E1005">
        <v>2005</v>
      </c>
      <c r="F1005">
        <v>100</v>
      </c>
      <c r="G1005" t="s">
        <v>2155</v>
      </c>
      <c r="H1005" t="s">
        <v>5400</v>
      </c>
      <c r="I1005" s="4">
        <v>40000000</v>
      </c>
      <c r="J1005" s="4">
        <v>19118247</v>
      </c>
      <c r="K1005">
        <v>5.4</v>
      </c>
      <c r="L1005">
        <v>2.35</v>
      </c>
      <c r="M1005" t="s">
        <v>69</v>
      </c>
      <c r="N1005" t="s">
        <v>4446</v>
      </c>
      <c r="O1005">
        <v>65</v>
      </c>
      <c r="P1005" t="s">
        <v>3103</v>
      </c>
      <c r="Q1005">
        <v>1000</v>
      </c>
      <c r="R1005" t="s">
        <v>5398</v>
      </c>
      <c r="S1005">
        <v>923</v>
      </c>
      <c r="T1005" t="s">
        <v>897</v>
      </c>
      <c r="U1005">
        <v>730</v>
      </c>
      <c r="V1005">
        <v>779</v>
      </c>
      <c r="W1005">
        <v>6171</v>
      </c>
      <c r="X1005">
        <v>5</v>
      </c>
      <c r="Y1005">
        <v>19829</v>
      </c>
      <c r="Z1005">
        <v>59</v>
      </c>
      <c r="AA1005">
        <v>94</v>
      </c>
      <c r="AB1005" t="s">
        <v>5401</v>
      </c>
    </row>
    <row r="1006" spans="1:28" x14ac:dyDescent="0.3">
      <c r="A1006" s="4" t="s">
        <v>5402</v>
      </c>
      <c r="B1006" t="s">
        <v>67</v>
      </c>
      <c r="C1006" t="s">
        <v>68</v>
      </c>
      <c r="D1006" t="s">
        <v>58</v>
      </c>
      <c r="E1006">
        <v>2015</v>
      </c>
      <c r="F1006">
        <v>114</v>
      </c>
      <c r="G1006" t="s">
        <v>491</v>
      </c>
      <c r="H1006" t="s">
        <v>5403</v>
      </c>
      <c r="I1006" s="4">
        <v>50000000</v>
      </c>
      <c r="J1006" s="4">
        <v>26442251</v>
      </c>
      <c r="K1006">
        <v>6.6</v>
      </c>
      <c r="L1006">
        <v>2.35</v>
      </c>
      <c r="M1006" t="s">
        <v>612</v>
      </c>
      <c r="N1006" t="s">
        <v>5133</v>
      </c>
      <c r="O1006">
        <v>174</v>
      </c>
      <c r="P1006" t="s">
        <v>255</v>
      </c>
      <c r="Q1006">
        <v>14000</v>
      </c>
      <c r="R1006" t="s">
        <v>356</v>
      </c>
      <c r="S1006">
        <v>988</v>
      </c>
      <c r="T1006" t="s">
        <v>2302</v>
      </c>
      <c r="U1006">
        <v>655</v>
      </c>
      <c r="V1006">
        <v>15000</v>
      </c>
      <c r="W1006">
        <v>16992</v>
      </c>
      <c r="X1006">
        <v>2</v>
      </c>
      <c r="Y1006">
        <v>76010</v>
      </c>
      <c r="Z1006">
        <v>236</v>
      </c>
      <c r="AA1006">
        <v>205</v>
      </c>
      <c r="AB1006" t="s">
        <v>5404</v>
      </c>
    </row>
    <row r="1007" spans="1:28" x14ac:dyDescent="0.3">
      <c r="A1007" s="4" t="s">
        <v>5406</v>
      </c>
      <c r="B1007" t="s">
        <v>67</v>
      </c>
      <c r="C1007" t="s">
        <v>68</v>
      </c>
      <c r="D1007" t="s">
        <v>58</v>
      </c>
      <c r="E1007">
        <v>2007</v>
      </c>
      <c r="F1007">
        <v>96</v>
      </c>
      <c r="G1007" t="s">
        <v>2234</v>
      </c>
      <c r="H1007" t="s">
        <v>5408</v>
      </c>
      <c r="I1007" s="4">
        <v>25000000</v>
      </c>
      <c r="J1007" s="4">
        <v>17114882</v>
      </c>
      <c r="K1007">
        <v>7.7</v>
      </c>
      <c r="L1007">
        <v>1.85</v>
      </c>
      <c r="M1007" t="s">
        <v>612</v>
      </c>
      <c r="N1007" t="s">
        <v>5405</v>
      </c>
      <c r="O1007">
        <v>0</v>
      </c>
      <c r="P1007" t="s">
        <v>2840</v>
      </c>
      <c r="Q1007">
        <v>10000</v>
      </c>
      <c r="R1007" t="s">
        <v>235</v>
      </c>
      <c r="S1007">
        <v>6000</v>
      </c>
      <c r="T1007" t="s">
        <v>5407</v>
      </c>
      <c r="U1007">
        <v>509</v>
      </c>
      <c r="V1007">
        <v>0</v>
      </c>
      <c r="W1007">
        <v>17211</v>
      </c>
      <c r="X1007">
        <v>1</v>
      </c>
      <c r="Y1007">
        <v>189249</v>
      </c>
      <c r="Z1007">
        <v>356</v>
      </c>
      <c r="AA1007">
        <v>398</v>
      </c>
      <c r="AB1007" t="s">
        <v>5409</v>
      </c>
    </row>
    <row r="1008" spans="1:28" x14ac:dyDescent="0.3">
      <c r="A1008" s="4" t="s">
        <v>5411</v>
      </c>
      <c r="B1008" t="s">
        <v>67</v>
      </c>
      <c r="C1008" t="s">
        <v>68</v>
      </c>
      <c r="D1008" t="s">
        <v>58</v>
      </c>
      <c r="E1008">
        <v>2005</v>
      </c>
      <c r="F1008">
        <v>110</v>
      </c>
      <c r="G1008" t="s">
        <v>3350</v>
      </c>
      <c r="H1008" t="s">
        <v>5412</v>
      </c>
      <c r="I1008" s="4">
        <v>50000000</v>
      </c>
      <c r="J1008" s="4">
        <v>18472363</v>
      </c>
      <c r="K1008">
        <v>5.8</v>
      </c>
      <c r="L1008">
        <v>2.35</v>
      </c>
      <c r="M1008" t="s">
        <v>69</v>
      </c>
      <c r="N1008" t="s">
        <v>5410</v>
      </c>
      <c r="O1008">
        <v>134</v>
      </c>
      <c r="P1008" t="s">
        <v>360</v>
      </c>
      <c r="Q1008">
        <v>23000</v>
      </c>
      <c r="R1008" t="s">
        <v>330</v>
      </c>
      <c r="S1008">
        <v>1000</v>
      </c>
      <c r="T1008" t="s">
        <v>4561</v>
      </c>
      <c r="U1008">
        <v>795</v>
      </c>
      <c r="V1008">
        <v>0</v>
      </c>
      <c r="W1008">
        <v>25049</v>
      </c>
      <c r="X1008">
        <v>3</v>
      </c>
      <c r="Y1008">
        <v>63599</v>
      </c>
      <c r="Z1008">
        <v>120</v>
      </c>
      <c r="AA1008">
        <v>208</v>
      </c>
      <c r="AB1008" t="s">
        <v>5413</v>
      </c>
    </row>
    <row r="1009" spans="1:28" x14ac:dyDescent="0.3">
      <c r="A1009" s="4" t="s">
        <v>5416</v>
      </c>
      <c r="B1009" t="s">
        <v>67</v>
      </c>
      <c r="C1009" t="s">
        <v>1487</v>
      </c>
      <c r="D1009" t="s">
        <v>58</v>
      </c>
      <c r="E1009">
        <v>1999</v>
      </c>
      <c r="F1009">
        <v>158</v>
      </c>
      <c r="G1009" t="s">
        <v>3442</v>
      </c>
      <c r="H1009" t="s">
        <v>5418</v>
      </c>
      <c r="I1009" s="4">
        <v>390000000</v>
      </c>
      <c r="J1009" s="4">
        <v>14131298</v>
      </c>
      <c r="K1009">
        <v>6.4</v>
      </c>
      <c r="L1009">
        <v>2.35</v>
      </c>
      <c r="M1009" t="s">
        <v>612</v>
      </c>
      <c r="N1009" t="s">
        <v>1990</v>
      </c>
      <c r="O1009">
        <v>0</v>
      </c>
      <c r="P1009" t="s">
        <v>5415</v>
      </c>
      <c r="Q1009">
        <v>51</v>
      </c>
      <c r="R1009" t="s">
        <v>5414</v>
      </c>
      <c r="S1009">
        <v>40</v>
      </c>
      <c r="T1009" t="s">
        <v>5417</v>
      </c>
      <c r="U1009">
        <v>15</v>
      </c>
      <c r="V1009">
        <v>0</v>
      </c>
      <c r="W1009">
        <v>144</v>
      </c>
      <c r="X1009">
        <v>0</v>
      </c>
      <c r="Y1009">
        <v>55889</v>
      </c>
      <c r="Z1009">
        <v>111</v>
      </c>
      <c r="AA1009">
        <v>390</v>
      </c>
      <c r="AB1009" t="s">
        <v>5419</v>
      </c>
    </row>
    <row r="1010" spans="1:28" x14ac:dyDescent="0.3">
      <c r="A1010" s="4" t="s">
        <v>5422</v>
      </c>
      <c r="B1010" t="s">
        <v>67</v>
      </c>
      <c r="C1010" t="s">
        <v>68</v>
      </c>
      <c r="D1010" t="s">
        <v>58</v>
      </c>
      <c r="E1010">
        <v>2011</v>
      </c>
      <c r="F1010">
        <v>102</v>
      </c>
      <c r="G1010" t="s">
        <v>5421</v>
      </c>
      <c r="H1010" t="s">
        <v>5423</v>
      </c>
      <c r="I1010" s="4">
        <v>49900000</v>
      </c>
      <c r="J1010" s="4">
        <v>21557240</v>
      </c>
      <c r="K1010">
        <v>5.6</v>
      </c>
      <c r="L1010">
        <v>2.35</v>
      </c>
      <c r="M1010" t="s">
        <v>612</v>
      </c>
      <c r="N1010" t="s">
        <v>5420</v>
      </c>
      <c r="O1010">
        <v>234</v>
      </c>
      <c r="P1010" t="s">
        <v>867</v>
      </c>
      <c r="Q1010">
        <v>20000</v>
      </c>
      <c r="R1010" t="s">
        <v>1967</v>
      </c>
      <c r="S1010">
        <v>11000</v>
      </c>
      <c r="T1010" t="s">
        <v>107</v>
      </c>
      <c r="U1010">
        <v>11000</v>
      </c>
      <c r="V1010">
        <v>18000</v>
      </c>
      <c r="W1010">
        <v>45202</v>
      </c>
      <c r="X1010">
        <v>3</v>
      </c>
      <c r="Y1010">
        <v>85237</v>
      </c>
      <c r="Z1010">
        <v>208</v>
      </c>
      <c r="AA1010">
        <v>274</v>
      </c>
      <c r="AB1010" t="s">
        <v>5424</v>
      </c>
    </row>
    <row r="1011" spans="1:28" x14ac:dyDescent="0.3">
      <c r="A1011" s="4" t="s">
        <v>5427</v>
      </c>
      <c r="B1011" t="s">
        <v>67</v>
      </c>
      <c r="C1011" t="s">
        <v>68</v>
      </c>
      <c r="D1011" t="s">
        <v>58</v>
      </c>
      <c r="E1011">
        <v>2011</v>
      </c>
      <c r="F1011">
        <v>84</v>
      </c>
      <c r="G1011" t="s">
        <v>1943</v>
      </c>
      <c r="H1011" t="s">
        <v>5428</v>
      </c>
      <c r="I1011" s="4">
        <v>55000000</v>
      </c>
      <c r="J1011" s="4">
        <v>21283440</v>
      </c>
      <c r="K1011">
        <v>6</v>
      </c>
      <c r="L1011">
        <v>2.35</v>
      </c>
      <c r="M1011" t="s">
        <v>69</v>
      </c>
      <c r="N1011" t="s">
        <v>5425</v>
      </c>
      <c r="O1011">
        <v>260</v>
      </c>
      <c r="P1011" t="s">
        <v>235</v>
      </c>
      <c r="Q1011">
        <v>6000</v>
      </c>
      <c r="R1011" t="s">
        <v>5426</v>
      </c>
      <c r="S1011">
        <v>694</v>
      </c>
      <c r="T1011" t="s">
        <v>3427</v>
      </c>
      <c r="U1011">
        <v>692</v>
      </c>
      <c r="V1011">
        <v>0</v>
      </c>
      <c r="W1011">
        <v>8018</v>
      </c>
      <c r="X1011">
        <v>0</v>
      </c>
      <c r="Y1011">
        <v>46239</v>
      </c>
      <c r="Z1011">
        <v>174</v>
      </c>
      <c r="AA1011">
        <v>137</v>
      </c>
      <c r="AB1011" t="s">
        <v>5429</v>
      </c>
    </row>
    <row r="1012" spans="1:28" x14ac:dyDescent="0.3">
      <c r="A1012" s="4" t="s">
        <v>5431</v>
      </c>
      <c r="B1012" t="s">
        <v>67</v>
      </c>
      <c r="C1012" t="s">
        <v>68</v>
      </c>
      <c r="D1012" t="s">
        <v>58</v>
      </c>
      <c r="E1012">
        <v>1997</v>
      </c>
      <c r="F1012">
        <v>115</v>
      </c>
      <c r="G1012" t="s">
        <v>2144</v>
      </c>
      <c r="H1012" t="s">
        <v>5433</v>
      </c>
      <c r="I1012" s="4">
        <v>50000000</v>
      </c>
      <c r="J1012" s="4">
        <v>10556196</v>
      </c>
      <c r="K1012">
        <v>6.2</v>
      </c>
      <c r="L1012">
        <v>2.35</v>
      </c>
      <c r="M1012" t="s">
        <v>69</v>
      </c>
      <c r="N1012" t="s">
        <v>5430</v>
      </c>
      <c r="O1012">
        <v>333</v>
      </c>
      <c r="P1012" t="s">
        <v>4350</v>
      </c>
      <c r="Q1012">
        <v>972</v>
      </c>
      <c r="R1012" t="s">
        <v>1764</v>
      </c>
      <c r="S1012">
        <v>713</v>
      </c>
      <c r="T1012" t="s">
        <v>5432</v>
      </c>
      <c r="U1012">
        <v>317</v>
      </c>
      <c r="V1012">
        <v>697</v>
      </c>
      <c r="W1012">
        <v>2606</v>
      </c>
      <c r="X1012">
        <v>2</v>
      </c>
      <c r="Y1012">
        <v>16562</v>
      </c>
      <c r="Z1012">
        <v>59</v>
      </c>
      <c r="AA1012">
        <v>73</v>
      </c>
      <c r="AB1012" t="s">
        <v>5434</v>
      </c>
    </row>
    <row r="1013" spans="1:28" x14ac:dyDescent="0.3">
      <c r="A1013" s="4" t="s">
        <v>5438</v>
      </c>
      <c r="B1013" t="s">
        <v>67</v>
      </c>
      <c r="C1013" t="s">
        <v>68</v>
      </c>
      <c r="D1013" t="s">
        <v>58</v>
      </c>
      <c r="E1013">
        <v>1994</v>
      </c>
      <c r="F1013">
        <v>99</v>
      </c>
      <c r="G1013" t="s">
        <v>5437</v>
      </c>
      <c r="H1013" t="s">
        <v>5439</v>
      </c>
      <c r="I1013" s="4">
        <v>50000000</v>
      </c>
      <c r="J1013" s="4">
        <v>16671505</v>
      </c>
      <c r="K1013">
        <v>5.9</v>
      </c>
      <c r="L1013">
        <v>1.85</v>
      </c>
      <c r="M1013" t="s">
        <v>122</v>
      </c>
      <c r="N1013" t="s">
        <v>5435</v>
      </c>
      <c r="O1013">
        <v>32</v>
      </c>
      <c r="P1013" t="s">
        <v>335</v>
      </c>
      <c r="Q1013">
        <v>1000</v>
      </c>
      <c r="R1013" t="s">
        <v>5436</v>
      </c>
      <c r="S1013">
        <v>619</v>
      </c>
      <c r="T1013" t="s">
        <v>4517</v>
      </c>
      <c r="U1013">
        <v>479</v>
      </c>
      <c r="V1013">
        <v>0</v>
      </c>
      <c r="W1013">
        <v>2949</v>
      </c>
      <c r="X1013">
        <v>1</v>
      </c>
      <c r="Y1013">
        <v>33186</v>
      </c>
      <c r="Z1013">
        <v>22</v>
      </c>
      <c r="AA1013">
        <v>78</v>
      </c>
      <c r="AB1013" t="s">
        <v>5440</v>
      </c>
    </row>
    <row r="1014" spans="1:28" x14ac:dyDescent="0.3">
      <c r="A1014" s="4" t="s">
        <v>5441</v>
      </c>
      <c r="B1014" t="s">
        <v>67</v>
      </c>
      <c r="C1014" t="s">
        <v>68</v>
      </c>
      <c r="D1014" t="s">
        <v>58</v>
      </c>
      <c r="E1014">
        <v>1995</v>
      </c>
      <c r="F1014">
        <v>135</v>
      </c>
      <c r="G1014" t="s">
        <v>241</v>
      </c>
      <c r="H1014" t="s">
        <v>5442</v>
      </c>
      <c r="I1014" s="4">
        <v>50000000</v>
      </c>
      <c r="J1014" s="4">
        <v>10400000</v>
      </c>
      <c r="K1014">
        <v>5.0999999999999996</v>
      </c>
      <c r="L1014">
        <v>2.35</v>
      </c>
      <c r="M1014" t="s">
        <v>612</v>
      </c>
      <c r="N1014" t="s">
        <v>603</v>
      </c>
      <c r="O1014">
        <v>596</v>
      </c>
      <c r="P1014" t="s">
        <v>467</v>
      </c>
      <c r="Q1014">
        <v>10000</v>
      </c>
      <c r="R1014" t="s">
        <v>1708</v>
      </c>
      <c r="S1014">
        <v>3000</v>
      </c>
      <c r="T1014" t="s">
        <v>1397</v>
      </c>
      <c r="U1014">
        <v>2000</v>
      </c>
      <c r="V1014">
        <v>943</v>
      </c>
      <c r="W1014">
        <v>15820</v>
      </c>
      <c r="X1014">
        <v>1</v>
      </c>
      <c r="Y1014">
        <v>12037</v>
      </c>
      <c r="Z1014">
        <v>34</v>
      </c>
      <c r="AA1014">
        <v>90</v>
      </c>
      <c r="AB1014" t="s">
        <v>5443</v>
      </c>
    </row>
    <row r="1015" spans="1:28" x14ac:dyDescent="0.3">
      <c r="A1015" s="4" t="s">
        <v>5444</v>
      </c>
      <c r="B1015" t="s">
        <v>67</v>
      </c>
      <c r="C1015" t="s">
        <v>68</v>
      </c>
      <c r="D1015" t="s">
        <v>58</v>
      </c>
      <c r="E1015">
        <v>2010</v>
      </c>
      <c r="F1015">
        <v>108</v>
      </c>
      <c r="G1015" t="s">
        <v>3593</v>
      </c>
      <c r="H1015" t="s">
        <v>5445</v>
      </c>
      <c r="I1015" s="4">
        <v>22000000</v>
      </c>
      <c r="J1015" s="4">
        <v>9528092</v>
      </c>
      <c r="K1015">
        <v>6.8</v>
      </c>
      <c r="L1015">
        <v>2.35</v>
      </c>
      <c r="M1015" t="s">
        <v>69</v>
      </c>
      <c r="N1015" t="s">
        <v>548</v>
      </c>
      <c r="O1015">
        <v>218</v>
      </c>
      <c r="P1015" t="s">
        <v>235</v>
      </c>
      <c r="Q1015">
        <v>6000</v>
      </c>
      <c r="R1015" t="s">
        <v>974</v>
      </c>
      <c r="S1015">
        <v>3000</v>
      </c>
      <c r="T1015" t="s">
        <v>3451</v>
      </c>
      <c r="U1015">
        <v>405</v>
      </c>
      <c r="V1015">
        <v>9000</v>
      </c>
      <c r="W1015">
        <v>10191</v>
      </c>
      <c r="X1015">
        <v>2</v>
      </c>
      <c r="Y1015">
        <v>38513</v>
      </c>
      <c r="Z1015">
        <v>214</v>
      </c>
      <c r="AA1015">
        <v>127</v>
      </c>
      <c r="AB1015" t="s">
        <v>5446</v>
      </c>
    </row>
    <row r="1016" spans="1:28" x14ac:dyDescent="0.3">
      <c r="A1016" s="4" t="s">
        <v>24075</v>
      </c>
      <c r="B1016" t="s">
        <v>67</v>
      </c>
      <c r="C1016" t="s">
        <v>68</v>
      </c>
      <c r="D1016" t="s">
        <v>58</v>
      </c>
      <c r="E1016" t="s">
        <v>24161</v>
      </c>
      <c r="F1016">
        <v>43</v>
      </c>
      <c r="G1016" t="s">
        <v>3179</v>
      </c>
      <c r="H1016" t="s">
        <v>5449</v>
      </c>
      <c r="I1016" s="4" t="s">
        <v>24161</v>
      </c>
      <c r="J1016" s="4" t="s">
        <v>24161</v>
      </c>
      <c r="K1016">
        <v>7</v>
      </c>
      <c r="L1016">
        <v>1.78</v>
      </c>
      <c r="M1016" t="s">
        <v>2652</v>
      </c>
      <c r="N1016" t="s">
        <v>24161</v>
      </c>
      <c r="O1016" t="s">
        <v>24161</v>
      </c>
      <c r="P1016" t="s">
        <v>5447</v>
      </c>
      <c r="Q1016">
        <v>3000</v>
      </c>
      <c r="R1016" t="s">
        <v>1238</v>
      </c>
      <c r="S1016">
        <v>845</v>
      </c>
      <c r="T1016" t="s">
        <v>5448</v>
      </c>
      <c r="U1016">
        <v>600</v>
      </c>
      <c r="V1016">
        <v>0</v>
      </c>
      <c r="W1016">
        <v>5381</v>
      </c>
      <c r="X1016">
        <v>3</v>
      </c>
      <c r="Y1016">
        <v>33535</v>
      </c>
      <c r="Z1016">
        <v>28</v>
      </c>
      <c r="AA1016">
        <v>149</v>
      </c>
      <c r="AB1016" t="s">
        <v>5450</v>
      </c>
    </row>
    <row r="1017" spans="1:28" x14ac:dyDescent="0.3">
      <c r="A1017" s="4" t="s">
        <v>5454</v>
      </c>
      <c r="B1017" t="s">
        <v>67</v>
      </c>
      <c r="C1017" t="s">
        <v>1487</v>
      </c>
      <c r="D1017" t="s">
        <v>58</v>
      </c>
      <c r="E1017">
        <v>2005</v>
      </c>
      <c r="F1017">
        <v>127</v>
      </c>
      <c r="G1017" t="s">
        <v>5452</v>
      </c>
      <c r="H1017" t="s">
        <v>5455</v>
      </c>
      <c r="I1017" s="4">
        <v>50000000</v>
      </c>
      <c r="J1017" s="4">
        <v>10137232</v>
      </c>
      <c r="K1017">
        <v>6</v>
      </c>
      <c r="L1017">
        <v>2.35</v>
      </c>
      <c r="M1017" t="s">
        <v>612</v>
      </c>
      <c r="N1017" t="s">
        <v>1758</v>
      </c>
      <c r="O1017">
        <v>12000</v>
      </c>
      <c r="P1017" t="s">
        <v>5453</v>
      </c>
      <c r="Q1017">
        <v>984</v>
      </c>
      <c r="R1017" t="s">
        <v>5451</v>
      </c>
      <c r="S1017">
        <v>940</v>
      </c>
      <c r="T1017" t="s">
        <v>903</v>
      </c>
      <c r="U1017">
        <v>897</v>
      </c>
      <c r="V1017">
        <v>0</v>
      </c>
      <c r="W1017">
        <v>5702</v>
      </c>
      <c r="X1017">
        <v>0</v>
      </c>
      <c r="Y1017">
        <v>58015</v>
      </c>
      <c r="Z1017">
        <v>186</v>
      </c>
      <c r="AA1017">
        <v>374</v>
      </c>
      <c r="AB1017" t="s">
        <v>5456</v>
      </c>
    </row>
    <row r="1018" spans="1:28" x14ac:dyDescent="0.3">
      <c r="A1018" s="4" t="s">
        <v>5457</v>
      </c>
      <c r="B1018" t="s">
        <v>67</v>
      </c>
      <c r="C1018" t="s">
        <v>68</v>
      </c>
      <c r="D1018" t="s">
        <v>58</v>
      </c>
      <c r="E1018">
        <v>1995</v>
      </c>
      <c r="F1018">
        <v>107</v>
      </c>
      <c r="G1018" t="s">
        <v>2144</v>
      </c>
      <c r="H1018" t="s">
        <v>5458</v>
      </c>
      <c r="I1018" s="4">
        <v>50000000</v>
      </c>
      <c r="J1018" s="4">
        <v>9795017</v>
      </c>
      <c r="K1018">
        <v>5.0999999999999996</v>
      </c>
      <c r="L1018">
        <v>1.85</v>
      </c>
      <c r="M1018" t="s">
        <v>612</v>
      </c>
      <c r="N1018" t="s">
        <v>4738</v>
      </c>
      <c r="O1018">
        <v>607</v>
      </c>
      <c r="P1018" t="s">
        <v>3023</v>
      </c>
      <c r="Q1018">
        <v>2000</v>
      </c>
      <c r="R1018" t="s">
        <v>1674</v>
      </c>
      <c r="S1018">
        <v>979</v>
      </c>
      <c r="T1018" t="s">
        <v>2096</v>
      </c>
      <c r="U1018">
        <v>602</v>
      </c>
      <c r="V1018">
        <v>422</v>
      </c>
      <c r="W1018">
        <v>5461</v>
      </c>
      <c r="X1018">
        <v>0</v>
      </c>
      <c r="Y1018">
        <v>9227</v>
      </c>
      <c r="Z1018">
        <v>50</v>
      </c>
      <c r="AA1018">
        <v>70</v>
      </c>
      <c r="AB1018" t="s">
        <v>5459</v>
      </c>
    </row>
    <row r="1019" spans="1:28" x14ac:dyDescent="0.3">
      <c r="A1019" s="4" t="s">
        <v>5460</v>
      </c>
      <c r="B1019" t="s">
        <v>67</v>
      </c>
      <c r="C1019" t="s">
        <v>68</v>
      </c>
      <c r="D1019" t="s">
        <v>58</v>
      </c>
      <c r="E1019">
        <v>2009</v>
      </c>
      <c r="F1019">
        <v>95</v>
      </c>
      <c r="G1019" t="s">
        <v>2829</v>
      </c>
      <c r="H1019" t="s">
        <v>5461</v>
      </c>
      <c r="I1019" s="4">
        <v>50000000</v>
      </c>
      <c r="J1019" s="4">
        <v>20488579</v>
      </c>
      <c r="K1019">
        <v>5.8</v>
      </c>
      <c r="L1019">
        <v>1.85</v>
      </c>
      <c r="M1019" t="s">
        <v>612</v>
      </c>
      <c r="N1019" t="s">
        <v>4538</v>
      </c>
      <c r="O1019">
        <v>83</v>
      </c>
      <c r="P1019" t="s">
        <v>668</v>
      </c>
      <c r="Q1019">
        <v>18000</v>
      </c>
      <c r="R1019" t="s">
        <v>1231</v>
      </c>
      <c r="S1019">
        <v>8000</v>
      </c>
      <c r="T1019" t="s">
        <v>3398</v>
      </c>
      <c r="U1019">
        <v>1000</v>
      </c>
      <c r="V1019">
        <v>0</v>
      </c>
      <c r="W1019">
        <v>29926</v>
      </c>
      <c r="X1019">
        <v>1</v>
      </c>
      <c r="Y1019">
        <v>113483</v>
      </c>
      <c r="Z1019">
        <v>180</v>
      </c>
      <c r="AA1019">
        <v>245</v>
      </c>
      <c r="AB1019" t="s">
        <v>5462</v>
      </c>
    </row>
    <row r="1020" spans="1:28" x14ac:dyDescent="0.3">
      <c r="A1020" s="4" t="s">
        <v>5466</v>
      </c>
      <c r="B1020" t="s">
        <v>67</v>
      </c>
      <c r="C1020" t="s">
        <v>68</v>
      </c>
      <c r="D1020" t="s">
        <v>58</v>
      </c>
      <c r="E1020">
        <v>2013</v>
      </c>
      <c r="F1020">
        <v>124</v>
      </c>
      <c r="G1020" t="s">
        <v>714</v>
      </c>
      <c r="H1020" t="s">
        <v>5468</v>
      </c>
      <c r="I1020" s="4">
        <v>60000000</v>
      </c>
      <c r="J1020" s="4">
        <v>19445217</v>
      </c>
      <c r="K1020">
        <v>6.2</v>
      </c>
      <c r="L1020">
        <v>2.35</v>
      </c>
      <c r="M1020" t="s">
        <v>69</v>
      </c>
      <c r="N1020" t="s">
        <v>5463</v>
      </c>
      <c r="O1020">
        <v>98</v>
      </c>
      <c r="P1020" t="s">
        <v>5465</v>
      </c>
      <c r="Q1020">
        <v>1000</v>
      </c>
      <c r="R1020" t="s">
        <v>5464</v>
      </c>
      <c r="S1020">
        <v>852</v>
      </c>
      <c r="T1020" t="s">
        <v>5467</v>
      </c>
      <c r="U1020">
        <v>592</v>
      </c>
      <c r="V1020">
        <v>14000</v>
      </c>
      <c r="W1020">
        <v>3580</v>
      </c>
      <c r="X1020">
        <v>7</v>
      </c>
      <c r="Y1020">
        <v>67796</v>
      </c>
      <c r="Z1020">
        <v>231</v>
      </c>
      <c r="AA1020">
        <v>258</v>
      </c>
      <c r="AB1020" t="s">
        <v>5469</v>
      </c>
    </row>
    <row r="1021" spans="1:28" x14ac:dyDescent="0.3">
      <c r="A1021" s="4" t="s">
        <v>5471</v>
      </c>
      <c r="B1021" t="s">
        <v>67</v>
      </c>
      <c r="C1021" t="s">
        <v>86</v>
      </c>
      <c r="D1021" t="s">
        <v>58</v>
      </c>
      <c r="E1021">
        <v>2002</v>
      </c>
      <c r="F1021">
        <v>109</v>
      </c>
      <c r="G1021" t="s">
        <v>5319</v>
      </c>
      <c r="H1021" t="s">
        <v>5472</v>
      </c>
      <c r="I1021" s="4">
        <v>55000000</v>
      </c>
      <c r="J1021" s="4">
        <v>8355815</v>
      </c>
      <c r="K1021">
        <v>6.4</v>
      </c>
      <c r="L1021">
        <v>1.85</v>
      </c>
      <c r="M1021" t="s">
        <v>612</v>
      </c>
      <c r="N1021" t="s">
        <v>5470</v>
      </c>
      <c r="O1021">
        <v>0</v>
      </c>
      <c r="P1021" t="s">
        <v>837</v>
      </c>
      <c r="Q1021">
        <v>49000</v>
      </c>
      <c r="R1021" t="s">
        <v>1539</v>
      </c>
      <c r="S1021">
        <v>811</v>
      </c>
      <c r="T1021" t="s">
        <v>1498</v>
      </c>
      <c r="U1021">
        <v>809</v>
      </c>
      <c r="V1021">
        <v>0</v>
      </c>
      <c r="W1021">
        <v>52885</v>
      </c>
      <c r="X1021">
        <v>2</v>
      </c>
      <c r="Y1021">
        <v>34730</v>
      </c>
      <c r="Z1021">
        <v>105</v>
      </c>
      <c r="AA1021">
        <v>341</v>
      </c>
      <c r="AB1021" t="s">
        <v>5473</v>
      </c>
    </row>
    <row r="1022" spans="1:28" x14ac:dyDescent="0.3">
      <c r="A1022" s="4" t="s">
        <v>5474</v>
      </c>
      <c r="B1022" t="s">
        <v>67</v>
      </c>
      <c r="C1022" t="s">
        <v>68</v>
      </c>
      <c r="D1022" t="s">
        <v>58</v>
      </c>
      <c r="E1022">
        <v>2016</v>
      </c>
      <c r="F1022">
        <v>102</v>
      </c>
      <c r="G1022" t="s">
        <v>10</v>
      </c>
      <c r="H1022" t="s">
        <v>5475</v>
      </c>
      <c r="I1022" s="4">
        <v>50000000</v>
      </c>
      <c r="J1022" s="4">
        <v>28837115</v>
      </c>
      <c r="K1022">
        <v>4.8</v>
      </c>
      <c r="L1022">
        <v>2.35</v>
      </c>
      <c r="M1022" t="s">
        <v>69</v>
      </c>
      <c r="N1022" t="s">
        <v>2131</v>
      </c>
      <c r="O1022">
        <v>0</v>
      </c>
      <c r="P1022" t="s">
        <v>1991</v>
      </c>
      <c r="Q1022">
        <v>14000</v>
      </c>
      <c r="R1022" t="s">
        <v>1273</v>
      </c>
      <c r="S1022">
        <v>8000</v>
      </c>
      <c r="T1022" t="s">
        <v>1399</v>
      </c>
      <c r="U1022">
        <v>1000</v>
      </c>
      <c r="V1022">
        <v>28000</v>
      </c>
      <c r="W1022">
        <v>24107</v>
      </c>
      <c r="X1022">
        <v>4</v>
      </c>
      <c r="Y1022">
        <v>34964</v>
      </c>
      <c r="Z1022">
        <v>226</v>
      </c>
      <c r="AA1022">
        <v>150</v>
      </c>
      <c r="AB1022" t="s">
        <v>5476</v>
      </c>
    </row>
    <row r="1023" spans="1:28" x14ac:dyDescent="0.3">
      <c r="A1023" s="4" t="s">
        <v>5479</v>
      </c>
      <c r="B1023" t="s">
        <v>67</v>
      </c>
      <c r="C1023" t="s">
        <v>68</v>
      </c>
      <c r="D1023" t="s">
        <v>58</v>
      </c>
      <c r="E1023">
        <v>2004</v>
      </c>
      <c r="F1023">
        <v>88</v>
      </c>
      <c r="G1023" t="s">
        <v>1034</v>
      </c>
      <c r="H1023" t="s">
        <v>5481</v>
      </c>
      <c r="I1023" s="4">
        <v>50000000</v>
      </c>
      <c r="J1023" s="4">
        <v>6471394</v>
      </c>
      <c r="K1023">
        <v>4.9000000000000004</v>
      </c>
      <c r="L1023">
        <v>2.35</v>
      </c>
      <c r="M1023" t="s">
        <v>69</v>
      </c>
      <c r="N1023" t="s">
        <v>5477</v>
      </c>
      <c r="O1023">
        <v>5</v>
      </c>
      <c r="P1023" t="s">
        <v>493</v>
      </c>
      <c r="Q1023">
        <v>11000</v>
      </c>
      <c r="R1023" t="s">
        <v>5478</v>
      </c>
      <c r="S1023">
        <v>387</v>
      </c>
      <c r="T1023" t="s">
        <v>5480</v>
      </c>
      <c r="U1023">
        <v>338</v>
      </c>
      <c r="V1023">
        <v>288</v>
      </c>
      <c r="W1023">
        <v>11972</v>
      </c>
      <c r="X1023">
        <v>5</v>
      </c>
      <c r="Y1023">
        <v>15880</v>
      </c>
      <c r="Z1023">
        <v>75</v>
      </c>
      <c r="AA1023">
        <v>93</v>
      </c>
      <c r="AB1023" t="s">
        <v>5482</v>
      </c>
    </row>
    <row r="1024" spans="1:28" x14ac:dyDescent="0.3">
      <c r="A1024" s="4" t="s">
        <v>5484</v>
      </c>
      <c r="B1024" t="s">
        <v>67</v>
      </c>
      <c r="C1024" t="s">
        <v>68</v>
      </c>
      <c r="D1024" t="s">
        <v>58</v>
      </c>
      <c r="E1024">
        <v>2000</v>
      </c>
      <c r="F1024">
        <v>87</v>
      </c>
      <c r="G1024" t="s">
        <v>5483</v>
      </c>
      <c r="H1024" t="s">
        <v>5485</v>
      </c>
      <c r="I1024" s="4">
        <v>50000000</v>
      </c>
      <c r="J1024" s="4">
        <v>6291602</v>
      </c>
      <c r="K1024">
        <v>5.6</v>
      </c>
      <c r="L1024">
        <v>1.85</v>
      </c>
      <c r="M1024" t="s">
        <v>612</v>
      </c>
      <c r="N1024" t="s">
        <v>3081</v>
      </c>
      <c r="O1024">
        <v>0</v>
      </c>
      <c r="P1024" t="s">
        <v>261</v>
      </c>
      <c r="Q1024">
        <v>2000</v>
      </c>
      <c r="R1024" t="s">
        <v>2096</v>
      </c>
      <c r="S1024">
        <v>602</v>
      </c>
      <c r="T1024" t="s">
        <v>577</v>
      </c>
      <c r="U1024">
        <v>591</v>
      </c>
      <c r="V1024">
        <v>255</v>
      </c>
      <c r="W1024">
        <v>3954</v>
      </c>
      <c r="X1024">
        <v>0</v>
      </c>
      <c r="Y1024">
        <v>8070</v>
      </c>
      <c r="Z1024">
        <v>82</v>
      </c>
      <c r="AA1024">
        <v>91</v>
      </c>
      <c r="AB1024" t="s">
        <v>5486</v>
      </c>
    </row>
    <row r="1025" spans="1:28" x14ac:dyDescent="0.3">
      <c r="A1025" s="4" t="s">
        <v>5488</v>
      </c>
      <c r="B1025" t="s">
        <v>67</v>
      </c>
      <c r="C1025" t="s">
        <v>68</v>
      </c>
      <c r="D1025" t="s">
        <v>58</v>
      </c>
      <c r="E1025">
        <v>2011</v>
      </c>
      <c r="F1025">
        <v>104</v>
      </c>
      <c r="G1025" t="s">
        <v>1386</v>
      </c>
      <c r="H1025" t="s">
        <v>5489</v>
      </c>
      <c r="I1025" s="4">
        <v>50000000</v>
      </c>
      <c r="J1025" s="4">
        <v>10706786</v>
      </c>
      <c r="K1025">
        <v>5.5</v>
      </c>
      <c r="L1025">
        <v>1.85</v>
      </c>
      <c r="M1025" t="s">
        <v>612</v>
      </c>
      <c r="N1025" t="s">
        <v>5487</v>
      </c>
      <c r="O1025">
        <v>71</v>
      </c>
      <c r="P1025" t="s">
        <v>732</v>
      </c>
      <c r="Q1025">
        <v>12000</v>
      </c>
      <c r="R1025" t="s">
        <v>4064</v>
      </c>
      <c r="S1025">
        <v>2000</v>
      </c>
      <c r="T1025" t="s">
        <v>2619</v>
      </c>
      <c r="U1025">
        <v>982</v>
      </c>
      <c r="V1025">
        <v>15000</v>
      </c>
      <c r="W1025">
        <v>16481</v>
      </c>
      <c r="X1025">
        <v>1</v>
      </c>
      <c r="Y1025">
        <v>81800</v>
      </c>
      <c r="Z1025">
        <v>296</v>
      </c>
      <c r="AA1025">
        <v>211</v>
      </c>
      <c r="AB1025" t="s">
        <v>5490</v>
      </c>
    </row>
    <row r="1026" spans="1:28" x14ac:dyDescent="0.3">
      <c r="A1026" s="4" t="s">
        <v>5492</v>
      </c>
      <c r="B1026" t="s">
        <v>67</v>
      </c>
      <c r="C1026" t="s">
        <v>295</v>
      </c>
      <c r="D1026" t="s">
        <v>58</v>
      </c>
      <c r="E1026">
        <v>2009</v>
      </c>
      <c r="F1026">
        <v>96</v>
      </c>
      <c r="G1026" t="s">
        <v>1145</v>
      </c>
      <c r="H1026" t="s">
        <v>5494</v>
      </c>
      <c r="I1026" s="4">
        <v>18000000</v>
      </c>
      <c r="J1026" s="4">
        <v>8742261</v>
      </c>
      <c r="K1026">
        <v>3.7</v>
      </c>
      <c r="L1026">
        <v>2.35</v>
      </c>
      <c r="M1026" t="s">
        <v>69</v>
      </c>
      <c r="N1026" t="s">
        <v>3456</v>
      </c>
      <c r="O1026">
        <v>43</v>
      </c>
      <c r="P1026" t="s">
        <v>3382</v>
      </c>
      <c r="Q1026">
        <v>841</v>
      </c>
      <c r="R1026" t="s">
        <v>5491</v>
      </c>
      <c r="S1026">
        <v>342</v>
      </c>
      <c r="T1026" t="s">
        <v>5493</v>
      </c>
      <c r="U1026">
        <v>77</v>
      </c>
      <c r="V1026">
        <v>0</v>
      </c>
      <c r="W1026">
        <v>1385</v>
      </c>
      <c r="X1026">
        <v>2</v>
      </c>
      <c r="Y1026">
        <v>19824</v>
      </c>
      <c r="Z1026">
        <v>103</v>
      </c>
      <c r="AA1026">
        <v>179</v>
      </c>
      <c r="AB1026" t="s">
        <v>5495</v>
      </c>
    </row>
    <row r="1027" spans="1:28" x14ac:dyDescent="0.3">
      <c r="A1027" s="4" t="s">
        <v>5497</v>
      </c>
      <c r="B1027" t="s">
        <v>67</v>
      </c>
      <c r="C1027" t="s">
        <v>68</v>
      </c>
      <c r="D1027" t="s">
        <v>58</v>
      </c>
      <c r="E1027">
        <v>2001</v>
      </c>
      <c r="F1027">
        <v>85</v>
      </c>
      <c r="G1027" t="s">
        <v>2829</v>
      </c>
      <c r="H1027" t="s">
        <v>5498</v>
      </c>
      <c r="I1027" s="4">
        <v>49000000</v>
      </c>
      <c r="J1027" s="4">
        <v>43905746</v>
      </c>
      <c r="K1027">
        <v>5.9</v>
      </c>
      <c r="L1027">
        <v>2.35</v>
      </c>
      <c r="M1027" t="s">
        <v>69</v>
      </c>
      <c r="N1027" t="s">
        <v>5496</v>
      </c>
      <c r="O1027">
        <v>70</v>
      </c>
      <c r="P1027" t="s">
        <v>362</v>
      </c>
      <c r="Q1027">
        <v>26000</v>
      </c>
      <c r="R1027" t="s">
        <v>529</v>
      </c>
      <c r="S1027">
        <v>5000</v>
      </c>
      <c r="T1027" t="s">
        <v>497</v>
      </c>
      <c r="U1027">
        <v>848</v>
      </c>
      <c r="V1027">
        <v>0</v>
      </c>
      <c r="W1027">
        <v>32831</v>
      </c>
      <c r="X1027">
        <v>1</v>
      </c>
      <c r="Y1027">
        <v>77684</v>
      </c>
      <c r="Z1027">
        <v>98</v>
      </c>
      <c r="AA1027">
        <v>294</v>
      </c>
      <c r="AB1027" t="s">
        <v>5499</v>
      </c>
    </row>
    <row r="1028" spans="1:28" x14ac:dyDescent="0.3">
      <c r="A1028" s="4" t="s">
        <v>24076</v>
      </c>
      <c r="B1028" t="s">
        <v>67</v>
      </c>
      <c r="C1028" t="s">
        <v>68</v>
      </c>
      <c r="D1028" t="s">
        <v>58</v>
      </c>
      <c r="E1028" t="s">
        <v>24161</v>
      </c>
      <c r="F1028">
        <v>64</v>
      </c>
      <c r="G1028" t="s">
        <v>5500</v>
      </c>
      <c r="H1028" t="s">
        <v>5501</v>
      </c>
      <c r="I1028" s="4" t="s">
        <v>24161</v>
      </c>
      <c r="J1028" s="4" t="s">
        <v>24161</v>
      </c>
      <c r="K1028">
        <v>8.5</v>
      </c>
      <c r="L1028">
        <v>16</v>
      </c>
      <c r="M1028" t="s">
        <v>2652</v>
      </c>
      <c r="N1028" t="s">
        <v>24161</v>
      </c>
      <c r="O1028" t="s">
        <v>24161</v>
      </c>
      <c r="P1028" t="s">
        <v>1725</v>
      </c>
      <c r="Q1028">
        <v>1000</v>
      </c>
      <c r="R1028" t="s">
        <v>3601</v>
      </c>
      <c r="S1028">
        <v>531</v>
      </c>
      <c r="T1028" t="s">
        <v>5342</v>
      </c>
      <c r="U1028">
        <v>184</v>
      </c>
      <c r="V1028">
        <v>31000</v>
      </c>
      <c r="W1028">
        <v>1863</v>
      </c>
      <c r="X1028">
        <v>8</v>
      </c>
      <c r="Y1028">
        <v>50391</v>
      </c>
      <c r="Z1028">
        <v>30</v>
      </c>
      <c r="AA1028">
        <v>148</v>
      </c>
      <c r="AB1028" t="s">
        <v>5502</v>
      </c>
    </row>
    <row r="1029" spans="1:28" x14ac:dyDescent="0.3">
      <c r="A1029" s="4" t="s">
        <v>5505</v>
      </c>
      <c r="B1029" t="s">
        <v>67</v>
      </c>
      <c r="C1029" t="s">
        <v>68</v>
      </c>
      <c r="D1029" t="s">
        <v>58</v>
      </c>
      <c r="E1029">
        <v>1990</v>
      </c>
      <c r="F1029">
        <v>104</v>
      </c>
      <c r="G1029" t="s">
        <v>5504</v>
      </c>
      <c r="H1029" t="s">
        <v>5507</v>
      </c>
      <c r="I1029" s="4">
        <v>40000000</v>
      </c>
      <c r="J1029" s="4">
        <v>21413502</v>
      </c>
      <c r="K1029">
        <v>6.3</v>
      </c>
      <c r="L1029">
        <v>2.35</v>
      </c>
      <c r="M1029" t="s">
        <v>612</v>
      </c>
      <c r="N1029" t="s">
        <v>2085</v>
      </c>
      <c r="O1029">
        <v>212</v>
      </c>
      <c r="P1029" t="s">
        <v>4795</v>
      </c>
      <c r="Q1029">
        <v>879</v>
      </c>
      <c r="R1029" t="s">
        <v>5503</v>
      </c>
      <c r="S1029">
        <v>560</v>
      </c>
      <c r="T1029" t="s">
        <v>5506</v>
      </c>
      <c r="U1029">
        <v>380</v>
      </c>
      <c r="V1029">
        <v>2000</v>
      </c>
      <c r="W1029">
        <v>2795</v>
      </c>
      <c r="X1029">
        <v>5</v>
      </c>
      <c r="Y1029">
        <v>14429</v>
      </c>
      <c r="Z1029">
        <v>48</v>
      </c>
      <c r="AA1029">
        <v>113</v>
      </c>
      <c r="AB1029" t="s">
        <v>5508</v>
      </c>
    </row>
    <row r="1030" spans="1:28" x14ac:dyDescent="0.3">
      <c r="A1030" s="4" t="s">
        <v>5511</v>
      </c>
      <c r="B1030" t="s">
        <v>67</v>
      </c>
      <c r="C1030" t="s">
        <v>86</v>
      </c>
      <c r="D1030" t="s">
        <v>58</v>
      </c>
      <c r="E1030">
        <v>2009</v>
      </c>
      <c r="F1030">
        <v>135</v>
      </c>
      <c r="G1030" t="s">
        <v>5510</v>
      </c>
      <c r="H1030" t="s">
        <v>5513</v>
      </c>
      <c r="I1030" s="4" t="s">
        <v>24161</v>
      </c>
      <c r="J1030" s="4">
        <v>7994115</v>
      </c>
      <c r="K1030">
        <v>7.4</v>
      </c>
      <c r="L1030">
        <v>2.35</v>
      </c>
      <c r="M1030" t="s">
        <v>612</v>
      </c>
      <c r="N1030" t="s">
        <v>5509</v>
      </c>
      <c r="O1030">
        <v>628</v>
      </c>
      <c r="P1030" t="s">
        <v>724</v>
      </c>
      <c r="Q1030">
        <v>22000</v>
      </c>
      <c r="R1030" t="s">
        <v>2848</v>
      </c>
      <c r="S1030">
        <v>882</v>
      </c>
      <c r="T1030" t="s">
        <v>5512</v>
      </c>
      <c r="U1030">
        <v>830</v>
      </c>
      <c r="V1030">
        <v>21000</v>
      </c>
      <c r="W1030">
        <v>24316</v>
      </c>
      <c r="X1030">
        <v>2</v>
      </c>
      <c r="Y1030">
        <v>90932</v>
      </c>
      <c r="Z1030">
        <v>195</v>
      </c>
      <c r="AA1030">
        <v>209</v>
      </c>
      <c r="AB1030" t="s">
        <v>5514</v>
      </c>
    </row>
    <row r="1031" spans="1:28" x14ac:dyDescent="0.3">
      <c r="A1031" s="4" t="s">
        <v>5516</v>
      </c>
      <c r="B1031" t="s">
        <v>67</v>
      </c>
      <c r="C1031" t="s">
        <v>68</v>
      </c>
      <c r="D1031" t="s">
        <v>58</v>
      </c>
      <c r="E1031">
        <v>2000</v>
      </c>
      <c r="F1031">
        <v>190</v>
      </c>
      <c r="G1031" t="s">
        <v>2144</v>
      </c>
      <c r="H1031" t="s">
        <v>5518</v>
      </c>
      <c r="I1031" s="4">
        <v>48000000</v>
      </c>
      <c r="J1031" s="4">
        <v>124107476</v>
      </c>
      <c r="K1031">
        <v>7.6</v>
      </c>
      <c r="L1031">
        <v>1.85</v>
      </c>
      <c r="M1031" t="s">
        <v>612</v>
      </c>
      <c r="N1031" t="s">
        <v>1548</v>
      </c>
      <c r="O1031">
        <v>0</v>
      </c>
      <c r="P1031" t="s">
        <v>781</v>
      </c>
      <c r="Q1031">
        <v>599</v>
      </c>
      <c r="R1031" t="s">
        <v>5515</v>
      </c>
      <c r="S1031">
        <v>399</v>
      </c>
      <c r="T1031" t="s">
        <v>5517</v>
      </c>
      <c r="U1031">
        <v>215</v>
      </c>
      <c r="V1031">
        <v>0</v>
      </c>
      <c r="W1031">
        <v>1418</v>
      </c>
      <c r="X1031">
        <v>0</v>
      </c>
      <c r="Y1031">
        <v>170684</v>
      </c>
      <c r="Z1031">
        <v>223</v>
      </c>
      <c r="AA1031">
        <v>867</v>
      </c>
      <c r="AB1031" t="s">
        <v>5519</v>
      </c>
    </row>
    <row r="1032" spans="1:28" x14ac:dyDescent="0.3">
      <c r="A1032" s="4" t="s">
        <v>5520</v>
      </c>
      <c r="B1032" t="s">
        <v>67</v>
      </c>
      <c r="C1032" t="s">
        <v>68</v>
      </c>
      <c r="D1032" t="s">
        <v>58</v>
      </c>
      <c r="E1032">
        <v>1989</v>
      </c>
      <c r="F1032">
        <v>127</v>
      </c>
      <c r="G1032" t="s">
        <v>72</v>
      </c>
      <c r="H1032" t="s">
        <v>5522</v>
      </c>
      <c r="I1032" s="4">
        <v>48000000</v>
      </c>
      <c r="J1032" s="4">
        <v>197171806</v>
      </c>
      <c r="K1032">
        <v>8.3000000000000007</v>
      </c>
      <c r="L1032">
        <v>2.35</v>
      </c>
      <c r="M1032" t="s">
        <v>69</v>
      </c>
      <c r="N1032" t="s">
        <v>416</v>
      </c>
      <c r="O1032">
        <v>14000</v>
      </c>
      <c r="P1032" t="s">
        <v>418</v>
      </c>
      <c r="Q1032">
        <v>11000</v>
      </c>
      <c r="R1032" t="s">
        <v>980</v>
      </c>
      <c r="S1032">
        <v>844</v>
      </c>
      <c r="T1032" t="s">
        <v>5521</v>
      </c>
      <c r="U1032">
        <v>440</v>
      </c>
      <c r="V1032">
        <v>0</v>
      </c>
      <c r="W1032">
        <v>12884</v>
      </c>
      <c r="X1032">
        <v>5</v>
      </c>
      <c r="Y1032">
        <v>515306</v>
      </c>
      <c r="Z1032">
        <v>149</v>
      </c>
      <c r="AA1032">
        <v>477</v>
      </c>
      <c r="AB1032" t="s">
        <v>5523</v>
      </c>
    </row>
    <row r="1033" spans="1:28" x14ac:dyDescent="0.3">
      <c r="A1033" s="4" t="s">
        <v>5525</v>
      </c>
      <c r="B1033" t="s">
        <v>67</v>
      </c>
      <c r="C1033" t="s">
        <v>86</v>
      </c>
      <c r="D1033" t="s">
        <v>58</v>
      </c>
      <c r="E1033">
        <v>2012</v>
      </c>
      <c r="F1033">
        <v>129</v>
      </c>
      <c r="G1033" t="s">
        <v>241</v>
      </c>
      <c r="H1033" t="s">
        <v>5527</v>
      </c>
      <c r="I1033" s="4" t="s">
        <v>24161</v>
      </c>
      <c r="J1033" s="4">
        <v>12802907</v>
      </c>
      <c r="K1033">
        <v>6.6</v>
      </c>
      <c r="L1033">
        <v>2.35</v>
      </c>
      <c r="M1033" t="s">
        <v>612</v>
      </c>
      <c r="N1033" t="s">
        <v>966</v>
      </c>
      <c r="O1033">
        <v>456</v>
      </c>
      <c r="P1033" t="s">
        <v>430</v>
      </c>
      <c r="Q1033">
        <v>2000</v>
      </c>
      <c r="R1033" t="s">
        <v>5524</v>
      </c>
      <c r="S1033">
        <v>35</v>
      </c>
      <c r="T1033" t="s">
        <v>5526</v>
      </c>
      <c r="U1033">
        <v>0</v>
      </c>
      <c r="V1033">
        <v>36000</v>
      </c>
      <c r="W1033">
        <v>2035</v>
      </c>
      <c r="X1033">
        <v>1</v>
      </c>
      <c r="Y1033">
        <v>70886</v>
      </c>
      <c r="Z1033">
        <v>324</v>
      </c>
      <c r="AA1033">
        <v>226</v>
      </c>
      <c r="AB1033" t="s">
        <v>5528</v>
      </c>
    </row>
    <row r="1034" spans="1:28" x14ac:dyDescent="0.3">
      <c r="A1034" s="4" t="s">
        <v>5530</v>
      </c>
      <c r="B1034" t="s">
        <v>67</v>
      </c>
      <c r="C1034" t="s">
        <v>68</v>
      </c>
      <c r="D1034" t="s">
        <v>58</v>
      </c>
      <c r="E1034">
        <v>2015</v>
      </c>
      <c r="F1034">
        <v>120</v>
      </c>
      <c r="G1034" t="s">
        <v>5529</v>
      </c>
      <c r="H1034" t="s">
        <v>5531</v>
      </c>
      <c r="I1034" s="4">
        <v>49000000</v>
      </c>
      <c r="J1034" s="4">
        <v>31569268</v>
      </c>
      <c r="K1034">
        <v>6.9</v>
      </c>
      <c r="L1034">
        <v>2.35</v>
      </c>
      <c r="M1034" t="s">
        <v>612</v>
      </c>
      <c r="N1034" t="s">
        <v>1411</v>
      </c>
      <c r="O1034">
        <v>662</v>
      </c>
      <c r="P1034" t="s">
        <v>290</v>
      </c>
      <c r="Q1034">
        <v>20000</v>
      </c>
      <c r="R1034" t="s">
        <v>590</v>
      </c>
      <c r="S1034">
        <v>2000</v>
      </c>
      <c r="T1034" t="s">
        <v>2748</v>
      </c>
      <c r="U1034">
        <v>502</v>
      </c>
      <c r="V1034">
        <v>67000</v>
      </c>
      <c r="W1034">
        <v>23051</v>
      </c>
      <c r="X1034">
        <v>0</v>
      </c>
      <c r="Y1034">
        <v>172965</v>
      </c>
      <c r="Z1034">
        <v>371</v>
      </c>
      <c r="AA1034">
        <v>627</v>
      </c>
      <c r="AB1034" t="s">
        <v>5532</v>
      </c>
    </row>
    <row r="1035" spans="1:28" x14ac:dyDescent="0.3">
      <c r="A1035" s="4" t="s">
        <v>5533</v>
      </c>
      <c r="B1035" t="s">
        <v>67</v>
      </c>
      <c r="C1035" t="s">
        <v>68</v>
      </c>
      <c r="D1035" t="s">
        <v>58</v>
      </c>
      <c r="E1035">
        <v>1999</v>
      </c>
      <c r="F1035">
        <v>118</v>
      </c>
      <c r="G1035" t="s">
        <v>2161</v>
      </c>
      <c r="H1035" t="s">
        <v>5535</v>
      </c>
      <c r="I1035" s="4">
        <v>48000000</v>
      </c>
      <c r="J1035" s="4">
        <v>66488090</v>
      </c>
      <c r="K1035">
        <v>6.7</v>
      </c>
      <c r="L1035">
        <v>2.35</v>
      </c>
      <c r="M1035" t="s">
        <v>612</v>
      </c>
      <c r="N1035" t="s">
        <v>1222</v>
      </c>
      <c r="O1035">
        <v>176</v>
      </c>
      <c r="P1035" t="s">
        <v>1746</v>
      </c>
      <c r="Q1035">
        <v>18000</v>
      </c>
      <c r="R1035" t="s">
        <v>592</v>
      </c>
      <c r="S1035">
        <v>11000</v>
      </c>
      <c r="T1035" t="s">
        <v>5534</v>
      </c>
      <c r="U1035">
        <v>308</v>
      </c>
      <c r="V1035">
        <v>0</v>
      </c>
      <c r="W1035">
        <v>29748</v>
      </c>
      <c r="X1035">
        <v>2</v>
      </c>
      <c r="Y1035">
        <v>120202</v>
      </c>
      <c r="Z1035">
        <v>75</v>
      </c>
      <c r="AA1035">
        <v>397</v>
      </c>
      <c r="AB1035" t="s">
        <v>5536</v>
      </c>
    </row>
    <row r="1036" spans="1:28" x14ac:dyDescent="0.3">
      <c r="A1036" s="4" t="s">
        <v>5538</v>
      </c>
      <c r="B1036" t="s">
        <v>67</v>
      </c>
      <c r="C1036" t="s">
        <v>68</v>
      </c>
      <c r="D1036" t="s">
        <v>58</v>
      </c>
      <c r="E1036">
        <v>2002</v>
      </c>
      <c r="F1036">
        <v>112</v>
      </c>
      <c r="G1036" t="s">
        <v>2144</v>
      </c>
      <c r="H1036" t="s">
        <v>5540</v>
      </c>
      <c r="I1036" s="4">
        <v>48000000</v>
      </c>
      <c r="J1036" s="4">
        <v>95308367</v>
      </c>
      <c r="K1036">
        <v>6.8</v>
      </c>
      <c r="L1036">
        <v>2.35</v>
      </c>
      <c r="M1036" t="s">
        <v>612</v>
      </c>
      <c r="N1036" t="s">
        <v>712</v>
      </c>
      <c r="O1036">
        <v>21000</v>
      </c>
      <c r="P1036" t="s">
        <v>584</v>
      </c>
      <c r="Q1036">
        <v>17000</v>
      </c>
      <c r="R1036" t="s">
        <v>5537</v>
      </c>
      <c r="S1036">
        <v>324</v>
      </c>
      <c r="T1036" t="s">
        <v>5539</v>
      </c>
      <c r="U1036">
        <v>237</v>
      </c>
      <c r="V1036">
        <v>0</v>
      </c>
      <c r="W1036">
        <v>18141</v>
      </c>
      <c r="X1036">
        <v>0</v>
      </c>
      <c r="Y1036">
        <v>206104</v>
      </c>
      <c r="Z1036">
        <v>233</v>
      </c>
      <c r="AA1036">
        <v>850</v>
      </c>
      <c r="AB1036" t="s">
        <v>5541</v>
      </c>
    </row>
    <row r="1037" spans="1:28" x14ac:dyDescent="0.3">
      <c r="A1037" s="4" t="s">
        <v>5546</v>
      </c>
      <c r="B1037" t="s">
        <v>67</v>
      </c>
      <c r="C1037" t="s">
        <v>68</v>
      </c>
      <c r="D1037" t="s">
        <v>58</v>
      </c>
      <c r="E1037">
        <v>2006</v>
      </c>
      <c r="F1037">
        <v>89</v>
      </c>
      <c r="G1037" t="s">
        <v>5544</v>
      </c>
      <c r="H1037" t="s">
        <v>5548</v>
      </c>
      <c r="I1037" s="4">
        <v>1500000</v>
      </c>
      <c r="J1037" s="4" t="s">
        <v>24161</v>
      </c>
      <c r="K1037">
        <v>4.5999999999999996</v>
      </c>
      <c r="L1037">
        <v>1.78</v>
      </c>
      <c r="M1037" t="s">
        <v>24161</v>
      </c>
      <c r="N1037" t="s">
        <v>5542</v>
      </c>
      <c r="O1037">
        <v>42</v>
      </c>
      <c r="P1037" t="s">
        <v>5545</v>
      </c>
      <c r="Q1037">
        <v>598</v>
      </c>
      <c r="R1037" t="s">
        <v>5543</v>
      </c>
      <c r="S1037">
        <v>555</v>
      </c>
      <c r="T1037" t="s">
        <v>5547</v>
      </c>
      <c r="U1037">
        <v>235</v>
      </c>
      <c r="V1037">
        <v>352</v>
      </c>
      <c r="W1037">
        <v>2353</v>
      </c>
      <c r="X1037">
        <v>0</v>
      </c>
      <c r="Y1037">
        <v>1263</v>
      </c>
      <c r="Z1037">
        <v>32</v>
      </c>
      <c r="AA1037">
        <v>32</v>
      </c>
      <c r="AB1037" t="s">
        <v>5549</v>
      </c>
    </row>
    <row r="1038" spans="1:28" x14ac:dyDescent="0.3">
      <c r="A1038" s="4" t="s">
        <v>5551</v>
      </c>
      <c r="B1038" t="s">
        <v>67</v>
      </c>
      <c r="C1038" t="s">
        <v>68</v>
      </c>
      <c r="D1038" t="s">
        <v>58</v>
      </c>
      <c r="E1038">
        <v>1999</v>
      </c>
      <c r="F1038">
        <v>114</v>
      </c>
      <c r="G1038" t="s">
        <v>5550</v>
      </c>
      <c r="H1038" t="s">
        <v>5553</v>
      </c>
      <c r="I1038" s="4">
        <v>48000000</v>
      </c>
      <c r="J1038" s="4">
        <v>60652036</v>
      </c>
      <c r="K1038">
        <v>7.1</v>
      </c>
      <c r="L1038">
        <v>2.35</v>
      </c>
      <c r="M1038" t="s">
        <v>612</v>
      </c>
      <c r="N1038" t="s">
        <v>4175</v>
      </c>
      <c r="O1038">
        <v>737</v>
      </c>
      <c r="P1038" t="s">
        <v>261</v>
      </c>
      <c r="Q1038">
        <v>2000</v>
      </c>
      <c r="R1038" t="s">
        <v>1910</v>
      </c>
      <c r="S1038">
        <v>490</v>
      </c>
      <c r="T1038" t="s">
        <v>5552</v>
      </c>
      <c r="U1038">
        <v>393</v>
      </c>
      <c r="V1038">
        <v>3000</v>
      </c>
      <c r="W1038">
        <v>3743</v>
      </c>
      <c r="X1038">
        <v>1</v>
      </c>
      <c r="Y1038">
        <v>137854</v>
      </c>
      <c r="Z1038">
        <v>150</v>
      </c>
      <c r="AA1038">
        <v>560</v>
      </c>
      <c r="AB1038" t="s">
        <v>5554</v>
      </c>
    </row>
    <row r="1039" spans="1:28" x14ac:dyDescent="0.3">
      <c r="A1039" s="4" t="s">
        <v>5556</v>
      </c>
      <c r="B1039" t="s">
        <v>67</v>
      </c>
      <c r="C1039" t="s">
        <v>5560</v>
      </c>
      <c r="D1039" t="s">
        <v>58</v>
      </c>
      <c r="E1039">
        <v>2015</v>
      </c>
      <c r="F1039">
        <v>137</v>
      </c>
      <c r="G1039" t="s">
        <v>2144</v>
      </c>
      <c r="H1039" t="s">
        <v>5558</v>
      </c>
      <c r="I1039" s="4">
        <v>50000000</v>
      </c>
      <c r="J1039" s="4">
        <v>1206135</v>
      </c>
      <c r="K1039">
        <v>6.4</v>
      </c>
      <c r="L1039">
        <v>2.35</v>
      </c>
      <c r="M1039" t="s">
        <v>612</v>
      </c>
      <c r="N1039" t="s">
        <v>2372</v>
      </c>
      <c r="O1039">
        <v>79</v>
      </c>
      <c r="P1039" t="s">
        <v>90</v>
      </c>
      <c r="Q1039">
        <v>27000</v>
      </c>
      <c r="R1039" t="s">
        <v>5555</v>
      </c>
      <c r="S1039">
        <v>254</v>
      </c>
      <c r="T1039" t="s">
        <v>5557</v>
      </c>
      <c r="U1039">
        <v>194</v>
      </c>
      <c r="V1039">
        <v>18000</v>
      </c>
      <c r="W1039">
        <v>27666</v>
      </c>
      <c r="X1039">
        <v>3</v>
      </c>
      <c r="Y1039">
        <v>40568</v>
      </c>
      <c r="Z1039">
        <v>172</v>
      </c>
      <c r="AA1039">
        <v>185</v>
      </c>
      <c r="AB1039" t="s">
        <v>5559</v>
      </c>
    </row>
    <row r="1040" spans="1:28" x14ac:dyDescent="0.3">
      <c r="A1040" s="4" t="s">
        <v>5563</v>
      </c>
      <c r="B1040" t="s">
        <v>67</v>
      </c>
      <c r="C1040" t="s">
        <v>295</v>
      </c>
      <c r="D1040" t="s">
        <v>58</v>
      </c>
      <c r="E1040">
        <v>2001</v>
      </c>
      <c r="F1040">
        <v>112</v>
      </c>
      <c r="G1040" t="s">
        <v>4228</v>
      </c>
      <c r="H1040" t="s">
        <v>5565</v>
      </c>
      <c r="I1040" s="4">
        <v>48000000</v>
      </c>
      <c r="J1040" s="4">
        <v>56607223</v>
      </c>
      <c r="K1040">
        <v>6.4</v>
      </c>
      <c r="L1040">
        <v>2.35</v>
      </c>
      <c r="M1040" t="s">
        <v>69</v>
      </c>
      <c r="N1040" t="s">
        <v>3143</v>
      </c>
      <c r="O1040">
        <v>109</v>
      </c>
      <c r="P1040" t="s">
        <v>5562</v>
      </c>
      <c r="Q1040">
        <v>779</v>
      </c>
      <c r="R1040" t="s">
        <v>5561</v>
      </c>
      <c r="S1040">
        <v>629</v>
      </c>
      <c r="T1040" t="s">
        <v>5564</v>
      </c>
      <c r="U1040">
        <v>261</v>
      </c>
      <c r="V1040">
        <v>0</v>
      </c>
      <c r="W1040">
        <v>1823</v>
      </c>
      <c r="X1040">
        <v>8</v>
      </c>
      <c r="Y1040">
        <v>93367</v>
      </c>
      <c r="Z1040">
        <v>103</v>
      </c>
      <c r="AA1040">
        <v>497</v>
      </c>
      <c r="AB1040" t="s">
        <v>5566</v>
      </c>
    </row>
    <row r="1041" spans="1:28" x14ac:dyDescent="0.3">
      <c r="A1041" s="4" t="s">
        <v>5568</v>
      </c>
      <c r="B1041" t="s">
        <v>67</v>
      </c>
      <c r="C1041" t="s">
        <v>68</v>
      </c>
      <c r="D1041" t="s">
        <v>58</v>
      </c>
      <c r="E1041">
        <v>2001</v>
      </c>
      <c r="F1041">
        <v>120</v>
      </c>
      <c r="G1041" t="s">
        <v>5567</v>
      </c>
      <c r="H1041" t="s">
        <v>5569</v>
      </c>
      <c r="I1041" s="4">
        <v>48000000</v>
      </c>
      <c r="J1041" s="4">
        <v>50173190</v>
      </c>
      <c r="K1041">
        <v>7.4</v>
      </c>
      <c r="L1041">
        <v>2.35</v>
      </c>
      <c r="M1041" t="s">
        <v>69</v>
      </c>
      <c r="N1041" t="s">
        <v>4401</v>
      </c>
      <c r="O1041">
        <v>34</v>
      </c>
      <c r="P1041" t="s">
        <v>147</v>
      </c>
      <c r="Q1041">
        <v>18000</v>
      </c>
      <c r="R1041" t="s">
        <v>328</v>
      </c>
      <c r="S1041">
        <v>12000</v>
      </c>
      <c r="T1041" t="s">
        <v>1256</v>
      </c>
      <c r="U1041">
        <v>1000</v>
      </c>
      <c r="V1041">
        <v>0</v>
      </c>
      <c r="W1041">
        <v>33615</v>
      </c>
      <c r="X1041">
        <v>1</v>
      </c>
      <c r="Y1041">
        <v>148490</v>
      </c>
      <c r="Z1041">
        <v>140</v>
      </c>
      <c r="AA1041">
        <v>537</v>
      </c>
      <c r="AB1041" t="s">
        <v>5570</v>
      </c>
    </row>
    <row r="1042" spans="1:28" x14ac:dyDescent="0.3">
      <c r="A1042" s="4" t="s">
        <v>5571</v>
      </c>
      <c r="B1042" t="s">
        <v>67</v>
      </c>
      <c r="C1042" t="s">
        <v>68</v>
      </c>
      <c r="D1042" t="s">
        <v>58</v>
      </c>
      <c r="E1042">
        <v>2001</v>
      </c>
      <c r="F1042">
        <v>123</v>
      </c>
      <c r="G1042" t="s">
        <v>3643</v>
      </c>
      <c r="H1042" t="s">
        <v>5573</v>
      </c>
      <c r="I1042" s="4">
        <v>48000000</v>
      </c>
      <c r="J1042" s="4">
        <v>47095453</v>
      </c>
      <c r="K1042">
        <v>6.4</v>
      </c>
      <c r="L1042">
        <v>1.85</v>
      </c>
      <c r="M1042" t="s">
        <v>69</v>
      </c>
      <c r="N1042" t="s">
        <v>1443</v>
      </c>
      <c r="O1042">
        <v>446</v>
      </c>
      <c r="P1042" t="s">
        <v>290</v>
      </c>
      <c r="Q1042">
        <v>20000</v>
      </c>
      <c r="R1042" t="s">
        <v>3761</v>
      </c>
      <c r="S1042">
        <v>1000</v>
      </c>
      <c r="T1042" t="s">
        <v>5572</v>
      </c>
      <c r="U1042">
        <v>821</v>
      </c>
      <c r="V1042">
        <v>0</v>
      </c>
      <c r="W1042">
        <v>22209</v>
      </c>
      <c r="X1042">
        <v>1</v>
      </c>
      <c r="Y1042">
        <v>64595</v>
      </c>
      <c r="Z1042">
        <v>125</v>
      </c>
      <c r="AA1042">
        <v>316</v>
      </c>
      <c r="AB1042" t="s">
        <v>5574</v>
      </c>
    </row>
    <row r="1043" spans="1:28" x14ac:dyDescent="0.3">
      <c r="A1043" s="4" t="s">
        <v>5575</v>
      </c>
      <c r="B1043" t="s">
        <v>67</v>
      </c>
      <c r="C1043" t="s">
        <v>68</v>
      </c>
      <c r="D1043" t="s">
        <v>58</v>
      </c>
      <c r="E1043">
        <v>2000</v>
      </c>
      <c r="F1043">
        <v>93</v>
      </c>
      <c r="G1043" t="s">
        <v>3643</v>
      </c>
      <c r="H1043" t="s">
        <v>5577</v>
      </c>
      <c r="I1043" s="4">
        <v>48000000</v>
      </c>
      <c r="J1043" s="4">
        <v>37879996</v>
      </c>
      <c r="K1043">
        <v>6</v>
      </c>
      <c r="L1043">
        <v>2.35</v>
      </c>
      <c r="M1043" t="s">
        <v>69</v>
      </c>
      <c r="N1043" t="s">
        <v>4227</v>
      </c>
      <c r="O1043">
        <v>11000</v>
      </c>
      <c r="P1043" t="s">
        <v>527</v>
      </c>
      <c r="Q1043">
        <v>3000</v>
      </c>
      <c r="R1043" t="s">
        <v>3809</v>
      </c>
      <c r="S1043">
        <v>575</v>
      </c>
      <c r="T1043" t="s">
        <v>5576</v>
      </c>
      <c r="U1043">
        <v>484</v>
      </c>
      <c r="V1043">
        <v>0</v>
      </c>
      <c r="W1043">
        <v>5390</v>
      </c>
      <c r="X1043">
        <v>2</v>
      </c>
      <c r="Y1043">
        <v>81888</v>
      </c>
      <c r="Z1043">
        <v>125</v>
      </c>
      <c r="AA1043">
        <v>254</v>
      </c>
      <c r="AB1043" t="s">
        <v>5578</v>
      </c>
    </row>
    <row r="1044" spans="1:28" x14ac:dyDescent="0.3">
      <c r="A1044" s="4" t="s">
        <v>5580</v>
      </c>
      <c r="B1044" t="s">
        <v>67</v>
      </c>
      <c r="C1044" t="s">
        <v>68</v>
      </c>
      <c r="D1044" t="s">
        <v>58</v>
      </c>
      <c r="E1044">
        <v>1984</v>
      </c>
      <c r="F1044">
        <v>123</v>
      </c>
      <c r="G1044" t="s">
        <v>5579</v>
      </c>
      <c r="H1044" t="s">
        <v>5582</v>
      </c>
      <c r="I1044" s="4">
        <v>58000000</v>
      </c>
      <c r="J1044" s="4">
        <v>25900000</v>
      </c>
      <c r="K1044">
        <v>6.5</v>
      </c>
      <c r="L1044">
        <v>1.85</v>
      </c>
      <c r="M1044" t="s">
        <v>612</v>
      </c>
      <c r="N1044" t="s">
        <v>4855</v>
      </c>
      <c r="O1044">
        <v>0</v>
      </c>
      <c r="P1044" t="s">
        <v>732</v>
      </c>
      <c r="Q1044">
        <v>12000</v>
      </c>
      <c r="R1044" t="s">
        <v>2416</v>
      </c>
      <c r="S1044">
        <v>5000</v>
      </c>
      <c r="T1044" t="s">
        <v>5581</v>
      </c>
      <c r="U1044">
        <v>886</v>
      </c>
      <c r="V1044">
        <v>828</v>
      </c>
      <c r="W1044">
        <v>18793</v>
      </c>
      <c r="X1044">
        <v>1</v>
      </c>
      <c r="Y1044">
        <v>12771</v>
      </c>
      <c r="Z1044">
        <v>36</v>
      </c>
      <c r="AA1044">
        <v>84</v>
      </c>
      <c r="AB1044" t="s">
        <v>5583</v>
      </c>
    </row>
    <row r="1045" spans="1:28" x14ac:dyDescent="0.3">
      <c r="A1045" s="4" t="s">
        <v>5585</v>
      </c>
      <c r="B1045" t="s">
        <v>67</v>
      </c>
      <c r="C1045" t="s">
        <v>68</v>
      </c>
      <c r="D1045" t="s">
        <v>58</v>
      </c>
      <c r="E1045">
        <v>2007</v>
      </c>
      <c r="F1045">
        <v>122</v>
      </c>
      <c r="G1045" t="s">
        <v>5584</v>
      </c>
      <c r="H1045" t="s">
        <v>5587</v>
      </c>
      <c r="I1045" s="4">
        <v>55000000</v>
      </c>
      <c r="J1045" s="4">
        <v>53574088</v>
      </c>
      <c r="K1045">
        <v>7.8</v>
      </c>
      <c r="L1045">
        <v>2.35</v>
      </c>
      <c r="M1045" t="s">
        <v>612</v>
      </c>
      <c r="N1045" t="s">
        <v>1443</v>
      </c>
      <c r="O1045">
        <v>446</v>
      </c>
      <c r="P1045" t="s">
        <v>88</v>
      </c>
      <c r="Q1045">
        <v>23000</v>
      </c>
      <c r="R1045" t="s">
        <v>1231</v>
      </c>
      <c r="S1045">
        <v>8000</v>
      </c>
      <c r="T1045" t="s">
        <v>5586</v>
      </c>
      <c r="U1045">
        <v>600</v>
      </c>
      <c r="V1045">
        <v>0</v>
      </c>
      <c r="W1045">
        <v>33548</v>
      </c>
      <c r="X1045">
        <v>1</v>
      </c>
      <c r="Y1045">
        <v>237872</v>
      </c>
      <c r="Z1045">
        <v>295</v>
      </c>
      <c r="AA1045">
        <v>560</v>
      </c>
      <c r="AB1045" t="s">
        <v>5588</v>
      </c>
    </row>
    <row r="1046" spans="1:28" x14ac:dyDescent="0.3">
      <c r="A1046" s="4" t="s">
        <v>5590</v>
      </c>
      <c r="B1046" t="s">
        <v>67</v>
      </c>
      <c r="C1046" t="s">
        <v>1487</v>
      </c>
      <c r="D1046" t="s">
        <v>58</v>
      </c>
      <c r="E1046">
        <v>2014</v>
      </c>
      <c r="F1046">
        <v>115</v>
      </c>
      <c r="G1046" t="s">
        <v>89</v>
      </c>
      <c r="H1046" t="s">
        <v>5592</v>
      </c>
      <c r="I1046" s="4">
        <v>48000000</v>
      </c>
      <c r="J1046" s="4">
        <v>89253340</v>
      </c>
      <c r="K1046">
        <v>6</v>
      </c>
      <c r="L1046">
        <v>2.35</v>
      </c>
      <c r="M1046" t="s">
        <v>69</v>
      </c>
      <c r="N1046" t="s">
        <v>5589</v>
      </c>
      <c r="O1046">
        <v>118</v>
      </c>
      <c r="P1046" t="s">
        <v>255</v>
      </c>
      <c r="Q1046">
        <v>14000</v>
      </c>
      <c r="R1046" t="s">
        <v>1363</v>
      </c>
      <c r="S1046">
        <v>794</v>
      </c>
      <c r="T1046" t="s">
        <v>5591</v>
      </c>
      <c r="U1046">
        <v>482</v>
      </c>
      <c r="V1046">
        <v>38000</v>
      </c>
      <c r="W1046">
        <v>16967</v>
      </c>
      <c r="X1046">
        <v>0</v>
      </c>
      <c r="Y1046">
        <v>133436</v>
      </c>
      <c r="Z1046">
        <v>222</v>
      </c>
      <c r="AA1046">
        <v>323</v>
      </c>
      <c r="AB1046" t="s">
        <v>5593</v>
      </c>
    </row>
    <row r="1047" spans="1:28" x14ac:dyDescent="0.3">
      <c r="A1047" s="4" t="s">
        <v>5594</v>
      </c>
      <c r="B1047" t="s">
        <v>67</v>
      </c>
      <c r="C1047" t="s">
        <v>68</v>
      </c>
      <c r="D1047" t="s">
        <v>58</v>
      </c>
      <c r="E1047">
        <v>1998</v>
      </c>
      <c r="F1047">
        <v>123</v>
      </c>
      <c r="G1047" t="s">
        <v>5278</v>
      </c>
      <c r="H1047" t="s">
        <v>5596</v>
      </c>
      <c r="I1047" s="4">
        <v>48000000</v>
      </c>
      <c r="J1047" s="4">
        <v>37339525</v>
      </c>
      <c r="K1047">
        <v>7</v>
      </c>
      <c r="L1047">
        <v>1.85</v>
      </c>
      <c r="M1047" t="s">
        <v>612</v>
      </c>
      <c r="N1047" t="s">
        <v>1548</v>
      </c>
      <c r="O1047">
        <v>0</v>
      </c>
      <c r="P1047" t="s">
        <v>279</v>
      </c>
      <c r="Q1047">
        <v>3000</v>
      </c>
      <c r="R1047" t="s">
        <v>2984</v>
      </c>
      <c r="S1047">
        <v>745</v>
      </c>
      <c r="T1047" t="s">
        <v>5595</v>
      </c>
      <c r="U1047">
        <v>23</v>
      </c>
      <c r="V1047">
        <v>0</v>
      </c>
      <c r="W1047">
        <v>3768</v>
      </c>
      <c r="X1047">
        <v>1</v>
      </c>
      <c r="Y1047">
        <v>71708</v>
      </c>
      <c r="Z1047">
        <v>158</v>
      </c>
      <c r="AA1047">
        <v>307</v>
      </c>
      <c r="AB1047" t="s">
        <v>5597</v>
      </c>
    </row>
    <row r="1048" spans="1:28" x14ac:dyDescent="0.3">
      <c r="A1048" s="4" t="s">
        <v>5599</v>
      </c>
      <c r="B1048" t="s">
        <v>67</v>
      </c>
      <c r="C1048" t="s">
        <v>68</v>
      </c>
      <c r="D1048" t="s">
        <v>58</v>
      </c>
      <c r="E1048">
        <v>1996</v>
      </c>
      <c r="F1048">
        <v>96</v>
      </c>
      <c r="G1048" t="s">
        <v>5598</v>
      </c>
      <c r="H1048" t="s">
        <v>5601</v>
      </c>
      <c r="I1048" s="4">
        <v>47000000</v>
      </c>
      <c r="J1048" s="4">
        <v>60154431</v>
      </c>
      <c r="K1048">
        <v>6</v>
      </c>
      <c r="L1048">
        <v>2.35</v>
      </c>
      <c r="M1048" t="s">
        <v>69</v>
      </c>
      <c r="N1048" t="s">
        <v>2131</v>
      </c>
      <c r="O1048">
        <v>0</v>
      </c>
      <c r="P1048" t="s">
        <v>928</v>
      </c>
      <c r="Q1048">
        <v>2000</v>
      </c>
      <c r="R1048" t="s">
        <v>819</v>
      </c>
      <c r="S1048">
        <v>1000</v>
      </c>
      <c r="T1048" t="s">
        <v>5600</v>
      </c>
      <c r="U1048">
        <v>302</v>
      </c>
      <c r="V1048">
        <v>0</v>
      </c>
      <c r="W1048">
        <v>3718</v>
      </c>
      <c r="X1048">
        <v>1</v>
      </c>
      <c r="Y1048">
        <v>122347</v>
      </c>
      <c r="Z1048">
        <v>72</v>
      </c>
      <c r="AA1048">
        <v>345</v>
      </c>
      <c r="AB1048" t="s">
        <v>5602</v>
      </c>
    </row>
    <row r="1049" spans="1:28" x14ac:dyDescent="0.3">
      <c r="A1049" s="4" t="s">
        <v>5607</v>
      </c>
      <c r="B1049" t="s">
        <v>5611</v>
      </c>
      <c r="C1049" t="s">
        <v>5612</v>
      </c>
      <c r="D1049" t="s">
        <v>58</v>
      </c>
      <c r="E1049">
        <v>1998</v>
      </c>
      <c r="F1049">
        <v>110</v>
      </c>
      <c r="G1049" t="s">
        <v>5605</v>
      </c>
      <c r="H1049" t="s">
        <v>5609</v>
      </c>
      <c r="I1049" s="4" t="s">
        <v>24161</v>
      </c>
      <c r="J1049" s="4">
        <v>528972</v>
      </c>
      <c r="K1049">
        <v>7.8</v>
      </c>
      <c r="L1049" t="s">
        <v>24161</v>
      </c>
      <c r="M1049" t="s">
        <v>5613</v>
      </c>
      <c r="N1049" t="s">
        <v>5603</v>
      </c>
      <c r="O1049">
        <v>375</v>
      </c>
      <c r="P1049" t="s">
        <v>5606</v>
      </c>
      <c r="Q1049">
        <v>113</v>
      </c>
      <c r="R1049" t="s">
        <v>5604</v>
      </c>
      <c r="S1049">
        <v>102</v>
      </c>
      <c r="T1049" t="s">
        <v>5608</v>
      </c>
      <c r="U1049">
        <v>59</v>
      </c>
      <c r="V1049">
        <v>522</v>
      </c>
      <c r="W1049">
        <v>371</v>
      </c>
      <c r="X1049">
        <v>0</v>
      </c>
      <c r="Y1049">
        <v>5639</v>
      </c>
      <c r="Z1049">
        <v>34</v>
      </c>
      <c r="AA1049">
        <v>55</v>
      </c>
      <c r="AB1049" t="s">
        <v>5610</v>
      </c>
    </row>
    <row r="1050" spans="1:28" x14ac:dyDescent="0.3">
      <c r="A1050" s="4" t="s">
        <v>5616</v>
      </c>
      <c r="B1050" t="s">
        <v>67</v>
      </c>
      <c r="C1050" t="s">
        <v>68</v>
      </c>
      <c r="D1050" t="s">
        <v>58</v>
      </c>
      <c r="E1050">
        <v>1990</v>
      </c>
      <c r="F1050">
        <v>105</v>
      </c>
      <c r="G1050" t="s">
        <v>5614</v>
      </c>
      <c r="H1050" t="s">
        <v>5617</v>
      </c>
      <c r="I1050" s="4">
        <v>100000000</v>
      </c>
      <c r="J1050" s="4">
        <v>103738726</v>
      </c>
      <c r="K1050">
        <v>6.1</v>
      </c>
      <c r="L1050">
        <v>1.85</v>
      </c>
      <c r="M1050" t="s">
        <v>122</v>
      </c>
      <c r="N1050" t="s">
        <v>1699</v>
      </c>
      <c r="O1050">
        <v>631</v>
      </c>
      <c r="P1050" t="s">
        <v>5615</v>
      </c>
      <c r="Q1050">
        <v>678</v>
      </c>
      <c r="R1050" t="s">
        <v>1699</v>
      </c>
      <c r="S1050">
        <v>631</v>
      </c>
      <c r="T1050" t="s">
        <v>4750</v>
      </c>
      <c r="U1050">
        <v>327</v>
      </c>
      <c r="V1050">
        <v>2000</v>
      </c>
      <c r="W1050">
        <v>2096</v>
      </c>
      <c r="X1050">
        <v>1</v>
      </c>
      <c r="Y1050">
        <v>47819</v>
      </c>
      <c r="Z1050">
        <v>72</v>
      </c>
      <c r="AA1050">
        <v>164</v>
      </c>
      <c r="AB1050" t="s">
        <v>5618</v>
      </c>
    </row>
    <row r="1051" spans="1:28" x14ac:dyDescent="0.3">
      <c r="A1051" s="4" t="s">
        <v>5621</v>
      </c>
      <c r="B1051" t="s">
        <v>67</v>
      </c>
      <c r="C1051" t="s">
        <v>68</v>
      </c>
      <c r="D1051" t="s">
        <v>58</v>
      </c>
      <c r="E1051">
        <v>1999</v>
      </c>
      <c r="F1051">
        <v>113</v>
      </c>
      <c r="G1051" t="s">
        <v>5620</v>
      </c>
      <c r="H1051" t="s">
        <v>5622</v>
      </c>
      <c r="I1051" s="4">
        <v>48000000</v>
      </c>
      <c r="J1051" s="4">
        <v>69304264</v>
      </c>
      <c r="K1051">
        <v>6.8</v>
      </c>
      <c r="L1051">
        <v>2.35</v>
      </c>
      <c r="M1051" t="s">
        <v>612</v>
      </c>
      <c r="N1051" t="s">
        <v>1334</v>
      </c>
      <c r="O1051">
        <v>323</v>
      </c>
      <c r="P1051" t="s">
        <v>1839</v>
      </c>
      <c r="Q1051">
        <v>1000</v>
      </c>
      <c r="R1051" t="s">
        <v>5619</v>
      </c>
      <c r="S1051">
        <v>977</v>
      </c>
      <c r="T1051" t="s">
        <v>2126</v>
      </c>
      <c r="U1051">
        <v>835</v>
      </c>
      <c r="V1051">
        <v>0</v>
      </c>
      <c r="W1051">
        <v>4660</v>
      </c>
      <c r="X1051">
        <v>0</v>
      </c>
      <c r="Y1051">
        <v>73068</v>
      </c>
      <c r="Z1051">
        <v>152</v>
      </c>
      <c r="AA1051">
        <v>419</v>
      </c>
      <c r="AB1051" t="s">
        <v>5623</v>
      </c>
    </row>
    <row r="1052" spans="1:28" x14ac:dyDescent="0.3">
      <c r="A1052" s="4" t="s">
        <v>5626</v>
      </c>
      <c r="B1052" t="s">
        <v>67</v>
      </c>
      <c r="C1052" t="s">
        <v>68</v>
      </c>
      <c r="D1052" t="s">
        <v>58</v>
      </c>
      <c r="E1052">
        <v>2001</v>
      </c>
      <c r="F1052">
        <v>132</v>
      </c>
      <c r="G1052" t="s">
        <v>4176</v>
      </c>
      <c r="H1052" t="s">
        <v>5628</v>
      </c>
      <c r="I1052" s="4">
        <v>48000000</v>
      </c>
      <c r="J1052" s="4">
        <v>29781453</v>
      </c>
      <c r="K1052">
        <v>6.4</v>
      </c>
      <c r="L1052">
        <v>1.85</v>
      </c>
      <c r="M1052" t="s">
        <v>69</v>
      </c>
      <c r="N1052" t="s">
        <v>5624</v>
      </c>
      <c r="O1052">
        <v>545</v>
      </c>
      <c r="P1052" t="s">
        <v>2003</v>
      </c>
      <c r="Q1052">
        <v>919</v>
      </c>
      <c r="R1052" t="s">
        <v>5625</v>
      </c>
      <c r="S1052">
        <v>811</v>
      </c>
      <c r="T1052" t="s">
        <v>5627</v>
      </c>
      <c r="U1052">
        <v>807</v>
      </c>
      <c r="V1052">
        <v>0</v>
      </c>
      <c r="W1052">
        <v>4796</v>
      </c>
      <c r="X1052">
        <v>1</v>
      </c>
      <c r="Y1052">
        <v>22447</v>
      </c>
      <c r="Z1052">
        <v>89</v>
      </c>
      <c r="AA1052">
        <v>210</v>
      </c>
      <c r="AB1052" t="s">
        <v>5629</v>
      </c>
    </row>
    <row r="1053" spans="1:28" x14ac:dyDescent="0.3">
      <c r="A1053" s="4" t="s">
        <v>5631</v>
      </c>
      <c r="B1053" t="s">
        <v>67</v>
      </c>
      <c r="C1053" t="s">
        <v>68</v>
      </c>
      <c r="D1053" t="s">
        <v>58</v>
      </c>
      <c r="E1053">
        <v>1982</v>
      </c>
      <c r="F1053">
        <v>93</v>
      </c>
      <c r="G1053" t="s">
        <v>1048</v>
      </c>
      <c r="H1053" t="s">
        <v>5632</v>
      </c>
      <c r="I1053" s="4">
        <v>14000000</v>
      </c>
      <c r="J1053" s="4" t="s">
        <v>24161</v>
      </c>
      <c r="K1053">
        <v>7.7</v>
      </c>
      <c r="L1053">
        <v>2.35</v>
      </c>
      <c r="M1053" t="s">
        <v>612</v>
      </c>
      <c r="N1053" t="s">
        <v>5630</v>
      </c>
      <c r="O1053">
        <v>270</v>
      </c>
      <c r="P1053" t="s">
        <v>1803</v>
      </c>
      <c r="Q1053">
        <v>13000</v>
      </c>
      <c r="R1053" t="s">
        <v>821</v>
      </c>
      <c r="S1053">
        <v>954</v>
      </c>
      <c r="T1053" t="s">
        <v>4609</v>
      </c>
      <c r="U1053">
        <v>535</v>
      </c>
      <c r="V1053">
        <v>0</v>
      </c>
      <c r="W1053">
        <v>15192</v>
      </c>
      <c r="X1053">
        <v>1</v>
      </c>
      <c r="Y1053">
        <v>172489</v>
      </c>
      <c r="Z1053">
        <v>145</v>
      </c>
      <c r="AA1053">
        <v>376</v>
      </c>
      <c r="AB1053" t="s">
        <v>5633</v>
      </c>
    </row>
    <row r="1054" spans="1:28" x14ac:dyDescent="0.3">
      <c r="A1054" s="4" t="s">
        <v>5637</v>
      </c>
      <c r="B1054" t="s">
        <v>5641</v>
      </c>
      <c r="C1054" t="s">
        <v>5642</v>
      </c>
      <c r="D1054" t="s">
        <v>24160</v>
      </c>
      <c r="E1054">
        <v>1972</v>
      </c>
      <c r="F1054">
        <v>115</v>
      </c>
      <c r="G1054" t="s">
        <v>5567</v>
      </c>
      <c r="H1054" t="s">
        <v>5639</v>
      </c>
      <c r="I1054" s="4">
        <v>1000000</v>
      </c>
      <c r="J1054" s="4" t="s">
        <v>24161</v>
      </c>
      <c r="K1054">
        <v>8.1</v>
      </c>
      <c r="L1054">
        <v>2.35</v>
      </c>
      <c r="M1054" t="s">
        <v>122</v>
      </c>
      <c r="N1054" t="s">
        <v>5634</v>
      </c>
      <c r="O1054">
        <v>0</v>
      </c>
      <c r="P1054" t="s">
        <v>5636</v>
      </c>
      <c r="Q1054">
        <v>29</v>
      </c>
      <c r="R1054" t="s">
        <v>5635</v>
      </c>
      <c r="S1054">
        <v>29</v>
      </c>
      <c r="T1054" t="s">
        <v>5638</v>
      </c>
      <c r="U1054">
        <v>12</v>
      </c>
      <c r="V1054">
        <v>0</v>
      </c>
      <c r="W1054">
        <v>95</v>
      </c>
      <c r="X1054">
        <v>0</v>
      </c>
      <c r="Y1054">
        <v>54057</v>
      </c>
      <c r="Z1054">
        <v>144</v>
      </c>
      <c r="AA1054">
        <v>236</v>
      </c>
      <c r="AB1054" t="s">
        <v>5640</v>
      </c>
    </row>
    <row r="1055" spans="1:28" x14ac:dyDescent="0.3">
      <c r="A1055" s="4" t="s">
        <v>5644</v>
      </c>
      <c r="B1055" t="s">
        <v>67</v>
      </c>
      <c r="C1055" t="s">
        <v>68</v>
      </c>
      <c r="D1055" t="s">
        <v>58</v>
      </c>
      <c r="E1055">
        <v>2006</v>
      </c>
      <c r="F1055">
        <v>75</v>
      </c>
      <c r="G1055" t="s">
        <v>298</v>
      </c>
      <c r="H1055" t="s">
        <v>5645</v>
      </c>
      <c r="I1055" s="4">
        <v>47000000</v>
      </c>
      <c r="J1055" s="4">
        <v>15519841</v>
      </c>
      <c r="K1055">
        <v>4.5</v>
      </c>
      <c r="L1055">
        <v>1.85</v>
      </c>
      <c r="M1055" t="s">
        <v>122</v>
      </c>
      <c r="N1055" t="s">
        <v>5643</v>
      </c>
      <c r="O1055">
        <v>0</v>
      </c>
      <c r="P1055" t="s">
        <v>2495</v>
      </c>
      <c r="Q1055">
        <v>4000</v>
      </c>
      <c r="R1055" t="s">
        <v>3314</v>
      </c>
      <c r="S1055">
        <v>769</v>
      </c>
      <c r="T1055" t="s">
        <v>4988</v>
      </c>
      <c r="U1055">
        <v>677</v>
      </c>
      <c r="V1055">
        <v>261</v>
      </c>
      <c r="W1055">
        <v>6863</v>
      </c>
      <c r="X1055">
        <v>3</v>
      </c>
      <c r="Y1055">
        <v>8693</v>
      </c>
      <c r="Z1055">
        <v>93</v>
      </c>
      <c r="AA1055">
        <v>71</v>
      </c>
      <c r="AB1055" t="s">
        <v>5646</v>
      </c>
    </row>
    <row r="1056" spans="1:28" x14ac:dyDescent="0.3">
      <c r="A1056" s="4" t="s">
        <v>5649</v>
      </c>
      <c r="B1056" t="s">
        <v>67</v>
      </c>
      <c r="C1056" t="s">
        <v>68</v>
      </c>
      <c r="D1056" t="s">
        <v>58</v>
      </c>
      <c r="E1056">
        <v>1996</v>
      </c>
      <c r="F1056">
        <v>108</v>
      </c>
      <c r="G1056" t="s">
        <v>3403</v>
      </c>
      <c r="H1056" t="s">
        <v>5651</v>
      </c>
      <c r="I1056" s="4">
        <v>47000000</v>
      </c>
      <c r="J1056" s="4">
        <v>5600000</v>
      </c>
      <c r="K1056">
        <v>5.8</v>
      </c>
      <c r="L1056">
        <v>1.85</v>
      </c>
      <c r="M1056" t="s">
        <v>612</v>
      </c>
      <c r="N1056" t="s">
        <v>5647</v>
      </c>
      <c r="O1056">
        <v>350</v>
      </c>
      <c r="P1056" t="s">
        <v>1549</v>
      </c>
      <c r="Q1056">
        <v>8000</v>
      </c>
      <c r="R1056" t="s">
        <v>5648</v>
      </c>
      <c r="S1056">
        <v>115</v>
      </c>
      <c r="T1056" t="s">
        <v>5650</v>
      </c>
      <c r="U1056">
        <v>77</v>
      </c>
      <c r="V1056">
        <v>616</v>
      </c>
      <c r="W1056">
        <v>8349</v>
      </c>
      <c r="X1056">
        <v>1</v>
      </c>
      <c r="Y1056">
        <v>11913</v>
      </c>
      <c r="Z1056">
        <v>46</v>
      </c>
      <c r="AA1056">
        <v>97</v>
      </c>
      <c r="AB1056" t="s">
        <v>5652</v>
      </c>
    </row>
    <row r="1057" spans="1:28" x14ac:dyDescent="0.3">
      <c r="A1057" s="4" t="s">
        <v>5654</v>
      </c>
      <c r="B1057" t="s">
        <v>67</v>
      </c>
      <c r="C1057" t="s">
        <v>68</v>
      </c>
      <c r="D1057" t="s">
        <v>58</v>
      </c>
      <c r="E1057">
        <v>1997</v>
      </c>
      <c r="F1057">
        <v>105</v>
      </c>
      <c r="G1057" t="s">
        <v>1700</v>
      </c>
      <c r="H1057" t="s">
        <v>5655</v>
      </c>
      <c r="I1057" s="4">
        <v>46000000</v>
      </c>
      <c r="J1057" s="4">
        <v>126805112</v>
      </c>
      <c r="K1057">
        <v>6.3</v>
      </c>
      <c r="L1057">
        <v>2.35</v>
      </c>
      <c r="M1057" t="s">
        <v>69</v>
      </c>
      <c r="N1057" t="s">
        <v>5653</v>
      </c>
      <c r="O1057">
        <v>29</v>
      </c>
      <c r="P1057" t="s">
        <v>1549</v>
      </c>
      <c r="Q1057">
        <v>8000</v>
      </c>
      <c r="R1057" t="s">
        <v>2086</v>
      </c>
      <c r="S1057">
        <v>1000</v>
      </c>
      <c r="T1057" t="s">
        <v>752</v>
      </c>
      <c r="U1057">
        <v>692</v>
      </c>
      <c r="V1057">
        <v>0</v>
      </c>
      <c r="W1057">
        <v>12344</v>
      </c>
      <c r="X1057">
        <v>1</v>
      </c>
      <c r="Y1057">
        <v>98199</v>
      </c>
      <c r="Z1057">
        <v>84</v>
      </c>
      <c r="AA1057">
        <v>169</v>
      </c>
      <c r="AB1057" t="s">
        <v>5656</v>
      </c>
    </row>
    <row r="1058" spans="1:28" x14ac:dyDescent="0.3">
      <c r="A1058" s="4" t="s">
        <v>5657</v>
      </c>
      <c r="B1058" t="s">
        <v>67</v>
      </c>
      <c r="C1058" t="s">
        <v>68</v>
      </c>
      <c r="D1058" t="s">
        <v>58</v>
      </c>
      <c r="E1058">
        <v>2001</v>
      </c>
      <c r="F1058">
        <v>102</v>
      </c>
      <c r="G1058" t="s">
        <v>1700</v>
      </c>
      <c r="H1058" t="s">
        <v>5658</v>
      </c>
      <c r="I1058" s="4">
        <v>48000000</v>
      </c>
      <c r="J1058" s="4">
        <v>93607673</v>
      </c>
      <c r="K1058">
        <v>5.7</v>
      </c>
      <c r="L1058">
        <v>2.35</v>
      </c>
      <c r="M1058" t="s">
        <v>69</v>
      </c>
      <c r="N1058" t="s">
        <v>5122</v>
      </c>
      <c r="O1058">
        <v>148</v>
      </c>
      <c r="P1058" t="s">
        <v>1549</v>
      </c>
      <c r="Q1058">
        <v>8000</v>
      </c>
      <c r="R1058" t="s">
        <v>504</v>
      </c>
      <c r="S1058">
        <v>973</v>
      </c>
      <c r="T1058" t="s">
        <v>2223</v>
      </c>
      <c r="U1058">
        <v>135</v>
      </c>
      <c r="V1058">
        <v>881</v>
      </c>
      <c r="W1058">
        <v>9176</v>
      </c>
      <c r="X1058">
        <v>4</v>
      </c>
      <c r="Y1058">
        <v>47573</v>
      </c>
      <c r="Z1058">
        <v>142</v>
      </c>
      <c r="AA1058">
        <v>343</v>
      </c>
      <c r="AB1058" t="s">
        <v>5659</v>
      </c>
    </row>
    <row r="1059" spans="1:28" x14ac:dyDescent="0.3">
      <c r="A1059" s="4" t="s">
        <v>5660</v>
      </c>
      <c r="B1059" t="s">
        <v>67</v>
      </c>
      <c r="C1059" t="s">
        <v>68</v>
      </c>
      <c r="D1059" t="s">
        <v>58</v>
      </c>
      <c r="E1059">
        <v>2002</v>
      </c>
      <c r="F1059">
        <v>118</v>
      </c>
      <c r="G1059" t="s">
        <v>1943</v>
      </c>
      <c r="H1059" t="s">
        <v>5662</v>
      </c>
      <c r="I1059" s="4">
        <v>46000000</v>
      </c>
      <c r="J1059" s="4">
        <v>67263182</v>
      </c>
      <c r="K1059">
        <v>7.2</v>
      </c>
      <c r="L1059">
        <v>2.35</v>
      </c>
      <c r="M1059" t="s">
        <v>612</v>
      </c>
      <c r="N1059" t="s">
        <v>87</v>
      </c>
      <c r="O1059">
        <v>22000</v>
      </c>
      <c r="P1059" t="s">
        <v>2400</v>
      </c>
      <c r="Q1059">
        <v>14000</v>
      </c>
      <c r="R1059" t="s">
        <v>3772</v>
      </c>
      <c r="S1059">
        <v>509</v>
      </c>
      <c r="T1059" t="s">
        <v>5661</v>
      </c>
      <c r="U1059">
        <v>319</v>
      </c>
      <c r="V1059">
        <v>0</v>
      </c>
      <c r="W1059">
        <v>15658</v>
      </c>
      <c r="X1059">
        <v>0</v>
      </c>
      <c r="Y1059">
        <v>218771</v>
      </c>
      <c r="Z1059">
        <v>185</v>
      </c>
      <c r="AA1059">
        <v>651</v>
      </c>
      <c r="AB1059" t="s">
        <v>5663</v>
      </c>
    </row>
    <row r="1060" spans="1:28" x14ac:dyDescent="0.3">
      <c r="A1060" s="4" t="s">
        <v>5665</v>
      </c>
      <c r="B1060" t="s">
        <v>67</v>
      </c>
      <c r="C1060" t="s">
        <v>68</v>
      </c>
      <c r="D1060" t="s">
        <v>58</v>
      </c>
      <c r="E1060">
        <v>1996</v>
      </c>
      <c r="F1060">
        <v>111</v>
      </c>
      <c r="G1060" t="s">
        <v>5664</v>
      </c>
      <c r="H1060" t="s">
        <v>5666</v>
      </c>
      <c r="I1060" s="4">
        <v>45000000</v>
      </c>
      <c r="J1060" s="4">
        <v>92001027</v>
      </c>
      <c r="K1060">
        <v>7.6</v>
      </c>
      <c r="L1060">
        <v>2.35</v>
      </c>
      <c r="M1060" t="s">
        <v>69</v>
      </c>
      <c r="N1060" t="s">
        <v>3389</v>
      </c>
      <c r="O1060">
        <v>906</v>
      </c>
      <c r="P1060" t="s">
        <v>3390</v>
      </c>
      <c r="Q1060">
        <v>1000</v>
      </c>
      <c r="R1060" t="s">
        <v>1256</v>
      </c>
      <c r="S1060">
        <v>1000</v>
      </c>
      <c r="T1060" t="s">
        <v>3389</v>
      </c>
      <c r="U1060">
        <v>906</v>
      </c>
      <c r="V1060">
        <v>3000</v>
      </c>
      <c r="W1060">
        <v>6315</v>
      </c>
      <c r="X1060">
        <v>2</v>
      </c>
      <c r="Y1060">
        <v>97838</v>
      </c>
      <c r="Z1060">
        <v>143</v>
      </c>
      <c r="AA1060">
        <v>286</v>
      </c>
      <c r="AB1060" t="s">
        <v>5667</v>
      </c>
    </row>
    <row r="1061" spans="1:28" x14ac:dyDescent="0.3">
      <c r="A1061" s="4" t="s">
        <v>5670</v>
      </c>
      <c r="B1061" t="s">
        <v>67</v>
      </c>
      <c r="C1061" t="s">
        <v>68</v>
      </c>
      <c r="D1061" t="s">
        <v>58</v>
      </c>
      <c r="E1061">
        <v>2010</v>
      </c>
      <c r="F1061">
        <v>81</v>
      </c>
      <c r="G1061" t="s">
        <v>5669</v>
      </c>
      <c r="H1061" t="s">
        <v>5672</v>
      </c>
      <c r="I1061" s="4">
        <v>47000000</v>
      </c>
      <c r="J1061" s="4">
        <v>10539414</v>
      </c>
      <c r="K1061">
        <v>4.7</v>
      </c>
      <c r="L1061">
        <v>2.35</v>
      </c>
      <c r="M1061" t="s">
        <v>69</v>
      </c>
      <c r="N1061" t="s">
        <v>4698</v>
      </c>
      <c r="O1061">
        <v>39</v>
      </c>
      <c r="P1061" t="s">
        <v>485</v>
      </c>
      <c r="Q1061">
        <v>13000</v>
      </c>
      <c r="R1061" t="s">
        <v>5668</v>
      </c>
      <c r="S1061">
        <v>541</v>
      </c>
      <c r="T1061" t="s">
        <v>5671</v>
      </c>
      <c r="U1061">
        <v>364</v>
      </c>
      <c r="V1061">
        <v>0</v>
      </c>
      <c r="W1061">
        <v>14619</v>
      </c>
      <c r="X1061">
        <v>1</v>
      </c>
      <c r="Y1061">
        <v>45729</v>
      </c>
      <c r="Z1061">
        <v>178</v>
      </c>
      <c r="AA1061">
        <v>176</v>
      </c>
      <c r="AB1061" t="s">
        <v>5673</v>
      </c>
    </row>
    <row r="1062" spans="1:28" x14ac:dyDescent="0.3">
      <c r="A1062" s="4" t="s">
        <v>5675</v>
      </c>
      <c r="B1062" t="s">
        <v>67</v>
      </c>
      <c r="C1062" t="s">
        <v>68</v>
      </c>
      <c r="D1062" t="s">
        <v>58</v>
      </c>
      <c r="E1062">
        <v>1996</v>
      </c>
      <c r="F1062">
        <v>116</v>
      </c>
      <c r="G1062" t="s">
        <v>5674</v>
      </c>
      <c r="H1062" t="s">
        <v>5676</v>
      </c>
      <c r="I1062" s="4">
        <v>46000000</v>
      </c>
      <c r="J1062" s="4">
        <v>58918501</v>
      </c>
      <c r="K1062">
        <v>6.6</v>
      </c>
      <c r="L1062">
        <v>1.85</v>
      </c>
      <c r="M1062" t="s">
        <v>612</v>
      </c>
      <c r="N1062" t="s">
        <v>1040</v>
      </c>
      <c r="O1062">
        <v>380</v>
      </c>
      <c r="P1062" t="s">
        <v>1746</v>
      </c>
      <c r="Q1062">
        <v>18000</v>
      </c>
      <c r="R1062" t="s">
        <v>1181</v>
      </c>
      <c r="S1062">
        <v>13000</v>
      </c>
      <c r="T1062" t="s">
        <v>1342</v>
      </c>
      <c r="U1062">
        <v>826</v>
      </c>
      <c r="V1062">
        <v>975</v>
      </c>
      <c r="W1062">
        <v>33233</v>
      </c>
      <c r="X1062">
        <v>1</v>
      </c>
      <c r="Y1062">
        <v>40126</v>
      </c>
      <c r="Z1062">
        <v>65</v>
      </c>
      <c r="AA1062">
        <v>107</v>
      </c>
      <c r="AB1062" t="s">
        <v>5677</v>
      </c>
    </row>
    <row r="1063" spans="1:28" x14ac:dyDescent="0.3">
      <c r="A1063" s="4" t="s">
        <v>5679</v>
      </c>
      <c r="B1063" t="s">
        <v>67</v>
      </c>
      <c r="C1063" t="s">
        <v>68</v>
      </c>
      <c r="D1063" t="s">
        <v>58</v>
      </c>
      <c r="E1063">
        <v>1997</v>
      </c>
      <c r="F1063">
        <v>86</v>
      </c>
      <c r="G1063" t="s">
        <v>3643</v>
      </c>
      <c r="H1063" t="s">
        <v>5681</v>
      </c>
      <c r="I1063" s="4">
        <v>45000000</v>
      </c>
      <c r="J1063" s="4">
        <v>181395380</v>
      </c>
      <c r="K1063">
        <v>6.8</v>
      </c>
      <c r="L1063">
        <v>1.85</v>
      </c>
      <c r="M1063" t="s">
        <v>69</v>
      </c>
      <c r="N1063" t="s">
        <v>541</v>
      </c>
      <c r="O1063">
        <v>293</v>
      </c>
      <c r="P1063" t="s">
        <v>3772</v>
      </c>
      <c r="Q1063">
        <v>509</v>
      </c>
      <c r="R1063" t="s">
        <v>5678</v>
      </c>
      <c r="S1063">
        <v>418</v>
      </c>
      <c r="T1063" t="s">
        <v>5680</v>
      </c>
      <c r="U1063">
        <v>255</v>
      </c>
      <c r="V1063">
        <v>0</v>
      </c>
      <c r="W1063">
        <v>2070</v>
      </c>
      <c r="X1063">
        <v>1</v>
      </c>
      <c r="Y1063">
        <v>220392</v>
      </c>
      <c r="Z1063">
        <v>73</v>
      </c>
      <c r="AA1063">
        <v>243</v>
      </c>
      <c r="AB1063" t="s">
        <v>5682</v>
      </c>
    </row>
    <row r="1064" spans="1:28" x14ac:dyDescent="0.3">
      <c r="A1064" s="4" t="s">
        <v>5686</v>
      </c>
      <c r="B1064" t="s">
        <v>67</v>
      </c>
      <c r="C1064" t="s">
        <v>86</v>
      </c>
      <c r="D1064" t="s">
        <v>58</v>
      </c>
      <c r="E1064">
        <v>2016</v>
      </c>
      <c r="F1064">
        <v>127</v>
      </c>
      <c r="G1064" t="s">
        <v>5685</v>
      </c>
      <c r="H1064" t="s">
        <v>24161</v>
      </c>
      <c r="I1064" s="4">
        <v>25000000</v>
      </c>
      <c r="J1064" s="4">
        <v>14946229</v>
      </c>
      <c r="K1064">
        <v>7.3</v>
      </c>
      <c r="L1064">
        <v>2.35</v>
      </c>
      <c r="M1064" t="s">
        <v>612</v>
      </c>
      <c r="N1064" t="s">
        <v>5683</v>
      </c>
      <c r="O1064">
        <v>65</v>
      </c>
      <c r="P1064" t="s">
        <v>2886</v>
      </c>
      <c r="Q1064">
        <v>788</v>
      </c>
      <c r="R1064" t="s">
        <v>5684</v>
      </c>
      <c r="S1064">
        <v>423</v>
      </c>
      <c r="T1064" t="s">
        <v>5687</v>
      </c>
      <c r="U1064">
        <v>345</v>
      </c>
      <c r="V1064">
        <v>0</v>
      </c>
      <c r="W1064">
        <v>2104</v>
      </c>
      <c r="X1064">
        <v>1</v>
      </c>
      <c r="Y1064">
        <v>2581</v>
      </c>
      <c r="Z1064">
        <v>72</v>
      </c>
      <c r="AA1064">
        <v>29</v>
      </c>
      <c r="AB1064" t="s">
        <v>5688</v>
      </c>
    </row>
    <row r="1065" spans="1:28" x14ac:dyDescent="0.3">
      <c r="A1065" s="4" t="s">
        <v>5690</v>
      </c>
      <c r="B1065" t="s">
        <v>67</v>
      </c>
      <c r="C1065" t="s">
        <v>5694</v>
      </c>
      <c r="D1065" t="s">
        <v>58</v>
      </c>
      <c r="E1065">
        <v>1981</v>
      </c>
      <c r="F1065">
        <v>140</v>
      </c>
      <c r="G1065" t="s">
        <v>1980</v>
      </c>
      <c r="H1065" t="s">
        <v>5692</v>
      </c>
      <c r="I1065" s="4">
        <v>48000000</v>
      </c>
      <c r="J1065" s="4" t="s">
        <v>24161</v>
      </c>
      <c r="K1065">
        <v>2.7</v>
      </c>
      <c r="L1065">
        <v>2.35</v>
      </c>
      <c r="M1065" t="s">
        <v>122</v>
      </c>
      <c r="N1065" t="s">
        <v>5689</v>
      </c>
      <c r="O1065">
        <v>92</v>
      </c>
      <c r="P1065" t="s">
        <v>3524</v>
      </c>
      <c r="Q1065">
        <v>1000</v>
      </c>
      <c r="R1065" t="s">
        <v>1944</v>
      </c>
      <c r="S1065">
        <v>623</v>
      </c>
      <c r="T1065" t="s">
        <v>5691</v>
      </c>
      <c r="U1065">
        <v>522</v>
      </c>
      <c r="V1065">
        <v>115</v>
      </c>
      <c r="W1065">
        <v>2704</v>
      </c>
      <c r="X1065">
        <v>1</v>
      </c>
      <c r="Y1065">
        <v>491</v>
      </c>
      <c r="Z1065">
        <v>10</v>
      </c>
      <c r="AA1065">
        <v>16</v>
      </c>
      <c r="AB1065" t="s">
        <v>5693</v>
      </c>
    </row>
    <row r="1066" spans="1:28" x14ac:dyDescent="0.3">
      <c r="A1066" s="4" t="s">
        <v>5695</v>
      </c>
      <c r="B1066" t="s">
        <v>67</v>
      </c>
      <c r="C1066" t="s">
        <v>68</v>
      </c>
      <c r="D1066" t="s">
        <v>58</v>
      </c>
      <c r="E1066">
        <v>1994</v>
      </c>
      <c r="F1066">
        <v>91</v>
      </c>
      <c r="G1066" t="s">
        <v>542</v>
      </c>
      <c r="H1066" t="s">
        <v>5696</v>
      </c>
      <c r="I1066" s="4">
        <v>45000000</v>
      </c>
      <c r="J1066" s="4">
        <v>130512915</v>
      </c>
      <c r="K1066">
        <v>4.8</v>
      </c>
      <c r="L1066">
        <v>1.33</v>
      </c>
      <c r="M1066" t="s">
        <v>122</v>
      </c>
      <c r="N1066" t="s">
        <v>4117</v>
      </c>
      <c r="O1066">
        <v>32</v>
      </c>
      <c r="P1066" t="s">
        <v>2977</v>
      </c>
      <c r="Q1066">
        <v>924</v>
      </c>
      <c r="R1066" t="s">
        <v>3928</v>
      </c>
      <c r="S1066">
        <v>664</v>
      </c>
      <c r="T1066" t="s">
        <v>4118</v>
      </c>
      <c r="U1066">
        <v>628</v>
      </c>
      <c r="V1066">
        <v>0</v>
      </c>
      <c r="W1066">
        <v>3244</v>
      </c>
      <c r="X1066">
        <v>2</v>
      </c>
      <c r="Y1066">
        <v>60884</v>
      </c>
      <c r="Z1066">
        <v>35</v>
      </c>
      <c r="AA1066">
        <v>85</v>
      </c>
      <c r="AB1066" t="s">
        <v>5697</v>
      </c>
    </row>
    <row r="1067" spans="1:28" x14ac:dyDescent="0.3">
      <c r="A1067" s="4" t="s">
        <v>5699</v>
      </c>
      <c r="B1067" t="s">
        <v>67</v>
      </c>
      <c r="C1067" t="s">
        <v>1487</v>
      </c>
      <c r="D1067" t="s">
        <v>58</v>
      </c>
      <c r="E1067">
        <v>2012</v>
      </c>
      <c r="F1067">
        <v>98</v>
      </c>
      <c r="G1067" t="s">
        <v>361</v>
      </c>
      <c r="H1067" t="s">
        <v>5700</v>
      </c>
      <c r="I1067" s="4">
        <v>45000000</v>
      </c>
      <c r="J1067" s="4">
        <v>139852971</v>
      </c>
      <c r="K1067">
        <v>6.3</v>
      </c>
      <c r="L1067">
        <v>2.35</v>
      </c>
      <c r="M1067" t="s">
        <v>69</v>
      </c>
      <c r="N1067" t="s">
        <v>5589</v>
      </c>
      <c r="O1067">
        <v>118</v>
      </c>
      <c r="P1067" t="s">
        <v>255</v>
      </c>
      <c r="Q1067">
        <v>14000</v>
      </c>
      <c r="R1067" t="s">
        <v>5698</v>
      </c>
      <c r="S1067">
        <v>935</v>
      </c>
      <c r="T1067" t="s">
        <v>1254</v>
      </c>
      <c r="U1067">
        <v>558</v>
      </c>
      <c r="V1067">
        <v>63000</v>
      </c>
      <c r="W1067">
        <v>16410</v>
      </c>
      <c r="X1067">
        <v>0</v>
      </c>
      <c r="Y1067">
        <v>238671</v>
      </c>
      <c r="Z1067">
        <v>358</v>
      </c>
      <c r="AA1067">
        <v>461</v>
      </c>
      <c r="AB1067" t="s">
        <v>5701</v>
      </c>
    </row>
    <row r="1068" spans="1:28" x14ac:dyDescent="0.3">
      <c r="A1068" s="4" t="s">
        <v>5705</v>
      </c>
      <c r="B1068" t="s">
        <v>67</v>
      </c>
      <c r="C1068" t="s">
        <v>68</v>
      </c>
      <c r="D1068" t="s">
        <v>58</v>
      </c>
      <c r="E1068">
        <v>2003</v>
      </c>
      <c r="F1068">
        <v>84</v>
      </c>
      <c r="G1068" t="s">
        <v>10</v>
      </c>
      <c r="H1068" t="s">
        <v>5707</v>
      </c>
      <c r="I1068" s="4">
        <v>48000000</v>
      </c>
      <c r="J1068" s="4">
        <v>110000082</v>
      </c>
      <c r="K1068">
        <v>5.5</v>
      </c>
      <c r="L1068">
        <v>1.85</v>
      </c>
      <c r="M1068" t="s">
        <v>69</v>
      </c>
      <c r="N1068" t="s">
        <v>5702</v>
      </c>
      <c r="O1068">
        <v>119</v>
      </c>
      <c r="P1068" t="s">
        <v>5704</v>
      </c>
      <c r="Q1068">
        <v>807</v>
      </c>
      <c r="R1068" t="s">
        <v>5703</v>
      </c>
      <c r="S1068">
        <v>780</v>
      </c>
      <c r="T1068" t="s">
        <v>5706</v>
      </c>
      <c r="U1068">
        <v>750</v>
      </c>
      <c r="V1068">
        <v>0</v>
      </c>
      <c r="W1068">
        <v>3629</v>
      </c>
      <c r="X1068">
        <v>7</v>
      </c>
      <c r="Y1068">
        <v>111526</v>
      </c>
      <c r="Z1068">
        <v>151</v>
      </c>
      <c r="AA1068">
        <v>347</v>
      </c>
      <c r="AB1068" t="s">
        <v>5708</v>
      </c>
    </row>
    <row r="1069" spans="1:28" x14ac:dyDescent="0.3">
      <c r="A1069" s="4" t="s">
        <v>5712</v>
      </c>
      <c r="B1069" t="s">
        <v>67</v>
      </c>
      <c r="C1069" t="s">
        <v>68</v>
      </c>
      <c r="D1069" t="s">
        <v>58</v>
      </c>
      <c r="E1069">
        <v>2000</v>
      </c>
      <c r="F1069">
        <v>109</v>
      </c>
      <c r="G1069" t="s">
        <v>5710</v>
      </c>
      <c r="H1069" t="s">
        <v>5714</v>
      </c>
      <c r="I1069" s="4">
        <v>45000000</v>
      </c>
      <c r="J1069" s="4">
        <v>106807667</v>
      </c>
      <c r="K1069">
        <v>6.2</v>
      </c>
      <c r="L1069">
        <v>1.85</v>
      </c>
      <c r="M1069" t="s">
        <v>69</v>
      </c>
      <c r="N1069" t="s">
        <v>4248</v>
      </c>
      <c r="O1069">
        <v>80</v>
      </c>
      <c r="P1069" t="s">
        <v>5711</v>
      </c>
      <c r="Q1069">
        <v>545</v>
      </c>
      <c r="R1069" t="s">
        <v>5709</v>
      </c>
      <c r="S1069">
        <v>337</v>
      </c>
      <c r="T1069" t="s">
        <v>5713</v>
      </c>
      <c r="U1069">
        <v>213</v>
      </c>
      <c r="V1069">
        <v>0</v>
      </c>
      <c r="W1069">
        <v>1574</v>
      </c>
      <c r="X1069">
        <v>1</v>
      </c>
      <c r="Y1069">
        <v>137377</v>
      </c>
      <c r="Z1069">
        <v>140</v>
      </c>
      <c r="AA1069">
        <v>370</v>
      </c>
      <c r="AB1069" t="s">
        <v>5715</v>
      </c>
    </row>
    <row r="1070" spans="1:28" x14ac:dyDescent="0.3">
      <c r="A1070" s="4" t="s">
        <v>5717</v>
      </c>
      <c r="B1070" t="s">
        <v>67</v>
      </c>
      <c r="C1070" t="s">
        <v>68</v>
      </c>
      <c r="D1070" t="s">
        <v>58</v>
      </c>
      <c r="E1070">
        <v>2008</v>
      </c>
      <c r="F1070">
        <v>93</v>
      </c>
      <c r="G1070" t="s">
        <v>5716</v>
      </c>
      <c r="H1070" t="s">
        <v>5719</v>
      </c>
      <c r="I1070" s="4">
        <v>45000000</v>
      </c>
      <c r="J1070" s="4">
        <v>101702060</v>
      </c>
      <c r="K1070">
        <v>5.8</v>
      </c>
      <c r="L1070">
        <v>1.85</v>
      </c>
      <c r="M1070" t="s">
        <v>122</v>
      </c>
      <c r="N1070" t="s">
        <v>2720</v>
      </c>
      <c r="O1070">
        <v>40</v>
      </c>
      <c r="P1070" t="s">
        <v>727</v>
      </c>
      <c r="Q1070">
        <v>14000</v>
      </c>
      <c r="R1070" t="s">
        <v>527</v>
      </c>
      <c r="S1070">
        <v>3000</v>
      </c>
      <c r="T1070" t="s">
        <v>5718</v>
      </c>
      <c r="U1070">
        <v>311</v>
      </c>
      <c r="V1070">
        <v>0</v>
      </c>
      <c r="W1070">
        <v>17925</v>
      </c>
      <c r="X1070">
        <v>0</v>
      </c>
      <c r="Y1070">
        <v>85323</v>
      </c>
      <c r="Z1070">
        <v>201</v>
      </c>
      <c r="AA1070">
        <v>212</v>
      </c>
      <c r="AB1070" t="s">
        <v>5720</v>
      </c>
    </row>
    <row r="1071" spans="1:28" x14ac:dyDescent="0.3">
      <c r="A1071" s="4" t="s">
        <v>5721</v>
      </c>
      <c r="B1071" t="s">
        <v>67</v>
      </c>
      <c r="C1071" t="s">
        <v>68</v>
      </c>
      <c r="D1071" t="s">
        <v>58</v>
      </c>
      <c r="E1071">
        <v>2004</v>
      </c>
      <c r="F1071">
        <v>113</v>
      </c>
      <c r="G1071" t="s">
        <v>2734</v>
      </c>
      <c r="H1071" t="s">
        <v>5722</v>
      </c>
      <c r="I1071" s="4">
        <v>40000000</v>
      </c>
      <c r="J1071" s="4">
        <v>95149435</v>
      </c>
      <c r="K1071">
        <v>5.7</v>
      </c>
      <c r="L1071">
        <v>1.85</v>
      </c>
      <c r="M1071" t="s">
        <v>304</v>
      </c>
      <c r="N1071" t="s">
        <v>3317</v>
      </c>
      <c r="O1071">
        <v>0</v>
      </c>
      <c r="P1071" t="s">
        <v>284</v>
      </c>
      <c r="Q1071">
        <v>11000</v>
      </c>
      <c r="R1071" t="s">
        <v>3248</v>
      </c>
      <c r="S1071">
        <v>1000</v>
      </c>
      <c r="T1071" t="s">
        <v>3319</v>
      </c>
      <c r="U1071">
        <v>995</v>
      </c>
      <c r="V1071">
        <v>1000</v>
      </c>
      <c r="W1071">
        <v>15362</v>
      </c>
      <c r="X1071">
        <v>2</v>
      </c>
      <c r="Y1071">
        <v>53687</v>
      </c>
      <c r="Z1071">
        <v>77</v>
      </c>
      <c r="AA1071">
        <v>152</v>
      </c>
      <c r="AB1071" t="s">
        <v>5723</v>
      </c>
    </row>
    <row r="1072" spans="1:28" x14ac:dyDescent="0.3">
      <c r="A1072" s="4" t="s">
        <v>5724</v>
      </c>
      <c r="B1072" t="s">
        <v>67</v>
      </c>
      <c r="C1072" t="s">
        <v>68</v>
      </c>
      <c r="D1072" t="s">
        <v>58</v>
      </c>
      <c r="E1072">
        <v>1993</v>
      </c>
      <c r="F1072">
        <v>141</v>
      </c>
      <c r="G1072" t="s">
        <v>2161</v>
      </c>
      <c r="H1072" t="s">
        <v>5725</v>
      </c>
      <c r="I1072" s="4">
        <v>45000000</v>
      </c>
      <c r="J1072" s="4">
        <v>100768056</v>
      </c>
      <c r="K1072">
        <v>6.5</v>
      </c>
      <c r="L1072">
        <v>2.35</v>
      </c>
      <c r="M1072" t="s">
        <v>69</v>
      </c>
      <c r="N1072" t="s">
        <v>2285</v>
      </c>
      <c r="O1072">
        <v>79</v>
      </c>
      <c r="P1072" t="s">
        <v>1746</v>
      </c>
      <c r="Q1072">
        <v>18000</v>
      </c>
      <c r="R1072" t="s">
        <v>1549</v>
      </c>
      <c r="S1072">
        <v>8000</v>
      </c>
      <c r="T1072" t="s">
        <v>1041</v>
      </c>
      <c r="U1072">
        <v>956</v>
      </c>
      <c r="V1072">
        <v>0</v>
      </c>
      <c r="W1072">
        <v>30063</v>
      </c>
      <c r="X1072">
        <v>0</v>
      </c>
      <c r="Y1072">
        <v>59569</v>
      </c>
      <c r="Z1072">
        <v>43</v>
      </c>
      <c r="AA1072">
        <v>89</v>
      </c>
      <c r="AB1072" t="s">
        <v>5726</v>
      </c>
    </row>
    <row r="1073" spans="1:28" x14ac:dyDescent="0.3">
      <c r="A1073" s="4" t="s">
        <v>5727</v>
      </c>
      <c r="B1073" t="s">
        <v>67</v>
      </c>
      <c r="C1073" t="s">
        <v>68</v>
      </c>
      <c r="D1073" t="s">
        <v>58</v>
      </c>
      <c r="E1073">
        <v>1994</v>
      </c>
      <c r="F1073">
        <v>119</v>
      </c>
      <c r="G1073" t="s">
        <v>2161</v>
      </c>
      <c r="H1073" t="s">
        <v>5729</v>
      </c>
      <c r="I1073" s="4">
        <v>45000000</v>
      </c>
      <c r="J1073" s="4">
        <v>92115211</v>
      </c>
      <c r="K1073">
        <v>6.7</v>
      </c>
      <c r="L1073">
        <v>2.35</v>
      </c>
      <c r="M1073" t="s">
        <v>69</v>
      </c>
      <c r="N1073" t="s">
        <v>1347</v>
      </c>
      <c r="O1073">
        <v>541</v>
      </c>
      <c r="P1073" t="s">
        <v>5572</v>
      </c>
      <c r="Q1073">
        <v>821</v>
      </c>
      <c r="R1073" t="s">
        <v>1874</v>
      </c>
      <c r="S1073">
        <v>577</v>
      </c>
      <c r="T1073" t="s">
        <v>5728</v>
      </c>
      <c r="U1073">
        <v>551</v>
      </c>
      <c r="V1073">
        <v>1000</v>
      </c>
      <c r="W1073">
        <v>4043</v>
      </c>
      <c r="X1073">
        <v>3</v>
      </c>
      <c r="Y1073">
        <v>45798</v>
      </c>
      <c r="Z1073">
        <v>39</v>
      </c>
      <c r="AA1073">
        <v>94</v>
      </c>
      <c r="AB1073" t="s">
        <v>5730</v>
      </c>
    </row>
    <row r="1074" spans="1:28" x14ac:dyDescent="0.3">
      <c r="A1074" s="4" t="s">
        <v>5732</v>
      </c>
      <c r="B1074" t="s">
        <v>67</v>
      </c>
      <c r="C1074" t="s">
        <v>68</v>
      </c>
      <c r="D1074" t="s">
        <v>58</v>
      </c>
      <c r="E1074">
        <v>2007</v>
      </c>
      <c r="F1074">
        <v>97</v>
      </c>
      <c r="G1074" t="s">
        <v>5385</v>
      </c>
      <c r="H1074" t="s">
        <v>5733</v>
      </c>
      <c r="I1074" s="4">
        <v>45000000</v>
      </c>
      <c r="J1074" s="4">
        <v>93452056</v>
      </c>
      <c r="K1074">
        <v>7.4</v>
      </c>
      <c r="L1074">
        <v>1.85</v>
      </c>
      <c r="M1074" t="s">
        <v>69</v>
      </c>
      <c r="N1074" t="s">
        <v>3901</v>
      </c>
      <c r="O1074">
        <v>0</v>
      </c>
      <c r="P1074" t="s">
        <v>493</v>
      </c>
      <c r="Q1074">
        <v>11000</v>
      </c>
      <c r="R1074" t="s">
        <v>5731</v>
      </c>
      <c r="S1074">
        <v>2000</v>
      </c>
      <c r="T1074" t="s">
        <v>301</v>
      </c>
      <c r="U1074">
        <v>760</v>
      </c>
      <c r="V1074">
        <v>22000</v>
      </c>
      <c r="W1074">
        <v>14868</v>
      </c>
      <c r="X1074">
        <v>1</v>
      </c>
      <c r="Y1074">
        <v>184795</v>
      </c>
      <c r="Z1074">
        <v>207</v>
      </c>
      <c r="AA1074">
        <v>310</v>
      </c>
      <c r="AB1074" t="s">
        <v>5734</v>
      </c>
    </row>
    <row r="1075" spans="1:28" x14ac:dyDescent="0.3">
      <c r="A1075" s="4" t="s">
        <v>5735</v>
      </c>
      <c r="B1075" t="s">
        <v>67</v>
      </c>
      <c r="C1075" t="s">
        <v>68</v>
      </c>
      <c r="D1075" t="s">
        <v>58</v>
      </c>
      <c r="E1075">
        <v>1992</v>
      </c>
      <c r="F1075">
        <v>117</v>
      </c>
      <c r="G1075" t="s">
        <v>89</v>
      </c>
      <c r="H1075" t="s">
        <v>5737</v>
      </c>
      <c r="I1075" s="4">
        <v>45000000</v>
      </c>
      <c r="J1075" s="4">
        <v>83287363</v>
      </c>
      <c r="K1075">
        <v>6.9</v>
      </c>
      <c r="L1075">
        <v>2.35</v>
      </c>
      <c r="M1075" t="s">
        <v>612</v>
      </c>
      <c r="N1075" t="s">
        <v>1222</v>
      </c>
      <c r="O1075">
        <v>176</v>
      </c>
      <c r="P1075" t="s">
        <v>418</v>
      </c>
      <c r="Q1075">
        <v>11000</v>
      </c>
      <c r="R1075" t="s">
        <v>103</v>
      </c>
      <c r="S1075">
        <v>530</v>
      </c>
      <c r="T1075" t="s">
        <v>5736</v>
      </c>
      <c r="U1075">
        <v>308</v>
      </c>
      <c r="V1075">
        <v>0</v>
      </c>
      <c r="W1075">
        <v>12757</v>
      </c>
      <c r="X1075">
        <v>1</v>
      </c>
      <c r="Y1075">
        <v>81442</v>
      </c>
      <c r="Z1075">
        <v>47</v>
      </c>
      <c r="AA1075">
        <v>137</v>
      </c>
      <c r="AB1075" t="s">
        <v>5738</v>
      </c>
    </row>
    <row r="1076" spans="1:28" x14ac:dyDescent="0.3">
      <c r="A1076" s="4" t="s">
        <v>5740</v>
      </c>
      <c r="B1076" t="s">
        <v>67</v>
      </c>
      <c r="C1076" t="s">
        <v>793</v>
      </c>
      <c r="D1076" t="s">
        <v>58</v>
      </c>
      <c r="E1076">
        <v>2005</v>
      </c>
      <c r="F1076">
        <v>101</v>
      </c>
      <c r="G1076" t="s">
        <v>1700</v>
      </c>
      <c r="H1076" t="s">
        <v>5741</v>
      </c>
      <c r="I1076" s="4">
        <v>60000000</v>
      </c>
      <c r="J1076" s="4">
        <v>82931301</v>
      </c>
      <c r="K1076">
        <v>5.5</v>
      </c>
      <c r="L1076">
        <v>2.35</v>
      </c>
      <c r="M1076" t="s">
        <v>69</v>
      </c>
      <c r="N1076" t="s">
        <v>3116</v>
      </c>
      <c r="O1076">
        <v>126</v>
      </c>
      <c r="P1076" t="s">
        <v>1565</v>
      </c>
      <c r="Q1076">
        <v>3000</v>
      </c>
      <c r="R1076" t="s">
        <v>5739</v>
      </c>
      <c r="S1076">
        <v>949</v>
      </c>
      <c r="T1076" t="s">
        <v>4134</v>
      </c>
      <c r="U1076">
        <v>586</v>
      </c>
      <c r="V1076">
        <v>0</v>
      </c>
      <c r="W1076">
        <v>6292</v>
      </c>
      <c r="X1076">
        <v>0</v>
      </c>
      <c r="Y1076">
        <v>43358</v>
      </c>
      <c r="Z1076">
        <v>132</v>
      </c>
      <c r="AA1076">
        <v>228</v>
      </c>
      <c r="AB1076" t="s">
        <v>5742</v>
      </c>
    </row>
    <row r="1077" spans="1:28" x14ac:dyDescent="0.3">
      <c r="A1077" s="4" t="s">
        <v>5744</v>
      </c>
      <c r="B1077" t="s">
        <v>67</v>
      </c>
      <c r="C1077" t="s">
        <v>68</v>
      </c>
      <c r="D1077" t="s">
        <v>58</v>
      </c>
      <c r="E1077">
        <v>2013</v>
      </c>
      <c r="F1077">
        <v>153</v>
      </c>
      <c r="G1077" t="s">
        <v>2161</v>
      </c>
      <c r="H1077" t="s">
        <v>5745</v>
      </c>
      <c r="I1077" s="4">
        <v>46000000</v>
      </c>
      <c r="J1077" s="4">
        <v>60962878</v>
      </c>
      <c r="K1077">
        <v>8.1</v>
      </c>
      <c r="L1077">
        <v>1.85</v>
      </c>
      <c r="M1077" t="s">
        <v>612</v>
      </c>
      <c r="N1077" t="s">
        <v>5743</v>
      </c>
      <c r="O1077">
        <v>777</v>
      </c>
      <c r="P1077" t="s">
        <v>290</v>
      </c>
      <c r="Q1077">
        <v>20000</v>
      </c>
      <c r="R1077" t="s">
        <v>400</v>
      </c>
      <c r="S1077">
        <v>15000</v>
      </c>
      <c r="T1077" t="s">
        <v>4458</v>
      </c>
      <c r="U1077">
        <v>1000</v>
      </c>
      <c r="V1077">
        <v>86000</v>
      </c>
      <c r="W1077">
        <v>37321</v>
      </c>
      <c r="X1077">
        <v>2</v>
      </c>
      <c r="Y1077">
        <v>383591</v>
      </c>
      <c r="Z1077">
        <v>454</v>
      </c>
      <c r="AA1077">
        <v>620</v>
      </c>
      <c r="AB1077" t="s">
        <v>5746</v>
      </c>
    </row>
    <row r="1078" spans="1:28" x14ac:dyDescent="0.3">
      <c r="A1078" s="4" t="s">
        <v>5747</v>
      </c>
      <c r="B1078" t="s">
        <v>67</v>
      </c>
      <c r="C1078" t="s">
        <v>68</v>
      </c>
      <c r="D1078" t="s">
        <v>58</v>
      </c>
      <c r="E1078">
        <v>2001</v>
      </c>
      <c r="F1078">
        <v>122</v>
      </c>
      <c r="G1078" t="s">
        <v>2144</v>
      </c>
      <c r="H1078" t="s">
        <v>5748</v>
      </c>
      <c r="I1078" s="4">
        <v>45000000</v>
      </c>
      <c r="J1078" s="4">
        <v>76261036</v>
      </c>
      <c r="K1078">
        <v>7.7</v>
      </c>
      <c r="L1078">
        <v>2.35</v>
      </c>
      <c r="M1078" t="s">
        <v>612</v>
      </c>
      <c r="N1078" t="s">
        <v>3112</v>
      </c>
      <c r="O1078">
        <v>845</v>
      </c>
      <c r="P1078" t="s">
        <v>1746</v>
      </c>
      <c r="Q1078">
        <v>18000</v>
      </c>
      <c r="R1078" t="s">
        <v>1164</v>
      </c>
      <c r="S1078">
        <v>881</v>
      </c>
      <c r="T1078" t="s">
        <v>4837</v>
      </c>
      <c r="U1078">
        <v>854</v>
      </c>
      <c r="V1078">
        <v>0</v>
      </c>
      <c r="W1078">
        <v>22370</v>
      </c>
      <c r="X1078">
        <v>2</v>
      </c>
      <c r="Y1078">
        <v>305929</v>
      </c>
      <c r="Z1078">
        <v>109</v>
      </c>
      <c r="AA1078">
        <v>633</v>
      </c>
      <c r="AB1078" t="s">
        <v>5749</v>
      </c>
    </row>
    <row r="1079" spans="1:28" x14ac:dyDescent="0.3">
      <c r="A1079" s="4" t="s">
        <v>5751</v>
      </c>
      <c r="B1079" t="s">
        <v>67</v>
      </c>
      <c r="C1079" t="s">
        <v>68</v>
      </c>
      <c r="D1079" t="s">
        <v>58</v>
      </c>
      <c r="E1079">
        <v>1999</v>
      </c>
      <c r="F1079">
        <v>102</v>
      </c>
      <c r="G1079" t="s">
        <v>1894</v>
      </c>
      <c r="H1079" t="s">
        <v>5753</v>
      </c>
      <c r="I1079" s="4">
        <v>45000000</v>
      </c>
      <c r="J1079" s="4">
        <v>71423726</v>
      </c>
      <c r="K1079">
        <v>7.3</v>
      </c>
      <c r="L1079">
        <v>2.35</v>
      </c>
      <c r="M1079" t="s">
        <v>122</v>
      </c>
      <c r="N1079" t="s">
        <v>1032</v>
      </c>
      <c r="O1079">
        <v>23</v>
      </c>
      <c r="P1079" t="s">
        <v>133</v>
      </c>
      <c r="Q1079">
        <v>25000</v>
      </c>
      <c r="R1079" t="s">
        <v>5750</v>
      </c>
      <c r="S1079">
        <v>724</v>
      </c>
      <c r="T1079" t="s">
        <v>5752</v>
      </c>
      <c r="U1079">
        <v>436</v>
      </c>
      <c r="V1079">
        <v>19000</v>
      </c>
      <c r="W1079">
        <v>26998</v>
      </c>
      <c r="X1079">
        <v>3</v>
      </c>
      <c r="Y1079">
        <v>123558</v>
      </c>
      <c r="Z1079">
        <v>213</v>
      </c>
      <c r="AA1079">
        <v>609</v>
      </c>
      <c r="AB1079" t="s">
        <v>5754</v>
      </c>
    </row>
    <row r="1080" spans="1:28" x14ac:dyDescent="0.3">
      <c r="A1080" s="4" t="s">
        <v>5755</v>
      </c>
      <c r="B1080" t="s">
        <v>67</v>
      </c>
      <c r="C1080" t="s">
        <v>68</v>
      </c>
      <c r="D1080" t="s">
        <v>58</v>
      </c>
      <c r="E1080">
        <v>2001</v>
      </c>
      <c r="F1080">
        <v>83</v>
      </c>
      <c r="G1080" t="s">
        <v>10</v>
      </c>
      <c r="H1080" t="s">
        <v>5756</v>
      </c>
      <c r="I1080" s="4">
        <v>45000000</v>
      </c>
      <c r="J1080" s="4">
        <v>71277420</v>
      </c>
      <c r="K1080">
        <v>5.2</v>
      </c>
      <c r="L1080">
        <v>1.85</v>
      </c>
      <c r="M1080" t="s">
        <v>612</v>
      </c>
      <c r="N1080" t="s">
        <v>3890</v>
      </c>
      <c r="O1080">
        <v>322</v>
      </c>
      <c r="P1080" t="s">
        <v>3761</v>
      </c>
      <c r="Q1080">
        <v>1000</v>
      </c>
      <c r="R1080" t="s">
        <v>2969</v>
      </c>
      <c r="S1080">
        <v>422</v>
      </c>
      <c r="T1080" t="s">
        <v>1176</v>
      </c>
      <c r="U1080">
        <v>179</v>
      </c>
      <c r="V1080">
        <v>0</v>
      </c>
      <c r="W1080">
        <v>1645</v>
      </c>
      <c r="X1080">
        <v>7</v>
      </c>
      <c r="Y1080">
        <v>119590</v>
      </c>
      <c r="Z1080">
        <v>127</v>
      </c>
      <c r="AA1080">
        <v>548</v>
      </c>
      <c r="AB1080" t="s">
        <v>5757</v>
      </c>
    </row>
    <row r="1081" spans="1:28" x14ac:dyDescent="0.3">
      <c r="A1081" s="4" t="s">
        <v>5760</v>
      </c>
      <c r="B1081" t="s">
        <v>67</v>
      </c>
      <c r="C1081" t="s">
        <v>68</v>
      </c>
      <c r="D1081" t="s">
        <v>58</v>
      </c>
      <c r="E1081">
        <v>2011</v>
      </c>
      <c r="F1081">
        <v>103</v>
      </c>
      <c r="G1081" t="s">
        <v>5759</v>
      </c>
      <c r="H1081" t="s">
        <v>5762</v>
      </c>
      <c r="I1081" s="4">
        <v>45000000</v>
      </c>
      <c r="J1081" s="4">
        <v>88625922</v>
      </c>
      <c r="K1081">
        <v>7.1</v>
      </c>
      <c r="L1081">
        <v>1.85</v>
      </c>
      <c r="M1081" t="s">
        <v>122</v>
      </c>
      <c r="N1081" t="s">
        <v>744</v>
      </c>
      <c r="O1081">
        <v>33</v>
      </c>
      <c r="P1081" t="s">
        <v>3843</v>
      </c>
      <c r="Q1081">
        <v>970</v>
      </c>
      <c r="R1081" t="s">
        <v>5758</v>
      </c>
      <c r="S1081">
        <v>91</v>
      </c>
      <c r="T1081" t="s">
        <v>5761</v>
      </c>
      <c r="U1081">
        <v>84</v>
      </c>
      <c r="V1081">
        <v>26000</v>
      </c>
      <c r="W1081">
        <v>1336</v>
      </c>
      <c r="X1081">
        <v>3</v>
      </c>
      <c r="Y1081">
        <v>75176</v>
      </c>
      <c r="Z1081">
        <v>398</v>
      </c>
      <c r="AA1081">
        <v>252</v>
      </c>
      <c r="AB1081" t="s">
        <v>5763</v>
      </c>
    </row>
    <row r="1082" spans="1:28" x14ac:dyDescent="0.3">
      <c r="A1082" s="4" t="s">
        <v>5766</v>
      </c>
      <c r="B1082" t="s">
        <v>67</v>
      </c>
      <c r="C1082" t="s">
        <v>68</v>
      </c>
      <c r="D1082" t="s">
        <v>58</v>
      </c>
      <c r="E1082">
        <v>1998</v>
      </c>
      <c r="F1082">
        <v>110</v>
      </c>
      <c r="G1082" t="s">
        <v>5765</v>
      </c>
      <c r="H1082" t="s">
        <v>5767</v>
      </c>
      <c r="I1082" s="4">
        <v>45000000</v>
      </c>
      <c r="J1082" s="4">
        <v>70001065</v>
      </c>
      <c r="K1082">
        <v>7.1</v>
      </c>
      <c r="L1082">
        <v>2.35</v>
      </c>
      <c r="M1082" t="s">
        <v>612</v>
      </c>
      <c r="N1082" t="s">
        <v>2987</v>
      </c>
      <c r="O1082">
        <v>45</v>
      </c>
      <c r="P1082" t="s">
        <v>2251</v>
      </c>
      <c r="Q1082">
        <v>886</v>
      </c>
      <c r="R1082" t="s">
        <v>5764</v>
      </c>
      <c r="S1082">
        <v>650</v>
      </c>
      <c r="T1082" t="s">
        <v>1842</v>
      </c>
      <c r="U1082">
        <v>595</v>
      </c>
      <c r="V1082">
        <v>0</v>
      </c>
      <c r="W1082">
        <v>3174</v>
      </c>
      <c r="X1082">
        <v>1</v>
      </c>
      <c r="Y1082">
        <v>191437</v>
      </c>
      <c r="Z1082">
        <v>184</v>
      </c>
      <c r="AA1082">
        <v>582</v>
      </c>
      <c r="AB1082" t="s">
        <v>5768</v>
      </c>
    </row>
    <row r="1083" spans="1:28" x14ac:dyDescent="0.3">
      <c r="A1083" s="4" t="s">
        <v>5770</v>
      </c>
      <c r="B1083" t="s">
        <v>67</v>
      </c>
      <c r="C1083" t="s">
        <v>68</v>
      </c>
      <c r="D1083" t="s">
        <v>58</v>
      </c>
      <c r="E1083">
        <v>2005</v>
      </c>
      <c r="F1083">
        <v>136</v>
      </c>
      <c r="G1083" t="s">
        <v>3805</v>
      </c>
      <c r="H1083" t="s">
        <v>5772</v>
      </c>
      <c r="I1083" s="4">
        <v>30000000</v>
      </c>
      <c r="J1083" s="4">
        <v>67253092</v>
      </c>
      <c r="K1083">
        <v>7.2</v>
      </c>
      <c r="L1083">
        <v>2.35</v>
      </c>
      <c r="M1083" t="s">
        <v>69</v>
      </c>
      <c r="N1083" t="s">
        <v>5769</v>
      </c>
      <c r="O1083">
        <v>49</v>
      </c>
      <c r="P1083" t="s">
        <v>471</v>
      </c>
      <c r="Q1083">
        <v>17000</v>
      </c>
      <c r="R1083" t="s">
        <v>1209</v>
      </c>
      <c r="S1083">
        <v>807</v>
      </c>
      <c r="T1083" t="s">
        <v>5771</v>
      </c>
      <c r="U1083">
        <v>730</v>
      </c>
      <c r="V1083">
        <v>0</v>
      </c>
      <c r="W1083">
        <v>20299</v>
      </c>
      <c r="X1083">
        <v>0</v>
      </c>
      <c r="Y1083">
        <v>92702</v>
      </c>
      <c r="Z1083">
        <v>127</v>
      </c>
      <c r="AA1083">
        <v>209</v>
      </c>
      <c r="AB1083" t="s">
        <v>5773</v>
      </c>
    </row>
    <row r="1084" spans="1:28" x14ac:dyDescent="0.3">
      <c r="A1084" s="4" t="s">
        <v>5776</v>
      </c>
      <c r="B1084" t="s">
        <v>67</v>
      </c>
      <c r="C1084" t="s">
        <v>68</v>
      </c>
      <c r="D1084" t="s">
        <v>58</v>
      </c>
      <c r="E1084">
        <v>2002</v>
      </c>
      <c r="F1084">
        <v>91</v>
      </c>
      <c r="G1084" t="s">
        <v>4085</v>
      </c>
      <c r="H1084" t="s">
        <v>5778</v>
      </c>
      <c r="I1084" s="4">
        <v>45000000</v>
      </c>
      <c r="J1084" s="4">
        <v>66790248</v>
      </c>
      <c r="K1084">
        <v>6.5</v>
      </c>
      <c r="L1084">
        <v>2.35</v>
      </c>
      <c r="M1084" t="s">
        <v>612</v>
      </c>
      <c r="N1084" t="s">
        <v>5774</v>
      </c>
      <c r="O1084">
        <v>50</v>
      </c>
      <c r="P1084" t="s">
        <v>2232</v>
      </c>
      <c r="Q1084">
        <v>521</v>
      </c>
      <c r="R1084" t="s">
        <v>5775</v>
      </c>
      <c r="S1084">
        <v>108</v>
      </c>
      <c r="T1084" t="s">
        <v>5777</v>
      </c>
      <c r="U1084">
        <v>67</v>
      </c>
      <c r="V1084">
        <v>0</v>
      </c>
      <c r="W1084">
        <v>758</v>
      </c>
      <c r="X1084">
        <v>0</v>
      </c>
      <c r="Y1084">
        <v>57281</v>
      </c>
      <c r="Z1084">
        <v>167</v>
      </c>
      <c r="AA1084">
        <v>350</v>
      </c>
      <c r="AB1084" t="s">
        <v>5779</v>
      </c>
    </row>
    <row r="1085" spans="1:28" x14ac:dyDescent="0.3">
      <c r="A1085" s="4" t="s">
        <v>5783</v>
      </c>
      <c r="B1085" t="s">
        <v>67</v>
      </c>
      <c r="C1085" t="s">
        <v>68</v>
      </c>
      <c r="D1085" t="s">
        <v>58</v>
      </c>
      <c r="E1085">
        <v>1997</v>
      </c>
      <c r="F1085">
        <v>89</v>
      </c>
      <c r="G1085" t="s">
        <v>5782</v>
      </c>
      <c r="H1085" t="s">
        <v>5785</v>
      </c>
      <c r="I1085" s="4">
        <v>45000000</v>
      </c>
      <c r="J1085" s="4">
        <v>65557989</v>
      </c>
      <c r="K1085">
        <v>4.5999999999999996</v>
      </c>
      <c r="L1085">
        <v>2.35</v>
      </c>
      <c r="M1085" t="s">
        <v>69</v>
      </c>
      <c r="N1085" t="s">
        <v>5780</v>
      </c>
      <c r="O1085">
        <v>49</v>
      </c>
      <c r="P1085" t="s">
        <v>2005</v>
      </c>
      <c r="Q1085">
        <v>2000</v>
      </c>
      <c r="R1085" t="s">
        <v>5781</v>
      </c>
      <c r="S1085">
        <v>902</v>
      </c>
      <c r="T1085" t="s">
        <v>5784</v>
      </c>
      <c r="U1085">
        <v>514</v>
      </c>
      <c r="V1085">
        <v>0</v>
      </c>
      <c r="W1085">
        <v>3717</v>
      </c>
      <c r="X1085">
        <v>0</v>
      </c>
      <c r="Y1085">
        <v>73539</v>
      </c>
      <c r="Z1085">
        <v>119</v>
      </c>
      <c r="AA1085">
        <v>271</v>
      </c>
      <c r="AB1085" t="s">
        <v>5786</v>
      </c>
    </row>
    <row r="1086" spans="1:28" x14ac:dyDescent="0.3">
      <c r="A1086" s="4" t="s">
        <v>5789</v>
      </c>
      <c r="B1086" t="s">
        <v>67</v>
      </c>
      <c r="C1086" t="s">
        <v>68</v>
      </c>
      <c r="D1086" t="s">
        <v>58</v>
      </c>
      <c r="E1086">
        <v>2000</v>
      </c>
      <c r="F1086">
        <v>107</v>
      </c>
      <c r="G1086" t="s">
        <v>5788</v>
      </c>
      <c r="H1086" t="s">
        <v>5791</v>
      </c>
      <c r="I1086" s="4">
        <v>45000000</v>
      </c>
      <c r="J1086" s="4">
        <v>60786269</v>
      </c>
      <c r="K1086">
        <v>5.6</v>
      </c>
      <c r="L1086">
        <v>2.35</v>
      </c>
      <c r="M1086" t="s">
        <v>69</v>
      </c>
      <c r="N1086" t="s">
        <v>4090</v>
      </c>
      <c r="O1086">
        <v>18</v>
      </c>
      <c r="P1086" t="s">
        <v>5625</v>
      </c>
      <c r="Q1086">
        <v>811</v>
      </c>
      <c r="R1086" t="s">
        <v>5787</v>
      </c>
      <c r="S1086">
        <v>625</v>
      </c>
      <c r="T1086" t="s">
        <v>5790</v>
      </c>
      <c r="U1086">
        <v>560</v>
      </c>
      <c r="V1086">
        <v>0</v>
      </c>
      <c r="W1086">
        <v>3106</v>
      </c>
      <c r="X1086">
        <v>5</v>
      </c>
      <c r="Y1086">
        <v>90539</v>
      </c>
      <c r="Z1086">
        <v>155</v>
      </c>
      <c r="AA1086">
        <v>379</v>
      </c>
      <c r="AB1086" t="s">
        <v>5792</v>
      </c>
    </row>
    <row r="1087" spans="1:28" x14ac:dyDescent="0.3">
      <c r="A1087" s="4" t="s">
        <v>5793</v>
      </c>
      <c r="B1087" t="s">
        <v>67</v>
      </c>
      <c r="C1087" t="s">
        <v>86</v>
      </c>
      <c r="D1087" t="s">
        <v>58</v>
      </c>
      <c r="E1087">
        <v>2003</v>
      </c>
      <c r="F1087">
        <v>129</v>
      </c>
      <c r="G1087" t="s">
        <v>1437</v>
      </c>
      <c r="H1087" t="s">
        <v>5795</v>
      </c>
      <c r="I1087" s="4">
        <v>45000000</v>
      </c>
      <c r="J1087" s="4">
        <v>59365105</v>
      </c>
      <c r="K1087">
        <v>7.7</v>
      </c>
      <c r="L1087">
        <v>2.35</v>
      </c>
      <c r="M1087" t="s">
        <v>612</v>
      </c>
      <c r="N1087" t="s">
        <v>5509</v>
      </c>
      <c r="O1087">
        <v>628</v>
      </c>
      <c r="P1087" t="s">
        <v>463</v>
      </c>
      <c r="Q1087">
        <v>14000</v>
      </c>
      <c r="R1087" t="s">
        <v>255</v>
      </c>
      <c r="S1087">
        <v>14000</v>
      </c>
      <c r="T1087" t="s">
        <v>5794</v>
      </c>
      <c r="U1087">
        <v>548</v>
      </c>
      <c r="V1087">
        <v>52000</v>
      </c>
      <c r="W1087">
        <v>28886</v>
      </c>
      <c r="X1087">
        <v>9</v>
      </c>
      <c r="Y1087">
        <v>318634</v>
      </c>
      <c r="Z1087">
        <v>218</v>
      </c>
      <c r="AA1087">
        <v>1004</v>
      </c>
      <c r="AB1087" t="s">
        <v>5796</v>
      </c>
    </row>
    <row r="1088" spans="1:28" x14ac:dyDescent="0.3">
      <c r="A1088" s="4" t="s">
        <v>5798</v>
      </c>
      <c r="B1088" t="s">
        <v>67</v>
      </c>
      <c r="C1088" t="s">
        <v>68</v>
      </c>
      <c r="D1088" t="s">
        <v>58</v>
      </c>
      <c r="E1088">
        <v>1998</v>
      </c>
      <c r="F1088">
        <v>95</v>
      </c>
      <c r="G1088" t="s">
        <v>298</v>
      </c>
      <c r="H1088" t="s">
        <v>5799</v>
      </c>
      <c r="I1088" s="4">
        <v>120000000</v>
      </c>
      <c r="J1088" s="4">
        <v>162792677</v>
      </c>
      <c r="K1088">
        <v>7.2</v>
      </c>
      <c r="L1088">
        <v>2.35</v>
      </c>
      <c r="M1088" t="s">
        <v>304</v>
      </c>
      <c r="N1088" t="s">
        <v>333</v>
      </c>
      <c r="O1088">
        <v>487</v>
      </c>
      <c r="P1088" t="s">
        <v>147</v>
      </c>
      <c r="Q1088">
        <v>18000</v>
      </c>
      <c r="R1088" t="s">
        <v>5797</v>
      </c>
      <c r="S1088">
        <v>1000</v>
      </c>
      <c r="T1088" t="s">
        <v>348</v>
      </c>
      <c r="U1088">
        <v>1000</v>
      </c>
      <c r="V1088">
        <v>0</v>
      </c>
      <c r="W1088">
        <v>24205</v>
      </c>
      <c r="X1088">
        <v>0</v>
      </c>
      <c r="Y1088">
        <v>211226</v>
      </c>
      <c r="Z1088">
        <v>117</v>
      </c>
      <c r="AA1088">
        <v>317</v>
      </c>
      <c r="AB1088" t="s">
        <v>5800</v>
      </c>
    </row>
    <row r="1089" spans="1:28" x14ac:dyDescent="0.3">
      <c r="A1089" s="4" t="s">
        <v>5801</v>
      </c>
      <c r="B1089" t="s">
        <v>67</v>
      </c>
      <c r="C1089" t="s">
        <v>68</v>
      </c>
      <c r="D1089" t="s">
        <v>58</v>
      </c>
      <c r="E1089">
        <v>2001</v>
      </c>
      <c r="F1089">
        <v>122</v>
      </c>
      <c r="G1089" t="s">
        <v>3046</v>
      </c>
      <c r="H1089" t="s">
        <v>5803</v>
      </c>
      <c r="I1089" s="4">
        <v>35000000</v>
      </c>
      <c r="J1089" s="4">
        <v>31598308</v>
      </c>
      <c r="K1089">
        <v>6.8</v>
      </c>
      <c r="L1089">
        <v>2.35</v>
      </c>
      <c r="M1089" t="s">
        <v>612</v>
      </c>
      <c r="N1089" t="s">
        <v>2669</v>
      </c>
      <c r="O1089">
        <v>117</v>
      </c>
      <c r="P1089" t="s">
        <v>73</v>
      </c>
      <c r="Q1089">
        <v>40000</v>
      </c>
      <c r="R1089" t="s">
        <v>713</v>
      </c>
      <c r="S1089">
        <v>1000</v>
      </c>
      <c r="T1089" t="s">
        <v>5802</v>
      </c>
      <c r="U1089">
        <v>140</v>
      </c>
      <c r="V1089">
        <v>0</v>
      </c>
      <c r="W1089">
        <v>41636</v>
      </c>
      <c r="X1089">
        <v>1</v>
      </c>
      <c r="Y1089">
        <v>124765</v>
      </c>
      <c r="Z1089">
        <v>208</v>
      </c>
      <c r="AA1089">
        <v>541</v>
      </c>
      <c r="AB1089" t="s">
        <v>5804</v>
      </c>
    </row>
    <row r="1090" spans="1:28" x14ac:dyDescent="0.3">
      <c r="A1090" s="4" t="s">
        <v>5807</v>
      </c>
      <c r="B1090" t="s">
        <v>67</v>
      </c>
      <c r="C1090" t="s">
        <v>5811</v>
      </c>
      <c r="D1090" t="s">
        <v>58</v>
      </c>
      <c r="E1090">
        <v>1994</v>
      </c>
      <c r="F1090">
        <v>110</v>
      </c>
      <c r="G1090" t="s">
        <v>5806</v>
      </c>
      <c r="H1090" t="s">
        <v>5809</v>
      </c>
      <c r="I1090" s="4">
        <v>45000000</v>
      </c>
      <c r="J1090" s="4">
        <v>57362581</v>
      </c>
      <c r="K1090">
        <v>5.4</v>
      </c>
      <c r="L1090">
        <v>1.85</v>
      </c>
      <c r="M1090" t="s">
        <v>612</v>
      </c>
      <c r="N1090" t="s">
        <v>5780</v>
      </c>
      <c r="O1090">
        <v>49</v>
      </c>
      <c r="P1090" t="s">
        <v>1803</v>
      </c>
      <c r="Q1090">
        <v>13000</v>
      </c>
      <c r="R1090" t="s">
        <v>5805</v>
      </c>
      <c r="S1090">
        <v>279</v>
      </c>
      <c r="T1090" t="s">
        <v>5808</v>
      </c>
      <c r="U1090">
        <v>20</v>
      </c>
      <c r="V1090">
        <v>0</v>
      </c>
      <c r="W1090">
        <v>13331</v>
      </c>
      <c r="X1090">
        <v>2</v>
      </c>
      <c r="Y1090">
        <v>50148</v>
      </c>
      <c r="Z1090">
        <v>38</v>
      </c>
      <c r="AA1090">
        <v>116</v>
      </c>
      <c r="AB1090" t="s">
        <v>5810</v>
      </c>
    </row>
    <row r="1091" spans="1:28" x14ac:dyDescent="0.3">
      <c r="A1091" s="4" t="s">
        <v>5812</v>
      </c>
      <c r="B1091" t="s">
        <v>67</v>
      </c>
      <c r="C1091" t="s">
        <v>68</v>
      </c>
      <c r="D1091" t="s">
        <v>58</v>
      </c>
      <c r="E1091">
        <v>1996</v>
      </c>
      <c r="F1091">
        <v>135</v>
      </c>
      <c r="G1091" t="s">
        <v>4487</v>
      </c>
      <c r="H1091" t="s">
        <v>5813</v>
      </c>
      <c r="I1091" s="4">
        <v>45000000</v>
      </c>
      <c r="J1091" s="4">
        <v>53854588</v>
      </c>
      <c r="K1091">
        <v>6.3</v>
      </c>
      <c r="L1091">
        <v>2.35</v>
      </c>
      <c r="M1091" t="s">
        <v>612</v>
      </c>
      <c r="N1091" t="s">
        <v>3173</v>
      </c>
      <c r="O1091">
        <v>41</v>
      </c>
      <c r="P1091" t="s">
        <v>1146</v>
      </c>
      <c r="Q1091">
        <v>982</v>
      </c>
      <c r="R1091" t="s">
        <v>3312</v>
      </c>
      <c r="S1091">
        <v>843</v>
      </c>
      <c r="T1091" t="s">
        <v>1084</v>
      </c>
      <c r="U1091">
        <v>808</v>
      </c>
      <c r="V1091">
        <v>1000</v>
      </c>
      <c r="W1091">
        <v>3648</v>
      </c>
      <c r="X1091">
        <v>0</v>
      </c>
      <c r="Y1091">
        <v>37911</v>
      </c>
      <c r="Z1091">
        <v>48</v>
      </c>
      <c r="AA1091">
        <v>73</v>
      </c>
      <c r="AB1091" t="s">
        <v>5814</v>
      </c>
    </row>
    <row r="1092" spans="1:28" x14ac:dyDescent="0.3">
      <c r="A1092" s="4" t="s">
        <v>5818</v>
      </c>
      <c r="B1092" t="s">
        <v>67</v>
      </c>
      <c r="C1092" t="s">
        <v>68</v>
      </c>
      <c r="D1092" t="s">
        <v>58</v>
      </c>
      <c r="E1092">
        <v>1968</v>
      </c>
      <c r="F1092">
        <v>111</v>
      </c>
      <c r="G1092" t="s">
        <v>3072</v>
      </c>
      <c r="H1092" t="s">
        <v>5819</v>
      </c>
      <c r="I1092" s="4">
        <v>2500000</v>
      </c>
      <c r="J1092" s="4" t="s">
        <v>24161</v>
      </c>
      <c r="K1092">
        <v>7.2</v>
      </c>
      <c r="L1092">
        <v>1.85</v>
      </c>
      <c r="M1092" t="s">
        <v>5613</v>
      </c>
      <c r="N1092" t="s">
        <v>5815</v>
      </c>
      <c r="O1092">
        <v>5</v>
      </c>
      <c r="P1092" t="s">
        <v>5817</v>
      </c>
      <c r="Q1092">
        <v>6000</v>
      </c>
      <c r="R1092" t="s">
        <v>5816</v>
      </c>
      <c r="S1092">
        <v>584</v>
      </c>
      <c r="T1092" t="s">
        <v>5347</v>
      </c>
      <c r="U1092">
        <v>559</v>
      </c>
      <c r="V1092">
        <v>0</v>
      </c>
      <c r="W1092">
        <v>7493</v>
      </c>
      <c r="X1092">
        <v>0</v>
      </c>
      <c r="Y1092">
        <v>5888</v>
      </c>
      <c r="Z1092">
        <v>8</v>
      </c>
      <c r="AA1092">
        <v>61</v>
      </c>
      <c r="AB1092" t="s">
        <v>5820</v>
      </c>
    </row>
    <row r="1093" spans="1:28" x14ac:dyDescent="0.3">
      <c r="A1093" s="4" t="s">
        <v>5822</v>
      </c>
      <c r="B1093" t="s">
        <v>67</v>
      </c>
      <c r="C1093" t="s">
        <v>68</v>
      </c>
      <c r="D1093" t="s">
        <v>58</v>
      </c>
      <c r="E1093">
        <v>2005</v>
      </c>
      <c r="F1093">
        <v>95</v>
      </c>
      <c r="G1093" t="s">
        <v>5821</v>
      </c>
      <c r="H1093" t="s">
        <v>5823</v>
      </c>
      <c r="I1093" s="4">
        <v>45000000</v>
      </c>
      <c r="J1093" s="4">
        <v>52580895</v>
      </c>
      <c r="K1093">
        <v>5.6</v>
      </c>
      <c r="L1093">
        <v>2.35</v>
      </c>
      <c r="M1093" t="s">
        <v>122</v>
      </c>
      <c r="N1093" t="s">
        <v>4603</v>
      </c>
      <c r="O1093">
        <v>58</v>
      </c>
      <c r="P1093" t="s">
        <v>727</v>
      </c>
      <c r="Q1093">
        <v>14000</v>
      </c>
      <c r="R1093" t="s">
        <v>1273</v>
      </c>
      <c r="S1093">
        <v>8000</v>
      </c>
      <c r="T1093" t="s">
        <v>1708</v>
      </c>
      <c r="U1093">
        <v>3000</v>
      </c>
      <c r="V1093">
        <v>743</v>
      </c>
      <c r="W1093">
        <v>27351</v>
      </c>
      <c r="X1093">
        <v>1</v>
      </c>
      <c r="Y1093">
        <v>30255</v>
      </c>
      <c r="Z1093">
        <v>94</v>
      </c>
      <c r="AA1093">
        <v>118</v>
      </c>
      <c r="AB1093" t="s">
        <v>5824</v>
      </c>
    </row>
    <row r="1094" spans="1:28" x14ac:dyDescent="0.3">
      <c r="A1094" s="4" t="s">
        <v>5826</v>
      </c>
      <c r="B1094" t="s">
        <v>67</v>
      </c>
      <c r="C1094" t="s">
        <v>68</v>
      </c>
      <c r="D1094" t="s">
        <v>58</v>
      </c>
      <c r="E1094">
        <v>2005</v>
      </c>
      <c r="F1094">
        <v>109</v>
      </c>
      <c r="G1094" t="s">
        <v>1894</v>
      </c>
      <c r="H1094" t="s">
        <v>5827</v>
      </c>
      <c r="I1094" s="4">
        <v>50000000</v>
      </c>
      <c r="J1094" s="4">
        <v>51019112</v>
      </c>
      <c r="K1094">
        <v>6.8</v>
      </c>
      <c r="L1094">
        <v>2.35</v>
      </c>
      <c r="M1094" t="s">
        <v>122</v>
      </c>
      <c r="N1094" t="s">
        <v>5825</v>
      </c>
      <c r="O1094">
        <v>37</v>
      </c>
      <c r="P1094" t="s">
        <v>1967</v>
      </c>
      <c r="Q1094">
        <v>11000</v>
      </c>
      <c r="R1094" t="s">
        <v>430</v>
      </c>
      <c r="S1094">
        <v>2000</v>
      </c>
      <c r="T1094" t="s">
        <v>5048</v>
      </c>
      <c r="U1094">
        <v>651</v>
      </c>
      <c r="V1094">
        <v>10000</v>
      </c>
      <c r="W1094">
        <v>14073</v>
      </c>
      <c r="X1094">
        <v>0</v>
      </c>
      <c r="Y1094">
        <v>155745</v>
      </c>
      <c r="Z1094">
        <v>276</v>
      </c>
      <c r="AA1094">
        <v>1053</v>
      </c>
      <c r="AB1094" t="s">
        <v>5828</v>
      </c>
    </row>
    <row r="1095" spans="1:28" x14ac:dyDescent="0.3">
      <c r="A1095" s="4" t="s">
        <v>5831</v>
      </c>
      <c r="B1095" t="s">
        <v>67</v>
      </c>
      <c r="C1095" t="s">
        <v>68</v>
      </c>
      <c r="D1095" t="s">
        <v>58</v>
      </c>
      <c r="E1095">
        <v>2004</v>
      </c>
      <c r="F1095">
        <v>93</v>
      </c>
      <c r="G1095" t="s">
        <v>2632</v>
      </c>
      <c r="H1095" t="s">
        <v>5832</v>
      </c>
      <c r="I1095" s="4">
        <v>26000000</v>
      </c>
      <c r="J1095" s="4">
        <v>48114556</v>
      </c>
      <c r="K1095">
        <v>4.3</v>
      </c>
      <c r="L1095">
        <v>2.35</v>
      </c>
      <c r="M1095" t="s">
        <v>122</v>
      </c>
      <c r="N1095" t="s">
        <v>5829</v>
      </c>
      <c r="O1095">
        <v>38</v>
      </c>
      <c r="P1095" t="s">
        <v>5235</v>
      </c>
      <c r="Q1095">
        <v>1000</v>
      </c>
      <c r="R1095" t="s">
        <v>5830</v>
      </c>
      <c r="S1095">
        <v>641</v>
      </c>
      <c r="T1095" t="s">
        <v>4946</v>
      </c>
      <c r="U1095">
        <v>631</v>
      </c>
      <c r="V1095">
        <v>531</v>
      </c>
      <c r="W1095">
        <v>4604</v>
      </c>
      <c r="X1095">
        <v>1</v>
      </c>
      <c r="Y1095">
        <v>9380</v>
      </c>
      <c r="Z1095">
        <v>59</v>
      </c>
      <c r="AA1095">
        <v>91</v>
      </c>
      <c r="AB1095" t="s">
        <v>5833</v>
      </c>
    </row>
    <row r="1096" spans="1:28" x14ac:dyDescent="0.3">
      <c r="A1096" s="4" t="s">
        <v>5835</v>
      </c>
      <c r="B1096" t="s">
        <v>67</v>
      </c>
      <c r="C1096" t="s">
        <v>1487</v>
      </c>
      <c r="D1096" t="s">
        <v>58</v>
      </c>
      <c r="E1096">
        <v>2007</v>
      </c>
      <c r="F1096">
        <v>94</v>
      </c>
      <c r="G1096" t="s">
        <v>2227</v>
      </c>
      <c r="H1096" t="s">
        <v>5837</v>
      </c>
      <c r="I1096" s="4">
        <v>45000000</v>
      </c>
      <c r="J1096" s="4">
        <v>50648679</v>
      </c>
      <c r="K1096">
        <v>6.3</v>
      </c>
      <c r="L1096">
        <v>2.35</v>
      </c>
      <c r="M1096" t="s">
        <v>612</v>
      </c>
      <c r="N1096" t="s">
        <v>5834</v>
      </c>
      <c r="O1096">
        <v>85</v>
      </c>
      <c r="P1096" t="s">
        <v>1991</v>
      </c>
      <c r="Q1096">
        <v>14000</v>
      </c>
      <c r="R1096" t="s">
        <v>5269</v>
      </c>
      <c r="S1096">
        <v>706</v>
      </c>
      <c r="T1096" t="s">
        <v>5836</v>
      </c>
      <c r="U1096">
        <v>443</v>
      </c>
      <c r="V1096">
        <v>0</v>
      </c>
      <c r="W1096">
        <v>16225</v>
      </c>
      <c r="X1096">
        <v>1</v>
      </c>
      <c r="Y1096">
        <v>149549</v>
      </c>
      <c r="Z1096">
        <v>216</v>
      </c>
      <c r="AA1096">
        <v>348</v>
      </c>
      <c r="AB1096" t="s">
        <v>5838</v>
      </c>
    </row>
    <row r="1097" spans="1:28" x14ac:dyDescent="0.3">
      <c r="A1097" s="4" t="s">
        <v>5839</v>
      </c>
      <c r="B1097" t="s">
        <v>67</v>
      </c>
      <c r="C1097" t="s">
        <v>68</v>
      </c>
      <c r="D1097" t="s">
        <v>58</v>
      </c>
      <c r="E1097">
        <v>2014</v>
      </c>
      <c r="F1097">
        <v>117</v>
      </c>
      <c r="G1097" t="s">
        <v>1700</v>
      </c>
      <c r="H1097" t="s">
        <v>5841</v>
      </c>
      <c r="I1097" s="4">
        <v>40000000</v>
      </c>
      <c r="J1097" s="4">
        <v>46280507</v>
      </c>
      <c r="K1097">
        <v>6.5</v>
      </c>
      <c r="L1097">
        <v>1.85</v>
      </c>
      <c r="M1097" t="s">
        <v>69</v>
      </c>
      <c r="N1097" t="s">
        <v>1648</v>
      </c>
      <c r="O1097">
        <v>153</v>
      </c>
      <c r="P1097" t="s">
        <v>2188</v>
      </c>
      <c r="Q1097">
        <v>35000</v>
      </c>
      <c r="R1097" t="s">
        <v>2199</v>
      </c>
      <c r="S1097">
        <v>11000</v>
      </c>
      <c r="T1097" t="s">
        <v>5840</v>
      </c>
      <c r="U1097">
        <v>734</v>
      </c>
      <c r="V1097">
        <v>12000</v>
      </c>
      <c r="W1097">
        <v>49743</v>
      </c>
      <c r="X1097">
        <v>0</v>
      </c>
      <c r="Y1097">
        <v>87165</v>
      </c>
      <c r="Z1097">
        <v>173</v>
      </c>
      <c r="AA1097">
        <v>184</v>
      </c>
      <c r="AB1097" t="s">
        <v>5842</v>
      </c>
    </row>
    <row r="1098" spans="1:28" x14ac:dyDescent="0.3">
      <c r="A1098" s="4" t="s">
        <v>5843</v>
      </c>
      <c r="B1098" t="s">
        <v>67</v>
      </c>
      <c r="C1098" t="s">
        <v>68</v>
      </c>
      <c r="D1098" t="s">
        <v>58</v>
      </c>
      <c r="E1098">
        <v>2006</v>
      </c>
      <c r="F1098">
        <v>112</v>
      </c>
      <c r="G1098" t="s">
        <v>5385</v>
      </c>
      <c r="H1098" t="s">
        <v>5844</v>
      </c>
      <c r="I1098" s="4">
        <v>45000000</v>
      </c>
      <c r="J1098" s="4">
        <v>38360195</v>
      </c>
      <c r="K1098">
        <v>6.4</v>
      </c>
      <c r="L1098">
        <v>2.35</v>
      </c>
      <c r="M1098" t="s">
        <v>69</v>
      </c>
      <c r="N1098" t="s">
        <v>4625</v>
      </c>
      <c r="O1098">
        <v>61</v>
      </c>
      <c r="P1098" t="s">
        <v>2138</v>
      </c>
      <c r="Q1098">
        <v>1000</v>
      </c>
      <c r="R1098" t="s">
        <v>4009</v>
      </c>
      <c r="S1098">
        <v>976</v>
      </c>
      <c r="T1098" t="s">
        <v>3974</v>
      </c>
      <c r="U1098">
        <v>501</v>
      </c>
      <c r="V1098">
        <v>0</v>
      </c>
      <c r="W1098">
        <v>3757</v>
      </c>
      <c r="X1098">
        <v>1</v>
      </c>
      <c r="Y1098">
        <v>21215</v>
      </c>
      <c r="Z1098">
        <v>99</v>
      </c>
      <c r="AA1098">
        <v>116</v>
      </c>
      <c r="AB1098" t="s">
        <v>5845</v>
      </c>
    </row>
    <row r="1099" spans="1:28" x14ac:dyDescent="0.3">
      <c r="A1099" s="4" t="s">
        <v>5846</v>
      </c>
      <c r="B1099" t="s">
        <v>67</v>
      </c>
      <c r="C1099" t="s">
        <v>68</v>
      </c>
      <c r="D1099" t="s">
        <v>58</v>
      </c>
      <c r="E1099">
        <v>1994</v>
      </c>
      <c r="F1099">
        <v>111</v>
      </c>
      <c r="G1099" t="s">
        <v>3350</v>
      </c>
      <c r="H1099" t="s">
        <v>5848</v>
      </c>
      <c r="I1099" s="4">
        <v>45000000</v>
      </c>
      <c r="J1099" s="4">
        <v>46815748</v>
      </c>
      <c r="K1099">
        <v>6.3</v>
      </c>
      <c r="L1099">
        <v>2.35</v>
      </c>
      <c r="M1099" t="s">
        <v>69</v>
      </c>
      <c r="N1099" t="s">
        <v>4919</v>
      </c>
      <c r="O1099">
        <v>161</v>
      </c>
      <c r="P1099" t="s">
        <v>2395</v>
      </c>
      <c r="Q1099">
        <v>11000</v>
      </c>
      <c r="R1099" t="s">
        <v>307</v>
      </c>
      <c r="S1099">
        <v>894</v>
      </c>
      <c r="T1099" t="s">
        <v>5847</v>
      </c>
      <c r="U1099">
        <v>132</v>
      </c>
      <c r="V1099">
        <v>0</v>
      </c>
      <c r="W1099">
        <v>12161</v>
      </c>
      <c r="X1099">
        <v>1</v>
      </c>
      <c r="Y1099">
        <v>32544</v>
      </c>
      <c r="Z1099">
        <v>42</v>
      </c>
      <c r="AA1099">
        <v>69</v>
      </c>
      <c r="AB1099" t="s">
        <v>5849</v>
      </c>
    </row>
    <row r="1100" spans="1:28" x14ac:dyDescent="0.3">
      <c r="A1100" s="4" t="s">
        <v>5852</v>
      </c>
      <c r="B1100" t="s">
        <v>67</v>
      </c>
      <c r="C1100" t="s">
        <v>68</v>
      </c>
      <c r="D1100" t="s">
        <v>58</v>
      </c>
      <c r="E1100">
        <v>1995</v>
      </c>
      <c r="F1100">
        <v>96</v>
      </c>
      <c r="G1100" t="s">
        <v>5851</v>
      </c>
      <c r="H1100" t="s">
        <v>5853</v>
      </c>
      <c r="I1100" s="4">
        <v>45000000</v>
      </c>
      <c r="J1100" s="4">
        <v>35617599</v>
      </c>
      <c r="K1100">
        <v>5.9</v>
      </c>
      <c r="L1100">
        <v>1.85</v>
      </c>
      <c r="M1100" t="s">
        <v>122</v>
      </c>
      <c r="N1100" t="s">
        <v>1973</v>
      </c>
      <c r="O1100">
        <v>0</v>
      </c>
      <c r="P1100" t="s">
        <v>839</v>
      </c>
      <c r="Q1100">
        <v>1000</v>
      </c>
      <c r="R1100" t="s">
        <v>5850</v>
      </c>
      <c r="S1100">
        <v>845</v>
      </c>
      <c r="T1100" t="s">
        <v>3898</v>
      </c>
      <c r="U1100">
        <v>563</v>
      </c>
      <c r="V1100">
        <v>0</v>
      </c>
      <c r="W1100">
        <v>2965</v>
      </c>
      <c r="X1100">
        <v>1</v>
      </c>
      <c r="Y1100">
        <v>20688</v>
      </c>
      <c r="Z1100">
        <v>25</v>
      </c>
      <c r="AA1100">
        <v>47</v>
      </c>
      <c r="AB1100" t="s">
        <v>5854</v>
      </c>
    </row>
    <row r="1101" spans="1:28" x14ac:dyDescent="0.3">
      <c r="A1101" s="4" t="s">
        <v>5857</v>
      </c>
      <c r="B1101" t="s">
        <v>67</v>
      </c>
      <c r="C1101" t="s">
        <v>68</v>
      </c>
      <c r="D1101" t="s">
        <v>24160</v>
      </c>
      <c r="E1101">
        <v>2012</v>
      </c>
      <c r="F1101">
        <v>141</v>
      </c>
      <c r="G1101" t="s">
        <v>2144</v>
      </c>
      <c r="H1101" t="s">
        <v>5859</v>
      </c>
      <c r="I1101" s="4">
        <v>45000000</v>
      </c>
      <c r="J1101" s="4">
        <v>47307550</v>
      </c>
      <c r="K1101">
        <v>6.5</v>
      </c>
      <c r="L1101">
        <v>2.35</v>
      </c>
      <c r="M1101" t="s">
        <v>612</v>
      </c>
      <c r="N1101" t="s">
        <v>786</v>
      </c>
      <c r="O1101">
        <v>0</v>
      </c>
      <c r="P1101" t="s">
        <v>5856</v>
      </c>
      <c r="Q1101">
        <v>749</v>
      </c>
      <c r="R1101" t="s">
        <v>5855</v>
      </c>
      <c r="S1101">
        <v>463</v>
      </c>
      <c r="T1101" t="s">
        <v>5858</v>
      </c>
      <c r="U1101">
        <v>404</v>
      </c>
      <c r="V1101">
        <v>28000</v>
      </c>
      <c r="W1101">
        <v>1948</v>
      </c>
      <c r="X1101">
        <v>4</v>
      </c>
      <c r="Y1101">
        <v>104301</v>
      </c>
      <c r="Z1101">
        <v>339</v>
      </c>
      <c r="AA1101">
        <v>269</v>
      </c>
      <c r="AB1101" t="s">
        <v>5860</v>
      </c>
    </row>
    <row r="1102" spans="1:28" x14ac:dyDescent="0.3">
      <c r="A1102" s="4" t="s">
        <v>5863</v>
      </c>
      <c r="B1102" t="s">
        <v>67</v>
      </c>
      <c r="C1102" t="s">
        <v>68</v>
      </c>
      <c r="D1102" t="s">
        <v>58</v>
      </c>
      <c r="E1102">
        <v>2004</v>
      </c>
      <c r="F1102">
        <v>94</v>
      </c>
      <c r="G1102" t="s">
        <v>361</v>
      </c>
      <c r="H1102" t="s">
        <v>5865</v>
      </c>
      <c r="I1102" s="4">
        <v>25000000</v>
      </c>
      <c r="J1102" s="4">
        <v>32003620</v>
      </c>
      <c r="K1102">
        <v>6.5</v>
      </c>
      <c r="L1102">
        <v>2.35</v>
      </c>
      <c r="M1102" t="s">
        <v>69</v>
      </c>
      <c r="N1102" t="s">
        <v>5861</v>
      </c>
      <c r="O1102">
        <v>160</v>
      </c>
      <c r="P1102" t="s">
        <v>1033</v>
      </c>
      <c r="Q1102">
        <v>550</v>
      </c>
      <c r="R1102" t="s">
        <v>5862</v>
      </c>
      <c r="S1102">
        <v>216</v>
      </c>
      <c r="T1102" t="s">
        <v>5864</v>
      </c>
      <c r="U1102">
        <v>167</v>
      </c>
      <c r="V1102">
        <v>2000</v>
      </c>
      <c r="W1102">
        <v>1102</v>
      </c>
      <c r="X1102">
        <v>1</v>
      </c>
      <c r="Y1102">
        <v>79141</v>
      </c>
      <c r="Z1102">
        <v>127</v>
      </c>
      <c r="AA1102">
        <v>355</v>
      </c>
      <c r="AB1102" t="s">
        <v>5866</v>
      </c>
    </row>
    <row r="1103" spans="1:28" x14ac:dyDescent="0.3">
      <c r="A1103" s="4" t="s">
        <v>5869</v>
      </c>
      <c r="B1103" t="s">
        <v>67</v>
      </c>
      <c r="C1103" t="s">
        <v>86</v>
      </c>
      <c r="D1103" t="s">
        <v>58</v>
      </c>
      <c r="E1103">
        <v>2003</v>
      </c>
      <c r="F1103">
        <v>87</v>
      </c>
      <c r="G1103" t="s">
        <v>1649</v>
      </c>
      <c r="H1103" t="s">
        <v>5871</v>
      </c>
      <c r="I1103" s="4">
        <v>35000000</v>
      </c>
      <c r="J1103" s="4">
        <v>27972410</v>
      </c>
      <c r="K1103">
        <v>6.1</v>
      </c>
      <c r="L1103">
        <v>1.85</v>
      </c>
      <c r="M1103" t="s">
        <v>122</v>
      </c>
      <c r="N1103" t="s">
        <v>5867</v>
      </c>
      <c r="O1103">
        <v>29</v>
      </c>
      <c r="P1103" t="s">
        <v>3615</v>
      </c>
      <c r="Q1103">
        <v>427</v>
      </c>
      <c r="R1103" t="s">
        <v>5868</v>
      </c>
      <c r="S1103">
        <v>304</v>
      </c>
      <c r="T1103" t="s">
        <v>5870</v>
      </c>
      <c r="U1103">
        <v>252</v>
      </c>
      <c r="V1103">
        <v>2000</v>
      </c>
      <c r="W1103">
        <v>1461</v>
      </c>
      <c r="X1103">
        <v>1</v>
      </c>
      <c r="Y1103">
        <v>114692</v>
      </c>
      <c r="Z1103">
        <v>122</v>
      </c>
      <c r="AA1103">
        <v>285</v>
      </c>
      <c r="AB1103" t="s">
        <v>5872</v>
      </c>
    </row>
    <row r="1104" spans="1:28" x14ac:dyDescent="0.3">
      <c r="A1104" s="4" t="s">
        <v>5874</v>
      </c>
      <c r="B1104" t="s">
        <v>67</v>
      </c>
      <c r="C1104" t="s">
        <v>68</v>
      </c>
      <c r="D1104" t="s">
        <v>58</v>
      </c>
      <c r="E1104">
        <v>2006</v>
      </c>
      <c r="F1104">
        <v>88</v>
      </c>
      <c r="G1104" t="s">
        <v>298</v>
      </c>
      <c r="H1104" t="s">
        <v>5875</v>
      </c>
      <c r="I1104" s="4">
        <v>50000000</v>
      </c>
      <c r="J1104" s="4">
        <v>28133159</v>
      </c>
      <c r="K1104">
        <v>5.9</v>
      </c>
      <c r="L1104">
        <v>1.85</v>
      </c>
      <c r="M1104" t="s">
        <v>122</v>
      </c>
      <c r="N1104" t="s">
        <v>5873</v>
      </c>
      <c r="O1104">
        <v>8</v>
      </c>
      <c r="P1104" t="s">
        <v>732</v>
      </c>
      <c r="Q1104">
        <v>12000</v>
      </c>
      <c r="R1104" t="s">
        <v>2395</v>
      </c>
      <c r="S1104">
        <v>11000</v>
      </c>
      <c r="T1104" t="s">
        <v>1549</v>
      </c>
      <c r="U1104">
        <v>8000</v>
      </c>
      <c r="V1104">
        <v>593</v>
      </c>
      <c r="W1104">
        <v>33822</v>
      </c>
      <c r="X1104">
        <v>1</v>
      </c>
      <c r="Y1104">
        <v>30055</v>
      </c>
      <c r="Z1104">
        <v>105</v>
      </c>
      <c r="AA1104">
        <v>70</v>
      </c>
      <c r="AB1104" t="s">
        <v>5876</v>
      </c>
    </row>
    <row r="1105" spans="1:28" x14ac:dyDescent="0.3">
      <c r="A1105" s="4" t="s">
        <v>5878</v>
      </c>
      <c r="B1105" t="s">
        <v>67</v>
      </c>
      <c r="C1105" t="s">
        <v>68</v>
      </c>
      <c r="D1105" t="s">
        <v>58</v>
      </c>
      <c r="E1105">
        <v>1984</v>
      </c>
      <c r="F1105">
        <v>177</v>
      </c>
      <c r="G1105" t="s">
        <v>100</v>
      </c>
      <c r="H1105" t="s">
        <v>5880</v>
      </c>
      <c r="I1105" s="4">
        <v>40000000</v>
      </c>
      <c r="J1105" s="4">
        <v>27400000</v>
      </c>
      <c r="K1105">
        <v>6.6</v>
      </c>
      <c r="L1105">
        <v>2.35</v>
      </c>
      <c r="M1105" t="s">
        <v>69</v>
      </c>
      <c r="N1105" t="s">
        <v>5877</v>
      </c>
      <c r="O1105">
        <v>0</v>
      </c>
      <c r="P1105" t="s">
        <v>2683</v>
      </c>
      <c r="Q1105">
        <v>913</v>
      </c>
      <c r="R1105" t="s">
        <v>1298</v>
      </c>
      <c r="S1105">
        <v>362</v>
      </c>
      <c r="T1105" t="s">
        <v>5879</v>
      </c>
      <c r="U1105">
        <v>202</v>
      </c>
      <c r="V1105">
        <v>11000</v>
      </c>
      <c r="W1105">
        <v>2449</v>
      </c>
      <c r="X1105">
        <v>3</v>
      </c>
      <c r="Y1105">
        <v>97087</v>
      </c>
      <c r="Z1105">
        <v>144</v>
      </c>
      <c r="AA1105">
        <v>569</v>
      </c>
      <c r="AB1105" t="s">
        <v>5881</v>
      </c>
    </row>
    <row r="1106" spans="1:28" x14ac:dyDescent="0.3">
      <c r="A1106" s="4" t="s">
        <v>5885</v>
      </c>
      <c r="B1106" t="s">
        <v>67</v>
      </c>
      <c r="C1106" t="s">
        <v>68</v>
      </c>
      <c r="D1106" t="s">
        <v>58</v>
      </c>
      <c r="E1106">
        <v>2007</v>
      </c>
      <c r="F1106">
        <v>133</v>
      </c>
      <c r="G1106" t="s">
        <v>5884</v>
      </c>
      <c r="H1106" t="s">
        <v>5887</v>
      </c>
      <c r="I1106" s="4">
        <v>45000000</v>
      </c>
      <c r="J1106" s="4">
        <v>24343673</v>
      </c>
      <c r="K1106">
        <v>7.4</v>
      </c>
      <c r="L1106">
        <v>2.35</v>
      </c>
      <c r="M1106" t="s">
        <v>69</v>
      </c>
      <c r="N1106" t="s">
        <v>5882</v>
      </c>
      <c r="O1106">
        <v>278</v>
      </c>
      <c r="P1106" t="s">
        <v>1867</v>
      </c>
      <c r="Q1106">
        <v>5000</v>
      </c>
      <c r="R1106" t="s">
        <v>5883</v>
      </c>
      <c r="S1106">
        <v>117</v>
      </c>
      <c r="T1106" t="s">
        <v>5886</v>
      </c>
      <c r="U1106">
        <v>107</v>
      </c>
      <c r="V1106">
        <v>14000</v>
      </c>
      <c r="W1106">
        <v>5405</v>
      </c>
      <c r="X1106">
        <v>0</v>
      </c>
      <c r="Y1106">
        <v>91860</v>
      </c>
      <c r="Z1106">
        <v>156</v>
      </c>
      <c r="AA1106">
        <v>524</v>
      </c>
      <c r="AB1106" t="s">
        <v>5888</v>
      </c>
    </row>
    <row r="1107" spans="1:28" x14ac:dyDescent="0.3">
      <c r="A1107" s="4" t="s">
        <v>5889</v>
      </c>
      <c r="B1107" t="s">
        <v>67</v>
      </c>
      <c r="C1107" t="s">
        <v>68</v>
      </c>
      <c r="D1107" t="s">
        <v>58</v>
      </c>
      <c r="E1107">
        <v>2008</v>
      </c>
      <c r="F1107">
        <v>119</v>
      </c>
      <c r="G1107" t="s">
        <v>241</v>
      </c>
      <c r="H1107" t="s">
        <v>5891</v>
      </c>
      <c r="I1107" s="4">
        <v>35000000</v>
      </c>
      <c r="J1107" s="4">
        <v>22877808</v>
      </c>
      <c r="K1107">
        <v>7.3</v>
      </c>
      <c r="L1107">
        <v>2.35</v>
      </c>
      <c r="M1107" t="s">
        <v>612</v>
      </c>
      <c r="N1107" t="s">
        <v>78</v>
      </c>
      <c r="O1107">
        <v>0</v>
      </c>
      <c r="P1107" t="s">
        <v>242</v>
      </c>
      <c r="Q1107">
        <v>29000</v>
      </c>
      <c r="R1107" t="s">
        <v>240</v>
      </c>
      <c r="S1107">
        <v>14000</v>
      </c>
      <c r="T1107" t="s">
        <v>5890</v>
      </c>
      <c r="U1107">
        <v>10000</v>
      </c>
      <c r="V1107">
        <v>0</v>
      </c>
      <c r="W1107">
        <v>53895</v>
      </c>
      <c r="X1107">
        <v>0</v>
      </c>
      <c r="Y1107">
        <v>152591</v>
      </c>
      <c r="Z1107">
        <v>323</v>
      </c>
      <c r="AA1107">
        <v>414</v>
      </c>
      <c r="AB1107" t="s">
        <v>5892</v>
      </c>
    </row>
    <row r="1108" spans="1:28" x14ac:dyDescent="0.3">
      <c r="A1108" s="4" t="s">
        <v>5893</v>
      </c>
      <c r="B1108" t="s">
        <v>67</v>
      </c>
      <c r="C1108" t="s">
        <v>793</v>
      </c>
      <c r="D1108" t="s">
        <v>58</v>
      </c>
      <c r="E1108">
        <v>2006</v>
      </c>
      <c r="F1108">
        <v>102</v>
      </c>
      <c r="G1108" t="s">
        <v>491</v>
      </c>
      <c r="H1108" t="s">
        <v>5894</v>
      </c>
      <c r="I1108" s="4">
        <v>52000000</v>
      </c>
      <c r="J1108" s="4">
        <v>36883539</v>
      </c>
      <c r="K1108">
        <v>6.6</v>
      </c>
      <c r="L1108">
        <v>2.35</v>
      </c>
      <c r="M1108" t="s">
        <v>69</v>
      </c>
      <c r="N1108" t="s">
        <v>1083</v>
      </c>
      <c r="O1108">
        <v>503</v>
      </c>
      <c r="P1108" t="s">
        <v>1002</v>
      </c>
      <c r="Q1108">
        <v>13000</v>
      </c>
      <c r="R1108" t="s">
        <v>3747</v>
      </c>
      <c r="S1108">
        <v>929</v>
      </c>
      <c r="T1108" t="s">
        <v>2917</v>
      </c>
      <c r="U1108">
        <v>795</v>
      </c>
      <c r="V1108">
        <v>0</v>
      </c>
      <c r="W1108">
        <v>15053</v>
      </c>
      <c r="X1108">
        <v>2</v>
      </c>
      <c r="Y1108">
        <v>112769</v>
      </c>
      <c r="Z1108">
        <v>199</v>
      </c>
      <c r="AA1108">
        <v>305</v>
      </c>
      <c r="AB1108" t="s">
        <v>5895</v>
      </c>
    </row>
    <row r="1109" spans="1:28" x14ac:dyDescent="0.3">
      <c r="A1109" s="4" t="s">
        <v>5897</v>
      </c>
      <c r="B1109" t="s">
        <v>67</v>
      </c>
      <c r="C1109" t="s">
        <v>1487</v>
      </c>
      <c r="D1109" t="s">
        <v>58</v>
      </c>
      <c r="E1109">
        <v>2008</v>
      </c>
      <c r="F1109">
        <v>101</v>
      </c>
      <c r="G1109" t="s">
        <v>254</v>
      </c>
      <c r="H1109" t="s">
        <v>5899</v>
      </c>
      <c r="I1109" s="4">
        <v>70000000</v>
      </c>
      <c r="J1109" s="4">
        <v>22531698</v>
      </c>
      <c r="K1109">
        <v>5.6</v>
      </c>
      <c r="L1109">
        <v>2.35</v>
      </c>
      <c r="M1109" t="s">
        <v>69</v>
      </c>
      <c r="N1109" t="s">
        <v>5896</v>
      </c>
      <c r="O1109">
        <v>326</v>
      </c>
      <c r="P1109" t="s">
        <v>364</v>
      </c>
      <c r="Q1109">
        <v>14000</v>
      </c>
      <c r="R1109" t="s">
        <v>3530</v>
      </c>
      <c r="S1109">
        <v>844</v>
      </c>
      <c r="T1109" t="s">
        <v>5898</v>
      </c>
      <c r="U1109">
        <v>510</v>
      </c>
      <c r="V1109">
        <v>0</v>
      </c>
      <c r="W1109">
        <v>15990</v>
      </c>
      <c r="X1109">
        <v>0</v>
      </c>
      <c r="Y1109">
        <v>81523</v>
      </c>
      <c r="Z1109">
        <v>164</v>
      </c>
      <c r="AA1109">
        <v>214</v>
      </c>
      <c r="AB1109" t="s">
        <v>5900</v>
      </c>
    </row>
    <row r="1110" spans="1:28" x14ac:dyDescent="0.3">
      <c r="A1110" s="4" t="s">
        <v>5903</v>
      </c>
      <c r="B1110" t="s">
        <v>67</v>
      </c>
      <c r="C1110" t="s">
        <v>68</v>
      </c>
      <c r="D1110" t="s">
        <v>58</v>
      </c>
      <c r="E1110">
        <v>1996</v>
      </c>
      <c r="F1110">
        <v>91</v>
      </c>
      <c r="G1110" t="s">
        <v>3566</v>
      </c>
      <c r="H1110" t="s">
        <v>5904</v>
      </c>
      <c r="I1110" s="4">
        <v>45000000</v>
      </c>
      <c r="J1110" s="4">
        <v>20400913</v>
      </c>
      <c r="K1110">
        <v>5.3</v>
      </c>
      <c r="L1110">
        <v>1.85</v>
      </c>
      <c r="M1110" t="s">
        <v>612</v>
      </c>
      <c r="N1110" t="s">
        <v>5901</v>
      </c>
      <c r="O1110">
        <v>29</v>
      </c>
      <c r="P1110" t="s">
        <v>5902</v>
      </c>
      <c r="Q1110">
        <v>2000</v>
      </c>
      <c r="R1110" t="s">
        <v>1370</v>
      </c>
      <c r="S1110">
        <v>461</v>
      </c>
      <c r="T1110" t="s">
        <v>3890</v>
      </c>
      <c r="U1110">
        <v>322</v>
      </c>
      <c r="V1110">
        <v>451</v>
      </c>
      <c r="W1110">
        <v>3855</v>
      </c>
      <c r="X1110">
        <v>1</v>
      </c>
      <c r="Y1110">
        <v>15455</v>
      </c>
      <c r="Z1110">
        <v>39</v>
      </c>
      <c r="AA1110">
        <v>80</v>
      </c>
      <c r="AB1110" t="s">
        <v>5905</v>
      </c>
    </row>
    <row r="1111" spans="1:28" x14ac:dyDescent="0.3">
      <c r="A1111" s="4" t="s">
        <v>5907</v>
      </c>
      <c r="B1111" t="s">
        <v>67</v>
      </c>
      <c r="C1111" t="s">
        <v>68</v>
      </c>
      <c r="D1111" t="s">
        <v>58</v>
      </c>
      <c r="E1111">
        <v>1996</v>
      </c>
      <c r="F1111">
        <v>117</v>
      </c>
      <c r="G1111" t="s">
        <v>2487</v>
      </c>
      <c r="H1111" t="s">
        <v>5909</v>
      </c>
      <c r="I1111" s="4">
        <v>45000000</v>
      </c>
      <c r="J1111" s="4">
        <v>20101861</v>
      </c>
      <c r="K1111">
        <v>6</v>
      </c>
      <c r="L1111">
        <v>2.35</v>
      </c>
      <c r="M1111" t="s">
        <v>69</v>
      </c>
      <c r="N1111" t="s">
        <v>4227</v>
      </c>
      <c r="O1111">
        <v>11000</v>
      </c>
      <c r="P1111" t="s">
        <v>5906</v>
      </c>
      <c r="Q1111">
        <v>905</v>
      </c>
      <c r="R1111" t="s">
        <v>5576</v>
      </c>
      <c r="S1111">
        <v>484</v>
      </c>
      <c r="T1111" t="s">
        <v>5908</v>
      </c>
      <c r="U1111">
        <v>451</v>
      </c>
      <c r="V1111">
        <v>0</v>
      </c>
      <c r="W1111">
        <v>2348</v>
      </c>
      <c r="X1111">
        <v>0</v>
      </c>
      <c r="Y1111">
        <v>24757</v>
      </c>
      <c r="Z1111">
        <v>43</v>
      </c>
      <c r="AA1111">
        <v>81</v>
      </c>
      <c r="AB1111" t="s">
        <v>5910</v>
      </c>
    </row>
    <row r="1112" spans="1:28" x14ac:dyDescent="0.3">
      <c r="A1112" s="4" t="s">
        <v>5915</v>
      </c>
      <c r="B1112" t="s">
        <v>67</v>
      </c>
      <c r="C1112" t="s">
        <v>68</v>
      </c>
      <c r="D1112" t="s">
        <v>58</v>
      </c>
      <c r="E1112">
        <v>2009</v>
      </c>
      <c r="F1112">
        <v>86</v>
      </c>
      <c r="G1112" t="s">
        <v>5913</v>
      </c>
      <c r="H1112" t="s">
        <v>5916</v>
      </c>
      <c r="I1112" s="4">
        <v>45000000</v>
      </c>
      <c r="J1112" s="4">
        <v>25200412</v>
      </c>
      <c r="K1112">
        <v>5.4</v>
      </c>
      <c r="L1112">
        <v>1.85</v>
      </c>
      <c r="M1112" t="s">
        <v>122</v>
      </c>
      <c r="N1112" t="s">
        <v>5911</v>
      </c>
      <c r="O1112">
        <v>13</v>
      </c>
      <c r="P1112" t="s">
        <v>5914</v>
      </c>
      <c r="Q1112">
        <v>1000</v>
      </c>
      <c r="R1112" t="s">
        <v>5912</v>
      </c>
      <c r="S1112">
        <v>701</v>
      </c>
      <c r="T1112" t="s">
        <v>2956</v>
      </c>
      <c r="U1112">
        <v>553</v>
      </c>
      <c r="V1112">
        <v>916</v>
      </c>
      <c r="W1112">
        <v>3423</v>
      </c>
      <c r="X1112">
        <v>3</v>
      </c>
      <c r="Y1112">
        <v>16580</v>
      </c>
      <c r="Z1112">
        <v>82</v>
      </c>
      <c r="AA1112">
        <v>55</v>
      </c>
      <c r="AB1112" t="s">
        <v>5917</v>
      </c>
    </row>
    <row r="1113" spans="1:28" x14ac:dyDescent="0.3">
      <c r="A1113" s="4" t="s">
        <v>5921</v>
      </c>
      <c r="B1113" t="s">
        <v>67</v>
      </c>
      <c r="C1113" t="s">
        <v>68</v>
      </c>
      <c r="D1113" t="s">
        <v>58</v>
      </c>
      <c r="E1113">
        <v>2001</v>
      </c>
      <c r="F1113">
        <v>124</v>
      </c>
      <c r="G1113" t="s">
        <v>2161</v>
      </c>
      <c r="H1113" t="s">
        <v>5923</v>
      </c>
      <c r="I1113" s="4">
        <v>45000000</v>
      </c>
      <c r="J1113" s="4">
        <v>19719930</v>
      </c>
      <c r="K1113">
        <v>6.8</v>
      </c>
      <c r="L1113">
        <v>2.35</v>
      </c>
      <c r="M1113" t="s">
        <v>612</v>
      </c>
      <c r="N1113" t="s">
        <v>5918</v>
      </c>
      <c r="O1113">
        <v>0</v>
      </c>
      <c r="P1113" t="s">
        <v>5920</v>
      </c>
      <c r="Q1113">
        <v>723</v>
      </c>
      <c r="R1113" t="s">
        <v>5919</v>
      </c>
      <c r="S1113">
        <v>44</v>
      </c>
      <c r="T1113" t="s">
        <v>5922</v>
      </c>
      <c r="U1113">
        <v>19</v>
      </c>
      <c r="V1113">
        <v>0</v>
      </c>
      <c r="W1113">
        <v>793</v>
      </c>
      <c r="X1113">
        <v>0</v>
      </c>
      <c r="Y1113">
        <v>42621</v>
      </c>
      <c r="Z1113">
        <v>150</v>
      </c>
      <c r="AA1113">
        <v>531</v>
      </c>
      <c r="AB1113" t="s">
        <v>5924</v>
      </c>
    </row>
    <row r="1114" spans="1:28" x14ac:dyDescent="0.3">
      <c r="A1114" s="4" t="s">
        <v>5927</v>
      </c>
      <c r="B1114" t="s">
        <v>67</v>
      </c>
      <c r="C1114" t="s">
        <v>68</v>
      </c>
      <c r="D1114" t="s">
        <v>58</v>
      </c>
      <c r="E1114">
        <v>2005</v>
      </c>
      <c r="F1114">
        <v>134</v>
      </c>
      <c r="G1114" t="s">
        <v>5926</v>
      </c>
      <c r="H1114" t="s">
        <v>5928</v>
      </c>
      <c r="I1114" s="4">
        <v>45000000</v>
      </c>
      <c r="J1114" s="4">
        <v>19377727</v>
      </c>
      <c r="K1114">
        <v>6.4</v>
      </c>
      <c r="L1114">
        <v>2.35</v>
      </c>
      <c r="M1114" t="s">
        <v>69</v>
      </c>
      <c r="N1114" t="s">
        <v>5925</v>
      </c>
      <c r="O1114">
        <v>38</v>
      </c>
      <c r="P1114" t="s">
        <v>1975</v>
      </c>
      <c r="Q1114">
        <v>11000</v>
      </c>
      <c r="R1114" t="s">
        <v>1273</v>
      </c>
      <c r="S1114">
        <v>8000</v>
      </c>
      <c r="T1114" t="s">
        <v>928</v>
      </c>
      <c r="U1114">
        <v>2000</v>
      </c>
      <c r="V1114">
        <v>0</v>
      </c>
      <c r="W1114">
        <v>24351</v>
      </c>
      <c r="X1114">
        <v>3</v>
      </c>
      <c r="Y1114">
        <v>35140</v>
      </c>
      <c r="Z1114">
        <v>168</v>
      </c>
      <c r="AA1114">
        <v>409</v>
      </c>
      <c r="AB1114" t="s">
        <v>5929</v>
      </c>
    </row>
    <row r="1115" spans="1:28" x14ac:dyDescent="0.3">
      <c r="A1115" s="4" t="s">
        <v>5931</v>
      </c>
      <c r="B1115" t="s">
        <v>67</v>
      </c>
      <c r="C1115" t="s">
        <v>397</v>
      </c>
      <c r="D1115" t="s">
        <v>58</v>
      </c>
      <c r="E1115">
        <v>1996</v>
      </c>
      <c r="F1115">
        <v>100</v>
      </c>
      <c r="G1115" t="s">
        <v>2425</v>
      </c>
      <c r="H1115" t="s">
        <v>5933</v>
      </c>
      <c r="I1115" s="4">
        <v>45000000</v>
      </c>
      <c r="J1115" s="4">
        <v>17300889</v>
      </c>
      <c r="K1115">
        <v>4.9000000000000004</v>
      </c>
      <c r="L1115">
        <v>2.35</v>
      </c>
      <c r="M1115" t="s">
        <v>122</v>
      </c>
      <c r="N1115" t="s">
        <v>5930</v>
      </c>
      <c r="O1115">
        <v>23</v>
      </c>
      <c r="P1115" t="s">
        <v>614</v>
      </c>
      <c r="Q1115">
        <v>1000</v>
      </c>
      <c r="R1115" t="s">
        <v>4215</v>
      </c>
      <c r="S1115">
        <v>642</v>
      </c>
      <c r="T1115" t="s">
        <v>5932</v>
      </c>
      <c r="U1115">
        <v>579</v>
      </c>
      <c r="V1115">
        <v>0</v>
      </c>
      <c r="W1115">
        <v>3855</v>
      </c>
      <c r="X1115">
        <v>0</v>
      </c>
      <c r="Y1115">
        <v>27648</v>
      </c>
      <c r="Z1115">
        <v>60</v>
      </c>
      <c r="AA1115">
        <v>148</v>
      </c>
      <c r="AB1115" t="s">
        <v>5934</v>
      </c>
    </row>
    <row r="1116" spans="1:28" x14ac:dyDescent="0.3">
      <c r="A1116" s="4" t="s">
        <v>5937</v>
      </c>
      <c r="B1116" t="s">
        <v>67</v>
      </c>
      <c r="C1116" t="s">
        <v>68</v>
      </c>
      <c r="D1116" t="s">
        <v>58</v>
      </c>
      <c r="E1116">
        <v>2000</v>
      </c>
      <c r="F1116">
        <v>220</v>
      </c>
      <c r="G1116" t="s">
        <v>4052</v>
      </c>
      <c r="H1116" t="s">
        <v>5938</v>
      </c>
      <c r="I1116" s="4">
        <v>57000000</v>
      </c>
      <c r="J1116" s="4">
        <v>15527125</v>
      </c>
      <c r="K1116">
        <v>5.8</v>
      </c>
      <c r="L1116">
        <v>2.35</v>
      </c>
      <c r="M1116" t="s">
        <v>69</v>
      </c>
      <c r="N1116" t="s">
        <v>5935</v>
      </c>
      <c r="O1116">
        <v>0</v>
      </c>
      <c r="P1116" t="s">
        <v>1181</v>
      </c>
      <c r="Q1116">
        <v>13000</v>
      </c>
      <c r="R1116" t="s">
        <v>5936</v>
      </c>
      <c r="S1116">
        <v>861</v>
      </c>
      <c r="T1116" t="s">
        <v>1071</v>
      </c>
      <c r="U1116">
        <v>820</v>
      </c>
      <c r="V1116">
        <v>652</v>
      </c>
      <c r="W1116">
        <v>15006</v>
      </c>
      <c r="X1116">
        <v>2</v>
      </c>
      <c r="Y1116">
        <v>11388</v>
      </c>
      <c r="Z1116">
        <v>85</v>
      </c>
      <c r="AA1116">
        <v>183</v>
      </c>
      <c r="AB1116" t="s">
        <v>5939</v>
      </c>
    </row>
    <row r="1117" spans="1:28" x14ac:dyDescent="0.3">
      <c r="A1117" s="4" t="s">
        <v>5941</v>
      </c>
      <c r="B1117" t="s">
        <v>67</v>
      </c>
      <c r="C1117" t="s">
        <v>68</v>
      </c>
      <c r="D1117" t="s">
        <v>24160</v>
      </c>
      <c r="E1117">
        <v>1995</v>
      </c>
      <c r="F1117">
        <v>212</v>
      </c>
      <c r="G1117" t="s">
        <v>5940</v>
      </c>
      <c r="H1117" t="s">
        <v>5942</v>
      </c>
      <c r="I1117" s="4">
        <v>50000000</v>
      </c>
      <c r="J1117" s="4">
        <v>13560960</v>
      </c>
      <c r="K1117">
        <v>7.1</v>
      </c>
      <c r="L1117">
        <v>2.35</v>
      </c>
      <c r="M1117" t="s">
        <v>612</v>
      </c>
      <c r="N1117" t="s">
        <v>786</v>
      </c>
      <c r="O1117">
        <v>0</v>
      </c>
      <c r="P1117" t="s">
        <v>788</v>
      </c>
      <c r="Q1117">
        <v>12000</v>
      </c>
      <c r="R1117" t="s">
        <v>2416</v>
      </c>
      <c r="S1117">
        <v>5000</v>
      </c>
      <c r="T1117" t="s">
        <v>2337</v>
      </c>
      <c r="U1117">
        <v>805</v>
      </c>
      <c r="V1117">
        <v>915</v>
      </c>
      <c r="W1117">
        <v>21130</v>
      </c>
      <c r="X1117">
        <v>0</v>
      </c>
      <c r="Y1117">
        <v>23996</v>
      </c>
      <c r="Z1117">
        <v>83</v>
      </c>
      <c r="AA1117">
        <v>161</v>
      </c>
      <c r="AB1117" t="s">
        <v>5943</v>
      </c>
    </row>
    <row r="1118" spans="1:28" x14ac:dyDescent="0.3">
      <c r="A1118" s="4" t="s">
        <v>5944</v>
      </c>
      <c r="B1118" t="s">
        <v>67</v>
      </c>
      <c r="C1118" t="s">
        <v>1487</v>
      </c>
      <c r="D1118" t="s">
        <v>58</v>
      </c>
      <c r="E1118">
        <v>2010</v>
      </c>
      <c r="F1118">
        <v>128</v>
      </c>
      <c r="G1118" t="s">
        <v>878</v>
      </c>
      <c r="H1118" t="s">
        <v>5945</v>
      </c>
      <c r="I1118" s="4">
        <v>45000000</v>
      </c>
      <c r="J1118" s="4">
        <v>15523168</v>
      </c>
      <c r="K1118">
        <v>7.2</v>
      </c>
      <c r="L1118">
        <v>2.35</v>
      </c>
      <c r="M1118" t="s">
        <v>69</v>
      </c>
      <c r="N1118" t="s">
        <v>3827</v>
      </c>
      <c r="O1118">
        <v>2000</v>
      </c>
      <c r="P1118" t="s">
        <v>3515</v>
      </c>
      <c r="Q1118">
        <v>854</v>
      </c>
      <c r="R1118" t="s">
        <v>2038</v>
      </c>
      <c r="S1118">
        <v>766</v>
      </c>
      <c r="T1118" t="s">
        <v>3974</v>
      </c>
      <c r="U1118">
        <v>501</v>
      </c>
      <c r="V1118">
        <v>15000</v>
      </c>
      <c r="W1118">
        <v>2507</v>
      </c>
      <c r="X1118">
        <v>2</v>
      </c>
      <c r="Y1118">
        <v>132423</v>
      </c>
      <c r="Z1118">
        <v>343</v>
      </c>
      <c r="AA1118">
        <v>349</v>
      </c>
      <c r="AB1118" t="s">
        <v>5946</v>
      </c>
    </row>
    <row r="1119" spans="1:28" x14ac:dyDescent="0.3">
      <c r="A1119" s="4" t="s">
        <v>5947</v>
      </c>
      <c r="B1119" t="s">
        <v>67</v>
      </c>
      <c r="C1119" t="s">
        <v>68</v>
      </c>
      <c r="D1119" t="s">
        <v>58</v>
      </c>
      <c r="E1119">
        <v>1998</v>
      </c>
      <c r="F1119">
        <v>106</v>
      </c>
      <c r="G1119" t="s">
        <v>3458</v>
      </c>
      <c r="H1119" t="s">
        <v>5948</v>
      </c>
      <c r="I1119" s="4">
        <v>45000000</v>
      </c>
      <c r="J1119" s="4">
        <v>11146409</v>
      </c>
      <c r="K1119">
        <v>6</v>
      </c>
      <c r="L1119">
        <v>2.35</v>
      </c>
      <c r="M1119" t="s">
        <v>612</v>
      </c>
      <c r="N1119" t="s">
        <v>562</v>
      </c>
      <c r="O1119">
        <v>208</v>
      </c>
      <c r="P1119" t="s">
        <v>683</v>
      </c>
      <c r="Q1119">
        <v>3000</v>
      </c>
      <c r="R1119" t="s">
        <v>713</v>
      </c>
      <c r="S1119">
        <v>1000</v>
      </c>
      <c r="T1119" t="s">
        <v>64</v>
      </c>
      <c r="U1119">
        <v>855</v>
      </c>
      <c r="V1119">
        <v>0</v>
      </c>
      <c r="W1119">
        <v>6558</v>
      </c>
      <c r="X1119">
        <v>0</v>
      </c>
      <c r="Y1119">
        <v>26551</v>
      </c>
      <c r="Z1119">
        <v>106</v>
      </c>
      <c r="AA1119">
        <v>273</v>
      </c>
      <c r="AB1119" t="s">
        <v>5949</v>
      </c>
    </row>
    <row r="1120" spans="1:28" x14ac:dyDescent="0.3">
      <c r="A1120" s="4" t="s">
        <v>5952</v>
      </c>
      <c r="B1120" t="s">
        <v>67</v>
      </c>
      <c r="C1120" t="s">
        <v>68</v>
      </c>
      <c r="D1120" t="s">
        <v>58</v>
      </c>
      <c r="E1120">
        <v>2008</v>
      </c>
      <c r="F1120">
        <v>160</v>
      </c>
      <c r="G1120" t="s">
        <v>5951</v>
      </c>
      <c r="H1120" t="s">
        <v>5954</v>
      </c>
      <c r="I1120" s="4">
        <v>45000000</v>
      </c>
      <c r="J1120" s="4">
        <v>7916887</v>
      </c>
      <c r="K1120">
        <v>6</v>
      </c>
      <c r="L1120">
        <v>2.35</v>
      </c>
      <c r="M1120" t="s">
        <v>612</v>
      </c>
      <c r="N1120" t="s">
        <v>5081</v>
      </c>
      <c r="O1120">
        <v>0</v>
      </c>
      <c r="P1120" t="s">
        <v>92</v>
      </c>
      <c r="Q1120">
        <v>23000</v>
      </c>
      <c r="R1120" t="s">
        <v>5950</v>
      </c>
      <c r="S1120">
        <v>1000</v>
      </c>
      <c r="T1120" t="s">
        <v>5953</v>
      </c>
      <c r="U1120">
        <v>826</v>
      </c>
      <c r="V1120">
        <v>0</v>
      </c>
      <c r="W1120">
        <v>26982</v>
      </c>
      <c r="X1120">
        <v>0</v>
      </c>
      <c r="Y1120">
        <v>15697</v>
      </c>
      <c r="Z1120">
        <v>158</v>
      </c>
      <c r="AA1120">
        <v>182</v>
      </c>
      <c r="AB1120" t="s">
        <v>5955</v>
      </c>
    </row>
    <row r="1121" spans="1:28" x14ac:dyDescent="0.3">
      <c r="A1121" s="4" t="s">
        <v>5957</v>
      </c>
      <c r="B1121" t="s">
        <v>1965</v>
      </c>
      <c r="C1121" t="s">
        <v>918</v>
      </c>
      <c r="D1121" t="s">
        <v>58</v>
      </c>
      <c r="E1121">
        <v>2006</v>
      </c>
      <c r="F1121">
        <v>114</v>
      </c>
      <c r="G1121" t="s">
        <v>241</v>
      </c>
      <c r="H1121" t="s">
        <v>5959</v>
      </c>
      <c r="I1121" s="4">
        <v>45000000</v>
      </c>
      <c r="J1121" s="4">
        <v>6565495</v>
      </c>
      <c r="K1121">
        <v>7</v>
      </c>
      <c r="L1121">
        <v>2.35</v>
      </c>
      <c r="M1121" t="s">
        <v>612</v>
      </c>
      <c r="N1121" t="s">
        <v>1958</v>
      </c>
      <c r="O1121">
        <v>611</v>
      </c>
      <c r="P1121" t="s">
        <v>2430</v>
      </c>
      <c r="Q1121">
        <v>879</v>
      </c>
      <c r="R1121" t="s">
        <v>5956</v>
      </c>
      <c r="S1121">
        <v>52</v>
      </c>
      <c r="T1121" t="s">
        <v>5958</v>
      </c>
      <c r="U1121">
        <v>10</v>
      </c>
      <c r="V1121">
        <v>0</v>
      </c>
      <c r="W1121">
        <v>949</v>
      </c>
      <c r="X1121">
        <v>2</v>
      </c>
      <c r="Y1121">
        <v>36455</v>
      </c>
      <c r="Z1121">
        <v>189</v>
      </c>
      <c r="AA1121">
        <v>229</v>
      </c>
      <c r="AB1121" t="s">
        <v>5960</v>
      </c>
    </row>
    <row r="1122" spans="1:28" x14ac:dyDescent="0.3">
      <c r="A1122" s="4" t="s">
        <v>5963</v>
      </c>
      <c r="B1122" t="s">
        <v>67</v>
      </c>
      <c r="C1122" t="s">
        <v>68</v>
      </c>
      <c r="D1122" t="s">
        <v>58</v>
      </c>
      <c r="E1122">
        <v>2008</v>
      </c>
      <c r="F1122">
        <v>99</v>
      </c>
      <c r="G1122" t="s">
        <v>361</v>
      </c>
      <c r="H1122" t="s">
        <v>5965</v>
      </c>
      <c r="I1122" s="4">
        <v>40000000</v>
      </c>
      <c r="J1122" s="4">
        <v>15279680</v>
      </c>
      <c r="K1122">
        <v>5.4</v>
      </c>
      <c r="L1122">
        <v>1.85</v>
      </c>
      <c r="M1122" t="s">
        <v>612</v>
      </c>
      <c r="N1122" t="s">
        <v>5961</v>
      </c>
      <c r="O1122">
        <v>15</v>
      </c>
      <c r="P1122" t="s">
        <v>732</v>
      </c>
      <c r="Q1122">
        <v>12000</v>
      </c>
      <c r="R1122" t="s">
        <v>5962</v>
      </c>
      <c r="S1122">
        <v>68</v>
      </c>
      <c r="T1122" t="s">
        <v>5964</v>
      </c>
      <c r="U1122">
        <v>61</v>
      </c>
      <c r="V1122">
        <v>0</v>
      </c>
      <c r="W1122">
        <v>12166</v>
      </c>
      <c r="X1122">
        <v>1</v>
      </c>
      <c r="Y1122">
        <v>48245</v>
      </c>
      <c r="Z1122">
        <v>125</v>
      </c>
      <c r="AA1122">
        <v>154</v>
      </c>
      <c r="AB1122" t="s">
        <v>5966</v>
      </c>
    </row>
    <row r="1123" spans="1:28" x14ac:dyDescent="0.3">
      <c r="A1123" s="4" t="s">
        <v>5968</v>
      </c>
      <c r="B1123" t="s">
        <v>67</v>
      </c>
      <c r="C1123" t="s">
        <v>68</v>
      </c>
      <c r="D1123" t="s">
        <v>58</v>
      </c>
      <c r="E1123">
        <v>2002</v>
      </c>
      <c r="F1123">
        <v>74</v>
      </c>
      <c r="G1123" t="s">
        <v>5967</v>
      </c>
      <c r="H1123" t="s">
        <v>5970</v>
      </c>
      <c r="I1123" s="4">
        <v>40000000</v>
      </c>
      <c r="J1123" s="4">
        <v>7262288</v>
      </c>
      <c r="K1123">
        <v>6.5</v>
      </c>
      <c r="L1123">
        <v>1.85</v>
      </c>
      <c r="M1123" t="s">
        <v>69</v>
      </c>
      <c r="N1123" t="s">
        <v>190</v>
      </c>
      <c r="O1123">
        <v>188</v>
      </c>
      <c r="P1123" t="s">
        <v>1967</v>
      </c>
      <c r="Q1123">
        <v>11000</v>
      </c>
      <c r="R1123" t="s">
        <v>819</v>
      </c>
      <c r="S1123">
        <v>1000</v>
      </c>
      <c r="T1123" t="s">
        <v>5969</v>
      </c>
      <c r="U1123">
        <v>865</v>
      </c>
      <c r="V1123">
        <v>892</v>
      </c>
      <c r="W1123">
        <v>13917</v>
      </c>
      <c r="X1123">
        <v>2</v>
      </c>
      <c r="Y1123">
        <v>17307</v>
      </c>
      <c r="Z1123">
        <v>87</v>
      </c>
      <c r="AA1123">
        <v>186</v>
      </c>
      <c r="AB1123" t="s">
        <v>5971</v>
      </c>
    </row>
    <row r="1124" spans="1:28" x14ac:dyDescent="0.3">
      <c r="A1124" s="4" t="s">
        <v>5974</v>
      </c>
      <c r="B1124" t="s">
        <v>67</v>
      </c>
      <c r="C1124" t="s">
        <v>68</v>
      </c>
      <c r="D1124" t="s">
        <v>58</v>
      </c>
      <c r="E1124">
        <v>2007</v>
      </c>
      <c r="F1124">
        <v>139</v>
      </c>
      <c r="G1124" t="s">
        <v>241</v>
      </c>
      <c r="H1124" t="s">
        <v>5976</v>
      </c>
      <c r="I1124" s="4">
        <v>45000000</v>
      </c>
      <c r="J1124" s="4">
        <v>4584886</v>
      </c>
      <c r="K1124">
        <v>6.4</v>
      </c>
      <c r="L1124">
        <v>2.35</v>
      </c>
      <c r="M1124" t="s">
        <v>612</v>
      </c>
      <c r="N1124" t="s">
        <v>398</v>
      </c>
      <c r="O1124">
        <v>179</v>
      </c>
      <c r="P1124" t="s">
        <v>5973</v>
      </c>
      <c r="Q1124">
        <v>267</v>
      </c>
      <c r="R1124" t="s">
        <v>5972</v>
      </c>
      <c r="S1124">
        <v>202</v>
      </c>
      <c r="T1124" t="s">
        <v>5975</v>
      </c>
      <c r="U1124">
        <v>50</v>
      </c>
      <c r="V1124">
        <v>0</v>
      </c>
      <c r="W1124">
        <v>538</v>
      </c>
      <c r="X1124">
        <v>0</v>
      </c>
      <c r="Y1124">
        <v>19114</v>
      </c>
      <c r="Z1124">
        <v>115</v>
      </c>
      <c r="AA1124">
        <v>115</v>
      </c>
      <c r="AB1124" t="s">
        <v>5977</v>
      </c>
    </row>
    <row r="1125" spans="1:28" x14ac:dyDescent="0.3">
      <c r="A1125" s="4" t="s">
        <v>24077</v>
      </c>
      <c r="B1125" t="s">
        <v>1486</v>
      </c>
      <c r="C1125" t="s">
        <v>1487</v>
      </c>
      <c r="D1125" t="s">
        <v>58</v>
      </c>
      <c r="E1125" t="s">
        <v>24161</v>
      </c>
      <c r="F1125">
        <v>52</v>
      </c>
      <c r="G1125" t="s">
        <v>5979</v>
      </c>
      <c r="H1125" t="s">
        <v>5982</v>
      </c>
      <c r="I1125" s="4" t="s">
        <v>24161</v>
      </c>
      <c r="J1125" s="4" t="s">
        <v>24161</v>
      </c>
      <c r="K1125">
        <v>8.3000000000000007</v>
      </c>
      <c r="L1125">
        <v>16</v>
      </c>
      <c r="M1125" t="s">
        <v>2652</v>
      </c>
      <c r="N1125" t="s">
        <v>24161</v>
      </c>
      <c r="O1125" t="s">
        <v>24161</v>
      </c>
      <c r="P1125" t="s">
        <v>5980</v>
      </c>
      <c r="Q1125">
        <v>164</v>
      </c>
      <c r="R1125" t="s">
        <v>5978</v>
      </c>
      <c r="S1125">
        <v>116</v>
      </c>
      <c r="T1125" t="s">
        <v>5981</v>
      </c>
      <c r="U1125">
        <v>114</v>
      </c>
      <c r="V1125">
        <v>17000</v>
      </c>
      <c r="W1125">
        <v>654</v>
      </c>
      <c r="X1125">
        <v>9</v>
      </c>
      <c r="Y1125">
        <v>15762</v>
      </c>
      <c r="Z1125">
        <v>23</v>
      </c>
      <c r="AA1125">
        <v>47</v>
      </c>
      <c r="AB1125" t="s">
        <v>5983</v>
      </c>
    </row>
    <row r="1126" spans="1:28" x14ac:dyDescent="0.3">
      <c r="A1126" s="4" t="s">
        <v>5986</v>
      </c>
      <c r="B1126" t="s">
        <v>67</v>
      </c>
      <c r="C1126" t="s">
        <v>68</v>
      </c>
      <c r="D1126" t="s">
        <v>58</v>
      </c>
      <c r="E1126">
        <v>1997</v>
      </c>
      <c r="F1126">
        <v>103</v>
      </c>
      <c r="G1126" t="s">
        <v>89</v>
      </c>
      <c r="H1126" t="s">
        <v>5987</v>
      </c>
      <c r="I1126" s="4">
        <v>45000000</v>
      </c>
      <c r="J1126" s="4">
        <v>2154540</v>
      </c>
      <c r="K1126">
        <v>4.9000000000000004</v>
      </c>
      <c r="L1126">
        <v>2.35</v>
      </c>
      <c r="M1126" t="s">
        <v>612</v>
      </c>
      <c r="N1126" t="s">
        <v>5984</v>
      </c>
      <c r="O1126">
        <v>170</v>
      </c>
      <c r="P1126" t="s">
        <v>5985</v>
      </c>
      <c r="Q1126">
        <v>849</v>
      </c>
      <c r="R1126" t="s">
        <v>1944</v>
      </c>
      <c r="S1126">
        <v>623</v>
      </c>
      <c r="T1126" t="s">
        <v>2736</v>
      </c>
      <c r="U1126">
        <v>269</v>
      </c>
      <c r="V1126">
        <v>68</v>
      </c>
      <c r="W1126">
        <v>2457</v>
      </c>
      <c r="X1126">
        <v>2</v>
      </c>
      <c r="Y1126">
        <v>3803</v>
      </c>
      <c r="Z1126">
        <v>24</v>
      </c>
      <c r="AA1126">
        <v>41</v>
      </c>
      <c r="AB1126" t="s">
        <v>5988</v>
      </c>
    </row>
    <row r="1127" spans="1:28" x14ac:dyDescent="0.3">
      <c r="A1127" s="4" t="s">
        <v>5992</v>
      </c>
      <c r="B1127" t="s">
        <v>67</v>
      </c>
      <c r="C1127" t="s">
        <v>68</v>
      </c>
      <c r="D1127" t="s">
        <v>58</v>
      </c>
      <c r="E1127">
        <v>2011</v>
      </c>
      <c r="F1127">
        <v>101</v>
      </c>
      <c r="G1127" t="s">
        <v>1396</v>
      </c>
      <c r="H1127" t="s">
        <v>5994</v>
      </c>
      <c r="I1127" s="4">
        <v>45000000</v>
      </c>
      <c r="J1127" s="4">
        <v>8129455</v>
      </c>
      <c r="K1127">
        <v>6.3</v>
      </c>
      <c r="L1127">
        <v>2.35</v>
      </c>
      <c r="M1127" t="s">
        <v>122</v>
      </c>
      <c r="N1127" t="s">
        <v>5989</v>
      </c>
      <c r="O1127">
        <v>32</v>
      </c>
      <c r="P1127" t="s">
        <v>5991</v>
      </c>
      <c r="Q1127">
        <v>219</v>
      </c>
      <c r="R1127" t="s">
        <v>5990</v>
      </c>
      <c r="S1127">
        <v>141</v>
      </c>
      <c r="T1127" t="s">
        <v>5993</v>
      </c>
      <c r="U1127">
        <v>104</v>
      </c>
      <c r="V1127">
        <v>17000</v>
      </c>
      <c r="W1127">
        <v>661</v>
      </c>
      <c r="X1127">
        <v>1</v>
      </c>
      <c r="Y1127">
        <v>89568</v>
      </c>
      <c r="Z1127">
        <v>152</v>
      </c>
      <c r="AA1127">
        <v>142</v>
      </c>
      <c r="AB1127" t="s">
        <v>5995</v>
      </c>
    </row>
    <row r="1128" spans="1:28" x14ac:dyDescent="0.3">
      <c r="A1128" s="4" t="s">
        <v>5998</v>
      </c>
      <c r="B1128" t="s">
        <v>67</v>
      </c>
      <c r="C1128" t="s">
        <v>68</v>
      </c>
      <c r="D1128" t="s">
        <v>58</v>
      </c>
      <c r="E1128">
        <v>2012</v>
      </c>
      <c r="F1128">
        <v>91</v>
      </c>
      <c r="G1128" t="s">
        <v>5997</v>
      </c>
      <c r="H1128" t="s">
        <v>5999</v>
      </c>
      <c r="I1128" s="4">
        <v>65000000</v>
      </c>
      <c r="J1128" s="4" t="s">
        <v>24161</v>
      </c>
      <c r="K1128">
        <v>1.7</v>
      </c>
      <c r="L1128" t="s">
        <v>24161</v>
      </c>
      <c r="M1128" t="s">
        <v>122</v>
      </c>
      <c r="N1128" t="s">
        <v>5996</v>
      </c>
      <c r="O1128">
        <v>11</v>
      </c>
      <c r="P1128" t="s">
        <v>3040</v>
      </c>
      <c r="Q1128">
        <v>719</v>
      </c>
      <c r="R1128" t="s">
        <v>2488</v>
      </c>
      <c r="S1128">
        <v>611</v>
      </c>
      <c r="T1128" t="s">
        <v>2149</v>
      </c>
      <c r="U1128">
        <v>500</v>
      </c>
      <c r="V1128">
        <v>0</v>
      </c>
      <c r="W1128">
        <v>3090</v>
      </c>
      <c r="X1128">
        <v>0</v>
      </c>
      <c r="Y1128">
        <v>4377</v>
      </c>
      <c r="Z1128">
        <v>12</v>
      </c>
      <c r="AA1128">
        <v>66</v>
      </c>
      <c r="AB1128" t="s">
        <v>6000</v>
      </c>
    </row>
    <row r="1129" spans="1:28" x14ac:dyDescent="0.3">
      <c r="A1129" s="4" t="s">
        <v>6004</v>
      </c>
      <c r="B1129" t="s">
        <v>67</v>
      </c>
      <c r="C1129" t="s">
        <v>68</v>
      </c>
      <c r="D1129" t="s">
        <v>58</v>
      </c>
      <c r="E1129">
        <v>2012</v>
      </c>
      <c r="F1129">
        <v>130</v>
      </c>
      <c r="G1129" t="s">
        <v>6002</v>
      </c>
      <c r="H1129" t="s">
        <v>6005</v>
      </c>
      <c r="I1129" s="4">
        <v>44500000</v>
      </c>
      <c r="J1129" s="4">
        <v>136019448</v>
      </c>
      <c r="K1129">
        <v>7.7</v>
      </c>
      <c r="L1129">
        <v>2.35</v>
      </c>
      <c r="M1129" t="s">
        <v>612</v>
      </c>
      <c r="N1129" t="s">
        <v>6001</v>
      </c>
      <c r="O1129">
        <v>0</v>
      </c>
      <c r="P1129" t="s">
        <v>6003</v>
      </c>
      <c r="Q1129">
        <v>1000</v>
      </c>
      <c r="R1129" t="s">
        <v>5135</v>
      </c>
      <c r="S1129">
        <v>660</v>
      </c>
      <c r="T1129" t="s">
        <v>4192</v>
      </c>
      <c r="U1129">
        <v>650</v>
      </c>
      <c r="V1129">
        <v>89000</v>
      </c>
      <c r="W1129">
        <v>3133</v>
      </c>
      <c r="X1129">
        <v>1</v>
      </c>
      <c r="Y1129">
        <v>452465</v>
      </c>
      <c r="Z1129">
        <v>656</v>
      </c>
      <c r="AA1129">
        <v>695</v>
      </c>
      <c r="AB1129" t="s">
        <v>6006</v>
      </c>
    </row>
    <row r="1130" spans="1:28" x14ac:dyDescent="0.3">
      <c r="A1130" s="4" t="s">
        <v>6009</v>
      </c>
      <c r="B1130" t="s">
        <v>67</v>
      </c>
      <c r="C1130" t="s">
        <v>68</v>
      </c>
      <c r="D1130" t="s">
        <v>58</v>
      </c>
      <c r="E1130">
        <v>1993</v>
      </c>
      <c r="F1130">
        <v>130</v>
      </c>
      <c r="G1130" t="s">
        <v>6008</v>
      </c>
      <c r="H1130" t="s">
        <v>6010</v>
      </c>
      <c r="I1130" s="4">
        <v>44000000</v>
      </c>
      <c r="J1130" s="4">
        <v>183875760</v>
      </c>
      <c r="K1130">
        <v>7.8</v>
      </c>
      <c r="L1130">
        <v>1.85</v>
      </c>
      <c r="M1130" t="s">
        <v>69</v>
      </c>
      <c r="N1130" t="s">
        <v>2451</v>
      </c>
      <c r="O1130">
        <v>99</v>
      </c>
      <c r="P1130" t="s">
        <v>418</v>
      </c>
      <c r="Q1130">
        <v>11000</v>
      </c>
      <c r="R1130" t="s">
        <v>6007</v>
      </c>
      <c r="S1130">
        <v>1000</v>
      </c>
      <c r="T1130" t="s">
        <v>660</v>
      </c>
      <c r="U1130">
        <v>812</v>
      </c>
      <c r="V1130">
        <v>0</v>
      </c>
      <c r="W1130">
        <v>13357</v>
      </c>
      <c r="X1130">
        <v>1</v>
      </c>
      <c r="Y1130">
        <v>213668</v>
      </c>
      <c r="Z1130">
        <v>119</v>
      </c>
      <c r="AA1130">
        <v>270</v>
      </c>
      <c r="AB1130" t="s">
        <v>6011</v>
      </c>
    </row>
    <row r="1131" spans="1:28" x14ac:dyDescent="0.3">
      <c r="A1131" s="4" t="s">
        <v>6012</v>
      </c>
      <c r="B1131" t="s">
        <v>67</v>
      </c>
      <c r="C1131" t="s">
        <v>68</v>
      </c>
      <c r="D1131" t="s">
        <v>58</v>
      </c>
      <c r="E1131">
        <v>2010</v>
      </c>
      <c r="F1131">
        <v>110</v>
      </c>
      <c r="G1131" t="s">
        <v>1445</v>
      </c>
      <c r="H1131" t="s">
        <v>6013</v>
      </c>
      <c r="I1131" s="4">
        <v>40000000</v>
      </c>
      <c r="J1131" s="4">
        <v>67061228</v>
      </c>
      <c r="K1131">
        <v>5.5</v>
      </c>
      <c r="L1131">
        <v>2.35</v>
      </c>
      <c r="M1131" t="s">
        <v>69</v>
      </c>
      <c r="N1131" t="s">
        <v>3150</v>
      </c>
      <c r="O1131">
        <v>72</v>
      </c>
      <c r="P1131" t="s">
        <v>668</v>
      </c>
      <c r="Q1131">
        <v>18000</v>
      </c>
      <c r="R1131" t="s">
        <v>2746</v>
      </c>
      <c r="S1131">
        <v>1000</v>
      </c>
      <c r="T1131" t="s">
        <v>4165</v>
      </c>
      <c r="U1131">
        <v>789</v>
      </c>
      <c r="V1131">
        <v>0</v>
      </c>
      <c r="W1131">
        <v>21554</v>
      </c>
      <c r="X1131">
        <v>1</v>
      </c>
      <c r="Y1131">
        <v>96565</v>
      </c>
      <c r="Z1131">
        <v>161</v>
      </c>
      <c r="AA1131">
        <v>135</v>
      </c>
      <c r="AB1131" t="s">
        <v>6014</v>
      </c>
    </row>
    <row r="1132" spans="1:28" x14ac:dyDescent="0.3">
      <c r="A1132" s="4" t="s">
        <v>6015</v>
      </c>
      <c r="B1132" t="s">
        <v>67</v>
      </c>
      <c r="C1132" t="s">
        <v>68</v>
      </c>
      <c r="D1132" t="s">
        <v>24160</v>
      </c>
      <c r="E1132">
        <v>1996</v>
      </c>
      <c r="F1132">
        <v>147</v>
      </c>
      <c r="G1132" t="s">
        <v>2144</v>
      </c>
      <c r="H1132" t="s">
        <v>6016</v>
      </c>
      <c r="I1132" s="4">
        <v>44000000</v>
      </c>
      <c r="J1132" s="4">
        <v>53300852</v>
      </c>
      <c r="K1132">
        <v>7.5</v>
      </c>
      <c r="L1132">
        <v>2.35</v>
      </c>
      <c r="M1132" t="s">
        <v>612</v>
      </c>
      <c r="N1132" t="s">
        <v>3136</v>
      </c>
      <c r="O1132">
        <v>272</v>
      </c>
      <c r="P1132" t="s">
        <v>1765</v>
      </c>
      <c r="Q1132">
        <v>22000</v>
      </c>
      <c r="R1132" t="s">
        <v>367</v>
      </c>
      <c r="S1132">
        <v>11000</v>
      </c>
      <c r="T1132" t="s">
        <v>3502</v>
      </c>
      <c r="U1132">
        <v>893</v>
      </c>
      <c r="V1132">
        <v>0</v>
      </c>
      <c r="W1132">
        <v>37076</v>
      </c>
      <c r="X1132">
        <v>3</v>
      </c>
      <c r="Y1132">
        <v>154487</v>
      </c>
      <c r="Z1132">
        <v>73</v>
      </c>
      <c r="AA1132">
        <v>259</v>
      </c>
      <c r="AB1132" t="s">
        <v>6017</v>
      </c>
    </row>
    <row r="1133" spans="1:28" x14ac:dyDescent="0.3">
      <c r="A1133" s="4" t="s">
        <v>6019</v>
      </c>
      <c r="B1133" t="s">
        <v>67</v>
      </c>
      <c r="C1133" t="s">
        <v>68</v>
      </c>
      <c r="D1133" t="s">
        <v>58</v>
      </c>
      <c r="E1133">
        <v>1985</v>
      </c>
      <c r="F1133">
        <v>96</v>
      </c>
      <c r="G1133" t="s">
        <v>4481</v>
      </c>
      <c r="H1133" t="s">
        <v>6021</v>
      </c>
      <c r="I1133" s="4">
        <v>44000000</v>
      </c>
      <c r="J1133" s="4">
        <v>150415432</v>
      </c>
      <c r="K1133">
        <v>6.4</v>
      </c>
      <c r="L1133">
        <v>2.35</v>
      </c>
      <c r="M1133" t="s">
        <v>612</v>
      </c>
      <c r="N1133" t="s">
        <v>5984</v>
      </c>
      <c r="O1133">
        <v>170</v>
      </c>
      <c r="P1133" t="s">
        <v>1803</v>
      </c>
      <c r="Q1133">
        <v>13000</v>
      </c>
      <c r="R1133" t="s">
        <v>6018</v>
      </c>
      <c r="S1133">
        <v>738</v>
      </c>
      <c r="T1133" t="s">
        <v>6020</v>
      </c>
      <c r="U1133">
        <v>668</v>
      </c>
      <c r="V1133">
        <v>0</v>
      </c>
      <c r="W1133">
        <v>15662</v>
      </c>
      <c r="X1133">
        <v>0</v>
      </c>
      <c r="Y1133">
        <v>117606</v>
      </c>
      <c r="Z1133">
        <v>96</v>
      </c>
      <c r="AA1133">
        <v>217</v>
      </c>
      <c r="AB1133" t="s">
        <v>6022</v>
      </c>
    </row>
    <row r="1134" spans="1:28" x14ac:dyDescent="0.3">
      <c r="A1134" s="4" t="s">
        <v>6024</v>
      </c>
      <c r="B1134" t="s">
        <v>67</v>
      </c>
      <c r="C1134" t="s">
        <v>68</v>
      </c>
      <c r="D1134" t="s">
        <v>58</v>
      </c>
      <c r="E1134">
        <v>1996</v>
      </c>
      <c r="F1134">
        <v>118</v>
      </c>
      <c r="G1134" t="s">
        <v>4085</v>
      </c>
      <c r="H1134" t="s">
        <v>6025</v>
      </c>
      <c r="I1134" s="4">
        <v>44000000</v>
      </c>
      <c r="J1134" s="4">
        <v>44834712</v>
      </c>
      <c r="K1134">
        <v>5.6</v>
      </c>
      <c r="L1134">
        <v>2.35</v>
      </c>
      <c r="M1134" t="s">
        <v>612</v>
      </c>
      <c r="N1134" t="s">
        <v>6023</v>
      </c>
      <c r="O1134">
        <v>13</v>
      </c>
      <c r="P1134" t="s">
        <v>92</v>
      </c>
      <c r="Q1134">
        <v>23000</v>
      </c>
      <c r="R1134" t="s">
        <v>1397</v>
      </c>
      <c r="S1134">
        <v>2000</v>
      </c>
      <c r="T1134" t="s">
        <v>2280</v>
      </c>
      <c r="U1134">
        <v>643</v>
      </c>
      <c r="V1134">
        <v>353</v>
      </c>
      <c r="W1134">
        <v>26907</v>
      </c>
      <c r="X1134">
        <v>1</v>
      </c>
      <c r="Y1134">
        <v>13995</v>
      </c>
      <c r="Z1134">
        <v>28</v>
      </c>
      <c r="AA1134">
        <v>62</v>
      </c>
      <c r="AB1134" t="s">
        <v>6026</v>
      </c>
    </row>
    <row r="1135" spans="1:28" x14ac:dyDescent="0.3">
      <c r="A1135" s="4" t="s">
        <v>6031</v>
      </c>
      <c r="B1135" t="s">
        <v>67</v>
      </c>
      <c r="C1135" t="s">
        <v>68</v>
      </c>
      <c r="D1135" t="s">
        <v>58</v>
      </c>
      <c r="E1135">
        <v>1940</v>
      </c>
      <c r="F1135">
        <v>88</v>
      </c>
      <c r="G1135" t="s">
        <v>6029</v>
      </c>
      <c r="H1135" t="s">
        <v>6033</v>
      </c>
      <c r="I1135" s="4">
        <v>2600000</v>
      </c>
      <c r="J1135" s="4">
        <v>84300000</v>
      </c>
      <c r="K1135">
        <v>7.5</v>
      </c>
      <c r="L1135">
        <v>1.37</v>
      </c>
      <c r="M1135" t="s">
        <v>6035</v>
      </c>
      <c r="N1135" t="s">
        <v>6027</v>
      </c>
      <c r="O1135">
        <v>3</v>
      </c>
      <c r="P1135" t="s">
        <v>6030</v>
      </c>
      <c r="Q1135">
        <v>1000</v>
      </c>
      <c r="R1135" t="s">
        <v>6028</v>
      </c>
      <c r="S1135">
        <v>48</v>
      </c>
      <c r="T1135" t="s">
        <v>6032</v>
      </c>
      <c r="U1135">
        <v>40</v>
      </c>
      <c r="V1135">
        <v>0</v>
      </c>
      <c r="W1135">
        <v>1178</v>
      </c>
      <c r="X1135">
        <v>0</v>
      </c>
      <c r="Y1135">
        <v>90360</v>
      </c>
      <c r="Z1135">
        <v>105</v>
      </c>
      <c r="AA1135">
        <v>147</v>
      </c>
      <c r="AB1135" t="s">
        <v>6034</v>
      </c>
    </row>
    <row r="1136" spans="1:28" x14ac:dyDescent="0.3">
      <c r="A1136" s="4" t="s">
        <v>6038</v>
      </c>
      <c r="B1136" t="s">
        <v>67</v>
      </c>
      <c r="C1136" t="s">
        <v>68</v>
      </c>
      <c r="D1136" t="s">
        <v>58</v>
      </c>
      <c r="E1136">
        <v>1980</v>
      </c>
      <c r="F1136">
        <v>325</v>
      </c>
      <c r="G1136" t="s">
        <v>6037</v>
      </c>
      <c r="H1136" t="s">
        <v>6040</v>
      </c>
      <c r="I1136" s="4">
        <v>44000000</v>
      </c>
      <c r="J1136" s="4">
        <v>1500000</v>
      </c>
      <c r="K1136">
        <v>6.8</v>
      </c>
      <c r="L1136">
        <v>2.35</v>
      </c>
      <c r="M1136" t="s">
        <v>612</v>
      </c>
      <c r="N1136" t="s">
        <v>6036</v>
      </c>
      <c r="O1136">
        <v>517</v>
      </c>
      <c r="P1136" t="s">
        <v>328</v>
      </c>
      <c r="Q1136">
        <v>12000</v>
      </c>
      <c r="R1136" t="s">
        <v>5985</v>
      </c>
      <c r="S1136">
        <v>849</v>
      </c>
      <c r="T1136" t="s">
        <v>6039</v>
      </c>
      <c r="U1136">
        <v>678</v>
      </c>
      <c r="V1136">
        <v>1000</v>
      </c>
      <c r="W1136">
        <v>14255</v>
      </c>
      <c r="X1136">
        <v>0</v>
      </c>
      <c r="Y1136">
        <v>9830</v>
      </c>
      <c r="Z1136">
        <v>102</v>
      </c>
      <c r="AA1136">
        <v>189</v>
      </c>
      <c r="AB1136" t="s">
        <v>6041</v>
      </c>
    </row>
    <row r="1137" spans="1:28" x14ac:dyDescent="0.3">
      <c r="A1137" s="4" t="s">
        <v>6042</v>
      </c>
      <c r="B1137" t="s">
        <v>67</v>
      </c>
      <c r="C1137" t="s">
        <v>68</v>
      </c>
      <c r="D1137" t="s">
        <v>58</v>
      </c>
      <c r="E1137">
        <v>2006</v>
      </c>
      <c r="F1137">
        <v>102</v>
      </c>
      <c r="G1137" t="s">
        <v>289</v>
      </c>
      <c r="H1137" t="s">
        <v>6043</v>
      </c>
      <c r="I1137" s="4">
        <v>50000000</v>
      </c>
      <c r="J1137" s="4">
        <v>62318875</v>
      </c>
      <c r="K1137">
        <v>6.8</v>
      </c>
      <c r="L1137">
        <v>2.35</v>
      </c>
      <c r="M1137" t="s">
        <v>612</v>
      </c>
      <c r="N1137" t="s">
        <v>1638</v>
      </c>
      <c r="O1137">
        <v>235</v>
      </c>
      <c r="P1137" t="s">
        <v>312</v>
      </c>
      <c r="Q1137">
        <v>956</v>
      </c>
      <c r="R1137" t="s">
        <v>1238</v>
      </c>
      <c r="S1137">
        <v>845</v>
      </c>
      <c r="T1137" t="s">
        <v>2014</v>
      </c>
      <c r="U1137">
        <v>520</v>
      </c>
      <c r="V1137">
        <v>0</v>
      </c>
      <c r="W1137">
        <v>2998</v>
      </c>
      <c r="X1137">
        <v>1</v>
      </c>
      <c r="Y1137">
        <v>156225</v>
      </c>
      <c r="Z1137">
        <v>206</v>
      </c>
      <c r="AA1137">
        <v>502</v>
      </c>
      <c r="AB1137" t="s">
        <v>6044</v>
      </c>
    </row>
    <row r="1138" spans="1:28" x14ac:dyDescent="0.3">
      <c r="A1138" s="4" t="s">
        <v>6046</v>
      </c>
      <c r="B1138" t="s">
        <v>67</v>
      </c>
      <c r="C1138" t="s">
        <v>68</v>
      </c>
      <c r="D1138" t="s">
        <v>58</v>
      </c>
      <c r="E1138">
        <v>2015</v>
      </c>
      <c r="F1138">
        <v>110</v>
      </c>
      <c r="G1138" t="s">
        <v>3185</v>
      </c>
      <c r="H1138" t="s">
        <v>6048</v>
      </c>
      <c r="I1138" s="4">
        <v>40000000</v>
      </c>
      <c r="J1138" s="4">
        <v>5773519</v>
      </c>
      <c r="K1138">
        <v>6</v>
      </c>
      <c r="L1138">
        <v>2.35</v>
      </c>
      <c r="M1138" t="s">
        <v>69</v>
      </c>
      <c r="N1138" t="s">
        <v>6045</v>
      </c>
      <c r="O1138">
        <v>118</v>
      </c>
      <c r="P1138" t="s">
        <v>131</v>
      </c>
      <c r="Q1138">
        <v>11000</v>
      </c>
      <c r="R1138" t="s">
        <v>4539</v>
      </c>
      <c r="S1138">
        <v>1000</v>
      </c>
      <c r="T1138" t="s">
        <v>6047</v>
      </c>
      <c r="U1138">
        <v>287</v>
      </c>
      <c r="V1138">
        <v>11000</v>
      </c>
      <c r="W1138">
        <v>12876</v>
      </c>
      <c r="X1138">
        <v>2</v>
      </c>
      <c r="Y1138">
        <v>28618</v>
      </c>
      <c r="Z1138">
        <v>159</v>
      </c>
      <c r="AA1138">
        <v>91</v>
      </c>
      <c r="AB1138" t="s">
        <v>6049</v>
      </c>
    </row>
    <row r="1139" spans="1:28" x14ac:dyDescent="0.3">
      <c r="A1139" s="4" t="s">
        <v>6052</v>
      </c>
      <c r="B1139" t="s">
        <v>67</v>
      </c>
      <c r="C1139" t="s">
        <v>68</v>
      </c>
      <c r="D1139" t="s">
        <v>58</v>
      </c>
      <c r="E1139">
        <v>2000</v>
      </c>
      <c r="F1139">
        <v>136</v>
      </c>
      <c r="G1139" t="s">
        <v>19</v>
      </c>
      <c r="H1139" t="s">
        <v>6054</v>
      </c>
      <c r="I1139" s="4">
        <v>43000000</v>
      </c>
      <c r="J1139" s="4">
        <v>51768623</v>
      </c>
      <c r="K1139">
        <v>7.3</v>
      </c>
      <c r="L1139">
        <v>2.35</v>
      </c>
      <c r="M1139" t="s">
        <v>69</v>
      </c>
      <c r="N1139" t="s">
        <v>6050</v>
      </c>
      <c r="O1139">
        <v>835</v>
      </c>
      <c r="P1139" t="s">
        <v>2426</v>
      </c>
      <c r="Q1139">
        <v>670</v>
      </c>
      <c r="R1139" t="s">
        <v>6051</v>
      </c>
      <c r="S1139">
        <v>370</v>
      </c>
      <c r="T1139" t="s">
        <v>6053</v>
      </c>
      <c r="U1139">
        <v>225</v>
      </c>
      <c r="V1139">
        <v>0</v>
      </c>
      <c r="W1139">
        <v>1801</v>
      </c>
      <c r="X1139">
        <v>1</v>
      </c>
      <c r="Y1139">
        <v>73006</v>
      </c>
      <c r="Z1139">
        <v>137</v>
      </c>
      <c r="AA1139">
        <v>297</v>
      </c>
      <c r="AB1139" t="s">
        <v>6055</v>
      </c>
    </row>
    <row r="1140" spans="1:28" x14ac:dyDescent="0.3">
      <c r="A1140" s="4" t="s">
        <v>6056</v>
      </c>
      <c r="B1140" t="s">
        <v>67</v>
      </c>
      <c r="C1140" t="s">
        <v>68</v>
      </c>
      <c r="D1140" t="s">
        <v>58</v>
      </c>
      <c r="E1140">
        <v>2000</v>
      </c>
      <c r="F1140">
        <v>103</v>
      </c>
      <c r="G1140" t="s">
        <v>2545</v>
      </c>
      <c r="H1140" t="s">
        <v>6057</v>
      </c>
      <c r="I1140" s="4">
        <v>43000000</v>
      </c>
      <c r="J1140" s="4">
        <v>37035515</v>
      </c>
      <c r="K1140">
        <v>6</v>
      </c>
      <c r="L1140">
        <v>1.37</v>
      </c>
      <c r="M1140" t="s">
        <v>69</v>
      </c>
      <c r="N1140" t="s">
        <v>3295</v>
      </c>
      <c r="O1140">
        <v>84</v>
      </c>
      <c r="P1140" t="s">
        <v>299</v>
      </c>
      <c r="Q1140">
        <v>12000</v>
      </c>
      <c r="R1140" t="s">
        <v>2840</v>
      </c>
      <c r="S1140">
        <v>10000</v>
      </c>
      <c r="T1140" t="s">
        <v>3928</v>
      </c>
      <c r="U1140">
        <v>664</v>
      </c>
      <c r="V1140">
        <v>0</v>
      </c>
      <c r="W1140">
        <v>23864</v>
      </c>
      <c r="X1140">
        <v>1</v>
      </c>
      <c r="Y1140">
        <v>34597</v>
      </c>
      <c r="Z1140">
        <v>116</v>
      </c>
      <c r="AA1140">
        <v>194</v>
      </c>
      <c r="AB1140" t="s">
        <v>6058</v>
      </c>
    </row>
    <row r="1141" spans="1:28" x14ac:dyDescent="0.3">
      <c r="A1141" s="4" t="s">
        <v>6059</v>
      </c>
      <c r="B1141" t="s">
        <v>67</v>
      </c>
      <c r="C1141" t="s">
        <v>1487</v>
      </c>
      <c r="D1141" t="s">
        <v>58</v>
      </c>
      <c r="E1141">
        <v>2005</v>
      </c>
      <c r="F1141">
        <v>103</v>
      </c>
      <c r="G1141" t="s">
        <v>491</v>
      </c>
      <c r="H1141" t="s">
        <v>6060</v>
      </c>
      <c r="I1141" s="4">
        <v>45000000</v>
      </c>
      <c r="J1141" s="4">
        <v>24520892</v>
      </c>
      <c r="K1141">
        <v>7</v>
      </c>
      <c r="L1141">
        <v>2.35</v>
      </c>
      <c r="M1141" t="s">
        <v>612</v>
      </c>
      <c r="N1141" t="s">
        <v>1139</v>
      </c>
      <c r="O1141">
        <v>255</v>
      </c>
      <c r="P1141" t="s">
        <v>493</v>
      </c>
      <c r="Q1141">
        <v>11000</v>
      </c>
      <c r="R1141" t="s">
        <v>529</v>
      </c>
      <c r="S1141">
        <v>5000</v>
      </c>
      <c r="T1141" t="s">
        <v>2416</v>
      </c>
      <c r="U1141">
        <v>5000</v>
      </c>
      <c r="V1141">
        <v>0</v>
      </c>
      <c r="W1141">
        <v>22383</v>
      </c>
      <c r="X1141">
        <v>1</v>
      </c>
      <c r="Y1141">
        <v>85198</v>
      </c>
      <c r="Z1141">
        <v>177</v>
      </c>
      <c r="AA1141">
        <v>303</v>
      </c>
      <c r="AB1141" t="s">
        <v>6061</v>
      </c>
    </row>
    <row r="1142" spans="1:28" x14ac:dyDescent="0.3">
      <c r="A1142" s="4" t="s">
        <v>6065</v>
      </c>
      <c r="B1142" t="s">
        <v>67</v>
      </c>
      <c r="C1142" t="s">
        <v>68</v>
      </c>
      <c r="D1142" t="s">
        <v>58</v>
      </c>
      <c r="E1142">
        <v>2002</v>
      </c>
      <c r="F1142">
        <v>90</v>
      </c>
      <c r="G1142" t="s">
        <v>1700</v>
      </c>
      <c r="H1142" t="s">
        <v>6067</v>
      </c>
      <c r="I1142" s="4">
        <v>43000000</v>
      </c>
      <c r="J1142" s="4">
        <v>24430272</v>
      </c>
      <c r="K1142">
        <v>5.0999999999999996</v>
      </c>
      <c r="L1142">
        <v>1.85</v>
      </c>
      <c r="M1142" t="s">
        <v>612</v>
      </c>
      <c r="N1142" t="s">
        <v>6062</v>
      </c>
      <c r="O1142">
        <v>16</v>
      </c>
      <c r="P1142" t="s">
        <v>6064</v>
      </c>
      <c r="Q1142">
        <v>44</v>
      </c>
      <c r="R1142" t="s">
        <v>6063</v>
      </c>
      <c r="S1142">
        <v>28</v>
      </c>
      <c r="T1142" t="s">
        <v>6066</v>
      </c>
      <c r="U1142">
        <v>16</v>
      </c>
      <c r="V1142">
        <v>0</v>
      </c>
      <c r="W1142">
        <v>132</v>
      </c>
      <c r="X1142">
        <v>3</v>
      </c>
      <c r="Y1142">
        <v>46158</v>
      </c>
      <c r="Z1142">
        <v>99</v>
      </c>
      <c r="AA1142">
        <v>403</v>
      </c>
      <c r="AB1142" t="s">
        <v>6068</v>
      </c>
    </row>
    <row r="1143" spans="1:28" x14ac:dyDescent="0.3">
      <c r="A1143" s="4" t="s">
        <v>6069</v>
      </c>
      <c r="B1143" t="s">
        <v>67</v>
      </c>
      <c r="C1143" t="s">
        <v>68</v>
      </c>
      <c r="D1143" t="s">
        <v>58</v>
      </c>
      <c r="E1143">
        <v>1993</v>
      </c>
      <c r="F1143">
        <v>154</v>
      </c>
      <c r="G1143" t="s">
        <v>1943</v>
      </c>
      <c r="H1143" t="s">
        <v>6071</v>
      </c>
      <c r="I1143" s="4">
        <v>42000000</v>
      </c>
      <c r="J1143" s="4">
        <v>158348400</v>
      </c>
      <c r="K1143">
        <v>6.8</v>
      </c>
      <c r="L1143">
        <v>1.85</v>
      </c>
      <c r="M1143" t="s">
        <v>612</v>
      </c>
      <c r="N1143" t="s">
        <v>2232</v>
      </c>
      <c r="O1143">
        <v>521</v>
      </c>
      <c r="P1143" t="s">
        <v>550</v>
      </c>
      <c r="Q1143">
        <v>10000</v>
      </c>
      <c r="R1143" t="s">
        <v>2080</v>
      </c>
      <c r="S1143">
        <v>1000</v>
      </c>
      <c r="T1143" t="s">
        <v>6070</v>
      </c>
      <c r="U1143">
        <v>957</v>
      </c>
      <c r="V1143">
        <v>0</v>
      </c>
      <c r="W1143">
        <v>14244</v>
      </c>
      <c r="X1143">
        <v>0</v>
      </c>
      <c r="Y1143">
        <v>88844</v>
      </c>
      <c r="Z1143">
        <v>56</v>
      </c>
      <c r="AA1143">
        <v>142</v>
      </c>
      <c r="AB1143" t="s">
        <v>6072</v>
      </c>
    </row>
    <row r="1144" spans="1:28" x14ac:dyDescent="0.3">
      <c r="A1144" s="4" t="s">
        <v>6076</v>
      </c>
      <c r="B1144" t="s">
        <v>67</v>
      </c>
      <c r="C1144" t="s">
        <v>68</v>
      </c>
      <c r="D1144" t="s">
        <v>58</v>
      </c>
      <c r="E1144">
        <v>2010</v>
      </c>
      <c r="F1144">
        <v>99</v>
      </c>
      <c r="G1144" t="s">
        <v>714</v>
      </c>
      <c r="H1144" t="s">
        <v>6078</v>
      </c>
      <c r="I1144" s="4">
        <v>44000000</v>
      </c>
      <c r="J1144" s="4">
        <v>31136950</v>
      </c>
      <c r="K1144">
        <v>6.5</v>
      </c>
      <c r="L1144">
        <v>2.35</v>
      </c>
      <c r="M1144" t="s">
        <v>69</v>
      </c>
      <c r="N1144" t="s">
        <v>6073</v>
      </c>
      <c r="O1144">
        <v>23</v>
      </c>
      <c r="P1144" t="s">
        <v>6075</v>
      </c>
      <c r="Q1144">
        <v>405</v>
      </c>
      <c r="R1144" t="s">
        <v>6074</v>
      </c>
      <c r="S1144">
        <v>268</v>
      </c>
      <c r="T1144" t="s">
        <v>6077</v>
      </c>
      <c r="U1144">
        <v>135</v>
      </c>
      <c r="V1144">
        <v>0</v>
      </c>
      <c r="W1144">
        <v>1066</v>
      </c>
      <c r="X1144">
        <v>1</v>
      </c>
      <c r="Y1144">
        <v>47364</v>
      </c>
      <c r="Z1144">
        <v>117</v>
      </c>
      <c r="AA1144">
        <v>75</v>
      </c>
      <c r="AB1144" t="s">
        <v>6079</v>
      </c>
    </row>
    <row r="1145" spans="1:28" x14ac:dyDescent="0.3">
      <c r="A1145" s="4" t="s">
        <v>6080</v>
      </c>
      <c r="B1145" t="s">
        <v>67</v>
      </c>
      <c r="C1145" t="s">
        <v>68</v>
      </c>
      <c r="D1145" t="s">
        <v>58</v>
      </c>
      <c r="E1145">
        <v>2011</v>
      </c>
      <c r="F1145">
        <v>93</v>
      </c>
      <c r="G1145" t="s">
        <v>361</v>
      </c>
      <c r="H1145" t="s">
        <v>6081</v>
      </c>
      <c r="I1145" s="4">
        <v>40000000</v>
      </c>
      <c r="J1145" s="4">
        <v>29113588</v>
      </c>
      <c r="K1145">
        <v>6.6</v>
      </c>
      <c r="L1145">
        <v>2.35</v>
      </c>
      <c r="M1145" t="s">
        <v>612</v>
      </c>
      <c r="N1145" t="s">
        <v>1802</v>
      </c>
      <c r="O1145">
        <v>165</v>
      </c>
      <c r="P1145" t="s">
        <v>362</v>
      </c>
      <c r="Q1145">
        <v>26000</v>
      </c>
      <c r="R1145" t="s">
        <v>1041</v>
      </c>
      <c r="S1145">
        <v>956</v>
      </c>
      <c r="T1145" t="s">
        <v>1552</v>
      </c>
      <c r="U1145">
        <v>350</v>
      </c>
      <c r="V1145">
        <v>16000</v>
      </c>
      <c r="W1145">
        <v>27834</v>
      </c>
      <c r="X1145">
        <v>0</v>
      </c>
      <c r="Y1145">
        <v>117999</v>
      </c>
      <c r="Z1145">
        <v>252</v>
      </c>
      <c r="AA1145">
        <v>181</v>
      </c>
      <c r="AB1145" t="s">
        <v>6082</v>
      </c>
    </row>
    <row r="1146" spans="1:28" x14ac:dyDescent="0.3">
      <c r="A1146" s="4" t="s">
        <v>6084</v>
      </c>
      <c r="B1146" t="s">
        <v>67</v>
      </c>
      <c r="C1146" t="s">
        <v>68</v>
      </c>
      <c r="D1146" t="s">
        <v>58</v>
      </c>
      <c r="E1146">
        <v>2012</v>
      </c>
      <c r="F1146">
        <v>109</v>
      </c>
      <c r="G1146" t="s">
        <v>1771</v>
      </c>
      <c r="H1146" t="s">
        <v>6085</v>
      </c>
      <c r="I1146" s="4">
        <v>42000000</v>
      </c>
      <c r="J1146" s="4">
        <v>138447667</v>
      </c>
      <c r="K1146">
        <v>7.2</v>
      </c>
      <c r="L1146">
        <v>2.35</v>
      </c>
      <c r="M1146" t="s">
        <v>612</v>
      </c>
      <c r="N1146" t="s">
        <v>2118</v>
      </c>
      <c r="O1146">
        <v>97</v>
      </c>
      <c r="P1146" t="s">
        <v>471</v>
      </c>
      <c r="Q1146">
        <v>17000</v>
      </c>
      <c r="R1146" t="s">
        <v>6083</v>
      </c>
      <c r="S1146">
        <v>971</v>
      </c>
      <c r="T1146" t="s">
        <v>4504</v>
      </c>
      <c r="U1146">
        <v>839</v>
      </c>
      <c r="V1146">
        <v>39000</v>
      </c>
      <c r="W1146">
        <v>19968</v>
      </c>
      <c r="X1146">
        <v>2</v>
      </c>
      <c r="Y1146">
        <v>408302</v>
      </c>
      <c r="Z1146">
        <v>375</v>
      </c>
      <c r="AA1146">
        <v>345</v>
      </c>
      <c r="AB1146" t="s">
        <v>6086</v>
      </c>
    </row>
    <row r="1147" spans="1:28" x14ac:dyDescent="0.3">
      <c r="A1147" s="4" t="s">
        <v>6088</v>
      </c>
      <c r="B1147" t="s">
        <v>67</v>
      </c>
      <c r="C1147" t="s">
        <v>86</v>
      </c>
      <c r="D1147" t="s">
        <v>58</v>
      </c>
      <c r="E1147">
        <v>1999</v>
      </c>
      <c r="F1147">
        <v>124</v>
      </c>
      <c r="G1147" t="s">
        <v>1437</v>
      </c>
      <c r="H1147" t="s">
        <v>6090</v>
      </c>
      <c r="I1147" s="4">
        <v>42000000</v>
      </c>
      <c r="J1147" s="4">
        <v>116006080</v>
      </c>
      <c r="K1147">
        <v>7</v>
      </c>
      <c r="L1147">
        <v>2.35</v>
      </c>
      <c r="M1147" t="s">
        <v>69</v>
      </c>
      <c r="N1147" t="s">
        <v>5774</v>
      </c>
      <c r="O1147">
        <v>50</v>
      </c>
      <c r="P1147" t="s">
        <v>1549</v>
      </c>
      <c r="Q1147">
        <v>8000</v>
      </c>
      <c r="R1147" t="s">
        <v>6087</v>
      </c>
      <c r="S1147">
        <v>437</v>
      </c>
      <c r="T1147" t="s">
        <v>6089</v>
      </c>
      <c r="U1147">
        <v>427</v>
      </c>
      <c r="V1147">
        <v>11000</v>
      </c>
      <c r="W1147">
        <v>9255</v>
      </c>
      <c r="X1147">
        <v>1</v>
      </c>
      <c r="Y1147">
        <v>203269</v>
      </c>
      <c r="Z1147">
        <v>150</v>
      </c>
      <c r="AA1147">
        <v>602</v>
      </c>
      <c r="AB1147" t="s">
        <v>6091</v>
      </c>
    </row>
    <row r="1148" spans="1:28" x14ac:dyDescent="0.3">
      <c r="A1148" s="4" t="s">
        <v>6092</v>
      </c>
      <c r="B1148" t="s">
        <v>67</v>
      </c>
      <c r="C1148" t="s">
        <v>86</v>
      </c>
      <c r="D1148" t="s">
        <v>58</v>
      </c>
      <c r="E1148">
        <v>2000</v>
      </c>
      <c r="F1148">
        <v>84</v>
      </c>
      <c r="G1148" t="s">
        <v>889</v>
      </c>
      <c r="H1148" t="s">
        <v>6094</v>
      </c>
      <c r="I1148" s="4">
        <v>45000000</v>
      </c>
      <c r="J1148" s="4">
        <v>106793915</v>
      </c>
      <c r="K1148">
        <v>7</v>
      </c>
      <c r="L1148">
        <v>1.85</v>
      </c>
      <c r="M1148" t="s">
        <v>304</v>
      </c>
      <c r="N1148" t="s">
        <v>4757</v>
      </c>
      <c r="O1148">
        <v>91</v>
      </c>
      <c r="P1148" t="s">
        <v>2442</v>
      </c>
      <c r="Q1148">
        <v>579</v>
      </c>
      <c r="R1148" t="s">
        <v>4775</v>
      </c>
      <c r="S1148">
        <v>530</v>
      </c>
      <c r="T1148" t="s">
        <v>6093</v>
      </c>
      <c r="U1148">
        <v>206</v>
      </c>
      <c r="V1148">
        <v>0</v>
      </c>
      <c r="W1148">
        <v>1817</v>
      </c>
      <c r="X1148">
        <v>0</v>
      </c>
      <c r="Y1148">
        <v>140499</v>
      </c>
      <c r="Z1148">
        <v>187</v>
      </c>
      <c r="AA1148">
        <v>358</v>
      </c>
      <c r="AB1148" t="s">
        <v>6095</v>
      </c>
    </row>
    <row r="1149" spans="1:28" x14ac:dyDescent="0.3">
      <c r="A1149" s="4" t="s">
        <v>6098</v>
      </c>
      <c r="B1149" t="s">
        <v>67</v>
      </c>
      <c r="C1149" t="s">
        <v>68</v>
      </c>
      <c r="D1149" t="s">
        <v>58</v>
      </c>
      <c r="E1149">
        <v>2004</v>
      </c>
      <c r="F1149">
        <v>90</v>
      </c>
      <c r="G1149" t="s">
        <v>1700</v>
      </c>
      <c r="H1149" t="s">
        <v>6099</v>
      </c>
      <c r="I1149" s="4">
        <v>42000000</v>
      </c>
      <c r="J1149" s="4">
        <v>87856565</v>
      </c>
      <c r="K1149">
        <v>5.9</v>
      </c>
      <c r="L1149">
        <v>1.85</v>
      </c>
      <c r="M1149" t="s">
        <v>69</v>
      </c>
      <c r="N1149" t="s">
        <v>6096</v>
      </c>
      <c r="O1149">
        <v>29</v>
      </c>
      <c r="P1149" t="s">
        <v>724</v>
      </c>
      <c r="Q1149">
        <v>22000</v>
      </c>
      <c r="R1149" t="s">
        <v>6097</v>
      </c>
      <c r="S1149">
        <v>923</v>
      </c>
      <c r="T1149" t="s">
        <v>2405</v>
      </c>
      <c r="U1149">
        <v>650</v>
      </c>
      <c r="V1149">
        <v>0</v>
      </c>
      <c r="W1149">
        <v>24534</v>
      </c>
      <c r="X1149">
        <v>1</v>
      </c>
      <c r="Y1149">
        <v>106909</v>
      </c>
      <c r="Z1149">
        <v>108</v>
      </c>
      <c r="AA1149">
        <v>268</v>
      </c>
      <c r="AB1149" t="s">
        <v>6100</v>
      </c>
    </row>
    <row r="1150" spans="1:28" x14ac:dyDescent="0.3">
      <c r="A1150" s="4" t="s">
        <v>6102</v>
      </c>
      <c r="B1150" t="s">
        <v>67</v>
      </c>
      <c r="C1150" t="s">
        <v>68</v>
      </c>
      <c r="D1150" t="s">
        <v>58</v>
      </c>
      <c r="E1150">
        <v>1992</v>
      </c>
      <c r="F1150">
        <v>117</v>
      </c>
      <c r="G1150" t="s">
        <v>1437</v>
      </c>
      <c r="H1150" t="s">
        <v>6104</v>
      </c>
      <c r="I1150" s="4">
        <v>40000000</v>
      </c>
      <c r="J1150" s="4">
        <v>70100000</v>
      </c>
      <c r="K1150">
        <v>5.4</v>
      </c>
      <c r="L1150">
        <v>1.85</v>
      </c>
      <c r="M1150" t="s">
        <v>612</v>
      </c>
      <c r="N1150" t="s">
        <v>6101</v>
      </c>
      <c r="O1150">
        <v>71</v>
      </c>
      <c r="P1150" t="s">
        <v>3893</v>
      </c>
      <c r="Q1150">
        <v>723</v>
      </c>
      <c r="R1150" t="s">
        <v>1797</v>
      </c>
      <c r="S1150">
        <v>558</v>
      </c>
      <c r="T1150" t="s">
        <v>6103</v>
      </c>
      <c r="U1150">
        <v>547</v>
      </c>
      <c r="V1150">
        <v>0</v>
      </c>
      <c r="W1150">
        <v>3841</v>
      </c>
      <c r="X1150">
        <v>1</v>
      </c>
      <c r="Y1150">
        <v>20183</v>
      </c>
      <c r="Z1150">
        <v>21</v>
      </c>
      <c r="AA1150">
        <v>41</v>
      </c>
      <c r="AB1150" t="s">
        <v>6105</v>
      </c>
    </row>
    <row r="1151" spans="1:28" x14ac:dyDescent="0.3">
      <c r="A1151" s="4" t="s">
        <v>6107</v>
      </c>
      <c r="B1151" t="s">
        <v>67</v>
      </c>
      <c r="C1151" t="s">
        <v>68</v>
      </c>
      <c r="D1151" t="s">
        <v>58</v>
      </c>
      <c r="E1151">
        <v>2013</v>
      </c>
      <c r="F1151">
        <v>123</v>
      </c>
      <c r="G1151" t="s">
        <v>1771</v>
      </c>
      <c r="H1151" t="s">
        <v>6108</v>
      </c>
      <c r="I1151" s="4">
        <v>43000000</v>
      </c>
      <c r="J1151" s="4">
        <v>159578352</v>
      </c>
      <c r="K1151">
        <v>6.6</v>
      </c>
      <c r="L1151">
        <v>2.35</v>
      </c>
      <c r="M1151" t="s">
        <v>612</v>
      </c>
      <c r="N1151" t="s">
        <v>994</v>
      </c>
      <c r="O1151">
        <v>176</v>
      </c>
      <c r="P1151" t="s">
        <v>2541</v>
      </c>
      <c r="Q1151">
        <v>975</v>
      </c>
      <c r="R1151" t="s">
        <v>6106</v>
      </c>
      <c r="S1151">
        <v>815</v>
      </c>
      <c r="T1151" t="s">
        <v>5856</v>
      </c>
      <c r="U1151">
        <v>749</v>
      </c>
      <c r="V1151">
        <v>24000</v>
      </c>
      <c r="W1151">
        <v>4825</v>
      </c>
      <c r="X1151">
        <v>7</v>
      </c>
      <c r="Y1151">
        <v>133177</v>
      </c>
      <c r="Z1151">
        <v>270</v>
      </c>
      <c r="AA1151">
        <v>380</v>
      </c>
      <c r="AB1151" t="s">
        <v>6109</v>
      </c>
    </row>
    <row r="1152" spans="1:28" x14ac:dyDescent="0.3">
      <c r="A1152" s="4" t="s">
        <v>6113</v>
      </c>
      <c r="B1152" t="s">
        <v>67</v>
      </c>
      <c r="C1152" t="s">
        <v>86</v>
      </c>
      <c r="D1152" t="s">
        <v>58</v>
      </c>
      <c r="E1152">
        <v>1963</v>
      </c>
      <c r="F1152">
        <v>251</v>
      </c>
      <c r="G1152" t="s">
        <v>6112</v>
      </c>
      <c r="H1152" t="s">
        <v>6115</v>
      </c>
      <c r="I1152" s="4">
        <v>31115000</v>
      </c>
      <c r="J1152" s="4">
        <v>57750000</v>
      </c>
      <c r="K1152">
        <v>7</v>
      </c>
      <c r="L1152">
        <v>2.2000000000000002</v>
      </c>
      <c r="M1152" t="s">
        <v>6035</v>
      </c>
      <c r="N1152" t="s">
        <v>6110</v>
      </c>
      <c r="O1152">
        <v>311</v>
      </c>
      <c r="P1152" t="s">
        <v>3274</v>
      </c>
      <c r="Q1152">
        <v>940</v>
      </c>
      <c r="R1152" t="s">
        <v>6111</v>
      </c>
      <c r="S1152">
        <v>726</v>
      </c>
      <c r="T1152" t="s">
        <v>6114</v>
      </c>
      <c r="U1152">
        <v>595</v>
      </c>
      <c r="V1152">
        <v>0</v>
      </c>
      <c r="W1152">
        <v>2957</v>
      </c>
      <c r="X1152">
        <v>2</v>
      </c>
      <c r="Y1152">
        <v>21554</v>
      </c>
      <c r="Z1152">
        <v>72</v>
      </c>
      <c r="AA1152">
        <v>192</v>
      </c>
      <c r="AB1152" t="s">
        <v>6116</v>
      </c>
    </row>
    <row r="1153" spans="1:28" x14ac:dyDescent="0.3">
      <c r="A1153" s="4" t="s">
        <v>6118</v>
      </c>
      <c r="B1153" t="s">
        <v>67</v>
      </c>
      <c r="C1153" t="s">
        <v>68</v>
      </c>
      <c r="D1153" t="s">
        <v>58</v>
      </c>
      <c r="E1153">
        <v>2012</v>
      </c>
      <c r="F1153">
        <v>105</v>
      </c>
      <c r="G1153" t="s">
        <v>3242</v>
      </c>
      <c r="H1153" t="s">
        <v>6120</v>
      </c>
      <c r="I1153" s="4">
        <v>42000000</v>
      </c>
      <c r="J1153" s="4">
        <v>45290318</v>
      </c>
      <c r="K1153">
        <v>6.5</v>
      </c>
      <c r="L1153">
        <v>1.85</v>
      </c>
      <c r="M1153" t="s">
        <v>122</v>
      </c>
      <c r="N1153" t="s">
        <v>1648</v>
      </c>
      <c r="O1153">
        <v>153</v>
      </c>
      <c r="P1153" t="s">
        <v>520</v>
      </c>
      <c r="Q1153">
        <v>4000</v>
      </c>
      <c r="R1153" t="s">
        <v>6117</v>
      </c>
      <c r="S1153">
        <v>828</v>
      </c>
      <c r="T1153" t="s">
        <v>6119</v>
      </c>
      <c r="U1153">
        <v>491</v>
      </c>
      <c r="V1153">
        <v>17000</v>
      </c>
      <c r="W1153">
        <v>6727</v>
      </c>
      <c r="X1153">
        <v>2</v>
      </c>
      <c r="Y1153">
        <v>74169</v>
      </c>
      <c r="Z1153">
        <v>154</v>
      </c>
      <c r="AA1153">
        <v>112</v>
      </c>
      <c r="AB1153" t="s">
        <v>6121</v>
      </c>
    </row>
    <row r="1154" spans="1:28" x14ac:dyDescent="0.3">
      <c r="A1154" s="4" t="s">
        <v>6122</v>
      </c>
      <c r="B1154" t="s">
        <v>67</v>
      </c>
      <c r="C1154" t="s">
        <v>68</v>
      </c>
      <c r="D1154" t="s">
        <v>58</v>
      </c>
      <c r="E1154">
        <v>2002</v>
      </c>
      <c r="F1154">
        <v>115</v>
      </c>
      <c r="G1154" t="s">
        <v>2161</v>
      </c>
      <c r="H1154" t="s">
        <v>6123</v>
      </c>
      <c r="I1154" s="4">
        <v>42000000</v>
      </c>
      <c r="J1154" s="4">
        <v>41543207</v>
      </c>
      <c r="K1154">
        <v>6.3</v>
      </c>
      <c r="L1154">
        <v>2.35</v>
      </c>
      <c r="M1154" t="s">
        <v>69</v>
      </c>
      <c r="N1154" t="s">
        <v>5277</v>
      </c>
      <c r="O1154">
        <v>73</v>
      </c>
      <c r="P1154" t="s">
        <v>493</v>
      </c>
      <c r="Q1154">
        <v>11000</v>
      </c>
      <c r="R1154" t="s">
        <v>1565</v>
      </c>
      <c r="S1154">
        <v>3000</v>
      </c>
      <c r="T1154" t="s">
        <v>1309</v>
      </c>
      <c r="U1154">
        <v>505</v>
      </c>
      <c r="V1154">
        <v>893</v>
      </c>
      <c r="W1154">
        <v>15571</v>
      </c>
      <c r="X1154">
        <v>1</v>
      </c>
      <c r="Y1154">
        <v>30077</v>
      </c>
      <c r="Z1154">
        <v>114</v>
      </c>
      <c r="AA1154">
        <v>175</v>
      </c>
      <c r="AB1154" t="s">
        <v>6124</v>
      </c>
    </row>
    <row r="1155" spans="1:28" x14ac:dyDescent="0.3">
      <c r="A1155" s="4" t="s">
        <v>6126</v>
      </c>
      <c r="B1155" t="s">
        <v>67</v>
      </c>
      <c r="C1155" t="s">
        <v>68</v>
      </c>
      <c r="D1155" t="s">
        <v>58</v>
      </c>
      <c r="E1155">
        <v>1996</v>
      </c>
      <c r="F1155">
        <v>122</v>
      </c>
      <c r="G1155" t="s">
        <v>1437</v>
      </c>
      <c r="H1155" t="s">
        <v>6128</v>
      </c>
      <c r="I1155" s="4">
        <v>42000000</v>
      </c>
      <c r="J1155" s="4">
        <v>41252428</v>
      </c>
      <c r="K1155">
        <v>6.5</v>
      </c>
      <c r="L1155">
        <v>1.85</v>
      </c>
      <c r="M1155" t="s">
        <v>69</v>
      </c>
      <c r="N1155" t="s">
        <v>6125</v>
      </c>
      <c r="O1155">
        <v>0</v>
      </c>
      <c r="P1155" t="s">
        <v>328</v>
      </c>
      <c r="Q1155">
        <v>12000</v>
      </c>
      <c r="R1155" t="s">
        <v>2930</v>
      </c>
      <c r="S1155">
        <v>592</v>
      </c>
      <c r="T1155" t="s">
        <v>6127</v>
      </c>
      <c r="U1155">
        <v>292</v>
      </c>
      <c r="V1155">
        <v>0</v>
      </c>
      <c r="W1155">
        <v>13716</v>
      </c>
      <c r="X1155">
        <v>0</v>
      </c>
      <c r="Y1155">
        <v>11453</v>
      </c>
      <c r="Z1155">
        <v>27</v>
      </c>
      <c r="AA1155">
        <v>71</v>
      </c>
      <c r="AB1155" t="s">
        <v>6129</v>
      </c>
    </row>
    <row r="1156" spans="1:28" x14ac:dyDescent="0.3">
      <c r="A1156" s="4" t="s">
        <v>6132</v>
      </c>
      <c r="B1156" t="s">
        <v>67</v>
      </c>
      <c r="C1156" t="s">
        <v>68</v>
      </c>
      <c r="D1156" t="s">
        <v>58</v>
      </c>
      <c r="E1156">
        <v>2002</v>
      </c>
      <c r="F1156">
        <v>119</v>
      </c>
      <c r="G1156" t="s">
        <v>6131</v>
      </c>
      <c r="H1156" t="s">
        <v>6134</v>
      </c>
      <c r="I1156" s="4">
        <v>32000000</v>
      </c>
      <c r="J1156" s="4">
        <v>35228696</v>
      </c>
      <c r="K1156">
        <v>6.5</v>
      </c>
      <c r="L1156">
        <v>2.35</v>
      </c>
      <c r="M1156" t="s">
        <v>69</v>
      </c>
      <c r="N1156" t="s">
        <v>6130</v>
      </c>
      <c r="O1156">
        <v>89</v>
      </c>
      <c r="P1156" t="s">
        <v>2405</v>
      </c>
      <c r="Q1156">
        <v>650</v>
      </c>
      <c r="R1156" t="s">
        <v>1004</v>
      </c>
      <c r="S1156">
        <v>537</v>
      </c>
      <c r="T1156" t="s">
        <v>6133</v>
      </c>
      <c r="U1156">
        <v>395</v>
      </c>
      <c r="V1156">
        <v>0</v>
      </c>
      <c r="W1156">
        <v>1651</v>
      </c>
      <c r="X1156">
        <v>0</v>
      </c>
      <c r="Y1156">
        <v>63677</v>
      </c>
      <c r="Z1156">
        <v>166</v>
      </c>
      <c r="AA1156">
        <v>460</v>
      </c>
      <c r="AB1156" t="s">
        <v>6135</v>
      </c>
    </row>
    <row r="1157" spans="1:28" x14ac:dyDescent="0.3">
      <c r="A1157" s="4" t="s">
        <v>6137</v>
      </c>
      <c r="B1157" t="s">
        <v>67</v>
      </c>
      <c r="C1157" t="s">
        <v>68</v>
      </c>
      <c r="D1157" t="s">
        <v>58</v>
      </c>
      <c r="E1157">
        <v>2009</v>
      </c>
      <c r="F1157">
        <v>81</v>
      </c>
      <c r="G1157" t="s">
        <v>10</v>
      </c>
      <c r="H1157" t="s">
        <v>6139</v>
      </c>
      <c r="I1157" s="4">
        <v>42000000</v>
      </c>
      <c r="J1157" s="4">
        <v>59992760</v>
      </c>
      <c r="K1157">
        <v>5.8</v>
      </c>
      <c r="L1157">
        <v>1.85</v>
      </c>
      <c r="M1157" t="s">
        <v>612</v>
      </c>
      <c r="N1157" t="s">
        <v>3733</v>
      </c>
      <c r="O1157">
        <v>119</v>
      </c>
      <c r="P1157" t="s">
        <v>6136</v>
      </c>
      <c r="Q1157">
        <v>468</v>
      </c>
      <c r="R1157" t="s">
        <v>2007</v>
      </c>
      <c r="S1157">
        <v>442</v>
      </c>
      <c r="T1157" t="s">
        <v>6138</v>
      </c>
      <c r="U1157">
        <v>412</v>
      </c>
      <c r="V1157">
        <v>0</v>
      </c>
      <c r="W1157">
        <v>2134</v>
      </c>
      <c r="X1157">
        <v>1</v>
      </c>
      <c r="Y1157">
        <v>119622</v>
      </c>
      <c r="Z1157">
        <v>288</v>
      </c>
      <c r="AA1157">
        <v>396</v>
      </c>
      <c r="AB1157" t="s">
        <v>6140</v>
      </c>
    </row>
    <row r="1158" spans="1:28" x14ac:dyDescent="0.3">
      <c r="A1158" s="4" t="s">
        <v>6143</v>
      </c>
      <c r="B1158" t="s">
        <v>67</v>
      </c>
      <c r="C1158" t="s">
        <v>86</v>
      </c>
      <c r="D1158" t="s">
        <v>58</v>
      </c>
      <c r="E1158">
        <v>1989</v>
      </c>
      <c r="F1158">
        <v>133</v>
      </c>
      <c r="G1158" t="s">
        <v>80</v>
      </c>
      <c r="H1158" t="s">
        <v>6145</v>
      </c>
      <c r="I1158" s="4">
        <v>32000000</v>
      </c>
      <c r="J1158" s="4">
        <v>34667015</v>
      </c>
      <c r="K1158">
        <v>6.6</v>
      </c>
      <c r="L1158">
        <v>2.35</v>
      </c>
      <c r="M1158" t="s">
        <v>69</v>
      </c>
      <c r="N1158" t="s">
        <v>6141</v>
      </c>
      <c r="O1158">
        <v>46</v>
      </c>
      <c r="P1158" t="s">
        <v>6142</v>
      </c>
      <c r="Q1158">
        <v>683</v>
      </c>
      <c r="R1158" t="s">
        <v>3496</v>
      </c>
      <c r="S1158">
        <v>349</v>
      </c>
      <c r="T1158" t="s">
        <v>6144</v>
      </c>
      <c r="U1158">
        <v>275</v>
      </c>
      <c r="V1158">
        <v>0</v>
      </c>
      <c r="W1158">
        <v>2371</v>
      </c>
      <c r="X1158">
        <v>0</v>
      </c>
      <c r="Y1158">
        <v>74009</v>
      </c>
      <c r="Z1158">
        <v>117</v>
      </c>
      <c r="AA1158">
        <v>317</v>
      </c>
      <c r="AB1158" t="s">
        <v>6146</v>
      </c>
    </row>
    <row r="1159" spans="1:28" x14ac:dyDescent="0.3">
      <c r="A1159" s="4" t="s">
        <v>6148</v>
      </c>
      <c r="B1159" t="s">
        <v>67</v>
      </c>
      <c r="C1159" t="s">
        <v>68</v>
      </c>
      <c r="D1159" t="s">
        <v>58</v>
      </c>
      <c r="E1159">
        <v>2011</v>
      </c>
      <c r="F1159">
        <v>100</v>
      </c>
      <c r="G1159" t="s">
        <v>2681</v>
      </c>
      <c r="H1159" t="s">
        <v>6149</v>
      </c>
      <c r="I1159" s="4">
        <v>42000000</v>
      </c>
      <c r="J1159" s="4">
        <v>37652565</v>
      </c>
      <c r="K1159">
        <v>5.4</v>
      </c>
      <c r="L1159">
        <v>2.35</v>
      </c>
      <c r="M1159" t="s">
        <v>69</v>
      </c>
      <c r="N1159" t="s">
        <v>6147</v>
      </c>
      <c r="O1159">
        <v>308</v>
      </c>
      <c r="P1159" t="s">
        <v>467</v>
      </c>
      <c r="Q1159">
        <v>10000</v>
      </c>
      <c r="R1159" t="s">
        <v>4064</v>
      </c>
      <c r="S1159">
        <v>2000</v>
      </c>
      <c r="T1159" t="s">
        <v>2683</v>
      </c>
      <c r="U1159">
        <v>913</v>
      </c>
      <c r="V1159">
        <v>20000</v>
      </c>
      <c r="W1159">
        <v>15369</v>
      </c>
      <c r="X1159">
        <v>2</v>
      </c>
      <c r="Y1159">
        <v>91151</v>
      </c>
      <c r="Z1159">
        <v>291</v>
      </c>
      <c r="AA1159">
        <v>283</v>
      </c>
      <c r="AB1159" t="s">
        <v>6150</v>
      </c>
    </row>
    <row r="1160" spans="1:28" x14ac:dyDescent="0.3">
      <c r="A1160" s="4" t="s">
        <v>6152</v>
      </c>
      <c r="B1160" t="s">
        <v>67</v>
      </c>
      <c r="C1160" t="s">
        <v>68</v>
      </c>
      <c r="D1160" t="s">
        <v>58</v>
      </c>
      <c r="E1160">
        <v>2001</v>
      </c>
      <c r="F1160">
        <v>120</v>
      </c>
      <c r="G1160" t="s">
        <v>491</v>
      </c>
      <c r="H1160" t="s">
        <v>6153</v>
      </c>
      <c r="I1160" s="4">
        <v>42000000</v>
      </c>
      <c r="J1160" s="4">
        <v>24375436</v>
      </c>
      <c r="K1160">
        <v>6.1</v>
      </c>
      <c r="L1160">
        <v>2.35</v>
      </c>
      <c r="M1160" t="s">
        <v>612</v>
      </c>
      <c r="N1160" t="s">
        <v>6151</v>
      </c>
      <c r="O1160">
        <v>17</v>
      </c>
      <c r="P1160" t="s">
        <v>1765</v>
      </c>
      <c r="Q1160">
        <v>22000</v>
      </c>
      <c r="R1160" t="s">
        <v>802</v>
      </c>
      <c r="S1160">
        <v>9000</v>
      </c>
      <c r="T1160" t="s">
        <v>288</v>
      </c>
      <c r="U1160">
        <v>808</v>
      </c>
      <c r="V1160">
        <v>748</v>
      </c>
      <c r="W1160">
        <v>33585</v>
      </c>
      <c r="X1160">
        <v>1</v>
      </c>
      <c r="Y1160">
        <v>42547</v>
      </c>
      <c r="Z1160">
        <v>151</v>
      </c>
      <c r="AA1160">
        <v>265</v>
      </c>
      <c r="AB1160" t="s">
        <v>6154</v>
      </c>
    </row>
    <row r="1161" spans="1:28" x14ac:dyDescent="0.3">
      <c r="A1161" s="4" t="s">
        <v>6157</v>
      </c>
      <c r="B1161" t="s">
        <v>67</v>
      </c>
      <c r="C1161" t="s">
        <v>86</v>
      </c>
      <c r="D1161" t="s">
        <v>58</v>
      </c>
      <c r="E1161">
        <v>1993</v>
      </c>
      <c r="F1161">
        <v>104</v>
      </c>
      <c r="G1161" t="s">
        <v>5913</v>
      </c>
      <c r="H1161" t="s">
        <v>6158</v>
      </c>
      <c r="I1161" s="4">
        <v>42000000</v>
      </c>
      <c r="J1161" s="4">
        <v>20915465</v>
      </c>
      <c r="K1161">
        <v>4</v>
      </c>
      <c r="L1161">
        <v>1.85</v>
      </c>
      <c r="M1161" t="s">
        <v>122</v>
      </c>
      <c r="N1161" t="s">
        <v>6155</v>
      </c>
      <c r="O1161">
        <v>5</v>
      </c>
      <c r="P1161" t="s">
        <v>2416</v>
      </c>
      <c r="Q1161">
        <v>5000</v>
      </c>
      <c r="R1161" t="s">
        <v>6156</v>
      </c>
      <c r="S1161">
        <v>922</v>
      </c>
      <c r="T1161" t="s">
        <v>796</v>
      </c>
      <c r="U1161">
        <v>687</v>
      </c>
      <c r="V1161">
        <v>0</v>
      </c>
      <c r="W1161">
        <v>7723</v>
      </c>
      <c r="X1161">
        <v>0</v>
      </c>
      <c r="Y1161">
        <v>38203</v>
      </c>
      <c r="Z1161">
        <v>36</v>
      </c>
      <c r="AA1161">
        <v>290</v>
      </c>
      <c r="AB1161" t="s">
        <v>6159</v>
      </c>
    </row>
    <row r="1162" spans="1:28" x14ac:dyDescent="0.3">
      <c r="A1162" s="4" t="s">
        <v>6161</v>
      </c>
      <c r="B1162" t="s">
        <v>67</v>
      </c>
      <c r="C1162" t="s">
        <v>68</v>
      </c>
      <c r="D1162" t="s">
        <v>58</v>
      </c>
      <c r="E1162">
        <v>2005</v>
      </c>
      <c r="F1162">
        <v>122</v>
      </c>
      <c r="G1162" t="s">
        <v>2144</v>
      </c>
      <c r="H1162" t="s">
        <v>6163</v>
      </c>
      <c r="I1162" s="4">
        <v>50000000</v>
      </c>
      <c r="J1162" s="4">
        <v>24127895</v>
      </c>
      <c r="K1162">
        <v>7.6</v>
      </c>
      <c r="L1162">
        <v>2.35</v>
      </c>
      <c r="M1162" t="s">
        <v>612</v>
      </c>
      <c r="N1162" t="s">
        <v>5352</v>
      </c>
      <c r="O1162">
        <v>487</v>
      </c>
      <c r="P1162" t="s">
        <v>732</v>
      </c>
      <c r="Q1162">
        <v>12000</v>
      </c>
      <c r="R1162" t="s">
        <v>6160</v>
      </c>
      <c r="S1162">
        <v>43</v>
      </c>
      <c r="T1162" t="s">
        <v>6162</v>
      </c>
      <c r="U1162">
        <v>16</v>
      </c>
      <c r="V1162">
        <v>10000</v>
      </c>
      <c r="W1162">
        <v>12076</v>
      </c>
      <c r="X1162">
        <v>2</v>
      </c>
      <c r="Y1162">
        <v>248123</v>
      </c>
      <c r="Z1162">
        <v>168</v>
      </c>
      <c r="AA1162">
        <v>437</v>
      </c>
      <c r="AB1162" t="s">
        <v>6164</v>
      </c>
    </row>
    <row r="1163" spans="1:28" x14ac:dyDescent="0.3">
      <c r="A1163" s="4" t="s">
        <v>6166</v>
      </c>
      <c r="B1163" t="s">
        <v>1965</v>
      </c>
      <c r="C1163" t="s">
        <v>918</v>
      </c>
      <c r="D1163" t="s">
        <v>24160</v>
      </c>
      <c r="E1163">
        <v>2002</v>
      </c>
      <c r="F1163">
        <v>80</v>
      </c>
      <c r="G1163" t="s">
        <v>1336</v>
      </c>
      <c r="H1163" t="s">
        <v>6168</v>
      </c>
      <c r="I1163" s="4">
        <v>31000000</v>
      </c>
      <c r="J1163" s="4">
        <v>84961</v>
      </c>
      <c r="K1163">
        <v>7.9</v>
      </c>
      <c r="L1163">
        <v>2.35</v>
      </c>
      <c r="M1163" t="s">
        <v>69</v>
      </c>
      <c r="N1163" t="s">
        <v>1958</v>
      </c>
      <c r="O1163">
        <v>611</v>
      </c>
      <c r="P1163" t="s">
        <v>529</v>
      </c>
      <c r="Q1163">
        <v>5000</v>
      </c>
      <c r="R1163" t="s">
        <v>6165</v>
      </c>
      <c r="S1163">
        <v>643</v>
      </c>
      <c r="T1163" t="s">
        <v>6167</v>
      </c>
      <c r="U1163">
        <v>576</v>
      </c>
      <c r="V1163">
        <v>0</v>
      </c>
      <c r="W1163">
        <v>6229</v>
      </c>
      <c r="X1163">
        <v>4</v>
      </c>
      <c r="Y1163">
        <v>149414</v>
      </c>
      <c r="Z1163">
        <v>283</v>
      </c>
      <c r="AA1163">
        <v>841</v>
      </c>
      <c r="AB1163" t="s">
        <v>6169</v>
      </c>
    </row>
    <row r="1164" spans="1:28" x14ac:dyDescent="0.3">
      <c r="A1164" s="4" t="s">
        <v>6172</v>
      </c>
      <c r="B1164" t="s">
        <v>67</v>
      </c>
      <c r="C1164" t="s">
        <v>68</v>
      </c>
      <c r="D1164" t="s">
        <v>58</v>
      </c>
      <c r="E1164">
        <v>2012</v>
      </c>
      <c r="F1164">
        <v>91</v>
      </c>
      <c r="G1164" t="s">
        <v>1555</v>
      </c>
      <c r="H1164" t="s">
        <v>6173</v>
      </c>
      <c r="I1164" s="4">
        <v>40000000</v>
      </c>
      <c r="J1164" s="4">
        <v>26404753</v>
      </c>
      <c r="K1164">
        <v>5.3</v>
      </c>
      <c r="L1164">
        <v>2.35</v>
      </c>
      <c r="M1164" t="s">
        <v>69</v>
      </c>
      <c r="N1164" t="s">
        <v>6170</v>
      </c>
      <c r="O1164">
        <v>30</v>
      </c>
      <c r="P1164" t="s">
        <v>6156</v>
      </c>
      <c r="Q1164">
        <v>922</v>
      </c>
      <c r="R1164" t="s">
        <v>6171</v>
      </c>
      <c r="S1164">
        <v>786</v>
      </c>
      <c r="T1164" t="s">
        <v>3994</v>
      </c>
      <c r="U1164">
        <v>497</v>
      </c>
      <c r="V1164">
        <v>19000</v>
      </c>
      <c r="W1164">
        <v>3301</v>
      </c>
      <c r="X1164">
        <v>1</v>
      </c>
      <c r="Y1164">
        <v>34203</v>
      </c>
      <c r="Z1164">
        <v>127</v>
      </c>
      <c r="AA1164">
        <v>169</v>
      </c>
      <c r="AB1164" t="s">
        <v>6174</v>
      </c>
    </row>
    <row r="1165" spans="1:28" x14ac:dyDescent="0.3">
      <c r="A1165" s="4" t="s">
        <v>6177</v>
      </c>
      <c r="B1165" t="s">
        <v>67</v>
      </c>
      <c r="C1165" t="s">
        <v>68</v>
      </c>
      <c r="D1165" t="s">
        <v>58</v>
      </c>
      <c r="E1165">
        <v>2014</v>
      </c>
      <c r="F1165">
        <v>112</v>
      </c>
      <c r="G1165" t="s">
        <v>10</v>
      </c>
      <c r="H1165" t="s">
        <v>6179</v>
      </c>
      <c r="I1165" s="4">
        <v>44000000</v>
      </c>
      <c r="J1165" s="4">
        <v>6105175</v>
      </c>
      <c r="K1165">
        <v>6.6</v>
      </c>
      <c r="L1165">
        <v>2.35</v>
      </c>
      <c r="M1165" t="s">
        <v>612</v>
      </c>
      <c r="N1165" t="s">
        <v>6175</v>
      </c>
      <c r="O1165">
        <v>133</v>
      </c>
      <c r="P1165" t="s">
        <v>107</v>
      </c>
      <c r="Q1165">
        <v>11000</v>
      </c>
      <c r="R1165" t="s">
        <v>6176</v>
      </c>
      <c r="S1165">
        <v>392</v>
      </c>
      <c r="T1165" t="s">
        <v>6178</v>
      </c>
      <c r="U1165">
        <v>365</v>
      </c>
      <c r="V1165">
        <v>50000</v>
      </c>
      <c r="W1165">
        <v>12239</v>
      </c>
      <c r="X1165">
        <v>4</v>
      </c>
      <c r="Y1165">
        <v>247020</v>
      </c>
      <c r="Z1165">
        <v>293</v>
      </c>
      <c r="AA1165">
        <v>835</v>
      </c>
      <c r="AB1165" t="s">
        <v>6180</v>
      </c>
    </row>
    <row r="1166" spans="1:28" x14ac:dyDescent="0.3">
      <c r="A1166" s="4" t="s">
        <v>6184</v>
      </c>
      <c r="B1166" t="s">
        <v>67</v>
      </c>
      <c r="C1166" t="s">
        <v>206</v>
      </c>
      <c r="D1166" t="s">
        <v>58</v>
      </c>
      <c r="E1166">
        <v>2010</v>
      </c>
      <c r="F1166">
        <v>100</v>
      </c>
      <c r="G1166" t="s">
        <v>6183</v>
      </c>
      <c r="H1166" t="s">
        <v>6186</v>
      </c>
      <c r="I1166" s="4">
        <v>45000000</v>
      </c>
      <c r="J1166" s="4">
        <v>5664251</v>
      </c>
      <c r="K1166">
        <v>6.3</v>
      </c>
      <c r="L1166">
        <v>2.35</v>
      </c>
      <c r="M1166" t="s">
        <v>612</v>
      </c>
      <c r="N1166" t="s">
        <v>6181</v>
      </c>
      <c r="O1166">
        <v>19</v>
      </c>
      <c r="P1166" t="s">
        <v>4982</v>
      </c>
      <c r="Q1166">
        <v>624</v>
      </c>
      <c r="R1166" t="s">
        <v>6182</v>
      </c>
      <c r="S1166">
        <v>489</v>
      </c>
      <c r="T1166" t="s">
        <v>6185</v>
      </c>
      <c r="U1166">
        <v>433</v>
      </c>
      <c r="V1166">
        <v>0</v>
      </c>
      <c r="W1166">
        <v>2056</v>
      </c>
      <c r="X1166">
        <v>1</v>
      </c>
      <c r="Y1166">
        <v>22309</v>
      </c>
      <c r="Z1166">
        <v>95</v>
      </c>
      <c r="AA1166">
        <v>102</v>
      </c>
      <c r="AB1166" t="s">
        <v>6187</v>
      </c>
    </row>
    <row r="1167" spans="1:28" x14ac:dyDescent="0.3">
      <c r="A1167" s="4" t="s">
        <v>24078</v>
      </c>
      <c r="B1167" t="s">
        <v>67</v>
      </c>
      <c r="C1167" t="s">
        <v>68</v>
      </c>
      <c r="D1167" t="s">
        <v>24160</v>
      </c>
      <c r="E1167" t="s">
        <v>24161</v>
      </c>
      <c r="F1167">
        <v>30</v>
      </c>
      <c r="G1167" t="s">
        <v>6189</v>
      </c>
      <c r="H1167" t="s">
        <v>6191</v>
      </c>
      <c r="I1167" s="4" t="s">
        <v>24161</v>
      </c>
      <c r="J1167" s="4" t="s">
        <v>24161</v>
      </c>
      <c r="K1167">
        <v>7.5</v>
      </c>
      <c r="L1167">
        <v>4</v>
      </c>
      <c r="M1167" t="s">
        <v>2765</v>
      </c>
      <c r="N1167" t="s">
        <v>24161</v>
      </c>
      <c r="O1167" t="s">
        <v>24161</v>
      </c>
      <c r="P1167" t="s">
        <v>3329</v>
      </c>
      <c r="Q1167">
        <v>870</v>
      </c>
      <c r="R1167" t="s">
        <v>6188</v>
      </c>
      <c r="S1167">
        <v>284</v>
      </c>
      <c r="T1167" t="s">
        <v>6190</v>
      </c>
      <c r="U1167">
        <v>253</v>
      </c>
      <c r="V1167">
        <v>455</v>
      </c>
      <c r="W1167">
        <v>1610</v>
      </c>
      <c r="X1167">
        <v>1</v>
      </c>
      <c r="Y1167">
        <v>1558</v>
      </c>
      <c r="Z1167">
        <v>4</v>
      </c>
      <c r="AA1167">
        <v>18</v>
      </c>
      <c r="AB1167" t="s">
        <v>6192</v>
      </c>
    </row>
    <row r="1168" spans="1:28" x14ac:dyDescent="0.3">
      <c r="A1168" s="4" t="s">
        <v>6194</v>
      </c>
      <c r="B1168" t="s">
        <v>1486</v>
      </c>
      <c r="C1168" t="s">
        <v>1487</v>
      </c>
      <c r="D1168" t="s">
        <v>58</v>
      </c>
      <c r="E1168">
        <v>2009</v>
      </c>
      <c r="F1168">
        <v>105</v>
      </c>
      <c r="G1168" t="s">
        <v>1771</v>
      </c>
      <c r="H1168" t="s">
        <v>6195</v>
      </c>
      <c r="I1168" s="4">
        <v>27000000</v>
      </c>
      <c r="J1168" s="4">
        <v>1260917</v>
      </c>
      <c r="K1168">
        <v>7.2</v>
      </c>
      <c r="L1168">
        <v>2.35</v>
      </c>
      <c r="M1168" t="s">
        <v>612</v>
      </c>
      <c r="N1168" t="s">
        <v>4185</v>
      </c>
      <c r="O1168">
        <v>0</v>
      </c>
      <c r="P1168" t="s">
        <v>264</v>
      </c>
      <c r="Q1168">
        <v>1000</v>
      </c>
      <c r="R1168" t="s">
        <v>6193</v>
      </c>
      <c r="S1168">
        <v>172</v>
      </c>
      <c r="T1168" t="s">
        <v>4821</v>
      </c>
      <c r="U1168">
        <v>52</v>
      </c>
      <c r="V1168">
        <v>0</v>
      </c>
      <c r="W1168">
        <v>1342</v>
      </c>
      <c r="X1168">
        <v>4</v>
      </c>
      <c r="Y1168">
        <v>24657</v>
      </c>
      <c r="Z1168">
        <v>213</v>
      </c>
      <c r="AA1168">
        <v>71</v>
      </c>
      <c r="AB1168" t="s">
        <v>6196</v>
      </c>
    </row>
    <row r="1169" spans="1:28" x14ac:dyDescent="0.3">
      <c r="A1169" s="4" t="s">
        <v>6198</v>
      </c>
      <c r="B1169" t="s">
        <v>67</v>
      </c>
      <c r="C1169" t="s">
        <v>68</v>
      </c>
      <c r="D1169" t="s">
        <v>58</v>
      </c>
      <c r="E1169">
        <v>2002</v>
      </c>
      <c r="F1169">
        <v>110</v>
      </c>
      <c r="G1169" t="s">
        <v>6197</v>
      </c>
      <c r="H1169" t="s">
        <v>6200</v>
      </c>
      <c r="I1169" s="4">
        <v>41000000</v>
      </c>
      <c r="J1169" s="4">
        <v>116724075</v>
      </c>
      <c r="K1169">
        <v>7</v>
      </c>
      <c r="L1169">
        <v>2.35</v>
      </c>
      <c r="M1169" t="s">
        <v>612</v>
      </c>
      <c r="N1169" t="s">
        <v>4919</v>
      </c>
      <c r="O1169">
        <v>161</v>
      </c>
      <c r="P1169" t="s">
        <v>1562</v>
      </c>
      <c r="Q1169">
        <v>1000</v>
      </c>
      <c r="R1169" t="s">
        <v>731</v>
      </c>
      <c r="S1169">
        <v>418</v>
      </c>
      <c r="T1169" t="s">
        <v>6199</v>
      </c>
      <c r="U1169">
        <v>196</v>
      </c>
      <c r="V1169">
        <v>0</v>
      </c>
      <c r="W1169">
        <v>1954</v>
      </c>
      <c r="X1169">
        <v>0</v>
      </c>
      <c r="Y1169">
        <v>187181</v>
      </c>
      <c r="Z1169">
        <v>119</v>
      </c>
      <c r="AA1169">
        <v>564</v>
      </c>
      <c r="AB1169" t="s">
        <v>6201</v>
      </c>
    </row>
    <row r="1170" spans="1:28" x14ac:dyDescent="0.3">
      <c r="A1170" s="4" t="s">
        <v>6204</v>
      </c>
      <c r="B1170" t="s">
        <v>1486</v>
      </c>
      <c r="C1170" t="s">
        <v>1487</v>
      </c>
      <c r="D1170" t="s">
        <v>58</v>
      </c>
      <c r="E1170">
        <v>2015</v>
      </c>
      <c r="F1170">
        <v>101</v>
      </c>
      <c r="G1170" t="s">
        <v>498</v>
      </c>
      <c r="H1170" t="s">
        <v>6206</v>
      </c>
      <c r="I1170" s="4" t="s">
        <v>24161</v>
      </c>
      <c r="J1170" s="4" t="s">
        <v>24161</v>
      </c>
      <c r="K1170">
        <v>4.9000000000000004</v>
      </c>
      <c r="L1170" t="s">
        <v>24161</v>
      </c>
      <c r="M1170" t="s">
        <v>24161</v>
      </c>
      <c r="N1170" t="s">
        <v>6202</v>
      </c>
      <c r="O1170">
        <v>326</v>
      </c>
      <c r="P1170" t="s">
        <v>6202</v>
      </c>
      <c r="Q1170">
        <v>326</v>
      </c>
      <c r="R1170" t="s">
        <v>6203</v>
      </c>
      <c r="S1170">
        <v>152</v>
      </c>
      <c r="T1170" t="s">
        <v>6205</v>
      </c>
      <c r="U1170">
        <v>6</v>
      </c>
      <c r="V1170">
        <v>161</v>
      </c>
      <c r="W1170">
        <v>488</v>
      </c>
      <c r="X1170">
        <v>0</v>
      </c>
      <c r="Y1170">
        <v>590</v>
      </c>
      <c r="Z1170">
        <v>9</v>
      </c>
      <c r="AA1170">
        <v>5</v>
      </c>
      <c r="AB1170" t="s">
        <v>6207</v>
      </c>
    </row>
    <row r="1171" spans="1:28" x14ac:dyDescent="0.3">
      <c r="A1171" s="4" t="s">
        <v>6208</v>
      </c>
      <c r="B1171" t="s">
        <v>67</v>
      </c>
      <c r="C1171" t="s">
        <v>68</v>
      </c>
      <c r="D1171" t="s">
        <v>58</v>
      </c>
      <c r="E1171">
        <v>2001</v>
      </c>
      <c r="F1171">
        <v>144</v>
      </c>
      <c r="G1171" t="s">
        <v>108</v>
      </c>
      <c r="H1171" t="s">
        <v>6210</v>
      </c>
      <c r="I1171" s="4">
        <v>65000000</v>
      </c>
      <c r="J1171" s="4">
        <v>56083966</v>
      </c>
      <c r="K1171">
        <v>6.9</v>
      </c>
      <c r="L1171">
        <v>2.35</v>
      </c>
      <c r="M1171" t="s">
        <v>69</v>
      </c>
      <c r="N1171" t="s">
        <v>5086</v>
      </c>
      <c r="O1171">
        <v>241</v>
      </c>
      <c r="P1171" t="s">
        <v>490</v>
      </c>
      <c r="Q1171">
        <v>13000</v>
      </c>
      <c r="R1171" t="s">
        <v>1835</v>
      </c>
      <c r="S1171">
        <v>3000</v>
      </c>
      <c r="T1171" t="s">
        <v>6209</v>
      </c>
      <c r="U1171">
        <v>996</v>
      </c>
      <c r="V1171">
        <v>0</v>
      </c>
      <c r="W1171">
        <v>18761</v>
      </c>
      <c r="X1171">
        <v>1</v>
      </c>
      <c r="Y1171">
        <v>137003</v>
      </c>
      <c r="Z1171">
        <v>167</v>
      </c>
      <c r="AA1171">
        <v>658</v>
      </c>
      <c r="AB1171" t="s">
        <v>6211</v>
      </c>
    </row>
    <row r="1172" spans="1:28" x14ac:dyDescent="0.3">
      <c r="A1172" s="4" t="s">
        <v>6215</v>
      </c>
      <c r="B1172" t="s">
        <v>67</v>
      </c>
      <c r="C1172" t="s">
        <v>3869</v>
      </c>
      <c r="D1172" t="s">
        <v>58</v>
      </c>
      <c r="E1172">
        <v>2003</v>
      </c>
      <c r="F1172">
        <v>108</v>
      </c>
      <c r="G1172" t="s">
        <v>1282</v>
      </c>
      <c r="H1172" t="s">
        <v>6217</v>
      </c>
      <c r="I1172" s="4">
        <v>41000000</v>
      </c>
      <c r="J1172" s="4">
        <v>22108977</v>
      </c>
      <c r="K1172">
        <v>5.2</v>
      </c>
      <c r="L1172">
        <v>2.35</v>
      </c>
      <c r="M1172" t="s">
        <v>69</v>
      </c>
      <c r="N1172" t="s">
        <v>6212</v>
      </c>
      <c r="O1172">
        <v>4</v>
      </c>
      <c r="P1172" t="s">
        <v>6214</v>
      </c>
      <c r="Q1172">
        <v>687</v>
      </c>
      <c r="R1172" t="s">
        <v>6213</v>
      </c>
      <c r="S1172">
        <v>312</v>
      </c>
      <c r="T1172" t="s">
        <v>6216</v>
      </c>
      <c r="U1172">
        <v>96</v>
      </c>
      <c r="V1172">
        <v>505</v>
      </c>
      <c r="W1172">
        <v>1134</v>
      </c>
      <c r="X1172">
        <v>1</v>
      </c>
      <c r="Y1172">
        <v>29861</v>
      </c>
      <c r="Z1172">
        <v>98</v>
      </c>
      <c r="AA1172">
        <v>132</v>
      </c>
      <c r="AB1172" t="s">
        <v>6218</v>
      </c>
    </row>
    <row r="1173" spans="1:28" x14ac:dyDescent="0.3">
      <c r="A1173" s="4" t="s">
        <v>6219</v>
      </c>
      <c r="B1173" t="s">
        <v>67</v>
      </c>
      <c r="C1173" t="s">
        <v>68</v>
      </c>
      <c r="D1173" t="s">
        <v>58</v>
      </c>
      <c r="E1173">
        <v>1999</v>
      </c>
      <c r="F1173">
        <v>107</v>
      </c>
      <c r="G1173" t="s">
        <v>1943</v>
      </c>
      <c r="H1173" t="s">
        <v>6220</v>
      </c>
      <c r="I1173" s="4">
        <v>40000000</v>
      </c>
      <c r="J1173" s="4">
        <v>293501675</v>
      </c>
      <c r="K1173">
        <v>8.1</v>
      </c>
      <c r="L1173">
        <v>1.85</v>
      </c>
      <c r="M1173" t="s">
        <v>69</v>
      </c>
      <c r="N1173" t="s">
        <v>938</v>
      </c>
      <c r="O1173">
        <v>0</v>
      </c>
      <c r="P1173" t="s">
        <v>1002</v>
      </c>
      <c r="Q1173">
        <v>13000</v>
      </c>
      <c r="R1173" t="s">
        <v>2208</v>
      </c>
      <c r="S1173">
        <v>3000</v>
      </c>
      <c r="T1173" t="s">
        <v>2038</v>
      </c>
      <c r="U1173">
        <v>766</v>
      </c>
      <c r="V1173">
        <v>14000</v>
      </c>
      <c r="W1173">
        <v>17540</v>
      </c>
      <c r="X1173">
        <v>0</v>
      </c>
      <c r="Y1173">
        <v>704766</v>
      </c>
      <c r="Z1173">
        <v>234</v>
      </c>
      <c r="AA1173">
        <v>2073</v>
      </c>
      <c r="AB1173" t="s">
        <v>6221</v>
      </c>
    </row>
    <row r="1174" spans="1:28" x14ac:dyDescent="0.3">
      <c r="A1174" s="4" t="s">
        <v>6224</v>
      </c>
      <c r="B1174" t="s">
        <v>67</v>
      </c>
      <c r="C1174" t="s">
        <v>68</v>
      </c>
      <c r="D1174" t="s">
        <v>58</v>
      </c>
      <c r="E1174">
        <v>2012</v>
      </c>
      <c r="F1174">
        <v>102</v>
      </c>
      <c r="G1174" t="s">
        <v>361</v>
      </c>
      <c r="H1174" t="s">
        <v>6226</v>
      </c>
      <c r="I1174" s="4">
        <v>42000000</v>
      </c>
      <c r="J1174" s="4">
        <v>18600911</v>
      </c>
      <c r="K1174">
        <v>6.6</v>
      </c>
      <c r="L1174">
        <v>2.35</v>
      </c>
      <c r="M1174" t="s">
        <v>69</v>
      </c>
      <c r="N1174" t="s">
        <v>6222</v>
      </c>
      <c r="O1174">
        <v>20</v>
      </c>
      <c r="P1174" t="s">
        <v>5886</v>
      </c>
      <c r="Q1174">
        <v>107</v>
      </c>
      <c r="R1174" t="s">
        <v>6223</v>
      </c>
      <c r="S1174">
        <v>81</v>
      </c>
      <c r="T1174" t="s">
        <v>6225</v>
      </c>
      <c r="U1174">
        <v>54</v>
      </c>
      <c r="V1174">
        <v>11000</v>
      </c>
      <c r="W1174">
        <v>362</v>
      </c>
      <c r="X1174">
        <v>6</v>
      </c>
      <c r="Y1174">
        <v>125198</v>
      </c>
      <c r="Z1174">
        <v>258</v>
      </c>
      <c r="AA1174">
        <v>153</v>
      </c>
      <c r="AB1174" t="s">
        <v>6227</v>
      </c>
    </row>
    <row r="1175" spans="1:28" x14ac:dyDescent="0.3">
      <c r="A1175" s="4" t="s">
        <v>6228</v>
      </c>
      <c r="B1175" t="s">
        <v>67</v>
      </c>
      <c r="C1175" t="s">
        <v>68</v>
      </c>
      <c r="D1175" t="s">
        <v>58</v>
      </c>
      <c r="E1175">
        <v>2011</v>
      </c>
      <c r="F1175">
        <v>100</v>
      </c>
      <c r="G1175" t="s">
        <v>10</v>
      </c>
      <c r="H1175" t="s">
        <v>6230</v>
      </c>
      <c r="I1175" s="4">
        <v>41000000</v>
      </c>
      <c r="J1175" s="4">
        <v>7204138</v>
      </c>
      <c r="K1175">
        <v>6.2</v>
      </c>
      <c r="L1175">
        <v>2.35</v>
      </c>
      <c r="M1175" t="s">
        <v>122</v>
      </c>
      <c r="N1175" t="s">
        <v>3940</v>
      </c>
      <c r="O1175">
        <v>64</v>
      </c>
      <c r="P1175" t="s">
        <v>5840</v>
      </c>
      <c r="Q1175">
        <v>734</v>
      </c>
      <c r="R1175" t="s">
        <v>3250</v>
      </c>
      <c r="S1175">
        <v>574</v>
      </c>
      <c r="T1175" t="s">
        <v>6229</v>
      </c>
      <c r="U1175">
        <v>296</v>
      </c>
      <c r="V1175">
        <v>11000</v>
      </c>
      <c r="W1175">
        <v>2085</v>
      </c>
      <c r="X1175">
        <v>0</v>
      </c>
      <c r="Y1175">
        <v>34809</v>
      </c>
      <c r="Z1175">
        <v>108</v>
      </c>
      <c r="AA1175">
        <v>125</v>
      </c>
      <c r="AB1175" t="s">
        <v>6231</v>
      </c>
    </row>
    <row r="1176" spans="1:28" x14ac:dyDescent="0.3">
      <c r="A1176" s="4" t="s">
        <v>6235</v>
      </c>
      <c r="B1176" t="s">
        <v>67</v>
      </c>
      <c r="C1176" t="s">
        <v>68</v>
      </c>
      <c r="D1176" t="s">
        <v>58</v>
      </c>
      <c r="E1176">
        <v>1984</v>
      </c>
      <c r="F1176">
        <v>126</v>
      </c>
      <c r="G1176" t="s">
        <v>6234</v>
      </c>
      <c r="H1176" t="s">
        <v>6237</v>
      </c>
      <c r="I1176" s="4">
        <v>8000000</v>
      </c>
      <c r="J1176" s="4">
        <v>90800000</v>
      </c>
      <c r="K1176">
        <v>7.2</v>
      </c>
      <c r="L1176">
        <v>1.85</v>
      </c>
      <c r="M1176" t="s">
        <v>122</v>
      </c>
      <c r="N1176" t="s">
        <v>6232</v>
      </c>
      <c r="O1176">
        <v>80</v>
      </c>
      <c r="P1176" t="s">
        <v>6020</v>
      </c>
      <c r="Q1176">
        <v>668</v>
      </c>
      <c r="R1176" t="s">
        <v>6233</v>
      </c>
      <c r="S1176">
        <v>641</v>
      </c>
      <c r="T1176" t="s">
        <v>6236</v>
      </c>
      <c r="U1176">
        <v>225</v>
      </c>
      <c r="V1176">
        <v>0</v>
      </c>
      <c r="W1176">
        <v>2004</v>
      </c>
      <c r="X1176">
        <v>0</v>
      </c>
      <c r="Y1176">
        <v>126907</v>
      </c>
      <c r="Z1176">
        <v>81</v>
      </c>
      <c r="AA1176">
        <v>235</v>
      </c>
      <c r="AB1176" t="s">
        <v>6238</v>
      </c>
    </row>
    <row r="1177" spans="1:28" x14ac:dyDescent="0.3">
      <c r="A1177" s="4" t="s">
        <v>6239</v>
      </c>
      <c r="B1177" t="s">
        <v>67</v>
      </c>
      <c r="C1177" t="s">
        <v>68</v>
      </c>
      <c r="D1177" t="s">
        <v>58</v>
      </c>
      <c r="E1177">
        <v>2013</v>
      </c>
      <c r="F1177">
        <v>138</v>
      </c>
      <c r="G1177" t="s">
        <v>1954</v>
      </c>
      <c r="H1177" t="s">
        <v>6240</v>
      </c>
      <c r="I1177" s="4">
        <v>40000000</v>
      </c>
      <c r="J1177" s="4">
        <v>150117807</v>
      </c>
      <c r="K1177">
        <v>7.3</v>
      </c>
      <c r="L1177">
        <v>2.35</v>
      </c>
      <c r="M1177" t="s">
        <v>612</v>
      </c>
      <c r="N1177" t="s">
        <v>4175</v>
      </c>
      <c r="O1177">
        <v>737</v>
      </c>
      <c r="P1177" t="s">
        <v>374</v>
      </c>
      <c r="Q1177">
        <v>34000</v>
      </c>
      <c r="R1177" t="s">
        <v>88</v>
      </c>
      <c r="S1177">
        <v>23000</v>
      </c>
      <c r="T1177" t="s">
        <v>681</v>
      </c>
      <c r="U1177">
        <v>14000</v>
      </c>
      <c r="V1177">
        <v>63000</v>
      </c>
      <c r="W1177">
        <v>83012</v>
      </c>
      <c r="X1177">
        <v>5</v>
      </c>
      <c r="Y1177">
        <v>358416</v>
      </c>
      <c r="Z1177">
        <v>538</v>
      </c>
      <c r="AA1177">
        <v>751</v>
      </c>
      <c r="AB1177" t="s">
        <v>6241</v>
      </c>
    </row>
    <row r="1178" spans="1:28" x14ac:dyDescent="0.3">
      <c r="A1178" s="4" t="s">
        <v>6243</v>
      </c>
      <c r="B1178" t="s">
        <v>67</v>
      </c>
      <c r="C1178" t="s">
        <v>68</v>
      </c>
      <c r="D1178" t="s">
        <v>58</v>
      </c>
      <c r="E1178">
        <v>2009</v>
      </c>
      <c r="F1178">
        <v>108</v>
      </c>
      <c r="G1178" t="s">
        <v>1437</v>
      </c>
      <c r="H1178" t="s">
        <v>6244</v>
      </c>
      <c r="I1178" s="4">
        <v>40000000</v>
      </c>
      <c r="J1178" s="4">
        <v>163947053</v>
      </c>
      <c r="K1178">
        <v>6.7</v>
      </c>
      <c r="L1178">
        <v>2.35</v>
      </c>
      <c r="M1178" t="s">
        <v>69</v>
      </c>
      <c r="N1178" t="s">
        <v>6242</v>
      </c>
      <c r="O1178">
        <v>98</v>
      </c>
      <c r="P1178" t="s">
        <v>342</v>
      </c>
      <c r="Q1178">
        <v>16000</v>
      </c>
      <c r="R1178" t="s">
        <v>4245</v>
      </c>
      <c r="S1178">
        <v>896</v>
      </c>
      <c r="T1178" t="s">
        <v>2078</v>
      </c>
      <c r="U1178">
        <v>723</v>
      </c>
      <c r="V1178">
        <v>10000</v>
      </c>
      <c r="W1178">
        <v>18656</v>
      </c>
      <c r="X1178">
        <v>1</v>
      </c>
      <c r="Y1178">
        <v>227824</v>
      </c>
      <c r="Z1178">
        <v>224</v>
      </c>
      <c r="AA1178">
        <v>273</v>
      </c>
      <c r="AB1178" t="s">
        <v>6245</v>
      </c>
    </row>
    <row r="1179" spans="1:28" x14ac:dyDescent="0.3">
      <c r="A1179" s="4" t="s">
        <v>6248</v>
      </c>
      <c r="B1179" t="s">
        <v>67</v>
      </c>
      <c r="C1179" t="s">
        <v>68</v>
      </c>
      <c r="D1179" t="s">
        <v>58</v>
      </c>
      <c r="E1179">
        <v>1999</v>
      </c>
      <c r="F1179">
        <v>105</v>
      </c>
      <c r="G1179" t="s">
        <v>2234</v>
      </c>
      <c r="H1179" t="s">
        <v>6250</v>
      </c>
      <c r="I1179" s="4">
        <v>70000000</v>
      </c>
      <c r="J1179" s="4">
        <v>116735231</v>
      </c>
      <c r="K1179">
        <v>6.4</v>
      </c>
      <c r="L1179">
        <v>2.35</v>
      </c>
      <c r="M1179" t="s">
        <v>612</v>
      </c>
      <c r="N1179" t="s">
        <v>6246</v>
      </c>
      <c r="O1179">
        <v>78</v>
      </c>
      <c r="P1179" t="s">
        <v>379</v>
      </c>
      <c r="Q1179">
        <v>984</v>
      </c>
      <c r="R1179" t="s">
        <v>6247</v>
      </c>
      <c r="S1179">
        <v>489</v>
      </c>
      <c r="T1179" t="s">
        <v>6249</v>
      </c>
      <c r="U1179">
        <v>298</v>
      </c>
      <c r="V1179">
        <v>0</v>
      </c>
      <c r="W1179">
        <v>2129</v>
      </c>
      <c r="X1179">
        <v>0</v>
      </c>
      <c r="Y1179">
        <v>56646</v>
      </c>
      <c r="Z1179">
        <v>129</v>
      </c>
      <c r="AA1179">
        <v>336</v>
      </c>
      <c r="AB1179" t="s">
        <v>6251</v>
      </c>
    </row>
    <row r="1180" spans="1:28" x14ac:dyDescent="0.3">
      <c r="A1180" s="4" t="s">
        <v>6253</v>
      </c>
      <c r="B1180" t="s">
        <v>67</v>
      </c>
      <c r="C1180" t="s">
        <v>68</v>
      </c>
      <c r="D1180" t="s">
        <v>58</v>
      </c>
      <c r="E1180">
        <v>1989</v>
      </c>
      <c r="F1180">
        <v>108</v>
      </c>
      <c r="G1180" t="s">
        <v>1894</v>
      </c>
      <c r="H1180" t="s">
        <v>6255</v>
      </c>
      <c r="I1180" s="4">
        <v>40000000</v>
      </c>
      <c r="J1180" s="4">
        <v>118500000</v>
      </c>
      <c r="K1180">
        <v>7.8</v>
      </c>
      <c r="L1180">
        <v>1.85</v>
      </c>
      <c r="M1180" t="s">
        <v>122</v>
      </c>
      <c r="N1180" t="s">
        <v>462</v>
      </c>
      <c r="O1180">
        <v>0</v>
      </c>
      <c r="P1180" t="s">
        <v>3767</v>
      </c>
      <c r="Q1180">
        <v>1000</v>
      </c>
      <c r="R1180" t="s">
        <v>6252</v>
      </c>
      <c r="S1180">
        <v>869</v>
      </c>
      <c r="T1180" t="s">
        <v>6254</v>
      </c>
      <c r="U1180">
        <v>690</v>
      </c>
      <c r="V1180">
        <v>12000</v>
      </c>
      <c r="W1180">
        <v>3660</v>
      </c>
      <c r="X1180">
        <v>0</v>
      </c>
      <c r="Y1180">
        <v>340085</v>
      </c>
      <c r="Z1180">
        <v>125</v>
      </c>
      <c r="AA1180">
        <v>327</v>
      </c>
      <c r="AB1180" t="s">
        <v>6256</v>
      </c>
    </row>
    <row r="1181" spans="1:28" x14ac:dyDescent="0.3">
      <c r="A1181" s="4" t="s">
        <v>6257</v>
      </c>
      <c r="B1181" t="s">
        <v>67</v>
      </c>
      <c r="C1181" t="s">
        <v>1487</v>
      </c>
      <c r="D1181" t="s">
        <v>58</v>
      </c>
      <c r="E1181">
        <v>2014</v>
      </c>
      <c r="F1181">
        <v>89</v>
      </c>
      <c r="G1181" t="s">
        <v>2829</v>
      </c>
      <c r="H1181" t="s">
        <v>6258</v>
      </c>
      <c r="I1181" s="4">
        <v>40000000</v>
      </c>
      <c r="J1181" s="4">
        <v>126546825</v>
      </c>
      <c r="K1181">
        <v>6.4</v>
      </c>
      <c r="L1181">
        <v>2.35</v>
      </c>
      <c r="M1181" t="s">
        <v>612</v>
      </c>
      <c r="N1181" t="s">
        <v>1990</v>
      </c>
      <c r="O1181">
        <v>0</v>
      </c>
      <c r="P1181" t="s">
        <v>127</v>
      </c>
      <c r="Q1181">
        <v>19000</v>
      </c>
      <c r="R1181" t="s">
        <v>493</v>
      </c>
      <c r="S1181">
        <v>11000</v>
      </c>
      <c r="T1181" t="s">
        <v>5193</v>
      </c>
      <c r="U1181">
        <v>903</v>
      </c>
      <c r="V1181">
        <v>83000</v>
      </c>
      <c r="W1181">
        <v>32325</v>
      </c>
      <c r="X1181">
        <v>0</v>
      </c>
      <c r="Y1181">
        <v>327367</v>
      </c>
      <c r="Z1181">
        <v>433</v>
      </c>
      <c r="AA1181">
        <v>918</v>
      </c>
      <c r="AB1181" t="s">
        <v>6259</v>
      </c>
    </row>
    <row r="1182" spans="1:28" x14ac:dyDescent="0.3">
      <c r="A1182" s="4" t="s">
        <v>6261</v>
      </c>
      <c r="B1182" t="s">
        <v>67</v>
      </c>
      <c r="C1182" t="s">
        <v>68</v>
      </c>
      <c r="D1182" t="s">
        <v>58</v>
      </c>
      <c r="E1182">
        <v>2015</v>
      </c>
      <c r="F1182">
        <v>129</v>
      </c>
      <c r="G1182" t="s">
        <v>241</v>
      </c>
      <c r="H1182" t="s">
        <v>6262</v>
      </c>
      <c r="I1182" s="4">
        <v>40000000</v>
      </c>
      <c r="J1182" s="4">
        <v>166147885</v>
      </c>
      <c r="K1182">
        <v>4.0999999999999996</v>
      </c>
      <c r="L1182">
        <v>2.35</v>
      </c>
      <c r="M1182" t="s">
        <v>612</v>
      </c>
      <c r="N1182" t="s">
        <v>6260</v>
      </c>
      <c r="O1182">
        <v>456</v>
      </c>
      <c r="P1182" t="s">
        <v>1425</v>
      </c>
      <c r="Q1182">
        <v>1000</v>
      </c>
      <c r="R1182" t="s">
        <v>5698</v>
      </c>
      <c r="S1182">
        <v>935</v>
      </c>
      <c r="T1182" t="s">
        <v>756</v>
      </c>
      <c r="U1182">
        <v>716</v>
      </c>
      <c r="V1182">
        <v>101000</v>
      </c>
      <c r="W1182">
        <v>4585</v>
      </c>
      <c r="X1182">
        <v>0</v>
      </c>
      <c r="Y1182">
        <v>220020</v>
      </c>
      <c r="Z1182">
        <v>362</v>
      </c>
      <c r="AA1182">
        <v>1360</v>
      </c>
      <c r="AB1182" t="s">
        <v>6263</v>
      </c>
    </row>
    <row r="1183" spans="1:28" x14ac:dyDescent="0.3">
      <c r="A1183" s="4" t="s">
        <v>6264</v>
      </c>
      <c r="B1183" t="s">
        <v>67</v>
      </c>
      <c r="C1183" t="s">
        <v>68</v>
      </c>
      <c r="D1183" t="s">
        <v>58</v>
      </c>
      <c r="E1183">
        <v>2003</v>
      </c>
      <c r="F1183">
        <v>84</v>
      </c>
      <c r="G1183" t="s">
        <v>3052</v>
      </c>
      <c r="H1183" t="s">
        <v>6265</v>
      </c>
      <c r="I1183" s="4">
        <v>38000000</v>
      </c>
      <c r="J1183" s="4">
        <v>111760631</v>
      </c>
      <c r="K1183">
        <v>4.0999999999999996</v>
      </c>
      <c r="L1183">
        <v>1.85</v>
      </c>
      <c r="M1183" t="s">
        <v>122</v>
      </c>
      <c r="N1183" t="s">
        <v>4908</v>
      </c>
      <c r="O1183">
        <v>0</v>
      </c>
      <c r="P1183" t="s">
        <v>1803</v>
      </c>
      <c r="Q1183">
        <v>13000</v>
      </c>
      <c r="R1183" t="s">
        <v>520</v>
      </c>
      <c r="S1183">
        <v>4000</v>
      </c>
      <c r="T1183" t="s">
        <v>5902</v>
      </c>
      <c r="U1183">
        <v>2000</v>
      </c>
      <c r="V1183">
        <v>681</v>
      </c>
      <c r="W1183">
        <v>22935</v>
      </c>
      <c r="X1183">
        <v>3</v>
      </c>
      <c r="Y1183">
        <v>40227</v>
      </c>
      <c r="Z1183">
        <v>93</v>
      </c>
      <c r="AA1183">
        <v>188</v>
      </c>
      <c r="AB1183" t="s">
        <v>6266</v>
      </c>
    </row>
    <row r="1184" spans="1:28" x14ac:dyDescent="0.3">
      <c r="A1184" s="4" t="s">
        <v>6267</v>
      </c>
      <c r="B1184" t="s">
        <v>67</v>
      </c>
      <c r="C1184" t="s">
        <v>68</v>
      </c>
      <c r="D1184" t="s">
        <v>58</v>
      </c>
      <c r="E1184">
        <v>1996</v>
      </c>
      <c r="F1184">
        <v>149</v>
      </c>
      <c r="G1184" t="s">
        <v>2144</v>
      </c>
      <c r="H1184" t="s">
        <v>6268</v>
      </c>
      <c r="I1184" s="4">
        <v>40000000</v>
      </c>
      <c r="J1184" s="4">
        <v>108706165</v>
      </c>
      <c r="K1184">
        <v>7.4</v>
      </c>
      <c r="L1184">
        <v>2.35</v>
      </c>
      <c r="M1184" t="s">
        <v>612</v>
      </c>
      <c r="N1184" t="s">
        <v>1347</v>
      </c>
      <c r="O1184">
        <v>541</v>
      </c>
      <c r="P1184" t="s">
        <v>147</v>
      </c>
      <c r="Q1184">
        <v>18000</v>
      </c>
      <c r="R1184" t="s">
        <v>687</v>
      </c>
      <c r="S1184">
        <v>11000</v>
      </c>
      <c r="T1184" t="s">
        <v>457</v>
      </c>
      <c r="U1184">
        <v>1000</v>
      </c>
      <c r="V1184">
        <v>0</v>
      </c>
      <c r="W1184">
        <v>31349</v>
      </c>
      <c r="X1184">
        <v>3</v>
      </c>
      <c r="Y1184">
        <v>99558</v>
      </c>
      <c r="Z1184">
        <v>71</v>
      </c>
      <c r="AA1184">
        <v>236</v>
      </c>
      <c r="AB1184" t="s">
        <v>6269</v>
      </c>
    </row>
    <row r="1185" spans="1:28" x14ac:dyDescent="0.3">
      <c r="A1185" s="4" t="s">
        <v>6270</v>
      </c>
      <c r="B1185" t="s">
        <v>67</v>
      </c>
      <c r="C1185" t="s">
        <v>68</v>
      </c>
      <c r="D1185" t="s">
        <v>58</v>
      </c>
      <c r="E1185">
        <v>2003</v>
      </c>
      <c r="F1185">
        <v>94</v>
      </c>
      <c r="G1185" t="s">
        <v>3072</v>
      </c>
      <c r="H1185" t="s">
        <v>6271</v>
      </c>
      <c r="I1185" s="4">
        <v>40000000</v>
      </c>
      <c r="J1185" s="4">
        <v>138614544</v>
      </c>
      <c r="K1185">
        <v>5.8</v>
      </c>
      <c r="L1185">
        <v>1.85</v>
      </c>
      <c r="M1185" t="s">
        <v>122</v>
      </c>
      <c r="N1185" t="s">
        <v>835</v>
      </c>
      <c r="O1185">
        <v>189</v>
      </c>
      <c r="P1185" t="s">
        <v>4026</v>
      </c>
      <c r="Q1185">
        <v>3000</v>
      </c>
      <c r="R1185" t="s">
        <v>4028</v>
      </c>
      <c r="S1185">
        <v>2000</v>
      </c>
      <c r="T1185" t="s">
        <v>5016</v>
      </c>
      <c r="U1185">
        <v>597</v>
      </c>
      <c r="V1185">
        <v>0</v>
      </c>
      <c r="W1185">
        <v>7014</v>
      </c>
      <c r="X1185">
        <v>15</v>
      </c>
      <c r="Y1185">
        <v>75152</v>
      </c>
      <c r="Z1185">
        <v>104</v>
      </c>
      <c r="AA1185">
        <v>288</v>
      </c>
      <c r="AB1185" t="s">
        <v>6272</v>
      </c>
    </row>
    <row r="1186" spans="1:28" x14ac:dyDescent="0.3">
      <c r="A1186" s="4" t="s">
        <v>6276</v>
      </c>
      <c r="B1186" t="s">
        <v>67</v>
      </c>
      <c r="C1186" t="s">
        <v>68</v>
      </c>
      <c r="D1186" t="s">
        <v>58</v>
      </c>
      <c r="E1186">
        <v>2013</v>
      </c>
      <c r="F1186">
        <v>121</v>
      </c>
      <c r="G1186" t="s">
        <v>6274</v>
      </c>
      <c r="H1186" t="s">
        <v>6278</v>
      </c>
      <c r="I1186" s="4">
        <v>40000000</v>
      </c>
      <c r="J1186" s="4">
        <v>125069696</v>
      </c>
      <c r="K1186">
        <v>7.6</v>
      </c>
      <c r="L1186">
        <v>2.35</v>
      </c>
      <c r="M1186" t="s">
        <v>612</v>
      </c>
      <c r="N1186" t="s">
        <v>252</v>
      </c>
      <c r="O1186">
        <v>532</v>
      </c>
      <c r="P1186" t="s">
        <v>6275</v>
      </c>
      <c r="Q1186">
        <v>480</v>
      </c>
      <c r="R1186" t="s">
        <v>6273</v>
      </c>
      <c r="S1186">
        <v>449</v>
      </c>
      <c r="T1186" t="s">
        <v>6277</v>
      </c>
      <c r="U1186">
        <v>127</v>
      </c>
      <c r="V1186">
        <v>58000</v>
      </c>
      <c r="W1186">
        <v>1261</v>
      </c>
      <c r="X1186">
        <v>0</v>
      </c>
      <c r="Y1186">
        <v>203963</v>
      </c>
      <c r="Z1186">
        <v>319</v>
      </c>
      <c r="AA1186">
        <v>420</v>
      </c>
      <c r="AB1186" t="s">
        <v>6279</v>
      </c>
    </row>
    <row r="1187" spans="1:28" x14ac:dyDescent="0.3">
      <c r="A1187" s="4" t="s">
        <v>6282</v>
      </c>
      <c r="B1187" t="s">
        <v>67</v>
      </c>
      <c r="C1187" t="s">
        <v>68</v>
      </c>
      <c r="D1187" t="s">
        <v>24160</v>
      </c>
      <c r="E1187">
        <v>1992</v>
      </c>
      <c r="F1187">
        <v>128</v>
      </c>
      <c r="G1187" t="s">
        <v>6281</v>
      </c>
      <c r="H1187" t="s">
        <v>6284</v>
      </c>
      <c r="I1187" s="4">
        <v>40000000</v>
      </c>
      <c r="J1187" s="4">
        <v>107458785</v>
      </c>
      <c r="K1187">
        <v>7.2</v>
      </c>
      <c r="L1187">
        <v>2.35</v>
      </c>
      <c r="M1187" t="s">
        <v>122</v>
      </c>
      <c r="N1187" t="s">
        <v>5624</v>
      </c>
      <c r="O1187">
        <v>545</v>
      </c>
      <c r="P1187" t="s">
        <v>349</v>
      </c>
      <c r="Q1187">
        <v>15000</v>
      </c>
      <c r="R1187" t="s">
        <v>6280</v>
      </c>
      <c r="S1187">
        <v>923</v>
      </c>
      <c r="T1187" t="s">
        <v>6283</v>
      </c>
      <c r="U1187">
        <v>251</v>
      </c>
      <c r="V1187">
        <v>0</v>
      </c>
      <c r="W1187">
        <v>16751</v>
      </c>
      <c r="X1187">
        <v>3</v>
      </c>
      <c r="Y1187">
        <v>71754</v>
      </c>
      <c r="Z1187">
        <v>41</v>
      </c>
      <c r="AA1187">
        <v>166</v>
      </c>
      <c r="AB1187" t="s">
        <v>6285</v>
      </c>
    </row>
    <row r="1188" spans="1:28" x14ac:dyDescent="0.3">
      <c r="A1188" s="4" t="s">
        <v>6287</v>
      </c>
      <c r="B1188" t="s">
        <v>67</v>
      </c>
      <c r="C1188" t="s">
        <v>68</v>
      </c>
      <c r="D1188" t="s">
        <v>58</v>
      </c>
      <c r="E1188">
        <v>2016</v>
      </c>
      <c r="F1188">
        <v>134</v>
      </c>
      <c r="G1188" t="s">
        <v>3046</v>
      </c>
      <c r="H1188" t="s">
        <v>6288</v>
      </c>
      <c r="I1188" s="4">
        <v>40000000</v>
      </c>
      <c r="J1188" s="4">
        <v>102310175</v>
      </c>
      <c r="K1188">
        <v>7.8</v>
      </c>
      <c r="L1188">
        <v>2.35</v>
      </c>
      <c r="M1188" t="s">
        <v>612</v>
      </c>
      <c r="N1188" t="s">
        <v>359</v>
      </c>
      <c r="O1188">
        <v>0</v>
      </c>
      <c r="P1188" t="s">
        <v>6286</v>
      </c>
      <c r="Q1188">
        <v>1000</v>
      </c>
      <c r="R1188" t="s">
        <v>3809</v>
      </c>
      <c r="S1188">
        <v>575</v>
      </c>
      <c r="T1188" t="s">
        <v>535</v>
      </c>
      <c r="U1188">
        <v>336</v>
      </c>
      <c r="V1188">
        <v>40000</v>
      </c>
      <c r="W1188">
        <v>2676</v>
      </c>
      <c r="X1188">
        <v>0</v>
      </c>
      <c r="Y1188">
        <v>64989</v>
      </c>
      <c r="Z1188">
        <v>300</v>
      </c>
      <c r="AA1188">
        <v>279</v>
      </c>
      <c r="AB1188" t="s">
        <v>6289</v>
      </c>
    </row>
    <row r="1189" spans="1:28" x14ac:dyDescent="0.3">
      <c r="A1189" s="4" t="s">
        <v>6291</v>
      </c>
      <c r="B1189" t="s">
        <v>67</v>
      </c>
      <c r="C1189" t="s">
        <v>68</v>
      </c>
      <c r="D1189" t="s">
        <v>58</v>
      </c>
      <c r="E1189">
        <v>2010</v>
      </c>
      <c r="F1189">
        <v>120</v>
      </c>
      <c r="G1189" t="s">
        <v>1566</v>
      </c>
      <c r="H1189" t="s">
        <v>6293</v>
      </c>
      <c r="I1189" s="4">
        <v>40000000</v>
      </c>
      <c r="J1189" s="4">
        <v>96917897</v>
      </c>
      <c r="K1189">
        <v>7.7</v>
      </c>
      <c r="L1189">
        <v>2.35</v>
      </c>
      <c r="M1189" t="s">
        <v>69</v>
      </c>
      <c r="N1189" t="s">
        <v>712</v>
      </c>
      <c r="O1189">
        <v>21000</v>
      </c>
      <c r="P1189" t="s">
        <v>208</v>
      </c>
      <c r="Q1189">
        <v>10000</v>
      </c>
      <c r="R1189" t="s">
        <v>6290</v>
      </c>
      <c r="S1189">
        <v>349</v>
      </c>
      <c r="T1189" t="s">
        <v>6292</v>
      </c>
      <c r="U1189">
        <v>81</v>
      </c>
      <c r="V1189">
        <v>74000</v>
      </c>
      <c r="W1189">
        <v>10555</v>
      </c>
      <c r="X1189">
        <v>0</v>
      </c>
      <c r="Y1189">
        <v>479453</v>
      </c>
      <c r="Z1189">
        <v>556</v>
      </c>
      <c r="AA1189">
        <v>696</v>
      </c>
      <c r="AB1189" t="s">
        <v>6294</v>
      </c>
    </row>
    <row r="1190" spans="1:28" x14ac:dyDescent="0.3">
      <c r="A1190" s="4" t="s">
        <v>6298</v>
      </c>
      <c r="B1190" t="s">
        <v>67</v>
      </c>
      <c r="C1190" t="s">
        <v>68</v>
      </c>
      <c r="D1190" t="s">
        <v>58</v>
      </c>
      <c r="E1190">
        <v>2009</v>
      </c>
      <c r="F1190">
        <v>129</v>
      </c>
      <c r="G1190" t="s">
        <v>1437</v>
      </c>
      <c r="H1190" t="s">
        <v>6300</v>
      </c>
      <c r="I1190" s="4">
        <v>40000000</v>
      </c>
      <c r="J1190" s="4">
        <v>93952276</v>
      </c>
      <c r="K1190">
        <v>6.4</v>
      </c>
      <c r="L1190">
        <v>2.35</v>
      </c>
      <c r="M1190" t="s">
        <v>69</v>
      </c>
      <c r="N1190" t="s">
        <v>6295</v>
      </c>
      <c r="O1190">
        <v>42</v>
      </c>
      <c r="P1190" t="s">
        <v>6297</v>
      </c>
      <c r="Q1190">
        <v>97</v>
      </c>
      <c r="R1190" t="s">
        <v>6296</v>
      </c>
      <c r="S1190">
        <v>50</v>
      </c>
      <c r="T1190" t="s">
        <v>6299</v>
      </c>
      <c r="U1190">
        <v>49</v>
      </c>
      <c r="V1190">
        <v>12000</v>
      </c>
      <c r="W1190">
        <v>318</v>
      </c>
      <c r="X1190">
        <v>7</v>
      </c>
      <c r="Y1190">
        <v>132048</v>
      </c>
      <c r="Z1190">
        <v>161</v>
      </c>
      <c r="AA1190">
        <v>203</v>
      </c>
      <c r="AB1190" t="s">
        <v>6301</v>
      </c>
    </row>
    <row r="1191" spans="1:28" x14ac:dyDescent="0.3">
      <c r="A1191" s="4" t="s">
        <v>6303</v>
      </c>
      <c r="B1191" t="s">
        <v>67</v>
      </c>
      <c r="C1191" t="s">
        <v>68</v>
      </c>
      <c r="D1191" t="s">
        <v>58</v>
      </c>
      <c r="E1191">
        <v>2006</v>
      </c>
      <c r="F1191">
        <v>89</v>
      </c>
      <c r="G1191" t="s">
        <v>10</v>
      </c>
      <c r="H1191" t="s">
        <v>6304</v>
      </c>
      <c r="I1191" s="4">
        <v>45000000</v>
      </c>
      <c r="J1191" s="4">
        <v>90703745</v>
      </c>
      <c r="K1191">
        <v>5.0999999999999996</v>
      </c>
      <c r="L1191">
        <v>1.85</v>
      </c>
      <c r="M1191" t="s">
        <v>69</v>
      </c>
      <c r="N1191" t="s">
        <v>5702</v>
      </c>
      <c r="O1191">
        <v>119</v>
      </c>
      <c r="P1191" t="s">
        <v>6302</v>
      </c>
      <c r="Q1191">
        <v>2000</v>
      </c>
      <c r="R1191" t="s">
        <v>2631</v>
      </c>
      <c r="S1191">
        <v>869</v>
      </c>
      <c r="T1191" t="s">
        <v>5704</v>
      </c>
      <c r="U1191">
        <v>807</v>
      </c>
      <c r="V1191">
        <v>1000</v>
      </c>
      <c r="W1191">
        <v>5855</v>
      </c>
      <c r="X1191">
        <v>8</v>
      </c>
      <c r="Y1191">
        <v>93748</v>
      </c>
      <c r="Z1191">
        <v>151</v>
      </c>
      <c r="AA1191">
        <v>410</v>
      </c>
      <c r="AB1191" t="s">
        <v>6305</v>
      </c>
    </row>
    <row r="1192" spans="1:28" x14ac:dyDescent="0.3">
      <c r="A1192" s="4" t="s">
        <v>6309</v>
      </c>
      <c r="B1192" t="s">
        <v>67</v>
      </c>
      <c r="C1192" t="s">
        <v>68</v>
      </c>
      <c r="D1192" t="s">
        <v>58</v>
      </c>
      <c r="E1192">
        <v>2000</v>
      </c>
      <c r="F1192">
        <v>116</v>
      </c>
      <c r="G1192" t="s">
        <v>5108</v>
      </c>
      <c r="H1192" t="s">
        <v>6310</v>
      </c>
      <c r="I1192" s="4">
        <v>40000000</v>
      </c>
      <c r="J1192" s="4">
        <v>89138076</v>
      </c>
      <c r="K1192">
        <v>5.5</v>
      </c>
      <c r="L1192">
        <v>2.35</v>
      </c>
      <c r="M1192" t="s">
        <v>612</v>
      </c>
      <c r="N1192" t="s">
        <v>6306</v>
      </c>
      <c r="O1192">
        <v>0</v>
      </c>
      <c r="P1192" t="s">
        <v>6308</v>
      </c>
      <c r="Q1192">
        <v>287</v>
      </c>
      <c r="R1192" t="s">
        <v>6307</v>
      </c>
      <c r="S1192">
        <v>157</v>
      </c>
      <c r="T1192" t="s">
        <v>1620</v>
      </c>
      <c r="U1192">
        <v>71</v>
      </c>
      <c r="V1192">
        <v>0</v>
      </c>
      <c r="W1192">
        <v>600</v>
      </c>
      <c r="X1192">
        <v>4</v>
      </c>
      <c r="Y1192">
        <v>98535</v>
      </c>
      <c r="Z1192">
        <v>212</v>
      </c>
      <c r="AA1192">
        <v>734</v>
      </c>
      <c r="AB1192" t="s">
        <v>6311</v>
      </c>
    </row>
    <row r="1193" spans="1:28" x14ac:dyDescent="0.3">
      <c r="A1193" s="4" t="s">
        <v>6313</v>
      </c>
      <c r="B1193" t="s">
        <v>67</v>
      </c>
      <c r="C1193" t="s">
        <v>68</v>
      </c>
      <c r="D1193" t="s">
        <v>58</v>
      </c>
      <c r="E1193">
        <v>1990</v>
      </c>
      <c r="F1193">
        <v>118</v>
      </c>
      <c r="G1193" t="s">
        <v>6312</v>
      </c>
      <c r="H1193" t="s">
        <v>6314</v>
      </c>
      <c r="I1193" s="4">
        <v>40000000</v>
      </c>
      <c r="J1193" s="4">
        <v>87666629</v>
      </c>
      <c r="K1193">
        <v>7.4</v>
      </c>
      <c r="L1193">
        <v>1.37</v>
      </c>
      <c r="M1193" t="s">
        <v>122</v>
      </c>
      <c r="N1193" t="s">
        <v>462</v>
      </c>
      <c r="O1193">
        <v>0</v>
      </c>
      <c r="P1193" t="s">
        <v>3767</v>
      </c>
      <c r="Q1193">
        <v>1000</v>
      </c>
      <c r="R1193" t="s">
        <v>6252</v>
      </c>
      <c r="S1193">
        <v>869</v>
      </c>
      <c r="T1193" t="s">
        <v>6254</v>
      </c>
      <c r="U1193">
        <v>690</v>
      </c>
      <c r="V1193">
        <v>0</v>
      </c>
      <c r="W1193">
        <v>3986</v>
      </c>
      <c r="X1193">
        <v>0</v>
      </c>
      <c r="Y1193">
        <v>283480</v>
      </c>
      <c r="Z1193">
        <v>111</v>
      </c>
      <c r="AA1193">
        <v>263</v>
      </c>
      <c r="AB1193" t="s">
        <v>6315</v>
      </c>
    </row>
    <row r="1194" spans="1:28" x14ac:dyDescent="0.3">
      <c r="A1194" s="4" t="s">
        <v>6317</v>
      </c>
      <c r="B1194" t="s">
        <v>67</v>
      </c>
      <c r="C1194" t="s">
        <v>68</v>
      </c>
      <c r="D1194" t="s">
        <v>58</v>
      </c>
      <c r="E1194">
        <v>2015</v>
      </c>
      <c r="F1194">
        <v>107</v>
      </c>
      <c r="G1194" t="s">
        <v>1034</v>
      </c>
      <c r="H1194" t="s">
        <v>6318</v>
      </c>
      <c r="I1194" s="4">
        <v>40000000</v>
      </c>
      <c r="J1194" s="4">
        <v>90353764</v>
      </c>
      <c r="K1194">
        <v>6</v>
      </c>
      <c r="L1194">
        <v>1.85</v>
      </c>
      <c r="M1194" t="s">
        <v>612</v>
      </c>
      <c r="N1194" t="s">
        <v>6316</v>
      </c>
      <c r="O1194">
        <v>164</v>
      </c>
      <c r="P1194" t="s">
        <v>1273</v>
      </c>
      <c r="Q1194">
        <v>8000</v>
      </c>
      <c r="R1194" t="s">
        <v>4209</v>
      </c>
      <c r="S1194">
        <v>2000</v>
      </c>
      <c r="T1194" t="s">
        <v>2078</v>
      </c>
      <c r="U1194">
        <v>723</v>
      </c>
      <c r="V1194">
        <v>14000</v>
      </c>
      <c r="W1194">
        <v>12556</v>
      </c>
      <c r="X1194">
        <v>2</v>
      </c>
      <c r="Y1194">
        <v>85629</v>
      </c>
      <c r="Z1194">
        <v>173</v>
      </c>
      <c r="AA1194">
        <v>144</v>
      </c>
      <c r="AB1194" t="s">
        <v>6319</v>
      </c>
    </row>
    <row r="1195" spans="1:28" x14ac:dyDescent="0.3">
      <c r="A1195" s="4" t="s">
        <v>6321</v>
      </c>
      <c r="B1195" t="s">
        <v>67</v>
      </c>
      <c r="C1195" t="s">
        <v>68</v>
      </c>
      <c r="D1195" t="s">
        <v>58</v>
      </c>
      <c r="E1195">
        <v>1992</v>
      </c>
      <c r="F1195">
        <v>155</v>
      </c>
      <c r="G1195" t="s">
        <v>6320</v>
      </c>
      <c r="H1195" t="s">
        <v>6322</v>
      </c>
      <c r="I1195" s="4">
        <v>40000000</v>
      </c>
      <c r="J1195" s="4">
        <v>82522790</v>
      </c>
      <c r="K1195">
        <v>7.5</v>
      </c>
      <c r="L1195">
        <v>1.85</v>
      </c>
      <c r="M1195" t="s">
        <v>612</v>
      </c>
      <c r="N1195" t="s">
        <v>4855</v>
      </c>
      <c r="O1195">
        <v>0</v>
      </c>
      <c r="P1195" t="s">
        <v>615</v>
      </c>
      <c r="Q1195">
        <v>18000</v>
      </c>
      <c r="R1195" t="s">
        <v>788</v>
      </c>
      <c r="S1195">
        <v>12000</v>
      </c>
      <c r="T1195" t="s">
        <v>467</v>
      </c>
      <c r="U1195">
        <v>10000</v>
      </c>
      <c r="V1195">
        <v>14000</v>
      </c>
      <c r="W1195">
        <v>42220</v>
      </c>
      <c r="X1195">
        <v>0</v>
      </c>
      <c r="Y1195">
        <v>143835</v>
      </c>
      <c r="Z1195">
        <v>181</v>
      </c>
      <c r="AA1195">
        <v>654</v>
      </c>
      <c r="AB1195" t="s">
        <v>6323</v>
      </c>
    </row>
    <row r="1196" spans="1:28" x14ac:dyDescent="0.3">
      <c r="A1196" s="4" t="s">
        <v>6325</v>
      </c>
      <c r="B1196" t="s">
        <v>67</v>
      </c>
      <c r="C1196" t="s">
        <v>68</v>
      </c>
      <c r="D1196" t="s">
        <v>58</v>
      </c>
      <c r="E1196">
        <v>2009</v>
      </c>
      <c r="F1196">
        <v>123</v>
      </c>
      <c r="G1196" t="s">
        <v>6324</v>
      </c>
      <c r="H1196" t="s">
        <v>6326</v>
      </c>
      <c r="I1196" s="4">
        <v>40000000</v>
      </c>
      <c r="J1196" s="4">
        <v>94125426</v>
      </c>
      <c r="K1196">
        <v>7</v>
      </c>
      <c r="L1196">
        <v>1.85</v>
      </c>
      <c r="M1196" t="s">
        <v>69</v>
      </c>
      <c r="N1196" t="s">
        <v>3679</v>
      </c>
      <c r="O1196">
        <v>0</v>
      </c>
      <c r="P1196" t="s">
        <v>2395</v>
      </c>
      <c r="Q1196">
        <v>11000</v>
      </c>
      <c r="R1196" t="s">
        <v>5210</v>
      </c>
      <c r="S1196">
        <v>935</v>
      </c>
      <c r="T1196" t="s">
        <v>5398</v>
      </c>
      <c r="U1196">
        <v>923</v>
      </c>
      <c r="V1196">
        <v>13000</v>
      </c>
      <c r="W1196">
        <v>13321</v>
      </c>
      <c r="X1196">
        <v>2</v>
      </c>
      <c r="Y1196">
        <v>79264</v>
      </c>
      <c r="Z1196">
        <v>252</v>
      </c>
      <c r="AA1196">
        <v>277</v>
      </c>
      <c r="AB1196" t="s">
        <v>6327</v>
      </c>
    </row>
    <row r="1197" spans="1:28" x14ac:dyDescent="0.3">
      <c r="A1197" s="4" t="s">
        <v>6328</v>
      </c>
      <c r="B1197" t="s">
        <v>67</v>
      </c>
      <c r="C1197" t="s">
        <v>68</v>
      </c>
      <c r="D1197" t="s">
        <v>58</v>
      </c>
      <c r="E1197">
        <v>2013</v>
      </c>
      <c r="F1197">
        <v>128</v>
      </c>
      <c r="G1197" t="s">
        <v>1655</v>
      </c>
      <c r="H1197" t="s">
        <v>6329</v>
      </c>
      <c r="I1197" s="4">
        <v>40000000</v>
      </c>
      <c r="J1197" s="4">
        <v>95001343</v>
      </c>
      <c r="K1197">
        <v>7.5</v>
      </c>
      <c r="L1197">
        <v>2.35</v>
      </c>
      <c r="M1197" t="s">
        <v>69</v>
      </c>
      <c r="N1197" t="s">
        <v>5086</v>
      </c>
      <c r="O1197">
        <v>241</v>
      </c>
      <c r="P1197" t="s">
        <v>418</v>
      </c>
      <c r="Q1197">
        <v>11000</v>
      </c>
      <c r="R1197" t="s">
        <v>168</v>
      </c>
      <c r="S1197">
        <v>3000</v>
      </c>
      <c r="T1197" t="s">
        <v>3356</v>
      </c>
      <c r="U1197">
        <v>898</v>
      </c>
      <c r="V1197">
        <v>28000</v>
      </c>
      <c r="W1197">
        <v>16911</v>
      </c>
      <c r="X1197">
        <v>0</v>
      </c>
      <c r="Y1197">
        <v>66511</v>
      </c>
      <c r="Z1197">
        <v>216</v>
      </c>
      <c r="AA1197">
        <v>200</v>
      </c>
      <c r="AB1197" t="s">
        <v>6330</v>
      </c>
    </row>
    <row r="1198" spans="1:28" x14ac:dyDescent="0.3">
      <c r="A1198" s="4" t="s">
        <v>6331</v>
      </c>
      <c r="B1198" t="s">
        <v>67</v>
      </c>
      <c r="C1198" t="s">
        <v>68</v>
      </c>
      <c r="D1198" t="s">
        <v>58</v>
      </c>
      <c r="E1198">
        <v>1999</v>
      </c>
      <c r="F1198">
        <v>139</v>
      </c>
      <c r="G1198" t="s">
        <v>2144</v>
      </c>
      <c r="H1198" t="s">
        <v>6332</v>
      </c>
      <c r="I1198" s="4">
        <v>40000000</v>
      </c>
      <c r="J1198" s="4">
        <v>81292135</v>
      </c>
      <c r="K1198">
        <v>7.3</v>
      </c>
      <c r="L1198">
        <v>1.85</v>
      </c>
      <c r="M1198" t="s">
        <v>612</v>
      </c>
      <c r="N1198" t="s">
        <v>2664</v>
      </c>
      <c r="O1198">
        <v>333</v>
      </c>
      <c r="P1198" t="s">
        <v>724</v>
      </c>
      <c r="Q1198">
        <v>22000</v>
      </c>
      <c r="R1198" t="s">
        <v>1181</v>
      </c>
      <c r="S1198">
        <v>13000</v>
      </c>
      <c r="T1198" t="s">
        <v>75</v>
      </c>
      <c r="U1198">
        <v>1000</v>
      </c>
      <c r="V1198">
        <v>0</v>
      </c>
      <c r="W1198">
        <v>36810</v>
      </c>
      <c r="X1198">
        <v>1</v>
      </c>
      <c r="Y1198">
        <v>137891</v>
      </c>
      <c r="Z1198">
        <v>203</v>
      </c>
      <c r="AA1198">
        <v>696</v>
      </c>
      <c r="AB1198" t="s">
        <v>6333</v>
      </c>
    </row>
    <row r="1199" spans="1:28" x14ac:dyDescent="0.3">
      <c r="A1199" s="4" t="s">
        <v>6334</v>
      </c>
      <c r="B1199" t="s">
        <v>67</v>
      </c>
      <c r="C1199" t="s">
        <v>68</v>
      </c>
      <c r="D1199" t="s">
        <v>58</v>
      </c>
      <c r="E1199">
        <v>2014</v>
      </c>
      <c r="F1199">
        <v>109</v>
      </c>
      <c r="G1199" t="s">
        <v>10</v>
      </c>
      <c r="H1199" t="s">
        <v>6335</v>
      </c>
      <c r="I1199" s="4">
        <v>35000000</v>
      </c>
      <c r="J1199" s="4">
        <v>86208010</v>
      </c>
      <c r="K1199">
        <v>5.7</v>
      </c>
      <c r="L1199">
        <v>1.85</v>
      </c>
      <c r="M1199" t="s">
        <v>69</v>
      </c>
      <c r="N1199" t="s">
        <v>3506</v>
      </c>
      <c r="O1199">
        <v>101</v>
      </c>
      <c r="P1199" t="s">
        <v>574</v>
      </c>
      <c r="Q1199">
        <v>13000</v>
      </c>
      <c r="R1199" t="s">
        <v>3941</v>
      </c>
      <c r="S1199">
        <v>899</v>
      </c>
      <c r="T1199" t="s">
        <v>4504</v>
      </c>
      <c r="U1199">
        <v>839</v>
      </c>
      <c r="V1199">
        <v>55000</v>
      </c>
      <c r="W1199">
        <v>16179</v>
      </c>
      <c r="X1199">
        <v>1</v>
      </c>
      <c r="Y1199">
        <v>97045</v>
      </c>
      <c r="Z1199">
        <v>218</v>
      </c>
      <c r="AA1199">
        <v>285</v>
      </c>
      <c r="AB1199" t="s">
        <v>6336</v>
      </c>
    </row>
    <row r="1200" spans="1:28" x14ac:dyDescent="0.3">
      <c r="A1200" s="4" t="s">
        <v>6337</v>
      </c>
      <c r="B1200" t="s">
        <v>67</v>
      </c>
      <c r="C1200" t="s">
        <v>68</v>
      </c>
      <c r="D1200" t="s">
        <v>58</v>
      </c>
      <c r="E1200">
        <v>2006</v>
      </c>
      <c r="F1200">
        <v>120</v>
      </c>
      <c r="G1200" t="s">
        <v>3285</v>
      </c>
      <c r="H1200" t="s">
        <v>6339</v>
      </c>
      <c r="I1200" s="4">
        <v>40000000</v>
      </c>
      <c r="J1200" s="4">
        <v>81593527</v>
      </c>
      <c r="K1200">
        <v>7.3</v>
      </c>
      <c r="L1200">
        <v>2.35</v>
      </c>
      <c r="M1200" t="s">
        <v>122</v>
      </c>
      <c r="N1200" t="s">
        <v>5092</v>
      </c>
      <c r="O1200">
        <v>155</v>
      </c>
      <c r="P1200" t="s">
        <v>360</v>
      </c>
      <c r="Q1200">
        <v>23000</v>
      </c>
      <c r="R1200" t="s">
        <v>379</v>
      </c>
      <c r="S1200">
        <v>984</v>
      </c>
      <c r="T1200" t="s">
        <v>6338</v>
      </c>
      <c r="U1200">
        <v>249</v>
      </c>
      <c r="V1200">
        <v>11000</v>
      </c>
      <c r="W1200">
        <v>24300</v>
      </c>
      <c r="X1200">
        <v>1</v>
      </c>
      <c r="Y1200">
        <v>48806</v>
      </c>
      <c r="Z1200">
        <v>118</v>
      </c>
      <c r="AA1200">
        <v>263</v>
      </c>
      <c r="AB1200" t="s">
        <v>6340</v>
      </c>
    </row>
    <row r="1201" spans="1:28" x14ac:dyDescent="0.3">
      <c r="A1201" s="4" t="s">
        <v>6341</v>
      </c>
      <c r="B1201" t="s">
        <v>67</v>
      </c>
      <c r="C1201" t="s">
        <v>68</v>
      </c>
      <c r="D1201" t="s">
        <v>58</v>
      </c>
      <c r="E1201">
        <v>2015</v>
      </c>
      <c r="F1201">
        <v>121</v>
      </c>
      <c r="G1201" t="s">
        <v>2545</v>
      </c>
      <c r="H1201" t="s">
        <v>6342</v>
      </c>
      <c r="I1201" s="4">
        <v>35000000</v>
      </c>
      <c r="J1201" s="4">
        <v>75274748</v>
      </c>
      <c r="K1201">
        <v>7.2</v>
      </c>
      <c r="L1201">
        <v>1.85</v>
      </c>
      <c r="M1201" t="s">
        <v>69</v>
      </c>
      <c r="N1201" t="s">
        <v>2385</v>
      </c>
      <c r="O1201">
        <v>278</v>
      </c>
      <c r="P1201" t="s">
        <v>1765</v>
      </c>
      <c r="Q1201">
        <v>22000</v>
      </c>
      <c r="R1201" t="s">
        <v>284</v>
      </c>
      <c r="S1201">
        <v>11000</v>
      </c>
      <c r="T1201" t="s">
        <v>1084</v>
      </c>
      <c r="U1201">
        <v>808</v>
      </c>
      <c r="V1201">
        <v>54000</v>
      </c>
      <c r="W1201">
        <v>36010</v>
      </c>
      <c r="X1201">
        <v>2</v>
      </c>
      <c r="Y1201">
        <v>130661</v>
      </c>
      <c r="Z1201">
        <v>241</v>
      </c>
      <c r="AA1201">
        <v>304</v>
      </c>
      <c r="AB1201" t="s">
        <v>6343</v>
      </c>
    </row>
    <row r="1202" spans="1:28" x14ac:dyDescent="0.3">
      <c r="A1202" s="4" t="s">
        <v>6345</v>
      </c>
      <c r="B1202" t="s">
        <v>67</v>
      </c>
      <c r="C1202" t="s">
        <v>68</v>
      </c>
      <c r="D1202" t="s">
        <v>58</v>
      </c>
      <c r="E1202">
        <v>2016</v>
      </c>
      <c r="F1202">
        <v>102</v>
      </c>
      <c r="G1202" t="s">
        <v>2155</v>
      </c>
      <c r="H1202" t="s">
        <v>6346</v>
      </c>
      <c r="I1202" s="4">
        <v>40000000</v>
      </c>
      <c r="J1202" s="4">
        <v>90835030</v>
      </c>
      <c r="K1202">
        <v>5.9</v>
      </c>
      <c r="L1202">
        <v>2.35</v>
      </c>
      <c r="M1202" t="s">
        <v>69</v>
      </c>
      <c r="N1202" t="s">
        <v>1373</v>
      </c>
      <c r="O1202">
        <v>167</v>
      </c>
      <c r="P1202" t="s">
        <v>4411</v>
      </c>
      <c r="Q1202">
        <v>2000</v>
      </c>
      <c r="R1202" t="s">
        <v>6344</v>
      </c>
      <c r="S1202">
        <v>874</v>
      </c>
      <c r="T1202" t="s">
        <v>2302</v>
      </c>
      <c r="U1202">
        <v>655</v>
      </c>
      <c r="V1202">
        <v>0</v>
      </c>
      <c r="W1202">
        <v>5178</v>
      </c>
      <c r="X1202">
        <v>0</v>
      </c>
      <c r="Y1202">
        <v>28621</v>
      </c>
      <c r="Z1202">
        <v>119</v>
      </c>
      <c r="AA1202">
        <v>58</v>
      </c>
      <c r="AB1202" t="s">
        <v>6347</v>
      </c>
    </row>
    <row r="1203" spans="1:28" x14ac:dyDescent="0.3">
      <c r="A1203" s="4" t="s">
        <v>6350</v>
      </c>
      <c r="B1203" t="s">
        <v>67</v>
      </c>
      <c r="C1203" t="s">
        <v>68</v>
      </c>
      <c r="D1203" t="s">
        <v>58</v>
      </c>
      <c r="E1203">
        <v>1992</v>
      </c>
      <c r="F1203">
        <v>117</v>
      </c>
      <c r="G1203" t="s">
        <v>6349</v>
      </c>
      <c r="H1203" t="s">
        <v>6352</v>
      </c>
      <c r="I1203" s="4">
        <v>40000000</v>
      </c>
      <c r="J1203" s="4">
        <v>72455275</v>
      </c>
      <c r="K1203">
        <v>7.8</v>
      </c>
      <c r="L1203">
        <v>2.35</v>
      </c>
      <c r="M1203" t="s">
        <v>612</v>
      </c>
      <c r="N1203" t="s">
        <v>1654</v>
      </c>
      <c r="O1203">
        <v>0</v>
      </c>
      <c r="P1203" t="s">
        <v>64</v>
      </c>
      <c r="Q1203">
        <v>855</v>
      </c>
      <c r="R1203" t="s">
        <v>6348</v>
      </c>
      <c r="S1203">
        <v>363</v>
      </c>
      <c r="T1203" t="s">
        <v>6351</v>
      </c>
      <c r="U1203">
        <v>322</v>
      </c>
      <c r="V1203">
        <v>0</v>
      </c>
      <c r="W1203">
        <v>2144</v>
      </c>
      <c r="X1203">
        <v>1</v>
      </c>
      <c r="Y1203">
        <v>113068</v>
      </c>
      <c r="Z1203">
        <v>89</v>
      </c>
      <c r="AA1203">
        <v>382</v>
      </c>
      <c r="AB1203" t="s">
        <v>6353</v>
      </c>
    </row>
    <row r="1204" spans="1:28" x14ac:dyDescent="0.3">
      <c r="A1204" s="4" t="s">
        <v>6355</v>
      </c>
      <c r="B1204" t="s">
        <v>67</v>
      </c>
      <c r="C1204" t="s">
        <v>68</v>
      </c>
      <c r="D1204" t="s">
        <v>58</v>
      </c>
      <c r="E1204">
        <v>2004</v>
      </c>
      <c r="F1204">
        <v>178</v>
      </c>
      <c r="G1204" t="s">
        <v>4305</v>
      </c>
      <c r="H1204" t="s">
        <v>6356</v>
      </c>
      <c r="I1204" s="4">
        <v>40000000</v>
      </c>
      <c r="J1204" s="4">
        <v>75305995</v>
      </c>
      <c r="K1204">
        <v>7.7</v>
      </c>
      <c r="L1204">
        <v>1.85</v>
      </c>
      <c r="M1204" t="s">
        <v>69</v>
      </c>
      <c r="N1204" t="s">
        <v>3789</v>
      </c>
      <c r="O1204">
        <v>138</v>
      </c>
      <c r="P1204" t="s">
        <v>3025</v>
      </c>
      <c r="Q1204">
        <v>904</v>
      </c>
      <c r="R1204" t="s">
        <v>6354</v>
      </c>
      <c r="S1204">
        <v>876</v>
      </c>
      <c r="T1204" t="s">
        <v>170</v>
      </c>
      <c r="U1204">
        <v>748</v>
      </c>
      <c r="V1204">
        <v>0</v>
      </c>
      <c r="W1204">
        <v>5074</v>
      </c>
      <c r="X1204">
        <v>0</v>
      </c>
      <c r="Y1204">
        <v>110394</v>
      </c>
      <c r="Z1204">
        <v>209</v>
      </c>
      <c r="AA1204">
        <v>433</v>
      </c>
      <c r="AB1204" t="s">
        <v>6357</v>
      </c>
    </row>
    <row r="1205" spans="1:28" x14ac:dyDescent="0.3">
      <c r="A1205" s="4" t="s">
        <v>6359</v>
      </c>
      <c r="B1205" t="s">
        <v>67</v>
      </c>
      <c r="C1205" t="s">
        <v>68</v>
      </c>
      <c r="D1205" t="s">
        <v>24160</v>
      </c>
      <c r="E1205">
        <v>2005</v>
      </c>
      <c r="F1205">
        <v>147</v>
      </c>
      <c r="G1205" t="s">
        <v>1550</v>
      </c>
      <c r="H1205" t="s">
        <v>6361</v>
      </c>
      <c r="I1205" s="4">
        <v>40000000</v>
      </c>
      <c r="J1205" s="4">
        <v>74098862</v>
      </c>
      <c r="K1205">
        <v>8.1</v>
      </c>
      <c r="L1205">
        <v>1.85</v>
      </c>
      <c r="M1205" t="s">
        <v>612</v>
      </c>
      <c r="N1205" t="s">
        <v>3837</v>
      </c>
      <c r="O1205">
        <v>436</v>
      </c>
      <c r="P1205" t="s">
        <v>1007</v>
      </c>
      <c r="Q1205">
        <v>3000</v>
      </c>
      <c r="R1205" t="s">
        <v>6358</v>
      </c>
      <c r="S1205">
        <v>472</v>
      </c>
      <c r="T1205" t="s">
        <v>6360</v>
      </c>
      <c r="U1205">
        <v>175</v>
      </c>
      <c r="V1205">
        <v>13000</v>
      </c>
      <c r="W1205">
        <v>3924</v>
      </c>
      <c r="X1205">
        <v>1</v>
      </c>
      <c r="Y1205">
        <v>656640</v>
      </c>
      <c r="Z1205">
        <v>374</v>
      </c>
      <c r="AA1205">
        <v>1732</v>
      </c>
      <c r="AB1205" t="s">
        <v>6362</v>
      </c>
    </row>
    <row r="1206" spans="1:28" x14ac:dyDescent="0.3">
      <c r="A1206" s="4" t="s">
        <v>6363</v>
      </c>
      <c r="B1206" t="s">
        <v>67</v>
      </c>
      <c r="C1206" t="s">
        <v>68</v>
      </c>
      <c r="D1206" t="s">
        <v>58</v>
      </c>
      <c r="E1206">
        <v>2008</v>
      </c>
      <c r="F1206">
        <v>90</v>
      </c>
      <c r="G1206" t="s">
        <v>2161</v>
      </c>
      <c r="H1206" t="s">
        <v>6364</v>
      </c>
      <c r="I1206" s="4">
        <v>40000000</v>
      </c>
      <c r="J1206" s="4">
        <v>72266306</v>
      </c>
      <c r="K1206">
        <v>6.6</v>
      </c>
      <c r="L1206">
        <v>2.35</v>
      </c>
      <c r="M1206" t="s">
        <v>69</v>
      </c>
      <c r="N1206" t="s">
        <v>2500</v>
      </c>
      <c r="O1206">
        <v>38</v>
      </c>
      <c r="P1206" t="s">
        <v>563</v>
      </c>
      <c r="Q1206">
        <v>2000</v>
      </c>
      <c r="R1206" t="s">
        <v>903</v>
      </c>
      <c r="S1206">
        <v>897</v>
      </c>
      <c r="T1206" t="s">
        <v>215</v>
      </c>
      <c r="U1206">
        <v>882</v>
      </c>
      <c r="V1206">
        <v>0</v>
      </c>
      <c r="W1206">
        <v>6775</v>
      </c>
      <c r="X1206">
        <v>4</v>
      </c>
      <c r="Y1206">
        <v>127528</v>
      </c>
      <c r="Z1206">
        <v>235</v>
      </c>
      <c r="AA1206">
        <v>422</v>
      </c>
      <c r="AB1206" t="s">
        <v>6365</v>
      </c>
    </row>
    <row r="1207" spans="1:28" x14ac:dyDescent="0.3">
      <c r="A1207" s="4" t="s">
        <v>6366</v>
      </c>
      <c r="B1207" t="s">
        <v>67</v>
      </c>
      <c r="C1207" t="s">
        <v>68</v>
      </c>
      <c r="D1207" t="s">
        <v>58</v>
      </c>
      <c r="E1207">
        <v>2009</v>
      </c>
      <c r="F1207">
        <v>105</v>
      </c>
      <c r="G1207" t="s">
        <v>1700</v>
      </c>
      <c r="H1207" t="s">
        <v>6368</v>
      </c>
      <c r="I1207" s="4">
        <v>40000000</v>
      </c>
      <c r="J1207" s="4">
        <v>71347010</v>
      </c>
      <c r="K1207">
        <v>7.1</v>
      </c>
      <c r="L1207">
        <v>1.85</v>
      </c>
      <c r="M1207" t="s">
        <v>612</v>
      </c>
      <c r="N1207" t="s">
        <v>6096</v>
      </c>
      <c r="O1207">
        <v>29</v>
      </c>
      <c r="P1207" t="s">
        <v>109</v>
      </c>
      <c r="Q1207">
        <v>24000</v>
      </c>
      <c r="R1207" t="s">
        <v>277</v>
      </c>
      <c r="S1207">
        <v>4000</v>
      </c>
      <c r="T1207" t="s">
        <v>6367</v>
      </c>
      <c r="U1207">
        <v>257</v>
      </c>
      <c r="V1207">
        <v>0</v>
      </c>
      <c r="W1207">
        <v>28928</v>
      </c>
      <c r="X1207">
        <v>2</v>
      </c>
      <c r="Y1207">
        <v>166194</v>
      </c>
      <c r="Z1207">
        <v>215</v>
      </c>
      <c r="AA1207">
        <v>215</v>
      </c>
      <c r="AB1207" t="s">
        <v>6369</v>
      </c>
    </row>
    <row r="1208" spans="1:28" x14ac:dyDescent="0.3">
      <c r="A1208" s="4" t="s">
        <v>6370</v>
      </c>
      <c r="B1208" t="s">
        <v>67</v>
      </c>
      <c r="C1208" t="s">
        <v>68</v>
      </c>
      <c r="D1208" t="s">
        <v>58</v>
      </c>
      <c r="E1208">
        <v>2001</v>
      </c>
      <c r="F1208">
        <v>114</v>
      </c>
      <c r="G1208" t="s">
        <v>2508</v>
      </c>
      <c r="H1208" t="s">
        <v>6372</v>
      </c>
      <c r="I1208" s="4">
        <v>40000000</v>
      </c>
      <c r="J1208" s="4">
        <v>70836296</v>
      </c>
      <c r="K1208">
        <v>5.9</v>
      </c>
      <c r="L1208">
        <v>1.85</v>
      </c>
      <c r="M1208" t="s">
        <v>69</v>
      </c>
      <c r="N1208" t="s">
        <v>3506</v>
      </c>
      <c r="O1208">
        <v>101</v>
      </c>
      <c r="P1208" t="s">
        <v>1789</v>
      </c>
      <c r="Q1208">
        <v>700</v>
      </c>
      <c r="R1208" t="s">
        <v>2302</v>
      </c>
      <c r="S1208">
        <v>655</v>
      </c>
      <c r="T1208" t="s">
        <v>6371</v>
      </c>
      <c r="U1208">
        <v>398</v>
      </c>
      <c r="V1208">
        <v>0</v>
      </c>
      <c r="W1208">
        <v>2842</v>
      </c>
      <c r="X1208">
        <v>2</v>
      </c>
      <c r="Y1208">
        <v>109445</v>
      </c>
      <c r="Z1208">
        <v>109</v>
      </c>
      <c r="AA1208">
        <v>426</v>
      </c>
      <c r="AB1208" t="s">
        <v>6373</v>
      </c>
    </row>
    <row r="1209" spans="1:28" x14ac:dyDescent="0.3">
      <c r="A1209" s="4" t="s">
        <v>6376</v>
      </c>
      <c r="B1209" t="s">
        <v>67</v>
      </c>
      <c r="C1209" t="s">
        <v>1487</v>
      </c>
      <c r="D1209" t="s">
        <v>24160</v>
      </c>
      <c r="E1209">
        <v>1991</v>
      </c>
      <c r="F1209">
        <v>206</v>
      </c>
      <c r="G1209" t="s">
        <v>2835</v>
      </c>
      <c r="H1209" t="s">
        <v>6378</v>
      </c>
      <c r="I1209" s="4">
        <v>40000000</v>
      </c>
      <c r="J1209" s="4">
        <v>70405498</v>
      </c>
      <c r="K1209">
        <v>8</v>
      </c>
      <c r="L1209">
        <v>2.35</v>
      </c>
      <c r="M1209" t="s">
        <v>612</v>
      </c>
      <c r="N1209" t="s">
        <v>786</v>
      </c>
      <c r="O1209">
        <v>0</v>
      </c>
      <c r="P1209" t="s">
        <v>6375</v>
      </c>
      <c r="Q1209">
        <v>433</v>
      </c>
      <c r="R1209" t="s">
        <v>6374</v>
      </c>
      <c r="S1209">
        <v>256</v>
      </c>
      <c r="T1209" t="s">
        <v>6377</v>
      </c>
      <c r="U1209">
        <v>4</v>
      </c>
      <c r="V1209">
        <v>0</v>
      </c>
      <c r="W1209">
        <v>698</v>
      </c>
      <c r="X1209">
        <v>1</v>
      </c>
      <c r="Y1209">
        <v>113472</v>
      </c>
      <c r="Z1209">
        <v>125</v>
      </c>
      <c r="AA1209">
        <v>442</v>
      </c>
      <c r="AB1209" t="s">
        <v>6379</v>
      </c>
    </row>
    <row r="1210" spans="1:28" x14ac:dyDescent="0.3">
      <c r="A1210" s="4" t="s">
        <v>6381</v>
      </c>
      <c r="B1210" t="s">
        <v>67</v>
      </c>
      <c r="C1210" t="s">
        <v>68</v>
      </c>
      <c r="D1210" t="s">
        <v>58</v>
      </c>
      <c r="E1210">
        <v>2006</v>
      </c>
      <c r="F1210">
        <v>99</v>
      </c>
      <c r="G1210" t="s">
        <v>1034</v>
      </c>
      <c r="H1210" t="s">
        <v>6383</v>
      </c>
      <c r="I1210" s="4">
        <v>40000000</v>
      </c>
      <c r="J1210" s="4">
        <v>70163652</v>
      </c>
      <c r="K1210">
        <v>4.5999999999999996</v>
      </c>
      <c r="L1210">
        <v>1.85</v>
      </c>
      <c r="M1210" t="s">
        <v>69</v>
      </c>
      <c r="N1210" t="s">
        <v>4992</v>
      </c>
      <c r="O1210">
        <v>14</v>
      </c>
      <c r="P1210" t="s">
        <v>516</v>
      </c>
      <c r="Q1210">
        <v>17000</v>
      </c>
      <c r="R1210" t="s">
        <v>6380</v>
      </c>
      <c r="S1210">
        <v>826</v>
      </c>
      <c r="T1210" t="s">
        <v>6382</v>
      </c>
      <c r="U1210">
        <v>633</v>
      </c>
      <c r="V1210">
        <v>663</v>
      </c>
      <c r="W1210">
        <v>19334</v>
      </c>
      <c r="X1210">
        <v>0</v>
      </c>
      <c r="Y1210">
        <v>31968</v>
      </c>
      <c r="Z1210">
        <v>65</v>
      </c>
      <c r="AA1210">
        <v>82</v>
      </c>
      <c r="AB1210" t="s">
        <v>6384</v>
      </c>
    </row>
    <row r="1211" spans="1:28" x14ac:dyDescent="0.3">
      <c r="A1211" s="4" t="s">
        <v>6386</v>
      </c>
      <c r="B1211" t="s">
        <v>67</v>
      </c>
      <c r="C1211" t="s">
        <v>68</v>
      </c>
      <c r="D1211" t="s">
        <v>58</v>
      </c>
      <c r="E1211">
        <v>2001</v>
      </c>
      <c r="F1211">
        <v>123</v>
      </c>
      <c r="G1211" t="s">
        <v>6385</v>
      </c>
      <c r="H1211" t="s">
        <v>6387</v>
      </c>
      <c r="I1211" s="4">
        <v>34000000</v>
      </c>
      <c r="J1211" s="4">
        <v>66808615</v>
      </c>
      <c r="K1211">
        <v>6.1</v>
      </c>
      <c r="L1211">
        <v>2.35</v>
      </c>
      <c r="M1211" t="s">
        <v>612</v>
      </c>
      <c r="N1211" t="s">
        <v>70</v>
      </c>
      <c r="O1211">
        <v>563</v>
      </c>
      <c r="P1211" t="s">
        <v>109</v>
      </c>
      <c r="Q1211">
        <v>24000</v>
      </c>
      <c r="R1211" t="s">
        <v>367</v>
      </c>
      <c r="S1211">
        <v>11000</v>
      </c>
      <c r="T1211" t="s">
        <v>1549</v>
      </c>
      <c r="U1211">
        <v>8000</v>
      </c>
      <c r="V1211">
        <v>2000</v>
      </c>
      <c r="W1211">
        <v>43917</v>
      </c>
      <c r="X1211">
        <v>0</v>
      </c>
      <c r="Y1211">
        <v>87351</v>
      </c>
      <c r="Z1211">
        <v>125</v>
      </c>
      <c r="AA1211">
        <v>344</v>
      </c>
      <c r="AB1211" t="s">
        <v>6388</v>
      </c>
    </row>
    <row r="1212" spans="1:28" x14ac:dyDescent="0.3">
      <c r="A1212" s="4" t="s">
        <v>6391</v>
      </c>
      <c r="B1212" t="s">
        <v>67</v>
      </c>
      <c r="C1212" t="s">
        <v>68</v>
      </c>
      <c r="D1212" t="s">
        <v>58</v>
      </c>
      <c r="E1212">
        <v>2009</v>
      </c>
      <c r="F1212">
        <v>102</v>
      </c>
      <c r="G1212" t="s">
        <v>6389</v>
      </c>
      <c r="H1212" t="s">
        <v>6392</v>
      </c>
      <c r="I1212" s="4">
        <v>20000000</v>
      </c>
      <c r="J1212" s="4">
        <v>64149837</v>
      </c>
      <c r="K1212">
        <v>6.4</v>
      </c>
      <c r="L1212">
        <v>2.35</v>
      </c>
      <c r="M1212" t="s">
        <v>69</v>
      </c>
      <c r="N1212" t="s">
        <v>6073</v>
      </c>
      <c r="O1212">
        <v>23</v>
      </c>
      <c r="P1212" t="s">
        <v>6390</v>
      </c>
      <c r="Q1212">
        <v>2000</v>
      </c>
      <c r="R1212" t="s">
        <v>2394</v>
      </c>
      <c r="S1212">
        <v>2000</v>
      </c>
      <c r="T1212" t="s">
        <v>5048</v>
      </c>
      <c r="U1212">
        <v>651</v>
      </c>
      <c r="V1212">
        <v>0</v>
      </c>
      <c r="W1212">
        <v>7009</v>
      </c>
      <c r="X1212">
        <v>1</v>
      </c>
      <c r="Y1212">
        <v>146899</v>
      </c>
      <c r="Z1212">
        <v>191</v>
      </c>
      <c r="AA1212">
        <v>185</v>
      </c>
      <c r="AB1212" t="s">
        <v>6393</v>
      </c>
    </row>
    <row r="1213" spans="1:28" x14ac:dyDescent="0.3">
      <c r="A1213" s="4" t="s">
        <v>6396</v>
      </c>
      <c r="B1213" t="s">
        <v>67</v>
      </c>
      <c r="C1213" t="s">
        <v>68</v>
      </c>
      <c r="D1213" t="s">
        <v>58</v>
      </c>
      <c r="E1213">
        <v>2014</v>
      </c>
      <c r="F1213">
        <v>109</v>
      </c>
      <c r="G1213" t="s">
        <v>1700</v>
      </c>
      <c r="H1213" t="s">
        <v>6398</v>
      </c>
      <c r="I1213" s="4">
        <v>40000000</v>
      </c>
      <c r="J1213" s="4">
        <v>83906114</v>
      </c>
      <c r="K1213">
        <v>6</v>
      </c>
      <c r="L1213">
        <v>2.35</v>
      </c>
      <c r="M1213" t="s">
        <v>69</v>
      </c>
      <c r="N1213" t="s">
        <v>6394</v>
      </c>
      <c r="O1213">
        <v>415</v>
      </c>
      <c r="P1213" t="s">
        <v>1146</v>
      </c>
      <c r="Q1213">
        <v>982</v>
      </c>
      <c r="R1213" t="s">
        <v>6395</v>
      </c>
      <c r="S1213">
        <v>971</v>
      </c>
      <c r="T1213" t="s">
        <v>6397</v>
      </c>
      <c r="U1213">
        <v>119</v>
      </c>
      <c r="V1213">
        <v>16000</v>
      </c>
      <c r="W1213">
        <v>2357</v>
      </c>
      <c r="X1213">
        <v>2</v>
      </c>
      <c r="Y1213">
        <v>104481</v>
      </c>
      <c r="Z1213">
        <v>191</v>
      </c>
      <c r="AA1213">
        <v>189</v>
      </c>
      <c r="AB1213" t="s">
        <v>6399</v>
      </c>
    </row>
    <row r="1214" spans="1:28" x14ac:dyDescent="0.3">
      <c r="A1214" s="4" t="s">
        <v>6402</v>
      </c>
      <c r="B1214" t="s">
        <v>67</v>
      </c>
      <c r="C1214" t="s">
        <v>68</v>
      </c>
      <c r="D1214" t="s">
        <v>58</v>
      </c>
      <c r="E1214">
        <v>2009</v>
      </c>
      <c r="F1214">
        <v>82</v>
      </c>
      <c r="G1214" t="s">
        <v>23</v>
      </c>
      <c r="H1214" t="s">
        <v>6404</v>
      </c>
      <c r="I1214" s="4">
        <v>40000000</v>
      </c>
      <c r="J1214" s="4">
        <v>66466372</v>
      </c>
      <c r="K1214">
        <v>5.2</v>
      </c>
      <c r="L1214">
        <v>2.35</v>
      </c>
      <c r="M1214" t="s">
        <v>612</v>
      </c>
      <c r="N1214" t="s">
        <v>5861</v>
      </c>
      <c r="O1214">
        <v>160</v>
      </c>
      <c r="P1214" t="s">
        <v>6401</v>
      </c>
      <c r="Q1214">
        <v>164000</v>
      </c>
      <c r="R1214" t="s">
        <v>6400</v>
      </c>
      <c r="S1214">
        <v>137000</v>
      </c>
      <c r="T1214" t="s">
        <v>6403</v>
      </c>
      <c r="U1214">
        <v>748</v>
      </c>
      <c r="V1214">
        <v>0</v>
      </c>
      <c r="W1214">
        <v>303717</v>
      </c>
      <c r="X1214">
        <v>0</v>
      </c>
      <c r="Y1214">
        <v>75345</v>
      </c>
      <c r="Z1214">
        <v>221</v>
      </c>
      <c r="AA1214">
        <v>290</v>
      </c>
      <c r="AB1214" t="s">
        <v>6405</v>
      </c>
    </row>
    <row r="1215" spans="1:28" x14ac:dyDescent="0.3">
      <c r="A1215" s="4" t="s">
        <v>6406</v>
      </c>
      <c r="B1215" t="s">
        <v>67</v>
      </c>
      <c r="C1215" t="s">
        <v>68</v>
      </c>
      <c r="D1215" t="s">
        <v>58</v>
      </c>
      <c r="E1215">
        <v>2015</v>
      </c>
      <c r="F1215">
        <v>142</v>
      </c>
      <c r="G1215" t="s">
        <v>2835</v>
      </c>
      <c r="H1215" t="s">
        <v>6407</v>
      </c>
      <c r="I1215" s="4">
        <v>40000000</v>
      </c>
      <c r="J1215" s="4">
        <v>72306065</v>
      </c>
      <c r="K1215">
        <v>7.6</v>
      </c>
      <c r="L1215">
        <v>2.35</v>
      </c>
      <c r="M1215" t="s">
        <v>69</v>
      </c>
      <c r="N1215" t="s">
        <v>416</v>
      </c>
      <c r="O1215">
        <v>14000</v>
      </c>
      <c r="P1215" t="s">
        <v>349</v>
      </c>
      <c r="Q1215">
        <v>15000</v>
      </c>
      <c r="R1215" t="s">
        <v>1152</v>
      </c>
      <c r="S1215">
        <v>535</v>
      </c>
      <c r="T1215" t="s">
        <v>5684</v>
      </c>
      <c r="U1215">
        <v>423</v>
      </c>
      <c r="V1215">
        <v>55000</v>
      </c>
      <c r="W1215">
        <v>16944</v>
      </c>
      <c r="X1215">
        <v>0</v>
      </c>
      <c r="Y1215">
        <v>178118</v>
      </c>
      <c r="Z1215">
        <v>459</v>
      </c>
      <c r="AA1215">
        <v>355</v>
      </c>
      <c r="AB1215" t="s">
        <v>6408</v>
      </c>
    </row>
    <row r="1216" spans="1:28" x14ac:dyDescent="0.3">
      <c r="A1216" s="4" t="s">
        <v>6410</v>
      </c>
      <c r="B1216" t="s">
        <v>67</v>
      </c>
      <c r="C1216" t="s">
        <v>68</v>
      </c>
      <c r="D1216" t="s">
        <v>58</v>
      </c>
      <c r="E1216">
        <v>2001</v>
      </c>
      <c r="F1216">
        <v>106</v>
      </c>
      <c r="G1216" t="s">
        <v>1929</v>
      </c>
      <c r="H1216" t="s">
        <v>6412</v>
      </c>
      <c r="I1216" s="4">
        <v>40000000</v>
      </c>
      <c r="J1216" s="4">
        <v>59068786</v>
      </c>
      <c r="K1216">
        <v>6.4</v>
      </c>
      <c r="L1216">
        <v>2.35</v>
      </c>
      <c r="M1216" t="s">
        <v>69</v>
      </c>
      <c r="N1216" t="s">
        <v>2067</v>
      </c>
      <c r="O1216">
        <v>212</v>
      </c>
      <c r="P1216" t="s">
        <v>6409</v>
      </c>
      <c r="Q1216">
        <v>578</v>
      </c>
      <c r="R1216" t="s">
        <v>3898</v>
      </c>
      <c r="S1216">
        <v>563</v>
      </c>
      <c r="T1216" t="s">
        <v>6411</v>
      </c>
      <c r="U1216">
        <v>389</v>
      </c>
      <c r="V1216">
        <v>0</v>
      </c>
      <c r="W1216">
        <v>2544</v>
      </c>
      <c r="X1216">
        <v>2</v>
      </c>
      <c r="Y1216">
        <v>86902</v>
      </c>
      <c r="Z1216">
        <v>131</v>
      </c>
      <c r="AA1216">
        <v>411</v>
      </c>
      <c r="AB1216" t="s">
        <v>6413</v>
      </c>
    </row>
    <row r="1217" spans="1:28" x14ac:dyDescent="0.3">
      <c r="A1217" s="4" t="s">
        <v>6418</v>
      </c>
      <c r="B1217" t="s">
        <v>67</v>
      </c>
      <c r="C1217" t="s">
        <v>68</v>
      </c>
      <c r="D1217" t="s">
        <v>58</v>
      </c>
      <c r="E1217">
        <v>2010</v>
      </c>
      <c r="F1217">
        <v>114</v>
      </c>
      <c r="G1217" t="s">
        <v>6416</v>
      </c>
      <c r="H1217" t="s">
        <v>6420</v>
      </c>
      <c r="I1217" s="4" t="s">
        <v>24161</v>
      </c>
      <c r="J1217" s="4">
        <v>60923325</v>
      </c>
      <c r="K1217">
        <v>6.4</v>
      </c>
      <c r="L1217">
        <v>1.85</v>
      </c>
      <c r="M1217" t="s">
        <v>612</v>
      </c>
      <c r="N1217" t="s">
        <v>6414</v>
      </c>
      <c r="O1217">
        <v>89</v>
      </c>
      <c r="P1217" t="s">
        <v>6417</v>
      </c>
      <c r="Q1217">
        <v>836</v>
      </c>
      <c r="R1217" t="s">
        <v>6415</v>
      </c>
      <c r="S1217">
        <v>719</v>
      </c>
      <c r="T1217" t="s">
        <v>6419</v>
      </c>
      <c r="U1217">
        <v>177</v>
      </c>
      <c r="V1217">
        <v>12000</v>
      </c>
      <c r="W1217">
        <v>2091</v>
      </c>
      <c r="X1217">
        <v>2</v>
      </c>
      <c r="Y1217">
        <v>147317</v>
      </c>
      <c r="Z1217">
        <v>222</v>
      </c>
      <c r="AA1217">
        <v>197</v>
      </c>
      <c r="AB1217" t="s">
        <v>6421</v>
      </c>
    </row>
    <row r="1218" spans="1:28" x14ac:dyDescent="0.3">
      <c r="A1218" s="4" t="s">
        <v>6423</v>
      </c>
      <c r="B1218" t="s">
        <v>67</v>
      </c>
      <c r="C1218" t="s">
        <v>68</v>
      </c>
      <c r="D1218" t="s">
        <v>58</v>
      </c>
      <c r="E1218">
        <v>2004</v>
      </c>
      <c r="F1218">
        <v>106</v>
      </c>
      <c r="G1218" t="s">
        <v>1437</v>
      </c>
      <c r="H1218" t="s">
        <v>6424</v>
      </c>
      <c r="I1218" s="4">
        <v>50000000</v>
      </c>
      <c r="J1218" s="4">
        <v>57887882</v>
      </c>
      <c r="K1218">
        <v>6.1</v>
      </c>
      <c r="L1218">
        <v>1.85</v>
      </c>
      <c r="M1218" t="s">
        <v>69</v>
      </c>
      <c r="N1218" t="s">
        <v>1698</v>
      </c>
      <c r="O1218">
        <v>23</v>
      </c>
      <c r="P1218" t="s">
        <v>1207</v>
      </c>
      <c r="Q1218">
        <v>1000</v>
      </c>
      <c r="R1218" t="s">
        <v>6422</v>
      </c>
      <c r="S1218">
        <v>593</v>
      </c>
      <c r="T1218" t="s">
        <v>731</v>
      </c>
      <c r="U1218">
        <v>418</v>
      </c>
      <c r="V1218">
        <v>0</v>
      </c>
      <c r="W1218">
        <v>2325</v>
      </c>
      <c r="X1218">
        <v>2</v>
      </c>
      <c r="Y1218">
        <v>35508</v>
      </c>
      <c r="Z1218">
        <v>118</v>
      </c>
      <c r="AA1218">
        <v>211</v>
      </c>
      <c r="AB1218" t="s">
        <v>6425</v>
      </c>
    </row>
    <row r="1219" spans="1:28" x14ac:dyDescent="0.3">
      <c r="A1219" s="4" t="s">
        <v>6426</v>
      </c>
      <c r="B1219" t="s">
        <v>67</v>
      </c>
      <c r="C1219" t="s">
        <v>68</v>
      </c>
      <c r="D1219" t="s">
        <v>58</v>
      </c>
      <c r="E1219">
        <v>1998</v>
      </c>
      <c r="F1219">
        <v>108</v>
      </c>
      <c r="G1219" t="s">
        <v>3052</v>
      </c>
      <c r="H1219" t="s">
        <v>6427</v>
      </c>
      <c r="I1219" s="4">
        <v>40000000</v>
      </c>
      <c r="J1219" s="4">
        <v>53955614</v>
      </c>
      <c r="K1219">
        <v>6.1</v>
      </c>
      <c r="L1219">
        <v>2.35</v>
      </c>
      <c r="M1219" t="s">
        <v>69</v>
      </c>
      <c r="N1219" t="s">
        <v>2859</v>
      </c>
      <c r="O1219">
        <v>287</v>
      </c>
      <c r="P1219" t="s">
        <v>111</v>
      </c>
      <c r="Q1219">
        <v>4000</v>
      </c>
      <c r="R1219" t="s">
        <v>2126</v>
      </c>
      <c r="S1219">
        <v>835</v>
      </c>
      <c r="T1219" t="s">
        <v>5255</v>
      </c>
      <c r="U1219">
        <v>823</v>
      </c>
      <c r="V1219">
        <v>0</v>
      </c>
      <c r="W1219">
        <v>8610</v>
      </c>
      <c r="X1219">
        <v>0</v>
      </c>
      <c r="Y1219">
        <v>77415</v>
      </c>
      <c r="Z1219">
        <v>100</v>
      </c>
      <c r="AA1219">
        <v>139</v>
      </c>
      <c r="AB1219" t="s">
        <v>6428</v>
      </c>
    </row>
    <row r="1220" spans="1:28" x14ac:dyDescent="0.3">
      <c r="A1220" s="4" t="s">
        <v>6431</v>
      </c>
      <c r="B1220" t="s">
        <v>67</v>
      </c>
      <c r="C1220" t="s">
        <v>68</v>
      </c>
      <c r="D1220" t="s">
        <v>58</v>
      </c>
      <c r="E1220">
        <v>1997</v>
      </c>
      <c r="F1220">
        <v>98</v>
      </c>
      <c r="G1220" t="s">
        <v>5765</v>
      </c>
      <c r="H1220" t="s">
        <v>6432</v>
      </c>
      <c r="I1220" s="4">
        <v>40000000</v>
      </c>
      <c r="J1220" s="4">
        <v>54967359</v>
      </c>
      <c r="K1220">
        <v>5.2</v>
      </c>
      <c r="L1220">
        <v>1.85</v>
      </c>
      <c r="M1220" t="s">
        <v>612</v>
      </c>
      <c r="N1220" t="s">
        <v>6429</v>
      </c>
      <c r="O1220">
        <v>20</v>
      </c>
      <c r="P1220" t="s">
        <v>6430</v>
      </c>
      <c r="Q1220">
        <v>2000</v>
      </c>
      <c r="R1220" t="s">
        <v>2005</v>
      </c>
      <c r="S1220">
        <v>2000</v>
      </c>
      <c r="T1220" t="s">
        <v>3663</v>
      </c>
      <c r="U1220">
        <v>968</v>
      </c>
      <c r="V1220">
        <v>0</v>
      </c>
      <c r="W1220">
        <v>7039</v>
      </c>
      <c r="X1220">
        <v>0</v>
      </c>
      <c r="Y1220">
        <v>52805</v>
      </c>
      <c r="Z1220">
        <v>70</v>
      </c>
      <c r="AA1220">
        <v>209</v>
      </c>
      <c r="AB1220" t="s">
        <v>6433</v>
      </c>
    </row>
    <row r="1221" spans="1:28" x14ac:dyDescent="0.3">
      <c r="A1221" s="4" t="s">
        <v>6435</v>
      </c>
      <c r="B1221" t="s">
        <v>67</v>
      </c>
      <c r="C1221" t="s">
        <v>86</v>
      </c>
      <c r="D1221" t="s">
        <v>58</v>
      </c>
      <c r="E1221">
        <v>2002</v>
      </c>
      <c r="F1221">
        <v>131</v>
      </c>
      <c r="G1221" t="s">
        <v>6434</v>
      </c>
      <c r="H1221" t="s">
        <v>6436</v>
      </c>
      <c r="I1221" s="4">
        <v>35000000</v>
      </c>
      <c r="J1221" s="4">
        <v>54228104</v>
      </c>
      <c r="K1221">
        <v>7.7</v>
      </c>
      <c r="L1221">
        <v>1.85</v>
      </c>
      <c r="M1221" t="s">
        <v>69</v>
      </c>
      <c r="N1221" t="s">
        <v>555</v>
      </c>
      <c r="O1221">
        <v>58</v>
      </c>
      <c r="P1221" t="s">
        <v>140</v>
      </c>
      <c r="Q1221">
        <v>15000</v>
      </c>
      <c r="R1221" t="s">
        <v>330</v>
      </c>
      <c r="S1221">
        <v>1000</v>
      </c>
      <c r="T1221" t="s">
        <v>1889</v>
      </c>
      <c r="U1221">
        <v>720</v>
      </c>
      <c r="V1221">
        <v>0</v>
      </c>
      <c r="W1221">
        <v>17152</v>
      </c>
      <c r="X1221">
        <v>1</v>
      </c>
      <c r="Y1221">
        <v>104991</v>
      </c>
      <c r="Z1221">
        <v>138</v>
      </c>
      <c r="AA1221">
        <v>544</v>
      </c>
      <c r="AB1221" t="s">
        <v>6437</v>
      </c>
    </row>
    <row r="1222" spans="1:28" x14ac:dyDescent="0.3">
      <c r="A1222" s="4" t="s">
        <v>6439</v>
      </c>
      <c r="B1222" t="s">
        <v>67</v>
      </c>
      <c r="C1222" t="s">
        <v>68</v>
      </c>
      <c r="D1222" t="s">
        <v>58</v>
      </c>
      <c r="E1222">
        <v>2011</v>
      </c>
      <c r="F1222">
        <v>118</v>
      </c>
      <c r="G1222" t="s">
        <v>2144</v>
      </c>
      <c r="H1222" t="s">
        <v>6440</v>
      </c>
      <c r="I1222" s="4">
        <v>40000000</v>
      </c>
      <c r="J1222" s="4">
        <v>57981889</v>
      </c>
      <c r="K1222">
        <v>7.3</v>
      </c>
      <c r="L1222">
        <v>2.35</v>
      </c>
      <c r="M1222" t="s">
        <v>612</v>
      </c>
      <c r="N1222" t="s">
        <v>5683</v>
      </c>
      <c r="O1222">
        <v>65</v>
      </c>
      <c r="P1222" t="s">
        <v>687</v>
      </c>
      <c r="Q1222">
        <v>11000</v>
      </c>
      <c r="R1222" t="s">
        <v>6438</v>
      </c>
      <c r="S1222">
        <v>980</v>
      </c>
      <c r="T1222" t="s">
        <v>3237</v>
      </c>
      <c r="U1222">
        <v>638</v>
      </c>
      <c r="V1222">
        <v>25000</v>
      </c>
      <c r="W1222">
        <v>13943</v>
      </c>
      <c r="X1222">
        <v>1</v>
      </c>
      <c r="Y1222">
        <v>173848</v>
      </c>
      <c r="Z1222">
        <v>274</v>
      </c>
      <c r="AA1222">
        <v>203</v>
      </c>
      <c r="AB1222" t="s">
        <v>6441</v>
      </c>
    </row>
    <row r="1223" spans="1:28" x14ac:dyDescent="0.3">
      <c r="A1223" s="4" t="s">
        <v>6442</v>
      </c>
      <c r="B1223" t="s">
        <v>67</v>
      </c>
      <c r="C1223" t="s">
        <v>86</v>
      </c>
      <c r="D1223" t="s">
        <v>58</v>
      </c>
      <c r="E1223">
        <v>2011</v>
      </c>
      <c r="F1223">
        <v>113</v>
      </c>
      <c r="G1223" t="s">
        <v>1180</v>
      </c>
      <c r="H1223" t="s">
        <v>6444</v>
      </c>
      <c r="I1223" s="4">
        <v>30000000</v>
      </c>
      <c r="J1223" s="4">
        <v>61094903</v>
      </c>
      <c r="K1223">
        <v>6.9</v>
      </c>
      <c r="L1223">
        <v>2.35</v>
      </c>
      <c r="M1223" t="s">
        <v>69</v>
      </c>
      <c r="N1223" t="s">
        <v>5133</v>
      </c>
      <c r="O1223">
        <v>174</v>
      </c>
      <c r="P1223" t="s">
        <v>255</v>
      </c>
      <c r="Q1223">
        <v>14000</v>
      </c>
      <c r="R1223" t="s">
        <v>149</v>
      </c>
      <c r="S1223">
        <v>903</v>
      </c>
      <c r="T1223" t="s">
        <v>6443</v>
      </c>
      <c r="U1223">
        <v>767</v>
      </c>
      <c r="V1223">
        <v>29000</v>
      </c>
      <c r="W1223">
        <v>17152</v>
      </c>
      <c r="X1223">
        <v>3</v>
      </c>
      <c r="Y1223">
        <v>210542</v>
      </c>
      <c r="Z1223">
        <v>349</v>
      </c>
      <c r="AA1223">
        <v>332</v>
      </c>
      <c r="AB1223" t="s">
        <v>6445</v>
      </c>
    </row>
    <row r="1224" spans="1:28" x14ac:dyDescent="0.3">
      <c r="A1224" s="4" t="s">
        <v>6446</v>
      </c>
      <c r="B1224" t="s">
        <v>67</v>
      </c>
      <c r="C1224" t="s">
        <v>68</v>
      </c>
      <c r="D1224" t="s">
        <v>58</v>
      </c>
      <c r="E1224">
        <v>2006</v>
      </c>
      <c r="F1224">
        <v>130</v>
      </c>
      <c r="G1224" t="s">
        <v>2221</v>
      </c>
      <c r="H1224" t="s">
        <v>6447</v>
      </c>
      <c r="I1224" s="4">
        <v>40000000</v>
      </c>
      <c r="J1224" s="4">
        <v>53082743</v>
      </c>
      <c r="K1224">
        <v>8.5</v>
      </c>
      <c r="L1224">
        <v>2.35</v>
      </c>
      <c r="M1224" t="s">
        <v>69</v>
      </c>
      <c r="N1224" t="s">
        <v>87</v>
      </c>
      <c r="O1224">
        <v>22000</v>
      </c>
      <c r="P1224" t="s">
        <v>88</v>
      </c>
      <c r="Q1224">
        <v>23000</v>
      </c>
      <c r="R1224" t="s">
        <v>290</v>
      </c>
      <c r="S1224">
        <v>20000</v>
      </c>
      <c r="T1224" t="s">
        <v>127</v>
      </c>
      <c r="U1224">
        <v>19000</v>
      </c>
      <c r="V1224">
        <v>49000</v>
      </c>
      <c r="W1224">
        <v>63986</v>
      </c>
      <c r="X1224">
        <v>1</v>
      </c>
      <c r="Y1224">
        <v>844052</v>
      </c>
      <c r="Z1224">
        <v>341</v>
      </c>
      <c r="AA1224">
        <v>1100</v>
      </c>
      <c r="AB1224" t="s">
        <v>6448</v>
      </c>
    </row>
    <row r="1225" spans="1:28" x14ac:dyDescent="0.3">
      <c r="A1225" s="4" t="s">
        <v>6449</v>
      </c>
      <c r="B1225" t="s">
        <v>67</v>
      </c>
      <c r="C1225" t="s">
        <v>68</v>
      </c>
      <c r="D1225" t="s">
        <v>58</v>
      </c>
      <c r="E1225">
        <v>2014</v>
      </c>
      <c r="F1225">
        <v>116</v>
      </c>
      <c r="G1225" t="s">
        <v>1034</v>
      </c>
      <c r="H1225" t="s">
        <v>6451</v>
      </c>
      <c r="I1225" s="4">
        <v>42000000</v>
      </c>
      <c r="J1225" s="4">
        <v>54414716</v>
      </c>
      <c r="K1225">
        <v>6.3</v>
      </c>
      <c r="L1225">
        <v>2.35</v>
      </c>
      <c r="M1225" t="s">
        <v>612</v>
      </c>
      <c r="N1225" t="s">
        <v>4523</v>
      </c>
      <c r="O1225">
        <v>51</v>
      </c>
      <c r="P1225" t="s">
        <v>147</v>
      </c>
      <c r="Q1225">
        <v>18000</v>
      </c>
      <c r="R1225" t="s">
        <v>81</v>
      </c>
      <c r="S1225">
        <v>11000</v>
      </c>
      <c r="T1225" t="s">
        <v>6450</v>
      </c>
      <c r="U1225">
        <v>465</v>
      </c>
      <c r="V1225">
        <v>12000</v>
      </c>
      <c r="W1225">
        <v>30571</v>
      </c>
      <c r="X1225">
        <v>7</v>
      </c>
      <c r="Y1225">
        <v>114294</v>
      </c>
      <c r="Z1225">
        <v>196</v>
      </c>
      <c r="AA1225">
        <v>187</v>
      </c>
      <c r="AB1225" t="s">
        <v>6452</v>
      </c>
    </row>
    <row r="1226" spans="1:28" x14ac:dyDescent="0.3">
      <c r="A1226" s="4" t="s">
        <v>6455</v>
      </c>
      <c r="B1226" t="s">
        <v>67</v>
      </c>
      <c r="C1226" t="s">
        <v>68</v>
      </c>
      <c r="D1226" t="s">
        <v>58</v>
      </c>
      <c r="E1226">
        <v>2013</v>
      </c>
      <c r="F1226">
        <v>89</v>
      </c>
      <c r="G1226" t="s">
        <v>648</v>
      </c>
      <c r="H1226" t="s">
        <v>6457</v>
      </c>
      <c r="I1226" s="4">
        <v>40000000</v>
      </c>
      <c r="J1226" s="4">
        <v>57011847</v>
      </c>
      <c r="K1226">
        <v>5.9</v>
      </c>
      <c r="L1226">
        <v>2.35</v>
      </c>
      <c r="M1226" t="s">
        <v>122</v>
      </c>
      <c r="N1226" t="s">
        <v>6453</v>
      </c>
      <c r="O1226">
        <v>7</v>
      </c>
      <c r="P1226" t="s">
        <v>527</v>
      </c>
      <c r="Q1226">
        <v>3000</v>
      </c>
      <c r="R1226" t="s">
        <v>6454</v>
      </c>
      <c r="S1226">
        <v>190</v>
      </c>
      <c r="T1226" t="s">
        <v>6456</v>
      </c>
      <c r="U1226">
        <v>91</v>
      </c>
      <c r="V1226">
        <v>0</v>
      </c>
      <c r="W1226">
        <v>3361</v>
      </c>
      <c r="X1226">
        <v>2</v>
      </c>
      <c r="Y1226">
        <v>20615</v>
      </c>
      <c r="Z1226">
        <v>83</v>
      </c>
      <c r="AA1226">
        <v>44</v>
      </c>
      <c r="AB1226" t="s">
        <v>6458</v>
      </c>
    </row>
    <row r="1227" spans="1:28" x14ac:dyDescent="0.3">
      <c r="A1227" s="4" t="s">
        <v>6461</v>
      </c>
      <c r="B1227" t="s">
        <v>6465</v>
      </c>
      <c r="C1227" t="s">
        <v>68</v>
      </c>
      <c r="D1227" t="s">
        <v>58</v>
      </c>
      <c r="E1227">
        <v>2006</v>
      </c>
      <c r="F1227">
        <v>139</v>
      </c>
      <c r="G1227" t="s">
        <v>739</v>
      </c>
      <c r="H1227" t="s">
        <v>6463</v>
      </c>
      <c r="I1227" s="4">
        <v>40000000</v>
      </c>
      <c r="J1227" s="4">
        <v>50859889</v>
      </c>
      <c r="K1227">
        <v>7.8</v>
      </c>
      <c r="L1227">
        <v>1.85</v>
      </c>
      <c r="M1227" t="s">
        <v>612</v>
      </c>
      <c r="N1227" t="s">
        <v>3253</v>
      </c>
      <c r="O1227">
        <v>0</v>
      </c>
      <c r="P1227" t="s">
        <v>6460</v>
      </c>
      <c r="Q1227">
        <v>708</v>
      </c>
      <c r="R1227" t="s">
        <v>6459</v>
      </c>
      <c r="S1227">
        <v>78</v>
      </c>
      <c r="T1227" t="s">
        <v>6462</v>
      </c>
      <c r="U1227">
        <v>19</v>
      </c>
      <c r="V1227">
        <v>14000</v>
      </c>
      <c r="W1227">
        <v>848</v>
      </c>
      <c r="X1227">
        <v>0</v>
      </c>
      <c r="Y1227">
        <v>236000</v>
      </c>
      <c r="Z1227">
        <v>283</v>
      </c>
      <c r="AA1227">
        <v>1043</v>
      </c>
      <c r="AB1227" t="s">
        <v>6464</v>
      </c>
    </row>
    <row r="1228" spans="1:28" x14ac:dyDescent="0.3">
      <c r="A1228" s="4" t="s">
        <v>6466</v>
      </c>
      <c r="B1228" t="s">
        <v>67</v>
      </c>
      <c r="C1228" t="s">
        <v>86</v>
      </c>
      <c r="D1228" t="s">
        <v>58</v>
      </c>
      <c r="E1228">
        <v>1987</v>
      </c>
      <c r="F1228">
        <v>130</v>
      </c>
      <c r="G1228" t="s">
        <v>80</v>
      </c>
      <c r="H1228" t="s">
        <v>6467</v>
      </c>
      <c r="I1228" s="4">
        <v>30000000</v>
      </c>
      <c r="J1228" s="4">
        <v>51185897</v>
      </c>
      <c r="K1228">
        <v>6.7</v>
      </c>
      <c r="L1228">
        <v>2.35</v>
      </c>
      <c r="M1228" t="s">
        <v>122</v>
      </c>
      <c r="N1228" t="s">
        <v>6141</v>
      </c>
      <c r="O1228">
        <v>46</v>
      </c>
      <c r="P1228" t="s">
        <v>1541</v>
      </c>
      <c r="Q1228">
        <v>387</v>
      </c>
      <c r="R1228" t="s">
        <v>1118</v>
      </c>
      <c r="S1228">
        <v>244</v>
      </c>
      <c r="T1228" t="s">
        <v>923</v>
      </c>
      <c r="U1228">
        <v>162</v>
      </c>
      <c r="V1228">
        <v>0</v>
      </c>
      <c r="W1228">
        <v>1233</v>
      </c>
      <c r="X1228">
        <v>1</v>
      </c>
      <c r="Y1228">
        <v>69457</v>
      </c>
      <c r="Z1228">
        <v>105</v>
      </c>
      <c r="AA1228">
        <v>271</v>
      </c>
      <c r="AB1228" t="s">
        <v>6468</v>
      </c>
    </row>
    <row r="1229" spans="1:28" x14ac:dyDescent="0.3">
      <c r="A1229" s="4" t="s">
        <v>6471</v>
      </c>
      <c r="B1229" t="s">
        <v>67</v>
      </c>
      <c r="C1229" t="s">
        <v>68</v>
      </c>
      <c r="D1229" t="s">
        <v>58</v>
      </c>
      <c r="E1229">
        <v>2010</v>
      </c>
      <c r="F1229">
        <v>107</v>
      </c>
      <c r="G1229" t="s">
        <v>254</v>
      </c>
      <c r="H1229" t="s">
        <v>6472</v>
      </c>
      <c r="I1229" s="4">
        <v>40000000</v>
      </c>
      <c r="J1229" s="4">
        <v>52000688</v>
      </c>
      <c r="K1229">
        <v>6.4</v>
      </c>
      <c r="L1229">
        <v>2.35</v>
      </c>
      <c r="M1229" t="s">
        <v>612</v>
      </c>
      <c r="N1229" t="s">
        <v>6469</v>
      </c>
      <c r="O1229">
        <v>190</v>
      </c>
      <c r="P1229" t="s">
        <v>6470</v>
      </c>
      <c r="Q1229">
        <v>2000</v>
      </c>
      <c r="R1229" t="s">
        <v>807</v>
      </c>
      <c r="S1229">
        <v>1000</v>
      </c>
      <c r="T1229" t="s">
        <v>5175</v>
      </c>
      <c r="U1229">
        <v>520</v>
      </c>
      <c r="V1229">
        <v>17000</v>
      </c>
      <c r="W1229">
        <v>4243</v>
      </c>
      <c r="X1229">
        <v>0</v>
      </c>
      <c r="Y1229">
        <v>171418</v>
      </c>
      <c r="Z1229">
        <v>351</v>
      </c>
      <c r="AA1229">
        <v>619</v>
      </c>
      <c r="AB1229" t="s">
        <v>6473</v>
      </c>
    </row>
    <row r="1230" spans="1:28" x14ac:dyDescent="0.3">
      <c r="A1230" s="4" t="s">
        <v>6475</v>
      </c>
      <c r="B1230" t="s">
        <v>67</v>
      </c>
      <c r="C1230" t="s">
        <v>68</v>
      </c>
      <c r="D1230" t="s">
        <v>58</v>
      </c>
      <c r="E1230">
        <v>1986</v>
      </c>
      <c r="F1230">
        <v>116</v>
      </c>
      <c r="G1230" t="s">
        <v>4271</v>
      </c>
      <c r="H1230" t="s">
        <v>6477</v>
      </c>
      <c r="I1230" s="4">
        <v>40000000</v>
      </c>
      <c r="J1230" s="4">
        <v>49851591</v>
      </c>
      <c r="K1230">
        <v>5.9</v>
      </c>
      <c r="L1230">
        <v>2.35</v>
      </c>
      <c r="M1230" t="s">
        <v>122</v>
      </c>
      <c r="N1230" t="s">
        <v>2715</v>
      </c>
      <c r="O1230">
        <v>425</v>
      </c>
      <c r="P1230" t="s">
        <v>821</v>
      </c>
      <c r="Q1230">
        <v>954</v>
      </c>
      <c r="R1230" t="s">
        <v>6474</v>
      </c>
      <c r="S1230">
        <v>568</v>
      </c>
      <c r="T1230" t="s">
        <v>6476</v>
      </c>
      <c r="U1230">
        <v>204</v>
      </c>
      <c r="V1230">
        <v>263</v>
      </c>
      <c r="W1230">
        <v>2179</v>
      </c>
      <c r="X1230">
        <v>3</v>
      </c>
      <c r="Y1230">
        <v>7900</v>
      </c>
      <c r="Z1230">
        <v>16</v>
      </c>
      <c r="AA1230">
        <v>34</v>
      </c>
      <c r="AB1230" t="s">
        <v>6478</v>
      </c>
    </row>
    <row r="1231" spans="1:28" x14ac:dyDescent="0.3">
      <c r="A1231" s="4" t="s">
        <v>6479</v>
      </c>
      <c r="B1231" t="s">
        <v>67</v>
      </c>
      <c r="C1231" t="s">
        <v>68</v>
      </c>
      <c r="D1231" t="s">
        <v>58</v>
      </c>
      <c r="E1231">
        <v>2004</v>
      </c>
      <c r="F1231">
        <v>96</v>
      </c>
      <c r="G1231" t="s">
        <v>878</v>
      </c>
      <c r="H1231" t="s">
        <v>6480</v>
      </c>
      <c r="I1231" s="4">
        <v>40000000</v>
      </c>
      <c r="J1231" s="4">
        <v>47781388</v>
      </c>
      <c r="K1231">
        <v>6.6</v>
      </c>
      <c r="L1231">
        <v>2.35</v>
      </c>
      <c r="M1231" t="s">
        <v>69</v>
      </c>
      <c r="N1231" t="s">
        <v>4410</v>
      </c>
      <c r="O1231">
        <v>192</v>
      </c>
      <c r="P1231" t="s">
        <v>73</v>
      </c>
      <c r="Q1231">
        <v>40000</v>
      </c>
      <c r="R1231" t="s">
        <v>4704</v>
      </c>
      <c r="S1231">
        <v>534</v>
      </c>
      <c r="T1231" t="s">
        <v>3974</v>
      </c>
      <c r="U1231">
        <v>501</v>
      </c>
      <c r="V1231">
        <v>0</v>
      </c>
      <c r="W1231">
        <v>41293</v>
      </c>
      <c r="X1231">
        <v>1</v>
      </c>
      <c r="Y1231">
        <v>147504</v>
      </c>
      <c r="Z1231">
        <v>195</v>
      </c>
      <c r="AA1231">
        <v>531</v>
      </c>
      <c r="AB1231" t="s">
        <v>6481</v>
      </c>
    </row>
    <row r="1232" spans="1:28" x14ac:dyDescent="0.3">
      <c r="A1232" s="4" t="s">
        <v>6483</v>
      </c>
      <c r="B1232" t="s">
        <v>67</v>
      </c>
      <c r="C1232" t="s">
        <v>68</v>
      </c>
      <c r="D1232" t="s">
        <v>58</v>
      </c>
      <c r="E1232">
        <v>2006</v>
      </c>
      <c r="F1232">
        <v>99</v>
      </c>
      <c r="G1232" t="s">
        <v>714</v>
      </c>
      <c r="H1232" t="s">
        <v>6485</v>
      </c>
      <c r="I1232" s="4">
        <v>40000000</v>
      </c>
      <c r="J1232" s="4">
        <v>52320979</v>
      </c>
      <c r="K1232">
        <v>6.8</v>
      </c>
      <c r="L1232">
        <v>2.35</v>
      </c>
      <c r="M1232" t="s">
        <v>122</v>
      </c>
      <c r="N1232" t="s">
        <v>6482</v>
      </c>
      <c r="O1232">
        <v>18</v>
      </c>
      <c r="P1232" t="s">
        <v>615</v>
      </c>
      <c r="Q1232">
        <v>18000</v>
      </c>
      <c r="R1232" t="s">
        <v>5093</v>
      </c>
      <c r="S1232">
        <v>426</v>
      </c>
      <c r="T1232" t="s">
        <v>6484</v>
      </c>
      <c r="U1232">
        <v>211</v>
      </c>
      <c r="V1232">
        <v>0</v>
      </c>
      <c r="W1232">
        <v>18693</v>
      </c>
      <c r="X1232">
        <v>0</v>
      </c>
      <c r="Y1232">
        <v>114321</v>
      </c>
      <c r="Z1232">
        <v>175</v>
      </c>
      <c r="AA1232">
        <v>548</v>
      </c>
      <c r="AB1232" t="s">
        <v>6486</v>
      </c>
    </row>
    <row r="1233" spans="1:28" x14ac:dyDescent="0.3">
      <c r="A1233" s="4" t="s">
        <v>6489</v>
      </c>
      <c r="B1233" t="s">
        <v>67</v>
      </c>
      <c r="C1233" t="s">
        <v>68</v>
      </c>
      <c r="D1233" t="s">
        <v>24160</v>
      </c>
      <c r="E1233">
        <v>2005</v>
      </c>
      <c r="F1233">
        <v>104</v>
      </c>
      <c r="G1233" t="s">
        <v>3046</v>
      </c>
      <c r="H1233" t="s">
        <v>6491</v>
      </c>
      <c r="I1233" s="4">
        <v>43000000</v>
      </c>
      <c r="J1233" s="4">
        <v>47806295</v>
      </c>
      <c r="K1233">
        <v>6.5</v>
      </c>
      <c r="L1233">
        <v>2.35</v>
      </c>
      <c r="M1233" t="s">
        <v>69</v>
      </c>
      <c r="N1233" t="s">
        <v>4401</v>
      </c>
      <c r="O1233">
        <v>34</v>
      </c>
      <c r="P1233" t="s">
        <v>6488</v>
      </c>
      <c r="Q1233">
        <v>545</v>
      </c>
      <c r="R1233" t="s">
        <v>6487</v>
      </c>
      <c r="S1233">
        <v>351</v>
      </c>
      <c r="T1233" t="s">
        <v>6490</v>
      </c>
      <c r="U1233">
        <v>280</v>
      </c>
      <c r="V1233">
        <v>0</v>
      </c>
      <c r="W1233">
        <v>1274</v>
      </c>
      <c r="X1233">
        <v>0</v>
      </c>
      <c r="Y1233">
        <v>87447</v>
      </c>
      <c r="Z1233">
        <v>193</v>
      </c>
      <c r="AA1233">
        <v>371</v>
      </c>
      <c r="AB1233" t="s">
        <v>6492</v>
      </c>
    </row>
    <row r="1234" spans="1:28" x14ac:dyDescent="0.3">
      <c r="A1234" s="4" t="s">
        <v>6494</v>
      </c>
      <c r="B1234" t="s">
        <v>67</v>
      </c>
      <c r="C1234" t="s">
        <v>68</v>
      </c>
      <c r="D1234" t="s">
        <v>58</v>
      </c>
      <c r="E1234">
        <v>2012</v>
      </c>
      <c r="F1234">
        <v>105</v>
      </c>
      <c r="G1234" t="s">
        <v>4800</v>
      </c>
      <c r="H1234" t="s">
        <v>6495</v>
      </c>
      <c r="I1234" s="4">
        <v>25000000</v>
      </c>
      <c r="J1234" s="4">
        <v>51853450</v>
      </c>
      <c r="K1234">
        <v>6.6</v>
      </c>
      <c r="L1234">
        <v>1.85</v>
      </c>
      <c r="M1234" t="s">
        <v>122</v>
      </c>
      <c r="N1234" t="s">
        <v>6493</v>
      </c>
      <c r="O1234">
        <v>54</v>
      </c>
      <c r="P1234" t="s">
        <v>776</v>
      </c>
      <c r="Q1234">
        <v>3000</v>
      </c>
      <c r="R1234" t="s">
        <v>4460</v>
      </c>
      <c r="S1234">
        <v>2000</v>
      </c>
      <c r="T1234" t="s">
        <v>356</v>
      </c>
      <c r="U1234">
        <v>988</v>
      </c>
      <c r="V1234">
        <v>11000</v>
      </c>
      <c r="W1234">
        <v>9069</v>
      </c>
      <c r="X1234">
        <v>0</v>
      </c>
      <c r="Y1234">
        <v>37398</v>
      </c>
      <c r="Z1234">
        <v>169</v>
      </c>
      <c r="AA1234">
        <v>110</v>
      </c>
      <c r="AB1234" t="s">
        <v>6496</v>
      </c>
    </row>
    <row r="1235" spans="1:28" x14ac:dyDescent="0.3">
      <c r="A1235" s="4" t="s">
        <v>6500</v>
      </c>
      <c r="B1235" t="s">
        <v>67</v>
      </c>
      <c r="C1235" t="s">
        <v>68</v>
      </c>
      <c r="D1235" t="s">
        <v>58</v>
      </c>
      <c r="E1235">
        <v>2008</v>
      </c>
      <c r="F1235">
        <v>101</v>
      </c>
      <c r="G1235" t="s">
        <v>1700</v>
      </c>
      <c r="H1235" t="s">
        <v>6501</v>
      </c>
      <c r="I1235" s="4">
        <v>40000000</v>
      </c>
      <c r="J1235" s="4">
        <v>46012734</v>
      </c>
      <c r="K1235">
        <v>5.8</v>
      </c>
      <c r="L1235">
        <v>2.35</v>
      </c>
      <c r="M1235" t="s">
        <v>69</v>
      </c>
      <c r="N1235" t="s">
        <v>6497</v>
      </c>
      <c r="O1235">
        <v>10</v>
      </c>
      <c r="P1235" t="s">
        <v>6499</v>
      </c>
      <c r="Q1235">
        <v>1000</v>
      </c>
      <c r="R1235" t="s">
        <v>6498</v>
      </c>
      <c r="S1235">
        <v>689</v>
      </c>
      <c r="T1235" t="s">
        <v>2210</v>
      </c>
      <c r="U1235">
        <v>681</v>
      </c>
      <c r="V1235">
        <v>3000</v>
      </c>
      <c r="W1235">
        <v>4298</v>
      </c>
      <c r="X1235">
        <v>2</v>
      </c>
      <c r="Y1235">
        <v>54421</v>
      </c>
      <c r="Z1235">
        <v>128</v>
      </c>
      <c r="AA1235">
        <v>101</v>
      </c>
      <c r="AB1235" t="s">
        <v>6502</v>
      </c>
    </row>
    <row r="1236" spans="1:28" x14ac:dyDescent="0.3">
      <c r="A1236" s="4" t="s">
        <v>6506</v>
      </c>
      <c r="B1236" t="s">
        <v>67</v>
      </c>
      <c r="C1236" t="s">
        <v>68</v>
      </c>
      <c r="D1236" t="s">
        <v>58</v>
      </c>
      <c r="E1236">
        <v>2014</v>
      </c>
      <c r="F1236">
        <v>134</v>
      </c>
      <c r="G1236" t="s">
        <v>6504</v>
      </c>
      <c r="H1236" t="s">
        <v>6508</v>
      </c>
      <c r="I1236" s="4">
        <v>40000000</v>
      </c>
      <c r="J1236" s="4">
        <v>47034272</v>
      </c>
      <c r="K1236">
        <v>6.9</v>
      </c>
      <c r="L1236">
        <v>2.35</v>
      </c>
      <c r="M1236" t="s">
        <v>612</v>
      </c>
      <c r="N1236" t="s">
        <v>3705</v>
      </c>
      <c r="O1236">
        <v>16000</v>
      </c>
      <c r="P1236" t="s">
        <v>6505</v>
      </c>
      <c r="Q1236">
        <v>880</v>
      </c>
      <c r="R1236" t="s">
        <v>6503</v>
      </c>
      <c r="S1236">
        <v>413</v>
      </c>
      <c r="T1236" t="s">
        <v>6507</v>
      </c>
      <c r="U1236">
        <v>235</v>
      </c>
      <c r="V1236">
        <v>16000</v>
      </c>
      <c r="W1236">
        <v>2281</v>
      </c>
      <c r="X1236">
        <v>1</v>
      </c>
      <c r="Y1236">
        <v>25465</v>
      </c>
      <c r="Z1236">
        <v>249</v>
      </c>
      <c r="AA1236">
        <v>190</v>
      </c>
      <c r="AB1236" t="s">
        <v>6509</v>
      </c>
    </row>
    <row r="1237" spans="1:28" x14ac:dyDescent="0.3">
      <c r="A1237" s="4" t="s">
        <v>6510</v>
      </c>
      <c r="B1237" t="s">
        <v>67</v>
      </c>
      <c r="C1237" t="s">
        <v>68</v>
      </c>
      <c r="D1237" t="s">
        <v>58</v>
      </c>
      <c r="E1237">
        <v>1997</v>
      </c>
      <c r="F1237">
        <v>135</v>
      </c>
      <c r="G1237" t="s">
        <v>2144</v>
      </c>
      <c r="H1237" t="s">
        <v>6511</v>
      </c>
      <c r="I1237" s="4">
        <v>40000000</v>
      </c>
      <c r="J1237" s="4">
        <v>45856732</v>
      </c>
      <c r="K1237">
        <v>7.1</v>
      </c>
      <c r="L1237">
        <v>2.35</v>
      </c>
      <c r="M1237" t="s">
        <v>69</v>
      </c>
      <c r="N1237" t="s">
        <v>4855</v>
      </c>
      <c r="O1237">
        <v>0</v>
      </c>
      <c r="P1237" t="s">
        <v>1181</v>
      </c>
      <c r="Q1237">
        <v>13000</v>
      </c>
      <c r="R1237" t="s">
        <v>2343</v>
      </c>
      <c r="S1237">
        <v>936</v>
      </c>
      <c r="T1237" t="s">
        <v>2683</v>
      </c>
      <c r="U1237">
        <v>913</v>
      </c>
      <c r="V1237">
        <v>0</v>
      </c>
      <c r="W1237">
        <v>16762</v>
      </c>
      <c r="X1237">
        <v>1</v>
      </c>
      <c r="Y1237">
        <v>46221</v>
      </c>
      <c r="Z1237">
        <v>91</v>
      </c>
      <c r="AA1237">
        <v>141</v>
      </c>
      <c r="AB1237" t="s">
        <v>6512</v>
      </c>
    </row>
    <row r="1238" spans="1:28" x14ac:dyDescent="0.3">
      <c r="A1238" s="4" t="s">
        <v>6513</v>
      </c>
      <c r="B1238" t="s">
        <v>67</v>
      </c>
      <c r="C1238" t="s">
        <v>68</v>
      </c>
      <c r="D1238" t="s">
        <v>58</v>
      </c>
      <c r="E1238">
        <v>2003</v>
      </c>
      <c r="F1238">
        <v>98</v>
      </c>
      <c r="G1238" t="s">
        <v>3046</v>
      </c>
      <c r="H1238" t="s">
        <v>6514</v>
      </c>
      <c r="I1238" s="4">
        <v>40000000</v>
      </c>
      <c r="J1238" s="4">
        <v>59588068</v>
      </c>
      <c r="K1238">
        <v>5.8</v>
      </c>
      <c r="L1238">
        <v>1.85</v>
      </c>
      <c r="M1238" t="s">
        <v>612</v>
      </c>
      <c r="N1238" t="s">
        <v>5896</v>
      </c>
      <c r="O1238">
        <v>326</v>
      </c>
      <c r="P1238" t="s">
        <v>124</v>
      </c>
      <c r="Q1238">
        <v>21000</v>
      </c>
      <c r="R1238" t="s">
        <v>4704</v>
      </c>
      <c r="S1238">
        <v>534</v>
      </c>
      <c r="T1238" t="s">
        <v>2030</v>
      </c>
      <c r="U1238">
        <v>416</v>
      </c>
      <c r="V1238">
        <v>0</v>
      </c>
      <c r="W1238">
        <v>22318</v>
      </c>
      <c r="X1238">
        <v>1</v>
      </c>
      <c r="Y1238">
        <v>89557</v>
      </c>
      <c r="Z1238">
        <v>207</v>
      </c>
      <c r="AA1238">
        <v>376</v>
      </c>
      <c r="AB1238" t="s">
        <v>6515</v>
      </c>
    </row>
    <row r="1239" spans="1:28" x14ac:dyDescent="0.3">
      <c r="A1239" s="4" t="s">
        <v>6517</v>
      </c>
      <c r="B1239" t="s">
        <v>67</v>
      </c>
      <c r="C1239" t="s">
        <v>68</v>
      </c>
      <c r="D1239" t="s">
        <v>58</v>
      </c>
      <c r="E1239">
        <v>1997</v>
      </c>
      <c r="F1239">
        <v>155</v>
      </c>
      <c r="G1239" t="s">
        <v>6516</v>
      </c>
      <c r="H1239" t="s">
        <v>6518</v>
      </c>
      <c r="I1239" s="4">
        <v>36000000</v>
      </c>
      <c r="J1239" s="4">
        <v>44175394</v>
      </c>
      <c r="K1239">
        <v>7.2</v>
      </c>
      <c r="L1239">
        <v>1.85</v>
      </c>
      <c r="M1239" t="s">
        <v>612</v>
      </c>
      <c r="N1239" t="s">
        <v>416</v>
      </c>
      <c r="O1239">
        <v>14000</v>
      </c>
      <c r="P1239" t="s">
        <v>788</v>
      </c>
      <c r="Q1239">
        <v>12000</v>
      </c>
      <c r="R1239" t="s">
        <v>493</v>
      </c>
      <c r="S1239">
        <v>11000</v>
      </c>
      <c r="T1239" t="s">
        <v>687</v>
      </c>
      <c r="U1239">
        <v>11000</v>
      </c>
      <c r="V1239">
        <v>0</v>
      </c>
      <c r="W1239">
        <v>37570</v>
      </c>
      <c r="X1239">
        <v>2</v>
      </c>
      <c r="Y1239">
        <v>56509</v>
      </c>
      <c r="Z1239">
        <v>77</v>
      </c>
      <c r="AA1239">
        <v>227</v>
      </c>
      <c r="AB1239" t="s">
        <v>6519</v>
      </c>
    </row>
    <row r="1240" spans="1:28" x14ac:dyDescent="0.3">
      <c r="A1240" s="4" t="s">
        <v>6522</v>
      </c>
      <c r="B1240" t="s">
        <v>67</v>
      </c>
      <c r="C1240" t="s">
        <v>68</v>
      </c>
      <c r="D1240" t="s">
        <v>58</v>
      </c>
      <c r="E1240">
        <v>1992</v>
      </c>
      <c r="F1240">
        <v>106</v>
      </c>
      <c r="G1240" t="s">
        <v>2327</v>
      </c>
      <c r="H1240" t="s">
        <v>6524</v>
      </c>
      <c r="I1240" s="4">
        <v>40000000</v>
      </c>
      <c r="J1240" s="4">
        <v>45500797</v>
      </c>
      <c r="K1240">
        <v>6</v>
      </c>
      <c r="L1240">
        <v>2.35</v>
      </c>
      <c r="M1240" t="s">
        <v>69</v>
      </c>
      <c r="N1240" t="s">
        <v>1334</v>
      </c>
      <c r="O1240">
        <v>323</v>
      </c>
      <c r="P1240" t="s">
        <v>6521</v>
      </c>
      <c r="Q1240">
        <v>472</v>
      </c>
      <c r="R1240" t="s">
        <v>6520</v>
      </c>
      <c r="S1240">
        <v>47</v>
      </c>
      <c r="T1240" t="s">
        <v>6523</v>
      </c>
      <c r="U1240">
        <v>0</v>
      </c>
      <c r="V1240">
        <v>694</v>
      </c>
      <c r="W1240">
        <v>519</v>
      </c>
      <c r="X1240">
        <v>2</v>
      </c>
      <c r="Y1240">
        <v>17443</v>
      </c>
      <c r="Z1240">
        <v>25</v>
      </c>
      <c r="AA1240">
        <v>56</v>
      </c>
      <c r="AB1240" t="s">
        <v>6525</v>
      </c>
    </row>
    <row r="1241" spans="1:28" x14ac:dyDescent="0.3">
      <c r="A1241" s="4" t="s">
        <v>6529</v>
      </c>
      <c r="B1241" t="s">
        <v>67</v>
      </c>
      <c r="C1241" t="s">
        <v>68</v>
      </c>
      <c r="D1241" t="s">
        <v>58</v>
      </c>
      <c r="E1241">
        <v>2007</v>
      </c>
      <c r="F1241">
        <v>102</v>
      </c>
      <c r="G1241" t="s">
        <v>2227</v>
      </c>
      <c r="H1241" t="s">
        <v>6531</v>
      </c>
      <c r="I1241" s="4">
        <v>40000000</v>
      </c>
      <c r="J1241" s="4">
        <v>41797066</v>
      </c>
      <c r="K1241">
        <v>4.7</v>
      </c>
      <c r="L1241">
        <v>2.35</v>
      </c>
      <c r="M1241" t="s">
        <v>612</v>
      </c>
      <c r="N1241" t="s">
        <v>6526</v>
      </c>
      <c r="O1241">
        <v>25</v>
      </c>
      <c r="P1241" t="s">
        <v>6528</v>
      </c>
      <c r="Q1241">
        <v>1000</v>
      </c>
      <c r="R1241" t="s">
        <v>6527</v>
      </c>
      <c r="S1241">
        <v>741</v>
      </c>
      <c r="T1241" t="s">
        <v>6530</v>
      </c>
      <c r="U1241">
        <v>473</v>
      </c>
      <c r="V1241">
        <v>0</v>
      </c>
      <c r="W1241">
        <v>4324</v>
      </c>
      <c r="X1241">
        <v>0</v>
      </c>
      <c r="Y1241">
        <v>92789</v>
      </c>
      <c r="Z1241">
        <v>211</v>
      </c>
      <c r="AA1241">
        <v>998</v>
      </c>
      <c r="AB1241" t="s">
        <v>6532</v>
      </c>
    </row>
    <row r="1242" spans="1:28" x14ac:dyDescent="0.3">
      <c r="A1242" s="4" t="s">
        <v>6535</v>
      </c>
      <c r="B1242" t="s">
        <v>67</v>
      </c>
      <c r="C1242" t="s">
        <v>68</v>
      </c>
      <c r="D1242" t="s">
        <v>58</v>
      </c>
      <c r="E1242">
        <v>1994</v>
      </c>
      <c r="F1242">
        <v>95</v>
      </c>
      <c r="G1242" t="s">
        <v>3072</v>
      </c>
      <c r="H1242" t="s">
        <v>6537</v>
      </c>
      <c r="I1242" s="4">
        <v>40000000</v>
      </c>
      <c r="J1242" s="4">
        <v>38087756</v>
      </c>
      <c r="K1242">
        <v>5.2</v>
      </c>
      <c r="L1242">
        <v>1.85</v>
      </c>
      <c r="M1242" t="s">
        <v>122</v>
      </c>
      <c r="N1242" t="s">
        <v>4248</v>
      </c>
      <c r="O1242">
        <v>80</v>
      </c>
      <c r="P1242" t="s">
        <v>6534</v>
      </c>
      <c r="Q1242">
        <v>3000</v>
      </c>
      <c r="R1242" t="s">
        <v>6533</v>
      </c>
      <c r="S1242">
        <v>450</v>
      </c>
      <c r="T1242" t="s">
        <v>6536</v>
      </c>
      <c r="U1242">
        <v>287</v>
      </c>
      <c r="V1242">
        <v>0</v>
      </c>
      <c r="W1242">
        <v>4634</v>
      </c>
      <c r="X1242">
        <v>1</v>
      </c>
      <c r="Y1242">
        <v>49612</v>
      </c>
      <c r="Z1242">
        <v>19</v>
      </c>
      <c r="AA1242">
        <v>39</v>
      </c>
      <c r="AB1242" t="s">
        <v>6538</v>
      </c>
    </row>
    <row r="1243" spans="1:28" x14ac:dyDescent="0.3">
      <c r="A1243" s="4" t="s">
        <v>6539</v>
      </c>
      <c r="B1243" t="s">
        <v>67</v>
      </c>
      <c r="C1243" t="s">
        <v>68</v>
      </c>
      <c r="D1243" t="s">
        <v>58</v>
      </c>
      <c r="E1243">
        <v>2000</v>
      </c>
      <c r="F1243">
        <v>103</v>
      </c>
      <c r="G1243" t="s">
        <v>241</v>
      </c>
      <c r="H1243" t="s">
        <v>6540</v>
      </c>
      <c r="I1243" s="4">
        <v>40000000</v>
      </c>
      <c r="J1243" s="4">
        <v>37752931</v>
      </c>
      <c r="K1243">
        <v>5.5</v>
      </c>
      <c r="L1243">
        <v>1.85</v>
      </c>
      <c r="M1243" t="s">
        <v>69</v>
      </c>
      <c r="N1243" t="s">
        <v>5284</v>
      </c>
      <c r="O1243">
        <v>643</v>
      </c>
      <c r="P1243" t="s">
        <v>109</v>
      </c>
      <c r="Q1243">
        <v>24000</v>
      </c>
      <c r="R1243" t="s">
        <v>6528</v>
      </c>
      <c r="S1243">
        <v>1000</v>
      </c>
      <c r="T1243" t="s">
        <v>4134</v>
      </c>
      <c r="U1243">
        <v>586</v>
      </c>
      <c r="V1243">
        <v>0</v>
      </c>
      <c r="W1243">
        <v>26938</v>
      </c>
      <c r="X1243">
        <v>2</v>
      </c>
      <c r="Y1243">
        <v>20201</v>
      </c>
      <c r="Z1243">
        <v>101</v>
      </c>
      <c r="AA1243">
        <v>180</v>
      </c>
      <c r="AB1243" t="s">
        <v>6541</v>
      </c>
    </row>
    <row r="1244" spans="1:28" x14ac:dyDescent="0.3">
      <c r="A1244" s="4" t="s">
        <v>6543</v>
      </c>
      <c r="B1244" t="s">
        <v>67</v>
      </c>
      <c r="C1244" t="s">
        <v>68</v>
      </c>
      <c r="D1244" t="s">
        <v>58</v>
      </c>
      <c r="E1244">
        <v>2007</v>
      </c>
      <c r="F1244">
        <v>95</v>
      </c>
      <c r="G1244" t="s">
        <v>6542</v>
      </c>
      <c r="H1244" t="s">
        <v>6544</v>
      </c>
      <c r="I1244" s="4" t="s">
        <v>24161</v>
      </c>
      <c r="J1244" s="4">
        <v>50562555</v>
      </c>
      <c r="K1244">
        <v>6.5</v>
      </c>
      <c r="L1244">
        <v>1.85</v>
      </c>
      <c r="M1244" t="s">
        <v>69</v>
      </c>
      <c r="N1244" t="s">
        <v>4008</v>
      </c>
      <c r="O1244">
        <v>30</v>
      </c>
      <c r="P1244" t="s">
        <v>117</v>
      </c>
      <c r="Q1244">
        <v>799</v>
      </c>
      <c r="R1244" t="s">
        <v>1430</v>
      </c>
      <c r="S1244">
        <v>690</v>
      </c>
      <c r="T1244" t="s">
        <v>3945</v>
      </c>
      <c r="U1244">
        <v>664</v>
      </c>
      <c r="V1244">
        <v>0</v>
      </c>
      <c r="W1244">
        <v>2787</v>
      </c>
      <c r="X1244">
        <v>4</v>
      </c>
      <c r="Y1244">
        <v>81334</v>
      </c>
      <c r="Z1244">
        <v>175</v>
      </c>
      <c r="AA1244">
        <v>291</v>
      </c>
      <c r="AB1244" t="s">
        <v>6545</v>
      </c>
    </row>
    <row r="1245" spans="1:28" x14ac:dyDescent="0.3">
      <c r="A1245" s="4" t="s">
        <v>6549</v>
      </c>
      <c r="B1245" t="s">
        <v>67</v>
      </c>
      <c r="C1245" t="s">
        <v>68</v>
      </c>
      <c r="D1245" t="s">
        <v>58</v>
      </c>
      <c r="E1245">
        <v>2011</v>
      </c>
      <c r="F1245">
        <v>109</v>
      </c>
      <c r="G1245" t="s">
        <v>1894</v>
      </c>
      <c r="H1245" t="s">
        <v>6551</v>
      </c>
      <c r="I1245" s="4">
        <v>40000000</v>
      </c>
      <c r="J1245" s="4">
        <v>37371385</v>
      </c>
      <c r="K1245">
        <v>7</v>
      </c>
      <c r="L1245">
        <v>2.35</v>
      </c>
      <c r="M1245" t="s">
        <v>612</v>
      </c>
      <c r="N1245" t="s">
        <v>6546</v>
      </c>
      <c r="O1245">
        <v>99</v>
      </c>
      <c r="P1245" t="s">
        <v>6548</v>
      </c>
      <c r="Q1245">
        <v>176</v>
      </c>
      <c r="R1245" t="s">
        <v>6547</v>
      </c>
      <c r="S1245">
        <v>61</v>
      </c>
      <c r="T1245" t="s">
        <v>6550</v>
      </c>
      <c r="U1245">
        <v>57</v>
      </c>
      <c r="V1245">
        <v>42000</v>
      </c>
      <c r="W1245">
        <v>390</v>
      </c>
      <c r="X1245">
        <v>0</v>
      </c>
      <c r="Y1245">
        <v>192462</v>
      </c>
      <c r="Z1245">
        <v>342</v>
      </c>
      <c r="AA1245">
        <v>334</v>
      </c>
      <c r="AB1245" t="s">
        <v>6552</v>
      </c>
    </row>
    <row r="1246" spans="1:28" x14ac:dyDescent="0.3">
      <c r="A1246" s="4" t="s">
        <v>6554</v>
      </c>
      <c r="B1246" t="s">
        <v>67</v>
      </c>
      <c r="C1246" t="s">
        <v>68</v>
      </c>
      <c r="D1246" t="s">
        <v>58</v>
      </c>
      <c r="E1246">
        <v>2012</v>
      </c>
      <c r="F1246">
        <v>95</v>
      </c>
      <c r="G1246" t="s">
        <v>2545</v>
      </c>
      <c r="H1246" t="s">
        <v>6556</v>
      </c>
      <c r="I1246" s="4">
        <v>40000000</v>
      </c>
      <c r="J1246" s="4">
        <v>37101011</v>
      </c>
      <c r="K1246">
        <v>5.8</v>
      </c>
      <c r="L1246">
        <v>2.35</v>
      </c>
      <c r="M1246" t="s">
        <v>69</v>
      </c>
      <c r="N1246" t="s">
        <v>6242</v>
      </c>
      <c r="O1246">
        <v>98</v>
      </c>
      <c r="P1246" t="s">
        <v>4001</v>
      </c>
      <c r="Q1246">
        <v>405</v>
      </c>
      <c r="R1246" t="s">
        <v>6553</v>
      </c>
      <c r="S1246">
        <v>358</v>
      </c>
      <c r="T1246" t="s">
        <v>6555</v>
      </c>
      <c r="U1246">
        <v>78</v>
      </c>
      <c r="V1246">
        <v>0</v>
      </c>
      <c r="W1246">
        <v>1070</v>
      </c>
      <c r="X1246">
        <v>1</v>
      </c>
      <c r="Y1246">
        <v>30394</v>
      </c>
      <c r="Z1246">
        <v>147</v>
      </c>
      <c r="AA1246">
        <v>103</v>
      </c>
      <c r="AB1246" t="s">
        <v>6557</v>
      </c>
    </row>
    <row r="1247" spans="1:28" x14ac:dyDescent="0.3">
      <c r="A1247" s="4" t="s">
        <v>6559</v>
      </c>
      <c r="B1247" t="s">
        <v>67</v>
      </c>
      <c r="C1247" t="s">
        <v>68</v>
      </c>
      <c r="D1247" t="s">
        <v>58</v>
      </c>
      <c r="E1247">
        <v>2011</v>
      </c>
      <c r="F1247">
        <v>111</v>
      </c>
      <c r="G1247" t="s">
        <v>5108</v>
      </c>
      <c r="H1247" t="s">
        <v>6561</v>
      </c>
      <c r="I1247" s="4">
        <v>40000000</v>
      </c>
      <c r="J1247" s="4">
        <v>38176892</v>
      </c>
      <c r="K1247">
        <v>6.2</v>
      </c>
      <c r="L1247">
        <v>2.35</v>
      </c>
      <c r="M1247" t="s">
        <v>612</v>
      </c>
      <c r="N1247" t="s">
        <v>6306</v>
      </c>
      <c r="O1247">
        <v>0</v>
      </c>
      <c r="P1247" t="s">
        <v>4209</v>
      </c>
      <c r="Q1247">
        <v>2000</v>
      </c>
      <c r="R1247" t="s">
        <v>6558</v>
      </c>
      <c r="S1247">
        <v>741</v>
      </c>
      <c r="T1247" t="s">
        <v>6560</v>
      </c>
      <c r="U1247">
        <v>687</v>
      </c>
      <c r="V1247">
        <v>26000</v>
      </c>
      <c r="W1247">
        <v>4486</v>
      </c>
      <c r="X1247">
        <v>0</v>
      </c>
      <c r="Y1247">
        <v>104119</v>
      </c>
      <c r="Z1247">
        <v>420</v>
      </c>
      <c r="AA1247">
        <v>518</v>
      </c>
      <c r="AB1247" t="s">
        <v>6562</v>
      </c>
    </row>
    <row r="1248" spans="1:28" x14ac:dyDescent="0.3">
      <c r="A1248" s="4" t="s">
        <v>6563</v>
      </c>
      <c r="B1248" t="s">
        <v>67</v>
      </c>
      <c r="C1248" t="s">
        <v>793</v>
      </c>
      <c r="D1248" t="s">
        <v>58</v>
      </c>
      <c r="E1248">
        <v>1999</v>
      </c>
      <c r="F1248">
        <v>123</v>
      </c>
      <c r="G1248" t="s">
        <v>878</v>
      </c>
      <c r="H1248" t="s">
        <v>6565</v>
      </c>
      <c r="I1248" s="4">
        <v>40000000</v>
      </c>
      <c r="J1248" s="4">
        <v>36283504</v>
      </c>
      <c r="K1248">
        <v>6.5</v>
      </c>
      <c r="L1248">
        <v>2.35</v>
      </c>
      <c r="M1248" t="s">
        <v>612</v>
      </c>
      <c r="N1248" t="s">
        <v>1347</v>
      </c>
      <c r="O1248">
        <v>541</v>
      </c>
      <c r="P1248" t="s">
        <v>732</v>
      </c>
      <c r="Q1248">
        <v>12000</v>
      </c>
      <c r="R1248" t="s">
        <v>632</v>
      </c>
      <c r="S1248">
        <v>638</v>
      </c>
      <c r="T1248" t="s">
        <v>6564</v>
      </c>
      <c r="U1248">
        <v>173</v>
      </c>
      <c r="V1248">
        <v>0</v>
      </c>
      <c r="W1248">
        <v>12970</v>
      </c>
      <c r="X1248">
        <v>1</v>
      </c>
      <c r="Y1248">
        <v>104564</v>
      </c>
      <c r="Z1248">
        <v>138</v>
      </c>
      <c r="AA1248">
        <v>587</v>
      </c>
      <c r="AB1248" t="s">
        <v>6566</v>
      </c>
    </row>
    <row r="1249" spans="1:28" x14ac:dyDescent="0.3">
      <c r="A1249" s="4" t="s">
        <v>6567</v>
      </c>
      <c r="B1249" t="s">
        <v>67</v>
      </c>
      <c r="C1249" t="s">
        <v>68</v>
      </c>
      <c r="D1249" t="s">
        <v>58</v>
      </c>
      <c r="E1249">
        <v>1991</v>
      </c>
      <c r="F1249">
        <v>140</v>
      </c>
      <c r="G1249" t="s">
        <v>6504</v>
      </c>
      <c r="H1249" t="s">
        <v>6568</v>
      </c>
      <c r="I1249" s="4">
        <v>38000000</v>
      </c>
      <c r="J1249" s="4">
        <v>35183792</v>
      </c>
      <c r="K1249">
        <v>7.2</v>
      </c>
      <c r="L1249">
        <v>2.35</v>
      </c>
      <c r="M1249" t="s">
        <v>612</v>
      </c>
      <c r="N1249" t="s">
        <v>786</v>
      </c>
      <c r="O1249">
        <v>0</v>
      </c>
      <c r="P1249" t="s">
        <v>1889</v>
      </c>
      <c r="Q1249">
        <v>720</v>
      </c>
      <c r="R1249" t="s">
        <v>3071</v>
      </c>
      <c r="S1249">
        <v>576</v>
      </c>
      <c r="T1249" t="s">
        <v>3665</v>
      </c>
      <c r="U1249">
        <v>552</v>
      </c>
      <c r="V1249">
        <v>0</v>
      </c>
      <c r="W1249">
        <v>3044</v>
      </c>
      <c r="X1249">
        <v>1</v>
      </c>
      <c r="Y1249">
        <v>68159</v>
      </c>
      <c r="Z1249">
        <v>82</v>
      </c>
      <c r="AA1249">
        <v>209</v>
      </c>
      <c r="AB1249" t="s">
        <v>6569</v>
      </c>
    </row>
    <row r="1250" spans="1:28" x14ac:dyDescent="0.3">
      <c r="A1250" s="4" t="s">
        <v>6571</v>
      </c>
      <c r="B1250" t="s">
        <v>67</v>
      </c>
      <c r="C1250" t="s">
        <v>68</v>
      </c>
      <c r="D1250" t="s">
        <v>58</v>
      </c>
      <c r="E1250">
        <v>2014</v>
      </c>
      <c r="F1250">
        <v>94</v>
      </c>
      <c r="G1250" t="s">
        <v>10</v>
      </c>
      <c r="H1250" t="s">
        <v>6573</v>
      </c>
      <c r="I1250" s="4">
        <v>40000000</v>
      </c>
      <c r="J1250" s="4">
        <v>38543473</v>
      </c>
      <c r="K1250">
        <v>5.0999999999999996</v>
      </c>
      <c r="L1250">
        <v>1.85</v>
      </c>
      <c r="M1250" t="s">
        <v>612</v>
      </c>
      <c r="N1250" t="s">
        <v>6570</v>
      </c>
      <c r="O1250">
        <v>52</v>
      </c>
      <c r="P1250" t="s">
        <v>4622</v>
      </c>
      <c r="Q1250">
        <v>683</v>
      </c>
      <c r="R1250" t="s">
        <v>6176</v>
      </c>
      <c r="S1250">
        <v>392</v>
      </c>
      <c r="T1250" t="s">
        <v>6572</v>
      </c>
      <c r="U1250">
        <v>214</v>
      </c>
      <c r="V1250">
        <v>0</v>
      </c>
      <c r="W1250">
        <v>1488</v>
      </c>
      <c r="X1250">
        <v>2</v>
      </c>
      <c r="Y1250">
        <v>84382</v>
      </c>
      <c r="Z1250">
        <v>201</v>
      </c>
      <c r="AA1250">
        <v>158</v>
      </c>
      <c r="AB1250" t="s">
        <v>6574</v>
      </c>
    </row>
    <row r="1251" spans="1:28" x14ac:dyDescent="0.3">
      <c r="A1251" s="4" t="s">
        <v>6576</v>
      </c>
      <c r="B1251" t="s">
        <v>67</v>
      </c>
      <c r="C1251" t="s">
        <v>793</v>
      </c>
      <c r="D1251" t="s">
        <v>58</v>
      </c>
      <c r="E1251">
        <v>2000</v>
      </c>
      <c r="F1251">
        <v>94</v>
      </c>
      <c r="G1251" t="s">
        <v>2545</v>
      </c>
      <c r="H1251" t="s">
        <v>6578</v>
      </c>
      <c r="I1251" s="4">
        <v>60000000</v>
      </c>
      <c r="J1251" s="4">
        <v>36037909</v>
      </c>
      <c r="K1251">
        <v>4.7</v>
      </c>
      <c r="L1251">
        <v>1.85</v>
      </c>
      <c r="M1251" t="s">
        <v>69</v>
      </c>
      <c r="N1251" t="s">
        <v>6575</v>
      </c>
      <c r="O1251">
        <v>0</v>
      </c>
      <c r="P1251" t="s">
        <v>3098</v>
      </c>
      <c r="Q1251">
        <v>374</v>
      </c>
      <c r="R1251" t="s">
        <v>1093</v>
      </c>
      <c r="S1251">
        <v>258</v>
      </c>
      <c r="T1251" t="s">
        <v>6577</v>
      </c>
      <c r="U1251">
        <v>235</v>
      </c>
      <c r="V1251">
        <v>390</v>
      </c>
      <c r="W1251">
        <v>1238</v>
      </c>
      <c r="X1251">
        <v>3</v>
      </c>
      <c r="Y1251">
        <v>10132</v>
      </c>
      <c r="Z1251">
        <v>82</v>
      </c>
      <c r="AA1251">
        <v>130</v>
      </c>
      <c r="AB1251" t="s">
        <v>6579</v>
      </c>
    </row>
    <row r="1252" spans="1:28" x14ac:dyDescent="0.3">
      <c r="A1252" s="4" t="s">
        <v>6582</v>
      </c>
      <c r="B1252" t="s">
        <v>67</v>
      </c>
      <c r="C1252" t="s">
        <v>68</v>
      </c>
      <c r="D1252" t="s">
        <v>58</v>
      </c>
      <c r="E1252">
        <v>2011</v>
      </c>
      <c r="F1252">
        <v>92</v>
      </c>
      <c r="G1252" t="s">
        <v>23</v>
      </c>
      <c r="H1252" t="s">
        <v>6583</v>
      </c>
      <c r="I1252" s="4">
        <v>40000000</v>
      </c>
      <c r="J1252" s="4">
        <v>42575718</v>
      </c>
      <c r="K1252">
        <v>5.9</v>
      </c>
      <c r="L1252">
        <v>2.35</v>
      </c>
      <c r="M1252" t="s">
        <v>612</v>
      </c>
      <c r="N1252" t="s">
        <v>5243</v>
      </c>
      <c r="O1252">
        <v>77</v>
      </c>
      <c r="P1252" t="s">
        <v>6581</v>
      </c>
      <c r="Q1252">
        <v>703</v>
      </c>
      <c r="R1252" t="s">
        <v>6580</v>
      </c>
      <c r="S1252">
        <v>682</v>
      </c>
      <c r="T1252" t="s">
        <v>3706</v>
      </c>
      <c r="U1252">
        <v>495</v>
      </c>
      <c r="V1252">
        <v>20000</v>
      </c>
      <c r="W1252">
        <v>3074</v>
      </c>
      <c r="X1252">
        <v>0</v>
      </c>
      <c r="Y1252">
        <v>83788</v>
      </c>
      <c r="Z1252">
        <v>277</v>
      </c>
      <c r="AA1252">
        <v>227</v>
      </c>
      <c r="AB1252" t="s">
        <v>6584</v>
      </c>
    </row>
    <row r="1253" spans="1:28" x14ac:dyDescent="0.3">
      <c r="A1253" s="4" t="s">
        <v>6586</v>
      </c>
      <c r="B1253" t="s">
        <v>67</v>
      </c>
      <c r="C1253" t="s">
        <v>86</v>
      </c>
      <c r="D1253" t="s">
        <v>58</v>
      </c>
      <c r="E1253">
        <v>1999</v>
      </c>
      <c r="F1253">
        <v>102</v>
      </c>
      <c r="G1253" t="s">
        <v>4271</v>
      </c>
      <c r="H1253" t="s">
        <v>6587</v>
      </c>
      <c r="I1253" s="4">
        <v>40000000</v>
      </c>
      <c r="J1253" s="4">
        <v>33864342</v>
      </c>
      <c r="K1253">
        <v>5.8</v>
      </c>
      <c r="L1253">
        <v>1.85</v>
      </c>
      <c r="M1253" t="s">
        <v>69</v>
      </c>
      <c r="N1253" t="s">
        <v>6585</v>
      </c>
      <c r="O1253">
        <v>6</v>
      </c>
      <c r="P1253" t="s">
        <v>557</v>
      </c>
      <c r="Q1253">
        <v>711</v>
      </c>
      <c r="R1253" t="s">
        <v>1925</v>
      </c>
      <c r="S1253">
        <v>683</v>
      </c>
      <c r="T1253" t="s">
        <v>3567</v>
      </c>
      <c r="U1253">
        <v>584</v>
      </c>
      <c r="V1253">
        <v>445</v>
      </c>
      <c r="W1253">
        <v>2913</v>
      </c>
      <c r="X1253">
        <v>1</v>
      </c>
      <c r="Y1253">
        <v>29968</v>
      </c>
      <c r="Z1253">
        <v>90</v>
      </c>
      <c r="AA1253">
        <v>117</v>
      </c>
      <c r="AB1253" t="s">
        <v>6588</v>
      </c>
    </row>
    <row r="1254" spans="1:28" x14ac:dyDescent="0.3">
      <c r="A1254" s="4" t="s">
        <v>6589</v>
      </c>
      <c r="B1254" t="s">
        <v>67</v>
      </c>
      <c r="C1254" t="s">
        <v>68</v>
      </c>
      <c r="D1254" t="s">
        <v>58</v>
      </c>
      <c r="E1254">
        <v>2000</v>
      </c>
      <c r="F1254">
        <v>123</v>
      </c>
      <c r="G1254" t="s">
        <v>19</v>
      </c>
      <c r="H1254" t="s">
        <v>6591</v>
      </c>
      <c r="I1254" s="4">
        <v>40000000</v>
      </c>
      <c r="J1254" s="4">
        <v>33508922</v>
      </c>
      <c r="K1254">
        <v>7.2</v>
      </c>
      <c r="L1254">
        <v>1.85</v>
      </c>
      <c r="M1254" t="s">
        <v>69</v>
      </c>
      <c r="N1254" t="s">
        <v>2583</v>
      </c>
      <c r="O1254">
        <v>75</v>
      </c>
      <c r="P1254" t="s">
        <v>147</v>
      </c>
      <c r="Q1254">
        <v>18000</v>
      </c>
      <c r="R1254" t="s">
        <v>2208</v>
      </c>
      <c r="S1254">
        <v>3000</v>
      </c>
      <c r="T1254" t="s">
        <v>6590</v>
      </c>
      <c r="U1254">
        <v>754</v>
      </c>
      <c r="V1254">
        <v>16000</v>
      </c>
      <c r="W1254">
        <v>23920</v>
      </c>
      <c r="X1254">
        <v>2</v>
      </c>
      <c r="Y1254">
        <v>95860</v>
      </c>
      <c r="Z1254">
        <v>157</v>
      </c>
      <c r="AA1254">
        <v>660</v>
      </c>
      <c r="AB1254" t="s">
        <v>6592</v>
      </c>
    </row>
    <row r="1255" spans="1:28" x14ac:dyDescent="0.3">
      <c r="A1255" s="4" t="s">
        <v>6595</v>
      </c>
      <c r="B1255" t="s">
        <v>67</v>
      </c>
      <c r="C1255" t="s">
        <v>68</v>
      </c>
      <c r="D1255" t="s">
        <v>58</v>
      </c>
      <c r="E1255">
        <v>2005</v>
      </c>
      <c r="F1255">
        <v>104</v>
      </c>
      <c r="G1255" t="s">
        <v>4487</v>
      </c>
      <c r="H1255" t="s">
        <v>6597</v>
      </c>
      <c r="I1255" s="4">
        <v>30000000</v>
      </c>
      <c r="J1255" s="4">
        <v>42071069</v>
      </c>
      <c r="K1255">
        <v>6.2</v>
      </c>
      <c r="L1255">
        <v>2.35</v>
      </c>
      <c r="M1255" t="s">
        <v>69</v>
      </c>
      <c r="N1255" t="s">
        <v>3506</v>
      </c>
      <c r="O1255">
        <v>101</v>
      </c>
      <c r="P1255" t="s">
        <v>6594</v>
      </c>
      <c r="Q1255">
        <v>787</v>
      </c>
      <c r="R1255" t="s">
        <v>6593</v>
      </c>
      <c r="S1255">
        <v>299</v>
      </c>
      <c r="T1255" t="s">
        <v>6596</v>
      </c>
      <c r="U1255">
        <v>223</v>
      </c>
      <c r="V1255">
        <v>0</v>
      </c>
      <c r="W1255">
        <v>1827</v>
      </c>
      <c r="X1255">
        <v>1</v>
      </c>
      <c r="Y1255">
        <v>36223</v>
      </c>
      <c r="Z1255">
        <v>124</v>
      </c>
      <c r="AA1255">
        <v>208</v>
      </c>
      <c r="AB1255" t="s">
        <v>6598</v>
      </c>
    </row>
    <row r="1256" spans="1:28" x14ac:dyDescent="0.3">
      <c r="A1256" s="4" t="s">
        <v>24079</v>
      </c>
      <c r="B1256" t="s">
        <v>67</v>
      </c>
      <c r="C1256" t="s">
        <v>295</v>
      </c>
      <c r="D1256" t="s">
        <v>58</v>
      </c>
      <c r="E1256" t="s">
        <v>24161</v>
      </c>
      <c r="F1256">
        <v>30</v>
      </c>
      <c r="G1256" t="s">
        <v>2982</v>
      </c>
      <c r="H1256" t="s">
        <v>6602</v>
      </c>
      <c r="I1256" s="4" t="s">
        <v>24161</v>
      </c>
      <c r="J1256" s="4" t="s">
        <v>24161</v>
      </c>
      <c r="K1256">
        <v>7.4</v>
      </c>
      <c r="L1256">
        <v>1.33</v>
      </c>
      <c r="M1256" t="s">
        <v>6604</v>
      </c>
      <c r="N1256" t="s">
        <v>24161</v>
      </c>
      <c r="O1256" t="s">
        <v>24161</v>
      </c>
      <c r="P1256" t="s">
        <v>6600</v>
      </c>
      <c r="Q1256">
        <v>51</v>
      </c>
      <c r="R1256" t="s">
        <v>6599</v>
      </c>
      <c r="S1256">
        <v>21</v>
      </c>
      <c r="T1256" t="s">
        <v>6601</v>
      </c>
      <c r="U1256">
        <v>12</v>
      </c>
      <c r="V1256">
        <v>301</v>
      </c>
      <c r="W1256">
        <v>108</v>
      </c>
      <c r="X1256">
        <v>0</v>
      </c>
      <c r="Y1256">
        <v>8495</v>
      </c>
      <c r="Z1256">
        <v>3</v>
      </c>
      <c r="AA1256">
        <v>43</v>
      </c>
      <c r="AB1256" t="s">
        <v>6603</v>
      </c>
    </row>
    <row r="1257" spans="1:28" x14ac:dyDescent="0.3">
      <c r="A1257" s="4" t="s">
        <v>6606</v>
      </c>
      <c r="B1257" t="s">
        <v>67</v>
      </c>
      <c r="C1257" t="s">
        <v>68</v>
      </c>
      <c r="D1257" t="s">
        <v>58</v>
      </c>
      <c r="E1257">
        <v>2008</v>
      </c>
      <c r="F1257">
        <v>102</v>
      </c>
      <c r="G1257" t="s">
        <v>2545</v>
      </c>
      <c r="H1257" t="s">
        <v>6607</v>
      </c>
      <c r="I1257" s="4">
        <v>40000000</v>
      </c>
      <c r="J1257" s="4">
        <v>32853640</v>
      </c>
      <c r="K1257">
        <v>5.7</v>
      </c>
      <c r="L1257">
        <v>2.35</v>
      </c>
      <c r="M1257" t="s">
        <v>69</v>
      </c>
      <c r="N1257" t="s">
        <v>2801</v>
      </c>
      <c r="O1257">
        <v>65</v>
      </c>
      <c r="P1257" t="s">
        <v>1207</v>
      </c>
      <c r="Q1257">
        <v>1000</v>
      </c>
      <c r="R1257" t="s">
        <v>6605</v>
      </c>
      <c r="S1257">
        <v>613</v>
      </c>
      <c r="T1257" t="s">
        <v>3695</v>
      </c>
      <c r="U1257">
        <v>490</v>
      </c>
      <c r="V1257">
        <v>702</v>
      </c>
      <c r="W1257">
        <v>3239</v>
      </c>
      <c r="X1257">
        <v>1</v>
      </c>
      <c r="Y1257">
        <v>50199</v>
      </c>
      <c r="Z1257">
        <v>146</v>
      </c>
      <c r="AA1257">
        <v>101</v>
      </c>
      <c r="AB1257" t="s">
        <v>6608</v>
      </c>
    </row>
    <row r="1258" spans="1:28" x14ac:dyDescent="0.3">
      <c r="A1258" s="4" t="s">
        <v>6609</v>
      </c>
      <c r="B1258" t="s">
        <v>67</v>
      </c>
      <c r="C1258" t="s">
        <v>68</v>
      </c>
      <c r="D1258" t="s">
        <v>58</v>
      </c>
      <c r="E1258">
        <v>2014</v>
      </c>
      <c r="F1258">
        <v>136</v>
      </c>
      <c r="G1258" t="s">
        <v>4493</v>
      </c>
      <c r="H1258" t="s">
        <v>6610</v>
      </c>
      <c r="I1258" s="4">
        <v>40000000</v>
      </c>
      <c r="J1258" s="4">
        <v>42615685</v>
      </c>
      <c r="K1258">
        <v>6.1</v>
      </c>
      <c r="L1258">
        <v>2.35</v>
      </c>
      <c r="M1258" t="s">
        <v>612</v>
      </c>
      <c r="N1258" t="s">
        <v>2531</v>
      </c>
      <c r="O1258">
        <v>3000</v>
      </c>
      <c r="P1258" t="s">
        <v>255</v>
      </c>
      <c r="Q1258">
        <v>14000</v>
      </c>
      <c r="R1258" t="s">
        <v>802</v>
      </c>
      <c r="S1258">
        <v>9000</v>
      </c>
      <c r="T1258" t="s">
        <v>2531</v>
      </c>
      <c r="U1258">
        <v>3000</v>
      </c>
      <c r="V1258">
        <v>24000</v>
      </c>
      <c r="W1258">
        <v>28927</v>
      </c>
      <c r="X1258">
        <v>3</v>
      </c>
      <c r="Y1258">
        <v>136093</v>
      </c>
      <c r="Z1258">
        <v>303</v>
      </c>
      <c r="AA1258">
        <v>416</v>
      </c>
      <c r="AB1258" t="s">
        <v>6611</v>
      </c>
    </row>
    <row r="1259" spans="1:28" x14ac:dyDescent="0.3">
      <c r="A1259" s="4" t="s">
        <v>6613</v>
      </c>
      <c r="B1259" t="s">
        <v>67</v>
      </c>
      <c r="C1259" t="s">
        <v>68</v>
      </c>
      <c r="D1259" t="s">
        <v>58</v>
      </c>
      <c r="E1259">
        <v>1994</v>
      </c>
      <c r="F1259">
        <v>93</v>
      </c>
      <c r="G1259" t="s">
        <v>6612</v>
      </c>
      <c r="H1259" t="s">
        <v>6614</v>
      </c>
      <c r="I1259" s="4">
        <v>25000000</v>
      </c>
      <c r="J1259" s="4">
        <v>32055248</v>
      </c>
      <c r="K1259">
        <v>6</v>
      </c>
      <c r="L1259">
        <v>1.85</v>
      </c>
      <c r="M1259" t="s">
        <v>69</v>
      </c>
      <c r="N1259" t="s">
        <v>5834</v>
      </c>
      <c r="O1259">
        <v>85</v>
      </c>
      <c r="P1259" t="s">
        <v>2977</v>
      </c>
      <c r="Q1259">
        <v>924</v>
      </c>
      <c r="R1259" t="s">
        <v>3297</v>
      </c>
      <c r="S1259">
        <v>595</v>
      </c>
      <c r="T1259" t="s">
        <v>4287</v>
      </c>
      <c r="U1259">
        <v>510</v>
      </c>
      <c r="V1259">
        <v>0</v>
      </c>
      <c r="W1259">
        <v>2711</v>
      </c>
      <c r="X1259">
        <v>0</v>
      </c>
      <c r="Y1259">
        <v>18723</v>
      </c>
      <c r="Z1259">
        <v>70</v>
      </c>
      <c r="AA1259">
        <v>146</v>
      </c>
      <c r="AB1259" t="s">
        <v>6615</v>
      </c>
    </row>
    <row r="1260" spans="1:28" x14ac:dyDescent="0.3">
      <c r="A1260" s="4" t="s">
        <v>6619</v>
      </c>
      <c r="B1260" t="s">
        <v>67</v>
      </c>
      <c r="C1260" t="s">
        <v>68</v>
      </c>
      <c r="D1260" t="s">
        <v>58</v>
      </c>
      <c r="E1260">
        <v>2011</v>
      </c>
      <c r="F1260">
        <v>129</v>
      </c>
      <c r="G1260" t="s">
        <v>6618</v>
      </c>
      <c r="H1260" t="s">
        <v>6621</v>
      </c>
      <c r="I1260" s="4">
        <v>40000000</v>
      </c>
      <c r="J1260" s="4">
        <v>31836745</v>
      </c>
      <c r="K1260">
        <v>6.9</v>
      </c>
      <c r="L1260">
        <v>2.35</v>
      </c>
      <c r="M1260" t="s">
        <v>69</v>
      </c>
      <c r="N1260" t="s">
        <v>6616</v>
      </c>
      <c r="O1260">
        <v>335</v>
      </c>
      <c r="P1260" t="s">
        <v>349</v>
      </c>
      <c r="Q1260">
        <v>15000</v>
      </c>
      <c r="R1260" t="s">
        <v>6617</v>
      </c>
      <c r="S1260">
        <v>467</v>
      </c>
      <c r="T1260" t="s">
        <v>6620</v>
      </c>
      <c r="U1260">
        <v>64</v>
      </c>
      <c r="V1260">
        <v>39000</v>
      </c>
      <c r="W1260">
        <v>15595</v>
      </c>
      <c r="X1260">
        <v>1</v>
      </c>
      <c r="Y1260">
        <v>81298</v>
      </c>
      <c r="Z1260">
        <v>283</v>
      </c>
      <c r="AA1260">
        <v>341</v>
      </c>
      <c r="AB1260" t="s">
        <v>6622</v>
      </c>
    </row>
    <row r="1261" spans="1:28" x14ac:dyDescent="0.3">
      <c r="A1261" s="4" t="s">
        <v>6625</v>
      </c>
      <c r="B1261" t="s">
        <v>67</v>
      </c>
      <c r="C1261" t="s">
        <v>68</v>
      </c>
      <c r="D1261" t="s">
        <v>58</v>
      </c>
      <c r="E1261">
        <v>2010</v>
      </c>
      <c r="F1261">
        <v>107</v>
      </c>
      <c r="G1261" t="s">
        <v>1437</v>
      </c>
      <c r="H1261" t="s">
        <v>6627</v>
      </c>
      <c r="I1261" s="4">
        <v>40000000</v>
      </c>
      <c r="J1261" s="4">
        <v>30993544</v>
      </c>
      <c r="K1261">
        <v>6.5</v>
      </c>
      <c r="L1261">
        <v>2.35</v>
      </c>
      <c r="M1261" t="s">
        <v>69</v>
      </c>
      <c r="N1261" t="s">
        <v>5774</v>
      </c>
      <c r="O1261">
        <v>50</v>
      </c>
      <c r="P1261" t="s">
        <v>6624</v>
      </c>
      <c r="Q1261">
        <v>293</v>
      </c>
      <c r="R1261" t="s">
        <v>6623</v>
      </c>
      <c r="S1261">
        <v>117</v>
      </c>
      <c r="T1261" t="s">
        <v>6626</v>
      </c>
      <c r="U1261">
        <v>58</v>
      </c>
      <c r="V1261">
        <v>0</v>
      </c>
      <c r="W1261">
        <v>621</v>
      </c>
      <c r="X1261">
        <v>0</v>
      </c>
      <c r="Y1261">
        <v>58871</v>
      </c>
      <c r="Z1261">
        <v>212</v>
      </c>
      <c r="AA1261">
        <v>156</v>
      </c>
      <c r="AB1261" t="s">
        <v>6628</v>
      </c>
    </row>
    <row r="1262" spans="1:28" x14ac:dyDescent="0.3">
      <c r="A1262" s="4" t="s">
        <v>6630</v>
      </c>
      <c r="B1262" t="s">
        <v>67</v>
      </c>
      <c r="C1262" t="s">
        <v>68</v>
      </c>
      <c r="D1262" t="s">
        <v>58</v>
      </c>
      <c r="E1262">
        <v>2005</v>
      </c>
      <c r="F1262">
        <v>117</v>
      </c>
      <c r="G1262" t="s">
        <v>6629</v>
      </c>
      <c r="H1262" t="s">
        <v>6631</v>
      </c>
      <c r="I1262" s="4">
        <v>40000000</v>
      </c>
      <c r="J1262" s="4">
        <v>30981850</v>
      </c>
      <c r="K1262">
        <v>5</v>
      </c>
      <c r="L1262">
        <v>2.35</v>
      </c>
      <c r="M1262" t="s">
        <v>612</v>
      </c>
      <c r="N1262" t="s">
        <v>5425</v>
      </c>
      <c r="O1262">
        <v>260</v>
      </c>
      <c r="P1262" t="s">
        <v>3536</v>
      </c>
      <c r="Q1262">
        <v>1000</v>
      </c>
      <c r="R1262" t="s">
        <v>5088</v>
      </c>
      <c r="S1262">
        <v>1000</v>
      </c>
      <c r="T1262" t="s">
        <v>2217</v>
      </c>
      <c r="U1262">
        <v>441</v>
      </c>
      <c r="V1262">
        <v>0</v>
      </c>
      <c r="W1262">
        <v>3969</v>
      </c>
      <c r="X1262">
        <v>0</v>
      </c>
      <c r="Y1262">
        <v>35834</v>
      </c>
      <c r="Z1262">
        <v>98</v>
      </c>
      <c r="AA1262">
        <v>284</v>
      </c>
      <c r="AB1262" t="s">
        <v>6632</v>
      </c>
    </row>
    <row r="1263" spans="1:28" x14ac:dyDescent="0.3">
      <c r="A1263" s="4" t="s">
        <v>6634</v>
      </c>
      <c r="B1263" t="s">
        <v>67</v>
      </c>
      <c r="C1263" t="s">
        <v>68</v>
      </c>
      <c r="D1263" t="s">
        <v>58</v>
      </c>
      <c r="E1263">
        <v>2000</v>
      </c>
      <c r="F1263">
        <v>116</v>
      </c>
      <c r="G1263" t="s">
        <v>3350</v>
      </c>
      <c r="H1263" t="s">
        <v>6636</v>
      </c>
      <c r="I1263" s="4">
        <v>40000000</v>
      </c>
      <c r="J1263" s="4">
        <v>30199105</v>
      </c>
      <c r="K1263">
        <v>5.7</v>
      </c>
      <c r="L1263">
        <v>2.35</v>
      </c>
      <c r="M1263" t="s">
        <v>612</v>
      </c>
      <c r="N1263" t="s">
        <v>6633</v>
      </c>
      <c r="O1263">
        <v>18</v>
      </c>
      <c r="P1263" t="s">
        <v>3023</v>
      </c>
      <c r="Q1263">
        <v>2000</v>
      </c>
      <c r="R1263" t="s">
        <v>614</v>
      </c>
      <c r="S1263">
        <v>1000</v>
      </c>
      <c r="T1263" t="s">
        <v>6635</v>
      </c>
      <c r="U1263">
        <v>249</v>
      </c>
      <c r="V1263">
        <v>470</v>
      </c>
      <c r="W1263">
        <v>3753</v>
      </c>
      <c r="X1263">
        <v>0</v>
      </c>
      <c r="Y1263">
        <v>25346</v>
      </c>
      <c r="Z1263">
        <v>110</v>
      </c>
      <c r="AA1263">
        <v>167</v>
      </c>
      <c r="AB1263" t="s">
        <v>6637</v>
      </c>
    </row>
    <row r="1264" spans="1:28" x14ac:dyDescent="0.3">
      <c r="A1264" s="4" t="s">
        <v>6639</v>
      </c>
      <c r="B1264" t="s">
        <v>67</v>
      </c>
      <c r="C1264" t="s">
        <v>68</v>
      </c>
      <c r="D1264" t="s">
        <v>58</v>
      </c>
      <c r="E1264">
        <v>2005</v>
      </c>
      <c r="F1264">
        <v>135</v>
      </c>
      <c r="G1264" t="s">
        <v>2866</v>
      </c>
      <c r="H1264" t="s">
        <v>6641</v>
      </c>
      <c r="I1264" s="4">
        <v>40000000</v>
      </c>
      <c r="J1264" s="4">
        <v>29077547</v>
      </c>
      <c r="K1264">
        <v>7</v>
      </c>
      <c r="L1264">
        <v>2.35</v>
      </c>
      <c r="M1264" t="s">
        <v>69</v>
      </c>
      <c r="N1264" t="s">
        <v>1276</v>
      </c>
      <c r="O1264">
        <v>0</v>
      </c>
      <c r="P1264" t="s">
        <v>1007</v>
      </c>
      <c r="Q1264">
        <v>3000</v>
      </c>
      <c r="R1264" t="s">
        <v>6638</v>
      </c>
      <c r="S1264">
        <v>1000</v>
      </c>
      <c r="T1264" t="s">
        <v>6640</v>
      </c>
      <c r="U1264">
        <v>715</v>
      </c>
      <c r="V1264">
        <v>3000</v>
      </c>
      <c r="W1264">
        <v>5917</v>
      </c>
      <c r="X1264">
        <v>1</v>
      </c>
      <c r="Y1264">
        <v>41685</v>
      </c>
      <c r="Z1264">
        <v>146</v>
      </c>
      <c r="AA1264">
        <v>754</v>
      </c>
      <c r="AB1264" t="s">
        <v>6642</v>
      </c>
    </row>
    <row r="1265" spans="1:28" x14ac:dyDescent="0.3">
      <c r="A1265" s="4" t="s">
        <v>6645</v>
      </c>
      <c r="B1265" t="s">
        <v>67</v>
      </c>
      <c r="C1265" t="s">
        <v>68</v>
      </c>
      <c r="D1265" t="s">
        <v>58</v>
      </c>
      <c r="E1265">
        <v>2000</v>
      </c>
      <c r="F1265">
        <v>107</v>
      </c>
      <c r="G1265" t="s">
        <v>6644</v>
      </c>
      <c r="H1265" t="s">
        <v>6647</v>
      </c>
      <c r="I1265" s="4">
        <v>40000000</v>
      </c>
      <c r="J1265" s="4">
        <v>29374178</v>
      </c>
      <c r="K1265">
        <v>5.0999999999999996</v>
      </c>
      <c r="L1265">
        <v>2.35</v>
      </c>
      <c r="M1265" t="s">
        <v>612</v>
      </c>
      <c r="N1265" t="s">
        <v>1776</v>
      </c>
      <c r="O1265">
        <v>55</v>
      </c>
      <c r="P1265" t="s">
        <v>1835</v>
      </c>
      <c r="Q1265">
        <v>3000</v>
      </c>
      <c r="R1265" t="s">
        <v>6643</v>
      </c>
      <c r="S1265">
        <v>941</v>
      </c>
      <c r="T1265" t="s">
        <v>6646</v>
      </c>
      <c r="U1265">
        <v>294</v>
      </c>
      <c r="V1265">
        <v>394</v>
      </c>
      <c r="W1265">
        <v>4565</v>
      </c>
      <c r="X1265">
        <v>0</v>
      </c>
      <c r="Y1265">
        <v>12093</v>
      </c>
      <c r="Z1265">
        <v>100</v>
      </c>
      <c r="AA1265">
        <v>188</v>
      </c>
      <c r="AB1265" t="s">
        <v>6648</v>
      </c>
    </row>
    <row r="1266" spans="1:28" x14ac:dyDescent="0.3">
      <c r="A1266" s="4" t="s">
        <v>6650</v>
      </c>
      <c r="B1266" t="s">
        <v>67</v>
      </c>
      <c r="C1266" t="s">
        <v>68</v>
      </c>
      <c r="D1266" t="s">
        <v>58</v>
      </c>
      <c r="E1266">
        <v>1999</v>
      </c>
      <c r="F1266">
        <v>90</v>
      </c>
      <c r="G1266" t="s">
        <v>10</v>
      </c>
      <c r="H1266" t="s">
        <v>6652</v>
      </c>
      <c r="I1266" s="4">
        <v>40000000</v>
      </c>
      <c r="J1266" s="4">
        <v>28535768</v>
      </c>
      <c r="K1266">
        <v>5.3</v>
      </c>
      <c r="L1266">
        <v>1.85</v>
      </c>
      <c r="M1266" t="s">
        <v>69</v>
      </c>
      <c r="N1266" t="s">
        <v>4597</v>
      </c>
      <c r="O1266">
        <v>39</v>
      </c>
      <c r="P1266" t="s">
        <v>4153</v>
      </c>
      <c r="Q1266">
        <v>607</v>
      </c>
      <c r="R1266" t="s">
        <v>6649</v>
      </c>
      <c r="S1266">
        <v>322</v>
      </c>
      <c r="T1266" t="s">
        <v>6651</v>
      </c>
      <c r="U1266">
        <v>210</v>
      </c>
      <c r="V1266">
        <v>279</v>
      </c>
      <c r="W1266">
        <v>1335</v>
      </c>
      <c r="X1266">
        <v>2</v>
      </c>
      <c r="Y1266">
        <v>10446</v>
      </c>
      <c r="Z1266">
        <v>62</v>
      </c>
      <c r="AA1266">
        <v>105</v>
      </c>
      <c r="AB1266" t="s">
        <v>6653</v>
      </c>
    </row>
    <row r="1267" spans="1:28" x14ac:dyDescent="0.3">
      <c r="A1267" s="4" t="s">
        <v>6654</v>
      </c>
      <c r="B1267" t="s">
        <v>67</v>
      </c>
      <c r="C1267" t="s">
        <v>68</v>
      </c>
      <c r="D1267" t="s">
        <v>58</v>
      </c>
      <c r="E1267">
        <v>1996</v>
      </c>
      <c r="F1267">
        <v>99</v>
      </c>
      <c r="G1267" t="s">
        <v>4341</v>
      </c>
      <c r="H1267" t="s">
        <v>6656</v>
      </c>
      <c r="I1267" s="4">
        <v>40000000</v>
      </c>
      <c r="J1267" s="4">
        <v>27663982</v>
      </c>
      <c r="K1267">
        <v>4.4000000000000004</v>
      </c>
      <c r="L1267">
        <v>2.35</v>
      </c>
      <c r="M1267" t="s">
        <v>69</v>
      </c>
      <c r="N1267" t="s">
        <v>4717</v>
      </c>
      <c r="O1267">
        <v>287</v>
      </c>
      <c r="P1267" t="s">
        <v>146</v>
      </c>
      <c r="Q1267">
        <v>10000</v>
      </c>
      <c r="R1267" t="s">
        <v>341</v>
      </c>
      <c r="S1267">
        <v>368</v>
      </c>
      <c r="T1267" t="s">
        <v>6655</v>
      </c>
      <c r="U1267">
        <v>44</v>
      </c>
      <c r="V1267">
        <v>0</v>
      </c>
      <c r="W1267">
        <v>10469</v>
      </c>
      <c r="X1267">
        <v>2</v>
      </c>
      <c r="Y1267">
        <v>26051</v>
      </c>
      <c r="Z1267">
        <v>70</v>
      </c>
      <c r="AA1267">
        <v>164</v>
      </c>
      <c r="AB1267" t="s">
        <v>6657</v>
      </c>
    </row>
    <row r="1268" spans="1:28" x14ac:dyDescent="0.3">
      <c r="A1268" s="4" t="s">
        <v>6660</v>
      </c>
      <c r="B1268" t="s">
        <v>67</v>
      </c>
      <c r="C1268" t="s">
        <v>793</v>
      </c>
      <c r="D1268" t="s">
        <v>58</v>
      </c>
      <c r="E1268">
        <v>2001</v>
      </c>
      <c r="F1268">
        <v>104</v>
      </c>
      <c r="G1268" t="s">
        <v>108</v>
      </c>
      <c r="H1268" t="s">
        <v>6661</v>
      </c>
      <c r="I1268" s="4">
        <v>40000000</v>
      </c>
      <c r="J1268" s="4">
        <v>27053815</v>
      </c>
      <c r="K1268">
        <v>4.7</v>
      </c>
      <c r="L1268">
        <v>2.35</v>
      </c>
      <c r="M1268" t="s">
        <v>69</v>
      </c>
      <c r="N1268" t="s">
        <v>1838</v>
      </c>
      <c r="O1268">
        <v>0</v>
      </c>
      <c r="P1268" t="s">
        <v>6659</v>
      </c>
      <c r="Q1268">
        <v>964</v>
      </c>
      <c r="R1268" t="s">
        <v>6658</v>
      </c>
      <c r="S1268">
        <v>931</v>
      </c>
      <c r="T1268" t="s">
        <v>3469</v>
      </c>
      <c r="U1268">
        <v>327</v>
      </c>
      <c r="V1268">
        <v>299</v>
      </c>
      <c r="W1268">
        <v>2888</v>
      </c>
      <c r="X1268">
        <v>0</v>
      </c>
      <c r="Y1268">
        <v>12856</v>
      </c>
      <c r="Z1268">
        <v>107</v>
      </c>
      <c r="AA1268">
        <v>291</v>
      </c>
      <c r="AB1268" t="s">
        <v>6662</v>
      </c>
    </row>
    <row r="1269" spans="1:28" x14ac:dyDescent="0.3">
      <c r="A1269" s="4" t="s">
        <v>6664</v>
      </c>
      <c r="B1269" t="s">
        <v>67</v>
      </c>
      <c r="C1269" t="s">
        <v>86</v>
      </c>
      <c r="D1269" t="s">
        <v>58</v>
      </c>
      <c r="E1269">
        <v>2008</v>
      </c>
      <c r="F1269">
        <v>115</v>
      </c>
      <c r="G1269" t="s">
        <v>6112</v>
      </c>
      <c r="H1269" t="s">
        <v>6665</v>
      </c>
      <c r="I1269" s="4">
        <v>35000000</v>
      </c>
      <c r="J1269" s="4">
        <v>26814957</v>
      </c>
      <c r="K1269">
        <v>6.7</v>
      </c>
      <c r="L1269">
        <v>1.85</v>
      </c>
      <c r="M1269" t="s">
        <v>69</v>
      </c>
      <c r="N1269" t="s">
        <v>6663</v>
      </c>
      <c r="O1269">
        <v>56</v>
      </c>
      <c r="P1269" t="s">
        <v>867</v>
      </c>
      <c r="Q1269">
        <v>20000</v>
      </c>
      <c r="R1269" t="s">
        <v>127</v>
      </c>
      <c r="S1269">
        <v>19000</v>
      </c>
      <c r="T1269" t="s">
        <v>380</v>
      </c>
      <c r="U1269">
        <v>19000</v>
      </c>
      <c r="V1269">
        <v>0</v>
      </c>
      <c r="W1269">
        <v>77823</v>
      </c>
      <c r="X1269">
        <v>3</v>
      </c>
      <c r="Y1269">
        <v>84357</v>
      </c>
      <c r="Z1269">
        <v>169</v>
      </c>
      <c r="AA1269">
        <v>252</v>
      </c>
      <c r="AB1269" t="s">
        <v>6666</v>
      </c>
    </row>
    <row r="1270" spans="1:28" x14ac:dyDescent="0.3">
      <c r="A1270" s="4" t="s">
        <v>6668</v>
      </c>
      <c r="B1270" t="s">
        <v>67</v>
      </c>
      <c r="C1270" t="s">
        <v>68</v>
      </c>
      <c r="D1270" t="s">
        <v>58</v>
      </c>
      <c r="E1270">
        <v>2001</v>
      </c>
      <c r="F1270">
        <v>119</v>
      </c>
      <c r="G1270" t="s">
        <v>241</v>
      </c>
      <c r="H1270" t="s">
        <v>6669</v>
      </c>
      <c r="I1270" s="4">
        <v>40000000</v>
      </c>
      <c r="J1270" s="4">
        <v>25178165</v>
      </c>
      <c r="K1270">
        <v>6.7</v>
      </c>
      <c r="L1270">
        <v>1.85</v>
      </c>
      <c r="M1270" t="s">
        <v>69</v>
      </c>
      <c r="N1270" t="s">
        <v>6667</v>
      </c>
      <c r="O1270">
        <v>7</v>
      </c>
      <c r="P1270" t="s">
        <v>615</v>
      </c>
      <c r="Q1270">
        <v>18000</v>
      </c>
      <c r="R1270" t="s">
        <v>802</v>
      </c>
      <c r="S1270">
        <v>9000</v>
      </c>
      <c r="T1270" t="s">
        <v>149</v>
      </c>
      <c r="U1270">
        <v>903</v>
      </c>
      <c r="V1270">
        <v>8000</v>
      </c>
      <c r="W1270">
        <v>29484</v>
      </c>
      <c r="X1270">
        <v>1</v>
      </c>
      <c r="Y1270">
        <v>70292</v>
      </c>
      <c r="Z1270">
        <v>94</v>
      </c>
      <c r="AA1270">
        <v>274</v>
      </c>
      <c r="AB1270" t="s">
        <v>6670</v>
      </c>
    </row>
    <row r="1271" spans="1:28" x14ac:dyDescent="0.3">
      <c r="A1271" s="4" t="s">
        <v>6672</v>
      </c>
      <c r="B1271" t="s">
        <v>67</v>
      </c>
      <c r="C1271" t="s">
        <v>68</v>
      </c>
      <c r="D1271" t="s">
        <v>58</v>
      </c>
      <c r="E1271">
        <v>2007</v>
      </c>
      <c r="F1271">
        <v>99</v>
      </c>
      <c r="G1271" t="s">
        <v>5544</v>
      </c>
      <c r="H1271" t="s">
        <v>6674</v>
      </c>
      <c r="I1271" s="4">
        <v>40000000</v>
      </c>
      <c r="J1271" s="4">
        <v>25117498</v>
      </c>
      <c r="K1271">
        <v>5.7</v>
      </c>
      <c r="L1271">
        <v>2.35</v>
      </c>
      <c r="M1271" t="s">
        <v>612</v>
      </c>
      <c r="N1271" t="s">
        <v>2739</v>
      </c>
      <c r="O1271">
        <v>81</v>
      </c>
      <c r="P1271" t="s">
        <v>3469</v>
      </c>
      <c r="Q1271">
        <v>327</v>
      </c>
      <c r="R1271" t="s">
        <v>6671</v>
      </c>
      <c r="S1271">
        <v>253</v>
      </c>
      <c r="T1271" t="s">
        <v>6673</v>
      </c>
      <c r="U1271">
        <v>135</v>
      </c>
      <c r="V1271">
        <v>0</v>
      </c>
      <c r="W1271">
        <v>960</v>
      </c>
      <c r="X1271">
        <v>0</v>
      </c>
      <c r="Y1271">
        <v>37412</v>
      </c>
      <c r="Z1271">
        <v>190</v>
      </c>
      <c r="AA1271">
        <v>178</v>
      </c>
      <c r="AB1271" t="s">
        <v>6675</v>
      </c>
    </row>
    <row r="1272" spans="1:28" x14ac:dyDescent="0.3">
      <c r="A1272" s="4" t="s">
        <v>6676</v>
      </c>
      <c r="B1272" t="s">
        <v>67</v>
      </c>
      <c r="C1272" t="s">
        <v>68</v>
      </c>
      <c r="D1272" t="s">
        <v>58</v>
      </c>
      <c r="E1272">
        <v>1973</v>
      </c>
      <c r="F1272">
        <v>112</v>
      </c>
      <c r="G1272" t="s">
        <v>5278</v>
      </c>
      <c r="H1272" t="s">
        <v>6678</v>
      </c>
      <c r="I1272" s="4">
        <v>500000</v>
      </c>
      <c r="J1272" s="4">
        <v>32645</v>
      </c>
      <c r="K1272">
        <v>7.4</v>
      </c>
      <c r="L1272">
        <v>1.85</v>
      </c>
      <c r="M1272" t="s">
        <v>612</v>
      </c>
      <c r="N1272" t="s">
        <v>514</v>
      </c>
      <c r="O1272">
        <v>17000</v>
      </c>
      <c r="P1272" t="s">
        <v>1765</v>
      </c>
      <c r="Q1272">
        <v>22000</v>
      </c>
      <c r="R1272" t="s">
        <v>4652</v>
      </c>
      <c r="S1272">
        <v>926</v>
      </c>
      <c r="T1272" t="s">
        <v>6677</v>
      </c>
      <c r="U1272">
        <v>354</v>
      </c>
      <c r="V1272">
        <v>0</v>
      </c>
      <c r="W1272">
        <v>23737</v>
      </c>
      <c r="X1272">
        <v>0</v>
      </c>
      <c r="Y1272">
        <v>67797</v>
      </c>
      <c r="Z1272">
        <v>112</v>
      </c>
      <c r="AA1272">
        <v>223</v>
      </c>
      <c r="AB1272" t="s">
        <v>6679</v>
      </c>
    </row>
    <row r="1273" spans="1:28" x14ac:dyDescent="0.3">
      <c r="A1273" s="4" t="s">
        <v>6681</v>
      </c>
      <c r="B1273" t="s">
        <v>67</v>
      </c>
      <c r="C1273" t="s">
        <v>68</v>
      </c>
      <c r="D1273" t="s">
        <v>58</v>
      </c>
      <c r="E1273">
        <v>1994</v>
      </c>
      <c r="F1273">
        <v>128</v>
      </c>
      <c r="G1273" t="s">
        <v>2545</v>
      </c>
      <c r="H1273" t="s">
        <v>6683</v>
      </c>
      <c r="I1273" s="4">
        <v>40000000</v>
      </c>
      <c r="J1273" s="4">
        <v>24332324</v>
      </c>
      <c r="K1273">
        <v>6.1</v>
      </c>
      <c r="L1273">
        <v>1.85</v>
      </c>
      <c r="M1273" t="s">
        <v>69</v>
      </c>
      <c r="N1273" t="s">
        <v>5624</v>
      </c>
      <c r="O1273">
        <v>545</v>
      </c>
      <c r="P1273" t="s">
        <v>997</v>
      </c>
      <c r="Q1273">
        <v>783</v>
      </c>
      <c r="R1273" t="s">
        <v>6680</v>
      </c>
      <c r="S1273">
        <v>754</v>
      </c>
      <c r="T1273" t="s">
        <v>6682</v>
      </c>
      <c r="U1273">
        <v>353</v>
      </c>
      <c r="V1273">
        <v>680</v>
      </c>
      <c r="W1273">
        <v>3126</v>
      </c>
      <c r="X1273">
        <v>1</v>
      </c>
      <c r="Y1273">
        <v>13830</v>
      </c>
      <c r="Z1273">
        <v>12</v>
      </c>
      <c r="AA1273">
        <v>61</v>
      </c>
      <c r="AB1273" t="s">
        <v>6684</v>
      </c>
    </row>
    <row r="1274" spans="1:28" x14ac:dyDescent="0.3">
      <c r="A1274" s="4" t="s">
        <v>6686</v>
      </c>
      <c r="B1274" t="s">
        <v>67</v>
      </c>
      <c r="C1274" t="s">
        <v>1487</v>
      </c>
      <c r="D1274" t="s">
        <v>58</v>
      </c>
      <c r="E1274">
        <v>2011</v>
      </c>
      <c r="F1274">
        <v>112</v>
      </c>
      <c r="G1274" t="s">
        <v>491</v>
      </c>
      <c r="H1274" t="s">
        <v>6688</v>
      </c>
      <c r="I1274" s="4">
        <v>40000000</v>
      </c>
      <c r="J1274" s="4">
        <v>36665854</v>
      </c>
      <c r="K1274">
        <v>6.4</v>
      </c>
      <c r="L1274">
        <v>2.35</v>
      </c>
      <c r="M1274" t="s">
        <v>69</v>
      </c>
      <c r="N1274" t="s">
        <v>5589</v>
      </c>
      <c r="O1274">
        <v>118</v>
      </c>
      <c r="P1274" t="s">
        <v>1214</v>
      </c>
      <c r="Q1274">
        <v>877</v>
      </c>
      <c r="R1274" t="s">
        <v>6685</v>
      </c>
      <c r="S1274">
        <v>738</v>
      </c>
      <c r="T1274" t="s">
        <v>6687</v>
      </c>
      <c r="U1274">
        <v>674</v>
      </c>
      <c r="V1274">
        <v>15000</v>
      </c>
      <c r="W1274">
        <v>3432</v>
      </c>
      <c r="X1274">
        <v>0</v>
      </c>
      <c r="Y1274">
        <v>76498</v>
      </c>
      <c r="Z1274">
        <v>201</v>
      </c>
      <c r="AA1274">
        <v>203</v>
      </c>
      <c r="AB1274" t="s">
        <v>6689</v>
      </c>
    </row>
    <row r="1275" spans="1:28" x14ac:dyDescent="0.3">
      <c r="A1275" s="4" t="s">
        <v>6693</v>
      </c>
      <c r="B1275" t="s">
        <v>67</v>
      </c>
      <c r="C1275" t="s">
        <v>68</v>
      </c>
      <c r="D1275" t="s">
        <v>58</v>
      </c>
      <c r="E1275">
        <v>1998</v>
      </c>
      <c r="F1275">
        <v>86</v>
      </c>
      <c r="G1275" t="s">
        <v>6692</v>
      </c>
      <c r="H1275" t="s">
        <v>6694</v>
      </c>
      <c r="I1275" s="4">
        <v>40000000</v>
      </c>
      <c r="J1275" s="4">
        <v>22717758</v>
      </c>
      <c r="K1275">
        <v>6.2</v>
      </c>
      <c r="L1275">
        <v>1.85</v>
      </c>
      <c r="M1275" t="s">
        <v>304</v>
      </c>
      <c r="N1275" t="s">
        <v>6690</v>
      </c>
      <c r="O1275">
        <v>7</v>
      </c>
      <c r="P1275" t="s">
        <v>467</v>
      </c>
      <c r="Q1275">
        <v>10000</v>
      </c>
      <c r="R1275" t="s">
        <v>6691</v>
      </c>
      <c r="S1275">
        <v>908</v>
      </c>
      <c r="T1275" t="s">
        <v>749</v>
      </c>
      <c r="U1275">
        <v>795</v>
      </c>
      <c r="V1275">
        <v>0</v>
      </c>
      <c r="W1275">
        <v>14275</v>
      </c>
      <c r="X1275">
        <v>0</v>
      </c>
      <c r="Y1275">
        <v>11156</v>
      </c>
      <c r="Z1275">
        <v>34</v>
      </c>
      <c r="AA1275">
        <v>67</v>
      </c>
      <c r="AB1275" t="s">
        <v>6695</v>
      </c>
    </row>
    <row r="1276" spans="1:28" x14ac:dyDescent="0.3">
      <c r="A1276" s="4" t="s">
        <v>6696</v>
      </c>
      <c r="B1276" t="s">
        <v>67</v>
      </c>
      <c r="C1276" t="s">
        <v>68</v>
      </c>
      <c r="D1276" t="s">
        <v>58</v>
      </c>
      <c r="E1276">
        <v>2002</v>
      </c>
      <c r="F1276">
        <v>108</v>
      </c>
      <c r="G1276" t="s">
        <v>2161</v>
      </c>
      <c r="H1276" t="s">
        <v>6698</v>
      </c>
      <c r="I1276" s="4">
        <v>60000000</v>
      </c>
      <c r="J1276" s="4">
        <v>22433915</v>
      </c>
      <c r="K1276">
        <v>6.2</v>
      </c>
      <c r="L1276">
        <v>2.35</v>
      </c>
      <c r="M1276" t="s">
        <v>612</v>
      </c>
      <c r="N1276" t="s">
        <v>3528</v>
      </c>
      <c r="O1276">
        <v>105</v>
      </c>
      <c r="P1276" t="s">
        <v>1765</v>
      </c>
      <c r="Q1276">
        <v>22000</v>
      </c>
      <c r="R1276" t="s">
        <v>107</v>
      </c>
      <c r="S1276">
        <v>11000</v>
      </c>
      <c r="T1276" t="s">
        <v>6697</v>
      </c>
      <c r="U1276">
        <v>616</v>
      </c>
      <c r="V1276">
        <v>416</v>
      </c>
      <c r="W1276">
        <v>34377</v>
      </c>
      <c r="X1276">
        <v>1</v>
      </c>
      <c r="Y1276">
        <v>21319</v>
      </c>
      <c r="Z1276">
        <v>104</v>
      </c>
      <c r="AA1276">
        <v>166</v>
      </c>
      <c r="AB1276" t="s">
        <v>6699</v>
      </c>
    </row>
    <row r="1277" spans="1:28" x14ac:dyDescent="0.3">
      <c r="A1277" s="4" t="s">
        <v>6702</v>
      </c>
      <c r="B1277" t="s">
        <v>67</v>
      </c>
      <c r="C1277" t="s">
        <v>68</v>
      </c>
      <c r="D1277" t="s">
        <v>24160</v>
      </c>
      <c r="E1277">
        <v>1999</v>
      </c>
      <c r="F1277">
        <v>128</v>
      </c>
      <c r="G1277" t="s">
        <v>241</v>
      </c>
      <c r="H1277" t="s">
        <v>6704</v>
      </c>
      <c r="I1277" s="4">
        <v>60000000</v>
      </c>
      <c r="J1277" s="4">
        <v>22326247</v>
      </c>
      <c r="K1277">
        <v>5.9</v>
      </c>
      <c r="L1277">
        <v>1.85</v>
      </c>
      <c r="M1277" t="s">
        <v>69</v>
      </c>
      <c r="N1277" t="s">
        <v>6700</v>
      </c>
      <c r="O1277">
        <v>34</v>
      </c>
      <c r="P1277" t="s">
        <v>6701</v>
      </c>
      <c r="Q1277">
        <v>978</v>
      </c>
      <c r="R1277" t="s">
        <v>1406</v>
      </c>
      <c r="S1277">
        <v>886</v>
      </c>
      <c r="T1277" t="s">
        <v>6703</v>
      </c>
      <c r="U1277">
        <v>685</v>
      </c>
      <c r="V1277">
        <v>0</v>
      </c>
      <c r="W1277">
        <v>3821</v>
      </c>
      <c r="X1277">
        <v>1</v>
      </c>
      <c r="Y1277">
        <v>11232</v>
      </c>
      <c r="Z1277">
        <v>55</v>
      </c>
      <c r="AA1277">
        <v>106</v>
      </c>
      <c r="AB1277" t="s">
        <v>6705</v>
      </c>
    </row>
    <row r="1278" spans="1:28" x14ac:dyDescent="0.3">
      <c r="A1278" s="4" t="s">
        <v>6708</v>
      </c>
      <c r="B1278" t="s">
        <v>67</v>
      </c>
      <c r="C1278" t="s">
        <v>68</v>
      </c>
      <c r="D1278" t="s">
        <v>58</v>
      </c>
      <c r="E1278">
        <v>2004</v>
      </c>
      <c r="F1278">
        <v>84</v>
      </c>
      <c r="G1278" t="s">
        <v>1771</v>
      </c>
      <c r="H1278" t="s">
        <v>6709</v>
      </c>
      <c r="I1278" s="4">
        <v>40000000</v>
      </c>
      <c r="J1278" s="4">
        <v>21176322</v>
      </c>
      <c r="K1278">
        <v>4</v>
      </c>
      <c r="L1278">
        <v>2.35</v>
      </c>
      <c r="M1278" t="s">
        <v>69</v>
      </c>
      <c r="N1278" t="s">
        <v>6706</v>
      </c>
      <c r="O1278">
        <v>33</v>
      </c>
      <c r="P1278" t="s">
        <v>6707</v>
      </c>
      <c r="Q1278">
        <v>1000</v>
      </c>
      <c r="R1278" t="s">
        <v>3725</v>
      </c>
      <c r="S1278">
        <v>1000</v>
      </c>
      <c r="T1278" t="s">
        <v>3103</v>
      </c>
      <c r="U1278">
        <v>1000</v>
      </c>
      <c r="V1278">
        <v>0</v>
      </c>
      <c r="W1278">
        <v>5039</v>
      </c>
      <c r="X1278">
        <v>0</v>
      </c>
      <c r="Y1278">
        <v>23747</v>
      </c>
      <c r="Z1278">
        <v>86</v>
      </c>
      <c r="AA1278">
        <v>207</v>
      </c>
      <c r="AB1278" t="s">
        <v>6710</v>
      </c>
    </row>
    <row r="1279" spans="1:28" x14ac:dyDescent="0.3">
      <c r="A1279" s="4" t="s">
        <v>6711</v>
      </c>
      <c r="B1279" t="s">
        <v>67</v>
      </c>
      <c r="C1279" t="s">
        <v>68</v>
      </c>
      <c r="D1279" t="s">
        <v>58</v>
      </c>
      <c r="E1279">
        <v>1996</v>
      </c>
      <c r="F1279">
        <v>111</v>
      </c>
      <c r="G1279" t="s">
        <v>4085</v>
      </c>
      <c r="H1279" t="s">
        <v>6712</v>
      </c>
      <c r="I1279" s="4">
        <v>40000000</v>
      </c>
      <c r="J1279" s="4">
        <v>20300000</v>
      </c>
      <c r="K1279">
        <v>6.2</v>
      </c>
      <c r="L1279">
        <v>1.85</v>
      </c>
      <c r="M1279" t="s">
        <v>612</v>
      </c>
      <c r="N1279" t="s">
        <v>4300</v>
      </c>
      <c r="O1279">
        <v>17</v>
      </c>
      <c r="P1279" t="s">
        <v>2400</v>
      </c>
      <c r="Q1279">
        <v>14000</v>
      </c>
      <c r="R1279" t="s">
        <v>3274</v>
      </c>
      <c r="S1279">
        <v>940</v>
      </c>
      <c r="T1279" t="s">
        <v>3191</v>
      </c>
      <c r="U1279">
        <v>889</v>
      </c>
      <c r="V1279">
        <v>309</v>
      </c>
      <c r="W1279">
        <v>17877</v>
      </c>
      <c r="X1279">
        <v>2</v>
      </c>
      <c r="Y1279">
        <v>16741</v>
      </c>
      <c r="Z1279">
        <v>50</v>
      </c>
      <c r="AA1279">
        <v>60</v>
      </c>
      <c r="AB1279" t="s">
        <v>6713</v>
      </c>
    </row>
    <row r="1280" spans="1:28" x14ac:dyDescent="0.3">
      <c r="A1280" s="4" t="s">
        <v>6716</v>
      </c>
      <c r="B1280" t="s">
        <v>67</v>
      </c>
      <c r="C1280" t="s">
        <v>1487</v>
      </c>
      <c r="D1280" t="s">
        <v>58</v>
      </c>
      <c r="E1280">
        <v>1995</v>
      </c>
      <c r="F1280">
        <v>131</v>
      </c>
      <c r="G1280" t="s">
        <v>19</v>
      </c>
      <c r="H1280" t="s">
        <v>6717</v>
      </c>
      <c r="I1280" s="4">
        <v>45000000</v>
      </c>
      <c r="J1280" s="4">
        <v>20302961</v>
      </c>
      <c r="K1280">
        <v>4.5999999999999996</v>
      </c>
      <c r="L1280">
        <v>2.35</v>
      </c>
      <c r="M1280" t="s">
        <v>6719</v>
      </c>
      <c r="N1280" t="s">
        <v>1327</v>
      </c>
      <c r="O1280">
        <v>719</v>
      </c>
      <c r="P1280" t="s">
        <v>6715</v>
      </c>
      <c r="Q1280">
        <v>16000</v>
      </c>
      <c r="R1280" t="s">
        <v>6714</v>
      </c>
      <c r="S1280">
        <v>893</v>
      </c>
      <c r="T1280" t="s">
        <v>6142</v>
      </c>
      <c r="U1280">
        <v>683</v>
      </c>
      <c r="V1280">
        <v>0</v>
      </c>
      <c r="W1280">
        <v>18913</v>
      </c>
      <c r="X1280">
        <v>0</v>
      </c>
      <c r="Y1280">
        <v>49874</v>
      </c>
      <c r="Z1280">
        <v>181</v>
      </c>
      <c r="AA1280">
        <v>450</v>
      </c>
      <c r="AB1280" t="s">
        <v>6718</v>
      </c>
    </row>
    <row r="1281" spans="1:28" x14ac:dyDescent="0.3">
      <c r="A1281" s="4" t="s">
        <v>6721</v>
      </c>
      <c r="B1281" t="s">
        <v>67</v>
      </c>
      <c r="C1281" t="s">
        <v>68</v>
      </c>
      <c r="D1281" t="s">
        <v>58</v>
      </c>
      <c r="E1281">
        <v>2006</v>
      </c>
      <c r="F1281">
        <v>123</v>
      </c>
      <c r="G1281" t="s">
        <v>6112</v>
      </c>
      <c r="H1281" t="s">
        <v>6722</v>
      </c>
      <c r="I1281" s="4">
        <v>40000000</v>
      </c>
      <c r="J1281" s="4">
        <v>15962471</v>
      </c>
      <c r="K1281">
        <v>6.4</v>
      </c>
      <c r="L1281">
        <v>1.85</v>
      </c>
      <c r="M1281" t="s">
        <v>69</v>
      </c>
      <c r="N1281" t="s">
        <v>6720</v>
      </c>
      <c r="O1281">
        <v>0</v>
      </c>
      <c r="P1281" t="s">
        <v>111</v>
      </c>
      <c r="Q1281">
        <v>4000</v>
      </c>
      <c r="R1281" t="s">
        <v>2310</v>
      </c>
      <c r="S1281">
        <v>887</v>
      </c>
      <c r="T1281" t="s">
        <v>930</v>
      </c>
      <c r="U1281">
        <v>826</v>
      </c>
      <c r="V1281">
        <v>0</v>
      </c>
      <c r="W1281">
        <v>7243</v>
      </c>
      <c r="X1281">
        <v>1</v>
      </c>
      <c r="Y1281">
        <v>79892</v>
      </c>
      <c r="Z1281">
        <v>260</v>
      </c>
      <c r="AA1281">
        <v>619</v>
      </c>
      <c r="AB1281" t="s">
        <v>6723</v>
      </c>
    </row>
    <row r="1282" spans="1:28" x14ac:dyDescent="0.3">
      <c r="A1282" s="4" t="s">
        <v>6724</v>
      </c>
      <c r="B1282" t="s">
        <v>67</v>
      </c>
      <c r="C1282" t="s">
        <v>68</v>
      </c>
      <c r="D1282" t="s">
        <v>58</v>
      </c>
      <c r="E1282">
        <v>1995</v>
      </c>
      <c r="F1282">
        <v>101</v>
      </c>
      <c r="G1282" t="s">
        <v>361</v>
      </c>
      <c r="H1282" t="s">
        <v>6725</v>
      </c>
      <c r="I1282" s="4">
        <v>40000000</v>
      </c>
      <c r="J1282" s="4">
        <v>14942422</v>
      </c>
      <c r="K1282">
        <v>5.9</v>
      </c>
      <c r="L1282">
        <v>1.85</v>
      </c>
      <c r="M1282" t="s">
        <v>612</v>
      </c>
      <c r="N1282" t="s">
        <v>5331</v>
      </c>
      <c r="O1282">
        <v>58</v>
      </c>
      <c r="P1282" t="s">
        <v>732</v>
      </c>
      <c r="Q1282">
        <v>12000</v>
      </c>
      <c r="R1282" t="s">
        <v>2541</v>
      </c>
      <c r="S1282">
        <v>975</v>
      </c>
      <c r="T1282" t="s">
        <v>3550</v>
      </c>
      <c r="U1282">
        <v>497</v>
      </c>
      <c r="V1282">
        <v>555</v>
      </c>
      <c r="W1282">
        <v>14008</v>
      </c>
      <c r="X1282">
        <v>3</v>
      </c>
      <c r="Y1282">
        <v>14226</v>
      </c>
      <c r="Z1282">
        <v>40</v>
      </c>
      <c r="AA1282">
        <v>60</v>
      </c>
      <c r="AB1282" t="s">
        <v>6726</v>
      </c>
    </row>
    <row r="1283" spans="1:28" x14ac:dyDescent="0.3">
      <c r="A1283" s="4" t="s">
        <v>6728</v>
      </c>
      <c r="B1283" t="s">
        <v>67</v>
      </c>
      <c r="C1283" t="s">
        <v>68</v>
      </c>
      <c r="D1283" t="s">
        <v>58</v>
      </c>
      <c r="E1283">
        <v>2000</v>
      </c>
      <c r="F1283">
        <v>102</v>
      </c>
      <c r="G1283" t="s">
        <v>491</v>
      </c>
      <c r="H1283" t="s">
        <v>6730</v>
      </c>
      <c r="I1283" s="4">
        <v>40000000</v>
      </c>
      <c r="J1283" s="4">
        <v>14967182</v>
      </c>
      <c r="K1283">
        <v>5.0999999999999996</v>
      </c>
      <c r="L1283">
        <v>2.35</v>
      </c>
      <c r="M1283" t="s">
        <v>612</v>
      </c>
      <c r="N1283" t="s">
        <v>6727</v>
      </c>
      <c r="O1283">
        <v>19</v>
      </c>
      <c r="P1283" t="s">
        <v>1803</v>
      </c>
      <c r="Q1283">
        <v>13000</v>
      </c>
      <c r="R1283" t="s">
        <v>4775</v>
      </c>
      <c r="S1283">
        <v>530</v>
      </c>
      <c r="T1283" t="s">
        <v>6729</v>
      </c>
      <c r="U1283">
        <v>351</v>
      </c>
      <c r="V1283">
        <v>604</v>
      </c>
      <c r="W1283">
        <v>14463</v>
      </c>
      <c r="X1283">
        <v>1</v>
      </c>
      <c r="Y1283">
        <v>27305</v>
      </c>
      <c r="Z1283">
        <v>102</v>
      </c>
      <c r="AA1283">
        <v>284</v>
      </c>
      <c r="AB1283" t="s">
        <v>6731</v>
      </c>
    </row>
    <row r="1284" spans="1:28" x14ac:dyDescent="0.3">
      <c r="A1284" s="4" t="s">
        <v>6734</v>
      </c>
      <c r="B1284" t="s">
        <v>67</v>
      </c>
      <c r="C1284" t="s">
        <v>3583</v>
      </c>
      <c r="D1284" t="s">
        <v>58</v>
      </c>
      <c r="E1284">
        <v>2012</v>
      </c>
      <c r="F1284">
        <v>114</v>
      </c>
      <c r="G1284" t="s">
        <v>4085</v>
      </c>
      <c r="H1284" t="s">
        <v>6736</v>
      </c>
      <c r="I1284" s="4">
        <v>45000000</v>
      </c>
      <c r="J1284" s="4">
        <v>18996755</v>
      </c>
      <c r="K1284">
        <v>7.6</v>
      </c>
      <c r="L1284">
        <v>2.35</v>
      </c>
      <c r="M1284" t="s">
        <v>69</v>
      </c>
      <c r="N1284" t="s">
        <v>6732</v>
      </c>
      <c r="O1284">
        <v>171</v>
      </c>
      <c r="P1284" t="s">
        <v>235</v>
      </c>
      <c r="Q1284">
        <v>6000</v>
      </c>
      <c r="R1284" t="s">
        <v>6733</v>
      </c>
      <c r="S1284">
        <v>382</v>
      </c>
      <c r="T1284" t="s">
        <v>6735</v>
      </c>
      <c r="U1284">
        <v>284</v>
      </c>
      <c r="V1284">
        <v>54000</v>
      </c>
      <c r="W1284">
        <v>7099</v>
      </c>
      <c r="X1284">
        <v>0</v>
      </c>
      <c r="Y1284">
        <v>145270</v>
      </c>
      <c r="Z1284">
        <v>371</v>
      </c>
      <c r="AA1284">
        <v>322</v>
      </c>
      <c r="AB1284" t="s">
        <v>6737</v>
      </c>
    </row>
    <row r="1285" spans="1:28" x14ac:dyDescent="0.3">
      <c r="A1285" s="4" t="s">
        <v>6741</v>
      </c>
      <c r="B1285" t="s">
        <v>67</v>
      </c>
      <c r="C1285" t="s">
        <v>68</v>
      </c>
      <c r="D1285" t="s">
        <v>58</v>
      </c>
      <c r="E1285">
        <v>1987</v>
      </c>
      <c r="F1285">
        <v>107</v>
      </c>
      <c r="G1285" t="s">
        <v>6739</v>
      </c>
      <c r="H1285" t="s">
        <v>6743</v>
      </c>
      <c r="I1285" s="4">
        <v>51000000</v>
      </c>
      <c r="J1285" s="4">
        <v>14375181</v>
      </c>
      <c r="K1285">
        <v>4.2</v>
      </c>
      <c r="L1285">
        <v>1.85</v>
      </c>
      <c r="M1285" t="s">
        <v>69</v>
      </c>
      <c r="N1285" t="s">
        <v>6738</v>
      </c>
      <c r="O1285">
        <v>124</v>
      </c>
      <c r="P1285" t="s">
        <v>6740</v>
      </c>
      <c r="Q1285">
        <v>636</v>
      </c>
      <c r="R1285" t="s">
        <v>1699</v>
      </c>
      <c r="S1285">
        <v>631</v>
      </c>
      <c r="T1285" t="s">
        <v>6742</v>
      </c>
      <c r="U1285">
        <v>572</v>
      </c>
      <c r="V1285">
        <v>754</v>
      </c>
      <c r="W1285">
        <v>3374</v>
      </c>
      <c r="X1285">
        <v>2</v>
      </c>
      <c r="Y1285">
        <v>8692</v>
      </c>
      <c r="Z1285">
        <v>49</v>
      </c>
      <c r="AA1285">
        <v>126</v>
      </c>
      <c r="AB1285" t="s">
        <v>6744</v>
      </c>
    </row>
    <row r="1286" spans="1:28" x14ac:dyDescent="0.3">
      <c r="A1286" s="4" t="s">
        <v>6746</v>
      </c>
      <c r="B1286" t="s">
        <v>67</v>
      </c>
      <c r="C1286" t="s">
        <v>68</v>
      </c>
      <c r="D1286" t="s">
        <v>58</v>
      </c>
      <c r="E1286">
        <v>2009</v>
      </c>
      <c r="F1286">
        <v>87</v>
      </c>
      <c r="G1286" t="s">
        <v>6745</v>
      </c>
      <c r="H1286" t="s">
        <v>6747</v>
      </c>
      <c r="I1286" s="4">
        <v>40000000</v>
      </c>
      <c r="J1286" s="4">
        <v>20999103</v>
      </c>
      <c r="K1286">
        <v>7.8</v>
      </c>
      <c r="L1286">
        <v>1.85</v>
      </c>
      <c r="M1286" t="s">
        <v>122</v>
      </c>
      <c r="N1286" t="s">
        <v>5384</v>
      </c>
      <c r="O1286">
        <v>0</v>
      </c>
      <c r="P1286" t="s">
        <v>574</v>
      </c>
      <c r="Q1286">
        <v>13000</v>
      </c>
      <c r="R1286" t="s">
        <v>2395</v>
      </c>
      <c r="S1286">
        <v>11000</v>
      </c>
      <c r="T1286" t="s">
        <v>267</v>
      </c>
      <c r="U1286">
        <v>563</v>
      </c>
      <c r="V1286">
        <v>15000</v>
      </c>
      <c r="W1286">
        <v>24770</v>
      </c>
      <c r="X1286">
        <v>0</v>
      </c>
      <c r="Y1286">
        <v>139114</v>
      </c>
      <c r="Z1286">
        <v>335</v>
      </c>
      <c r="AA1286">
        <v>245</v>
      </c>
      <c r="AB1286" t="s">
        <v>6748</v>
      </c>
    </row>
    <row r="1287" spans="1:28" x14ac:dyDescent="0.3">
      <c r="A1287" s="4" t="s">
        <v>6749</v>
      </c>
      <c r="B1287" t="s">
        <v>67</v>
      </c>
      <c r="C1287" t="s">
        <v>68</v>
      </c>
      <c r="D1287" t="s">
        <v>58</v>
      </c>
      <c r="E1287">
        <v>2002</v>
      </c>
      <c r="F1287">
        <v>103</v>
      </c>
      <c r="G1287" t="s">
        <v>1700</v>
      </c>
      <c r="H1287" t="s">
        <v>6751</v>
      </c>
      <c r="I1287" s="4">
        <v>40000000</v>
      </c>
      <c r="J1287" s="4">
        <v>14448589</v>
      </c>
      <c r="K1287">
        <v>5.8</v>
      </c>
      <c r="L1287">
        <v>2.35</v>
      </c>
      <c r="M1287" t="s">
        <v>69</v>
      </c>
      <c r="N1287" t="s">
        <v>4446</v>
      </c>
      <c r="O1287">
        <v>65</v>
      </c>
      <c r="P1287" t="s">
        <v>592</v>
      </c>
      <c r="Q1287">
        <v>11000</v>
      </c>
      <c r="R1287" t="s">
        <v>4145</v>
      </c>
      <c r="S1287">
        <v>944</v>
      </c>
      <c r="T1287" t="s">
        <v>6750</v>
      </c>
      <c r="U1287">
        <v>311</v>
      </c>
      <c r="V1287">
        <v>835</v>
      </c>
      <c r="W1287">
        <v>12566</v>
      </c>
      <c r="X1287">
        <v>2</v>
      </c>
      <c r="Y1287">
        <v>19364</v>
      </c>
      <c r="Z1287">
        <v>86</v>
      </c>
      <c r="AA1287">
        <v>128</v>
      </c>
      <c r="AB1287" t="s">
        <v>6752</v>
      </c>
    </row>
    <row r="1288" spans="1:28" x14ac:dyDescent="0.3">
      <c r="A1288" s="4" t="s">
        <v>6755</v>
      </c>
      <c r="B1288" t="s">
        <v>67</v>
      </c>
      <c r="C1288" t="s">
        <v>68</v>
      </c>
      <c r="D1288" t="s">
        <v>58</v>
      </c>
      <c r="E1288">
        <v>1992</v>
      </c>
      <c r="F1288">
        <v>99</v>
      </c>
      <c r="G1288" t="s">
        <v>6753</v>
      </c>
      <c r="H1288" t="s">
        <v>6757</v>
      </c>
      <c r="I1288" s="4">
        <v>40000000</v>
      </c>
      <c r="J1288" s="4">
        <v>14358033</v>
      </c>
      <c r="K1288">
        <v>5.9</v>
      </c>
      <c r="L1288">
        <v>2.35</v>
      </c>
      <c r="M1288" t="s">
        <v>69</v>
      </c>
      <c r="N1288" t="s">
        <v>5370</v>
      </c>
      <c r="O1288">
        <v>0</v>
      </c>
      <c r="P1288" t="s">
        <v>6754</v>
      </c>
      <c r="Q1288">
        <v>782</v>
      </c>
      <c r="R1288" t="s">
        <v>2804</v>
      </c>
      <c r="S1288">
        <v>658</v>
      </c>
      <c r="T1288" t="s">
        <v>6756</v>
      </c>
      <c r="U1288">
        <v>402</v>
      </c>
      <c r="V1288">
        <v>630</v>
      </c>
      <c r="W1288">
        <v>2125</v>
      </c>
      <c r="X1288">
        <v>2</v>
      </c>
      <c r="Y1288">
        <v>17365</v>
      </c>
      <c r="Z1288">
        <v>40</v>
      </c>
      <c r="AA1288">
        <v>66</v>
      </c>
      <c r="AB1288" t="s">
        <v>6758</v>
      </c>
    </row>
    <row r="1289" spans="1:28" x14ac:dyDescent="0.3">
      <c r="A1289" s="4" t="s">
        <v>6759</v>
      </c>
      <c r="B1289" t="s">
        <v>1486</v>
      </c>
      <c r="C1289" t="s">
        <v>1487</v>
      </c>
      <c r="D1289" t="s">
        <v>24160</v>
      </c>
      <c r="E1289">
        <v>2001</v>
      </c>
      <c r="F1289">
        <v>122</v>
      </c>
      <c r="G1289" t="s">
        <v>1700</v>
      </c>
      <c r="H1289" t="s">
        <v>6761</v>
      </c>
      <c r="I1289" s="4">
        <v>77000000</v>
      </c>
      <c r="J1289" s="4">
        <v>33201661</v>
      </c>
      <c r="K1289">
        <v>8.4</v>
      </c>
      <c r="L1289">
        <v>2.35</v>
      </c>
      <c r="M1289" t="s">
        <v>612</v>
      </c>
      <c r="N1289" t="s">
        <v>4185</v>
      </c>
      <c r="O1289">
        <v>0</v>
      </c>
      <c r="P1289" t="s">
        <v>5896</v>
      </c>
      <c r="Q1289">
        <v>326</v>
      </c>
      <c r="R1289" t="s">
        <v>6202</v>
      </c>
      <c r="S1289">
        <v>326</v>
      </c>
      <c r="T1289" t="s">
        <v>6760</v>
      </c>
      <c r="U1289">
        <v>54</v>
      </c>
      <c r="V1289">
        <v>39000</v>
      </c>
      <c r="W1289">
        <v>809</v>
      </c>
      <c r="X1289">
        <v>0</v>
      </c>
      <c r="Y1289">
        <v>534262</v>
      </c>
      <c r="Z1289">
        <v>242</v>
      </c>
      <c r="AA1289">
        <v>1314</v>
      </c>
      <c r="AB1289" t="s">
        <v>6762</v>
      </c>
    </row>
    <row r="1290" spans="1:28" x14ac:dyDescent="0.3">
      <c r="A1290" s="4" t="s">
        <v>6767</v>
      </c>
      <c r="B1290" t="s">
        <v>67</v>
      </c>
      <c r="C1290" t="s">
        <v>68</v>
      </c>
      <c r="D1290" t="s">
        <v>58</v>
      </c>
      <c r="E1290">
        <v>2004</v>
      </c>
      <c r="F1290">
        <v>91</v>
      </c>
      <c r="G1290" t="s">
        <v>6765</v>
      </c>
      <c r="H1290" t="s">
        <v>6769</v>
      </c>
      <c r="I1290" s="4">
        <v>30000000</v>
      </c>
      <c r="J1290" s="4">
        <v>14018364</v>
      </c>
      <c r="K1290">
        <v>4.8</v>
      </c>
      <c r="L1290">
        <v>1.85</v>
      </c>
      <c r="M1290" t="s">
        <v>122</v>
      </c>
      <c r="N1290" t="s">
        <v>6763</v>
      </c>
      <c r="O1290">
        <v>29</v>
      </c>
      <c r="P1290" t="s">
        <v>6766</v>
      </c>
      <c r="Q1290">
        <v>976</v>
      </c>
      <c r="R1290" t="s">
        <v>6764</v>
      </c>
      <c r="S1290">
        <v>799</v>
      </c>
      <c r="T1290" t="s">
        <v>6768</v>
      </c>
      <c r="U1290">
        <v>762</v>
      </c>
      <c r="V1290">
        <v>849</v>
      </c>
      <c r="W1290">
        <v>3974</v>
      </c>
      <c r="X1290">
        <v>1</v>
      </c>
      <c r="Y1290">
        <v>17722</v>
      </c>
      <c r="Z1290">
        <v>70</v>
      </c>
      <c r="AA1290">
        <v>111</v>
      </c>
      <c r="AB1290" t="s">
        <v>6770</v>
      </c>
    </row>
    <row r="1291" spans="1:28" x14ac:dyDescent="0.3">
      <c r="A1291" s="4" t="s">
        <v>6772</v>
      </c>
      <c r="B1291" t="s">
        <v>67</v>
      </c>
      <c r="C1291" t="s">
        <v>86</v>
      </c>
      <c r="D1291" t="s">
        <v>58</v>
      </c>
      <c r="E1291">
        <v>2004</v>
      </c>
      <c r="F1291">
        <v>103</v>
      </c>
      <c r="G1291" t="s">
        <v>1437</v>
      </c>
      <c r="H1291" t="s">
        <v>6773</v>
      </c>
      <c r="I1291" s="4">
        <v>60000000</v>
      </c>
      <c r="J1291" s="4">
        <v>13395939</v>
      </c>
      <c r="K1291">
        <v>6.2</v>
      </c>
      <c r="L1291">
        <v>1.85</v>
      </c>
      <c r="M1291" t="s">
        <v>612</v>
      </c>
      <c r="N1291" t="s">
        <v>6771</v>
      </c>
      <c r="O1291">
        <v>14</v>
      </c>
      <c r="P1291" t="s">
        <v>5969</v>
      </c>
      <c r="Q1291">
        <v>865</v>
      </c>
      <c r="R1291" t="s">
        <v>6380</v>
      </c>
      <c r="S1291">
        <v>826</v>
      </c>
      <c r="T1291" t="s">
        <v>2407</v>
      </c>
      <c r="U1291">
        <v>624</v>
      </c>
      <c r="V1291">
        <v>0</v>
      </c>
      <c r="W1291">
        <v>3639</v>
      </c>
      <c r="X1291">
        <v>4</v>
      </c>
      <c r="Y1291">
        <v>43442</v>
      </c>
      <c r="Z1291">
        <v>135</v>
      </c>
      <c r="AA1291">
        <v>146</v>
      </c>
      <c r="AB1291" t="s">
        <v>6774</v>
      </c>
    </row>
    <row r="1292" spans="1:28" x14ac:dyDescent="0.3">
      <c r="A1292" s="4" t="s">
        <v>6775</v>
      </c>
      <c r="B1292" t="s">
        <v>67</v>
      </c>
      <c r="C1292" t="s">
        <v>68</v>
      </c>
      <c r="D1292" t="s">
        <v>58</v>
      </c>
      <c r="E1292">
        <v>2012</v>
      </c>
      <c r="F1292">
        <v>107</v>
      </c>
      <c r="G1292" t="s">
        <v>6324</v>
      </c>
      <c r="H1292" t="s">
        <v>6777</v>
      </c>
      <c r="I1292" s="4">
        <v>40000000</v>
      </c>
      <c r="J1292" s="4">
        <v>20113965</v>
      </c>
      <c r="K1292">
        <v>6.5</v>
      </c>
      <c r="L1292">
        <v>2.35</v>
      </c>
      <c r="M1292" t="s">
        <v>122</v>
      </c>
      <c r="N1292" t="s">
        <v>6295</v>
      </c>
      <c r="O1292">
        <v>42</v>
      </c>
      <c r="P1292" t="s">
        <v>2515</v>
      </c>
      <c r="Q1292">
        <v>875</v>
      </c>
      <c r="R1292" t="s">
        <v>1524</v>
      </c>
      <c r="S1292">
        <v>596</v>
      </c>
      <c r="T1292" t="s">
        <v>6776</v>
      </c>
      <c r="U1292">
        <v>171</v>
      </c>
      <c r="V1292">
        <v>0</v>
      </c>
      <c r="W1292">
        <v>1702</v>
      </c>
      <c r="X1292">
        <v>3</v>
      </c>
      <c r="Y1292">
        <v>15231</v>
      </c>
      <c r="Z1292">
        <v>125</v>
      </c>
      <c r="AA1292">
        <v>66</v>
      </c>
      <c r="AB1292" t="s">
        <v>6778</v>
      </c>
    </row>
    <row r="1293" spans="1:28" x14ac:dyDescent="0.3">
      <c r="A1293" s="4" t="s">
        <v>6780</v>
      </c>
      <c r="B1293" t="s">
        <v>67</v>
      </c>
      <c r="C1293" t="s">
        <v>68</v>
      </c>
      <c r="D1293" t="s">
        <v>58</v>
      </c>
      <c r="E1293">
        <v>1999</v>
      </c>
      <c r="F1293">
        <v>106</v>
      </c>
      <c r="G1293" t="s">
        <v>19</v>
      </c>
      <c r="H1293" t="s">
        <v>6782</v>
      </c>
      <c r="I1293" s="4">
        <v>40000000</v>
      </c>
      <c r="J1293" s="4">
        <v>13376506</v>
      </c>
      <c r="K1293">
        <v>6.3</v>
      </c>
      <c r="L1293">
        <v>1.85</v>
      </c>
      <c r="M1293" t="s">
        <v>69</v>
      </c>
      <c r="N1293" t="s">
        <v>6779</v>
      </c>
      <c r="O1293">
        <v>22</v>
      </c>
      <c r="P1293" t="s">
        <v>5902</v>
      </c>
      <c r="Q1293">
        <v>2000</v>
      </c>
      <c r="R1293" t="s">
        <v>4215</v>
      </c>
      <c r="S1293">
        <v>642</v>
      </c>
      <c r="T1293" t="s">
        <v>6781</v>
      </c>
      <c r="U1293">
        <v>613</v>
      </c>
      <c r="V1293">
        <v>579</v>
      </c>
      <c r="W1293">
        <v>4327</v>
      </c>
      <c r="X1293">
        <v>1</v>
      </c>
      <c r="Y1293">
        <v>10413</v>
      </c>
      <c r="Z1293">
        <v>54</v>
      </c>
      <c r="AA1293">
        <v>111</v>
      </c>
      <c r="AB1293" t="s">
        <v>6783</v>
      </c>
    </row>
    <row r="1294" spans="1:28" x14ac:dyDescent="0.3">
      <c r="A1294" s="4" t="s">
        <v>6787</v>
      </c>
      <c r="B1294" t="s">
        <v>67</v>
      </c>
      <c r="C1294" t="s">
        <v>86</v>
      </c>
      <c r="D1294" t="s">
        <v>58</v>
      </c>
      <c r="E1294">
        <v>2002</v>
      </c>
      <c r="F1294">
        <v>101</v>
      </c>
      <c r="G1294" t="s">
        <v>6786</v>
      </c>
      <c r="H1294" t="s">
        <v>6788</v>
      </c>
      <c r="I1294" s="4">
        <v>42000000</v>
      </c>
      <c r="J1294" s="4">
        <v>13208023</v>
      </c>
      <c r="K1294">
        <v>3.3</v>
      </c>
      <c r="L1294">
        <v>2.35</v>
      </c>
      <c r="M1294" t="s">
        <v>612</v>
      </c>
      <c r="N1294" t="s">
        <v>6784</v>
      </c>
      <c r="O1294">
        <v>37</v>
      </c>
      <c r="P1294" t="s">
        <v>2287</v>
      </c>
      <c r="Q1294">
        <v>2000</v>
      </c>
      <c r="R1294" t="s">
        <v>6785</v>
      </c>
      <c r="S1294">
        <v>886</v>
      </c>
      <c r="T1294" t="s">
        <v>1842</v>
      </c>
      <c r="U1294">
        <v>595</v>
      </c>
      <c r="V1294">
        <v>612</v>
      </c>
      <c r="W1294">
        <v>4262</v>
      </c>
      <c r="X1294">
        <v>1</v>
      </c>
      <c r="Y1294">
        <v>17309</v>
      </c>
      <c r="Z1294">
        <v>104</v>
      </c>
      <c r="AA1294">
        <v>388</v>
      </c>
      <c r="AB1294" t="s">
        <v>6789</v>
      </c>
    </row>
    <row r="1295" spans="1:28" x14ac:dyDescent="0.3">
      <c r="A1295" s="4" t="s">
        <v>6790</v>
      </c>
      <c r="B1295" t="s">
        <v>67</v>
      </c>
      <c r="C1295" t="s">
        <v>68</v>
      </c>
      <c r="D1295" t="s">
        <v>58</v>
      </c>
      <c r="E1295">
        <v>2009</v>
      </c>
      <c r="F1295">
        <v>109</v>
      </c>
      <c r="G1295" t="s">
        <v>1949</v>
      </c>
      <c r="H1295" t="s">
        <v>6791</v>
      </c>
      <c r="I1295" s="4">
        <v>40000000</v>
      </c>
      <c r="J1295" s="4">
        <v>13838130</v>
      </c>
      <c r="K1295">
        <v>5.9</v>
      </c>
      <c r="L1295">
        <v>2.35</v>
      </c>
      <c r="M1295" t="s">
        <v>69</v>
      </c>
      <c r="N1295" t="s">
        <v>1763</v>
      </c>
      <c r="O1295">
        <v>80</v>
      </c>
      <c r="P1295" t="s">
        <v>727</v>
      </c>
      <c r="Q1295">
        <v>14000</v>
      </c>
      <c r="R1295" t="s">
        <v>520</v>
      </c>
      <c r="S1295">
        <v>4000</v>
      </c>
      <c r="T1295" t="s">
        <v>3961</v>
      </c>
      <c r="U1295">
        <v>835</v>
      </c>
      <c r="V1295">
        <v>0</v>
      </c>
      <c r="W1295">
        <v>20503</v>
      </c>
      <c r="X1295">
        <v>3</v>
      </c>
      <c r="Y1295">
        <v>35990</v>
      </c>
      <c r="Z1295">
        <v>157</v>
      </c>
      <c r="AA1295">
        <v>157</v>
      </c>
      <c r="AB1295" t="s">
        <v>6792</v>
      </c>
    </row>
    <row r="1296" spans="1:28" x14ac:dyDescent="0.3">
      <c r="A1296" s="4" t="s">
        <v>6793</v>
      </c>
      <c r="B1296" t="s">
        <v>67</v>
      </c>
      <c r="C1296" t="s">
        <v>68</v>
      </c>
      <c r="D1296" t="s">
        <v>58</v>
      </c>
      <c r="E1296">
        <v>2003</v>
      </c>
      <c r="F1296">
        <v>89</v>
      </c>
      <c r="G1296" t="s">
        <v>10</v>
      </c>
      <c r="H1296" t="s">
        <v>6794</v>
      </c>
      <c r="I1296" s="4">
        <v>40000000</v>
      </c>
      <c r="J1296" s="4">
        <v>9652000</v>
      </c>
      <c r="K1296">
        <v>5.8</v>
      </c>
      <c r="L1296">
        <v>1.85</v>
      </c>
      <c r="M1296" t="s">
        <v>69</v>
      </c>
      <c r="N1296" t="s">
        <v>5470</v>
      </c>
      <c r="O1296">
        <v>0</v>
      </c>
      <c r="P1296" t="s">
        <v>1399</v>
      </c>
      <c r="Q1296">
        <v>1000</v>
      </c>
      <c r="R1296" t="s">
        <v>2112</v>
      </c>
      <c r="S1296">
        <v>627</v>
      </c>
      <c r="T1296" t="s">
        <v>2149</v>
      </c>
      <c r="U1296">
        <v>500</v>
      </c>
      <c r="V1296">
        <v>0</v>
      </c>
      <c r="W1296">
        <v>3096</v>
      </c>
      <c r="X1296">
        <v>0</v>
      </c>
      <c r="Y1296">
        <v>46205</v>
      </c>
      <c r="Z1296">
        <v>78</v>
      </c>
      <c r="AA1296">
        <v>147</v>
      </c>
      <c r="AB1296" t="s">
        <v>6795</v>
      </c>
    </row>
    <row r="1297" spans="1:28" x14ac:dyDescent="0.3">
      <c r="A1297" s="4" t="s">
        <v>6797</v>
      </c>
      <c r="B1297" t="s">
        <v>67</v>
      </c>
      <c r="C1297" t="s">
        <v>68</v>
      </c>
      <c r="D1297" t="s">
        <v>58</v>
      </c>
      <c r="E1297">
        <v>2008</v>
      </c>
      <c r="F1297">
        <v>100</v>
      </c>
      <c r="G1297" t="s">
        <v>5510</v>
      </c>
      <c r="H1297" t="s">
        <v>6798</v>
      </c>
      <c r="I1297" s="4" t="s">
        <v>24161</v>
      </c>
      <c r="J1297" s="4">
        <v>12081447</v>
      </c>
      <c r="K1297">
        <v>6.5</v>
      </c>
      <c r="L1297">
        <v>2.35</v>
      </c>
      <c r="M1297" t="s">
        <v>612</v>
      </c>
      <c r="N1297" t="s">
        <v>6796</v>
      </c>
      <c r="O1297">
        <v>92</v>
      </c>
      <c r="P1297" t="s">
        <v>830</v>
      </c>
      <c r="Q1297">
        <v>1000</v>
      </c>
      <c r="R1297" t="s">
        <v>301</v>
      </c>
      <c r="S1297">
        <v>760</v>
      </c>
      <c r="T1297" t="s">
        <v>5269</v>
      </c>
      <c r="U1297">
        <v>706</v>
      </c>
      <c r="V1297">
        <v>866</v>
      </c>
      <c r="W1297">
        <v>4103</v>
      </c>
      <c r="X1297">
        <v>2</v>
      </c>
      <c r="Y1297">
        <v>7794</v>
      </c>
      <c r="Z1297">
        <v>88</v>
      </c>
      <c r="AA1297">
        <v>25</v>
      </c>
      <c r="AB1297" t="s">
        <v>6799</v>
      </c>
    </row>
    <row r="1298" spans="1:28" x14ac:dyDescent="0.3">
      <c r="A1298" s="4" t="s">
        <v>6802</v>
      </c>
      <c r="B1298" t="s">
        <v>67</v>
      </c>
      <c r="C1298" t="s">
        <v>86</v>
      </c>
      <c r="D1298" t="s">
        <v>58</v>
      </c>
      <c r="E1298">
        <v>1980</v>
      </c>
      <c r="F1298">
        <v>119</v>
      </c>
      <c r="G1298" t="s">
        <v>739</v>
      </c>
      <c r="H1298" t="s">
        <v>6803</v>
      </c>
      <c r="I1298" s="4">
        <v>36000000</v>
      </c>
      <c r="J1298" s="4">
        <v>7000000</v>
      </c>
      <c r="K1298">
        <v>4.7</v>
      </c>
      <c r="L1298">
        <v>2.35</v>
      </c>
      <c r="M1298" t="s">
        <v>122</v>
      </c>
      <c r="N1298" t="s">
        <v>6800</v>
      </c>
      <c r="O1298">
        <v>5</v>
      </c>
      <c r="P1298" t="s">
        <v>5381</v>
      </c>
      <c r="Q1298">
        <v>521</v>
      </c>
      <c r="R1298" t="s">
        <v>6801</v>
      </c>
      <c r="S1298">
        <v>372</v>
      </c>
      <c r="T1298" t="s">
        <v>6635</v>
      </c>
      <c r="U1298">
        <v>249</v>
      </c>
      <c r="V1298">
        <v>328</v>
      </c>
      <c r="W1298">
        <v>1883</v>
      </c>
      <c r="X1298">
        <v>0</v>
      </c>
      <c r="Y1298">
        <v>2933</v>
      </c>
      <c r="Z1298">
        <v>32</v>
      </c>
      <c r="AA1298">
        <v>70</v>
      </c>
      <c r="AB1298" t="s">
        <v>6804</v>
      </c>
    </row>
    <row r="1299" spans="1:28" x14ac:dyDescent="0.3">
      <c r="A1299" s="4" t="s">
        <v>6806</v>
      </c>
      <c r="B1299" t="s">
        <v>67</v>
      </c>
      <c r="C1299" t="s">
        <v>68</v>
      </c>
      <c r="D1299" t="s">
        <v>58</v>
      </c>
      <c r="E1299">
        <v>1999</v>
      </c>
      <c r="F1299">
        <v>83</v>
      </c>
      <c r="G1299" t="s">
        <v>674</v>
      </c>
      <c r="H1299" t="s">
        <v>6807</v>
      </c>
      <c r="I1299" s="4">
        <v>24000000</v>
      </c>
      <c r="J1299" s="4">
        <v>10431220</v>
      </c>
      <c r="K1299">
        <v>4.0999999999999996</v>
      </c>
      <c r="L1299">
        <v>1.85</v>
      </c>
      <c r="M1299" t="s">
        <v>612</v>
      </c>
      <c r="N1299" t="s">
        <v>6805</v>
      </c>
      <c r="O1299">
        <v>7</v>
      </c>
      <c r="P1299" t="s">
        <v>6430</v>
      </c>
      <c r="Q1299">
        <v>2000</v>
      </c>
      <c r="R1299" t="s">
        <v>3722</v>
      </c>
      <c r="S1299">
        <v>577</v>
      </c>
      <c r="T1299" t="s">
        <v>4230</v>
      </c>
      <c r="U1299">
        <v>485</v>
      </c>
      <c r="V1299">
        <v>401</v>
      </c>
      <c r="W1299">
        <v>4024</v>
      </c>
      <c r="X1299">
        <v>0</v>
      </c>
      <c r="Y1299">
        <v>24216</v>
      </c>
      <c r="Z1299">
        <v>75</v>
      </c>
      <c r="AA1299">
        <v>162</v>
      </c>
      <c r="AB1299" t="s">
        <v>6808</v>
      </c>
    </row>
    <row r="1300" spans="1:28" x14ac:dyDescent="0.3">
      <c r="A1300" s="4" t="s">
        <v>6811</v>
      </c>
      <c r="B1300" t="s">
        <v>67</v>
      </c>
      <c r="C1300" t="s">
        <v>793</v>
      </c>
      <c r="D1300" t="s">
        <v>58</v>
      </c>
      <c r="E1300">
        <v>2009</v>
      </c>
      <c r="F1300">
        <v>108</v>
      </c>
      <c r="G1300" t="s">
        <v>6810</v>
      </c>
      <c r="H1300" t="s">
        <v>6813</v>
      </c>
      <c r="I1300" s="4">
        <v>33000000</v>
      </c>
      <c r="J1300" s="4">
        <v>10326062</v>
      </c>
      <c r="K1300">
        <v>6.8</v>
      </c>
      <c r="L1300">
        <v>2.35</v>
      </c>
      <c r="M1300" t="s">
        <v>612</v>
      </c>
      <c r="N1300" t="s">
        <v>6809</v>
      </c>
      <c r="O1300">
        <v>22</v>
      </c>
      <c r="P1300" t="s">
        <v>4842</v>
      </c>
      <c r="Q1300">
        <v>12000</v>
      </c>
      <c r="R1300" t="s">
        <v>563</v>
      </c>
      <c r="S1300">
        <v>2000</v>
      </c>
      <c r="T1300" t="s">
        <v>6812</v>
      </c>
      <c r="U1300">
        <v>61</v>
      </c>
      <c r="V1300">
        <v>10000</v>
      </c>
      <c r="W1300">
        <v>14127</v>
      </c>
      <c r="X1300">
        <v>0</v>
      </c>
      <c r="Y1300">
        <v>121432</v>
      </c>
      <c r="Z1300">
        <v>219</v>
      </c>
      <c r="AA1300">
        <v>310</v>
      </c>
      <c r="AB1300" t="s">
        <v>6814</v>
      </c>
    </row>
    <row r="1301" spans="1:28" x14ac:dyDescent="0.3">
      <c r="A1301" s="4" t="s">
        <v>6815</v>
      </c>
      <c r="B1301" t="s">
        <v>67</v>
      </c>
      <c r="C1301" t="s">
        <v>68</v>
      </c>
      <c r="D1301" t="s">
        <v>58</v>
      </c>
      <c r="E1301">
        <v>2001</v>
      </c>
      <c r="F1301">
        <v>102</v>
      </c>
      <c r="G1301" t="s">
        <v>2221</v>
      </c>
      <c r="H1301" t="s">
        <v>6817</v>
      </c>
      <c r="I1301" s="4">
        <v>40000000</v>
      </c>
      <c r="J1301" s="4">
        <v>6114237</v>
      </c>
      <c r="K1301">
        <v>6.2</v>
      </c>
      <c r="L1301">
        <v>1.85</v>
      </c>
      <c r="M1301" t="s">
        <v>612</v>
      </c>
      <c r="N1301" t="s">
        <v>5168</v>
      </c>
      <c r="O1301">
        <v>39</v>
      </c>
      <c r="P1301" t="s">
        <v>4187</v>
      </c>
      <c r="Q1301">
        <v>1000</v>
      </c>
      <c r="R1301" t="s">
        <v>1562</v>
      </c>
      <c r="S1301">
        <v>1000</v>
      </c>
      <c r="T1301" t="s">
        <v>6816</v>
      </c>
      <c r="U1301">
        <v>259</v>
      </c>
      <c r="V1301">
        <v>892</v>
      </c>
      <c r="W1301">
        <v>2664</v>
      </c>
      <c r="X1301">
        <v>4</v>
      </c>
      <c r="Y1301">
        <v>19986</v>
      </c>
      <c r="Z1301">
        <v>83</v>
      </c>
      <c r="AA1301">
        <v>207</v>
      </c>
      <c r="AB1301" t="s">
        <v>6818</v>
      </c>
    </row>
    <row r="1302" spans="1:28" x14ac:dyDescent="0.3">
      <c r="A1302" s="4" t="s">
        <v>6820</v>
      </c>
      <c r="B1302" t="s">
        <v>67</v>
      </c>
      <c r="C1302" t="s">
        <v>86</v>
      </c>
      <c r="D1302" t="s">
        <v>58</v>
      </c>
      <c r="E1302">
        <v>2002</v>
      </c>
      <c r="F1302">
        <v>93</v>
      </c>
      <c r="G1302" t="s">
        <v>80</v>
      </c>
      <c r="H1302" t="s">
        <v>6821</v>
      </c>
      <c r="I1302" s="4">
        <v>40000000</v>
      </c>
      <c r="J1302" s="4">
        <v>4835968</v>
      </c>
      <c r="K1302">
        <v>4.5</v>
      </c>
      <c r="L1302">
        <v>2.35</v>
      </c>
      <c r="M1302" t="s">
        <v>69</v>
      </c>
      <c r="N1302" t="s">
        <v>6633</v>
      </c>
      <c r="O1302">
        <v>18</v>
      </c>
      <c r="P1302" t="s">
        <v>1835</v>
      </c>
      <c r="Q1302">
        <v>3000</v>
      </c>
      <c r="R1302" t="s">
        <v>6819</v>
      </c>
      <c r="S1302">
        <v>545</v>
      </c>
      <c r="T1302" t="s">
        <v>5146</v>
      </c>
      <c r="U1302">
        <v>443</v>
      </c>
      <c r="V1302">
        <v>158</v>
      </c>
      <c r="W1302">
        <v>4123</v>
      </c>
      <c r="X1302">
        <v>0</v>
      </c>
      <c r="Y1302">
        <v>4821</v>
      </c>
      <c r="Z1302">
        <v>53</v>
      </c>
      <c r="AA1302">
        <v>82</v>
      </c>
      <c r="AB1302" t="s">
        <v>6822</v>
      </c>
    </row>
    <row r="1303" spans="1:28" x14ac:dyDescent="0.3">
      <c r="A1303" s="4" t="s">
        <v>6826</v>
      </c>
      <c r="B1303" t="s">
        <v>67</v>
      </c>
      <c r="C1303" t="s">
        <v>1487</v>
      </c>
      <c r="D1303" t="s">
        <v>58</v>
      </c>
      <c r="E1303">
        <v>2001</v>
      </c>
      <c r="F1303">
        <v>84</v>
      </c>
      <c r="G1303" t="s">
        <v>6825</v>
      </c>
      <c r="H1303" t="s">
        <v>6828</v>
      </c>
      <c r="I1303" s="4">
        <v>40000000</v>
      </c>
      <c r="J1303" s="4">
        <v>4777007</v>
      </c>
      <c r="K1303">
        <v>5.8</v>
      </c>
      <c r="L1303">
        <v>2.35</v>
      </c>
      <c r="M1303" t="s">
        <v>69</v>
      </c>
      <c r="N1303" t="s">
        <v>6823</v>
      </c>
      <c r="O1303">
        <v>8</v>
      </c>
      <c r="P1303" t="s">
        <v>6819</v>
      </c>
      <c r="Q1303">
        <v>545</v>
      </c>
      <c r="R1303" t="s">
        <v>6824</v>
      </c>
      <c r="S1303">
        <v>248</v>
      </c>
      <c r="T1303" t="s">
        <v>6827</v>
      </c>
      <c r="U1303">
        <v>219</v>
      </c>
      <c r="V1303">
        <v>565</v>
      </c>
      <c r="W1303">
        <v>1149</v>
      </c>
      <c r="X1303">
        <v>3</v>
      </c>
      <c r="Y1303">
        <v>15130</v>
      </c>
      <c r="Z1303">
        <v>61</v>
      </c>
      <c r="AA1303">
        <v>98</v>
      </c>
      <c r="AB1303" t="s">
        <v>6829</v>
      </c>
    </row>
    <row r="1304" spans="1:28" x14ac:dyDescent="0.3">
      <c r="A1304" s="4" t="s">
        <v>6830</v>
      </c>
      <c r="B1304" t="s">
        <v>67</v>
      </c>
      <c r="C1304" t="s">
        <v>86</v>
      </c>
      <c r="D1304" t="s">
        <v>58</v>
      </c>
      <c r="E1304">
        <v>2007</v>
      </c>
      <c r="F1304">
        <v>107</v>
      </c>
      <c r="G1304" t="s">
        <v>1194</v>
      </c>
      <c r="H1304" t="s">
        <v>6832</v>
      </c>
      <c r="I1304" s="4">
        <v>26000000</v>
      </c>
      <c r="J1304" s="4">
        <v>3675072</v>
      </c>
      <c r="K1304">
        <v>7.3</v>
      </c>
      <c r="L1304">
        <v>2.35</v>
      </c>
      <c r="M1304" t="s">
        <v>612</v>
      </c>
      <c r="N1304" t="s">
        <v>5293</v>
      </c>
      <c r="O1304">
        <v>0</v>
      </c>
      <c r="P1304" t="s">
        <v>249</v>
      </c>
      <c r="Q1304">
        <v>11000</v>
      </c>
      <c r="R1304" t="s">
        <v>1688</v>
      </c>
      <c r="S1304">
        <v>372</v>
      </c>
      <c r="T1304" t="s">
        <v>6831</v>
      </c>
      <c r="U1304">
        <v>167</v>
      </c>
      <c r="V1304">
        <v>15000</v>
      </c>
      <c r="W1304">
        <v>11623</v>
      </c>
      <c r="X1304">
        <v>0</v>
      </c>
      <c r="Y1304">
        <v>190132</v>
      </c>
      <c r="Z1304">
        <v>308</v>
      </c>
      <c r="AA1304">
        <v>801</v>
      </c>
      <c r="AB1304" t="s">
        <v>6833</v>
      </c>
    </row>
    <row r="1305" spans="1:28" x14ac:dyDescent="0.3">
      <c r="A1305" s="4" t="s">
        <v>6836</v>
      </c>
      <c r="B1305" t="s">
        <v>67</v>
      </c>
      <c r="C1305" t="s">
        <v>68</v>
      </c>
      <c r="D1305" t="s">
        <v>58</v>
      </c>
      <c r="E1305">
        <v>2012</v>
      </c>
      <c r="F1305">
        <v>91</v>
      </c>
      <c r="G1305" t="s">
        <v>2545</v>
      </c>
      <c r="H1305" t="s">
        <v>6838</v>
      </c>
      <c r="I1305" s="4">
        <v>40000000</v>
      </c>
      <c r="J1305" s="4">
        <v>18438149</v>
      </c>
      <c r="K1305">
        <v>5.9</v>
      </c>
      <c r="L1305">
        <v>2.35</v>
      </c>
      <c r="M1305" t="s">
        <v>69</v>
      </c>
      <c r="N1305" t="s">
        <v>4109</v>
      </c>
      <c r="O1305">
        <v>48</v>
      </c>
      <c r="P1305" t="s">
        <v>6835</v>
      </c>
      <c r="Q1305">
        <v>61</v>
      </c>
      <c r="R1305" t="s">
        <v>6834</v>
      </c>
      <c r="S1305">
        <v>46</v>
      </c>
      <c r="T1305" t="s">
        <v>6837</v>
      </c>
      <c r="U1305">
        <v>39</v>
      </c>
      <c r="V1305">
        <v>0</v>
      </c>
      <c r="W1305">
        <v>222</v>
      </c>
      <c r="X1305">
        <v>8</v>
      </c>
      <c r="Y1305">
        <v>30842</v>
      </c>
      <c r="Z1305">
        <v>70</v>
      </c>
      <c r="AA1305">
        <v>93</v>
      </c>
      <c r="AB1305" t="s">
        <v>6839</v>
      </c>
    </row>
    <row r="1306" spans="1:28" x14ac:dyDescent="0.3">
      <c r="A1306" s="4" t="s">
        <v>6842</v>
      </c>
      <c r="B1306" t="s">
        <v>67</v>
      </c>
      <c r="C1306" t="s">
        <v>68</v>
      </c>
      <c r="D1306" t="s">
        <v>58</v>
      </c>
      <c r="E1306">
        <v>2008</v>
      </c>
      <c r="F1306">
        <v>94</v>
      </c>
      <c r="G1306" t="s">
        <v>6841</v>
      </c>
      <c r="H1306" t="s">
        <v>6844</v>
      </c>
      <c r="I1306" s="4">
        <v>40000000</v>
      </c>
      <c r="J1306" s="4">
        <v>511920</v>
      </c>
      <c r="K1306">
        <v>4.4000000000000004</v>
      </c>
      <c r="L1306">
        <v>1.85</v>
      </c>
      <c r="M1306" t="s">
        <v>122</v>
      </c>
      <c r="N1306" t="s">
        <v>6840</v>
      </c>
      <c r="O1306">
        <v>0</v>
      </c>
      <c r="P1306" t="s">
        <v>749</v>
      </c>
      <c r="Q1306">
        <v>795</v>
      </c>
      <c r="R1306" t="s">
        <v>4015</v>
      </c>
      <c r="S1306">
        <v>754</v>
      </c>
      <c r="T1306" t="s">
        <v>6843</v>
      </c>
      <c r="U1306">
        <v>379</v>
      </c>
      <c r="V1306">
        <v>211</v>
      </c>
      <c r="W1306">
        <v>2449</v>
      </c>
      <c r="X1306">
        <v>1</v>
      </c>
      <c r="Y1306">
        <v>2458</v>
      </c>
      <c r="Z1306">
        <v>41</v>
      </c>
      <c r="AA1306">
        <v>26</v>
      </c>
      <c r="AB1306" t="s">
        <v>6845</v>
      </c>
    </row>
    <row r="1307" spans="1:28" x14ac:dyDescent="0.3">
      <c r="A1307" s="4" t="s">
        <v>6846</v>
      </c>
      <c r="B1307" t="s">
        <v>67</v>
      </c>
      <c r="C1307" t="s">
        <v>68</v>
      </c>
      <c r="D1307" t="s">
        <v>58</v>
      </c>
      <c r="E1307">
        <v>2015</v>
      </c>
      <c r="F1307">
        <v>115</v>
      </c>
      <c r="G1307" t="s">
        <v>1145</v>
      </c>
      <c r="H1307" t="s">
        <v>6848</v>
      </c>
      <c r="I1307" s="4">
        <v>40000000</v>
      </c>
      <c r="J1307" s="4">
        <v>10640645</v>
      </c>
      <c r="K1307">
        <v>5.8</v>
      </c>
      <c r="L1307">
        <v>2.35</v>
      </c>
      <c r="M1307" t="s">
        <v>612</v>
      </c>
      <c r="N1307" t="s">
        <v>4970</v>
      </c>
      <c r="O1307">
        <v>180</v>
      </c>
      <c r="P1307" t="s">
        <v>417</v>
      </c>
      <c r="Q1307">
        <v>1000</v>
      </c>
      <c r="R1307" t="s">
        <v>1152</v>
      </c>
      <c r="S1307">
        <v>535</v>
      </c>
      <c r="T1307" t="s">
        <v>6847</v>
      </c>
      <c r="U1307">
        <v>87</v>
      </c>
      <c r="V1307">
        <v>0</v>
      </c>
      <c r="W1307">
        <v>1686</v>
      </c>
      <c r="X1307">
        <v>0</v>
      </c>
      <c r="Y1307">
        <v>28429</v>
      </c>
      <c r="Z1307">
        <v>224</v>
      </c>
      <c r="AA1307">
        <v>110</v>
      </c>
      <c r="AB1307" t="s">
        <v>6849</v>
      </c>
    </row>
    <row r="1308" spans="1:28" x14ac:dyDescent="0.3">
      <c r="A1308" s="4" t="s">
        <v>6852</v>
      </c>
      <c r="B1308" t="s">
        <v>67</v>
      </c>
      <c r="C1308" t="s">
        <v>793</v>
      </c>
      <c r="D1308" t="s">
        <v>58</v>
      </c>
      <c r="E1308">
        <v>2006</v>
      </c>
      <c r="F1308">
        <v>93</v>
      </c>
      <c r="G1308" t="s">
        <v>6851</v>
      </c>
      <c r="H1308" t="s">
        <v>6854</v>
      </c>
      <c r="I1308" s="4">
        <v>40000000</v>
      </c>
      <c r="J1308" s="4">
        <v>652526</v>
      </c>
      <c r="K1308">
        <v>5.0999999999999996</v>
      </c>
      <c r="L1308">
        <v>2.35</v>
      </c>
      <c r="M1308" t="s">
        <v>122</v>
      </c>
      <c r="N1308" t="s">
        <v>6850</v>
      </c>
      <c r="O1308">
        <v>13</v>
      </c>
      <c r="P1308" t="s">
        <v>5187</v>
      </c>
      <c r="Q1308">
        <v>15000</v>
      </c>
      <c r="R1308" t="s">
        <v>4138</v>
      </c>
      <c r="S1308">
        <v>460</v>
      </c>
      <c r="T1308" t="s">
        <v>6853</v>
      </c>
      <c r="U1308">
        <v>173</v>
      </c>
      <c r="V1308">
        <v>823</v>
      </c>
      <c r="W1308">
        <v>15638</v>
      </c>
      <c r="X1308">
        <v>3</v>
      </c>
      <c r="Y1308">
        <v>20201</v>
      </c>
      <c r="Z1308">
        <v>66</v>
      </c>
      <c r="AA1308">
        <v>187</v>
      </c>
      <c r="AB1308" t="s">
        <v>6855</v>
      </c>
    </row>
    <row r="1309" spans="1:28" x14ac:dyDescent="0.3">
      <c r="A1309" s="4" t="s">
        <v>6858</v>
      </c>
      <c r="B1309" t="s">
        <v>67</v>
      </c>
      <c r="C1309" t="s">
        <v>68</v>
      </c>
      <c r="D1309" t="s">
        <v>58</v>
      </c>
      <c r="E1309">
        <v>2007</v>
      </c>
      <c r="F1309">
        <v>105</v>
      </c>
      <c r="G1309" t="s">
        <v>1943</v>
      </c>
      <c r="H1309" t="s">
        <v>6859</v>
      </c>
      <c r="I1309" s="4">
        <v>20000000</v>
      </c>
      <c r="J1309" s="4">
        <v>80050171</v>
      </c>
      <c r="K1309">
        <v>6.9</v>
      </c>
      <c r="L1309">
        <v>1.85</v>
      </c>
      <c r="M1309" t="s">
        <v>69</v>
      </c>
      <c r="N1309" t="s">
        <v>2658</v>
      </c>
      <c r="O1309">
        <v>154</v>
      </c>
      <c r="P1309" t="s">
        <v>6857</v>
      </c>
      <c r="Q1309">
        <v>884</v>
      </c>
      <c r="R1309" t="s">
        <v>6856</v>
      </c>
      <c r="S1309">
        <v>617</v>
      </c>
      <c r="T1309" t="s">
        <v>2748</v>
      </c>
      <c r="U1309">
        <v>502</v>
      </c>
      <c r="V1309">
        <v>0</v>
      </c>
      <c r="W1309">
        <v>2288</v>
      </c>
      <c r="X1309">
        <v>0</v>
      </c>
      <c r="Y1309">
        <v>186982</v>
      </c>
      <c r="Z1309">
        <v>253</v>
      </c>
      <c r="AA1309">
        <v>491</v>
      </c>
      <c r="AB1309" t="s">
        <v>6860</v>
      </c>
    </row>
    <row r="1310" spans="1:28" x14ac:dyDescent="0.3">
      <c r="A1310" s="4" t="s">
        <v>6861</v>
      </c>
      <c r="B1310" t="s">
        <v>67</v>
      </c>
      <c r="C1310" t="s">
        <v>68</v>
      </c>
      <c r="D1310" t="s">
        <v>58</v>
      </c>
      <c r="E1310">
        <v>1995</v>
      </c>
      <c r="F1310">
        <v>107</v>
      </c>
      <c r="G1310" t="s">
        <v>5319</v>
      </c>
      <c r="H1310" t="s">
        <v>6862</v>
      </c>
      <c r="I1310" s="4">
        <v>20000000</v>
      </c>
      <c r="J1310" s="4">
        <v>7564000</v>
      </c>
      <c r="K1310">
        <v>6.2</v>
      </c>
      <c r="L1310">
        <v>2.35</v>
      </c>
      <c r="M1310" t="s">
        <v>69</v>
      </c>
      <c r="N1310" t="s">
        <v>4401</v>
      </c>
      <c r="O1310">
        <v>34</v>
      </c>
      <c r="P1310" t="s">
        <v>592</v>
      </c>
      <c r="Q1310">
        <v>11000</v>
      </c>
      <c r="R1310" t="s">
        <v>6156</v>
      </c>
      <c r="S1310">
        <v>922</v>
      </c>
      <c r="T1310" t="s">
        <v>6521</v>
      </c>
      <c r="U1310">
        <v>472</v>
      </c>
      <c r="V1310">
        <v>12000</v>
      </c>
      <c r="W1310">
        <v>13821</v>
      </c>
      <c r="X1310">
        <v>1</v>
      </c>
      <c r="Y1310">
        <v>54650</v>
      </c>
      <c r="Z1310">
        <v>79</v>
      </c>
      <c r="AA1310">
        <v>223</v>
      </c>
      <c r="AB1310" t="s">
        <v>6863</v>
      </c>
    </row>
    <row r="1311" spans="1:28" x14ac:dyDescent="0.3">
      <c r="A1311" s="4" t="s">
        <v>6868</v>
      </c>
      <c r="B1311" t="s">
        <v>67</v>
      </c>
      <c r="C1311" t="s">
        <v>68</v>
      </c>
      <c r="D1311" t="s">
        <v>58</v>
      </c>
      <c r="E1311">
        <v>2007</v>
      </c>
      <c r="F1311">
        <v>101</v>
      </c>
      <c r="G1311" t="s">
        <v>6866</v>
      </c>
      <c r="H1311" t="s">
        <v>6870</v>
      </c>
      <c r="I1311" s="4">
        <v>25000000</v>
      </c>
      <c r="J1311" s="4">
        <v>876671</v>
      </c>
      <c r="K1311">
        <v>6.9</v>
      </c>
      <c r="L1311">
        <v>2.35</v>
      </c>
      <c r="M1311" t="s">
        <v>612</v>
      </c>
      <c r="N1311" t="s">
        <v>6864</v>
      </c>
      <c r="O1311">
        <v>47</v>
      </c>
      <c r="P1311" t="s">
        <v>6867</v>
      </c>
      <c r="Q1311">
        <v>499</v>
      </c>
      <c r="R1311" t="s">
        <v>6865</v>
      </c>
      <c r="S1311">
        <v>3</v>
      </c>
      <c r="T1311" t="s">
        <v>6869</v>
      </c>
      <c r="U1311">
        <v>2</v>
      </c>
      <c r="V1311">
        <v>0</v>
      </c>
      <c r="W1311">
        <v>504</v>
      </c>
      <c r="X1311">
        <v>2</v>
      </c>
      <c r="Y1311">
        <v>22010</v>
      </c>
      <c r="Z1311">
        <v>94</v>
      </c>
      <c r="AA1311">
        <v>90</v>
      </c>
      <c r="AB1311" t="s">
        <v>6871</v>
      </c>
    </row>
    <row r="1312" spans="1:28" x14ac:dyDescent="0.3">
      <c r="A1312" s="4" t="s">
        <v>6872</v>
      </c>
      <c r="B1312" t="s">
        <v>67</v>
      </c>
      <c r="C1312" t="s">
        <v>86</v>
      </c>
      <c r="D1312" t="s">
        <v>24160</v>
      </c>
      <c r="E1312">
        <v>1994</v>
      </c>
      <c r="F1312">
        <v>111</v>
      </c>
      <c r="G1312" t="s">
        <v>2802</v>
      </c>
      <c r="H1312" t="s">
        <v>6874</v>
      </c>
      <c r="I1312" s="4">
        <v>30000000</v>
      </c>
      <c r="J1312" s="4">
        <v>2869369</v>
      </c>
      <c r="K1312">
        <v>7.3</v>
      </c>
      <c r="L1312">
        <v>1.85</v>
      </c>
      <c r="M1312" t="s">
        <v>122</v>
      </c>
      <c r="N1312" t="s">
        <v>4269</v>
      </c>
      <c r="O1312">
        <v>0</v>
      </c>
      <c r="P1312" t="s">
        <v>2637</v>
      </c>
      <c r="Q1312">
        <v>1000</v>
      </c>
      <c r="R1312" t="s">
        <v>3843</v>
      </c>
      <c r="S1312">
        <v>970</v>
      </c>
      <c r="T1312" t="s">
        <v>6873</v>
      </c>
      <c r="U1312">
        <v>385</v>
      </c>
      <c r="V1312">
        <v>0</v>
      </c>
      <c r="W1312">
        <v>2612</v>
      </c>
      <c r="X1312">
        <v>2</v>
      </c>
      <c r="Y1312">
        <v>65474</v>
      </c>
      <c r="Z1312">
        <v>77</v>
      </c>
      <c r="AA1312">
        <v>211</v>
      </c>
      <c r="AB1312" t="s">
        <v>6875</v>
      </c>
    </row>
    <row r="1313" spans="1:28" x14ac:dyDescent="0.3">
      <c r="A1313" s="4" t="s">
        <v>6878</v>
      </c>
      <c r="B1313" t="s">
        <v>1965</v>
      </c>
      <c r="C1313" t="s">
        <v>3869</v>
      </c>
      <c r="D1313" t="s">
        <v>58</v>
      </c>
      <c r="E1313">
        <v>2007</v>
      </c>
      <c r="F1313">
        <v>113</v>
      </c>
      <c r="G1313" t="s">
        <v>775</v>
      </c>
      <c r="H1313" t="s">
        <v>6880</v>
      </c>
      <c r="I1313" s="4">
        <v>40000000</v>
      </c>
      <c r="J1313" s="4">
        <v>128978</v>
      </c>
      <c r="K1313">
        <v>7.1</v>
      </c>
      <c r="L1313">
        <v>2.35</v>
      </c>
      <c r="M1313" t="s">
        <v>612</v>
      </c>
      <c r="N1313" t="s">
        <v>6876</v>
      </c>
      <c r="O1313">
        <v>31</v>
      </c>
      <c r="P1313" t="s">
        <v>529</v>
      </c>
      <c r="Q1313">
        <v>5000</v>
      </c>
      <c r="R1313" t="s">
        <v>6877</v>
      </c>
      <c r="S1313">
        <v>755</v>
      </c>
      <c r="T1313" t="s">
        <v>6879</v>
      </c>
      <c r="U1313">
        <v>483</v>
      </c>
      <c r="V1313">
        <v>0</v>
      </c>
      <c r="W1313">
        <v>6267</v>
      </c>
      <c r="X1313">
        <v>2</v>
      </c>
      <c r="Y1313">
        <v>22897</v>
      </c>
      <c r="Z1313">
        <v>106</v>
      </c>
      <c r="AA1313">
        <v>61</v>
      </c>
      <c r="AB1313" t="s">
        <v>6881</v>
      </c>
    </row>
    <row r="1314" spans="1:28" x14ac:dyDescent="0.3">
      <c r="A1314" s="4" t="s">
        <v>6883</v>
      </c>
      <c r="B1314" t="s">
        <v>6886</v>
      </c>
      <c r="C1314" t="s">
        <v>1487</v>
      </c>
      <c r="D1314" t="s">
        <v>58</v>
      </c>
      <c r="E1314">
        <v>2005</v>
      </c>
      <c r="F1314">
        <v>112</v>
      </c>
      <c r="G1314" t="s">
        <v>1980</v>
      </c>
      <c r="H1314" t="s">
        <v>6884</v>
      </c>
      <c r="I1314" s="4">
        <v>25000000</v>
      </c>
      <c r="J1314" s="4">
        <v>77231</v>
      </c>
      <c r="K1314">
        <v>6</v>
      </c>
      <c r="L1314">
        <v>2.35</v>
      </c>
      <c r="M1314" t="s">
        <v>612</v>
      </c>
      <c r="N1314" t="s">
        <v>2036</v>
      </c>
      <c r="O1314">
        <v>44</v>
      </c>
      <c r="P1314" t="s">
        <v>3725</v>
      </c>
      <c r="Q1314">
        <v>1000</v>
      </c>
      <c r="R1314" t="s">
        <v>6882</v>
      </c>
      <c r="S1314">
        <v>580</v>
      </c>
      <c r="T1314" t="s">
        <v>2573</v>
      </c>
      <c r="U1314">
        <v>533</v>
      </c>
      <c r="V1314">
        <v>265</v>
      </c>
      <c r="W1314">
        <v>2115</v>
      </c>
      <c r="X1314">
        <v>0</v>
      </c>
      <c r="Y1314">
        <v>3322</v>
      </c>
      <c r="Z1314">
        <v>30</v>
      </c>
      <c r="AA1314">
        <v>32</v>
      </c>
      <c r="AB1314" t="s">
        <v>6885</v>
      </c>
    </row>
    <row r="1315" spans="1:28" x14ac:dyDescent="0.3">
      <c r="A1315" s="4" t="s">
        <v>6888</v>
      </c>
      <c r="B1315" t="s">
        <v>67</v>
      </c>
      <c r="C1315" t="s">
        <v>5694</v>
      </c>
      <c r="D1315" t="s">
        <v>58</v>
      </c>
      <c r="E1315">
        <v>2013</v>
      </c>
      <c r="F1315">
        <v>126</v>
      </c>
      <c r="G1315" t="s">
        <v>1412</v>
      </c>
      <c r="H1315" t="s">
        <v>6890</v>
      </c>
      <c r="I1315" s="4">
        <v>39200000</v>
      </c>
      <c r="J1315" s="4">
        <v>4563029</v>
      </c>
      <c r="K1315">
        <v>7</v>
      </c>
      <c r="L1315">
        <v>1.85</v>
      </c>
      <c r="M1315" t="s">
        <v>612</v>
      </c>
      <c r="N1315" t="s">
        <v>6887</v>
      </c>
      <c r="O1315">
        <v>584</v>
      </c>
      <c r="P1315" t="s">
        <v>249</v>
      </c>
      <c r="Q1315">
        <v>11000</v>
      </c>
      <c r="R1315" t="s">
        <v>385</v>
      </c>
      <c r="S1315">
        <v>557</v>
      </c>
      <c r="T1315" t="s">
        <v>6889</v>
      </c>
      <c r="U1315">
        <v>398</v>
      </c>
      <c r="V1315">
        <v>58000</v>
      </c>
      <c r="W1315">
        <v>12286</v>
      </c>
      <c r="X1315">
        <v>5</v>
      </c>
      <c r="Y1315">
        <v>181472</v>
      </c>
      <c r="Z1315">
        <v>488</v>
      </c>
      <c r="AA1315">
        <v>514</v>
      </c>
      <c r="AB1315" t="s">
        <v>6891</v>
      </c>
    </row>
    <row r="1316" spans="1:28" x14ac:dyDescent="0.3">
      <c r="A1316" s="4" t="s">
        <v>6893</v>
      </c>
      <c r="B1316" t="s">
        <v>1486</v>
      </c>
      <c r="C1316" t="s">
        <v>1487</v>
      </c>
      <c r="D1316" t="s">
        <v>58</v>
      </c>
      <c r="E1316">
        <v>2011</v>
      </c>
      <c r="F1316">
        <v>90</v>
      </c>
      <c r="G1316" t="s">
        <v>6892</v>
      </c>
      <c r="H1316" t="s">
        <v>6895</v>
      </c>
      <c r="I1316" s="4">
        <v>25000000</v>
      </c>
      <c r="J1316" s="4" t="s">
        <v>24161</v>
      </c>
      <c r="K1316">
        <v>6.8</v>
      </c>
      <c r="L1316">
        <v>1.85</v>
      </c>
      <c r="M1316" t="s">
        <v>122</v>
      </c>
      <c r="N1316" t="s">
        <v>2002</v>
      </c>
      <c r="O1316">
        <v>10</v>
      </c>
      <c r="P1316" t="s">
        <v>2881</v>
      </c>
      <c r="Q1316">
        <v>1000</v>
      </c>
      <c r="R1316" t="s">
        <v>3368</v>
      </c>
      <c r="S1316">
        <v>559</v>
      </c>
      <c r="T1316" t="s">
        <v>6894</v>
      </c>
      <c r="U1316">
        <v>541</v>
      </c>
      <c r="V1316">
        <v>0</v>
      </c>
      <c r="W1316">
        <v>3243</v>
      </c>
      <c r="X1316">
        <v>0</v>
      </c>
      <c r="Y1316">
        <v>15790</v>
      </c>
      <c r="Z1316">
        <v>63</v>
      </c>
      <c r="AA1316">
        <v>40</v>
      </c>
      <c r="AB1316" t="s">
        <v>6896</v>
      </c>
    </row>
    <row r="1317" spans="1:28" x14ac:dyDescent="0.3">
      <c r="A1317" s="4" t="s">
        <v>6898</v>
      </c>
      <c r="B1317" t="s">
        <v>67</v>
      </c>
      <c r="C1317" t="s">
        <v>68</v>
      </c>
      <c r="D1317" t="s">
        <v>58</v>
      </c>
      <c r="E1317">
        <v>2004</v>
      </c>
      <c r="F1317">
        <v>93</v>
      </c>
      <c r="G1317" t="s">
        <v>10</v>
      </c>
      <c r="H1317" t="s">
        <v>6899</v>
      </c>
      <c r="I1317" s="4" t="s">
        <v>24161</v>
      </c>
      <c r="J1317" s="4">
        <v>463730</v>
      </c>
      <c r="K1317">
        <v>5.7</v>
      </c>
      <c r="L1317">
        <v>1.85</v>
      </c>
      <c r="M1317" t="s">
        <v>612</v>
      </c>
      <c r="N1317" t="s">
        <v>6897</v>
      </c>
      <c r="O1317">
        <v>23</v>
      </c>
      <c r="P1317" t="s">
        <v>928</v>
      </c>
      <c r="Q1317">
        <v>2000</v>
      </c>
      <c r="R1317" t="s">
        <v>307</v>
      </c>
      <c r="S1317">
        <v>894</v>
      </c>
      <c r="T1317" t="s">
        <v>1524</v>
      </c>
      <c r="U1317">
        <v>596</v>
      </c>
      <c r="V1317">
        <v>89</v>
      </c>
      <c r="W1317">
        <v>5240</v>
      </c>
      <c r="X1317">
        <v>10</v>
      </c>
      <c r="Y1317">
        <v>3789</v>
      </c>
      <c r="Z1317">
        <v>42</v>
      </c>
      <c r="AA1317">
        <v>39</v>
      </c>
      <c r="AB1317" t="s">
        <v>6900</v>
      </c>
    </row>
    <row r="1318" spans="1:28" x14ac:dyDescent="0.3">
      <c r="A1318" s="4" t="s">
        <v>6902</v>
      </c>
      <c r="B1318" t="s">
        <v>67</v>
      </c>
      <c r="C1318" t="s">
        <v>68</v>
      </c>
      <c r="D1318" t="s">
        <v>58</v>
      </c>
      <c r="E1318">
        <v>1994</v>
      </c>
      <c r="F1318">
        <v>98</v>
      </c>
      <c r="G1318" t="s">
        <v>6901</v>
      </c>
      <c r="H1318" t="s">
        <v>6903</v>
      </c>
      <c r="I1318" s="4">
        <v>23000000</v>
      </c>
      <c r="J1318" s="4">
        <v>50693162</v>
      </c>
      <c r="K1318">
        <v>7.6</v>
      </c>
      <c r="L1318">
        <v>1.85</v>
      </c>
      <c r="M1318" t="s">
        <v>612</v>
      </c>
      <c r="N1318" t="s">
        <v>1064</v>
      </c>
      <c r="O1318">
        <v>295</v>
      </c>
      <c r="P1318" t="s">
        <v>1889</v>
      </c>
      <c r="Q1318">
        <v>720</v>
      </c>
      <c r="R1318" t="s">
        <v>523</v>
      </c>
      <c r="S1318">
        <v>581</v>
      </c>
      <c r="T1318" t="s">
        <v>5506</v>
      </c>
      <c r="U1318">
        <v>380</v>
      </c>
      <c r="V1318">
        <v>15000</v>
      </c>
      <c r="W1318">
        <v>2630</v>
      </c>
      <c r="X1318">
        <v>0</v>
      </c>
      <c r="Y1318">
        <v>136580</v>
      </c>
      <c r="Z1318">
        <v>118</v>
      </c>
      <c r="AA1318">
        <v>545</v>
      </c>
      <c r="AB1318" t="s">
        <v>6904</v>
      </c>
    </row>
    <row r="1319" spans="1:28" x14ac:dyDescent="0.3">
      <c r="A1319" s="4" t="s">
        <v>6909</v>
      </c>
      <c r="B1319" t="s">
        <v>6913</v>
      </c>
      <c r="C1319" t="s">
        <v>5612</v>
      </c>
      <c r="D1319" t="s">
        <v>58</v>
      </c>
      <c r="E1319">
        <v>2015</v>
      </c>
      <c r="F1319">
        <v>159</v>
      </c>
      <c r="G1319" t="s">
        <v>6907</v>
      </c>
      <c r="H1319" t="s">
        <v>6911</v>
      </c>
      <c r="I1319" s="4">
        <v>18026148</v>
      </c>
      <c r="J1319" s="4">
        <v>6498000</v>
      </c>
      <c r="K1319">
        <v>8.4</v>
      </c>
      <c r="L1319">
        <v>1.85</v>
      </c>
      <c r="M1319" t="s">
        <v>24161</v>
      </c>
      <c r="N1319" t="s">
        <v>6905</v>
      </c>
      <c r="O1319">
        <v>50</v>
      </c>
      <c r="P1319" t="s">
        <v>6908</v>
      </c>
      <c r="Q1319">
        <v>218</v>
      </c>
      <c r="R1319" t="s">
        <v>6906</v>
      </c>
      <c r="S1319">
        <v>133</v>
      </c>
      <c r="T1319" t="s">
        <v>6910</v>
      </c>
      <c r="U1319">
        <v>72</v>
      </c>
      <c r="V1319">
        <v>21000</v>
      </c>
      <c r="W1319">
        <v>554</v>
      </c>
      <c r="X1319">
        <v>1</v>
      </c>
      <c r="Y1319">
        <v>62756</v>
      </c>
      <c r="Z1319">
        <v>44</v>
      </c>
      <c r="AA1319">
        <v>410</v>
      </c>
      <c r="AB1319" t="s">
        <v>6912</v>
      </c>
    </row>
    <row r="1320" spans="1:28" x14ac:dyDescent="0.3">
      <c r="A1320" s="4" t="s">
        <v>6917</v>
      </c>
      <c r="B1320" t="s">
        <v>67</v>
      </c>
      <c r="C1320" t="s">
        <v>68</v>
      </c>
      <c r="D1320" t="s">
        <v>58</v>
      </c>
      <c r="E1320">
        <v>2009</v>
      </c>
      <c r="F1320">
        <v>107</v>
      </c>
      <c r="G1320" t="s">
        <v>6915</v>
      </c>
      <c r="H1320" t="s">
        <v>6919</v>
      </c>
      <c r="I1320" s="4">
        <v>39000000</v>
      </c>
      <c r="J1320" s="4">
        <v>63411478</v>
      </c>
      <c r="K1320">
        <v>7.1</v>
      </c>
      <c r="L1320">
        <v>2.35</v>
      </c>
      <c r="M1320" t="s">
        <v>69</v>
      </c>
      <c r="N1320" t="s">
        <v>1281</v>
      </c>
      <c r="O1320">
        <v>124</v>
      </c>
      <c r="P1320" t="s">
        <v>6916</v>
      </c>
      <c r="Q1320">
        <v>152</v>
      </c>
      <c r="R1320" t="s">
        <v>6914</v>
      </c>
      <c r="S1320">
        <v>142</v>
      </c>
      <c r="T1320" t="s">
        <v>6918</v>
      </c>
      <c r="U1320">
        <v>100</v>
      </c>
      <c r="V1320">
        <v>13000</v>
      </c>
      <c r="W1320">
        <v>568</v>
      </c>
      <c r="X1320">
        <v>1</v>
      </c>
      <c r="Y1320">
        <v>114925</v>
      </c>
      <c r="Z1320">
        <v>214</v>
      </c>
      <c r="AA1320">
        <v>234</v>
      </c>
      <c r="AB1320" t="s">
        <v>6920</v>
      </c>
    </row>
    <row r="1321" spans="1:28" x14ac:dyDescent="0.3">
      <c r="A1321" s="4" t="s">
        <v>6922</v>
      </c>
      <c r="B1321" t="s">
        <v>67</v>
      </c>
      <c r="C1321" t="s">
        <v>68</v>
      </c>
      <c r="D1321" t="s">
        <v>58</v>
      </c>
      <c r="E1321">
        <v>2007</v>
      </c>
      <c r="F1321">
        <v>102</v>
      </c>
      <c r="G1321" t="s">
        <v>1700</v>
      </c>
      <c r="H1321" t="s">
        <v>6923</v>
      </c>
      <c r="I1321" s="4" t="s">
        <v>24161</v>
      </c>
      <c r="J1321" s="4">
        <v>42640890</v>
      </c>
      <c r="K1321">
        <v>5.6</v>
      </c>
      <c r="L1321">
        <v>1.85</v>
      </c>
      <c r="M1321" t="s">
        <v>69</v>
      </c>
      <c r="N1321" t="s">
        <v>3812</v>
      </c>
      <c r="O1321">
        <v>36</v>
      </c>
      <c r="P1321" t="s">
        <v>6921</v>
      </c>
      <c r="Q1321">
        <v>747</v>
      </c>
      <c r="R1321" t="s">
        <v>1847</v>
      </c>
      <c r="S1321">
        <v>452</v>
      </c>
      <c r="T1321" t="s">
        <v>958</v>
      </c>
      <c r="U1321">
        <v>433</v>
      </c>
      <c r="V1321">
        <v>0</v>
      </c>
      <c r="W1321">
        <v>1930</v>
      </c>
      <c r="X1321">
        <v>1</v>
      </c>
      <c r="Y1321">
        <v>32412</v>
      </c>
      <c r="Z1321">
        <v>110</v>
      </c>
      <c r="AA1321">
        <v>184</v>
      </c>
      <c r="AB1321" t="s">
        <v>6924</v>
      </c>
    </row>
    <row r="1322" spans="1:28" x14ac:dyDescent="0.3">
      <c r="A1322" s="4" t="s">
        <v>6926</v>
      </c>
      <c r="B1322" t="s">
        <v>67</v>
      </c>
      <c r="C1322" t="s">
        <v>68</v>
      </c>
      <c r="D1322" t="s">
        <v>24160</v>
      </c>
      <c r="E1322">
        <v>2012</v>
      </c>
      <c r="F1322">
        <v>87</v>
      </c>
      <c r="G1322" t="s">
        <v>6925</v>
      </c>
      <c r="H1322" t="s">
        <v>6928</v>
      </c>
      <c r="I1322" s="4">
        <v>39000000</v>
      </c>
      <c r="J1322" s="4">
        <v>35287788</v>
      </c>
      <c r="K1322">
        <v>7</v>
      </c>
      <c r="L1322">
        <v>1.85</v>
      </c>
      <c r="M1322" t="s">
        <v>122</v>
      </c>
      <c r="N1322" t="s">
        <v>282</v>
      </c>
      <c r="O1322">
        <v>13000</v>
      </c>
      <c r="P1322" t="s">
        <v>3274</v>
      </c>
      <c r="Q1322">
        <v>940</v>
      </c>
      <c r="R1322" t="s">
        <v>1821</v>
      </c>
      <c r="S1322">
        <v>925</v>
      </c>
      <c r="T1322" t="s">
        <v>6927</v>
      </c>
      <c r="U1322">
        <v>787</v>
      </c>
      <c r="V1322">
        <v>25000</v>
      </c>
      <c r="W1322">
        <v>4774</v>
      </c>
      <c r="X1322">
        <v>0</v>
      </c>
      <c r="Y1322">
        <v>73886</v>
      </c>
      <c r="Z1322">
        <v>370</v>
      </c>
      <c r="AA1322">
        <v>165</v>
      </c>
      <c r="AB1322" t="s">
        <v>6929</v>
      </c>
    </row>
    <row r="1323" spans="1:28" x14ac:dyDescent="0.3">
      <c r="A1323" s="4" t="s">
        <v>6931</v>
      </c>
      <c r="B1323" t="s">
        <v>67</v>
      </c>
      <c r="C1323" t="s">
        <v>68</v>
      </c>
      <c r="D1323" t="s">
        <v>58</v>
      </c>
      <c r="E1323">
        <v>2005</v>
      </c>
      <c r="F1323">
        <v>119</v>
      </c>
      <c r="G1323" t="s">
        <v>254</v>
      </c>
      <c r="H1323" t="s">
        <v>6933</v>
      </c>
      <c r="I1323" s="4">
        <v>40000000</v>
      </c>
      <c r="J1323" s="4">
        <v>25335935</v>
      </c>
      <c r="K1323">
        <v>8</v>
      </c>
      <c r="L1323">
        <v>2.35</v>
      </c>
      <c r="M1323" t="s">
        <v>69</v>
      </c>
      <c r="N1323" t="s">
        <v>123</v>
      </c>
      <c r="O1323">
        <v>0</v>
      </c>
      <c r="P1323" t="s">
        <v>1544</v>
      </c>
      <c r="Q1323">
        <v>2000</v>
      </c>
      <c r="R1323" t="s">
        <v>6930</v>
      </c>
      <c r="S1323">
        <v>505</v>
      </c>
      <c r="T1323" t="s">
        <v>6932</v>
      </c>
      <c r="U1323">
        <v>279</v>
      </c>
      <c r="V1323">
        <v>14000</v>
      </c>
      <c r="W1323">
        <v>2853</v>
      </c>
      <c r="X1323">
        <v>0</v>
      </c>
      <c r="Y1323">
        <v>242599</v>
      </c>
      <c r="Z1323">
        <v>276</v>
      </c>
      <c r="AA1323">
        <v>1594</v>
      </c>
      <c r="AB1323" t="s">
        <v>6934</v>
      </c>
    </row>
    <row r="1324" spans="1:28" x14ac:dyDescent="0.3">
      <c r="A1324" s="4" t="s">
        <v>6936</v>
      </c>
      <c r="B1324" t="s">
        <v>67</v>
      </c>
      <c r="C1324" t="s">
        <v>68</v>
      </c>
      <c r="D1324" t="s">
        <v>58</v>
      </c>
      <c r="E1324">
        <v>2004</v>
      </c>
      <c r="F1324">
        <v>110</v>
      </c>
      <c r="G1324" t="s">
        <v>6935</v>
      </c>
      <c r="H1324" t="s">
        <v>6937</v>
      </c>
      <c r="I1324" s="4">
        <v>39000000</v>
      </c>
      <c r="J1324" s="4">
        <v>5881504</v>
      </c>
      <c r="K1324">
        <v>5.3</v>
      </c>
      <c r="L1324">
        <v>2.35</v>
      </c>
      <c r="M1324" t="s">
        <v>69</v>
      </c>
      <c r="N1324" t="s">
        <v>4704</v>
      </c>
      <c r="O1324">
        <v>534</v>
      </c>
      <c r="P1324" t="s">
        <v>5969</v>
      </c>
      <c r="Q1324">
        <v>865</v>
      </c>
      <c r="R1324" t="s">
        <v>4704</v>
      </c>
      <c r="S1324">
        <v>534</v>
      </c>
      <c r="T1324" t="s">
        <v>5360</v>
      </c>
      <c r="U1324">
        <v>511</v>
      </c>
      <c r="V1324">
        <v>177</v>
      </c>
      <c r="W1324">
        <v>2972</v>
      </c>
      <c r="X1324">
        <v>2</v>
      </c>
      <c r="Y1324">
        <v>5917</v>
      </c>
      <c r="Z1324">
        <v>76</v>
      </c>
      <c r="AA1324">
        <v>50</v>
      </c>
      <c r="AB1324" t="s">
        <v>6938</v>
      </c>
    </row>
    <row r="1325" spans="1:28" x14ac:dyDescent="0.3">
      <c r="A1325" s="4" t="s">
        <v>6940</v>
      </c>
      <c r="B1325" t="s">
        <v>67</v>
      </c>
      <c r="C1325" t="s">
        <v>86</v>
      </c>
      <c r="D1325" t="s">
        <v>58</v>
      </c>
      <c r="E1325">
        <v>1983</v>
      </c>
      <c r="F1325">
        <v>125</v>
      </c>
      <c r="G1325" t="s">
        <v>1923</v>
      </c>
      <c r="H1325" t="s">
        <v>6941</v>
      </c>
      <c r="I1325" s="4">
        <v>39000000</v>
      </c>
      <c r="J1325" s="4">
        <v>60000000</v>
      </c>
      <c r="K1325">
        <v>4.9000000000000004</v>
      </c>
      <c r="L1325">
        <v>2.35</v>
      </c>
      <c r="M1325" t="s">
        <v>122</v>
      </c>
      <c r="N1325" t="s">
        <v>4868</v>
      </c>
      <c r="O1325">
        <v>44</v>
      </c>
      <c r="P1325" t="s">
        <v>4586</v>
      </c>
      <c r="Q1325">
        <v>593</v>
      </c>
      <c r="R1325" t="s">
        <v>6939</v>
      </c>
      <c r="S1325">
        <v>542</v>
      </c>
      <c r="T1325" t="s">
        <v>4870</v>
      </c>
      <c r="U1325">
        <v>420</v>
      </c>
      <c r="V1325">
        <v>0</v>
      </c>
      <c r="W1325">
        <v>2329</v>
      </c>
      <c r="X1325">
        <v>1</v>
      </c>
      <c r="Y1325">
        <v>49934</v>
      </c>
      <c r="Z1325">
        <v>95</v>
      </c>
      <c r="AA1325">
        <v>224</v>
      </c>
      <c r="AB1325" t="s">
        <v>6942</v>
      </c>
    </row>
    <row r="1326" spans="1:28" x14ac:dyDescent="0.3">
      <c r="A1326" s="4" t="s">
        <v>6943</v>
      </c>
      <c r="B1326" t="s">
        <v>67</v>
      </c>
      <c r="C1326" t="s">
        <v>68</v>
      </c>
      <c r="D1326" t="s">
        <v>58</v>
      </c>
      <c r="E1326">
        <v>2013</v>
      </c>
      <c r="F1326">
        <v>113</v>
      </c>
      <c r="G1326" t="s">
        <v>3923</v>
      </c>
      <c r="H1326" t="s">
        <v>6945</v>
      </c>
      <c r="I1326" s="4">
        <v>40000000</v>
      </c>
      <c r="J1326" s="4">
        <v>29802761</v>
      </c>
      <c r="K1326">
        <v>6.4</v>
      </c>
      <c r="L1326">
        <v>1.85</v>
      </c>
      <c r="M1326" t="s">
        <v>69</v>
      </c>
      <c r="N1326" t="s">
        <v>2485</v>
      </c>
      <c r="O1326">
        <v>88</v>
      </c>
      <c r="P1326" t="s">
        <v>1765</v>
      </c>
      <c r="Q1326">
        <v>22000</v>
      </c>
      <c r="R1326" t="s">
        <v>1803</v>
      </c>
      <c r="S1326">
        <v>13000</v>
      </c>
      <c r="T1326" t="s">
        <v>6944</v>
      </c>
      <c r="U1326">
        <v>785</v>
      </c>
      <c r="V1326">
        <v>12000</v>
      </c>
      <c r="W1326">
        <v>36009</v>
      </c>
      <c r="X1326">
        <v>1</v>
      </c>
      <c r="Y1326">
        <v>46480</v>
      </c>
      <c r="Z1326">
        <v>211</v>
      </c>
      <c r="AA1326">
        <v>115</v>
      </c>
      <c r="AB1326" t="s">
        <v>6946</v>
      </c>
    </row>
    <row r="1327" spans="1:28" x14ac:dyDescent="0.3">
      <c r="A1327" s="4" t="s">
        <v>6947</v>
      </c>
      <c r="B1327" t="s">
        <v>1965</v>
      </c>
      <c r="C1327" t="s">
        <v>918</v>
      </c>
      <c r="D1327" t="s">
        <v>58</v>
      </c>
      <c r="E1327">
        <v>2008</v>
      </c>
      <c r="F1327">
        <v>150</v>
      </c>
      <c r="G1327" t="s">
        <v>1123</v>
      </c>
      <c r="H1327" t="s">
        <v>6949</v>
      </c>
      <c r="I1327" s="4">
        <v>553632000</v>
      </c>
      <c r="J1327" s="4">
        <v>626809</v>
      </c>
      <c r="K1327">
        <v>7.4</v>
      </c>
      <c r="L1327">
        <v>2.35</v>
      </c>
      <c r="M1327" t="s">
        <v>612</v>
      </c>
      <c r="N1327" t="s">
        <v>1362</v>
      </c>
      <c r="O1327">
        <v>610</v>
      </c>
      <c r="P1327" t="s">
        <v>6877</v>
      </c>
      <c r="Q1327">
        <v>755</v>
      </c>
      <c r="R1327" t="s">
        <v>6165</v>
      </c>
      <c r="S1327">
        <v>643</v>
      </c>
      <c r="T1327" t="s">
        <v>6948</v>
      </c>
      <c r="U1327">
        <v>478</v>
      </c>
      <c r="V1327">
        <v>0</v>
      </c>
      <c r="W1327">
        <v>2172</v>
      </c>
      <c r="X1327">
        <v>4</v>
      </c>
      <c r="Y1327">
        <v>36894</v>
      </c>
      <c r="Z1327">
        <v>160</v>
      </c>
      <c r="AA1327">
        <v>105</v>
      </c>
      <c r="AB1327" t="s">
        <v>6950</v>
      </c>
    </row>
    <row r="1328" spans="1:28" x14ac:dyDescent="0.3">
      <c r="A1328" s="4" t="s">
        <v>6951</v>
      </c>
      <c r="B1328" t="s">
        <v>67</v>
      </c>
      <c r="C1328" t="s">
        <v>68</v>
      </c>
      <c r="D1328" t="s">
        <v>58</v>
      </c>
      <c r="E1328">
        <v>2002</v>
      </c>
      <c r="F1328">
        <v>108</v>
      </c>
      <c r="G1328" t="s">
        <v>1700</v>
      </c>
      <c r="H1328" t="s">
        <v>6953</v>
      </c>
      <c r="I1328" s="4">
        <v>38000000</v>
      </c>
      <c r="J1328" s="4">
        <v>127214072</v>
      </c>
      <c r="K1328">
        <v>6.1</v>
      </c>
      <c r="L1328">
        <v>2.35</v>
      </c>
      <c r="M1328" t="s">
        <v>69</v>
      </c>
      <c r="N1328" t="s">
        <v>3150</v>
      </c>
      <c r="O1328">
        <v>72</v>
      </c>
      <c r="P1328" t="s">
        <v>2659</v>
      </c>
      <c r="Q1328">
        <v>982</v>
      </c>
      <c r="R1328" t="s">
        <v>5210</v>
      </c>
      <c r="S1328">
        <v>935</v>
      </c>
      <c r="T1328" t="s">
        <v>6952</v>
      </c>
      <c r="U1328">
        <v>559</v>
      </c>
      <c r="V1328">
        <v>0</v>
      </c>
      <c r="W1328">
        <v>4251</v>
      </c>
      <c r="X1328">
        <v>1</v>
      </c>
      <c r="Y1328">
        <v>83786</v>
      </c>
      <c r="Z1328">
        <v>97</v>
      </c>
      <c r="AA1328">
        <v>392</v>
      </c>
      <c r="AB1328" t="s">
        <v>6954</v>
      </c>
    </row>
    <row r="1329" spans="1:28" x14ac:dyDescent="0.3">
      <c r="A1329" s="4" t="s">
        <v>6955</v>
      </c>
      <c r="B1329" t="s">
        <v>67</v>
      </c>
      <c r="C1329" t="s">
        <v>68</v>
      </c>
      <c r="D1329" t="s">
        <v>58</v>
      </c>
      <c r="E1329">
        <v>2009</v>
      </c>
      <c r="F1329">
        <v>96</v>
      </c>
      <c r="G1329" t="s">
        <v>1700</v>
      </c>
      <c r="H1329" t="s">
        <v>6957</v>
      </c>
      <c r="I1329" s="4">
        <v>38000000</v>
      </c>
      <c r="J1329" s="4">
        <v>88915214</v>
      </c>
      <c r="K1329">
        <v>6.5</v>
      </c>
      <c r="L1329">
        <v>2.35</v>
      </c>
      <c r="M1329" t="s">
        <v>612</v>
      </c>
      <c r="N1329" t="s">
        <v>3116</v>
      </c>
      <c r="O1329">
        <v>126</v>
      </c>
      <c r="P1329" t="s">
        <v>668</v>
      </c>
      <c r="Q1329">
        <v>18000</v>
      </c>
      <c r="R1329" t="s">
        <v>1035</v>
      </c>
      <c r="S1329">
        <v>957</v>
      </c>
      <c r="T1329" t="s">
        <v>6956</v>
      </c>
      <c r="U1329">
        <v>954</v>
      </c>
      <c r="V1329">
        <v>9000</v>
      </c>
      <c r="W1329">
        <v>22436</v>
      </c>
      <c r="X1329">
        <v>2</v>
      </c>
      <c r="Y1329">
        <v>163665</v>
      </c>
      <c r="Z1329">
        <v>174</v>
      </c>
      <c r="AA1329">
        <v>169</v>
      </c>
      <c r="AB1329" t="s">
        <v>6958</v>
      </c>
    </row>
    <row r="1330" spans="1:28" x14ac:dyDescent="0.3">
      <c r="A1330" s="4" t="s">
        <v>6961</v>
      </c>
      <c r="B1330" t="s">
        <v>67</v>
      </c>
      <c r="C1330" t="s">
        <v>68</v>
      </c>
      <c r="D1330" t="s">
        <v>58</v>
      </c>
      <c r="E1330">
        <v>1996</v>
      </c>
      <c r="F1330">
        <v>93</v>
      </c>
      <c r="G1330" t="s">
        <v>10</v>
      </c>
      <c r="H1330" t="s">
        <v>6963</v>
      </c>
      <c r="I1330" s="4">
        <v>39000000</v>
      </c>
      <c r="J1330" s="4">
        <v>30400000</v>
      </c>
      <c r="K1330">
        <v>5.7</v>
      </c>
      <c r="L1330">
        <v>2.35</v>
      </c>
      <c r="M1330" t="s">
        <v>122</v>
      </c>
      <c r="N1330" t="s">
        <v>6959</v>
      </c>
      <c r="O1330">
        <v>36</v>
      </c>
      <c r="P1330" t="s">
        <v>2930</v>
      </c>
      <c r="Q1330">
        <v>592</v>
      </c>
      <c r="R1330" t="s">
        <v>6960</v>
      </c>
      <c r="S1330">
        <v>516</v>
      </c>
      <c r="T1330" t="s">
        <v>6962</v>
      </c>
      <c r="U1330">
        <v>275</v>
      </c>
      <c r="V1330">
        <v>478</v>
      </c>
      <c r="W1330">
        <v>2176</v>
      </c>
      <c r="X1330">
        <v>2</v>
      </c>
      <c r="Y1330">
        <v>17810</v>
      </c>
      <c r="Z1330">
        <v>23</v>
      </c>
      <c r="AA1330">
        <v>73</v>
      </c>
      <c r="AB1330" t="s">
        <v>6964</v>
      </c>
    </row>
    <row r="1331" spans="1:28" x14ac:dyDescent="0.3">
      <c r="A1331" s="4" t="s">
        <v>6965</v>
      </c>
      <c r="B1331" t="s">
        <v>67</v>
      </c>
      <c r="C1331" t="s">
        <v>68</v>
      </c>
      <c r="D1331" t="s">
        <v>58</v>
      </c>
      <c r="E1331">
        <v>2002</v>
      </c>
      <c r="F1331">
        <v>100</v>
      </c>
      <c r="G1331" t="s">
        <v>3052</v>
      </c>
      <c r="H1331" t="s">
        <v>6967</v>
      </c>
      <c r="I1331" s="4">
        <v>38000000</v>
      </c>
      <c r="J1331" s="4">
        <v>85570368</v>
      </c>
      <c r="K1331">
        <v>5.0999999999999996</v>
      </c>
      <c r="L1331">
        <v>1.85</v>
      </c>
      <c r="M1331" t="s">
        <v>122</v>
      </c>
      <c r="N1331" t="s">
        <v>4908</v>
      </c>
      <c r="O1331">
        <v>0</v>
      </c>
      <c r="P1331" t="s">
        <v>299</v>
      </c>
      <c r="Q1331">
        <v>12000</v>
      </c>
      <c r="R1331" t="s">
        <v>5902</v>
      </c>
      <c r="S1331">
        <v>2000</v>
      </c>
      <c r="T1331" t="s">
        <v>6966</v>
      </c>
      <c r="U1331">
        <v>1000</v>
      </c>
      <c r="V1331">
        <v>478</v>
      </c>
      <c r="W1331">
        <v>18291</v>
      </c>
      <c r="X1331">
        <v>1</v>
      </c>
      <c r="Y1331">
        <v>44885</v>
      </c>
      <c r="Z1331">
        <v>103</v>
      </c>
      <c r="AA1331">
        <v>107</v>
      </c>
      <c r="AB1331" t="s">
        <v>6968</v>
      </c>
    </row>
    <row r="1332" spans="1:28" x14ac:dyDescent="0.3">
      <c r="A1332" s="4" t="s">
        <v>6970</v>
      </c>
      <c r="B1332" t="s">
        <v>67</v>
      </c>
      <c r="C1332" t="s">
        <v>68</v>
      </c>
      <c r="D1332" t="s">
        <v>58</v>
      </c>
      <c r="E1332">
        <v>1994</v>
      </c>
      <c r="F1332">
        <v>118</v>
      </c>
      <c r="G1332" t="s">
        <v>1610</v>
      </c>
      <c r="H1332" t="s">
        <v>6971</v>
      </c>
      <c r="I1332" s="4">
        <v>35000000</v>
      </c>
      <c r="J1332" s="4">
        <v>75668868</v>
      </c>
      <c r="K1332">
        <v>6.6</v>
      </c>
      <c r="L1332">
        <v>2.35</v>
      </c>
      <c r="M1332" t="s">
        <v>122</v>
      </c>
      <c r="N1332" t="s">
        <v>6969</v>
      </c>
      <c r="O1332">
        <v>18</v>
      </c>
      <c r="P1332" t="s">
        <v>3390</v>
      </c>
      <c r="Q1332">
        <v>1000</v>
      </c>
      <c r="R1332" t="s">
        <v>2321</v>
      </c>
      <c r="S1332">
        <v>946</v>
      </c>
      <c r="T1332" t="s">
        <v>3389</v>
      </c>
      <c r="U1332">
        <v>906</v>
      </c>
      <c r="V1332">
        <v>0</v>
      </c>
      <c r="W1332">
        <v>6427</v>
      </c>
      <c r="X1332">
        <v>0</v>
      </c>
      <c r="Y1332">
        <v>60504</v>
      </c>
      <c r="Z1332">
        <v>98</v>
      </c>
      <c r="AA1332">
        <v>249</v>
      </c>
      <c r="AB1332" t="s">
        <v>6972</v>
      </c>
    </row>
    <row r="1333" spans="1:28" x14ac:dyDescent="0.3">
      <c r="A1333" s="4" t="s">
        <v>6976</v>
      </c>
      <c r="B1333" t="s">
        <v>1965</v>
      </c>
      <c r="C1333" t="s">
        <v>3869</v>
      </c>
      <c r="D1333" t="s">
        <v>58</v>
      </c>
      <c r="E1333">
        <v>2013</v>
      </c>
      <c r="F1333">
        <v>122</v>
      </c>
      <c r="G1333" t="s">
        <v>6975</v>
      </c>
      <c r="H1333" t="s">
        <v>6978</v>
      </c>
      <c r="I1333" s="4">
        <v>38600000</v>
      </c>
      <c r="J1333" s="4">
        <v>6594136</v>
      </c>
      <c r="K1333">
        <v>6.5</v>
      </c>
      <c r="L1333">
        <v>2.35</v>
      </c>
      <c r="M1333" t="s">
        <v>69</v>
      </c>
      <c r="N1333" t="s">
        <v>6973</v>
      </c>
      <c r="O1333">
        <v>0</v>
      </c>
      <c r="P1333" t="s">
        <v>6165</v>
      </c>
      <c r="Q1333">
        <v>643</v>
      </c>
      <c r="R1333" t="s">
        <v>6974</v>
      </c>
      <c r="S1333">
        <v>290</v>
      </c>
      <c r="T1333" t="s">
        <v>6977</v>
      </c>
      <c r="U1333">
        <v>7</v>
      </c>
      <c r="V1333">
        <v>13000</v>
      </c>
      <c r="W1333">
        <v>943</v>
      </c>
      <c r="X1333">
        <v>1</v>
      </c>
      <c r="Y1333">
        <v>24557</v>
      </c>
      <c r="Z1333">
        <v>273</v>
      </c>
      <c r="AA1333">
        <v>111</v>
      </c>
      <c r="AB1333" t="s">
        <v>6979</v>
      </c>
    </row>
    <row r="1334" spans="1:28" x14ac:dyDescent="0.3">
      <c r="A1334" s="4" t="s">
        <v>6980</v>
      </c>
      <c r="B1334" t="s">
        <v>67</v>
      </c>
      <c r="C1334" t="s">
        <v>68</v>
      </c>
      <c r="D1334" t="s">
        <v>58</v>
      </c>
      <c r="E1334">
        <v>2011</v>
      </c>
      <c r="F1334">
        <v>120</v>
      </c>
      <c r="G1334" t="s">
        <v>241</v>
      </c>
      <c r="H1334" t="s">
        <v>6981</v>
      </c>
      <c r="I1334" s="4">
        <v>38000000</v>
      </c>
      <c r="J1334" s="4">
        <v>58700247</v>
      </c>
      <c r="K1334">
        <v>6.9</v>
      </c>
      <c r="L1334">
        <v>2.35</v>
      </c>
      <c r="M1334" t="s">
        <v>69</v>
      </c>
      <c r="N1334" t="s">
        <v>723</v>
      </c>
      <c r="O1334">
        <v>508</v>
      </c>
      <c r="P1334" t="s">
        <v>794</v>
      </c>
      <c r="Q1334">
        <v>21000</v>
      </c>
      <c r="R1334" t="s">
        <v>81</v>
      </c>
      <c r="S1334">
        <v>11000</v>
      </c>
      <c r="T1334" t="s">
        <v>330</v>
      </c>
      <c r="U1334">
        <v>1000</v>
      </c>
      <c r="V1334">
        <v>33000</v>
      </c>
      <c r="W1334">
        <v>36062</v>
      </c>
      <c r="X1334">
        <v>1</v>
      </c>
      <c r="Y1334">
        <v>95367</v>
      </c>
      <c r="Z1334">
        <v>279</v>
      </c>
      <c r="AA1334">
        <v>260</v>
      </c>
      <c r="AB1334" t="s">
        <v>6982</v>
      </c>
    </row>
    <row r="1335" spans="1:28" x14ac:dyDescent="0.3">
      <c r="A1335" s="4" t="s">
        <v>24080</v>
      </c>
      <c r="B1335" t="s">
        <v>67</v>
      </c>
      <c r="C1335" t="s">
        <v>68</v>
      </c>
      <c r="D1335" t="s">
        <v>58</v>
      </c>
      <c r="E1335" t="s">
        <v>24161</v>
      </c>
      <c r="F1335">
        <v>60</v>
      </c>
      <c r="G1335" t="s">
        <v>2675</v>
      </c>
      <c r="H1335" t="s">
        <v>6984</v>
      </c>
      <c r="I1335" s="4" t="s">
        <v>24161</v>
      </c>
      <c r="J1335" s="4" t="s">
        <v>24161</v>
      </c>
      <c r="K1335">
        <v>7.8</v>
      </c>
      <c r="L1335">
        <v>1.33</v>
      </c>
      <c r="M1335" t="s">
        <v>1589</v>
      </c>
      <c r="N1335" t="s">
        <v>24161</v>
      </c>
      <c r="O1335" t="s">
        <v>24161</v>
      </c>
      <c r="P1335" t="s">
        <v>92</v>
      </c>
      <c r="Q1335">
        <v>23000</v>
      </c>
      <c r="R1335" t="s">
        <v>1019</v>
      </c>
      <c r="S1335">
        <v>967</v>
      </c>
      <c r="T1335" t="s">
        <v>6983</v>
      </c>
      <c r="U1335">
        <v>501</v>
      </c>
      <c r="V1335">
        <v>0</v>
      </c>
      <c r="W1335">
        <v>25160</v>
      </c>
      <c r="X1335">
        <v>4</v>
      </c>
      <c r="Y1335">
        <v>38383</v>
      </c>
      <c r="Z1335">
        <v>22</v>
      </c>
      <c r="AA1335">
        <v>86</v>
      </c>
      <c r="AB1335" t="s">
        <v>6985</v>
      </c>
    </row>
    <row r="1336" spans="1:28" x14ac:dyDescent="0.3">
      <c r="A1336" s="4" t="s">
        <v>6989</v>
      </c>
      <c r="B1336" t="s">
        <v>67</v>
      </c>
      <c r="C1336" t="s">
        <v>918</v>
      </c>
      <c r="D1336" t="s">
        <v>58</v>
      </c>
      <c r="E1336">
        <v>2014</v>
      </c>
      <c r="F1336">
        <v>88</v>
      </c>
      <c r="G1336" t="s">
        <v>655</v>
      </c>
      <c r="H1336" t="s">
        <v>24161</v>
      </c>
      <c r="I1336" s="4">
        <v>40000000</v>
      </c>
      <c r="J1336" s="4" t="s">
        <v>24161</v>
      </c>
      <c r="K1336">
        <v>6.4</v>
      </c>
      <c r="L1336" t="s">
        <v>24161</v>
      </c>
      <c r="M1336" t="s">
        <v>24161</v>
      </c>
      <c r="N1336" t="s">
        <v>6986</v>
      </c>
      <c r="O1336">
        <v>0</v>
      </c>
      <c r="P1336" t="s">
        <v>6988</v>
      </c>
      <c r="Q1336">
        <v>76</v>
      </c>
      <c r="R1336" t="s">
        <v>6987</v>
      </c>
      <c r="S1336">
        <v>47</v>
      </c>
      <c r="T1336" t="s">
        <v>6990</v>
      </c>
      <c r="U1336">
        <v>46</v>
      </c>
      <c r="V1336">
        <v>0</v>
      </c>
      <c r="W1336">
        <v>196</v>
      </c>
      <c r="X1336">
        <v>0</v>
      </c>
      <c r="Y1336">
        <v>2169</v>
      </c>
      <c r="Z1336">
        <v>4</v>
      </c>
      <c r="AA1336">
        <v>18</v>
      </c>
      <c r="AB1336" t="s">
        <v>6991</v>
      </c>
    </row>
    <row r="1337" spans="1:28" x14ac:dyDescent="0.3">
      <c r="A1337" s="4" t="s">
        <v>6993</v>
      </c>
      <c r="B1337" t="s">
        <v>67</v>
      </c>
      <c r="C1337" t="s">
        <v>68</v>
      </c>
      <c r="D1337" t="s">
        <v>24160</v>
      </c>
      <c r="E1337">
        <v>1999</v>
      </c>
      <c r="F1337">
        <v>146</v>
      </c>
      <c r="G1337" t="s">
        <v>1655</v>
      </c>
      <c r="H1337" t="s">
        <v>6994</v>
      </c>
      <c r="I1337" s="4">
        <v>38000000</v>
      </c>
      <c r="J1337" s="4">
        <v>50668906</v>
      </c>
      <c r="K1337">
        <v>7.6</v>
      </c>
      <c r="L1337">
        <v>1.85</v>
      </c>
      <c r="M1337" t="s">
        <v>612</v>
      </c>
      <c r="N1337" t="s">
        <v>6992</v>
      </c>
      <c r="O1337">
        <v>278</v>
      </c>
      <c r="P1337" t="s">
        <v>1746</v>
      </c>
      <c r="Q1337">
        <v>18000</v>
      </c>
      <c r="R1337" t="s">
        <v>3567</v>
      </c>
      <c r="S1337">
        <v>584</v>
      </c>
      <c r="T1337" t="s">
        <v>5087</v>
      </c>
      <c r="U1337">
        <v>494</v>
      </c>
      <c r="V1337">
        <v>0</v>
      </c>
      <c r="W1337">
        <v>20516</v>
      </c>
      <c r="X1337">
        <v>0</v>
      </c>
      <c r="Y1337">
        <v>76016</v>
      </c>
      <c r="Z1337">
        <v>65</v>
      </c>
      <c r="AA1337">
        <v>265</v>
      </c>
      <c r="AB1337" t="s">
        <v>6995</v>
      </c>
    </row>
    <row r="1338" spans="1:28" x14ac:dyDescent="0.3">
      <c r="A1338" s="4" t="s">
        <v>6997</v>
      </c>
      <c r="B1338" t="s">
        <v>67</v>
      </c>
      <c r="C1338" t="s">
        <v>68</v>
      </c>
      <c r="D1338" t="s">
        <v>58</v>
      </c>
      <c r="E1338">
        <v>2002</v>
      </c>
      <c r="F1338">
        <v>115</v>
      </c>
      <c r="G1338" t="s">
        <v>2144</v>
      </c>
      <c r="H1338" t="s">
        <v>6998</v>
      </c>
      <c r="I1338" s="4">
        <v>38000000</v>
      </c>
      <c r="J1338" s="4">
        <v>39177215</v>
      </c>
      <c r="K1338">
        <v>5.6</v>
      </c>
      <c r="L1338">
        <v>2.35</v>
      </c>
      <c r="M1338" t="s">
        <v>69</v>
      </c>
      <c r="N1338" t="s">
        <v>768</v>
      </c>
      <c r="O1338">
        <v>150</v>
      </c>
      <c r="P1338" t="s">
        <v>3843</v>
      </c>
      <c r="Q1338">
        <v>970</v>
      </c>
      <c r="R1338" t="s">
        <v>6996</v>
      </c>
      <c r="S1338">
        <v>919</v>
      </c>
      <c r="T1338" t="s">
        <v>4789</v>
      </c>
      <c r="U1338">
        <v>789</v>
      </c>
      <c r="V1338">
        <v>0</v>
      </c>
      <c r="W1338">
        <v>3770</v>
      </c>
      <c r="X1338">
        <v>1</v>
      </c>
      <c r="Y1338">
        <v>30667</v>
      </c>
      <c r="Z1338">
        <v>98</v>
      </c>
      <c r="AA1338">
        <v>234</v>
      </c>
      <c r="AB1338" t="s">
        <v>6999</v>
      </c>
    </row>
    <row r="1339" spans="1:28" x14ac:dyDescent="0.3">
      <c r="A1339" s="4" t="s">
        <v>7001</v>
      </c>
      <c r="B1339" t="s">
        <v>67</v>
      </c>
      <c r="C1339" t="s">
        <v>68</v>
      </c>
      <c r="D1339" t="s">
        <v>58</v>
      </c>
      <c r="E1339">
        <v>2001</v>
      </c>
      <c r="F1339">
        <v>123</v>
      </c>
      <c r="G1339" t="s">
        <v>4271</v>
      </c>
      <c r="H1339" t="s">
        <v>7002</v>
      </c>
      <c r="I1339" s="4">
        <v>35000000</v>
      </c>
      <c r="J1339" s="4">
        <v>40334024</v>
      </c>
      <c r="K1339">
        <v>6.2</v>
      </c>
      <c r="L1339">
        <v>2.35</v>
      </c>
      <c r="M1339" t="s">
        <v>69</v>
      </c>
      <c r="N1339" t="s">
        <v>7000</v>
      </c>
      <c r="O1339">
        <v>7</v>
      </c>
      <c r="P1339" t="s">
        <v>647</v>
      </c>
      <c r="Q1339">
        <v>931</v>
      </c>
      <c r="R1339" t="s">
        <v>4015</v>
      </c>
      <c r="S1339">
        <v>754</v>
      </c>
      <c r="T1339" t="s">
        <v>1676</v>
      </c>
      <c r="U1339">
        <v>692</v>
      </c>
      <c r="V1339">
        <v>989</v>
      </c>
      <c r="W1339">
        <v>2912</v>
      </c>
      <c r="X1339">
        <v>3</v>
      </c>
      <c r="Y1339">
        <v>44168</v>
      </c>
      <c r="Z1339">
        <v>116</v>
      </c>
      <c r="AA1339">
        <v>216</v>
      </c>
      <c r="AB1339" t="s">
        <v>7003</v>
      </c>
    </row>
    <row r="1340" spans="1:28" x14ac:dyDescent="0.3">
      <c r="A1340" s="4" t="s">
        <v>7006</v>
      </c>
      <c r="B1340" t="s">
        <v>67</v>
      </c>
      <c r="C1340" t="s">
        <v>68</v>
      </c>
      <c r="D1340" t="s">
        <v>58</v>
      </c>
      <c r="E1340">
        <v>2015</v>
      </c>
      <c r="F1340">
        <v>94</v>
      </c>
      <c r="G1340" t="s">
        <v>1771</v>
      </c>
      <c r="H1340" t="s">
        <v>7008</v>
      </c>
      <c r="I1340" s="4">
        <v>30000000</v>
      </c>
      <c r="J1340" s="4">
        <v>71038190</v>
      </c>
      <c r="K1340">
        <v>4.4000000000000004</v>
      </c>
      <c r="L1340">
        <v>1.85</v>
      </c>
      <c r="M1340" t="s">
        <v>122</v>
      </c>
      <c r="N1340" t="s">
        <v>5138</v>
      </c>
      <c r="O1340">
        <v>99</v>
      </c>
      <c r="P1340" t="s">
        <v>7005</v>
      </c>
      <c r="Q1340">
        <v>598</v>
      </c>
      <c r="R1340" t="s">
        <v>7004</v>
      </c>
      <c r="S1340">
        <v>557</v>
      </c>
      <c r="T1340" t="s">
        <v>7007</v>
      </c>
      <c r="U1340">
        <v>377</v>
      </c>
      <c r="V1340">
        <v>8000</v>
      </c>
      <c r="W1340">
        <v>3552</v>
      </c>
      <c r="X1340">
        <v>1</v>
      </c>
      <c r="Y1340">
        <v>23473</v>
      </c>
      <c r="Z1340">
        <v>76</v>
      </c>
      <c r="AA1340">
        <v>123</v>
      </c>
      <c r="AB1340" t="s">
        <v>7009</v>
      </c>
    </row>
    <row r="1341" spans="1:28" x14ac:dyDescent="0.3">
      <c r="A1341" s="4" t="s">
        <v>7012</v>
      </c>
      <c r="B1341" t="s">
        <v>67</v>
      </c>
      <c r="C1341" t="s">
        <v>68</v>
      </c>
      <c r="D1341" t="s">
        <v>58</v>
      </c>
      <c r="E1341">
        <v>2001</v>
      </c>
      <c r="F1341">
        <v>102</v>
      </c>
      <c r="G1341" t="s">
        <v>241</v>
      </c>
      <c r="H1341" t="s">
        <v>7014</v>
      </c>
      <c r="I1341" s="4">
        <v>38000000</v>
      </c>
      <c r="J1341" s="4">
        <v>24044532</v>
      </c>
      <c r="K1341">
        <v>5.6</v>
      </c>
      <c r="L1341">
        <v>1.85</v>
      </c>
      <c r="M1341" t="s">
        <v>612</v>
      </c>
      <c r="N1341" t="s">
        <v>7010</v>
      </c>
      <c r="O1341">
        <v>43</v>
      </c>
      <c r="P1341" t="s">
        <v>7011</v>
      </c>
      <c r="Q1341">
        <v>308</v>
      </c>
      <c r="R1341" t="s">
        <v>5024</v>
      </c>
      <c r="S1341">
        <v>285</v>
      </c>
      <c r="T1341" t="s">
        <v>7013</v>
      </c>
      <c r="U1341">
        <v>280</v>
      </c>
      <c r="V1341">
        <v>689</v>
      </c>
      <c r="W1341">
        <v>1440</v>
      </c>
      <c r="X1341">
        <v>0</v>
      </c>
      <c r="Y1341">
        <v>19686</v>
      </c>
      <c r="Z1341">
        <v>106</v>
      </c>
      <c r="AA1341">
        <v>180</v>
      </c>
      <c r="AB1341" t="s">
        <v>7015</v>
      </c>
    </row>
    <row r="1342" spans="1:28" x14ac:dyDescent="0.3">
      <c r="A1342" s="4" t="s">
        <v>7016</v>
      </c>
      <c r="B1342" t="s">
        <v>67</v>
      </c>
      <c r="C1342" t="s">
        <v>68</v>
      </c>
      <c r="D1342" t="s">
        <v>58</v>
      </c>
      <c r="E1342">
        <v>2001</v>
      </c>
      <c r="F1342">
        <v>98</v>
      </c>
      <c r="G1342" t="s">
        <v>2545</v>
      </c>
      <c r="H1342" t="s">
        <v>7017</v>
      </c>
      <c r="I1342" s="4">
        <v>38000000</v>
      </c>
      <c r="J1342" s="4">
        <v>22770864</v>
      </c>
      <c r="K1342">
        <v>5.5</v>
      </c>
      <c r="L1342">
        <v>1.85</v>
      </c>
      <c r="M1342" t="s">
        <v>122</v>
      </c>
      <c r="N1342" t="s">
        <v>4212</v>
      </c>
      <c r="O1342">
        <v>11</v>
      </c>
      <c r="P1342" t="s">
        <v>3515</v>
      </c>
      <c r="Q1342">
        <v>854</v>
      </c>
      <c r="R1342" t="s">
        <v>4462</v>
      </c>
      <c r="S1342">
        <v>543</v>
      </c>
      <c r="T1342" t="s">
        <v>2141</v>
      </c>
      <c r="U1342">
        <v>466</v>
      </c>
      <c r="V1342">
        <v>168</v>
      </c>
      <c r="W1342">
        <v>2765</v>
      </c>
      <c r="X1342">
        <v>1</v>
      </c>
      <c r="Y1342">
        <v>8433</v>
      </c>
      <c r="Z1342">
        <v>55</v>
      </c>
      <c r="AA1342">
        <v>85</v>
      </c>
      <c r="AB1342" t="s">
        <v>7018</v>
      </c>
    </row>
    <row r="1343" spans="1:28" x14ac:dyDescent="0.3">
      <c r="A1343" s="4" t="s">
        <v>7019</v>
      </c>
      <c r="B1343" t="s">
        <v>67</v>
      </c>
      <c r="C1343" t="s">
        <v>3583</v>
      </c>
      <c r="D1343" t="s">
        <v>58</v>
      </c>
      <c r="E1343">
        <v>1999</v>
      </c>
      <c r="F1343">
        <v>133</v>
      </c>
      <c r="G1343" t="s">
        <v>878</v>
      </c>
      <c r="H1343" t="s">
        <v>7020</v>
      </c>
      <c r="I1343" s="4">
        <v>38000000</v>
      </c>
      <c r="J1343" s="4">
        <v>18653746</v>
      </c>
      <c r="K1343">
        <v>6.7</v>
      </c>
      <c r="L1343">
        <v>2.35</v>
      </c>
      <c r="M1343" t="s">
        <v>612</v>
      </c>
      <c r="N1343" t="s">
        <v>3827</v>
      </c>
      <c r="O1343">
        <v>2000</v>
      </c>
      <c r="P1343" t="s">
        <v>73</v>
      </c>
      <c r="Q1343">
        <v>40000</v>
      </c>
      <c r="R1343" t="s">
        <v>149</v>
      </c>
      <c r="S1343">
        <v>903</v>
      </c>
      <c r="T1343" t="s">
        <v>3175</v>
      </c>
      <c r="U1343">
        <v>541</v>
      </c>
      <c r="V1343">
        <v>0</v>
      </c>
      <c r="W1343">
        <v>42344</v>
      </c>
      <c r="X1343">
        <v>1</v>
      </c>
      <c r="Y1343">
        <v>137722</v>
      </c>
      <c r="Z1343">
        <v>172</v>
      </c>
      <c r="AA1343">
        <v>638</v>
      </c>
      <c r="AB1343" t="s">
        <v>7021</v>
      </c>
    </row>
    <row r="1344" spans="1:28" x14ac:dyDescent="0.3">
      <c r="A1344" s="4" t="s">
        <v>7022</v>
      </c>
      <c r="B1344" t="s">
        <v>67</v>
      </c>
      <c r="C1344" t="s">
        <v>68</v>
      </c>
      <c r="D1344" t="s">
        <v>58</v>
      </c>
      <c r="E1344">
        <v>1996</v>
      </c>
      <c r="F1344">
        <v>118</v>
      </c>
      <c r="G1344" t="s">
        <v>2161</v>
      </c>
      <c r="H1344" t="s">
        <v>7024</v>
      </c>
      <c r="I1344" s="4">
        <v>38000000</v>
      </c>
      <c r="J1344" s="4">
        <v>17305211</v>
      </c>
      <c r="K1344">
        <v>6.1</v>
      </c>
      <c r="L1344">
        <v>2.35</v>
      </c>
      <c r="M1344" t="s">
        <v>612</v>
      </c>
      <c r="N1344" t="s">
        <v>768</v>
      </c>
      <c r="O1344">
        <v>150</v>
      </c>
      <c r="P1344" t="s">
        <v>109</v>
      </c>
      <c r="Q1344">
        <v>24000</v>
      </c>
      <c r="R1344" t="s">
        <v>3774</v>
      </c>
      <c r="S1344">
        <v>210</v>
      </c>
      <c r="T1344" t="s">
        <v>7023</v>
      </c>
      <c r="U1344">
        <v>182</v>
      </c>
      <c r="V1344">
        <v>352</v>
      </c>
      <c r="W1344">
        <v>24547</v>
      </c>
      <c r="X1344">
        <v>0</v>
      </c>
      <c r="Y1344">
        <v>14066</v>
      </c>
      <c r="Z1344">
        <v>47</v>
      </c>
      <c r="AA1344">
        <v>75</v>
      </c>
      <c r="AB1344" t="s">
        <v>7025</v>
      </c>
    </row>
    <row r="1345" spans="1:28" x14ac:dyDescent="0.3">
      <c r="A1345" s="4" t="s">
        <v>7028</v>
      </c>
      <c r="B1345" t="s">
        <v>67</v>
      </c>
      <c r="C1345" t="s">
        <v>68</v>
      </c>
      <c r="D1345" t="s">
        <v>58</v>
      </c>
      <c r="E1345">
        <v>2001</v>
      </c>
      <c r="F1345">
        <v>105</v>
      </c>
      <c r="G1345" t="s">
        <v>6197</v>
      </c>
      <c r="H1345" t="s">
        <v>7030</v>
      </c>
      <c r="I1345" s="4">
        <v>57000000</v>
      </c>
      <c r="J1345" s="4">
        <v>16991902</v>
      </c>
      <c r="K1345">
        <v>6.2</v>
      </c>
      <c r="L1345">
        <v>2.35</v>
      </c>
      <c r="M1345" t="s">
        <v>612</v>
      </c>
      <c r="N1345" t="s">
        <v>4446</v>
      </c>
      <c r="O1345">
        <v>65</v>
      </c>
      <c r="P1345" t="s">
        <v>7027</v>
      </c>
      <c r="Q1345">
        <v>628</v>
      </c>
      <c r="R1345" t="s">
        <v>7026</v>
      </c>
      <c r="S1345">
        <v>316</v>
      </c>
      <c r="T1345" t="s">
        <v>7029</v>
      </c>
      <c r="U1345">
        <v>108</v>
      </c>
      <c r="V1345">
        <v>0</v>
      </c>
      <c r="W1345">
        <v>1265</v>
      </c>
      <c r="X1345">
        <v>0</v>
      </c>
      <c r="Y1345">
        <v>34592</v>
      </c>
      <c r="Z1345">
        <v>107</v>
      </c>
      <c r="AA1345">
        <v>191</v>
      </c>
      <c r="AB1345" t="s">
        <v>7031</v>
      </c>
    </row>
    <row r="1346" spans="1:28" x14ac:dyDescent="0.3">
      <c r="A1346" s="4" t="s">
        <v>7033</v>
      </c>
      <c r="B1346" t="s">
        <v>67</v>
      </c>
      <c r="C1346" t="s">
        <v>68</v>
      </c>
      <c r="D1346" t="s">
        <v>58</v>
      </c>
      <c r="E1346">
        <v>2009</v>
      </c>
      <c r="F1346">
        <v>109</v>
      </c>
      <c r="G1346" t="s">
        <v>19</v>
      </c>
      <c r="H1346" t="s">
        <v>7035</v>
      </c>
      <c r="I1346" s="4">
        <v>10000000</v>
      </c>
      <c r="J1346" s="4">
        <v>47536959</v>
      </c>
      <c r="K1346">
        <v>7.3</v>
      </c>
      <c r="L1346">
        <v>1.85</v>
      </c>
      <c r="M1346" t="s">
        <v>612</v>
      </c>
      <c r="N1346" t="s">
        <v>7032</v>
      </c>
      <c r="O1346">
        <v>304</v>
      </c>
      <c r="P1346" t="s">
        <v>5451</v>
      </c>
      <c r="Q1346">
        <v>940</v>
      </c>
      <c r="R1346" t="s">
        <v>2381</v>
      </c>
      <c r="S1346">
        <v>906</v>
      </c>
      <c r="T1346" t="s">
        <v>7034</v>
      </c>
      <c r="U1346">
        <v>736</v>
      </c>
      <c r="V1346">
        <v>12000</v>
      </c>
      <c r="W1346">
        <v>3277</v>
      </c>
      <c r="X1346">
        <v>0</v>
      </c>
      <c r="Y1346">
        <v>86955</v>
      </c>
      <c r="Z1346">
        <v>323</v>
      </c>
      <c r="AA1346">
        <v>275</v>
      </c>
      <c r="AB1346" t="s">
        <v>7036</v>
      </c>
    </row>
    <row r="1347" spans="1:28" x14ac:dyDescent="0.3">
      <c r="A1347" s="4" t="s">
        <v>7039</v>
      </c>
      <c r="B1347" t="s">
        <v>67</v>
      </c>
      <c r="C1347" t="s">
        <v>68</v>
      </c>
      <c r="D1347" t="s">
        <v>58</v>
      </c>
      <c r="E1347">
        <v>1996</v>
      </c>
      <c r="F1347">
        <v>129</v>
      </c>
      <c r="G1347" t="s">
        <v>7038</v>
      </c>
      <c r="H1347" t="s">
        <v>7040</v>
      </c>
      <c r="I1347" s="4">
        <v>38000000</v>
      </c>
      <c r="J1347" s="4">
        <v>10300000</v>
      </c>
      <c r="K1347">
        <v>6.6</v>
      </c>
      <c r="L1347">
        <v>2.35</v>
      </c>
      <c r="M1347" t="s">
        <v>69</v>
      </c>
      <c r="N1347" t="s">
        <v>214</v>
      </c>
      <c r="O1347">
        <v>0</v>
      </c>
      <c r="P1347" t="s">
        <v>328</v>
      </c>
      <c r="Q1347">
        <v>12000</v>
      </c>
      <c r="R1347" t="s">
        <v>7037</v>
      </c>
      <c r="S1347">
        <v>1000</v>
      </c>
      <c r="T1347" t="s">
        <v>2659</v>
      </c>
      <c r="U1347">
        <v>982</v>
      </c>
      <c r="V1347">
        <v>911</v>
      </c>
      <c r="W1347">
        <v>16237</v>
      </c>
      <c r="X1347">
        <v>4</v>
      </c>
      <c r="Y1347">
        <v>17859</v>
      </c>
      <c r="Z1347">
        <v>37</v>
      </c>
      <c r="AA1347">
        <v>89</v>
      </c>
      <c r="AB1347" t="s">
        <v>7041</v>
      </c>
    </row>
    <row r="1348" spans="1:28" x14ac:dyDescent="0.3">
      <c r="A1348" s="4" t="s">
        <v>7044</v>
      </c>
      <c r="B1348" t="s">
        <v>67</v>
      </c>
      <c r="C1348" t="s">
        <v>68</v>
      </c>
      <c r="D1348" t="s">
        <v>58</v>
      </c>
      <c r="E1348">
        <v>1982</v>
      </c>
      <c r="F1348">
        <v>109</v>
      </c>
      <c r="G1348" t="s">
        <v>7043</v>
      </c>
      <c r="H1348" t="s">
        <v>7046</v>
      </c>
      <c r="I1348" s="4">
        <v>15000000</v>
      </c>
      <c r="J1348" s="4">
        <v>13782838</v>
      </c>
      <c r="K1348">
        <v>8.1999999999999993</v>
      </c>
      <c r="L1348">
        <v>2.35</v>
      </c>
      <c r="M1348" t="s">
        <v>612</v>
      </c>
      <c r="N1348" t="s">
        <v>5370</v>
      </c>
      <c r="O1348">
        <v>0</v>
      </c>
      <c r="P1348" t="s">
        <v>6070</v>
      </c>
      <c r="Q1348">
        <v>957</v>
      </c>
      <c r="R1348" t="s">
        <v>7042</v>
      </c>
      <c r="S1348">
        <v>163</v>
      </c>
      <c r="T1348" t="s">
        <v>7045</v>
      </c>
      <c r="U1348">
        <v>145</v>
      </c>
      <c r="V1348">
        <v>23000</v>
      </c>
      <c r="W1348">
        <v>1757</v>
      </c>
      <c r="X1348">
        <v>0</v>
      </c>
      <c r="Y1348">
        <v>258078</v>
      </c>
      <c r="Z1348">
        <v>297</v>
      </c>
      <c r="AA1348">
        <v>911</v>
      </c>
      <c r="AB1348" t="s">
        <v>7047</v>
      </c>
    </row>
    <row r="1349" spans="1:28" x14ac:dyDescent="0.3">
      <c r="A1349" s="4" t="s">
        <v>7049</v>
      </c>
      <c r="B1349" t="s">
        <v>67</v>
      </c>
      <c r="C1349" t="s">
        <v>68</v>
      </c>
      <c r="D1349" t="s">
        <v>58</v>
      </c>
      <c r="E1349">
        <v>2013</v>
      </c>
      <c r="F1349">
        <v>127</v>
      </c>
      <c r="G1349" t="s">
        <v>2829</v>
      </c>
      <c r="H1349" t="s">
        <v>7050</v>
      </c>
      <c r="I1349" s="4">
        <v>38000000</v>
      </c>
      <c r="J1349" s="4">
        <v>41997790</v>
      </c>
      <c r="K1349">
        <v>6.4</v>
      </c>
      <c r="L1349">
        <v>2.35</v>
      </c>
      <c r="M1349" t="s">
        <v>612</v>
      </c>
      <c r="N1349" t="s">
        <v>1416</v>
      </c>
      <c r="O1349">
        <v>123</v>
      </c>
      <c r="P1349" t="s">
        <v>364</v>
      </c>
      <c r="Q1349">
        <v>14000</v>
      </c>
      <c r="R1349" t="s">
        <v>7048</v>
      </c>
      <c r="S1349">
        <v>924</v>
      </c>
      <c r="T1349" t="s">
        <v>3025</v>
      </c>
      <c r="U1349">
        <v>904</v>
      </c>
      <c r="V1349">
        <v>39000</v>
      </c>
      <c r="W1349">
        <v>17551</v>
      </c>
      <c r="X1349">
        <v>0</v>
      </c>
      <c r="Y1349">
        <v>125305</v>
      </c>
      <c r="Z1349">
        <v>302</v>
      </c>
      <c r="AA1349">
        <v>343</v>
      </c>
      <c r="AB1349" t="s">
        <v>7051</v>
      </c>
    </row>
    <row r="1350" spans="1:28" x14ac:dyDescent="0.3">
      <c r="A1350" s="4" t="s">
        <v>7055</v>
      </c>
      <c r="B1350" t="s">
        <v>67</v>
      </c>
      <c r="C1350" t="s">
        <v>68</v>
      </c>
      <c r="D1350" t="s">
        <v>58</v>
      </c>
      <c r="E1350">
        <v>1997</v>
      </c>
      <c r="F1350">
        <v>118</v>
      </c>
      <c r="G1350" t="s">
        <v>2234</v>
      </c>
      <c r="H1350" t="s">
        <v>7057</v>
      </c>
      <c r="I1350" s="4">
        <v>37000000</v>
      </c>
      <c r="J1350" s="4">
        <v>6482195</v>
      </c>
      <c r="K1350">
        <v>6.4</v>
      </c>
      <c r="L1350">
        <v>2.35</v>
      </c>
      <c r="M1350" t="s">
        <v>612</v>
      </c>
      <c r="N1350" t="s">
        <v>7052</v>
      </c>
      <c r="O1350">
        <v>11</v>
      </c>
      <c r="P1350" t="s">
        <v>7054</v>
      </c>
      <c r="Q1350">
        <v>37</v>
      </c>
      <c r="R1350" t="s">
        <v>7053</v>
      </c>
      <c r="S1350">
        <v>12</v>
      </c>
      <c r="T1350" t="s">
        <v>7056</v>
      </c>
      <c r="U1350">
        <v>12</v>
      </c>
      <c r="V1350">
        <v>389</v>
      </c>
      <c r="W1350">
        <v>74</v>
      </c>
      <c r="X1350">
        <v>1</v>
      </c>
      <c r="Y1350">
        <v>9740</v>
      </c>
      <c r="Z1350">
        <v>38</v>
      </c>
      <c r="AA1350">
        <v>81</v>
      </c>
      <c r="AB1350" t="s">
        <v>7058</v>
      </c>
    </row>
    <row r="1351" spans="1:28" x14ac:dyDescent="0.3">
      <c r="A1351" s="4" t="s">
        <v>7062</v>
      </c>
      <c r="B1351" t="s">
        <v>67</v>
      </c>
      <c r="C1351" t="s">
        <v>68</v>
      </c>
      <c r="D1351" t="s">
        <v>58</v>
      </c>
      <c r="E1351">
        <v>2001</v>
      </c>
      <c r="F1351">
        <v>110</v>
      </c>
      <c r="G1351" t="s">
        <v>7061</v>
      </c>
      <c r="H1351" t="s">
        <v>7064</v>
      </c>
      <c r="I1351" s="4">
        <v>38000000</v>
      </c>
      <c r="J1351" s="4">
        <v>623374</v>
      </c>
      <c r="K1351">
        <v>5.2</v>
      </c>
      <c r="L1351">
        <v>2.35</v>
      </c>
      <c r="M1351" t="s">
        <v>69</v>
      </c>
      <c r="N1351" t="s">
        <v>7059</v>
      </c>
      <c r="O1351">
        <v>49</v>
      </c>
      <c r="P1351" t="s">
        <v>2220</v>
      </c>
      <c r="Q1351">
        <v>1000</v>
      </c>
      <c r="R1351" t="s">
        <v>7060</v>
      </c>
      <c r="S1351">
        <v>569</v>
      </c>
      <c r="T1351" t="s">
        <v>7063</v>
      </c>
      <c r="U1351">
        <v>427</v>
      </c>
      <c r="V1351">
        <v>474</v>
      </c>
      <c r="W1351">
        <v>2120</v>
      </c>
      <c r="X1351">
        <v>2</v>
      </c>
      <c r="Y1351">
        <v>4757</v>
      </c>
      <c r="Z1351">
        <v>31</v>
      </c>
      <c r="AA1351">
        <v>67</v>
      </c>
      <c r="AB1351" t="s">
        <v>7065</v>
      </c>
    </row>
    <row r="1352" spans="1:28" x14ac:dyDescent="0.3">
      <c r="A1352" s="4" t="s">
        <v>7067</v>
      </c>
      <c r="B1352" t="s">
        <v>67</v>
      </c>
      <c r="C1352" t="s">
        <v>68</v>
      </c>
      <c r="D1352" t="s">
        <v>58</v>
      </c>
      <c r="E1352">
        <v>2008</v>
      </c>
      <c r="F1352">
        <v>90</v>
      </c>
      <c r="G1352" t="s">
        <v>7066</v>
      </c>
      <c r="H1352" t="s">
        <v>7069</v>
      </c>
      <c r="I1352" s="4">
        <v>55000000</v>
      </c>
      <c r="J1352" s="4">
        <v>7871693</v>
      </c>
      <c r="K1352">
        <v>6.5</v>
      </c>
      <c r="L1352">
        <v>2.35</v>
      </c>
      <c r="M1352" t="s">
        <v>122</v>
      </c>
      <c r="N1352" t="s">
        <v>3131</v>
      </c>
      <c r="O1352">
        <v>27</v>
      </c>
      <c r="P1352" t="s">
        <v>574</v>
      </c>
      <c r="Q1352">
        <v>13000</v>
      </c>
      <c r="R1352" t="s">
        <v>1236</v>
      </c>
      <c r="S1352">
        <v>2000</v>
      </c>
      <c r="T1352" t="s">
        <v>7068</v>
      </c>
      <c r="U1352">
        <v>260</v>
      </c>
      <c r="V1352">
        <v>0</v>
      </c>
      <c r="W1352">
        <v>15494</v>
      </c>
      <c r="X1352">
        <v>0</v>
      </c>
      <c r="Y1352">
        <v>52908</v>
      </c>
      <c r="Z1352">
        <v>118</v>
      </c>
      <c r="AA1352">
        <v>102</v>
      </c>
      <c r="AB1352" t="s">
        <v>7070</v>
      </c>
    </row>
    <row r="1353" spans="1:28" x14ac:dyDescent="0.3">
      <c r="A1353" s="4" t="s">
        <v>7074</v>
      </c>
      <c r="B1353" t="s">
        <v>67</v>
      </c>
      <c r="C1353" t="s">
        <v>68</v>
      </c>
      <c r="D1353" t="s">
        <v>58</v>
      </c>
      <c r="E1353">
        <v>2012</v>
      </c>
      <c r="F1353">
        <v>144</v>
      </c>
      <c r="G1353" t="s">
        <v>19</v>
      </c>
      <c r="H1353" t="s">
        <v>7076</v>
      </c>
      <c r="I1353" s="4">
        <v>32000000</v>
      </c>
      <c r="J1353" s="4">
        <v>16377274</v>
      </c>
      <c r="K1353">
        <v>7.1</v>
      </c>
      <c r="L1353">
        <v>1.85</v>
      </c>
      <c r="M1353" t="s">
        <v>612</v>
      </c>
      <c r="N1353" t="s">
        <v>7071</v>
      </c>
      <c r="O1353">
        <v>0</v>
      </c>
      <c r="P1353" t="s">
        <v>7073</v>
      </c>
      <c r="Q1353">
        <v>378</v>
      </c>
      <c r="R1353" t="s">
        <v>7072</v>
      </c>
      <c r="S1353">
        <v>18</v>
      </c>
      <c r="T1353" t="s">
        <v>7075</v>
      </c>
      <c r="U1353">
        <v>15</v>
      </c>
      <c r="V1353">
        <v>27000</v>
      </c>
      <c r="W1353">
        <v>427</v>
      </c>
      <c r="X1353">
        <v>31</v>
      </c>
      <c r="Y1353">
        <v>105144</v>
      </c>
      <c r="Z1353">
        <v>546</v>
      </c>
      <c r="AA1353">
        <v>405</v>
      </c>
      <c r="AB1353" t="s">
        <v>7077</v>
      </c>
    </row>
    <row r="1354" spans="1:28" x14ac:dyDescent="0.3">
      <c r="A1354" s="4" t="s">
        <v>7081</v>
      </c>
      <c r="B1354" t="s">
        <v>67</v>
      </c>
      <c r="C1354" t="s">
        <v>7085</v>
      </c>
      <c r="D1354" t="s">
        <v>58</v>
      </c>
      <c r="E1354">
        <v>2007</v>
      </c>
      <c r="F1354">
        <v>97</v>
      </c>
      <c r="G1354" t="s">
        <v>7080</v>
      </c>
      <c r="H1354" t="s">
        <v>7083</v>
      </c>
      <c r="I1354" s="4">
        <v>38000000</v>
      </c>
      <c r="J1354" s="4" t="s">
        <v>24161</v>
      </c>
      <c r="K1354">
        <v>4.8</v>
      </c>
      <c r="L1354">
        <v>1.85</v>
      </c>
      <c r="M1354" t="s">
        <v>612</v>
      </c>
      <c r="N1354" t="s">
        <v>7078</v>
      </c>
      <c r="O1354">
        <v>2</v>
      </c>
      <c r="P1354" t="s">
        <v>1456</v>
      </c>
      <c r="Q1354">
        <v>4000</v>
      </c>
      <c r="R1354" t="s">
        <v>7079</v>
      </c>
      <c r="S1354">
        <v>476</v>
      </c>
      <c r="T1354" t="s">
        <v>7082</v>
      </c>
      <c r="U1354">
        <v>217</v>
      </c>
      <c r="V1354">
        <v>366</v>
      </c>
      <c r="W1354">
        <v>4900</v>
      </c>
      <c r="X1354">
        <v>2</v>
      </c>
      <c r="Y1354">
        <v>6691</v>
      </c>
      <c r="Z1354">
        <v>21</v>
      </c>
      <c r="AA1354">
        <v>28</v>
      </c>
      <c r="AB1354" t="s">
        <v>7084</v>
      </c>
    </row>
    <row r="1355" spans="1:28" x14ac:dyDescent="0.3">
      <c r="A1355" s="4" t="s">
        <v>7086</v>
      </c>
      <c r="B1355" t="s">
        <v>67</v>
      </c>
      <c r="C1355" t="s">
        <v>68</v>
      </c>
      <c r="D1355" t="s">
        <v>24160</v>
      </c>
      <c r="E1355">
        <v>2008</v>
      </c>
      <c r="F1355">
        <v>130</v>
      </c>
      <c r="G1355" t="s">
        <v>1655</v>
      </c>
      <c r="H1355" t="s">
        <v>7087</v>
      </c>
      <c r="I1355" s="4">
        <v>40000000</v>
      </c>
      <c r="J1355" s="4">
        <v>9589875</v>
      </c>
      <c r="K1355">
        <v>7.3</v>
      </c>
      <c r="L1355">
        <v>2.35</v>
      </c>
      <c r="M1355" t="s">
        <v>122</v>
      </c>
      <c r="N1355" t="s">
        <v>5168</v>
      </c>
      <c r="O1355">
        <v>39</v>
      </c>
      <c r="P1355" t="s">
        <v>563</v>
      </c>
      <c r="Q1355">
        <v>2000</v>
      </c>
      <c r="R1355" t="s">
        <v>3356</v>
      </c>
      <c r="S1355">
        <v>898</v>
      </c>
      <c r="T1355" t="s">
        <v>4704</v>
      </c>
      <c r="U1355">
        <v>534</v>
      </c>
      <c r="V1355">
        <v>0</v>
      </c>
      <c r="W1355">
        <v>5162</v>
      </c>
      <c r="X1355">
        <v>0</v>
      </c>
      <c r="Y1355">
        <v>16673</v>
      </c>
      <c r="Z1355">
        <v>86</v>
      </c>
      <c r="AA1355">
        <v>45</v>
      </c>
      <c r="AB1355" t="s">
        <v>7088</v>
      </c>
    </row>
    <row r="1356" spans="1:28" x14ac:dyDescent="0.3">
      <c r="A1356" s="4" t="s">
        <v>7091</v>
      </c>
      <c r="B1356" t="s">
        <v>67</v>
      </c>
      <c r="C1356" t="s">
        <v>68</v>
      </c>
      <c r="D1356" t="s">
        <v>58</v>
      </c>
      <c r="E1356">
        <v>2016</v>
      </c>
      <c r="F1356">
        <v>112</v>
      </c>
      <c r="G1356" t="s">
        <v>254</v>
      </c>
      <c r="H1356" t="s">
        <v>7093</v>
      </c>
      <c r="I1356" s="4">
        <v>38000000</v>
      </c>
      <c r="J1356" s="4">
        <v>34912982</v>
      </c>
      <c r="K1356">
        <v>5.2</v>
      </c>
      <c r="L1356">
        <v>2.35</v>
      </c>
      <c r="M1356" t="s">
        <v>69</v>
      </c>
      <c r="N1356" t="s">
        <v>7089</v>
      </c>
      <c r="O1356">
        <v>5</v>
      </c>
      <c r="P1356" t="s">
        <v>516</v>
      </c>
      <c r="Q1356">
        <v>17000</v>
      </c>
      <c r="R1356" t="s">
        <v>7090</v>
      </c>
      <c r="S1356">
        <v>1000</v>
      </c>
      <c r="T1356" t="s">
        <v>7092</v>
      </c>
      <c r="U1356">
        <v>724</v>
      </c>
      <c r="V1356">
        <v>14000</v>
      </c>
      <c r="W1356">
        <v>19974</v>
      </c>
      <c r="X1356">
        <v>0</v>
      </c>
      <c r="Y1356">
        <v>55617</v>
      </c>
      <c r="Z1356">
        <v>194</v>
      </c>
      <c r="AA1356">
        <v>266</v>
      </c>
      <c r="AB1356" t="s">
        <v>7094</v>
      </c>
    </row>
    <row r="1357" spans="1:28" x14ac:dyDescent="0.3">
      <c r="A1357" s="4" t="s">
        <v>7097</v>
      </c>
      <c r="B1357" t="s">
        <v>67</v>
      </c>
      <c r="C1357" t="s">
        <v>68</v>
      </c>
      <c r="D1357" t="s">
        <v>58</v>
      </c>
      <c r="E1357">
        <v>2015</v>
      </c>
      <c r="F1357">
        <v>133</v>
      </c>
      <c r="G1357" t="s">
        <v>3805</v>
      </c>
      <c r="H1357" t="s">
        <v>7098</v>
      </c>
      <c r="I1357" s="4">
        <v>35000000</v>
      </c>
      <c r="J1357" s="4">
        <v>109712885</v>
      </c>
      <c r="K1357">
        <v>7.7</v>
      </c>
      <c r="L1357">
        <v>2.35</v>
      </c>
      <c r="M1357" t="s">
        <v>69</v>
      </c>
      <c r="N1357" t="s">
        <v>7095</v>
      </c>
      <c r="O1357">
        <v>0</v>
      </c>
      <c r="P1357" t="s">
        <v>1803</v>
      </c>
      <c r="Q1357">
        <v>13000</v>
      </c>
      <c r="R1357" t="s">
        <v>7096</v>
      </c>
      <c r="S1357">
        <v>597</v>
      </c>
      <c r="T1357" t="s">
        <v>3601</v>
      </c>
      <c r="U1357">
        <v>531</v>
      </c>
      <c r="V1357">
        <v>70000</v>
      </c>
      <c r="W1357">
        <v>15106</v>
      </c>
      <c r="X1357">
        <v>1</v>
      </c>
      <c r="Y1357">
        <v>146708</v>
      </c>
      <c r="Z1357">
        <v>437</v>
      </c>
      <c r="AA1357">
        <v>362</v>
      </c>
      <c r="AB1357" t="s">
        <v>7099</v>
      </c>
    </row>
    <row r="1358" spans="1:28" x14ac:dyDescent="0.3">
      <c r="A1358" s="4" t="s">
        <v>7100</v>
      </c>
      <c r="B1358" t="s">
        <v>67</v>
      </c>
      <c r="C1358" t="s">
        <v>68</v>
      </c>
      <c r="D1358" t="s">
        <v>58</v>
      </c>
      <c r="E1358">
        <v>2010</v>
      </c>
      <c r="F1358">
        <v>150</v>
      </c>
      <c r="G1358" t="s">
        <v>2144</v>
      </c>
      <c r="H1358" t="s">
        <v>7102</v>
      </c>
      <c r="I1358" s="4">
        <v>37000000</v>
      </c>
      <c r="J1358" s="4">
        <v>92173235</v>
      </c>
      <c r="K1358">
        <v>7.6</v>
      </c>
      <c r="L1358">
        <v>2.35</v>
      </c>
      <c r="M1358" t="s">
        <v>612</v>
      </c>
      <c r="N1358" t="s">
        <v>6001</v>
      </c>
      <c r="O1358">
        <v>0</v>
      </c>
      <c r="P1358" t="s">
        <v>913</v>
      </c>
      <c r="Q1358">
        <v>10000</v>
      </c>
      <c r="R1358" t="s">
        <v>626</v>
      </c>
      <c r="S1358">
        <v>4000</v>
      </c>
      <c r="T1358" t="s">
        <v>7101</v>
      </c>
      <c r="U1358">
        <v>206</v>
      </c>
      <c r="V1358">
        <v>29000</v>
      </c>
      <c r="W1358">
        <v>14296</v>
      </c>
      <c r="X1358">
        <v>7</v>
      </c>
      <c r="Y1358">
        <v>280228</v>
      </c>
      <c r="Z1358">
        <v>378</v>
      </c>
      <c r="AA1358">
        <v>420</v>
      </c>
      <c r="AB1358" t="s">
        <v>7103</v>
      </c>
    </row>
    <row r="1359" spans="1:28" x14ac:dyDescent="0.3">
      <c r="A1359" s="4" t="s">
        <v>7105</v>
      </c>
      <c r="B1359" t="s">
        <v>67</v>
      </c>
      <c r="C1359" t="s">
        <v>68</v>
      </c>
      <c r="D1359" t="s">
        <v>58</v>
      </c>
      <c r="E1359">
        <v>2012</v>
      </c>
      <c r="F1359">
        <v>110</v>
      </c>
      <c r="G1359" t="s">
        <v>1437</v>
      </c>
      <c r="H1359" t="s">
        <v>7106</v>
      </c>
      <c r="I1359" s="4">
        <v>40000000</v>
      </c>
      <c r="J1359" s="4">
        <v>41102171</v>
      </c>
      <c r="K1359">
        <v>5.7</v>
      </c>
      <c r="L1359">
        <v>2.35</v>
      </c>
      <c r="M1359" t="s">
        <v>69</v>
      </c>
      <c r="N1359" t="s">
        <v>7104</v>
      </c>
      <c r="O1359">
        <v>52</v>
      </c>
      <c r="P1359" t="s">
        <v>2474</v>
      </c>
      <c r="Q1359">
        <v>10000</v>
      </c>
      <c r="R1359" t="s">
        <v>563</v>
      </c>
      <c r="S1359">
        <v>2000</v>
      </c>
      <c r="T1359" t="s">
        <v>5048</v>
      </c>
      <c r="U1359">
        <v>651</v>
      </c>
      <c r="V1359">
        <v>14000</v>
      </c>
      <c r="W1359">
        <v>13396</v>
      </c>
      <c r="X1359">
        <v>12</v>
      </c>
      <c r="Y1359">
        <v>57266</v>
      </c>
      <c r="Z1359">
        <v>170</v>
      </c>
      <c r="AA1359">
        <v>89</v>
      </c>
      <c r="AB1359" t="s">
        <v>7107</v>
      </c>
    </row>
    <row r="1360" spans="1:28" x14ac:dyDescent="0.3">
      <c r="A1360" s="4" t="s">
        <v>7109</v>
      </c>
      <c r="B1360" t="s">
        <v>67</v>
      </c>
      <c r="C1360" t="s">
        <v>68</v>
      </c>
      <c r="D1360" t="s">
        <v>58</v>
      </c>
      <c r="E1360">
        <v>2008</v>
      </c>
      <c r="F1360">
        <v>96</v>
      </c>
      <c r="G1360" t="s">
        <v>2545</v>
      </c>
      <c r="H1360" t="s">
        <v>7110</v>
      </c>
      <c r="I1360" s="4">
        <v>37000000</v>
      </c>
      <c r="J1360" s="4">
        <v>60338891</v>
      </c>
      <c r="K1360">
        <v>7</v>
      </c>
      <c r="L1360">
        <v>1.85</v>
      </c>
      <c r="M1360" t="s">
        <v>612</v>
      </c>
      <c r="N1360" t="s">
        <v>7108</v>
      </c>
      <c r="O1360">
        <v>1000</v>
      </c>
      <c r="P1360" t="s">
        <v>109</v>
      </c>
      <c r="Q1360">
        <v>24000</v>
      </c>
      <c r="R1360" t="s">
        <v>367</v>
      </c>
      <c r="S1360">
        <v>11000</v>
      </c>
      <c r="T1360" t="s">
        <v>2210</v>
      </c>
      <c r="U1360">
        <v>681</v>
      </c>
      <c r="V1360">
        <v>0</v>
      </c>
      <c r="W1360">
        <v>36093</v>
      </c>
      <c r="X1360">
        <v>0</v>
      </c>
      <c r="Y1360">
        <v>248468</v>
      </c>
      <c r="Z1360">
        <v>341</v>
      </c>
      <c r="AA1360">
        <v>545</v>
      </c>
      <c r="AB1360" t="s">
        <v>7111</v>
      </c>
    </row>
    <row r="1361" spans="1:28" x14ac:dyDescent="0.3">
      <c r="A1361" s="4" t="s">
        <v>7114</v>
      </c>
      <c r="B1361" t="s">
        <v>67</v>
      </c>
      <c r="C1361" t="s">
        <v>68</v>
      </c>
      <c r="D1361" t="s">
        <v>58</v>
      </c>
      <c r="E1361">
        <v>2008</v>
      </c>
      <c r="F1361">
        <v>96</v>
      </c>
      <c r="G1361" t="s">
        <v>813</v>
      </c>
      <c r="H1361" t="s">
        <v>7116</v>
      </c>
      <c r="I1361" s="4">
        <v>37000000</v>
      </c>
      <c r="J1361" s="4">
        <v>48006503</v>
      </c>
      <c r="K1361">
        <v>6</v>
      </c>
      <c r="L1361">
        <v>2.35</v>
      </c>
      <c r="M1361" t="s">
        <v>122</v>
      </c>
      <c r="N1361" t="s">
        <v>7112</v>
      </c>
      <c r="O1361">
        <v>3</v>
      </c>
      <c r="P1361" t="s">
        <v>668</v>
      </c>
      <c r="Q1361">
        <v>18000</v>
      </c>
      <c r="R1361" t="s">
        <v>7113</v>
      </c>
      <c r="S1361">
        <v>82</v>
      </c>
      <c r="T1361" t="s">
        <v>7115</v>
      </c>
      <c r="U1361">
        <v>35</v>
      </c>
      <c r="V1361">
        <v>0</v>
      </c>
      <c r="W1361">
        <v>18178</v>
      </c>
      <c r="X1361">
        <v>3</v>
      </c>
      <c r="Y1361">
        <v>28109</v>
      </c>
      <c r="Z1361">
        <v>139</v>
      </c>
      <c r="AA1361">
        <v>110</v>
      </c>
      <c r="AB1361" t="s">
        <v>7117</v>
      </c>
    </row>
    <row r="1362" spans="1:28" x14ac:dyDescent="0.3">
      <c r="A1362" s="4" t="s">
        <v>7119</v>
      </c>
      <c r="B1362" t="s">
        <v>67</v>
      </c>
      <c r="C1362" t="s">
        <v>86</v>
      </c>
      <c r="D1362" t="s">
        <v>58</v>
      </c>
      <c r="E1362">
        <v>2013</v>
      </c>
      <c r="F1362">
        <v>123</v>
      </c>
      <c r="G1362" t="s">
        <v>7118</v>
      </c>
      <c r="H1362" t="s">
        <v>7121</v>
      </c>
      <c r="I1362" s="4">
        <v>38000000</v>
      </c>
      <c r="J1362" s="4">
        <v>26903709</v>
      </c>
      <c r="K1362">
        <v>8.1</v>
      </c>
      <c r="L1362">
        <v>2.35</v>
      </c>
      <c r="M1362" t="s">
        <v>612</v>
      </c>
      <c r="N1362" t="s">
        <v>876</v>
      </c>
      <c r="O1362">
        <v>2000</v>
      </c>
      <c r="P1362" t="s">
        <v>125</v>
      </c>
      <c r="Q1362">
        <v>26000</v>
      </c>
      <c r="R1362" t="s">
        <v>327</v>
      </c>
      <c r="S1362">
        <v>10000</v>
      </c>
      <c r="T1362" t="s">
        <v>7120</v>
      </c>
      <c r="U1362">
        <v>471</v>
      </c>
      <c r="V1362">
        <v>83000</v>
      </c>
      <c r="W1362">
        <v>37206</v>
      </c>
      <c r="X1362">
        <v>0</v>
      </c>
      <c r="Y1362">
        <v>312629</v>
      </c>
      <c r="Z1362">
        <v>393</v>
      </c>
      <c r="AA1362">
        <v>475</v>
      </c>
      <c r="AB1362" t="s">
        <v>7122</v>
      </c>
    </row>
    <row r="1363" spans="1:28" x14ac:dyDescent="0.3">
      <c r="A1363" s="4" t="s">
        <v>7125</v>
      </c>
      <c r="B1363" t="s">
        <v>67</v>
      </c>
      <c r="C1363" t="s">
        <v>68</v>
      </c>
      <c r="D1363" t="s">
        <v>58</v>
      </c>
      <c r="E1363">
        <v>1999</v>
      </c>
      <c r="F1363">
        <v>188</v>
      </c>
      <c r="G1363" t="s">
        <v>19</v>
      </c>
      <c r="H1363" t="s">
        <v>7127</v>
      </c>
      <c r="I1363" s="4">
        <v>37000000</v>
      </c>
      <c r="J1363" s="4">
        <v>22450975</v>
      </c>
      <c r="K1363">
        <v>8</v>
      </c>
      <c r="L1363">
        <v>2.35</v>
      </c>
      <c r="M1363" t="s">
        <v>612</v>
      </c>
      <c r="N1363" t="s">
        <v>7071</v>
      </c>
      <c r="O1363">
        <v>0</v>
      </c>
      <c r="P1363" t="s">
        <v>7124</v>
      </c>
      <c r="Q1363">
        <v>786</v>
      </c>
      <c r="R1363" t="s">
        <v>7123</v>
      </c>
      <c r="S1363">
        <v>625</v>
      </c>
      <c r="T1363" t="s">
        <v>7126</v>
      </c>
      <c r="U1363">
        <v>272</v>
      </c>
      <c r="V1363">
        <v>13000</v>
      </c>
      <c r="W1363">
        <v>1906</v>
      </c>
      <c r="X1363">
        <v>1</v>
      </c>
      <c r="Y1363">
        <v>241030</v>
      </c>
      <c r="Z1363">
        <v>224</v>
      </c>
      <c r="AA1363">
        <v>1437</v>
      </c>
      <c r="AB1363" t="s">
        <v>7128</v>
      </c>
    </row>
    <row r="1364" spans="1:28" x14ac:dyDescent="0.3">
      <c r="A1364" s="4" t="s">
        <v>7130</v>
      </c>
      <c r="B1364" t="s">
        <v>67</v>
      </c>
      <c r="C1364" t="s">
        <v>68</v>
      </c>
      <c r="D1364" t="s">
        <v>58</v>
      </c>
      <c r="E1364">
        <v>2010</v>
      </c>
      <c r="F1364">
        <v>107</v>
      </c>
      <c r="G1364" t="s">
        <v>1771</v>
      </c>
      <c r="H1364" t="s">
        <v>7131</v>
      </c>
      <c r="I1364" s="4">
        <v>37000000</v>
      </c>
      <c r="J1364" s="4">
        <v>44867349</v>
      </c>
      <c r="K1364">
        <v>5.6</v>
      </c>
      <c r="L1364">
        <v>2.35</v>
      </c>
      <c r="M1364" t="s">
        <v>612</v>
      </c>
      <c r="N1364" t="s">
        <v>7129</v>
      </c>
      <c r="O1364">
        <v>0</v>
      </c>
      <c r="P1364" t="s">
        <v>1002</v>
      </c>
      <c r="Q1364">
        <v>13000</v>
      </c>
      <c r="R1364" t="s">
        <v>4200</v>
      </c>
      <c r="S1364">
        <v>642</v>
      </c>
      <c r="T1364" t="s">
        <v>3250</v>
      </c>
      <c r="U1364">
        <v>574</v>
      </c>
      <c r="V1364">
        <v>0</v>
      </c>
      <c r="W1364">
        <v>14483</v>
      </c>
      <c r="X1364">
        <v>2</v>
      </c>
      <c r="Y1364">
        <v>75347</v>
      </c>
      <c r="Z1364">
        <v>203</v>
      </c>
      <c r="AA1364">
        <v>176</v>
      </c>
      <c r="AB1364" t="s">
        <v>7132</v>
      </c>
    </row>
    <row r="1365" spans="1:28" x14ac:dyDescent="0.3">
      <c r="A1365" s="4" t="s">
        <v>7134</v>
      </c>
      <c r="B1365" t="s">
        <v>67</v>
      </c>
      <c r="C1365" t="s">
        <v>68</v>
      </c>
      <c r="D1365" t="s">
        <v>58</v>
      </c>
      <c r="E1365">
        <v>2016</v>
      </c>
      <c r="F1365">
        <v>110</v>
      </c>
      <c r="G1365" t="s">
        <v>1700</v>
      </c>
      <c r="H1365" t="s">
        <v>7135</v>
      </c>
      <c r="I1365" s="4">
        <v>38000000</v>
      </c>
      <c r="J1365" s="4">
        <v>46813366</v>
      </c>
      <c r="K1365">
        <v>6.1</v>
      </c>
      <c r="L1365">
        <v>2.35</v>
      </c>
      <c r="M1365" t="s">
        <v>612</v>
      </c>
      <c r="N1365" t="s">
        <v>7133</v>
      </c>
      <c r="O1365">
        <v>11</v>
      </c>
      <c r="P1365" t="s">
        <v>4209</v>
      </c>
      <c r="Q1365">
        <v>2000</v>
      </c>
      <c r="R1365" t="s">
        <v>641</v>
      </c>
      <c r="S1365">
        <v>756</v>
      </c>
      <c r="T1365" t="s">
        <v>4734</v>
      </c>
      <c r="U1365">
        <v>591</v>
      </c>
      <c r="V1365">
        <v>15000</v>
      </c>
      <c r="W1365">
        <v>4882</v>
      </c>
      <c r="X1365">
        <v>4</v>
      </c>
      <c r="Y1365">
        <v>39440</v>
      </c>
      <c r="Z1365">
        <v>148</v>
      </c>
      <c r="AA1365">
        <v>83</v>
      </c>
      <c r="AB1365" t="s">
        <v>7136</v>
      </c>
    </row>
    <row r="1366" spans="1:28" x14ac:dyDescent="0.3">
      <c r="A1366" s="4" t="s">
        <v>7140</v>
      </c>
      <c r="B1366" t="s">
        <v>67</v>
      </c>
      <c r="C1366" t="s">
        <v>68</v>
      </c>
      <c r="D1366" t="s">
        <v>58</v>
      </c>
      <c r="E1366">
        <v>2011</v>
      </c>
      <c r="F1366">
        <v>113</v>
      </c>
      <c r="G1366" t="s">
        <v>7139</v>
      </c>
      <c r="H1366" t="s">
        <v>7141</v>
      </c>
      <c r="I1366" s="4">
        <v>37000000</v>
      </c>
      <c r="J1366" s="4">
        <v>72279690</v>
      </c>
      <c r="K1366">
        <v>6.9</v>
      </c>
      <c r="L1366">
        <v>1.85</v>
      </c>
      <c r="M1366" t="s">
        <v>122</v>
      </c>
      <c r="N1366" t="s">
        <v>7137</v>
      </c>
      <c r="O1366">
        <v>188</v>
      </c>
      <c r="P1366" t="s">
        <v>493</v>
      </c>
      <c r="Q1366">
        <v>11000</v>
      </c>
      <c r="R1366" t="s">
        <v>7138</v>
      </c>
      <c r="S1366">
        <v>680</v>
      </c>
      <c r="T1366" t="s">
        <v>5358</v>
      </c>
      <c r="U1366">
        <v>631</v>
      </c>
      <c r="V1366">
        <v>0</v>
      </c>
      <c r="W1366">
        <v>14209</v>
      </c>
      <c r="X1366">
        <v>5</v>
      </c>
      <c r="Y1366">
        <v>17948</v>
      </c>
      <c r="Z1366">
        <v>131</v>
      </c>
      <c r="AA1366">
        <v>86</v>
      </c>
      <c r="AB1366" t="s">
        <v>7142</v>
      </c>
    </row>
    <row r="1367" spans="1:28" x14ac:dyDescent="0.3">
      <c r="A1367" s="4" t="s">
        <v>7143</v>
      </c>
      <c r="B1367" t="s">
        <v>67</v>
      </c>
      <c r="C1367" t="s">
        <v>68</v>
      </c>
      <c r="D1367" t="s">
        <v>58</v>
      </c>
      <c r="E1367">
        <v>2008</v>
      </c>
      <c r="F1367">
        <v>122</v>
      </c>
      <c r="G1367" t="s">
        <v>714</v>
      </c>
      <c r="H1367" t="s">
        <v>7144</v>
      </c>
      <c r="I1367" s="4">
        <v>37000000</v>
      </c>
      <c r="J1367" s="4">
        <v>191449475</v>
      </c>
      <c r="K1367">
        <v>5.2</v>
      </c>
      <c r="L1367">
        <v>2.35</v>
      </c>
      <c r="M1367" t="s">
        <v>69</v>
      </c>
      <c r="N1367" t="s">
        <v>6147</v>
      </c>
      <c r="O1367">
        <v>308</v>
      </c>
      <c r="P1367" t="s">
        <v>584</v>
      </c>
      <c r="Q1367">
        <v>17000</v>
      </c>
      <c r="R1367" t="s">
        <v>1132</v>
      </c>
      <c r="S1367">
        <v>12000</v>
      </c>
      <c r="T1367" t="s">
        <v>2474</v>
      </c>
      <c r="U1367">
        <v>10000</v>
      </c>
      <c r="V1367">
        <v>19000</v>
      </c>
      <c r="W1367">
        <v>44060</v>
      </c>
      <c r="X1367">
        <v>1</v>
      </c>
      <c r="Y1367">
        <v>348007</v>
      </c>
      <c r="Z1367">
        <v>350</v>
      </c>
      <c r="AA1367">
        <v>1535</v>
      </c>
      <c r="AB1367" t="s">
        <v>7145</v>
      </c>
    </row>
    <row r="1368" spans="1:28" x14ac:dyDescent="0.3">
      <c r="A1368" s="4" t="s">
        <v>7147</v>
      </c>
      <c r="B1368" t="s">
        <v>67</v>
      </c>
      <c r="C1368" t="s">
        <v>68</v>
      </c>
      <c r="D1368" t="s">
        <v>58</v>
      </c>
      <c r="E1368">
        <v>2002</v>
      </c>
      <c r="F1368">
        <v>116</v>
      </c>
      <c r="G1368" t="s">
        <v>2144</v>
      </c>
      <c r="H1368" t="s">
        <v>7148</v>
      </c>
      <c r="I1368" s="4">
        <v>36000000</v>
      </c>
      <c r="J1368" s="4">
        <v>71026631</v>
      </c>
      <c r="K1368">
        <v>7</v>
      </c>
      <c r="L1368">
        <v>1.85</v>
      </c>
      <c r="M1368" t="s">
        <v>69</v>
      </c>
      <c r="N1368" t="s">
        <v>6394</v>
      </c>
      <c r="O1368">
        <v>415</v>
      </c>
      <c r="P1368" t="s">
        <v>1746</v>
      </c>
      <c r="Q1368">
        <v>18000</v>
      </c>
      <c r="R1368" t="s">
        <v>7146</v>
      </c>
      <c r="S1368">
        <v>669</v>
      </c>
      <c r="T1368" t="s">
        <v>2280</v>
      </c>
      <c r="U1368">
        <v>644</v>
      </c>
      <c r="V1368">
        <v>0</v>
      </c>
      <c r="W1368">
        <v>20970</v>
      </c>
      <c r="X1368">
        <v>1</v>
      </c>
      <c r="Y1368">
        <v>98899</v>
      </c>
      <c r="Z1368">
        <v>129</v>
      </c>
      <c r="AA1368">
        <v>394</v>
      </c>
      <c r="AB1368" t="s">
        <v>7149</v>
      </c>
    </row>
    <row r="1369" spans="1:28" x14ac:dyDescent="0.3">
      <c r="A1369" s="4" t="s">
        <v>7150</v>
      </c>
      <c r="B1369" t="s">
        <v>67</v>
      </c>
      <c r="C1369" t="s">
        <v>68</v>
      </c>
      <c r="D1369" t="s">
        <v>58</v>
      </c>
      <c r="E1369">
        <v>1999</v>
      </c>
      <c r="F1369">
        <v>93</v>
      </c>
      <c r="G1369" t="s">
        <v>449</v>
      </c>
      <c r="H1369" t="s">
        <v>7152</v>
      </c>
      <c r="I1369" s="4">
        <v>65000000</v>
      </c>
      <c r="J1369" s="4">
        <v>68208190</v>
      </c>
      <c r="K1369">
        <v>6.3</v>
      </c>
      <c r="L1369">
        <v>1.85</v>
      </c>
      <c r="M1369" t="s">
        <v>69</v>
      </c>
      <c r="N1369" t="s">
        <v>2673</v>
      </c>
      <c r="O1369">
        <v>10</v>
      </c>
      <c r="P1369" t="s">
        <v>4165</v>
      </c>
      <c r="Q1369">
        <v>789</v>
      </c>
      <c r="R1369" t="s">
        <v>2655</v>
      </c>
      <c r="S1369">
        <v>744</v>
      </c>
      <c r="T1369" t="s">
        <v>7151</v>
      </c>
      <c r="U1369">
        <v>405</v>
      </c>
      <c r="V1369">
        <v>0</v>
      </c>
      <c r="W1369">
        <v>2986</v>
      </c>
      <c r="X1369">
        <v>1</v>
      </c>
      <c r="Y1369">
        <v>60572</v>
      </c>
      <c r="Z1369">
        <v>40</v>
      </c>
      <c r="AA1369">
        <v>144</v>
      </c>
      <c r="AB1369" t="s">
        <v>7153</v>
      </c>
    </row>
    <row r="1370" spans="1:28" x14ac:dyDescent="0.3">
      <c r="A1370" s="4" t="s">
        <v>7156</v>
      </c>
      <c r="B1370" t="s">
        <v>67</v>
      </c>
      <c r="C1370" t="s">
        <v>68</v>
      </c>
      <c r="D1370" t="s">
        <v>58</v>
      </c>
      <c r="E1370">
        <v>2013</v>
      </c>
      <c r="F1370">
        <v>118</v>
      </c>
      <c r="G1370" t="s">
        <v>1034</v>
      </c>
      <c r="H1370" t="s">
        <v>7157</v>
      </c>
      <c r="I1370" s="4">
        <v>37000000</v>
      </c>
      <c r="J1370" s="4">
        <v>150368971</v>
      </c>
      <c r="K1370">
        <v>7</v>
      </c>
      <c r="L1370">
        <v>2.35</v>
      </c>
      <c r="M1370" t="s">
        <v>612</v>
      </c>
      <c r="N1370" t="s">
        <v>5064</v>
      </c>
      <c r="O1370">
        <v>43</v>
      </c>
      <c r="P1370" t="s">
        <v>7155</v>
      </c>
      <c r="Q1370">
        <v>740</v>
      </c>
      <c r="R1370" t="s">
        <v>7154</v>
      </c>
      <c r="S1370">
        <v>707</v>
      </c>
      <c r="T1370" t="s">
        <v>5048</v>
      </c>
      <c r="U1370">
        <v>651</v>
      </c>
      <c r="V1370">
        <v>35000</v>
      </c>
      <c r="W1370">
        <v>3425</v>
      </c>
      <c r="X1370">
        <v>4</v>
      </c>
      <c r="Y1370">
        <v>316671</v>
      </c>
      <c r="Z1370">
        <v>289</v>
      </c>
      <c r="AA1370">
        <v>301</v>
      </c>
      <c r="AB1370" t="s">
        <v>7158</v>
      </c>
    </row>
    <row r="1371" spans="1:28" x14ac:dyDescent="0.3">
      <c r="A1371" s="4" t="s">
        <v>7161</v>
      </c>
      <c r="B1371" t="s">
        <v>5641</v>
      </c>
      <c r="C1371" t="s">
        <v>7165</v>
      </c>
      <c r="D1371" t="s">
        <v>58</v>
      </c>
      <c r="E1371">
        <v>2009</v>
      </c>
      <c r="F1371">
        <v>115</v>
      </c>
      <c r="G1371" t="s">
        <v>100</v>
      </c>
      <c r="H1371" t="s">
        <v>7163</v>
      </c>
      <c r="I1371" s="4">
        <v>29500000</v>
      </c>
      <c r="J1371" s="4" t="s">
        <v>24161</v>
      </c>
      <c r="K1371">
        <v>5.3</v>
      </c>
      <c r="L1371" t="s">
        <v>24161</v>
      </c>
      <c r="M1371" t="s">
        <v>24161</v>
      </c>
      <c r="N1371" t="s">
        <v>7159</v>
      </c>
      <c r="O1371">
        <v>35</v>
      </c>
      <c r="P1371" t="s">
        <v>7160</v>
      </c>
      <c r="Q1371">
        <v>463</v>
      </c>
      <c r="R1371" t="s">
        <v>7159</v>
      </c>
      <c r="S1371">
        <v>35</v>
      </c>
      <c r="T1371" t="s">
        <v>7162</v>
      </c>
      <c r="U1371">
        <v>30</v>
      </c>
      <c r="V1371">
        <v>240</v>
      </c>
      <c r="W1371">
        <v>599</v>
      </c>
      <c r="X1371">
        <v>0</v>
      </c>
      <c r="Y1371">
        <v>4387</v>
      </c>
      <c r="Z1371">
        <v>14</v>
      </c>
      <c r="AA1371">
        <v>21</v>
      </c>
      <c r="AB1371" t="s">
        <v>7164</v>
      </c>
    </row>
    <row r="1372" spans="1:28" x14ac:dyDescent="0.3">
      <c r="A1372" s="4" t="s">
        <v>7166</v>
      </c>
      <c r="B1372" t="s">
        <v>67</v>
      </c>
      <c r="C1372" t="s">
        <v>68</v>
      </c>
      <c r="D1372" t="s">
        <v>58</v>
      </c>
      <c r="E1372">
        <v>1997</v>
      </c>
      <c r="F1372">
        <v>93</v>
      </c>
      <c r="G1372" t="s">
        <v>1145</v>
      </c>
      <c r="H1372" t="s">
        <v>7167</v>
      </c>
      <c r="I1372" s="4">
        <v>36000000</v>
      </c>
      <c r="J1372" s="4">
        <v>50129186</v>
      </c>
      <c r="K1372">
        <v>6.9</v>
      </c>
      <c r="L1372">
        <v>2.35</v>
      </c>
      <c r="M1372" t="s">
        <v>612</v>
      </c>
      <c r="N1372" t="s">
        <v>673</v>
      </c>
      <c r="O1372">
        <v>84</v>
      </c>
      <c r="P1372" t="s">
        <v>3665</v>
      </c>
      <c r="Q1372">
        <v>551</v>
      </c>
      <c r="R1372" t="s">
        <v>119</v>
      </c>
      <c r="S1372">
        <v>284</v>
      </c>
      <c r="T1372" t="s">
        <v>4686</v>
      </c>
      <c r="U1372">
        <v>263</v>
      </c>
      <c r="V1372">
        <v>0</v>
      </c>
      <c r="W1372">
        <v>1874</v>
      </c>
      <c r="X1372">
        <v>0</v>
      </c>
      <c r="Y1372">
        <v>38399</v>
      </c>
      <c r="Z1372">
        <v>72</v>
      </c>
      <c r="AA1372">
        <v>218</v>
      </c>
      <c r="AB1372" t="s">
        <v>7168</v>
      </c>
    </row>
    <row r="1373" spans="1:28" x14ac:dyDescent="0.3">
      <c r="A1373" s="4" t="s">
        <v>7172</v>
      </c>
      <c r="B1373" t="s">
        <v>67</v>
      </c>
      <c r="C1373" t="s">
        <v>86</v>
      </c>
      <c r="D1373" t="s">
        <v>58</v>
      </c>
      <c r="E1373">
        <v>1983</v>
      </c>
      <c r="F1373">
        <v>121</v>
      </c>
      <c r="G1373" t="s">
        <v>80</v>
      </c>
      <c r="H1373" t="s">
        <v>7174</v>
      </c>
      <c r="I1373" s="4">
        <v>36000000</v>
      </c>
      <c r="J1373" s="4">
        <v>55500000</v>
      </c>
      <c r="K1373">
        <v>6.2</v>
      </c>
      <c r="L1373">
        <v>2.35</v>
      </c>
      <c r="M1373" t="s">
        <v>122</v>
      </c>
      <c r="N1373" t="s">
        <v>7169</v>
      </c>
      <c r="O1373">
        <v>883</v>
      </c>
      <c r="P1373" t="s">
        <v>7171</v>
      </c>
      <c r="Q1373">
        <v>180</v>
      </c>
      <c r="R1373" t="s">
        <v>7170</v>
      </c>
      <c r="S1373">
        <v>172</v>
      </c>
      <c r="T1373" t="s">
        <v>7173</v>
      </c>
      <c r="U1373">
        <v>133</v>
      </c>
      <c r="V1373">
        <v>0</v>
      </c>
      <c r="W1373">
        <v>762</v>
      </c>
      <c r="X1373">
        <v>3</v>
      </c>
      <c r="Y1373">
        <v>48636</v>
      </c>
      <c r="Z1373">
        <v>89</v>
      </c>
      <c r="AA1373">
        <v>214</v>
      </c>
      <c r="AB1373" t="s">
        <v>7175</v>
      </c>
    </row>
    <row r="1374" spans="1:28" x14ac:dyDescent="0.3">
      <c r="A1374" s="4" t="s">
        <v>7179</v>
      </c>
      <c r="B1374" t="s">
        <v>67</v>
      </c>
      <c r="C1374" t="s">
        <v>68</v>
      </c>
      <c r="D1374" t="s">
        <v>58</v>
      </c>
      <c r="E1374">
        <v>2010</v>
      </c>
      <c r="F1374">
        <v>101</v>
      </c>
      <c r="G1374" t="s">
        <v>5483</v>
      </c>
      <c r="H1374" t="s">
        <v>7180</v>
      </c>
      <c r="I1374" s="4">
        <v>36000000</v>
      </c>
      <c r="J1374" s="4">
        <v>50213619</v>
      </c>
      <c r="K1374">
        <v>6.4</v>
      </c>
      <c r="L1374">
        <v>1.85</v>
      </c>
      <c r="M1374" t="s">
        <v>612</v>
      </c>
      <c r="N1374" t="s">
        <v>7176</v>
      </c>
      <c r="O1374">
        <v>38</v>
      </c>
      <c r="P1374" t="s">
        <v>7178</v>
      </c>
      <c r="Q1374">
        <v>496</v>
      </c>
      <c r="R1374" t="s">
        <v>7177</v>
      </c>
      <c r="S1374">
        <v>390</v>
      </c>
      <c r="T1374" t="s">
        <v>5661</v>
      </c>
      <c r="U1374">
        <v>318</v>
      </c>
      <c r="V1374">
        <v>12000</v>
      </c>
      <c r="W1374">
        <v>1272</v>
      </c>
      <c r="X1374">
        <v>8</v>
      </c>
      <c r="Y1374">
        <v>139184</v>
      </c>
      <c r="Z1374">
        <v>265</v>
      </c>
      <c r="AA1374">
        <v>243</v>
      </c>
      <c r="AB1374" t="s">
        <v>7181</v>
      </c>
    </row>
    <row r="1375" spans="1:28" x14ac:dyDescent="0.3">
      <c r="A1375" s="4" t="s">
        <v>7183</v>
      </c>
      <c r="B1375" t="s">
        <v>67</v>
      </c>
      <c r="C1375" t="s">
        <v>68</v>
      </c>
      <c r="D1375" t="s">
        <v>58</v>
      </c>
      <c r="E1375">
        <v>2014</v>
      </c>
      <c r="F1375">
        <v>107</v>
      </c>
      <c r="G1375" t="s">
        <v>7139</v>
      </c>
      <c r="H1375" t="s">
        <v>7184</v>
      </c>
      <c r="I1375" s="4">
        <v>36000000</v>
      </c>
      <c r="J1375" s="4">
        <v>42019483</v>
      </c>
      <c r="K1375">
        <v>6.4</v>
      </c>
      <c r="L1375">
        <v>1.85</v>
      </c>
      <c r="M1375" t="s">
        <v>122</v>
      </c>
      <c r="N1375" t="s">
        <v>7137</v>
      </c>
      <c r="O1375">
        <v>188</v>
      </c>
      <c r="P1375" t="s">
        <v>493</v>
      </c>
      <c r="Q1375">
        <v>11000</v>
      </c>
      <c r="R1375" t="s">
        <v>7182</v>
      </c>
      <c r="S1375">
        <v>641</v>
      </c>
      <c r="T1375" t="s">
        <v>5358</v>
      </c>
      <c r="U1375">
        <v>631</v>
      </c>
      <c r="V1375">
        <v>0</v>
      </c>
      <c r="W1375">
        <v>13904</v>
      </c>
      <c r="X1375">
        <v>0</v>
      </c>
      <c r="Y1375">
        <v>6069</v>
      </c>
      <c r="Z1375">
        <v>54</v>
      </c>
      <c r="AA1375">
        <v>33</v>
      </c>
      <c r="AB1375" t="s">
        <v>7185</v>
      </c>
    </row>
    <row r="1376" spans="1:28" x14ac:dyDescent="0.3">
      <c r="A1376" s="4" t="s">
        <v>7187</v>
      </c>
      <c r="B1376" t="s">
        <v>67</v>
      </c>
      <c r="C1376" t="s">
        <v>68</v>
      </c>
      <c r="D1376" t="s">
        <v>58</v>
      </c>
      <c r="E1376">
        <v>2000</v>
      </c>
      <c r="F1376">
        <v>124</v>
      </c>
      <c r="G1376" t="s">
        <v>7186</v>
      </c>
      <c r="H1376" t="s">
        <v>7188</v>
      </c>
      <c r="I1376" s="4">
        <v>34000000</v>
      </c>
      <c r="J1376" s="4">
        <v>23360779</v>
      </c>
      <c r="K1376">
        <v>5.7</v>
      </c>
      <c r="L1376">
        <v>2.35</v>
      </c>
      <c r="M1376" t="s">
        <v>612</v>
      </c>
      <c r="N1376" t="s">
        <v>4717</v>
      </c>
      <c r="O1376">
        <v>287</v>
      </c>
      <c r="P1376" t="s">
        <v>802</v>
      </c>
      <c r="Q1376">
        <v>9000</v>
      </c>
      <c r="R1376" t="s">
        <v>330</v>
      </c>
      <c r="S1376">
        <v>1000</v>
      </c>
      <c r="T1376" t="s">
        <v>3976</v>
      </c>
      <c r="U1376">
        <v>475</v>
      </c>
      <c r="V1376">
        <v>852</v>
      </c>
      <c r="W1376">
        <v>10838</v>
      </c>
      <c r="X1376">
        <v>0</v>
      </c>
      <c r="Y1376">
        <v>31113</v>
      </c>
      <c r="Z1376">
        <v>126</v>
      </c>
      <c r="AA1376">
        <v>212</v>
      </c>
      <c r="AB1376" t="s">
        <v>7189</v>
      </c>
    </row>
    <row r="1377" spans="1:28" x14ac:dyDescent="0.3">
      <c r="A1377" s="4" t="s">
        <v>7190</v>
      </c>
      <c r="B1377" t="s">
        <v>67</v>
      </c>
      <c r="C1377" t="s">
        <v>68</v>
      </c>
      <c r="D1377" t="s">
        <v>58</v>
      </c>
      <c r="E1377">
        <v>2003</v>
      </c>
      <c r="F1377">
        <v>109</v>
      </c>
      <c r="G1377" t="s">
        <v>491</v>
      </c>
      <c r="H1377" t="s">
        <v>7191</v>
      </c>
      <c r="I1377" s="4">
        <v>36000000</v>
      </c>
      <c r="J1377" s="4">
        <v>26183197</v>
      </c>
      <c r="K1377">
        <v>6.1</v>
      </c>
      <c r="L1377">
        <v>2.35</v>
      </c>
      <c r="M1377" t="s">
        <v>612</v>
      </c>
      <c r="N1377" t="s">
        <v>3102</v>
      </c>
      <c r="O1377">
        <v>473</v>
      </c>
      <c r="P1377" t="s">
        <v>364</v>
      </c>
      <c r="Q1377">
        <v>14000</v>
      </c>
      <c r="R1377" t="s">
        <v>6996</v>
      </c>
      <c r="S1377">
        <v>919</v>
      </c>
      <c r="T1377" t="s">
        <v>2878</v>
      </c>
      <c r="U1377">
        <v>582</v>
      </c>
      <c r="V1377">
        <v>0</v>
      </c>
      <c r="W1377">
        <v>16611</v>
      </c>
      <c r="X1377">
        <v>0</v>
      </c>
      <c r="Y1377">
        <v>38348</v>
      </c>
      <c r="Z1377">
        <v>110</v>
      </c>
      <c r="AA1377">
        <v>135</v>
      </c>
      <c r="AB1377" t="s">
        <v>7192</v>
      </c>
    </row>
    <row r="1378" spans="1:28" x14ac:dyDescent="0.3">
      <c r="A1378" s="4" t="s">
        <v>7193</v>
      </c>
      <c r="B1378" t="s">
        <v>67</v>
      </c>
      <c r="C1378" t="s">
        <v>68</v>
      </c>
      <c r="D1378" t="s">
        <v>58</v>
      </c>
      <c r="E1378">
        <v>2015</v>
      </c>
      <c r="F1378">
        <v>105</v>
      </c>
      <c r="G1378" t="s">
        <v>1437</v>
      </c>
      <c r="H1378" t="s">
        <v>7194</v>
      </c>
      <c r="I1378" s="4">
        <v>37000000</v>
      </c>
      <c r="J1378" s="4">
        <v>20991497</v>
      </c>
      <c r="K1378">
        <v>5.4</v>
      </c>
      <c r="L1378">
        <v>1.85</v>
      </c>
      <c r="M1378" t="s">
        <v>69</v>
      </c>
      <c r="N1378" t="s">
        <v>3360</v>
      </c>
      <c r="O1378">
        <v>488</v>
      </c>
      <c r="P1378" t="s">
        <v>209</v>
      </c>
      <c r="Q1378">
        <v>15000</v>
      </c>
      <c r="R1378" t="s">
        <v>681</v>
      </c>
      <c r="S1378">
        <v>14000</v>
      </c>
      <c r="T1378" t="s">
        <v>574</v>
      </c>
      <c r="U1378">
        <v>13000</v>
      </c>
      <c r="V1378">
        <v>11000</v>
      </c>
      <c r="W1378">
        <v>44037</v>
      </c>
      <c r="X1378">
        <v>1</v>
      </c>
      <c r="Y1378">
        <v>39778</v>
      </c>
      <c r="Z1378">
        <v>138</v>
      </c>
      <c r="AA1378">
        <v>172</v>
      </c>
      <c r="AB1378" t="s">
        <v>7195</v>
      </c>
    </row>
    <row r="1379" spans="1:28" x14ac:dyDescent="0.3">
      <c r="A1379" s="4" t="s">
        <v>7196</v>
      </c>
      <c r="B1379" t="s">
        <v>67</v>
      </c>
      <c r="C1379" t="s">
        <v>68</v>
      </c>
      <c r="D1379" t="s">
        <v>58</v>
      </c>
      <c r="E1379">
        <v>1996</v>
      </c>
      <c r="F1379">
        <v>130</v>
      </c>
      <c r="G1379" t="s">
        <v>6516</v>
      </c>
      <c r="H1379" t="s">
        <v>7197</v>
      </c>
      <c r="I1379" s="4">
        <v>36000000</v>
      </c>
      <c r="J1379" s="4">
        <v>13052741</v>
      </c>
      <c r="K1379">
        <v>6.7</v>
      </c>
      <c r="L1379">
        <v>1.85</v>
      </c>
      <c r="M1379" t="s">
        <v>69</v>
      </c>
      <c r="N1379" t="s">
        <v>3901</v>
      </c>
      <c r="O1379">
        <v>0</v>
      </c>
      <c r="P1379" t="s">
        <v>5902</v>
      </c>
      <c r="Q1379">
        <v>2000</v>
      </c>
      <c r="R1379" t="s">
        <v>2683</v>
      </c>
      <c r="S1379">
        <v>912</v>
      </c>
      <c r="T1379" t="s">
        <v>2078</v>
      </c>
      <c r="U1379">
        <v>723</v>
      </c>
      <c r="V1379">
        <v>591</v>
      </c>
      <c r="W1379">
        <v>3968</v>
      </c>
      <c r="X1379">
        <v>0</v>
      </c>
      <c r="Y1379">
        <v>8531</v>
      </c>
      <c r="Z1379">
        <v>31</v>
      </c>
      <c r="AA1379">
        <v>57</v>
      </c>
      <c r="AB1379" t="s">
        <v>7198</v>
      </c>
    </row>
    <row r="1380" spans="1:28" x14ac:dyDescent="0.3">
      <c r="A1380" s="4" t="s">
        <v>7201</v>
      </c>
      <c r="B1380" t="s">
        <v>67</v>
      </c>
      <c r="C1380" t="s">
        <v>68</v>
      </c>
      <c r="D1380" t="s">
        <v>58</v>
      </c>
      <c r="E1380">
        <v>1999</v>
      </c>
      <c r="F1380">
        <v>127</v>
      </c>
      <c r="G1380" t="s">
        <v>3291</v>
      </c>
      <c r="H1380" t="s">
        <v>7202</v>
      </c>
      <c r="I1380" s="4">
        <v>36000000</v>
      </c>
      <c r="J1380" s="4">
        <v>14378353</v>
      </c>
      <c r="K1380">
        <v>6.8</v>
      </c>
      <c r="L1380">
        <v>2.35</v>
      </c>
      <c r="M1380" t="s">
        <v>69</v>
      </c>
      <c r="N1380" t="s">
        <v>7199</v>
      </c>
      <c r="O1380">
        <v>96</v>
      </c>
      <c r="P1380" t="s">
        <v>991</v>
      </c>
      <c r="Q1380">
        <v>746</v>
      </c>
      <c r="R1380" t="s">
        <v>7200</v>
      </c>
      <c r="S1380">
        <v>602</v>
      </c>
      <c r="T1380" t="s">
        <v>3722</v>
      </c>
      <c r="U1380">
        <v>577</v>
      </c>
      <c r="V1380">
        <v>846</v>
      </c>
      <c r="W1380">
        <v>2393</v>
      </c>
      <c r="X1380">
        <v>1</v>
      </c>
      <c r="Y1380">
        <v>12375</v>
      </c>
      <c r="Z1380">
        <v>95</v>
      </c>
      <c r="AA1380">
        <v>194</v>
      </c>
      <c r="AB1380" t="s">
        <v>7203</v>
      </c>
    </row>
    <row r="1381" spans="1:28" x14ac:dyDescent="0.3">
      <c r="A1381" s="4" t="s">
        <v>7205</v>
      </c>
      <c r="B1381" t="s">
        <v>67</v>
      </c>
      <c r="C1381" t="s">
        <v>68</v>
      </c>
      <c r="D1381" t="s">
        <v>58</v>
      </c>
      <c r="E1381">
        <v>2011</v>
      </c>
      <c r="F1381">
        <v>114</v>
      </c>
      <c r="G1381" t="s">
        <v>6131</v>
      </c>
      <c r="H1381" t="s">
        <v>7206</v>
      </c>
      <c r="I1381" s="4">
        <v>37000000</v>
      </c>
      <c r="J1381" s="4">
        <v>33037754</v>
      </c>
      <c r="K1381">
        <v>6</v>
      </c>
      <c r="L1381">
        <v>2.35</v>
      </c>
      <c r="M1381" t="s">
        <v>69</v>
      </c>
      <c r="N1381" t="s">
        <v>3535</v>
      </c>
      <c r="O1381">
        <v>101</v>
      </c>
      <c r="P1381" t="s">
        <v>788</v>
      </c>
      <c r="Q1381">
        <v>12000</v>
      </c>
      <c r="R1381" t="s">
        <v>7204</v>
      </c>
      <c r="S1381">
        <v>3000</v>
      </c>
      <c r="T1381" t="s">
        <v>1236</v>
      </c>
      <c r="U1381">
        <v>2000</v>
      </c>
      <c r="V1381">
        <v>23000</v>
      </c>
      <c r="W1381">
        <v>19904</v>
      </c>
      <c r="X1381">
        <v>1</v>
      </c>
      <c r="Y1381">
        <v>75864</v>
      </c>
      <c r="Z1381">
        <v>267</v>
      </c>
      <c r="AA1381">
        <v>197</v>
      </c>
      <c r="AB1381" t="s">
        <v>7207</v>
      </c>
    </row>
    <row r="1382" spans="1:28" x14ac:dyDescent="0.3">
      <c r="A1382" s="4" t="s">
        <v>7209</v>
      </c>
      <c r="B1382" t="s">
        <v>67</v>
      </c>
      <c r="C1382" t="s">
        <v>68</v>
      </c>
      <c r="D1382" t="s">
        <v>58</v>
      </c>
      <c r="E1382">
        <v>1997</v>
      </c>
      <c r="F1382">
        <v>106</v>
      </c>
      <c r="G1382" t="s">
        <v>2700</v>
      </c>
      <c r="H1382" t="s">
        <v>7211</v>
      </c>
      <c r="I1382" s="4">
        <v>36000000</v>
      </c>
      <c r="J1382" s="4">
        <v>12339633</v>
      </c>
      <c r="K1382">
        <v>7.8</v>
      </c>
      <c r="L1382">
        <v>2.35</v>
      </c>
      <c r="M1382" t="s">
        <v>69</v>
      </c>
      <c r="N1382" t="s">
        <v>5352</v>
      </c>
      <c r="O1382">
        <v>487</v>
      </c>
      <c r="P1382" t="s">
        <v>7208</v>
      </c>
      <c r="Q1382">
        <v>685</v>
      </c>
      <c r="R1382" t="s">
        <v>4230</v>
      </c>
      <c r="S1382">
        <v>485</v>
      </c>
      <c r="T1382" t="s">
        <v>7210</v>
      </c>
      <c r="U1382">
        <v>263</v>
      </c>
      <c r="V1382">
        <v>17000</v>
      </c>
      <c r="W1382">
        <v>1942</v>
      </c>
      <c r="X1382">
        <v>2</v>
      </c>
      <c r="Y1382">
        <v>220591</v>
      </c>
      <c r="Z1382">
        <v>175</v>
      </c>
      <c r="AA1382">
        <v>641</v>
      </c>
      <c r="AB1382" t="s">
        <v>7212</v>
      </c>
    </row>
    <row r="1383" spans="1:28" x14ac:dyDescent="0.3">
      <c r="A1383" s="4" t="s">
        <v>7214</v>
      </c>
      <c r="B1383" t="s">
        <v>67</v>
      </c>
      <c r="C1383" t="s">
        <v>68</v>
      </c>
      <c r="D1383" t="s">
        <v>58</v>
      </c>
      <c r="E1383">
        <v>2000</v>
      </c>
      <c r="F1383">
        <v>95</v>
      </c>
      <c r="G1383" t="s">
        <v>7213</v>
      </c>
      <c r="H1383" t="s">
        <v>7215</v>
      </c>
      <c r="I1383" s="4">
        <v>36000000</v>
      </c>
      <c r="J1383" s="4">
        <v>2954405</v>
      </c>
      <c r="K1383">
        <v>5.3</v>
      </c>
      <c r="L1383">
        <v>1.85</v>
      </c>
      <c r="M1383" t="s">
        <v>612</v>
      </c>
      <c r="N1383" t="s">
        <v>5317</v>
      </c>
      <c r="O1383">
        <v>31</v>
      </c>
      <c r="P1383" t="s">
        <v>4145</v>
      </c>
      <c r="Q1383">
        <v>944</v>
      </c>
      <c r="R1383" t="s">
        <v>1406</v>
      </c>
      <c r="S1383">
        <v>886</v>
      </c>
      <c r="T1383" t="s">
        <v>6533</v>
      </c>
      <c r="U1383">
        <v>450</v>
      </c>
      <c r="V1383">
        <v>133</v>
      </c>
      <c r="W1383">
        <v>2928</v>
      </c>
      <c r="X1383">
        <v>0</v>
      </c>
      <c r="Y1383">
        <v>1977</v>
      </c>
      <c r="Z1383">
        <v>63</v>
      </c>
      <c r="AA1383">
        <v>64</v>
      </c>
      <c r="AB1383" t="s">
        <v>7216</v>
      </c>
    </row>
    <row r="1384" spans="1:28" x14ac:dyDescent="0.3">
      <c r="A1384" s="4" t="s">
        <v>7218</v>
      </c>
      <c r="B1384" t="s">
        <v>67</v>
      </c>
      <c r="C1384" t="s">
        <v>68</v>
      </c>
      <c r="D1384" t="s">
        <v>58</v>
      </c>
      <c r="E1384">
        <v>2008</v>
      </c>
      <c r="F1384">
        <v>81</v>
      </c>
      <c r="G1384" t="s">
        <v>648</v>
      </c>
      <c r="H1384" t="s">
        <v>7220</v>
      </c>
      <c r="I1384" s="4">
        <v>37000000</v>
      </c>
      <c r="J1384" s="4">
        <v>30105968</v>
      </c>
      <c r="K1384">
        <v>4.5</v>
      </c>
      <c r="L1384">
        <v>2.35</v>
      </c>
      <c r="M1384" t="s">
        <v>304</v>
      </c>
      <c r="N1384" t="s">
        <v>1475</v>
      </c>
      <c r="O1384">
        <v>16</v>
      </c>
      <c r="P1384" t="s">
        <v>5165</v>
      </c>
      <c r="Q1384">
        <v>541</v>
      </c>
      <c r="R1384" t="s">
        <v>7217</v>
      </c>
      <c r="S1384">
        <v>521</v>
      </c>
      <c r="T1384" t="s">
        <v>7219</v>
      </c>
      <c r="U1384">
        <v>387</v>
      </c>
      <c r="V1384">
        <v>279</v>
      </c>
      <c r="W1384">
        <v>2268</v>
      </c>
      <c r="X1384">
        <v>0</v>
      </c>
      <c r="Y1384">
        <v>8860</v>
      </c>
      <c r="Z1384">
        <v>85</v>
      </c>
      <c r="AA1384">
        <v>45</v>
      </c>
      <c r="AB1384" t="s">
        <v>7221</v>
      </c>
    </row>
    <row r="1385" spans="1:28" x14ac:dyDescent="0.3">
      <c r="A1385" s="4" t="s">
        <v>7223</v>
      </c>
      <c r="B1385" t="s">
        <v>67</v>
      </c>
      <c r="C1385" t="s">
        <v>68</v>
      </c>
      <c r="D1385" t="s">
        <v>58</v>
      </c>
      <c r="E1385">
        <v>2003</v>
      </c>
      <c r="F1385">
        <v>95</v>
      </c>
      <c r="G1385" t="s">
        <v>10</v>
      </c>
      <c r="H1385" t="s">
        <v>7224</v>
      </c>
      <c r="I1385" s="4">
        <v>35200000</v>
      </c>
      <c r="J1385" s="4">
        <v>37788228</v>
      </c>
      <c r="K1385">
        <v>5.4</v>
      </c>
      <c r="L1385">
        <v>1.85</v>
      </c>
      <c r="M1385" t="s">
        <v>69</v>
      </c>
      <c r="N1385" t="s">
        <v>7222</v>
      </c>
      <c r="O1385">
        <v>0</v>
      </c>
      <c r="P1385" t="s">
        <v>830</v>
      </c>
      <c r="Q1385">
        <v>1000</v>
      </c>
      <c r="R1385" t="s">
        <v>4645</v>
      </c>
      <c r="S1385">
        <v>812</v>
      </c>
      <c r="T1385" t="s">
        <v>4200</v>
      </c>
      <c r="U1385">
        <v>642</v>
      </c>
      <c r="V1385">
        <v>638</v>
      </c>
      <c r="W1385">
        <v>4537</v>
      </c>
      <c r="X1385">
        <v>1</v>
      </c>
      <c r="Y1385">
        <v>15046</v>
      </c>
      <c r="Z1385">
        <v>44</v>
      </c>
      <c r="AA1385">
        <v>80</v>
      </c>
      <c r="AB1385" t="s">
        <v>7225</v>
      </c>
    </row>
    <row r="1386" spans="1:28" x14ac:dyDescent="0.3">
      <c r="A1386" s="4" t="s">
        <v>7226</v>
      </c>
      <c r="B1386" t="s">
        <v>67</v>
      </c>
      <c r="C1386" t="s">
        <v>68</v>
      </c>
      <c r="D1386" t="s">
        <v>58</v>
      </c>
      <c r="E1386">
        <v>2009</v>
      </c>
      <c r="F1386">
        <v>108</v>
      </c>
      <c r="G1386" t="s">
        <v>10</v>
      </c>
      <c r="H1386" t="s">
        <v>7227</v>
      </c>
      <c r="I1386" s="4">
        <v>35000000</v>
      </c>
      <c r="J1386" s="4">
        <v>277313371</v>
      </c>
      <c r="K1386">
        <v>7.8</v>
      </c>
      <c r="L1386">
        <v>2.35</v>
      </c>
      <c r="M1386" t="s">
        <v>612</v>
      </c>
      <c r="N1386" t="s">
        <v>2560</v>
      </c>
      <c r="O1386">
        <v>480</v>
      </c>
      <c r="P1386" t="s">
        <v>681</v>
      </c>
      <c r="Q1386">
        <v>14000</v>
      </c>
      <c r="R1386" t="s">
        <v>4504</v>
      </c>
      <c r="S1386">
        <v>839</v>
      </c>
      <c r="T1386" t="s">
        <v>5269</v>
      </c>
      <c r="U1386">
        <v>706</v>
      </c>
      <c r="V1386">
        <v>24000</v>
      </c>
      <c r="W1386">
        <v>17623</v>
      </c>
      <c r="X1386">
        <v>3</v>
      </c>
      <c r="Y1386">
        <v>583341</v>
      </c>
      <c r="Z1386">
        <v>334</v>
      </c>
      <c r="AA1386">
        <v>626</v>
      </c>
      <c r="AB1386" t="s">
        <v>7228</v>
      </c>
    </row>
    <row r="1387" spans="1:28" x14ac:dyDescent="0.3">
      <c r="A1387" s="4" t="s">
        <v>7232</v>
      </c>
      <c r="B1387" t="s">
        <v>7236</v>
      </c>
      <c r="C1387" t="s">
        <v>3869</v>
      </c>
      <c r="D1387" t="s">
        <v>58</v>
      </c>
      <c r="E1387">
        <v>2015</v>
      </c>
      <c r="F1387">
        <v>105</v>
      </c>
      <c r="G1387" t="s">
        <v>7231</v>
      </c>
      <c r="H1387" t="s">
        <v>7234</v>
      </c>
      <c r="I1387" s="4">
        <v>36000000</v>
      </c>
      <c r="J1387" s="4">
        <v>2126511</v>
      </c>
      <c r="K1387">
        <v>7.2</v>
      </c>
      <c r="L1387">
        <v>2.35</v>
      </c>
      <c r="M1387" t="s">
        <v>69</v>
      </c>
      <c r="N1387" t="s">
        <v>7229</v>
      </c>
      <c r="O1387">
        <v>25</v>
      </c>
      <c r="P1387" t="s">
        <v>2563</v>
      </c>
      <c r="Q1387">
        <v>461</v>
      </c>
      <c r="R1387" t="s">
        <v>7230</v>
      </c>
      <c r="S1387">
        <v>79</v>
      </c>
      <c r="T1387" t="s">
        <v>7233</v>
      </c>
      <c r="U1387">
        <v>51</v>
      </c>
      <c r="V1387">
        <v>12000</v>
      </c>
      <c r="W1387">
        <v>615</v>
      </c>
      <c r="X1387">
        <v>0</v>
      </c>
      <c r="Y1387">
        <v>21912</v>
      </c>
      <c r="Z1387">
        <v>78</v>
      </c>
      <c r="AA1387">
        <v>45</v>
      </c>
      <c r="AB1387" t="s">
        <v>7235</v>
      </c>
    </row>
    <row r="1388" spans="1:28" x14ac:dyDescent="0.3">
      <c r="A1388" s="4" t="s">
        <v>7237</v>
      </c>
      <c r="B1388" t="s">
        <v>67</v>
      </c>
      <c r="C1388" t="s">
        <v>68</v>
      </c>
      <c r="D1388" t="s">
        <v>58</v>
      </c>
      <c r="E1388">
        <v>1999</v>
      </c>
      <c r="F1388">
        <v>95</v>
      </c>
      <c r="G1388" t="s">
        <v>1396</v>
      </c>
      <c r="H1388" t="s">
        <v>7238</v>
      </c>
      <c r="I1388" s="4">
        <v>33000000</v>
      </c>
      <c r="J1388" s="4">
        <v>205399422</v>
      </c>
      <c r="K1388">
        <v>6.6</v>
      </c>
      <c r="L1388">
        <v>2.35</v>
      </c>
      <c r="M1388" t="s">
        <v>69</v>
      </c>
      <c r="N1388" t="s">
        <v>1984</v>
      </c>
      <c r="O1388">
        <v>116</v>
      </c>
      <c r="P1388" t="s">
        <v>5336</v>
      </c>
      <c r="Q1388">
        <v>45000</v>
      </c>
      <c r="R1388" t="s">
        <v>1278</v>
      </c>
      <c r="S1388">
        <v>645</v>
      </c>
      <c r="T1388" t="s">
        <v>3862</v>
      </c>
      <c r="U1388">
        <v>481</v>
      </c>
      <c r="V1388">
        <v>0</v>
      </c>
      <c r="W1388">
        <v>47203</v>
      </c>
      <c r="X1388">
        <v>1</v>
      </c>
      <c r="Y1388">
        <v>181225</v>
      </c>
      <c r="Z1388">
        <v>199</v>
      </c>
      <c r="AA1388">
        <v>784</v>
      </c>
      <c r="AB1388" t="s">
        <v>7239</v>
      </c>
    </row>
    <row r="1389" spans="1:28" x14ac:dyDescent="0.3">
      <c r="A1389" s="4" t="s">
        <v>7240</v>
      </c>
      <c r="B1389" t="s">
        <v>67</v>
      </c>
      <c r="C1389" t="s">
        <v>68</v>
      </c>
      <c r="D1389" t="s">
        <v>58</v>
      </c>
      <c r="E1389">
        <v>1989</v>
      </c>
      <c r="F1389">
        <v>126</v>
      </c>
      <c r="G1389" t="s">
        <v>154</v>
      </c>
      <c r="H1389" t="s">
        <v>7242</v>
      </c>
      <c r="I1389" s="4">
        <v>35000000</v>
      </c>
      <c r="J1389" s="4">
        <v>251188924</v>
      </c>
      <c r="K1389">
        <v>7.6</v>
      </c>
      <c r="L1389">
        <v>1.85</v>
      </c>
      <c r="M1389" t="s">
        <v>69</v>
      </c>
      <c r="N1389" t="s">
        <v>282</v>
      </c>
      <c r="O1389">
        <v>13000</v>
      </c>
      <c r="P1389" t="s">
        <v>1348</v>
      </c>
      <c r="Q1389">
        <v>920</v>
      </c>
      <c r="R1389" t="s">
        <v>4670</v>
      </c>
      <c r="S1389">
        <v>549</v>
      </c>
      <c r="T1389" t="s">
        <v>7241</v>
      </c>
      <c r="U1389">
        <v>488</v>
      </c>
      <c r="V1389">
        <v>12000</v>
      </c>
      <c r="W1389">
        <v>2725</v>
      </c>
      <c r="X1389">
        <v>0</v>
      </c>
      <c r="Y1389">
        <v>269033</v>
      </c>
      <c r="Z1389">
        <v>186</v>
      </c>
      <c r="AA1389">
        <v>817</v>
      </c>
      <c r="AB1389" t="s">
        <v>7243</v>
      </c>
    </row>
    <row r="1390" spans="1:28" x14ac:dyDescent="0.3">
      <c r="A1390" s="4" t="s">
        <v>7245</v>
      </c>
      <c r="B1390" t="s">
        <v>67</v>
      </c>
      <c r="C1390" t="s">
        <v>3583</v>
      </c>
      <c r="D1390" t="s">
        <v>58</v>
      </c>
      <c r="E1390">
        <v>2011</v>
      </c>
      <c r="F1390">
        <v>102</v>
      </c>
      <c r="G1390" t="s">
        <v>7244</v>
      </c>
      <c r="H1390" t="s">
        <v>7247</v>
      </c>
      <c r="I1390" s="4">
        <v>36000000</v>
      </c>
      <c r="J1390" s="4">
        <v>1068392</v>
      </c>
      <c r="K1390">
        <v>5.9</v>
      </c>
      <c r="L1390">
        <v>2.35</v>
      </c>
      <c r="M1390" t="s">
        <v>69</v>
      </c>
      <c r="N1390" t="s">
        <v>603</v>
      </c>
      <c r="O1390">
        <v>596</v>
      </c>
      <c r="P1390" t="s">
        <v>1214</v>
      </c>
      <c r="Q1390">
        <v>877</v>
      </c>
      <c r="R1390" t="s">
        <v>1363</v>
      </c>
      <c r="S1390">
        <v>794</v>
      </c>
      <c r="T1390" t="s">
        <v>7246</v>
      </c>
      <c r="U1390">
        <v>785</v>
      </c>
      <c r="V1390">
        <v>2000</v>
      </c>
      <c r="W1390">
        <v>3497</v>
      </c>
      <c r="X1390">
        <v>0</v>
      </c>
      <c r="Y1390">
        <v>3865</v>
      </c>
      <c r="Z1390">
        <v>77</v>
      </c>
      <c r="AA1390">
        <v>53</v>
      </c>
      <c r="AB1390" t="s">
        <v>7248</v>
      </c>
    </row>
    <row r="1391" spans="1:28" x14ac:dyDescent="0.3">
      <c r="A1391" s="4" t="s">
        <v>7249</v>
      </c>
      <c r="B1391" t="s">
        <v>67</v>
      </c>
      <c r="C1391" t="s">
        <v>68</v>
      </c>
      <c r="D1391" t="s">
        <v>58</v>
      </c>
      <c r="E1391">
        <v>1992</v>
      </c>
      <c r="F1391">
        <v>121</v>
      </c>
      <c r="G1391" t="s">
        <v>361</v>
      </c>
      <c r="H1391" t="s">
        <v>7250</v>
      </c>
      <c r="I1391" s="4">
        <v>35000000</v>
      </c>
      <c r="J1391" s="4">
        <v>144731527</v>
      </c>
      <c r="K1391">
        <v>6.7</v>
      </c>
      <c r="L1391">
        <v>2.35</v>
      </c>
      <c r="M1391" t="s">
        <v>612</v>
      </c>
      <c r="N1391" t="s">
        <v>1083</v>
      </c>
      <c r="O1391">
        <v>503</v>
      </c>
      <c r="P1391" t="s">
        <v>1084</v>
      </c>
      <c r="Q1391">
        <v>808</v>
      </c>
      <c r="R1391" t="s">
        <v>2788</v>
      </c>
      <c r="S1391">
        <v>277</v>
      </c>
      <c r="T1391" t="s">
        <v>3691</v>
      </c>
      <c r="U1391">
        <v>94</v>
      </c>
      <c r="V1391">
        <v>0</v>
      </c>
      <c r="W1391">
        <v>1446</v>
      </c>
      <c r="X1391">
        <v>2</v>
      </c>
      <c r="Y1391">
        <v>128010</v>
      </c>
      <c r="Z1391">
        <v>68</v>
      </c>
      <c r="AA1391">
        <v>136</v>
      </c>
      <c r="AB1391" t="s">
        <v>7251</v>
      </c>
    </row>
    <row r="1392" spans="1:28" x14ac:dyDescent="0.3">
      <c r="A1392" s="4" t="s">
        <v>7254</v>
      </c>
      <c r="B1392" t="s">
        <v>67</v>
      </c>
      <c r="C1392" t="s">
        <v>68</v>
      </c>
      <c r="D1392" t="s">
        <v>58</v>
      </c>
      <c r="E1392">
        <v>2009</v>
      </c>
      <c r="F1392">
        <v>129</v>
      </c>
      <c r="G1392" t="s">
        <v>1655</v>
      </c>
      <c r="H1392" t="s">
        <v>7255</v>
      </c>
      <c r="I1392" s="4">
        <v>29000000</v>
      </c>
      <c r="J1392" s="4">
        <v>255950375</v>
      </c>
      <c r="K1392">
        <v>7.7</v>
      </c>
      <c r="L1392">
        <v>1.85</v>
      </c>
      <c r="M1392" t="s">
        <v>69</v>
      </c>
      <c r="N1392" t="s">
        <v>2073</v>
      </c>
      <c r="O1392">
        <v>102</v>
      </c>
      <c r="P1392" t="s">
        <v>7253</v>
      </c>
      <c r="Q1392">
        <v>768</v>
      </c>
      <c r="R1392" t="s">
        <v>7252</v>
      </c>
      <c r="S1392">
        <v>734</v>
      </c>
      <c r="T1392" t="s">
        <v>2226</v>
      </c>
      <c r="U1392">
        <v>624</v>
      </c>
      <c r="V1392">
        <v>38000</v>
      </c>
      <c r="W1392">
        <v>3389</v>
      </c>
      <c r="X1392">
        <v>0</v>
      </c>
      <c r="Y1392">
        <v>223127</v>
      </c>
      <c r="Z1392">
        <v>261</v>
      </c>
      <c r="AA1392">
        <v>420</v>
      </c>
      <c r="AB1392" t="s">
        <v>7256</v>
      </c>
    </row>
    <row r="1393" spans="1:28" x14ac:dyDescent="0.3">
      <c r="A1393" s="4" t="s">
        <v>24081</v>
      </c>
      <c r="B1393" t="s">
        <v>67</v>
      </c>
      <c r="C1393" t="s">
        <v>68</v>
      </c>
      <c r="D1393" t="s">
        <v>58</v>
      </c>
      <c r="E1393" t="s">
        <v>24161</v>
      </c>
      <c r="F1393">
        <v>43</v>
      </c>
      <c r="G1393" t="s">
        <v>1771</v>
      </c>
      <c r="H1393" t="s">
        <v>24161</v>
      </c>
      <c r="I1393" s="4" t="s">
        <v>24161</v>
      </c>
      <c r="J1393" s="4" t="s">
        <v>24161</v>
      </c>
      <c r="K1393">
        <v>5.8</v>
      </c>
      <c r="L1393">
        <v>16</v>
      </c>
      <c r="M1393" t="s">
        <v>1150</v>
      </c>
      <c r="N1393" t="s">
        <v>24161</v>
      </c>
      <c r="O1393" t="s">
        <v>24161</v>
      </c>
      <c r="P1393" t="s">
        <v>7258</v>
      </c>
      <c r="Q1393">
        <v>778</v>
      </c>
      <c r="R1393" t="s">
        <v>7257</v>
      </c>
      <c r="S1393">
        <v>618</v>
      </c>
      <c r="T1393" t="s">
        <v>1796</v>
      </c>
      <c r="U1393">
        <v>452</v>
      </c>
      <c r="V1393">
        <v>0</v>
      </c>
      <c r="W1393">
        <v>2255</v>
      </c>
      <c r="X1393">
        <v>2</v>
      </c>
      <c r="Y1393">
        <v>2185</v>
      </c>
      <c r="Z1393">
        <v>5</v>
      </c>
      <c r="AA1393">
        <v>30</v>
      </c>
      <c r="AB1393" t="s">
        <v>7259</v>
      </c>
    </row>
    <row r="1394" spans="1:28" x14ac:dyDescent="0.3">
      <c r="A1394" s="4" t="s">
        <v>7260</v>
      </c>
      <c r="B1394" t="s">
        <v>67</v>
      </c>
      <c r="C1394" t="s">
        <v>68</v>
      </c>
      <c r="D1394" t="s">
        <v>58</v>
      </c>
      <c r="E1394">
        <v>2001</v>
      </c>
      <c r="F1394">
        <v>88</v>
      </c>
      <c r="G1394" t="s">
        <v>3052</v>
      </c>
      <c r="H1394" t="s">
        <v>7261</v>
      </c>
      <c r="I1394" s="4">
        <v>35000000</v>
      </c>
      <c r="J1394" s="4">
        <v>112692062</v>
      </c>
      <c r="K1394">
        <v>5.4</v>
      </c>
      <c r="L1394">
        <v>1.85</v>
      </c>
      <c r="M1394" t="s">
        <v>122</v>
      </c>
      <c r="N1394" t="s">
        <v>4908</v>
      </c>
      <c r="O1394">
        <v>0</v>
      </c>
      <c r="P1394" t="s">
        <v>5902</v>
      </c>
      <c r="Q1394">
        <v>2000</v>
      </c>
      <c r="R1394" t="s">
        <v>3312</v>
      </c>
      <c r="S1394">
        <v>843</v>
      </c>
      <c r="T1394" t="s">
        <v>101</v>
      </c>
      <c r="U1394">
        <v>640</v>
      </c>
      <c r="V1394">
        <v>0</v>
      </c>
      <c r="W1394">
        <v>4499</v>
      </c>
      <c r="X1394">
        <v>0</v>
      </c>
      <c r="Y1394">
        <v>84325</v>
      </c>
      <c r="Z1394">
        <v>122</v>
      </c>
      <c r="AA1394">
        <v>205</v>
      </c>
      <c r="AB1394" t="s">
        <v>7262</v>
      </c>
    </row>
    <row r="1395" spans="1:28" x14ac:dyDescent="0.3">
      <c r="A1395" s="4" t="s">
        <v>7263</v>
      </c>
      <c r="B1395" t="s">
        <v>67</v>
      </c>
      <c r="C1395" t="s">
        <v>68</v>
      </c>
      <c r="D1395" t="s">
        <v>58</v>
      </c>
      <c r="E1395">
        <v>2011</v>
      </c>
      <c r="F1395">
        <v>106</v>
      </c>
      <c r="G1395" t="s">
        <v>1034</v>
      </c>
      <c r="H1395" t="s">
        <v>7265</v>
      </c>
      <c r="I1395" s="4">
        <v>35000000</v>
      </c>
      <c r="J1395" s="4">
        <v>117528646</v>
      </c>
      <c r="K1395">
        <v>6.9</v>
      </c>
      <c r="L1395">
        <v>2.35</v>
      </c>
      <c r="M1395" t="s">
        <v>612</v>
      </c>
      <c r="N1395" t="s">
        <v>2617</v>
      </c>
      <c r="O1395">
        <v>91</v>
      </c>
      <c r="P1395" t="s">
        <v>147</v>
      </c>
      <c r="Q1395">
        <v>18000</v>
      </c>
      <c r="R1395" t="s">
        <v>6450</v>
      </c>
      <c r="S1395">
        <v>464</v>
      </c>
      <c r="T1395" t="s">
        <v>7264</v>
      </c>
      <c r="U1395">
        <v>64</v>
      </c>
      <c r="V1395">
        <v>31000</v>
      </c>
      <c r="W1395">
        <v>18669</v>
      </c>
      <c r="X1395">
        <v>5</v>
      </c>
      <c r="Y1395">
        <v>353442</v>
      </c>
      <c r="Z1395">
        <v>340</v>
      </c>
      <c r="AA1395">
        <v>387</v>
      </c>
      <c r="AB1395" t="s">
        <v>7266</v>
      </c>
    </row>
    <row r="1396" spans="1:28" x14ac:dyDescent="0.3">
      <c r="A1396" s="4" t="s">
        <v>7267</v>
      </c>
      <c r="B1396" t="s">
        <v>67</v>
      </c>
      <c r="C1396" t="s">
        <v>68</v>
      </c>
      <c r="D1396" t="s">
        <v>58</v>
      </c>
      <c r="E1396">
        <v>2010</v>
      </c>
      <c r="F1396">
        <v>110</v>
      </c>
      <c r="G1396" t="s">
        <v>6037</v>
      </c>
      <c r="H1396" t="s">
        <v>7269</v>
      </c>
      <c r="I1396" s="4">
        <v>38000000</v>
      </c>
      <c r="J1396" s="4">
        <v>171031347</v>
      </c>
      <c r="K1396">
        <v>7.7</v>
      </c>
      <c r="L1396">
        <v>2.35</v>
      </c>
      <c r="M1396" t="s">
        <v>69</v>
      </c>
      <c r="N1396" t="s">
        <v>7108</v>
      </c>
      <c r="O1396">
        <v>1000</v>
      </c>
      <c r="P1396" t="s">
        <v>1181</v>
      </c>
      <c r="Q1396">
        <v>13000</v>
      </c>
      <c r="R1396" t="s">
        <v>328</v>
      </c>
      <c r="S1396">
        <v>12000</v>
      </c>
      <c r="T1396" t="s">
        <v>7268</v>
      </c>
      <c r="U1396">
        <v>538</v>
      </c>
      <c r="V1396">
        <v>36000</v>
      </c>
      <c r="W1396">
        <v>25964</v>
      </c>
      <c r="X1396">
        <v>0</v>
      </c>
      <c r="Y1396">
        <v>240962</v>
      </c>
      <c r="Z1396">
        <v>493</v>
      </c>
      <c r="AA1396">
        <v>724</v>
      </c>
      <c r="AB1396" t="s">
        <v>7270</v>
      </c>
    </row>
    <row r="1397" spans="1:28" x14ac:dyDescent="0.3">
      <c r="A1397" s="4" t="s">
        <v>7271</v>
      </c>
      <c r="B1397" t="s">
        <v>67</v>
      </c>
      <c r="C1397" t="s">
        <v>68</v>
      </c>
      <c r="D1397" t="s">
        <v>58</v>
      </c>
      <c r="E1397">
        <v>2006</v>
      </c>
      <c r="F1397">
        <v>109</v>
      </c>
      <c r="G1397" t="s">
        <v>1437</v>
      </c>
      <c r="H1397" t="s">
        <v>7273</v>
      </c>
      <c r="I1397" s="4">
        <v>35000000</v>
      </c>
      <c r="J1397" s="4">
        <v>124732962</v>
      </c>
      <c r="K1397">
        <v>6.8</v>
      </c>
      <c r="L1397">
        <v>2.35</v>
      </c>
      <c r="M1397" t="s">
        <v>69</v>
      </c>
      <c r="N1397" t="s">
        <v>3940</v>
      </c>
      <c r="O1397">
        <v>64</v>
      </c>
      <c r="P1397" t="s">
        <v>2395</v>
      </c>
      <c r="Q1397">
        <v>11000</v>
      </c>
      <c r="R1397" t="s">
        <v>284</v>
      </c>
      <c r="S1397">
        <v>11000</v>
      </c>
      <c r="T1397" t="s">
        <v>7272</v>
      </c>
      <c r="U1397">
        <v>505</v>
      </c>
      <c r="V1397">
        <v>0</v>
      </c>
      <c r="W1397">
        <v>23923</v>
      </c>
      <c r="X1397">
        <v>0</v>
      </c>
      <c r="Y1397">
        <v>286178</v>
      </c>
      <c r="Z1397">
        <v>208</v>
      </c>
      <c r="AA1397">
        <v>631</v>
      </c>
      <c r="AB1397" t="s">
        <v>7274</v>
      </c>
    </row>
    <row r="1398" spans="1:28" x14ac:dyDescent="0.3">
      <c r="A1398" s="4" t="s">
        <v>7277</v>
      </c>
      <c r="B1398" t="s">
        <v>67</v>
      </c>
      <c r="C1398" t="s">
        <v>68</v>
      </c>
      <c r="D1398" t="s">
        <v>58</v>
      </c>
      <c r="E1398">
        <v>1979</v>
      </c>
      <c r="F1398">
        <v>143</v>
      </c>
      <c r="G1398" t="s">
        <v>1402</v>
      </c>
      <c r="H1398" t="s">
        <v>7279</v>
      </c>
      <c r="I1398" s="4">
        <v>35000000</v>
      </c>
      <c r="J1398" s="4">
        <v>82300000</v>
      </c>
      <c r="K1398">
        <v>6.4</v>
      </c>
      <c r="L1398">
        <v>2.35</v>
      </c>
      <c r="M1398" t="s">
        <v>122</v>
      </c>
      <c r="N1398" t="s">
        <v>7275</v>
      </c>
      <c r="O1398">
        <v>338</v>
      </c>
      <c r="P1398" t="s">
        <v>1053</v>
      </c>
      <c r="Q1398">
        <v>12000</v>
      </c>
      <c r="R1398" t="s">
        <v>7276</v>
      </c>
      <c r="S1398">
        <v>664</v>
      </c>
      <c r="T1398" t="s">
        <v>7278</v>
      </c>
      <c r="U1398">
        <v>643</v>
      </c>
      <c r="V1398">
        <v>0</v>
      </c>
      <c r="W1398">
        <v>16007</v>
      </c>
      <c r="X1398">
        <v>2</v>
      </c>
      <c r="Y1398">
        <v>63330</v>
      </c>
      <c r="Z1398">
        <v>134</v>
      </c>
      <c r="AA1398">
        <v>405</v>
      </c>
      <c r="AB1398" t="s">
        <v>7280</v>
      </c>
    </row>
    <row r="1399" spans="1:28" x14ac:dyDescent="0.3">
      <c r="A1399" s="4" t="s">
        <v>7281</v>
      </c>
      <c r="B1399" t="s">
        <v>67</v>
      </c>
      <c r="C1399" t="s">
        <v>68</v>
      </c>
      <c r="D1399" t="s">
        <v>58</v>
      </c>
      <c r="E1399">
        <v>2013</v>
      </c>
      <c r="F1399">
        <v>120</v>
      </c>
      <c r="G1399" t="s">
        <v>1034</v>
      </c>
      <c r="H1399" t="s">
        <v>7282</v>
      </c>
      <c r="I1399" s="4">
        <v>35000000</v>
      </c>
      <c r="J1399" s="4">
        <v>134455175</v>
      </c>
      <c r="K1399">
        <v>5.7</v>
      </c>
      <c r="L1399">
        <v>2.35</v>
      </c>
      <c r="M1399" t="s">
        <v>612</v>
      </c>
      <c r="N1399" t="s">
        <v>2617</v>
      </c>
      <c r="O1399">
        <v>91</v>
      </c>
      <c r="P1399" t="s">
        <v>277</v>
      </c>
      <c r="Q1399">
        <v>4000</v>
      </c>
      <c r="R1399" t="s">
        <v>2981</v>
      </c>
      <c r="S1399">
        <v>904</v>
      </c>
      <c r="T1399" t="s">
        <v>1191</v>
      </c>
      <c r="U1399">
        <v>680</v>
      </c>
      <c r="V1399">
        <v>17000</v>
      </c>
      <c r="W1399">
        <v>5826</v>
      </c>
      <c r="X1399">
        <v>2</v>
      </c>
      <c r="Y1399">
        <v>97664</v>
      </c>
      <c r="Z1399">
        <v>275</v>
      </c>
      <c r="AA1399">
        <v>232</v>
      </c>
      <c r="AB1399" t="s">
        <v>7283</v>
      </c>
    </row>
    <row r="1400" spans="1:28" x14ac:dyDescent="0.3">
      <c r="A1400" s="4" t="s">
        <v>7285</v>
      </c>
      <c r="B1400" t="s">
        <v>67</v>
      </c>
      <c r="C1400" t="s">
        <v>68</v>
      </c>
      <c r="D1400" t="s">
        <v>58</v>
      </c>
      <c r="E1400">
        <v>1991</v>
      </c>
      <c r="F1400">
        <v>128</v>
      </c>
      <c r="G1400" t="s">
        <v>1550</v>
      </c>
      <c r="H1400" t="s">
        <v>7286</v>
      </c>
      <c r="I1400" s="4">
        <v>35000000</v>
      </c>
      <c r="J1400" s="4">
        <v>79100000</v>
      </c>
      <c r="K1400">
        <v>7.3</v>
      </c>
      <c r="L1400">
        <v>2.35</v>
      </c>
      <c r="M1400" t="s">
        <v>612</v>
      </c>
      <c r="N1400" t="s">
        <v>514</v>
      </c>
      <c r="O1400">
        <v>17000</v>
      </c>
      <c r="P1400" t="s">
        <v>1765</v>
      </c>
      <c r="Q1400">
        <v>22000</v>
      </c>
      <c r="R1400" t="s">
        <v>7284</v>
      </c>
      <c r="S1400">
        <v>1000</v>
      </c>
      <c r="T1400" t="s">
        <v>1541</v>
      </c>
      <c r="U1400">
        <v>387</v>
      </c>
      <c r="V1400">
        <v>0</v>
      </c>
      <c r="W1400">
        <v>24006</v>
      </c>
      <c r="X1400">
        <v>0</v>
      </c>
      <c r="Y1400">
        <v>127503</v>
      </c>
      <c r="Z1400">
        <v>120</v>
      </c>
      <c r="AA1400">
        <v>261</v>
      </c>
      <c r="AB1400" t="s">
        <v>7287</v>
      </c>
    </row>
    <row r="1401" spans="1:28" x14ac:dyDescent="0.3">
      <c r="A1401" s="4" t="s">
        <v>7288</v>
      </c>
      <c r="B1401" t="s">
        <v>67</v>
      </c>
      <c r="C1401" t="s">
        <v>68</v>
      </c>
      <c r="D1401" t="s">
        <v>58</v>
      </c>
      <c r="E1401">
        <v>2008</v>
      </c>
      <c r="F1401">
        <v>123</v>
      </c>
      <c r="G1401" t="s">
        <v>2144</v>
      </c>
      <c r="H1401" t="s">
        <v>7289</v>
      </c>
      <c r="I1401" s="4">
        <v>35000000</v>
      </c>
      <c r="J1401" s="4">
        <v>81159365</v>
      </c>
      <c r="K1401">
        <v>6.8</v>
      </c>
      <c r="L1401">
        <v>2.35</v>
      </c>
      <c r="M1401" t="s">
        <v>69</v>
      </c>
      <c r="N1401" t="s">
        <v>3116</v>
      </c>
      <c r="O1401">
        <v>126</v>
      </c>
      <c r="P1401" t="s">
        <v>147</v>
      </c>
      <c r="Q1401">
        <v>18000</v>
      </c>
      <c r="R1401" t="s">
        <v>1867</v>
      </c>
      <c r="S1401">
        <v>5000</v>
      </c>
      <c r="T1401" t="s">
        <v>856</v>
      </c>
      <c r="U1401">
        <v>1000</v>
      </c>
      <c r="V1401">
        <v>0</v>
      </c>
      <c r="W1401">
        <v>25661</v>
      </c>
      <c r="X1401">
        <v>2</v>
      </c>
      <c r="Y1401">
        <v>191470</v>
      </c>
      <c r="Z1401">
        <v>144</v>
      </c>
      <c r="AA1401">
        <v>278</v>
      </c>
      <c r="AB1401" t="s">
        <v>7290</v>
      </c>
    </row>
    <row r="1402" spans="1:28" x14ac:dyDescent="0.3">
      <c r="A1402" s="4" t="s">
        <v>7292</v>
      </c>
      <c r="B1402" t="s">
        <v>67</v>
      </c>
      <c r="C1402" t="s">
        <v>704</v>
      </c>
      <c r="D1402" t="s">
        <v>58</v>
      </c>
      <c r="E1402">
        <v>2015</v>
      </c>
      <c r="F1402">
        <v>129</v>
      </c>
      <c r="G1402" t="s">
        <v>1700</v>
      </c>
      <c r="H1402" t="s">
        <v>7294</v>
      </c>
      <c r="I1402" s="4">
        <v>35000000</v>
      </c>
      <c r="J1402" s="4">
        <v>110008260</v>
      </c>
      <c r="K1402">
        <v>6.3</v>
      </c>
      <c r="L1402">
        <v>2.35</v>
      </c>
      <c r="M1402" t="s">
        <v>612</v>
      </c>
      <c r="N1402" t="s">
        <v>3232</v>
      </c>
      <c r="O1402">
        <v>0</v>
      </c>
      <c r="P1402" t="s">
        <v>7291</v>
      </c>
      <c r="Q1402">
        <v>492</v>
      </c>
      <c r="R1402" t="s">
        <v>6176</v>
      </c>
      <c r="S1402">
        <v>392</v>
      </c>
      <c r="T1402" t="s">
        <v>7293</v>
      </c>
      <c r="U1402">
        <v>213</v>
      </c>
      <c r="V1402">
        <v>25000</v>
      </c>
      <c r="W1402">
        <v>1450</v>
      </c>
      <c r="X1402">
        <v>1</v>
      </c>
      <c r="Y1402">
        <v>94241</v>
      </c>
      <c r="Z1402">
        <v>332</v>
      </c>
      <c r="AA1402">
        <v>309</v>
      </c>
      <c r="AB1402" t="s">
        <v>7295</v>
      </c>
    </row>
    <row r="1403" spans="1:28" x14ac:dyDescent="0.3">
      <c r="A1403" s="4" t="s">
        <v>7298</v>
      </c>
      <c r="B1403" t="s">
        <v>67</v>
      </c>
      <c r="C1403" t="s">
        <v>68</v>
      </c>
      <c r="D1403" t="s">
        <v>58</v>
      </c>
      <c r="E1403">
        <v>2005</v>
      </c>
      <c r="F1403">
        <v>105</v>
      </c>
      <c r="G1403" t="s">
        <v>1700</v>
      </c>
      <c r="H1403" t="s">
        <v>7300</v>
      </c>
      <c r="I1403" s="4">
        <v>35000000</v>
      </c>
      <c r="J1403" s="4">
        <v>67962333</v>
      </c>
      <c r="K1403">
        <v>5.9</v>
      </c>
      <c r="L1403">
        <v>1.85</v>
      </c>
      <c r="M1403" t="s">
        <v>69</v>
      </c>
      <c r="N1403" t="s">
        <v>7296</v>
      </c>
      <c r="O1403">
        <v>8</v>
      </c>
      <c r="P1403" t="s">
        <v>830</v>
      </c>
      <c r="Q1403">
        <v>1000</v>
      </c>
      <c r="R1403" t="s">
        <v>7297</v>
      </c>
      <c r="S1403">
        <v>358</v>
      </c>
      <c r="T1403" t="s">
        <v>7299</v>
      </c>
      <c r="U1403">
        <v>278</v>
      </c>
      <c r="V1403">
        <v>919</v>
      </c>
      <c r="W1403">
        <v>2689</v>
      </c>
      <c r="X1403">
        <v>2</v>
      </c>
      <c r="Y1403">
        <v>33887</v>
      </c>
      <c r="Z1403">
        <v>104</v>
      </c>
      <c r="AA1403">
        <v>160</v>
      </c>
      <c r="AB1403" t="s">
        <v>7301</v>
      </c>
    </row>
    <row r="1404" spans="1:28" x14ac:dyDescent="0.3">
      <c r="A1404" s="4" t="s">
        <v>7302</v>
      </c>
      <c r="B1404" t="s">
        <v>67</v>
      </c>
      <c r="C1404" t="s">
        <v>68</v>
      </c>
      <c r="D1404" t="s">
        <v>58</v>
      </c>
      <c r="E1404">
        <v>1996</v>
      </c>
      <c r="F1404">
        <v>162</v>
      </c>
      <c r="G1404" t="s">
        <v>5605</v>
      </c>
      <c r="H1404" t="s">
        <v>7303</v>
      </c>
      <c r="I1404" s="4">
        <v>27000000</v>
      </c>
      <c r="J1404" s="4">
        <v>78651430</v>
      </c>
      <c r="K1404">
        <v>7.4</v>
      </c>
      <c r="L1404">
        <v>1.85</v>
      </c>
      <c r="M1404" t="s">
        <v>612</v>
      </c>
      <c r="N1404" t="s">
        <v>2664</v>
      </c>
      <c r="O1404">
        <v>333</v>
      </c>
      <c r="P1404" t="s">
        <v>463</v>
      </c>
      <c r="Q1404">
        <v>14000</v>
      </c>
      <c r="R1404" t="s">
        <v>230</v>
      </c>
      <c r="S1404">
        <v>1000</v>
      </c>
      <c r="T1404" t="s">
        <v>1298</v>
      </c>
      <c r="U1404">
        <v>362</v>
      </c>
      <c r="V1404">
        <v>0</v>
      </c>
      <c r="W1404">
        <v>15912</v>
      </c>
      <c r="X1404">
        <v>0</v>
      </c>
      <c r="Y1404">
        <v>142067</v>
      </c>
      <c r="Z1404">
        <v>116</v>
      </c>
      <c r="AA1404">
        <v>457</v>
      </c>
      <c r="AB1404" t="s">
        <v>7304</v>
      </c>
    </row>
    <row r="1405" spans="1:28" x14ac:dyDescent="0.3">
      <c r="A1405" s="4" t="s">
        <v>7306</v>
      </c>
      <c r="B1405" t="s">
        <v>67</v>
      </c>
      <c r="C1405" t="s">
        <v>68</v>
      </c>
      <c r="D1405" t="s">
        <v>58</v>
      </c>
      <c r="E1405">
        <v>1997</v>
      </c>
      <c r="F1405">
        <v>138</v>
      </c>
      <c r="G1405" t="s">
        <v>2161</v>
      </c>
      <c r="H1405" t="s">
        <v>7307</v>
      </c>
      <c r="I1405" s="4">
        <v>35000000</v>
      </c>
      <c r="J1405" s="4">
        <v>64604977</v>
      </c>
      <c r="K1405">
        <v>8.3000000000000007</v>
      </c>
      <c r="L1405">
        <v>2.35</v>
      </c>
      <c r="M1405" t="s">
        <v>612</v>
      </c>
      <c r="N1405" t="s">
        <v>4919</v>
      </c>
      <c r="O1405">
        <v>161</v>
      </c>
      <c r="P1405" t="s">
        <v>147</v>
      </c>
      <c r="Q1405">
        <v>18000</v>
      </c>
      <c r="R1405" t="s">
        <v>7305</v>
      </c>
      <c r="S1405">
        <v>398</v>
      </c>
      <c r="T1405" t="s">
        <v>3774</v>
      </c>
      <c r="U1405">
        <v>210</v>
      </c>
      <c r="V1405">
        <v>11000</v>
      </c>
      <c r="W1405">
        <v>19129</v>
      </c>
      <c r="X1405">
        <v>2</v>
      </c>
      <c r="Y1405">
        <v>414219</v>
      </c>
      <c r="Z1405">
        <v>177</v>
      </c>
      <c r="AA1405">
        <v>625</v>
      </c>
      <c r="AB1405" t="s">
        <v>7308</v>
      </c>
    </row>
    <row r="1406" spans="1:28" x14ac:dyDescent="0.3">
      <c r="A1406" s="4" t="s">
        <v>7310</v>
      </c>
      <c r="B1406" t="s">
        <v>67</v>
      </c>
      <c r="C1406" t="s">
        <v>68</v>
      </c>
      <c r="D1406" t="s">
        <v>58</v>
      </c>
      <c r="E1406">
        <v>2005</v>
      </c>
      <c r="F1406">
        <v>100</v>
      </c>
      <c r="G1406" t="s">
        <v>7309</v>
      </c>
      <c r="H1406" t="s">
        <v>7311</v>
      </c>
      <c r="I1406" s="4">
        <v>35000000</v>
      </c>
      <c r="J1406" s="4">
        <v>63939454</v>
      </c>
      <c r="K1406">
        <v>6.2</v>
      </c>
      <c r="L1406">
        <v>2.35</v>
      </c>
      <c r="M1406" t="s">
        <v>122</v>
      </c>
      <c r="N1406" t="s">
        <v>624</v>
      </c>
      <c r="O1406">
        <v>31</v>
      </c>
      <c r="P1406" t="s">
        <v>2316</v>
      </c>
      <c r="Q1406">
        <v>947</v>
      </c>
      <c r="R1406" t="s">
        <v>1660</v>
      </c>
      <c r="S1406">
        <v>742</v>
      </c>
      <c r="T1406" t="s">
        <v>4734</v>
      </c>
      <c r="U1406">
        <v>591</v>
      </c>
      <c r="V1406">
        <v>0</v>
      </c>
      <c r="W1406">
        <v>2968</v>
      </c>
      <c r="X1406">
        <v>3</v>
      </c>
      <c r="Y1406">
        <v>61321</v>
      </c>
      <c r="Z1406">
        <v>127</v>
      </c>
      <c r="AA1406">
        <v>217</v>
      </c>
      <c r="AB1406" t="s">
        <v>7312</v>
      </c>
    </row>
    <row r="1407" spans="1:28" x14ac:dyDescent="0.3">
      <c r="A1407" s="4" t="s">
        <v>7313</v>
      </c>
      <c r="B1407" t="s">
        <v>67</v>
      </c>
      <c r="C1407" t="s">
        <v>68</v>
      </c>
      <c r="D1407" t="s">
        <v>58</v>
      </c>
      <c r="E1407">
        <v>1997</v>
      </c>
      <c r="F1407">
        <v>90</v>
      </c>
      <c r="G1407" t="s">
        <v>10</v>
      </c>
      <c r="H1407" t="s">
        <v>7315</v>
      </c>
      <c r="I1407" s="4">
        <v>35000000</v>
      </c>
      <c r="J1407" s="4">
        <v>63826569</v>
      </c>
      <c r="K1407">
        <v>6.3</v>
      </c>
      <c r="L1407">
        <v>1.85</v>
      </c>
      <c r="M1407" t="s">
        <v>69</v>
      </c>
      <c r="N1407" t="s">
        <v>1973</v>
      </c>
      <c r="O1407">
        <v>0</v>
      </c>
      <c r="P1407" t="s">
        <v>3118</v>
      </c>
      <c r="Q1407">
        <v>19000</v>
      </c>
      <c r="R1407" t="s">
        <v>6070</v>
      </c>
      <c r="S1407">
        <v>957</v>
      </c>
      <c r="T1407" t="s">
        <v>7314</v>
      </c>
      <c r="U1407">
        <v>945</v>
      </c>
      <c r="V1407">
        <v>0</v>
      </c>
      <c r="W1407">
        <v>23504</v>
      </c>
      <c r="X1407">
        <v>0</v>
      </c>
      <c r="Y1407">
        <v>32416</v>
      </c>
      <c r="Z1407">
        <v>83</v>
      </c>
      <c r="AA1407">
        <v>138</v>
      </c>
      <c r="AB1407" t="s">
        <v>7316</v>
      </c>
    </row>
    <row r="1408" spans="1:28" x14ac:dyDescent="0.3">
      <c r="A1408" s="4" t="s">
        <v>7319</v>
      </c>
      <c r="B1408" t="s">
        <v>67</v>
      </c>
      <c r="C1408" t="s">
        <v>68</v>
      </c>
      <c r="D1408" t="s">
        <v>58</v>
      </c>
      <c r="E1408">
        <v>1995</v>
      </c>
      <c r="F1408">
        <v>108</v>
      </c>
      <c r="G1408" t="s">
        <v>2227</v>
      </c>
      <c r="H1408" t="s">
        <v>7321</v>
      </c>
      <c r="I1408" s="4">
        <v>35000000</v>
      </c>
      <c r="J1408" s="4">
        <v>60054449</v>
      </c>
      <c r="K1408">
        <v>5.8</v>
      </c>
      <c r="L1408">
        <v>2.35</v>
      </c>
      <c r="M1408" t="s">
        <v>612</v>
      </c>
      <c r="N1408" t="s">
        <v>1511</v>
      </c>
      <c r="O1408">
        <v>79</v>
      </c>
      <c r="P1408" t="s">
        <v>7318</v>
      </c>
      <c r="Q1408">
        <v>900</v>
      </c>
      <c r="R1408" t="s">
        <v>7317</v>
      </c>
      <c r="S1408">
        <v>759</v>
      </c>
      <c r="T1408" t="s">
        <v>7320</v>
      </c>
      <c r="U1408">
        <v>25</v>
      </c>
      <c r="V1408">
        <v>0</v>
      </c>
      <c r="W1408">
        <v>1715</v>
      </c>
      <c r="X1408">
        <v>0</v>
      </c>
      <c r="Y1408">
        <v>61018</v>
      </c>
      <c r="Z1408">
        <v>97</v>
      </c>
      <c r="AA1408">
        <v>140</v>
      </c>
      <c r="AB1408" t="s">
        <v>7322</v>
      </c>
    </row>
    <row r="1409" spans="1:28" x14ac:dyDescent="0.3">
      <c r="A1409" s="4" t="s">
        <v>7324</v>
      </c>
      <c r="B1409" t="s">
        <v>67</v>
      </c>
      <c r="C1409" t="s">
        <v>68</v>
      </c>
      <c r="D1409" t="s">
        <v>58</v>
      </c>
      <c r="E1409">
        <v>1984</v>
      </c>
      <c r="F1409">
        <v>101</v>
      </c>
      <c r="G1409" t="s">
        <v>23</v>
      </c>
      <c r="H1409" t="s">
        <v>7326</v>
      </c>
      <c r="I1409" s="4">
        <v>1800000</v>
      </c>
      <c r="J1409" s="4">
        <v>26505000</v>
      </c>
      <c r="K1409">
        <v>7.5</v>
      </c>
      <c r="L1409">
        <v>1.85</v>
      </c>
      <c r="M1409" t="s">
        <v>7328</v>
      </c>
      <c r="N1409" t="s">
        <v>6306</v>
      </c>
      <c r="O1409">
        <v>0</v>
      </c>
      <c r="P1409" t="s">
        <v>73</v>
      </c>
      <c r="Q1409">
        <v>40000</v>
      </c>
      <c r="R1409" t="s">
        <v>7323</v>
      </c>
      <c r="S1409">
        <v>852</v>
      </c>
      <c r="T1409" t="s">
        <v>7325</v>
      </c>
      <c r="U1409">
        <v>574</v>
      </c>
      <c r="V1409">
        <v>10000</v>
      </c>
      <c r="W1409">
        <v>42918</v>
      </c>
      <c r="X1409">
        <v>1</v>
      </c>
      <c r="Y1409">
        <v>149285</v>
      </c>
      <c r="Z1409">
        <v>256</v>
      </c>
      <c r="AA1409">
        <v>668</v>
      </c>
      <c r="AB1409" t="s">
        <v>7327</v>
      </c>
    </row>
    <row r="1410" spans="1:28" x14ac:dyDescent="0.3">
      <c r="A1410" s="4" t="s">
        <v>7329</v>
      </c>
      <c r="B1410" t="s">
        <v>67</v>
      </c>
      <c r="C1410" t="s">
        <v>68</v>
      </c>
      <c r="D1410" t="s">
        <v>58</v>
      </c>
      <c r="E1410">
        <v>2000</v>
      </c>
      <c r="F1410">
        <v>109</v>
      </c>
      <c r="G1410" t="s">
        <v>4341</v>
      </c>
      <c r="H1410" t="s">
        <v>7330</v>
      </c>
      <c r="I1410" s="4">
        <v>33000000</v>
      </c>
      <c r="J1410" s="4">
        <v>61280963</v>
      </c>
      <c r="K1410">
        <v>6.3</v>
      </c>
      <c r="L1410">
        <v>2.35</v>
      </c>
      <c r="M1410" t="s">
        <v>612</v>
      </c>
      <c r="N1410" t="s">
        <v>2466</v>
      </c>
      <c r="O1410">
        <v>763</v>
      </c>
      <c r="P1410" t="s">
        <v>4645</v>
      </c>
      <c r="Q1410">
        <v>812</v>
      </c>
      <c r="R1410" t="s">
        <v>948</v>
      </c>
      <c r="S1410">
        <v>551</v>
      </c>
      <c r="T1410" t="s">
        <v>6750</v>
      </c>
      <c r="U1410">
        <v>311</v>
      </c>
      <c r="V1410">
        <v>0</v>
      </c>
      <c r="W1410">
        <v>2474</v>
      </c>
      <c r="X1410">
        <v>1</v>
      </c>
      <c r="Y1410">
        <v>79877</v>
      </c>
      <c r="Z1410">
        <v>225</v>
      </c>
      <c r="AA1410">
        <v>677</v>
      </c>
      <c r="AB1410" t="s">
        <v>7331</v>
      </c>
    </row>
    <row r="1411" spans="1:28" x14ac:dyDescent="0.3">
      <c r="A1411" s="4" t="s">
        <v>7333</v>
      </c>
      <c r="B1411" t="s">
        <v>67</v>
      </c>
      <c r="C1411" t="s">
        <v>68</v>
      </c>
      <c r="D1411" t="s">
        <v>58</v>
      </c>
      <c r="E1411">
        <v>1998</v>
      </c>
      <c r="F1411">
        <v>132</v>
      </c>
      <c r="G1411" t="s">
        <v>154</v>
      </c>
      <c r="H1411" t="s">
        <v>7335</v>
      </c>
      <c r="I1411" s="4">
        <v>35000000</v>
      </c>
      <c r="J1411" s="4">
        <v>56876365</v>
      </c>
      <c r="K1411">
        <v>6.4</v>
      </c>
      <c r="L1411">
        <v>1.85</v>
      </c>
      <c r="M1411" t="s">
        <v>69</v>
      </c>
      <c r="N1411" t="s">
        <v>3380</v>
      </c>
      <c r="O1411">
        <v>130</v>
      </c>
      <c r="P1411" t="s">
        <v>242</v>
      </c>
      <c r="Q1411">
        <v>29000</v>
      </c>
      <c r="R1411" t="s">
        <v>7332</v>
      </c>
      <c r="S1411">
        <v>130</v>
      </c>
      <c r="T1411" t="s">
        <v>7334</v>
      </c>
      <c r="U1411">
        <v>80</v>
      </c>
      <c r="V1411">
        <v>0</v>
      </c>
      <c r="W1411">
        <v>29265</v>
      </c>
      <c r="X1411">
        <v>1</v>
      </c>
      <c r="Y1411">
        <v>125219</v>
      </c>
      <c r="Z1411">
        <v>83</v>
      </c>
      <c r="AA1411">
        <v>244</v>
      </c>
      <c r="AB1411" t="s">
        <v>7336</v>
      </c>
    </row>
    <row r="1412" spans="1:28" x14ac:dyDescent="0.3">
      <c r="A1412" s="4" t="s">
        <v>7339</v>
      </c>
      <c r="B1412" t="s">
        <v>67</v>
      </c>
      <c r="C1412" t="s">
        <v>68</v>
      </c>
      <c r="D1412" t="s">
        <v>58</v>
      </c>
      <c r="E1412">
        <v>2010</v>
      </c>
      <c r="F1412">
        <v>123</v>
      </c>
      <c r="G1412" t="s">
        <v>7338</v>
      </c>
      <c r="H1412" t="s">
        <v>7340</v>
      </c>
      <c r="I1412" s="4">
        <v>35000000</v>
      </c>
      <c r="J1412" s="4">
        <v>59699513</v>
      </c>
      <c r="K1412">
        <v>7.2</v>
      </c>
      <c r="L1412">
        <v>2.35</v>
      </c>
      <c r="M1412" t="s">
        <v>122</v>
      </c>
      <c r="N1412" t="s">
        <v>3380</v>
      </c>
      <c r="O1412">
        <v>130</v>
      </c>
      <c r="P1412" t="s">
        <v>1342</v>
      </c>
      <c r="Q1412">
        <v>826</v>
      </c>
      <c r="R1412" t="s">
        <v>7337</v>
      </c>
      <c r="S1412">
        <v>638</v>
      </c>
      <c r="T1412" t="s">
        <v>5093</v>
      </c>
      <c r="U1412">
        <v>426</v>
      </c>
      <c r="V1412">
        <v>0</v>
      </c>
      <c r="W1412">
        <v>2259</v>
      </c>
      <c r="X1412">
        <v>0</v>
      </c>
      <c r="Y1412">
        <v>20827</v>
      </c>
      <c r="Z1412">
        <v>160</v>
      </c>
      <c r="AA1412">
        <v>136</v>
      </c>
      <c r="AB1412" t="s">
        <v>7341</v>
      </c>
    </row>
    <row r="1413" spans="1:28" x14ac:dyDescent="0.3">
      <c r="A1413" s="4" t="s">
        <v>7343</v>
      </c>
      <c r="B1413" t="s">
        <v>67</v>
      </c>
      <c r="C1413" t="s">
        <v>3869</v>
      </c>
      <c r="D1413" t="s">
        <v>58</v>
      </c>
      <c r="E1413">
        <v>2007</v>
      </c>
      <c r="F1413">
        <v>87</v>
      </c>
      <c r="G1413" t="s">
        <v>896</v>
      </c>
      <c r="H1413" t="s">
        <v>7344</v>
      </c>
      <c r="I1413" s="4">
        <v>34000000</v>
      </c>
      <c r="J1413" s="4">
        <v>54132596</v>
      </c>
      <c r="K1413">
        <v>6.3</v>
      </c>
      <c r="L1413">
        <v>2.35</v>
      </c>
      <c r="M1413" t="s">
        <v>122</v>
      </c>
      <c r="N1413" t="s">
        <v>7342</v>
      </c>
      <c r="O1413">
        <v>14</v>
      </c>
      <c r="P1413" t="s">
        <v>249</v>
      </c>
      <c r="Q1413">
        <v>11000</v>
      </c>
      <c r="R1413" t="s">
        <v>2495</v>
      </c>
      <c r="S1413">
        <v>4000</v>
      </c>
      <c r="T1413" t="s">
        <v>778</v>
      </c>
      <c r="U1413">
        <v>691</v>
      </c>
      <c r="V1413">
        <v>0</v>
      </c>
      <c r="W1413">
        <v>16571</v>
      </c>
      <c r="X1413">
        <v>0</v>
      </c>
      <c r="Y1413">
        <v>53786</v>
      </c>
      <c r="Z1413">
        <v>191</v>
      </c>
      <c r="AA1413">
        <v>211</v>
      </c>
      <c r="AB1413" t="s">
        <v>7345</v>
      </c>
    </row>
    <row r="1414" spans="1:28" x14ac:dyDescent="0.3">
      <c r="A1414" s="4" t="s">
        <v>7347</v>
      </c>
      <c r="B1414" t="s">
        <v>67</v>
      </c>
      <c r="C1414" t="s">
        <v>68</v>
      </c>
      <c r="D1414" t="s">
        <v>58</v>
      </c>
      <c r="E1414">
        <v>2003</v>
      </c>
      <c r="F1414">
        <v>109</v>
      </c>
      <c r="G1414" t="s">
        <v>1655</v>
      </c>
      <c r="H1414" t="s">
        <v>7348</v>
      </c>
      <c r="I1414" s="4">
        <v>35000000</v>
      </c>
      <c r="J1414" s="4">
        <v>52277485</v>
      </c>
      <c r="K1414">
        <v>6.9</v>
      </c>
      <c r="L1414">
        <v>1.85</v>
      </c>
      <c r="M1414" t="s">
        <v>122</v>
      </c>
      <c r="N1414" t="s">
        <v>7346</v>
      </c>
      <c r="O1414">
        <v>19</v>
      </c>
      <c r="P1414" t="s">
        <v>1256</v>
      </c>
      <c r="Q1414">
        <v>1000</v>
      </c>
      <c r="R1414" t="s">
        <v>6768</v>
      </c>
      <c r="S1414">
        <v>762</v>
      </c>
      <c r="T1414" t="s">
        <v>6474</v>
      </c>
      <c r="U1414">
        <v>568</v>
      </c>
      <c r="V1414">
        <v>0</v>
      </c>
      <c r="W1414">
        <v>4231</v>
      </c>
      <c r="X1414">
        <v>1</v>
      </c>
      <c r="Y1414">
        <v>32370</v>
      </c>
      <c r="Z1414">
        <v>74</v>
      </c>
      <c r="AA1414">
        <v>196</v>
      </c>
      <c r="AB1414" t="s">
        <v>7349</v>
      </c>
    </row>
    <row r="1415" spans="1:28" x14ac:dyDescent="0.3">
      <c r="A1415" s="4" t="s">
        <v>7350</v>
      </c>
      <c r="B1415" t="s">
        <v>67</v>
      </c>
      <c r="C1415" t="s">
        <v>68</v>
      </c>
      <c r="D1415" t="s">
        <v>58</v>
      </c>
      <c r="E1415">
        <v>2011</v>
      </c>
      <c r="F1415">
        <v>109</v>
      </c>
      <c r="G1415" t="s">
        <v>1700</v>
      </c>
      <c r="H1415" t="s">
        <v>7351</v>
      </c>
      <c r="I1415" s="4">
        <v>35000000</v>
      </c>
      <c r="J1415" s="4">
        <v>55802754</v>
      </c>
      <c r="K1415">
        <v>6.6</v>
      </c>
      <c r="L1415">
        <v>2.35</v>
      </c>
      <c r="M1415" t="s">
        <v>612</v>
      </c>
      <c r="N1415" t="s">
        <v>3743</v>
      </c>
      <c r="O1415">
        <v>87</v>
      </c>
      <c r="P1415" t="s">
        <v>317</v>
      </c>
      <c r="Q1415">
        <v>15000</v>
      </c>
      <c r="R1415" t="s">
        <v>750</v>
      </c>
      <c r="S1415">
        <v>3000</v>
      </c>
      <c r="T1415" t="s">
        <v>6097</v>
      </c>
      <c r="U1415">
        <v>923</v>
      </c>
      <c r="V1415">
        <v>41000</v>
      </c>
      <c r="W1415">
        <v>20956</v>
      </c>
      <c r="X1415">
        <v>2</v>
      </c>
      <c r="Y1415">
        <v>270228</v>
      </c>
      <c r="Z1415">
        <v>238</v>
      </c>
      <c r="AA1415">
        <v>194</v>
      </c>
      <c r="AB1415" t="s">
        <v>7352</v>
      </c>
    </row>
    <row r="1416" spans="1:28" x14ac:dyDescent="0.3">
      <c r="A1416" s="4" t="s">
        <v>7353</v>
      </c>
      <c r="B1416" t="s">
        <v>67</v>
      </c>
      <c r="C1416" t="s">
        <v>68</v>
      </c>
      <c r="D1416" t="s">
        <v>58</v>
      </c>
      <c r="E1416">
        <v>2016</v>
      </c>
      <c r="F1416">
        <v>92</v>
      </c>
      <c r="G1416" t="s">
        <v>10</v>
      </c>
      <c r="H1416" t="s">
        <v>7355</v>
      </c>
      <c r="I1416" s="4">
        <v>35000000</v>
      </c>
      <c r="J1416" s="4">
        <v>55291815</v>
      </c>
      <c r="K1416">
        <v>6</v>
      </c>
      <c r="L1416">
        <v>2.35</v>
      </c>
      <c r="M1416" t="s">
        <v>612</v>
      </c>
      <c r="N1416" t="s">
        <v>6414</v>
      </c>
      <c r="O1416">
        <v>89</v>
      </c>
      <c r="P1416" t="s">
        <v>516</v>
      </c>
      <c r="Q1416">
        <v>17000</v>
      </c>
      <c r="R1416" t="s">
        <v>538</v>
      </c>
      <c r="S1416">
        <v>329</v>
      </c>
      <c r="T1416" t="s">
        <v>7354</v>
      </c>
      <c r="U1416">
        <v>190</v>
      </c>
      <c r="V1416">
        <v>0</v>
      </c>
      <c r="W1416">
        <v>17860</v>
      </c>
      <c r="X1416">
        <v>0</v>
      </c>
      <c r="Y1416">
        <v>28041</v>
      </c>
      <c r="Z1416">
        <v>177</v>
      </c>
      <c r="AA1416">
        <v>111</v>
      </c>
      <c r="AB1416" t="s">
        <v>7356</v>
      </c>
    </row>
    <row r="1417" spans="1:28" x14ac:dyDescent="0.3">
      <c r="A1417" s="4" t="s">
        <v>7358</v>
      </c>
      <c r="B1417" t="s">
        <v>67</v>
      </c>
      <c r="C1417" t="s">
        <v>68</v>
      </c>
      <c r="D1417" t="s">
        <v>58</v>
      </c>
      <c r="E1417">
        <v>2013</v>
      </c>
      <c r="F1417">
        <v>125</v>
      </c>
      <c r="G1417" t="s">
        <v>7357</v>
      </c>
      <c r="H1417" t="s">
        <v>7359</v>
      </c>
      <c r="I1417" s="4">
        <v>35000000</v>
      </c>
      <c r="J1417" s="4">
        <v>83299761</v>
      </c>
      <c r="K1417">
        <v>7.5</v>
      </c>
      <c r="L1417">
        <v>2.35</v>
      </c>
      <c r="M1417" t="s">
        <v>69</v>
      </c>
      <c r="N1417" t="s">
        <v>2073</v>
      </c>
      <c r="O1417">
        <v>102</v>
      </c>
      <c r="P1417" t="s">
        <v>349</v>
      </c>
      <c r="Q1417">
        <v>15000</v>
      </c>
      <c r="R1417" t="s">
        <v>162</v>
      </c>
      <c r="S1417">
        <v>2000</v>
      </c>
      <c r="T1417" t="s">
        <v>323</v>
      </c>
      <c r="U1417">
        <v>825</v>
      </c>
      <c r="V1417">
        <v>39000</v>
      </c>
      <c r="W1417">
        <v>19809</v>
      </c>
      <c r="X1417">
        <v>2</v>
      </c>
      <c r="Y1417">
        <v>117719</v>
      </c>
      <c r="Z1417">
        <v>405</v>
      </c>
      <c r="AA1417">
        <v>306</v>
      </c>
      <c r="AB1417" t="s">
        <v>7360</v>
      </c>
    </row>
    <row r="1418" spans="1:28" x14ac:dyDescent="0.3">
      <c r="A1418" s="4" t="s">
        <v>7361</v>
      </c>
      <c r="B1418" t="s">
        <v>67</v>
      </c>
      <c r="C1418" t="s">
        <v>68</v>
      </c>
      <c r="D1418" t="s">
        <v>58</v>
      </c>
      <c r="E1418">
        <v>1992</v>
      </c>
      <c r="F1418">
        <v>202</v>
      </c>
      <c r="G1418" t="s">
        <v>6112</v>
      </c>
      <c r="H1418" t="s">
        <v>7363</v>
      </c>
      <c r="I1418" s="4">
        <v>33000000</v>
      </c>
      <c r="J1418" s="4">
        <v>48169908</v>
      </c>
      <c r="K1418">
        <v>7.7</v>
      </c>
      <c r="L1418">
        <v>1.85</v>
      </c>
      <c r="M1418" t="s">
        <v>69</v>
      </c>
      <c r="N1418" t="s">
        <v>5081</v>
      </c>
      <c r="O1418">
        <v>0</v>
      </c>
      <c r="P1418" t="s">
        <v>1746</v>
      </c>
      <c r="Q1418">
        <v>18000</v>
      </c>
      <c r="R1418" t="s">
        <v>497</v>
      </c>
      <c r="S1418">
        <v>848</v>
      </c>
      <c r="T1418" t="s">
        <v>7362</v>
      </c>
      <c r="U1418">
        <v>318</v>
      </c>
      <c r="V1418">
        <v>0</v>
      </c>
      <c r="W1418">
        <v>20143</v>
      </c>
      <c r="X1418">
        <v>0</v>
      </c>
      <c r="Y1418">
        <v>63923</v>
      </c>
      <c r="Z1418">
        <v>61</v>
      </c>
      <c r="AA1418">
        <v>156</v>
      </c>
      <c r="AB1418" t="s">
        <v>7364</v>
      </c>
    </row>
    <row r="1419" spans="1:28" x14ac:dyDescent="0.3">
      <c r="A1419" s="4" t="s">
        <v>7366</v>
      </c>
      <c r="B1419" t="s">
        <v>67</v>
      </c>
      <c r="C1419" t="s">
        <v>68</v>
      </c>
      <c r="D1419" t="s">
        <v>58</v>
      </c>
      <c r="E1419">
        <v>2012</v>
      </c>
      <c r="F1419">
        <v>134</v>
      </c>
      <c r="G1419" t="s">
        <v>10</v>
      </c>
      <c r="H1419" t="s">
        <v>7368</v>
      </c>
      <c r="I1419" s="4">
        <v>35000000</v>
      </c>
      <c r="J1419" s="4">
        <v>67523385</v>
      </c>
      <c r="K1419">
        <v>6.2</v>
      </c>
      <c r="L1419">
        <v>2.35</v>
      </c>
      <c r="M1419" t="s">
        <v>612</v>
      </c>
      <c r="N1419" t="s">
        <v>3232</v>
      </c>
      <c r="O1419">
        <v>0</v>
      </c>
      <c r="P1419" t="s">
        <v>7365</v>
      </c>
      <c r="Q1419">
        <v>529</v>
      </c>
      <c r="R1419" t="s">
        <v>3234</v>
      </c>
      <c r="S1419">
        <v>130</v>
      </c>
      <c r="T1419" t="s">
        <v>7367</v>
      </c>
      <c r="U1419">
        <v>120</v>
      </c>
      <c r="V1419">
        <v>18000</v>
      </c>
      <c r="W1419">
        <v>1050</v>
      </c>
      <c r="X1419">
        <v>2</v>
      </c>
      <c r="Y1419">
        <v>104005</v>
      </c>
      <c r="Z1419">
        <v>285</v>
      </c>
      <c r="AA1419">
        <v>248</v>
      </c>
      <c r="AB1419" t="s">
        <v>7369</v>
      </c>
    </row>
    <row r="1420" spans="1:28" x14ac:dyDescent="0.3">
      <c r="A1420" s="4" t="s">
        <v>7370</v>
      </c>
      <c r="B1420" t="s">
        <v>67</v>
      </c>
      <c r="C1420" t="s">
        <v>68</v>
      </c>
      <c r="D1420" t="s">
        <v>58</v>
      </c>
      <c r="E1420">
        <v>2009</v>
      </c>
      <c r="F1420">
        <v>88</v>
      </c>
      <c r="G1420" t="s">
        <v>3072</v>
      </c>
      <c r="H1420" t="s">
        <v>7371</v>
      </c>
      <c r="I1420" s="4">
        <v>35000000</v>
      </c>
      <c r="J1420" s="4">
        <v>49474048</v>
      </c>
      <c r="K1420">
        <v>5.4</v>
      </c>
      <c r="L1420">
        <v>1.85</v>
      </c>
      <c r="M1420" t="s">
        <v>122</v>
      </c>
      <c r="N1420" t="s">
        <v>2185</v>
      </c>
      <c r="O1420">
        <v>12</v>
      </c>
      <c r="P1420" t="s">
        <v>837</v>
      </c>
      <c r="Q1420">
        <v>49000</v>
      </c>
      <c r="R1420" t="s">
        <v>830</v>
      </c>
      <c r="S1420">
        <v>1000</v>
      </c>
      <c r="T1420" t="s">
        <v>4933</v>
      </c>
      <c r="U1420">
        <v>931</v>
      </c>
      <c r="V1420">
        <v>0</v>
      </c>
      <c r="W1420">
        <v>53370</v>
      </c>
      <c r="X1420">
        <v>2</v>
      </c>
      <c r="Y1420">
        <v>31191</v>
      </c>
      <c r="Z1420">
        <v>124</v>
      </c>
      <c r="AA1420">
        <v>120</v>
      </c>
      <c r="AB1420" t="s">
        <v>7372</v>
      </c>
    </row>
    <row r="1421" spans="1:28" x14ac:dyDescent="0.3">
      <c r="A1421" s="4" t="s">
        <v>7375</v>
      </c>
      <c r="B1421" t="s">
        <v>67</v>
      </c>
      <c r="C1421" t="s">
        <v>68</v>
      </c>
      <c r="D1421" t="s">
        <v>58</v>
      </c>
      <c r="E1421">
        <v>2009</v>
      </c>
      <c r="F1421">
        <v>92</v>
      </c>
      <c r="G1421" t="s">
        <v>289</v>
      </c>
      <c r="H1421" t="s">
        <v>7377</v>
      </c>
      <c r="I1421" s="4">
        <v>35000000</v>
      </c>
      <c r="J1421" s="4">
        <v>45802315</v>
      </c>
      <c r="K1421">
        <v>6.6</v>
      </c>
      <c r="L1421">
        <v>2.35</v>
      </c>
      <c r="M1421" t="s">
        <v>612</v>
      </c>
      <c r="N1421" t="s">
        <v>7373</v>
      </c>
      <c r="O1421">
        <v>148</v>
      </c>
      <c r="P1421" t="s">
        <v>7374</v>
      </c>
      <c r="Q1421">
        <v>978</v>
      </c>
      <c r="R1421" t="s">
        <v>3821</v>
      </c>
      <c r="S1421">
        <v>593</v>
      </c>
      <c r="T1421" t="s">
        <v>7376</v>
      </c>
      <c r="U1421">
        <v>227</v>
      </c>
      <c r="V1421">
        <v>0</v>
      </c>
      <c r="W1421">
        <v>2184</v>
      </c>
      <c r="X1421">
        <v>1</v>
      </c>
      <c r="Y1421">
        <v>119974</v>
      </c>
      <c r="Z1421">
        <v>164</v>
      </c>
      <c r="AA1421">
        <v>169</v>
      </c>
      <c r="AB1421" t="s">
        <v>7378</v>
      </c>
    </row>
    <row r="1422" spans="1:28" x14ac:dyDescent="0.3">
      <c r="A1422" s="4" t="s">
        <v>7380</v>
      </c>
      <c r="B1422" t="s">
        <v>67</v>
      </c>
      <c r="C1422" t="s">
        <v>68</v>
      </c>
      <c r="D1422" t="s">
        <v>58</v>
      </c>
      <c r="E1422">
        <v>2007</v>
      </c>
      <c r="F1422">
        <v>91</v>
      </c>
      <c r="G1422" t="s">
        <v>1700</v>
      </c>
      <c r="H1422" t="s">
        <v>7381</v>
      </c>
      <c r="I1422" s="4">
        <v>35000000</v>
      </c>
      <c r="J1422" s="4">
        <v>43792641</v>
      </c>
      <c r="K1422">
        <v>5.3</v>
      </c>
      <c r="L1422">
        <v>2.35</v>
      </c>
      <c r="M1422" t="s">
        <v>69</v>
      </c>
      <c r="N1422" t="s">
        <v>6295</v>
      </c>
      <c r="O1422">
        <v>42</v>
      </c>
      <c r="P1422" t="s">
        <v>837</v>
      </c>
      <c r="Q1422">
        <v>49000</v>
      </c>
      <c r="R1422" t="s">
        <v>7379</v>
      </c>
      <c r="S1422">
        <v>838</v>
      </c>
      <c r="T1422" t="s">
        <v>568</v>
      </c>
      <c r="U1422">
        <v>766</v>
      </c>
      <c r="V1422">
        <v>913</v>
      </c>
      <c r="W1422">
        <v>52566</v>
      </c>
      <c r="X1422">
        <v>3</v>
      </c>
      <c r="Y1422">
        <v>32157</v>
      </c>
      <c r="Z1422">
        <v>120</v>
      </c>
      <c r="AA1422">
        <v>119</v>
      </c>
      <c r="AB1422" t="s">
        <v>7382</v>
      </c>
    </row>
    <row r="1423" spans="1:28" x14ac:dyDescent="0.3">
      <c r="A1423" s="4" t="s">
        <v>7383</v>
      </c>
      <c r="B1423" t="s">
        <v>67</v>
      </c>
      <c r="C1423" t="s">
        <v>68</v>
      </c>
      <c r="D1423" t="s">
        <v>58</v>
      </c>
      <c r="E1423">
        <v>2006</v>
      </c>
      <c r="F1423">
        <v>75</v>
      </c>
      <c r="G1423" t="s">
        <v>3908</v>
      </c>
      <c r="H1423" t="s">
        <v>7384</v>
      </c>
      <c r="I1423" s="4">
        <v>33000000</v>
      </c>
      <c r="J1423" s="4">
        <v>57651794</v>
      </c>
      <c r="K1423">
        <v>5.6</v>
      </c>
      <c r="L1423">
        <v>1.85</v>
      </c>
      <c r="M1423" t="s">
        <v>69</v>
      </c>
      <c r="N1423" t="s">
        <v>2197</v>
      </c>
      <c r="O1423">
        <v>221</v>
      </c>
      <c r="P1423" t="s">
        <v>1975</v>
      </c>
      <c r="Q1423">
        <v>11000</v>
      </c>
      <c r="R1423" t="s">
        <v>1970</v>
      </c>
      <c r="S1423">
        <v>970</v>
      </c>
      <c r="T1423" t="s">
        <v>2956</v>
      </c>
      <c r="U1423">
        <v>553</v>
      </c>
      <c r="V1423">
        <v>0</v>
      </c>
      <c r="W1423">
        <v>13125</v>
      </c>
      <c r="X1423">
        <v>2</v>
      </c>
      <c r="Y1423">
        <v>40651</v>
      </c>
      <c r="Z1423">
        <v>90</v>
      </c>
      <c r="AA1423">
        <v>209</v>
      </c>
      <c r="AB1423" t="s">
        <v>7385</v>
      </c>
    </row>
    <row r="1424" spans="1:28" x14ac:dyDescent="0.3">
      <c r="A1424" s="4" t="s">
        <v>7388</v>
      </c>
      <c r="B1424" t="s">
        <v>67</v>
      </c>
      <c r="C1424" t="s">
        <v>68</v>
      </c>
      <c r="D1424" t="s">
        <v>58</v>
      </c>
      <c r="E1424">
        <v>2005</v>
      </c>
      <c r="F1424">
        <v>98</v>
      </c>
      <c r="G1424" t="s">
        <v>1700</v>
      </c>
      <c r="H1424" t="s">
        <v>7389</v>
      </c>
      <c r="I1424" s="4">
        <v>30000000</v>
      </c>
      <c r="J1424" s="4">
        <v>43894863</v>
      </c>
      <c r="K1424">
        <v>5.9</v>
      </c>
      <c r="L1424">
        <v>2.35</v>
      </c>
      <c r="M1424" t="s">
        <v>69</v>
      </c>
      <c r="N1424" t="s">
        <v>7386</v>
      </c>
      <c r="O1424">
        <v>30</v>
      </c>
      <c r="P1424" t="s">
        <v>4145</v>
      </c>
      <c r="Q1424">
        <v>944</v>
      </c>
      <c r="R1424" t="s">
        <v>7387</v>
      </c>
      <c r="S1424">
        <v>940</v>
      </c>
      <c r="T1424" t="s">
        <v>3928</v>
      </c>
      <c r="U1424">
        <v>664</v>
      </c>
      <c r="V1424">
        <v>0</v>
      </c>
      <c r="W1424">
        <v>4879</v>
      </c>
      <c r="X1424">
        <v>2</v>
      </c>
      <c r="Y1424">
        <v>25883</v>
      </c>
      <c r="Z1424">
        <v>120</v>
      </c>
      <c r="AA1424">
        <v>262</v>
      </c>
      <c r="AB1424" t="s">
        <v>7390</v>
      </c>
    </row>
    <row r="1425" spans="1:28" x14ac:dyDescent="0.3">
      <c r="A1425" s="4" t="s">
        <v>7391</v>
      </c>
      <c r="B1425" t="s">
        <v>67</v>
      </c>
      <c r="C1425" t="s">
        <v>68</v>
      </c>
      <c r="D1425" t="s">
        <v>58</v>
      </c>
      <c r="E1425">
        <v>1997</v>
      </c>
      <c r="F1425">
        <v>147</v>
      </c>
      <c r="G1425" t="s">
        <v>1745</v>
      </c>
      <c r="H1425" t="s">
        <v>7392</v>
      </c>
      <c r="I1425" s="4">
        <v>35000000</v>
      </c>
      <c r="J1425" s="4">
        <v>41954997</v>
      </c>
      <c r="K1425">
        <v>7.8</v>
      </c>
      <c r="L1425">
        <v>2.35</v>
      </c>
      <c r="M1425" t="s">
        <v>612</v>
      </c>
      <c r="N1425" t="s">
        <v>398</v>
      </c>
      <c r="O1425">
        <v>179</v>
      </c>
      <c r="P1425" t="s">
        <v>73</v>
      </c>
      <c r="Q1425">
        <v>40000</v>
      </c>
      <c r="R1425" t="s">
        <v>2400</v>
      </c>
      <c r="S1425">
        <v>14000</v>
      </c>
      <c r="T1425" t="s">
        <v>2280</v>
      </c>
      <c r="U1425">
        <v>646</v>
      </c>
      <c r="V1425">
        <v>0</v>
      </c>
      <c r="W1425">
        <v>56014</v>
      </c>
      <c r="X1425">
        <v>2</v>
      </c>
      <c r="Y1425">
        <v>225122</v>
      </c>
      <c r="Z1425">
        <v>117</v>
      </c>
      <c r="AA1425">
        <v>234</v>
      </c>
      <c r="AB1425" t="s">
        <v>7393</v>
      </c>
    </row>
    <row r="1426" spans="1:28" x14ac:dyDescent="0.3">
      <c r="A1426" s="4" t="s">
        <v>7395</v>
      </c>
      <c r="B1426" t="s">
        <v>67</v>
      </c>
      <c r="C1426" t="s">
        <v>86</v>
      </c>
      <c r="D1426" t="s">
        <v>58</v>
      </c>
      <c r="E1426">
        <v>2002</v>
      </c>
      <c r="F1426">
        <v>100</v>
      </c>
      <c r="G1426" t="s">
        <v>4186</v>
      </c>
      <c r="H1426" t="s">
        <v>7396</v>
      </c>
      <c r="I1426" s="4">
        <v>33000000</v>
      </c>
      <c r="J1426" s="4">
        <v>39532308</v>
      </c>
      <c r="K1426">
        <v>6.7</v>
      </c>
      <c r="L1426">
        <v>1.85</v>
      </c>
      <c r="M1426" t="s">
        <v>612</v>
      </c>
      <c r="N1426" t="s">
        <v>2350</v>
      </c>
      <c r="O1426">
        <v>545</v>
      </c>
      <c r="P1426" t="s">
        <v>1991</v>
      </c>
      <c r="Q1426">
        <v>14000</v>
      </c>
      <c r="R1426" t="s">
        <v>7394</v>
      </c>
      <c r="S1426">
        <v>2000</v>
      </c>
      <c r="T1426" t="s">
        <v>988</v>
      </c>
      <c r="U1426">
        <v>766</v>
      </c>
      <c r="V1426">
        <v>0</v>
      </c>
      <c r="W1426">
        <v>17902</v>
      </c>
      <c r="X1426">
        <v>0</v>
      </c>
      <c r="Y1426">
        <v>198701</v>
      </c>
      <c r="Z1426">
        <v>226</v>
      </c>
      <c r="AA1426">
        <v>1138</v>
      </c>
      <c r="AB1426" t="s">
        <v>7397</v>
      </c>
    </row>
    <row r="1427" spans="1:28" x14ac:dyDescent="0.3">
      <c r="A1427" s="4" t="s">
        <v>7402</v>
      </c>
      <c r="B1427" t="s">
        <v>67</v>
      </c>
      <c r="C1427" t="s">
        <v>68</v>
      </c>
      <c r="D1427" t="s">
        <v>58</v>
      </c>
      <c r="E1427">
        <v>1982</v>
      </c>
      <c r="F1427">
        <v>120</v>
      </c>
      <c r="G1427" t="s">
        <v>7400</v>
      </c>
      <c r="H1427" t="s">
        <v>7403</v>
      </c>
      <c r="I1427" s="4">
        <v>10700000</v>
      </c>
      <c r="J1427" s="4">
        <v>76600000</v>
      </c>
      <c r="K1427">
        <v>7.4</v>
      </c>
      <c r="L1427">
        <v>2.35</v>
      </c>
      <c r="M1427" t="s">
        <v>122</v>
      </c>
      <c r="N1427" t="s">
        <v>7398</v>
      </c>
      <c r="O1427">
        <v>365</v>
      </c>
      <c r="P1427" t="s">
        <v>7401</v>
      </c>
      <c r="Q1427">
        <v>887</v>
      </c>
      <c r="R1427" t="s">
        <v>7399</v>
      </c>
      <c r="S1427">
        <v>770</v>
      </c>
      <c r="T1427" t="s">
        <v>2078</v>
      </c>
      <c r="U1427">
        <v>723</v>
      </c>
      <c r="V1427">
        <v>11000</v>
      </c>
      <c r="W1427">
        <v>3876</v>
      </c>
      <c r="X1427">
        <v>0</v>
      </c>
      <c r="Y1427">
        <v>105446</v>
      </c>
      <c r="Z1427">
        <v>223</v>
      </c>
      <c r="AA1427">
        <v>321</v>
      </c>
      <c r="AB1427" t="s">
        <v>7404</v>
      </c>
    </row>
    <row r="1428" spans="1:28" x14ac:dyDescent="0.3">
      <c r="A1428" s="4" t="s">
        <v>7405</v>
      </c>
      <c r="B1428" t="s">
        <v>67</v>
      </c>
      <c r="C1428" t="s">
        <v>68</v>
      </c>
      <c r="D1428" t="s">
        <v>58</v>
      </c>
      <c r="E1428">
        <v>2004</v>
      </c>
      <c r="F1428">
        <v>104</v>
      </c>
      <c r="G1428" t="s">
        <v>5967</v>
      </c>
      <c r="H1428" t="s">
        <v>7406</v>
      </c>
      <c r="I1428" s="4">
        <v>35000000</v>
      </c>
      <c r="J1428" s="4">
        <v>39692139</v>
      </c>
      <c r="K1428">
        <v>6.2</v>
      </c>
      <c r="L1428">
        <v>1.85</v>
      </c>
      <c r="M1428" t="s">
        <v>612</v>
      </c>
      <c r="N1428" t="s">
        <v>7108</v>
      </c>
      <c r="O1428">
        <v>1000</v>
      </c>
      <c r="P1428" t="s">
        <v>109</v>
      </c>
      <c r="Q1428">
        <v>24000</v>
      </c>
      <c r="R1428" t="s">
        <v>349</v>
      </c>
      <c r="S1428">
        <v>15000</v>
      </c>
      <c r="T1428" t="s">
        <v>1171</v>
      </c>
      <c r="U1428">
        <v>939</v>
      </c>
      <c r="V1428">
        <v>0</v>
      </c>
      <c r="W1428">
        <v>41701</v>
      </c>
      <c r="X1428">
        <v>1</v>
      </c>
      <c r="Y1428">
        <v>84131</v>
      </c>
      <c r="Z1428">
        <v>193</v>
      </c>
      <c r="AA1428">
        <v>400</v>
      </c>
      <c r="AB1428" t="s">
        <v>7407</v>
      </c>
    </row>
    <row r="1429" spans="1:28" x14ac:dyDescent="0.3">
      <c r="A1429" s="4" t="s">
        <v>7409</v>
      </c>
      <c r="B1429" t="s">
        <v>67</v>
      </c>
      <c r="C1429" t="s">
        <v>295</v>
      </c>
      <c r="D1429" t="s">
        <v>58</v>
      </c>
      <c r="E1429">
        <v>2008</v>
      </c>
      <c r="F1429">
        <v>103</v>
      </c>
      <c r="G1429" t="s">
        <v>1145</v>
      </c>
      <c r="H1429" t="s">
        <v>7411</v>
      </c>
      <c r="I1429" s="4">
        <v>35000000</v>
      </c>
      <c r="J1429" s="4">
        <v>40687294</v>
      </c>
      <c r="K1429">
        <v>5.4</v>
      </c>
      <c r="L1429">
        <v>2.35</v>
      </c>
      <c r="M1429" t="s">
        <v>69</v>
      </c>
      <c r="N1429" t="s">
        <v>2067</v>
      </c>
      <c r="O1429">
        <v>212</v>
      </c>
      <c r="P1429" t="s">
        <v>317</v>
      </c>
      <c r="Q1429">
        <v>15000</v>
      </c>
      <c r="R1429" t="s">
        <v>7408</v>
      </c>
      <c r="S1429">
        <v>552</v>
      </c>
      <c r="T1429" t="s">
        <v>7410</v>
      </c>
      <c r="U1429">
        <v>248</v>
      </c>
      <c r="V1429">
        <v>0</v>
      </c>
      <c r="W1429">
        <v>16249</v>
      </c>
      <c r="X1429">
        <v>1</v>
      </c>
      <c r="Y1429">
        <v>107772</v>
      </c>
      <c r="Z1429">
        <v>228</v>
      </c>
      <c r="AA1429">
        <v>398</v>
      </c>
      <c r="AB1429" t="s">
        <v>7412</v>
      </c>
    </row>
    <row r="1430" spans="1:28" x14ac:dyDescent="0.3">
      <c r="A1430" s="4" t="s">
        <v>7413</v>
      </c>
      <c r="B1430" t="s">
        <v>67</v>
      </c>
      <c r="C1430" t="s">
        <v>68</v>
      </c>
      <c r="D1430" t="s">
        <v>58</v>
      </c>
      <c r="E1430">
        <v>2011</v>
      </c>
      <c r="F1430">
        <v>109</v>
      </c>
      <c r="G1430" t="s">
        <v>2829</v>
      </c>
      <c r="H1430" t="s">
        <v>7414</v>
      </c>
      <c r="I1430" s="4">
        <v>40000000</v>
      </c>
      <c r="J1430" s="4">
        <v>37553932</v>
      </c>
      <c r="K1430">
        <v>6.7</v>
      </c>
      <c r="L1430">
        <v>2.35</v>
      </c>
      <c r="M1430" t="s">
        <v>69</v>
      </c>
      <c r="N1430" t="s">
        <v>5352</v>
      </c>
      <c r="O1430">
        <v>487</v>
      </c>
      <c r="P1430" t="s">
        <v>4374</v>
      </c>
      <c r="Q1430">
        <v>20000</v>
      </c>
      <c r="R1430" t="s">
        <v>327</v>
      </c>
      <c r="S1430">
        <v>10000</v>
      </c>
      <c r="T1430" t="s">
        <v>750</v>
      </c>
      <c r="U1430">
        <v>3000</v>
      </c>
      <c r="V1430">
        <v>52000</v>
      </c>
      <c r="W1430">
        <v>34011</v>
      </c>
      <c r="X1430">
        <v>2</v>
      </c>
      <c r="Y1430">
        <v>304318</v>
      </c>
      <c r="Z1430">
        <v>360</v>
      </c>
      <c r="AA1430">
        <v>463</v>
      </c>
      <c r="AB1430" t="s">
        <v>7415</v>
      </c>
    </row>
    <row r="1431" spans="1:28" x14ac:dyDescent="0.3">
      <c r="A1431" s="4" t="s">
        <v>7418</v>
      </c>
      <c r="B1431" t="s">
        <v>67</v>
      </c>
      <c r="C1431" t="s">
        <v>68</v>
      </c>
      <c r="D1431" t="s">
        <v>58</v>
      </c>
      <c r="E1431">
        <v>2010</v>
      </c>
      <c r="F1431">
        <v>104</v>
      </c>
      <c r="G1431" t="s">
        <v>1700</v>
      </c>
      <c r="H1431" t="s">
        <v>7419</v>
      </c>
      <c r="I1431" s="4">
        <v>35000000</v>
      </c>
      <c r="J1431" s="4">
        <v>37481242</v>
      </c>
      <c r="K1431">
        <v>5.3</v>
      </c>
      <c r="L1431">
        <v>2.35</v>
      </c>
      <c r="M1431" t="s">
        <v>69</v>
      </c>
      <c r="N1431" t="s">
        <v>7416</v>
      </c>
      <c r="O1431">
        <v>16</v>
      </c>
      <c r="P1431" t="s">
        <v>7417</v>
      </c>
      <c r="Q1431">
        <v>1000</v>
      </c>
      <c r="R1431" t="s">
        <v>4551</v>
      </c>
      <c r="S1431">
        <v>700</v>
      </c>
      <c r="T1431" t="s">
        <v>5816</v>
      </c>
      <c r="U1431">
        <v>584</v>
      </c>
      <c r="V1431">
        <v>0</v>
      </c>
      <c r="W1431">
        <v>3356</v>
      </c>
      <c r="X1431">
        <v>0</v>
      </c>
      <c r="Y1431">
        <v>40654</v>
      </c>
      <c r="Z1431">
        <v>148</v>
      </c>
      <c r="AA1431">
        <v>97</v>
      </c>
      <c r="AB1431" t="s">
        <v>7420</v>
      </c>
    </row>
    <row r="1432" spans="1:28" x14ac:dyDescent="0.3">
      <c r="A1432" s="4" t="s">
        <v>7424</v>
      </c>
      <c r="B1432" t="s">
        <v>67</v>
      </c>
      <c r="C1432" t="s">
        <v>68</v>
      </c>
      <c r="D1432" t="s">
        <v>58</v>
      </c>
      <c r="E1432">
        <v>2011</v>
      </c>
      <c r="F1432">
        <v>112</v>
      </c>
      <c r="G1432" t="s">
        <v>1437</v>
      </c>
      <c r="H1432" t="s">
        <v>7426</v>
      </c>
      <c r="I1432" s="4">
        <v>35000000</v>
      </c>
      <c r="J1432" s="4">
        <v>39026186</v>
      </c>
      <c r="K1432">
        <v>5.9</v>
      </c>
      <c r="L1432">
        <v>1.85</v>
      </c>
      <c r="M1432" t="s">
        <v>69</v>
      </c>
      <c r="N1432" t="s">
        <v>7421</v>
      </c>
      <c r="O1432">
        <v>42</v>
      </c>
      <c r="P1432" t="s">
        <v>7423</v>
      </c>
      <c r="Q1432">
        <v>969</v>
      </c>
      <c r="R1432" t="s">
        <v>7422</v>
      </c>
      <c r="S1432">
        <v>826</v>
      </c>
      <c r="T1432" t="s">
        <v>7425</v>
      </c>
      <c r="U1432">
        <v>196</v>
      </c>
      <c r="V1432">
        <v>13000</v>
      </c>
      <c r="W1432">
        <v>2371</v>
      </c>
      <c r="X1432">
        <v>4</v>
      </c>
      <c r="Y1432">
        <v>48019</v>
      </c>
      <c r="Z1432">
        <v>128</v>
      </c>
      <c r="AA1432">
        <v>153</v>
      </c>
      <c r="AB1432" t="s">
        <v>7427</v>
      </c>
    </row>
    <row r="1433" spans="1:28" x14ac:dyDescent="0.3">
      <c r="A1433" s="4" t="s">
        <v>24082</v>
      </c>
      <c r="B1433" t="s">
        <v>67</v>
      </c>
      <c r="C1433" t="s">
        <v>68</v>
      </c>
      <c r="D1433" t="s">
        <v>58</v>
      </c>
      <c r="E1433" t="s">
        <v>24161</v>
      </c>
      <c r="F1433">
        <v>60</v>
      </c>
      <c r="G1433" t="s">
        <v>241</v>
      </c>
      <c r="H1433" t="s">
        <v>7430</v>
      </c>
      <c r="I1433" s="4" t="s">
        <v>24161</v>
      </c>
      <c r="J1433" s="4" t="s">
        <v>24161</v>
      </c>
      <c r="K1433">
        <v>7</v>
      </c>
      <c r="L1433" t="s">
        <v>24161</v>
      </c>
      <c r="M1433" t="s">
        <v>24161</v>
      </c>
      <c r="N1433" t="s">
        <v>24161</v>
      </c>
      <c r="O1433" t="s">
        <v>24161</v>
      </c>
      <c r="P1433" t="s">
        <v>7428</v>
      </c>
      <c r="Q1433">
        <v>897</v>
      </c>
      <c r="R1433" t="s">
        <v>4913</v>
      </c>
      <c r="S1433">
        <v>637</v>
      </c>
      <c r="T1433" t="s">
        <v>7429</v>
      </c>
      <c r="U1433">
        <v>628</v>
      </c>
      <c r="V1433">
        <v>265</v>
      </c>
      <c r="W1433">
        <v>3438</v>
      </c>
      <c r="X1433">
        <v>4</v>
      </c>
      <c r="Y1433">
        <v>1641</v>
      </c>
      <c r="Z1433">
        <v>3</v>
      </c>
      <c r="AA1433">
        <v>11</v>
      </c>
      <c r="AB1433" t="s">
        <v>7431</v>
      </c>
    </row>
    <row r="1434" spans="1:28" x14ac:dyDescent="0.3">
      <c r="A1434" s="4" t="s">
        <v>7433</v>
      </c>
      <c r="B1434" t="s">
        <v>67</v>
      </c>
      <c r="C1434" t="s">
        <v>68</v>
      </c>
      <c r="D1434" t="s">
        <v>58</v>
      </c>
      <c r="E1434">
        <v>2001</v>
      </c>
      <c r="F1434">
        <v>95</v>
      </c>
      <c r="G1434" t="s">
        <v>5421</v>
      </c>
      <c r="H1434" t="s">
        <v>7434</v>
      </c>
      <c r="I1434" s="4">
        <v>50000000</v>
      </c>
      <c r="J1434" s="4">
        <v>33422806</v>
      </c>
      <c r="K1434">
        <v>4.8</v>
      </c>
      <c r="L1434">
        <v>2.35</v>
      </c>
      <c r="M1434" t="s">
        <v>69</v>
      </c>
      <c r="N1434" t="s">
        <v>7432</v>
      </c>
      <c r="O1434">
        <v>19</v>
      </c>
      <c r="P1434" t="s">
        <v>165</v>
      </c>
      <c r="Q1434">
        <v>1000</v>
      </c>
      <c r="R1434" t="s">
        <v>2215</v>
      </c>
      <c r="S1434">
        <v>691</v>
      </c>
      <c r="T1434" t="s">
        <v>3934</v>
      </c>
      <c r="U1434">
        <v>447</v>
      </c>
      <c r="V1434">
        <v>0</v>
      </c>
      <c r="W1434">
        <v>2643</v>
      </c>
      <c r="X1434">
        <v>1</v>
      </c>
      <c r="Y1434">
        <v>30771</v>
      </c>
      <c r="Z1434">
        <v>46</v>
      </c>
      <c r="AA1434">
        <v>164</v>
      </c>
      <c r="AB1434" t="s">
        <v>7435</v>
      </c>
    </row>
    <row r="1435" spans="1:28" x14ac:dyDescent="0.3">
      <c r="A1435" s="4" t="s">
        <v>7440</v>
      </c>
      <c r="B1435" t="s">
        <v>67</v>
      </c>
      <c r="C1435" t="s">
        <v>68</v>
      </c>
      <c r="D1435" t="s">
        <v>58</v>
      </c>
      <c r="E1435">
        <v>1976</v>
      </c>
      <c r="F1435">
        <v>102</v>
      </c>
      <c r="G1435" t="s">
        <v>7438</v>
      </c>
      <c r="H1435" t="s">
        <v>7442</v>
      </c>
      <c r="I1435" s="4" t="s">
        <v>24161</v>
      </c>
      <c r="J1435" s="4" t="s">
        <v>24161</v>
      </c>
      <c r="K1435">
        <v>7.3</v>
      </c>
      <c r="L1435">
        <v>1.85</v>
      </c>
      <c r="M1435" t="s">
        <v>122</v>
      </c>
      <c r="N1435" t="s">
        <v>7436</v>
      </c>
      <c r="O1435">
        <v>23</v>
      </c>
      <c r="P1435" t="s">
        <v>7439</v>
      </c>
      <c r="Q1435">
        <v>288</v>
      </c>
      <c r="R1435" t="s">
        <v>7437</v>
      </c>
      <c r="S1435">
        <v>257</v>
      </c>
      <c r="T1435" t="s">
        <v>7441</v>
      </c>
      <c r="U1435">
        <v>57</v>
      </c>
      <c r="V1435">
        <v>0</v>
      </c>
      <c r="W1435">
        <v>677</v>
      </c>
      <c r="X1435">
        <v>1</v>
      </c>
      <c r="Y1435">
        <v>16323</v>
      </c>
      <c r="Z1435">
        <v>40</v>
      </c>
      <c r="AA1435">
        <v>91</v>
      </c>
      <c r="AB1435" t="s">
        <v>7443</v>
      </c>
    </row>
    <row r="1436" spans="1:28" x14ac:dyDescent="0.3">
      <c r="A1436" s="4" t="s">
        <v>7446</v>
      </c>
      <c r="B1436" t="s">
        <v>67</v>
      </c>
      <c r="C1436" t="s">
        <v>704</v>
      </c>
      <c r="D1436" t="s">
        <v>58</v>
      </c>
      <c r="E1436">
        <v>1994</v>
      </c>
      <c r="F1436">
        <v>102</v>
      </c>
      <c r="G1436" t="s">
        <v>1102</v>
      </c>
      <c r="H1436" t="s">
        <v>7447</v>
      </c>
      <c r="I1436" s="4">
        <v>35000000</v>
      </c>
      <c r="J1436" s="4">
        <v>33423521</v>
      </c>
      <c r="K1436">
        <v>3.8</v>
      </c>
      <c r="L1436">
        <v>2.35</v>
      </c>
      <c r="M1436" t="s">
        <v>69</v>
      </c>
      <c r="N1436" t="s">
        <v>7444</v>
      </c>
      <c r="O1436">
        <v>133</v>
      </c>
      <c r="P1436" t="s">
        <v>1107</v>
      </c>
      <c r="Q1436">
        <v>2000</v>
      </c>
      <c r="R1436" t="s">
        <v>7445</v>
      </c>
      <c r="S1436">
        <v>1000</v>
      </c>
      <c r="T1436" t="s">
        <v>4890</v>
      </c>
      <c r="U1436">
        <v>690</v>
      </c>
      <c r="V1436">
        <v>0</v>
      </c>
      <c r="W1436">
        <v>5443</v>
      </c>
      <c r="X1436">
        <v>1</v>
      </c>
      <c r="Y1436">
        <v>53115</v>
      </c>
      <c r="Z1436">
        <v>63</v>
      </c>
      <c r="AA1436">
        <v>282</v>
      </c>
      <c r="AB1436" t="s">
        <v>7448</v>
      </c>
    </row>
    <row r="1437" spans="1:28" x14ac:dyDescent="0.3">
      <c r="A1437" s="4" t="s">
        <v>7451</v>
      </c>
      <c r="B1437" t="s">
        <v>67</v>
      </c>
      <c r="C1437" t="s">
        <v>1487</v>
      </c>
      <c r="D1437" t="s">
        <v>24160</v>
      </c>
      <c r="E1437">
        <v>2002</v>
      </c>
      <c r="F1437">
        <v>150</v>
      </c>
      <c r="G1437" t="s">
        <v>7244</v>
      </c>
      <c r="H1437" t="s">
        <v>7453</v>
      </c>
      <c r="I1437" s="4">
        <v>35000000</v>
      </c>
      <c r="J1437" s="4">
        <v>32519322</v>
      </c>
      <c r="K1437">
        <v>8.5</v>
      </c>
      <c r="L1437">
        <v>1.85</v>
      </c>
      <c r="M1437" t="s">
        <v>612</v>
      </c>
      <c r="N1437" t="s">
        <v>3827</v>
      </c>
      <c r="O1437">
        <v>2000</v>
      </c>
      <c r="P1437" t="s">
        <v>7450</v>
      </c>
      <c r="Q1437">
        <v>396</v>
      </c>
      <c r="R1437" t="s">
        <v>7449</v>
      </c>
      <c r="S1437">
        <v>338</v>
      </c>
      <c r="T1437" t="s">
        <v>7452</v>
      </c>
      <c r="U1437">
        <v>95</v>
      </c>
      <c r="V1437">
        <v>21000</v>
      </c>
      <c r="W1437">
        <v>1075</v>
      </c>
      <c r="X1437">
        <v>0</v>
      </c>
      <c r="Y1437">
        <v>497946</v>
      </c>
      <c r="Z1437">
        <v>193</v>
      </c>
      <c r="AA1437">
        <v>761</v>
      </c>
      <c r="AB1437" t="s">
        <v>7454</v>
      </c>
    </row>
    <row r="1438" spans="1:28" x14ac:dyDescent="0.3">
      <c r="A1438" s="4" t="s">
        <v>7457</v>
      </c>
      <c r="B1438" t="s">
        <v>67</v>
      </c>
      <c r="C1438" t="s">
        <v>68</v>
      </c>
      <c r="D1438" t="s">
        <v>58</v>
      </c>
      <c r="E1438">
        <v>2006</v>
      </c>
      <c r="F1438">
        <v>101</v>
      </c>
      <c r="G1438" t="s">
        <v>5851</v>
      </c>
      <c r="H1438" t="s">
        <v>7459</v>
      </c>
      <c r="I1438" s="4">
        <v>30000000</v>
      </c>
      <c r="J1438" s="4">
        <v>37617947</v>
      </c>
      <c r="K1438">
        <v>6.8</v>
      </c>
      <c r="L1438">
        <v>2.35</v>
      </c>
      <c r="M1438" t="s">
        <v>122</v>
      </c>
      <c r="N1438" t="s">
        <v>6147</v>
      </c>
      <c r="O1438">
        <v>308</v>
      </c>
      <c r="P1438" t="s">
        <v>7456</v>
      </c>
      <c r="Q1438">
        <v>446</v>
      </c>
      <c r="R1438" t="s">
        <v>7455</v>
      </c>
      <c r="S1438">
        <v>224</v>
      </c>
      <c r="T1438" t="s">
        <v>7458</v>
      </c>
      <c r="U1438">
        <v>206</v>
      </c>
      <c r="V1438">
        <v>0</v>
      </c>
      <c r="W1438">
        <v>966</v>
      </c>
      <c r="X1438">
        <v>0</v>
      </c>
      <c r="Y1438">
        <v>8143</v>
      </c>
      <c r="Z1438">
        <v>122</v>
      </c>
      <c r="AA1438">
        <v>203</v>
      </c>
      <c r="AB1438" t="s">
        <v>7460</v>
      </c>
    </row>
    <row r="1439" spans="1:28" x14ac:dyDescent="0.3">
      <c r="A1439" s="4" t="s">
        <v>7462</v>
      </c>
      <c r="B1439" t="s">
        <v>67</v>
      </c>
      <c r="C1439" t="s">
        <v>397</v>
      </c>
      <c r="D1439" t="s">
        <v>58</v>
      </c>
      <c r="E1439">
        <v>2005</v>
      </c>
      <c r="F1439">
        <v>108</v>
      </c>
      <c r="G1439" t="s">
        <v>23</v>
      </c>
      <c r="H1439" t="s">
        <v>7464</v>
      </c>
      <c r="I1439" s="4">
        <v>30000000</v>
      </c>
      <c r="J1439" s="4">
        <v>32048809</v>
      </c>
      <c r="K1439">
        <v>5.3</v>
      </c>
      <c r="L1439">
        <v>1.85</v>
      </c>
      <c r="M1439" t="s">
        <v>612</v>
      </c>
      <c r="N1439" t="s">
        <v>5133</v>
      </c>
      <c r="O1439">
        <v>174</v>
      </c>
      <c r="P1439" t="s">
        <v>5771</v>
      </c>
      <c r="Q1439">
        <v>730</v>
      </c>
      <c r="R1439" t="s">
        <v>7461</v>
      </c>
      <c r="S1439">
        <v>716</v>
      </c>
      <c r="T1439" t="s">
        <v>7463</v>
      </c>
      <c r="U1439">
        <v>324</v>
      </c>
      <c r="V1439">
        <v>0</v>
      </c>
      <c r="W1439">
        <v>2178</v>
      </c>
      <c r="X1439">
        <v>0</v>
      </c>
      <c r="Y1439">
        <v>94456</v>
      </c>
      <c r="Z1439">
        <v>228</v>
      </c>
      <c r="AA1439">
        <v>576</v>
      </c>
      <c r="AB1439" t="s">
        <v>7465</v>
      </c>
    </row>
    <row r="1440" spans="1:28" x14ac:dyDescent="0.3">
      <c r="A1440" s="4" t="s">
        <v>7466</v>
      </c>
      <c r="B1440" t="s">
        <v>67</v>
      </c>
      <c r="C1440" t="s">
        <v>68</v>
      </c>
      <c r="D1440" t="s">
        <v>58</v>
      </c>
      <c r="E1440">
        <v>2004</v>
      </c>
      <c r="F1440">
        <v>98</v>
      </c>
      <c r="G1440" t="s">
        <v>241</v>
      </c>
      <c r="H1440" t="s">
        <v>7468</v>
      </c>
      <c r="I1440" s="4">
        <v>27000000</v>
      </c>
      <c r="J1440" s="4">
        <v>33987757</v>
      </c>
      <c r="K1440">
        <v>7.3</v>
      </c>
      <c r="L1440">
        <v>1.85</v>
      </c>
      <c r="M1440" t="s">
        <v>612</v>
      </c>
      <c r="N1440" t="s">
        <v>3081</v>
      </c>
      <c r="O1440">
        <v>0</v>
      </c>
      <c r="P1440" t="s">
        <v>867</v>
      </c>
      <c r="Q1440">
        <v>20000</v>
      </c>
      <c r="R1440" t="s">
        <v>1549</v>
      </c>
      <c r="S1440">
        <v>8000</v>
      </c>
      <c r="T1440" t="s">
        <v>7467</v>
      </c>
      <c r="U1440">
        <v>23</v>
      </c>
      <c r="V1440">
        <v>12000</v>
      </c>
      <c r="W1440">
        <v>28027</v>
      </c>
      <c r="X1440">
        <v>2</v>
      </c>
      <c r="Y1440">
        <v>168314</v>
      </c>
      <c r="Z1440">
        <v>212</v>
      </c>
      <c r="AA1440">
        <v>903</v>
      </c>
      <c r="AB1440" t="s">
        <v>7469</v>
      </c>
    </row>
    <row r="1441" spans="1:28" x14ac:dyDescent="0.3">
      <c r="A1441" s="4" t="s">
        <v>7470</v>
      </c>
      <c r="B1441" t="s">
        <v>67</v>
      </c>
      <c r="C1441" t="s">
        <v>68</v>
      </c>
      <c r="D1441" t="s">
        <v>58</v>
      </c>
      <c r="E1441">
        <v>2011</v>
      </c>
      <c r="F1441">
        <v>137</v>
      </c>
      <c r="G1441" t="s">
        <v>1745</v>
      </c>
      <c r="H1441" t="s">
        <v>7471</v>
      </c>
      <c r="I1441" s="4">
        <v>35000000</v>
      </c>
      <c r="J1441" s="4">
        <v>37304950</v>
      </c>
      <c r="K1441">
        <v>6.6</v>
      </c>
      <c r="L1441">
        <v>2.35</v>
      </c>
      <c r="M1441" t="s">
        <v>612</v>
      </c>
      <c r="N1441" t="s">
        <v>3705</v>
      </c>
      <c r="O1441">
        <v>16000</v>
      </c>
      <c r="P1441" t="s">
        <v>242</v>
      </c>
      <c r="Q1441">
        <v>29000</v>
      </c>
      <c r="R1441" t="s">
        <v>235</v>
      </c>
      <c r="S1441">
        <v>6000</v>
      </c>
      <c r="T1441" t="s">
        <v>3620</v>
      </c>
      <c r="U1441">
        <v>363</v>
      </c>
      <c r="V1441">
        <v>16000</v>
      </c>
      <c r="W1441">
        <v>36258</v>
      </c>
      <c r="X1441">
        <v>0</v>
      </c>
      <c r="Y1441">
        <v>102728</v>
      </c>
      <c r="Z1441">
        <v>392</v>
      </c>
      <c r="AA1441">
        <v>279</v>
      </c>
      <c r="AB1441" t="s">
        <v>7472</v>
      </c>
    </row>
    <row r="1442" spans="1:28" x14ac:dyDescent="0.3">
      <c r="A1442" s="4" t="s">
        <v>7474</v>
      </c>
      <c r="B1442" t="s">
        <v>67</v>
      </c>
      <c r="C1442" t="s">
        <v>68</v>
      </c>
      <c r="D1442" t="s">
        <v>58</v>
      </c>
      <c r="E1442">
        <v>2008</v>
      </c>
      <c r="F1442">
        <v>112</v>
      </c>
      <c r="G1442" t="s">
        <v>5108</v>
      </c>
      <c r="H1442" t="s">
        <v>7475</v>
      </c>
      <c r="I1442" s="4">
        <v>35000000</v>
      </c>
      <c r="J1442" s="4">
        <v>30691439</v>
      </c>
      <c r="K1442">
        <v>6.2</v>
      </c>
      <c r="L1442">
        <v>2.35</v>
      </c>
      <c r="M1442" t="s">
        <v>612</v>
      </c>
      <c r="N1442" t="s">
        <v>7473</v>
      </c>
      <c r="O1442">
        <v>192</v>
      </c>
      <c r="P1442" t="s">
        <v>713</v>
      </c>
      <c r="Q1442">
        <v>1000</v>
      </c>
      <c r="R1442" t="s">
        <v>2661</v>
      </c>
      <c r="S1442">
        <v>915</v>
      </c>
      <c r="T1442" t="s">
        <v>980</v>
      </c>
      <c r="U1442">
        <v>844</v>
      </c>
      <c r="V1442">
        <v>5000</v>
      </c>
      <c r="W1442">
        <v>3185</v>
      </c>
      <c r="X1442">
        <v>0</v>
      </c>
      <c r="Y1442">
        <v>86205</v>
      </c>
      <c r="Z1442">
        <v>208</v>
      </c>
      <c r="AA1442">
        <v>232</v>
      </c>
      <c r="AB1442" t="s">
        <v>7476</v>
      </c>
    </row>
    <row r="1443" spans="1:28" x14ac:dyDescent="0.3">
      <c r="A1443" s="4" t="s">
        <v>7479</v>
      </c>
      <c r="B1443" t="s">
        <v>67</v>
      </c>
      <c r="C1443" t="s">
        <v>68</v>
      </c>
      <c r="D1443" t="s">
        <v>58</v>
      </c>
      <c r="E1443">
        <v>2002</v>
      </c>
      <c r="F1443">
        <v>101</v>
      </c>
      <c r="G1443" t="s">
        <v>5056</v>
      </c>
      <c r="H1443" t="s">
        <v>7480</v>
      </c>
      <c r="I1443" s="4">
        <v>35000000</v>
      </c>
      <c r="J1443" s="4">
        <v>30307804</v>
      </c>
      <c r="K1443">
        <v>5.2</v>
      </c>
      <c r="L1443">
        <v>2.35</v>
      </c>
      <c r="M1443" t="s">
        <v>612</v>
      </c>
      <c r="N1443" t="s">
        <v>7477</v>
      </c>
      <c r="O1443">
        <v>48</v>
      </c>
      <c r="P1443" t="s">
        <v>7478</v>
      </c>
      <c r="Q1443">
        <v>775</v>
      </c>
      <c r="R1443" t="s">
        <v>3175</v>
      </c>
      <c r="S1443">
        <v>541</v>
      </c>
      <c r="T1443" t="s">
        <v>769</v>
      </c>
      <c r="U1443">
        <v>531</v>
      </c>
      <c r="V1443">
        <v>0</v>
      </c>
      <c r="W1443">
        <v>3001</v>
      </c>
      <c r="X1443">
        <v>2</v>
      </c>
      <c r="Y1443">
        <v>43991</v>
      </c>
      <c r="Z1443">
        <v>137</v>
      </c>
      <c r="AA1443">
        <v>695</v>
      </c>
      <c r="AB1443" t="s">
        <v>7481</v>
      </c>
    </row>
    <row r="1444" spans="1:28" x14ac:dyDescent="0.3">
      <c r="A1444" s="4" t="s">
        <v>7482</v>
      </c>
      <c r="B1444" t="s">
        <v>67</v>
      </c>
      <c r="C1444" t="s">
        <v>68</v>
      </c>
      <c r="D1444" t="s">
        <v>58</v>
      </c>
      <c r="E1444">
        <v>1990</v>
      </c>
      <c r="F1444">
        <v>103</v>
      </c>
      <c r="G1444" t="s">
        <v>4186</v>
      </c>
      <c r="H1444" t="s">
        <v>7484</v>
      </c>
      <c r="I1444" s="4">
        <v>35000000</v>
      </c>
      <c r="J1444" s="4">
        <v>30669413</v>
      </c>
      <c r="K1444">
        <v>6.2</v>
      </c>
      <c r="L1444">
        <v>1.37</v>
      </c>
      <c r="M1444" t="s">
        <v>612</v>
      </c>
      <c r="N1444" t="s">
        <v>2739</v>
      </c>
      <c r="O1444">
        <v>81</v>
      </c>
      <c r="P1444" t="s">
        <v>1544</v>
      </c>
      <c r="Q1444">
        <v>2000</v>
      </c>
      <c r="R1444" t="s">
        <v>6142</v>
      </c>
      <c r="S1444">
        <v>683</v>
      </c>
      <c r="T1444" t="s">
        <v>7483</v>
      </c>
      <c r="U1444">
        <v>636</v>
      </c>
      <c r="V1444">
        <v>0</v>
      </c>
      <c r="W1444">
        <v>4722</v>
      </c>
      <c r="X1444">
        <v>0</v>
      </c>
      <c r="Y1444">
        <v>105478</v>
      </c>
      <c r="Z1444">
        <v>119</v>
      </c>
      <c r="AA1444">
        <v>291</v>
      </c>
      <c r="AB1444" t="s">
        <v>7485</v>
      </c>
    </row>
    <row r="1445" spans="1:28" x14ac:dyDescent="0.3">
      <c r="A1445" s="4" t="s">
        <v>7487</v>
      </c>
      <c r="B1445" t="s">
        <v>67</v>
      </c>
      <c r="C1445" t="s">
        <v>68</v>
      </c>
      <c r="D1445" t="s">
        <v>58</v>
      </c>
      <c r="E1445">
        <v>2008</v>
      </c>
      <c r="F1445">
        <v>101</v>
      </c>
      <c r="G1445" t="s">
        <v>2144</v>
      </c>
      <c r="H1445" t="s">
        <v>7489</v>
      </c>
      <c r="I1445" s="4">
        <v>35000000</v>
      </c>
      <c r="J1445" s="4">
        <v>28687835</v>
      </c>
      <c r="K1445">
        <v>6.2</v>
      </c>
      <c r="L1445">
        <v>2.35</v>
      </c>
      <c r="M1445" t="s">
        <v>612</v>
      </c>
      <c r="N1445" t="s">
        <v>3482</v>
      </c>
      <c r="O1445">
        <v>40</v>
      </c>
      <c r="P1445" t="s">
        <v>4064</v>
      </c>
      <c r="Q1445">
        <v>2000</v>
      </c>
      <c r="R1445" t="s">
        <v>7486</v>
      </c>
      <c r="S1445">
        <v>648</v>
      </c>
      <c r="T1445" t="s">
        <v>7488</v>
      </c>
      <c r="U1445">
        <v>398</v>
      </c>
      <c r="V1445">
        <v>0</v>
      </c>
      <c r="W1445">
        <v>3612</v>
      </c>
      <c r="X1445">
        <v>1</v>
      </c>
      <c r="Y1445">
        <v>40964</v>
      </c>
      <c r="Z1445">
        <v>195</v>
      </c>
      <c r="AA1445">
        <v>245</v>
      </c>
      <c r="AB1445" t="s">
        <v>7490</v>
      </c>
    </row>
    <row r="1446" spans="1:28" x14ac:dyDescent="0.3">
      <c r="A1446" s="4" t="s">
        <v>7493</v>
      </c>
      <c r="B1446" t="s">
        <v>67</v>
      </c>
      <c r="C1446" t="s">
        <v>68</v>
      </c>
      <c r="D1446" t="s">
        <v>58</v>
      </c>
      <c r="E1446">
        <v>1999</v>
      </c>
      <c r="F1446">
        <v>112</v>
      </c>
      <c r="G1446" t="s">
        <v>7492</v>
      </c>
      <c r="H1446" t="s">
        <v>7495</v>
      </c>
      <c r="I1446" s="4">
        <v>35000000</v>
      </c>
      <c r="J1446" s="4">
        <v>26494611</v>
      </c>
      <c r="K1446">
        <v>6.6</v>
      </c>
      <c r="L1446">
        <v>2.35</v>
      </c>
      <c r="M1446" t="s">
        <v>69</v>
      </c>
      <c r="N1446" t="s">
        <v>7491</v>
      </c>
      <c r="O1446">
        <v>37</v>
      </c>
      <c r="P1446" t="s">
        <v>527</v>
      </c>
      <c r="Q1446">
        <v>3000</v>
      </c>
      <c r="R1446" t="s">
        <v>5110</v>
      </c>
      <c r="S1446">
        <v>874</v>
      </c>
      <c r="T1446" t="s">
        <v>7494</v>
      </c>
      <c r="U1446">
        <v>480</v>
      </c>
      <c r="V1446">
        <v>0</v>
      </c>
      <c r="W1446">
        <v>5709</v>
      </c>
      <c r="X1446">
        <v>0</v>
      </c>
      <c r="Y1446">
        <v>48621</v>
      </c>
      <c r="Z1446">
        <v>95</v>
      </c>
      <c r="AA1446">
        <v>239</v>
      </c>
      <c r="AB1446" t="s">
        <v>7496</v>
      </c>
    </row>
    <row r="1447" spans="1:28" x14ac:dyDescent="0.3">
      <c r="A1447" s="4" t="s">
        <v>7498</v>
      </c>
      <c r="B1447" t="s">
        <v>67</v>
      </c>
      <c r="C1447" t="s">
        <v>86</v>
      </c>
      <c r="D1447" t="s">
        <v>58</v>
      </c>
      <c r="E1447">
        <v>1980</v>
      </c>
      <c r="F1447">
        <v>111</v>
      </c>
      <c r="G1447" t="s">
        <v>100</v>
      </c>
      <c r="H1447" t="s">
        <v>7500</v>
      </c>
      <c r="I1447" s="4">
        <v>20000000</v>
      </c>
      <c r="J1447" s="4" t="s">
        <v>24161</v>
      </c>
      <c r="K1447">
        <v>6.4</v>
      </c>
      <c r="L1447">
        <v>2.35</v>
      </c>
      <c r="M1447" t="s">
        <v>122</v>
      </c>
      <c r="N1447" t="s">
        <v>7497</v>
      </c>
      <c r="O1447">
        <v>24</v>
      </c>
      <c r="P1447" t="s">
        <v>790</v>
      </c>
      <c r="Q1447">
        <v>591</v>
      </c>
      <c r="R1447" t="s">
        <v>7241</v>
      </c>
      <c r="S1447">
        <v>488</v>
      </c>
      <c r="T1447" t="s">
        <v>7499</v>
      </c>
      <c r="U1447">
        <v>455</v>
      </c>
      <c r="V1447">
        <v>12000</v>
      </c>
      <c r="W1447">
        <v>2603</v>
      </c>
      <c r="X1447">
        <v>1</v>
      </c>
      <c r="Y1447">
        <v>38017</v>
      </c>
      <c r="Z1447">
        <v>100</v>
      </c>
      <c r="AA1447">
        <v>247</v>
      </c>
      <c r="AB1447" t="s">
        <v>7501</v>
      </c>
    </row>
    <row r="1448" spans="1:28" x14ac:dyDescent="0.3">
      <c r="A1448" s="4" t="s">
        <v>7502</v>
      </c>
      <c r="B1448" t="s">
        <v>67</v>
      </c>
      <c r="C1448" t="s">
        <v>68</v>
      </c>
      <c r="D1448" t="s">
        <v>58</v>
      </c>
      <c r="E1448">
        <v>2004</v>
      </c>
      <c r="F1448">
        <v>102</v>
      </c>
      <c r="G1448" t="s">
        <v>1437</v>
      </c>
      <c r="H1448" t="s">
        <v>7503</v>
      </c>
      <c r="I1448" s="4">
        <v>35000000</v>
      </c>
      <c r="J1448" s="4">
        <v>25266129</v>
      </c>
      <c r="K1448">
        <v>6.2</v>
      </c>
      <c r="L1448">
        <v>2.35</v>
      </c>
      <c r="M1448" t="s">
        <v>69</v>
      </c>
      <c r="N1448" t="s">
        <v>7129</v>
      </c>
      <c r="O1448">
        <v>0</v>
      </c>
      <c r="P1448" t="s">
        <v>1171</v>
      </c>
      <c r="Q1448">
        <v>939</v>
      </c>
      <c r="R1448" t="s">
        <v>3210</v>
      </c>
      <c r="S1448">
        <v>854</v>
      </c>
      <c r="T1448" t="s">
        <v>3314</v>
      </c>
      <c r="U1448">
        <v>769</v>
      </c>
      <c r="V1448">
        <v>0</v>
      </c>
      <c r="W1448">
        <v>3592</v>
      </c>
      <c r="X1448">
        <v>5</v>
      </c>
      <c r="Y1448">
        <v>54346</v>
      </c>
      <c r="Z1448">
        <v>164</v>
      </c>
      <c r="AA1448">
        <v>358</v>
      </c>
      <c r="AB1448" t="s">
        <v>7504</v>
      </c>
    </row>
    <row r="1449" spans="1:28" x14ac:dyDescent="0.3">
      <c r="A1449" s="4" t="s">
        <v>7506</v>
      </c>
      <c r="B1449" t="s">
        <v>67</v>
      </c>
      <c r="C1449" t="s">
        <v>68</v>
      </c>
      <c r="D1449" t="s">
        <v>58</v>
      </c>
      <c r="E1449">
        <v>2012</v>
      </c>
      <c r="F1449">
        <v>101</v>
      </c>
      <c r="G1449" t="s">
        <v>1223</v>
      </c>
      <c r="H1449" t="s">
        <v>7508</v>
      </c>
      <c r="I1449" s="4">
        <v>35000000</v>
      </c>
      <c r="J1449" s="4">
        <v>25863915</v>
      </c>
      <c r="K1449">
        <v>5.0999999999999996</v>
      </c>
      <c r="L1449">
        <v>2.35</v>
      </c>
      <c r="M1449" t="s">
        <v>69</v>
      </c>
      <c r="N1449" t="s">
        <v>526</v>
      </c>
      <c r="O1449">
        <v>357</v>
      </c>
      <c r="P1449" t="s">
        <v>7505</v>
      </c>
      <c r="Q1449">
        <v>907</v>
      </c>
      <c r="R1449" t="s">
        <v>1044</v>
      </c>
      <c r="S1449">
        <v>445</v>
      </c>
      <c r="T1449" t="s">
        <v>7507</v>
      </c>
      <c r="U1449">
        <v>374</v>
      </c>
      <c r="V1449">
        <v>11000</v>
      </c>
      <c r="W1449">
        <v>2471</v>
      </c>
      <c r="X1449">
        <v>0</v>
      </c>
      <c r="Y1449">
        <v>28257</v>
      </c>
      <c r="Z1449">
        <v>211</v>
      </c>
      <c r="AA1449">
        <v>151</v>
      </c>
      <c r="AB1449" t="s">
        <v>7509</v>
      </c>
    </row>
    <row r="1450" spans="1:28" x14ac:dyDescent="0.3">
      <c r="A1450" s="4" t="s">
        <v>7510</v>
      </c>
      <c r="B1450" t="s">
        <v>67</v>
      </c>
      <c r="C1450" t="s">
        <v>68</v>
      </c>
      <c r="D1450" t="s">
        <v>58</v>
      </c>
      <c r="E1450">
        <v>1997</v>
      </c>
      <c r="F1450">
        <v>155</v>
      </c>
      <c r="G1450" t="s">
        <v>2161</v>
      </c>
      <c r="H1450" t="s">
        <v>7512</v>
      </c>
      <c r="I1450" s="4">
        <v>30000000</v>
      </c>
      <c r="J1450" s="4">
        <v>25078937</v>
      </c>
      <c r="K1450">
        <v>6.6</v>
      </c>
      <c r="L1450">
        <v>1.85</v>
      </c>
      <c r="M1450" t="s">
        <v>612</v>
      </c>
      <c r="N1450" t="s">
        <v>3705</v>
      </c>
      <c r="O1450">
        <v>16000</v>
      </c>
      <c r="P1450" t="s">
        <v>147</v>
      </c>
      <c r="Q1450">
        <v>18000</v>
      </c>
      <c r="R1450" t="s">
        <v>1370</v>
      </c>
      <c r="S1450">
        <v>461</v>
      </c>
      <c r="T1450" t="s">
        <v>7511</v>
      </c>
      <c r="U1450">
        <v>229</v>
      </c>
      <c r="V1450">
        <v>0</v>
      </c>
      <c r="W1450">
        <v>19689</v>
      </c>
      <c r="X1450">
        <v>2</v>
      </c>
      <c r="Y1450">
        <v>31751</v>
      </c>
      <c r="Z1450">
        <v>91</v>
      </c>
      <c r="AA1450">
        <v>216</v>
      </c>
      <c r="AB1450" t="s">
        <v>7513</v>
      </c>
    </row>
    <row r="1451" spans="1:28" x14ac:dyDescent="0.3">
      <c r="A1451" s="4" t="s">
        <v>7515</v>
      </c>
      <c r="B1451" t="s">
        <v>67</v>
      </c>
      <c r="C1451" t="s">
        <v>68</v>
      </c>
      <c r="D1451" t="s">
        <v>58</v>
      </c>
      <c r="E1451">
        <v>2015</v>
      </c>
      <c r="F1451">
        <v>93</v>
      </c>
      <c r="G1451" t="s">
        <v>361</v>
      </c>
      <c r="H1451" t="s">
        <v>7516</v>
      </c>
      <c r="I1451" s="4">
        <v>19000000</v>
      </c>
      <c r="J1451" s="4" t="s">
        <v>24161</v>
      </c>
      <c r="K1451">
        <v>6.1</v>
      </c>
      <c r="L1451">
        <v>2.35</v>
      </c>
      <c r="M1451" t="s">
        <v>612</v>
      </c>
      <c r="N1451" t="s">
        <v>7514</v>
      </c>
      <c r="O1451">
        <v>8</v>
      </c>
      <c r="P1451" t="s">
        <v>1765</v>
      </c>
      <c r="Q1451">
        <v>22000</v>
      </c>
      <c r="R1451" t="s">
        <v>2186</v>
      </c>
      <c r="S1451">
        <v>1000</v>
      </c>
      <c r="T1451" t="s">
        <v>1254</v>
      </c>
      <c r="U1451">
        <v>558</v>
      </c>
      <c r="V1451">
        <v>0</v>
      </c>
      <c r="W1451">
        <v>24154</v>
      </c>
      <c r="X1451">
        <v>1</v>
      </c>
      <c r="Y1451">
        <v>16193</v>
      </c>
      <c r="Z1451">
        <v>44</v>
      </c>
      <c r="AA1451">
        <v>57</v>
      </c>
      <c r="AB1451" t="s">
        <v>7517</v>
      </c>
    </row>
    <row r="1452" spans="1:28" x14ac:dyDescent="0.3">
      <c r="A1452" s="4" t="s">
        <v>7520</v>
      </c>
      <c r="B1452" t="s">
        <v>67</v>
      </c>
      <c r="C1452" t="s">
        <v>86</v>
      </c>
      <c r="D1452" t="s">
        <v>58</v>
      </c>
      <c r="E1452">
        <v>2010</v>
      </c>
      <c r="F1452">
        <v>109</v>
      </c>
      <c r="G1452" t="s">
        <v>542</v>
      </c>
      <c r="H1452" t="s">
        <v>7522</v>
      </c>
      <c r="I1452" s="4">
        <v>35000000</v>
      </c>
      <c r="J1452" s="4">
        <v>28995450</v>
      </c>
      <c r="K1452">
        <v>6.1</v>
      </c>
      <c r="L1452">
        <v>2.35</v>
      </c>
      <c r="M1452" t="s">
        <v>122</v>
      </c>
      <c r="N1452" t="s">
        <v>7518</v>
      </c>
      <c r="O1452">
        <v>24</v>
      </c>
      <c r="P1452" t="s">
        <v>6047</v>
      </c>
      <c r="Q1452">
        <v>287</v>
      </c>
      <c r="R1452" t="s">
        <v>7519</v>
      </c>
      <c r="S1452">
        <v>175</v>
      </c>
      <c r="T1452" t="s">
        <v>7521</v>
      </c>
      <c r="U1452">
        <v>167</v>
      </c>
      <c r="V1452">
        <v>0</v>
      </c>
      <c r="W1452">
        <v>855</v>
      </c>
      <c r="X1452">
        <v>5</v>
      </c>
      <c r="Y1452">
        <v>19230</v>
      </c>
      <c r="Z1452">
        <v>97</v>
      </c>
      <c r="AA1452">
        <v>59</v>
      </c>
      <c r="AB1452" t="s">
        <v>7523</v>
      </c>
    </row>
    <row r="1453" spans="1:28" x14ac:dyDescent="0.3">
      <c r="A1453" s="4" t="s">
        <v>7525</v>
      </c>
      <c r="B1453" t="s">
        <v>67</v>
      </c>
      <c r="C1453" t="s">
        <v>68</v>
      </c>
      <c r="D1453" t="s">
        <v>58</v>
      </c>
      <c r="E1453">
        <v>1992</v>
      </c>
      <c r="F1453">
        <v>140</v>
      </c>
      <c r="G1453" t="s">
        <v>1745</v>
      </c>
      <c r="H1453" t="s">
        <v>7526</v>
      </c>
      <c r="I1453" s="4">
        <v>35000000</v>
      </c>
      <c r="J1453" s="4">
        <v>24276500</v>
      </c>
      <c r="K1453">
        <v>6.6</v>
      </c>
      <c r="L1453">
        <v>2.35</v>
      </c>
      <c r="M1453" t="s">
        <v>612</v>
      </c>
      <c r="N1453" t="s">
        <v>5470</v>
      </c>
      <c r="O1453">
        <v>0</v>
      </c>
      <c r="P1453" t="s">
        <v>7524</v>
      </c>
      <c r="Q1453">
        <v>436</v>
      </c>
      <c r="R1453" t="s">
        <v>4686</v>
      </c>
      <c r="S1453">
        <v>263</v>
      </c>
      <c r="T1453" t="s">
        <v>3774</v>
      </c>
      <c r="U1453">
        <v>210</v>
      </c>
      <c r="V1453">
        <v>949</v>
      </c>
      <c r="W1453">
        <v>1394</v>
      </c>
      <c r="X1453">
        <v>2</v>
      </c>
      <c r="Y1453">
        <v>17124</v>
      </c>
      <c r="Z1453">
        <v>32</v>
      </c>
      <c r="AA1453">
        <v>68</v>
      </c>
      <c r="AB1453" t="s">
        <v>7527</v>
      </c>
    </row>
    <row r="1454" spans="1:28" x14ac:dyDescent="0.3">
      <c r="A1454" s="4" t="s">
        <v>7529</v>
      </c>
      <c r="B1454" t="s">
        <v>67</v>
      </c>
      <c r="C1454" t="s">
        <v>68</v>
      </c>
      <c r="D1454" t="s">
        <v>58</v>
      </c>
      <c r="E1454">
        <v>2008</v>
      </c>
      <c r="F1454">
        <v>108</v>
      </c>
      <c r="G1454" t="s">
        <v>2221</v>
      </c>
      <c r="H1454" t="s">
        <v>7531</v>
      </c>
      <c r="I1454" s="4">
        <v>30000000</v>
      </c>
      <c r="J1454" s="4">
        <v>20981633</v>
      </c>
      <c r="K1454">
        <v>5.9</v>
      </c>
      <c r="L1454">
        <v>2.35</v>
      </c>
      <c r="M1454" t="s">
        <v>69</v>
      </c>
      <c r="N1454" t="s">
        <v>7528</v>
      </c>
      <c r="O1454">
        <v>251</v>
      </c>
      <c r="P1454" t="s">
        <v>3625</v>
      </c>
      <c r="Q1454">
        <v>826</v>
      </c>
      <c r="R1454" t="s">
        <v>756</v>
      </c>
      <c r="S1454">
        <v>716</v>
      </c>
      <c r="T1454" t="s">
        <v>7530</v>
      </c>
      <c r="U1454">
        <v>296</v>
      </c>
      <c r="V1454">
        <v>0</v>
      </c>
      <c r="W1454">
        <v>2351</v>
      </c>
      <c r="X1454">
        <v>0</v>
      </c>
      <c r="Y1454">
        <v>78256</v>
      </c>
      <c r="Z1454">
        <v>270</v>
      </c>
      <c r="AA1454">
        <v>492</v>
      </c>
      <c r="AB1454" t="s">
        <v>7532</v>
      </c>
    </row>
    <row r="1455" spans="1:28" x14ac:dyDescent="0.3">
      <c r="A1455" s="4" t="s">
        <v>7534</v>
      </c>
      <c r="B1455" t="s">
        <v>67</v>
      </c>
      <c r="C1455" t="s">
        <v>68</v>
      </c>
      <c r="D1455" t="s">
        <v>58</v>
      </c>
      <c r="E1455">
        <v>2004</v>
      </c>
      <c r="F1455">
        <v>96</v>
      </c>
      <c r="G1455" t="s">
        <v>2632</v>
      </c>
      <c r="H1455" t="s">
        <v>7536</v>
      </c>
      <c r="I1455" s="4">
        <v>35000000</v>
      </c>
      <c r="J1455" s="4">
        <v>22913677</v>
      </c>
      <c r="K1455">
        <v>6.3</v>
      </c>
      <c r="L1455">
        <v>1.85</v>
      </c>
      <c r="M1455" t="s">
        <v>122</v>
      </c>
      <c r="N1455" t="s">
        <v>7533</v>
      </c>
      <c r="O1455">
        <v>13</v>
      </c>
      <c r="P1455" t="s">
        <v>284</v>
      </c>
      <c r="Q1455">
        <v>11000</v>
      </c>
      <c r="R1455" t="s">
        <v>839</v>
      </c>
      <c r="S1455">
        <v>1000</v>
      </c>
      <c r="T1455" t="s">
        <v>7535</v>
      </c>
      <c r="U1455">
        <v>973</v>
      </c>
      <c r="V1455">
        <v>0</v>
      </c>
      <c r="W1455">
        <v>17292</v>
      </c>
      <c r="X1455">
        <v>1</v>
      </c>
      <c r="Y1455">
        <v>47800</v>
      </c>
      <c r="Z1455">
        <v>89</v>
      </c>
      <c r="AA1455">
        <v>244</v>
      </c>
      <c r="AB1455" t="s">
        <v>7537</v>
      </c>
    </row>
    <row r="1456" spans="1:28" x14ac:dyDescent="0.3">
      <c r="A1456" s="4" t="s">
        <v>7539</v>
      </c>
      <c r="B1456" t="s">
        <v>67</v>
      </c>
      <c r="C1456" t="s">
        <v>86</v>
      </c>
      <c r="D1456" t="s">
        <v>58</v>
      </c>
      <c r="E1456">
        <v>2015</v>
      </c>
      <c r="F1456">
        <v>123</v>
      </c>
      <c r="G1456" t="s">
        <v>1655</v>
      </c>
      <c r="H1456" t="s">
        <v>7540</v>
      </c>
      <c r="I1456" s="4">
        <v>35000000</v>
      </c>
      <c r="J1456" s="4">
        <v>34531832</v>
      </c>
      <c r="K1456">
        <v>7.1</v>
      </c>
      <c r="L1456">
        <v>2.35</v>
      </c>
      <c r="M1456" t="s">
        <v>69</v>
      </c>
      <c r="N1456" t="s">
        <v>7538</v>
      </c>
      <c r="O1456">
        <v>15</v>
      </c>
      <c r="P1456" t="s">
        <v>193</v>
      </c>
      <c r="Q1456">
        <v>10000</v>
      </c>
      <c r="R1456" t="s">
        <v>386</v>
      </c>
      <c r="S1456">
        <v>979</v>
      </c>
      <c r="T1456" t="s">
        <v>2984</v>
      </c>
      <c r="U1456">
        <v>745</v>
      </c>
      <c r="V1456">
        <v>23000</v>
      </c>
      <c r="W1456">
        <v>13371</v>
      </c>
      <c r="X1456">
        <v>0</v>
      </c>
      <c r="Y1456">
        <v>44788</v>
      </c>
      <c r="Z1456">
        <v>219</v>
      </c>
      <c r="AA1456">
        <v>138</v>
      </c>
      <c r="AB1456" t="s">
        <v>7541</v>
      </c>
    </row>
    <row r="1457" spans="1:28" x14ac:dyDescent="0.3">
      <c r="A1457" s="4" t="s">
        <v>7544</v>
      </c>
      <c r="B1457" t="s">
        <v>67</v>
      </c>
      <c r="C1457" t="s">
        <v>68</v>
      </c>
      <c r="D1457" t="s">
        <v>58</v>
      </c>
      <c r="E1457">
        <v>2011</v>
      </c>
      <c r="F1457">
        <v>106</v>
      </c>
      <c r="G1457" t="s">
        <v>1180</v>
      </c>
      <c r="H1457" t="s">
        <v>7546</v>
      </c>
      <c r="I1457" s="4">
        <v>35000000</v>
      </c>
      <c r="J1457" s="4">
        <v>28064226</v>
      </c>
      <c r="K1457">
        <v>5</v>
      </c>
      <c r="L1457">
        <v>2.35</v>
      </c>
      <c r="M1457" t="s">
        <v>69</v>
      </c>
      <c r="N1457" t="s">
        <v>2959</v>
      </c>
      <c r="O1457">
        <v>309</v>
      </c>
      <c r="P1457" t="s">
        <v>7543</v>
      </c>
      <c r="Q1457">
        <v>327</v>
      </c>
      <c r="R1457" t="s">
        <v>7542</v>
      </c>
      <c r="S1457">
        <v>73</v>
      </c>
      <c r="T1457" t="s">
        <v>7545</v>
      </c>
      <c r="U1457">
        <v>63</v>
      </c>
      <c r="V1457">
        <v>13000</v>
      </c>
      <c r="W1457">
        <v>561</v>
      </c>
      <c r="X1457">
        <v>1</v>
      </c>
      <c r="Y1457">
        <v>65044</v>
      </c>
      <c r="Z1457">
        <v>180</v>
      </c>
      <c r="AA1457">
        <v>173</v>
      </c>
      <c r="AB1457" t="s">
        <v>7547</v>
      </c>
    </row>
    <row r="1458" spans="1:28" x14ac:dyDescent="0.3">
      <c r="A1458" s="4" t="s">
        <v>7550</v>
      </c>
      <c r="B1458" t="s">
        <v>67</v>
      </c>
      <c r="C1458" t="s">
        <v>86</v>
      </c>
      <c r="D1458" t="s">
        <v>58</v>
      </c>
      <c r="E1458">
        <v>2005</v>
      </c>
      <c r="F1458">
        <v>76</v>
      </c>
      <c r="G1458" t="s">
        <v>7549</v>
      </c>
      <c r="H1458" t="s">
        <v>7552</v>
      </c>
      <c r="I1458" s="4">
        <v>35000000</v>
      </c>
      <c r="J1458" s="4">
        <v>19447478</v>
      </c>
      <c r="K1458">
        <v>5.6</v>
      </c>
      <c r="L1458">
        <v>1.85</v>
      </c>
      <c r="M1458" t="s">
        <v>304</v>
      </c>
      <c r="N1458" t="s">
        <v>7548</v>
      </c>
      <c r="O1458">
        <v>2</v>
      </c>
      <c r="P1458" t="s">
        <v>420</v>
      </c>
      <c r="Q1458">
        <v>1000</v>
      </c>
      <c r="R1458" t="s">
        <v>2038</v>
      </c>
      <c r="S1458">
        <v>766</v>
      </c>
      <c r="T1458" t="s">
        <v>7551</v>
      </c>
      <c r="U1458">
        <v>72</v>
      </c>
      <c r="V1458">
        <v>538</v>
      </c>
      <c r="W1458">
        <v>1908</v>
      </c>
      <c r="X1458">
        <v>0</v>
      </c>
      <c r="Y1458">
        <v>15788</v>
      </c>
      <c r="Z1458">
        <v>93</v>
      </c>
      <c r="AA1458">
        <v>80</v>
      </c>
      <c r="AB1458" t="s">
        <v>7553</v>
      </c>
    </row>
    <row r="1459" spans="1:28" x14ac:dyDescent="0.3">
      <c r="A1459" s="4" t="s">
        <v>7554</v>
      </c>
      <c r="B1459" t="s">
        <v>67</v>
      </c>
      <c r="C1459" t="s">
        <v>68</v>
      </c>
      <c r="D1459" t="s">
        <v>58</v>
      </c>
      <c r="E1459">
        <v>2000</v>
      </c>
      <c r="F1459">
        <v>107</v>
      </c>
      <c r="G1459" t="s">
        <v>2545</v>
      </c>
      <c r="H1459" t="s">
        <v>7556</v>
      </c>
      <c r="I1459" s="4">
        <v>55000000</v>
      </c>
      <c r="J1459" s="4">
        <v>19389454</v>
      </c>
      <c r="K1459">
        <v>7.4</v>
      </c>
      <c r="L1459">
        <v>2.35</v>
      </c>
      <c r="M1459" t="s">
        <v>612</v>
      </c>
      <c r="N1459" t="s">
        <v>4919</v>
      </c>
      <c r="O1459">
        <v>161</v>
      </c>
      <c r="P1459" t="s">
        <v>124</v>
      </c>
      <c r="Q1459">
        <v>21000</v>
      </c>
      <c r="R1459" t="s">
        <v>930</v>
      </c>
      <c r="S1459">
        <v>826</v>
      </c>
      <c r="T1459" t="s">
        <v>7555</v>
      </c>
      <c r="U1459">
        <v>549</v>
      </c>
      <c r="V1459">
        <v>0</v>
      </c>
      <c r="W1459">
        <v>22974</v>
      </c>
      <c r="X1459">
        <v>5</v>
      </c>
      <c r="Y1459">
        <v>54643</v>
      </c>
      <c r="Z1459">
        <v>173</v>
      </c>
      <c r="AA1459">
        <v>335</v>
      </c>
      <c r="AB1459" t="s">
        <v>7557</v>
      </c>
    </row>
    <row r="1460" spans="1:28" x14ac:dyDescent="0.3">
      <c r="A1460" s="4" t="s">
        <v>7561</v>
      </c>
      <c r="B1460" t="s">
        <v>67</v>
      </c>
      <c r="C1460" t="s">
        <v>68</v>
      </c>
      <c r="D1460" t="s">
        <v>58</v>
      </c>
      <c r="E1460">
        <v>2008</v>
      </c>
      <c r="F1460">
        <v>82</v>
      </c>
      <c r="G1460" t="s">
        <v>7559</v>
      </c>
      <c r="H1460" t="s">
        <v>7563</v>
      </c>
      <c r="I1460" s="4">
        <v>35000000</v>
      </c>
      <c r="J1460" s="4">
        <v>25871834</v>
      </c>
      <c r="K1460">
        <v>4.5</v>
      </c>
      <c r="L1460">
        <v>1.85</v>
      </c>
      <c r="M1460" t="s">
        <v>69</v>
      </c>
      <c r="N1460" t="s">
        <v>7558</v>
      </c>
      <c r="O1460">
        <v>82</v>
      </c>
      <c r="P1460" t="s">
        <v>7560</v>
      </c>
      <c r="Q1460">
        <v>1000</v>
      </c>
      <c r="R1460" t="s">
        <v>4200</v>
      </c>
      <c r="S1460">
        <v>642</v>
      </c>
      <c r="T1460" t="s">
        <v>7562</v>
      </c>
      <c r="U1460">
        <v>418</v>
      </c>
      <c r="V1460">
        <v>0</v>
      </c>
      <c r="W1460">
        <v>3266</v>
      </c>
      <c r="X1460">
        <v>6</v>
      </c>
      <c r="Y1460">
        <v>52052</v>
      </c>
      <c r="Z1460">
        <v>121</v>
      </c>
      <c r="AA1460">
        <v>173</v>
      </c>
      <c r="AB1460" t="s">
        <v>7564</v>
      </c>
    </row>
    <row r="1461" spans="1:28" x14ac:dyDescent="0.3">
      <c r="A1461" s="4" t="s">
        <v>7567</v>
      </c>
      <c r="B1461" t="s">
        <v>67</v>
      </c>
      <c r="C1461" t="s">
        <v>68</v>
      </c>
      <c r="D1461" t="s">
        <v>58</v>
      </c>
      <c r="E1461">
        <v>2013</v>
      </c>
      <c r="F1461">
        <v>109</v>
      </c>
      <c r="G1461" t="s">
        <v>2144</v>
      </c>
      <c r="H1461" t="s">
        <v>7569</v>
      </c>
      <c r="I1461" s="4">
        <v>35000000</v>
      </c>
      <c r="J1461" s="4">
        <v>19692608</v>
      </c>
      <c r="K1461">
        <v>6.2</v>
      </c>
      <c r="L1461">
        <v>2.35</v>
      </c>
      <c r="M1461" t="s">
        <v>612</v>
      </c>
      <c r="N1461" t="s">
        <v>7565</v>
      </c>
      <c r="O1461">
        <v>90</v>
      </c>
      <c r="P1461" t="s">
        <v>7566</v>
      </c>
      <c r="Q1461">
        <v>1000</v>
      </c>
      <c r="R1461" t="s">
        <v>5082</v>
      </c>
      <c r="S1461">
        <v>412</v>
      </c>
      <c r="T1461" t="s">
        <v>7568</v>
      </c>
      <c r="U1461">
        <v>344</v>
      </c>
      <c r="V1461">
        <v>0</v>
      </c>
      <c r="W1461">
        <v>2073</v>
      </c>
      <c r="X1461">
        <v>3</v>
      </c>
      <c r="Y1461">
        <v>63548</v>
      </c>
      <c r="Z1461">
        <v>298</v>
      </c>
      <c r="AA1461">
        <v>134</v>
      </c>
      <c r="AB1461" t="s">
        <v>7570</v>
      </c>
    </row>
    <row r="1462" spans="1:28" x14ac:dyDescent="0.3">
      <c r="A1462" s="4" t="s">
        <v>7574</v>
      </c>
      <c r="B1462" t="s">
        <v>67</v>
      </c>
      <c r="C1462" t="s">
        <v>68</v>
      </c>
      <c r="D1462" t="s">
        <v>58</v>
      </c>
      <c r="E1462">
        <v>2005</v>
      </c>
      <c r="F1462">
        <v>99</v>
      </c>
      <c r="G1462" t="s">
        <v>7572</v>
      </c>
      <c r="H1462" t="s">
        <v>7575</v>
      </c>
      <c r="I1462" s="4">
        <v>35000000</v>
      </c>
      <c r="J1462" s="4">
        <v>19294901</v>
      </c>
      <c r="K1462">
        <v>5</v>
      </c>
      <c r="L1462">
        <v>2.35</v>
      </c>
      <c r="M1462" t="s">
        <v>69</v>
      </c>
      <c r="N1462" t="s">
        <v>6306</v>
      </c>
      <c r="O1462">
        <v>0</v>
      </c>
      <c r="P1462" t="s">
        <v>7573</v>
      </c>
      <c r="Q1462">
        <v>1000</v>
      </c>
      <c r="R1462" t="s">
        <v>7571</v>
      </c>
      <c r="S1462">
        <v>573</v>
      </c>
      <c r="T1462" t="s">
        <v>5175</v>
      </c>
      <c r="U1462">
        <v>520</v>
      </c>
      <c r="V1462">
        <v>0</v>
      </c>
      <c r="W1462">
        <v>2535</v>
      </c>
      <c r="X1462">
        <v>0</v>
      </c>
      <c r="Y1462">
        <v>26126</v>
      </c>
      <c r="Z1462">
        <v>158</v>
      </c>
      <c r="AA1462">
        <v>325</v>
      </c>
      <c r="AB1462" t="s">
        <v>7576</v>
      </c>
    </row>
    <row r="1463" spans="1:28" x14ac:dyDescent="0.3">
      <c r="A1463" s="4" t="s">
        <v>7577</v>
      </c>
      <c r="B1463" t="s">
        <v>67</v>
      </c>
      <c r="C1463" t="s">
        <v>68</v>
      </c>
      <c r="D1463" t="s">
        <v>58</v>
      </c>
      <c r="E1463">
        <v>2012</v>
      </c>
      <c r="F1463">
        <v>91</v>
      </c>
      <c r="G1463" t="s">
        <v>361</v>
      </c>
      <c r="H1463" t="s">
        <v>7578</v>
      </c>
      <c r="I1463" s="4">
        <v>35000000</v>
      </c>
      <c r="J1463" s="4">
        <v>20275446</v>
      </c>
      <c r="K1463">
        <v>6.5</v>
      </c>
      <c r="L1463">
        <v>2.35</v>
      </c>
      <c r="M1463" t="s">
        <v>69</v>
      </c>
      <c r="N1463" t="s">
        <v>4410</v>
      </c>
      <c r="O1463">
        <v>192</v>
      </c>
      <c r="P1463" t="s">
        <v>92</v>
      </c>
      <c r="Q1463">
        <v>23000</v>
      </c>
      <c r="R1463" t="s">
        <v>5235</v>
      </c>
      <c r="S1463">
        <v>1000</v>
      </c>
      <c r="T1463" t="s">
        <v>942</v>
      </c>
      <c r="U1463">
        <v>346</v>
      </c>
      <c r="V1463">
        <v>20000</v>
      </c>
      <c r="W1463">
        <v>24669</v>
      </c>
      <c r="X1463">
        <v>0</v>
      </c>
      <c r="Y1463">
        <v>95274</v>
      </c>
      <c r="Z1463">
        <v>248</v>
      </c>
      <c r="AA1463">
        <v>178</v>
      </c>
      <c r="AB1463" t="s">
        <v>7579</v>
      </c>
    </row>
    <row r="1464" spans="1:28" x14ac:dyDescent="0.3">
      <c r="A1464" s="4" t="s">
        <v>7582</v>
      </c>
      <c r="B1464" t="s">
        <v>67</v>
      </c>
      <c r="C1464" t="s">
        <v>68</v>
      </c>
      <c r="D1464" t="s">
        <v>58</v>
      </c>
      <c r="E1464">
        <v>2015</v>
      </c>
      <c r="F1464">
        <v>87</v>
      </c>
      <c r="G1464" t="s">
        <v>1771</v>
      </c>
      <c r="H1464" t="s">
        <v>7584</v>
      </c>
      <c r="I1464" s="4">
        <v>35000000</v>
      </c>
      <c r="J1464" s="4">
        <v>34507079</v>
      </c>
      <c r="K1464">
        <v>5.0999999999999996</v>
      </c>
      <c r="L1464">
        <v>2.35</v>
      </c>
      <c r="M1464" t="s">
        <v>69</v>
      </c>
      <c r="N1464" t="s">
        <v>6242</v>
      </c>
      <c r="O1464">
        <v>98</v>
      </c>
      <c r="P1464" t="s">
        <v>7581</v>
      </c>
      <c r="Q1464">
        <v>472</v>
      </c>
      <c r="R1464" t="s">
        <v>7580</v>
      </c>
      <c r="S1464">
        <v>328</v>
      </c>
      <c r="T1464" t="s">
        <v>7583</v>
      </c>
      <c r="U1464">
        <v>253</v>
      </c>
      <c r="V1464">
        <v>0</v>
      </c>
      <c r="W1464">
        <v>1679</v>
      </c>
      <c r="X1464">
        <v>2</v>
      </c>
      <c r="Y1464">
        <v>34948</v>
      </c>
      <c r="Z1464">
        <v>155</v>
      </c>
      <c r="AA1464">
        <v>118</v>
      </c>
      <c r="AB1464" t="s">
        <v>7585</v>
      </c>
    </row>
    <row r="1465" spans="1:28" x14ac:dyDescent="0.3">
      <c r="A1465" s="4" t="s">
        <v>7587</v>
      </c>
      <c r="B1465" t="s">
        <v>67</v>
      </c>
      <c r="C1465" t="s">
        <v>86</v>
      </c>
      <c r="D1465" t="s">
        <v>58</v>
      </c>
      <c r="E1465">
        <v>2002</v>
      </c>
      <c r="F1465">
        <v>125</v>
      </c>
      <c r="G1465" t="s">
        <v>1245</v>
      </c>
      <c r="H1465" t="s">
        <v>7589</v>
      </c>
      <c r="I1465" s="4">
        <v>35000000</v>
      </c>
      <c r="J1465" s="4">
        <v>18306166</v>
      </c>
      <c r="K1465">
        <v>6.5</v>
      </c>
      <c r="L1465">
        <v>2.35</v>
      </c>
      <c r="M1465" t="s">
        <v>69</v>
      </c>
      <c r="N1465" t="s">
        <v>4778</v>
      </c>
      <c r="O1465">
        <v>159</v>
      </c>
      <c r="P1465" t="s">
        <v>683</v>
      </c>
      <c r="Q1465">
        <v>3000</v>
      </c>
      <c r="R1465" t="s">
        <v>7586</v>
      </c>
      <c r="S1465">
        <v>61</v>
      </c>
      <c r="T1465" t="s">
        <v>7588</v>
      </c>
      <c r="U1465">
        <v>39</v>
      </c>
      <c r="V1465">
        <v>0</v>
      </c>
      <c r="W1465">
        <v>3142</v>
      </c>
      <c r="X1465">
        <v>2</v>
      </c>
      <c r="Y1465">
        <v>28130</v>
      </c>
      <c r="Z1465">
        <v>105</v>
      </c>
      <c r="AA1465">
        <v>215</v>
      </c>
      <c r="AB1465" t="s">
        <v>7590</v>
      </c>
    </row>
    <row r="1466" spans="1:28" x14ac:dyDescent="0.3">
      <c r="A1466" s="4" t="s">
        <v>7591</v>
      </c>
      <c r="B1466" t="s">
        <v>67</v>
      </c>
      <c r="C1466" t="s">
        <v>68</v>
      </c>
      <c r="D1466" t="s">
        <v>58</v>
      </c>
      <c r="E1466">
        <v>2013</v>
      </c>
      <c r="F1466">
        <v>118</v>
      </c>
      <c r="G1466" t="s">
        <v>1627</v>
      </c>
      <c r="H1466" t="s">
        <v>7593</v>
      </c>
      <c r="I1466" s="4">
        <v>35000000</v>
      </c>
      <c r="J1466" s="4">
        <v>17609982</v>
      </c>
      <c r="K1466">
        <v>6.2</v>
      </c>
      <c r="L1466">
        <v>2.35</v>
      </c>
      <c r="M1466" t="s">
        <v>612</v>
      </c>
      <c r="N1466" t="s">
        <v>3789</v>
      </c>
      <c r="O1466">
        <v>138</v>
      </c>
      <c r="P1466" t="s">
        <v>362</v>
      </c>
      <c r="Q1466">
        <v>26000</v>
      </c>
      <c r="R1466" t="s">
        <v>406</v>
      </c>
      <c r="S1466">
        <v>968</v>
      </c>
      <c r="T1466" t="s">
        <v>7592</v>
      </c>
      <c r="U1466">
        <v>458</v>
      </c>
      <c r="V1466">
        <v>17000</v>
      </c>
      <c r="W1466">
        <v>28479</v>
      </c>
      <c r="X1466">
        <v>0</v>
      </c>
      <c r="Y1466">
        <v>90046</v>
      </c>
      <c r="Z1466">
        <v>224</v>
      </c>
      <c r="AA1466">
        <v>141</v>
      </c>
      <c r="AB1466" t="s">
        <v>7594</v>
      </c>
    </row>
    <row r="1467" spans="1:28" x14ac:dyDescent="0.3">
      <c r="A1467" s="4" t="s">
        <v>7595</v>
      </c>
      <c r="B1467" t="s">
        <v>67</v>
      </c>
      <c r="C1467" t="s">
        <v>86</v>
      </c>
      <c r="D1467" t="s">
        <v>58</v>
      </c>
      <c r="E1467">
        <v>2004</v>
      </c>
      <c r="F1467">
        <v>98</v>
      </c>
      <c r="G1467" t="s">
        <v>3908</v>
      </c>
      <c r="H1467" t="s">
        <v>7597</v>
      </c>
      <c r="I1467" s="4">
        <v>31000000</v>
      </c>
      <c r="J1467" s="4">
        <v>16831505</v>
      </c>
      <c r="K1467">
        <v>6.3</v>
      </c>
      <c r="L1467">
        <v>2.35</v>
      </c>
      <c r="M1467" t="s">
        <v>69</v>
      </c>
      <c r="N1467" t="s">
        <v>5208</v>
      </c>
      <c r="O1467">
        <v>12</v>
      </c>
      <c r="P1467" t="s">
        <v>111</v>
      </c>
      <c r="Q1467">
        <v>4000</v>
      </c>
      <c r="R1467" t="s">
        <v>277</v>
      </c>
      <c r="S1467">
        <v>4000</v>
      </c>
      <c r="T1467" t="s">
        <v>7596</v>
      </c>
      <c r="U1467">
        <v>663</v>
      </c>
      <c r="V1467">
        <v>0</v>
      </c>
      <c r="W1467">
        <v>9330</v>
      </c>
      <c r="X1467">
        <v>1</v>
      </c>
      <c r="Y1467">
        <v>51842</v>
      </c>
      <c r="Z1467">
        <v>129</v>
      </c>
      <c r="AA1467">
        <v>173</v>
      </c>
      <c r="AB1467" t="s">
        <v>7598</v>
      </c>
    </row>
    <row r="1468" spans="1:28" x14ac:dyDescent="0.3">
      <c r="A1468" s="4" t="s">
        <v>7600</v>
      </c>
      <c r="B1468" t="s">
        <v>67</v>
      </c>
      <c r="C1468" t="s">
        <v>68</v>
      </c>
      <c r="D1468" t="s">
        <v>58</v>
      </c>
      <c r="E1468">
        <v>2010</v>
      </c>
      <c r="F1468">
        <v>92</v>
      </c>
      <c r="G1468" t="s">
        <v>3072</v>
      </c>
      <c r="H1468" t="s">
        <v>7602</v>
      </c>
      <c r="I1468" s="4">
        <v>35000000</v>
      </c>
      <c r="J1468" s="4">
        <v>17596256</v>
      </c>
      <c r="K1468">
        <v>3.8</v>
      </c>
      <c r="L1468">
        <v>1.85</v>
      </c>
      <c r="M1468" t="s">
        <v>122</v>
      </c>
      <c r="N1468" t="s">
        <v>6062</v>
      </c>
      <c r="O1468">
        <v>16</v>
      </c>
      <c r="P1468" t="s">
        <v>527</v>
      </c>
      <c r="Q1468">
        <v>3000</v>
      </c>
      <c r="R1468" t="s">
        <v>7599</v>
      </c>
      <c r="S1468">
        <v>1000</v>
      </c>
      <c r="T1468" t="s">
        <v>7601</v>
      </c>
      <c r="U1468">
        <v>734</v>
      </c>
      <c r="V1468">
        <v>0</v>
      </c>
      <c r="W1468">
        <v>6327</v>
      </c>
      <c r="X1468">
        <v>1</v>
      </c>
      <c r="Y1468">
        <v>12399</v>
      </c>
      <c r="Z1468">
        <v>101</v>
      </c>
      <c r="AA1468">
        <v>84</v>
      </c>
      <c r="AB1468" t="s">
        <v>7603</v>
      </c>
    </row>
    <row r="1469" spans="1:28" x14ac:dyDescent="0.3">
      <c r="A1469" s="4" t="s">
        <v>7606</v>
      </c>
      <c r="B1469" t="s">
        <v>67</v>
      </c>
      <c r="C1469" t="s">
        <v>397</v>
      </c>
      <c r="D1469" t="s">
        <v>58</v>
      </c>
      <c r="E1469">
        <v>2012</v>
      </c>
      <c r="F1469">
        <v>93</v>
      </c>
      <c r="G1469" t="s">
        <v>4186</v>
      </c>
      <c r="H1469" t="s">
        <v>7608</v>
      </c>
      <c r="I1469" s="4">
        <v>30000000</v>
      </c>
      <c r="J1469" s="4" t="s">
        <v>24161</v>
      </c>
      <c r="K1469">
        <v>5.2</v>
      </c>
      <c r="L1469">
        <v>1.85</v>
      </c>
      <c r="M1469" t="s">
        <v>612</v>
      </c>
      <c r="N1469" t="s">
        <v>7604</v>
      </c>
      <c r="O1469">
        <v>0</v>
      </c>
      <c r="P1469" t="s">
        <v>3702</v>
      </c>
      <c r="Q1469">
        <v>465</v>
      </c>
      <c r="R1469" t="s">
        <v>7605</v>
      </c>
      <c r="S1469">
        <v>351</v>
      </c>
      <c r="T1469" t="s">
        <v>7607</v>
      </c>
      <c r="U1469">
        <v>174</v>
      </c>
      <c r="V1469">
        <v>0</v>
      </c>
      <c r="W1469">
        <v>1361</v>
      </c>
      <c r="X1469">
        <v>1</v>
      </c>
      <c r="Y1469">
        <v>11482</v>
      </c>
      <c r="Z1469">
        <v>145</v>
      </c>
      <c r="AA1469">
        <v>82</v>
      </c>
      <c r="AB1469" t="s">
        <v>7609</v>
      </c>
    </row>
    <row r="1470" spans="1:28" x14ac:dyDescent="0.3">
      <c r="A1470" s="4" t="s">
        <v>7611</v>
      </c>
      <c r="B1470" t="s">
        <v>67</v>
      </c>
      <c r="C1470" t="s">
        <v>86</v>
      </c>
      <c r="D1470" t="s">
        <v>58</v>
      </c>
      <c r="E1470">
        <v>1983</v>
      </c>
      <c r="F1470">
        <v>116</v>
      </c>
      <c r="G1470" t="s">
        <v>72</v>
      </c>
      <c r="H1470" t="s">
        <v>7613</v>
      </c>
      <c r="I1470" s="4">
        <v>27000000</v>
      </c>
      <c r="J1470" s="4" t="s">
        <v>24161</v>
      </c>
      <c r="K1470">
        <v>6</v>
      </c>
      <c r="L1470">
        <v>2.35</v>
      </c>
      <c r="M1470" t="s">
        <v>122</v>
      </c>
      <c r="N1470" t="s">
        <v>7610</v>
      </c>
      <c r="O1470">
        <v>170</v>
      </c>
      <c r="P1470" t="s">
        <v>255</v>
      </c>
      <c r="Q1470">
        <v>14000</v>
      </c>
      <c r="R1470" t="s">
        <v>2255</v>
      </c>
      <c r="S1470">
        <v>192</v>
      </c>
      <c r="T1470" t="s">
        <v>7612</v>
      </c>
      <c r="U1470">
        <v>136</v>
      </c>
      <c r="V1470">
        <v>0</v>
      </c>
      <c r="W1470">
        <v>14744</v>
      </c>
      <c r="X1470">
        <v>1</v>
      </c>
      <c r="Y1470">
        <v>23351</v>
      </c>
      <c r="Z1470">
        <v>57</v>
      </c>
      <c r="AA1470">
        <v>178</v>
      </c>
      <c r="AB1470" t="s">
        <v>7614</v>
      </c>
    </row>
    <row r="1471" spans="1:28" x14ac:dyDescent="0.3">
      <c r="A1471" s="4" t="s">
        <v>7616</v>
      </c>
      <c r="B1471" t="s">
        <v>67</v>
      </c>
      <c r="C1471" t="s">
        <v>68</v>
      </c>
      <c r="D1471" t="s">
        <v>58</v>
      </c>
      <c r="E1471">
        <v>2007</v>
      </c>
      <c r="F1471">
        <v>92</v>
      </c>
      <c r="G1471" t="s">
        <v>7615</v>
      </c>
      <c r="H1471" t="s">
        <v>7617</v>
      </c>
      <c r="I1471" s="4">
        <v>35000000</v>
      </c>
      <c r="J1471" s="4">
        <v>14998070</v>
      </c>
      <c r="K1471">
        <v>6.2</v>
      </c>
      <c r="L1471">
        <v>2.35</v>
      </c>
      <c r="M1471" t="s">
        <v>612</v>
      </c>
      <c r="N1471" t="s">
        <v>4051</v>
      </c>
      <c r="O1471">
        <v>0</v>
      </c>
      <c r="P1471" t="s">
        <v>2395</v>
      </c>
      <c r="Q1471">
        <v>11000</v>
      </c>
      <c r="R1471" t="s">
        <v>550</v>
      </c>
      <c r="S1471">
        <v>10000</v>
      </c>
      <c r="T1471" t="s">
        <v>208</v>
      </c>
      <c r="U1471">
        <v>10000</v>
      </c>
      <c r="V1471">
        <v>0</v>
      </c>
      <c r="W1471">
        <v>32875</v>
      </c>
      <c r="X1471">
        <v>3</v>
      </c>
      <c r="Y1471">
        <v>41170</v>
      </c>
      <c r="Z1471">
        <v>227</v>
      </c>
      <c r="AA1471">
        <v>298</v>
      </c>
      <c r="AB1471" t="s">
        <v>7618</v>
      </c>
    </row>
    <row r="1472" spans="1:28" x14ac:dyDescent="0.3">
      <c r="A1472" s="4" t="s">
        <v>7621</v>
      </c>
      <c r="B1472" t="s">
        <v>67</v>
      </c>
      <c r="C1472" t="s">
        <v>68</v>
      </c>
      <c r="D1472" t="s">
        <v>58</v>
      </c>
      <c r="E1472">
        <v>1991</v>
      </c>
      <c r="F1472">
        <v>115</v>
      </c>
      <c r="G1472" t="s">
        <v>1929</v>
      </c>
      <c r="H1472" t="s">
        <v>7623</v>
      </c>
      <c r="I1472" s="4">
        <v>35000000</v>
      </c>
      <c r="J1472" s="4">
        <v>14587732</v>
      </c>
      <c r="K1472">
        <v>5.7</v>
      </c>
      <c r="L1472">
        <v>2.35</v>
      </c>
      <c r="M1472" t="s">
        <v>69</v>
      </c>
      <c r="N1472" t="s">
        <v>2296</v>
      </c>
      <c r="O1472">
        <v>468</v>
      </c>
      <c r="P1472" t="s">
        <v>7620</v>
      </c>
      <c r="Q1472">
        <v>605</v>
      </c>
      <c r="R1472" t="s">
        <v>7619</v>
      </c>
      <c r="S1472">
        <v>367</v>
      </c>
      <c r="T1472" t="s">
        <v>7622</v>
      </c>
      <c r="U1472">
        <v>150</v>
      </c>
      <c r="V1472">
        <v>452</v>
      </c>
      <c r="W1472">
        <v>1290</v>
      </c>
      <c r="X1472">
        <v>3</v>
      </c>
      <c r="Y1472">
        <v>4795</v>
      </c>
      <c r="Z1472">
        <v>13</v>
      </c>
      <c r="AA1472">
        <v>39</v>
      </c>
      <c r="AB1472" t="s">
        <v>7624</v>
      </c>
    </row>
    <row r="1473" spans="1:28" x14ac:dyDescent="0.3">
      <c r="A1473" s="4" t="s">
        <v>7625</v>
      </c>
      <c r="B1473" t="s">
        <v>67</v>
      </c>
      <c r="C1473" t="s">
        <v>68</v>
      </c>
      <c r="D1473" t="s">
        <v>58</v>
      </c>
      <c r="E1473">
        <v>2007</v>
      </c>
      <c r="F1473">
        <v>120</v>
      </c>
      <c r="G1473" t="s">
        <v>6416</v>
      </c>
      <c r="H1473" t="s">
        <v>7626</v>
      </c>
      <c r="I1473" s="4">
        <v>35000000</v>
      </c>
      <c r="J1473" s="4">
        <v>18317151</v>
      </c>
      <c r="K1473">
        <v>6.7</v>
      </c>
      <c r="L1473">
        <v>2.35</v>
      </c>
      <c r="M1473" t="s">
        <v>612</v>
      </c>
      <c r="N1473" t="s">
        <v>6570</v>
      </c>
      <c r="O1473">
        <v>52</v>
      </c>
      <c r="P1473" t="s">
        <v>2956</v>
      </c>
      <c r="Q1473">
        <v>553</v>
      </c>
      <c r="R1473" t="s">
        <v>6572</v>
      </c>
      <c r="S1473">
        <v>214</v>
      </c>
      <c r="T1473" t="s">
        <v>4962</v>
      </c>
      <c r="U1473">
        <v>134</v>
      </c>
      <c r="V1473">
        <v>0</v>
      </c>
      <c r="W1473">
        <v>1082</v>
      </c>
      <c r="X1473">
        <v>1</v>
      </c>
      <c r="Y1473">
        <v>55630</v>
      </c>
      <c r="Z1473">
        <v>171</v>
      </c>
      <c r="AA1473">
        <v>200</v>
      </c>
      <c r="AB1473" t="s">
        <v>7627</v>
      </c>
    </row>
    <row r="1474" spans="1:28" x14ac:dyDescent="0.3">
      <c r="A1474" s="4" t="s">
        <v>7629</v>
      </c>
      <c r="B1474" t="s">
        <v>67</v>
      </c>
      <c r="C1474" t="s">
        <v>68</v>
      </c>
      <c r="D1474" t="s">
        <v>58</v>
      </c>
      <c r="E1474">
        <v>2001</v>
      </c>
      <c r="F1474">
        <v>111</v>
      </c>
      <c r="G1474" t="s">
        <v>19</v>
      </c>
      <c r="H1474" t="s">
        <v>7631</v>
      </c>
      <c r="I1474" s="4">
        <v>35000000</v>
      </c>
      <c r="J1474" s="4">
        <v>11405825</v>
      </c>
      <c r="K1474">
        <v>6.8</v>
      </c>
      <c r="L1474">
        <v>2.35</v>
      </c>
      <c r="M1474" t="s">
        <v>612</v>
      </c>
      <c r="N1474" t="s">
        <v>7628</v>
      </c>
      <c r="O1474">
        <v>529</v>
      </c>
      <c r="P1474" t="s">
        <v>147</v>
      </c>
      <c r="Q1474">
        <v>18000</v>
      </c>
      <c r="R1474" t="s">
        <v>1342</v>
      </c>
      <c r="S1474">
        <v>826</v>
      </c>
      <c r="T1474" t="s">
        <v>7630</v>
      </c>
      <c r="U1474">
        <v>505</v>
      </c>
      <c r="V1474">
        <v>0</v>
      </c>
      <c r="W1474">
        <v>19805</v>
      </c>
      <c r="X1474">
        <v>3</v>
      </c>
      <c r="Y1474">
        <v>28542</v>
      </c>
      <c r="Z1474">
        <v>119</v>
      </c>
      <c r="AA1474">
        <v>208</v>
      </c>
      <c r="AB1474" t="s">
        <v>7632</v>
      </c>
    </row>
    <row r="1475" spans="1:28" x14ac:dyDescent="0.3">
      <c r="A1475" s="4" t="s">
        <v>7634</v>
      </c>
      <c r="B1475" t="s">
        <v>67</v>
      </c>
      <c r="C1475" t="s">
        <v>68</v>
      </c>
      <c r="D1475" t="s">
        <v>58</v>
      </c>
      <c r="E1475">
        <v>2001</v>
      </c>
      <c r="F1475">
        <v>94</v>
      </c>
      <c r="G1475" t="s">
        <v>7633</v>
      </c>
      <c r="H1475" t="s">
        <v>7635</v>
      </c>
      <c r="I1475" s="4">
        <v>35000000</v>
      </c>
      <c r="J1475" s="4">
        <v>13264986</v>
      </c>
      <c r="K1475">
        <v>6</v>
      </c>
      <c r="L1475">
        <v>1.85</v>
      </c>
      <c r="M1475" t="s">
        <v>69</v>
      </c>
      <c r="N1475" t="s">
        <v>2673</v>
      </c>
      <c r="O1475">
        <v>10</v>
      </c>
      <c r="P1475" t="s">
        <v>5426</v>
      </c>
      <c r="Q1475">
        <v>694</v>
      </c>
      <c r="R1475" t="s">
        <v>1329</v>
      </c>
      <c r="S1475">
        <v>605</v>
      </c>
      <c r="T1475" t="s">
        <v>2109</v>
      </c>
      <c r="U1475">
        <v>141</v>
      </c>
      <c r="V1475">
        <v>433</v>
      </c>
      <c r="W1475">
        <v>1668</v>
      </c>
      <c r="X1475">
        <v>2</v>
      </c>
      <c r="Y1475">
        <v>12077</v>
      </c>
      <c r="Z1475">
        <v>44</v>
      </c>
      <c r="AA1475">
        <v>162</v>
      </c>
      <c r="AB1475" t="s">
        <v>7636</v>
      </c>
    </row>
    <row r="1476" spans="1:28" x14ac:dyDescent="0.3">
      <c r="A1476" s="4" t="s">
        <v>7639</v>
      </c>
      <c r="B1476" t="s">
        <v>67</v>
      </c>
      <c r="C1476" t="s">
        <v>86</v>
      </c>
      <c r="D1476" t="s">
        <v>58</v>
      </c>
      <c r="E1476">
        <v>2009</v>
      </c>
      <c r="F1476">
        <v>100</v>
      </c>
      <c r="G1476" t="s">
        <v>6112</v>
      </c>
      <c r="H1476" t="s">
        <v>7640</v>
      </c>
      <c r="I1476" s="4">
        <v>35000000</v>
      </c>
      <c r="J1476" s="4">
        <v>10991381</v>
      </c>
      <c r="K1476">
        <v>7.3</v>
      </c>
      <c r="L1476">
        <v>2.35</v>
      </c>
      <c r="M1476" t="s">
        <v>122</v>
      </c>
      <c r="N1476" t="s">
        <v>7637</v>
      </c>
      <c r="O1476">
        <v>212</v>
      </c>
      <c r="P1476" t="s">
        <v>7638</v>
      </c>
      <c r="Q1476">
        <v>2000</v>
      </c>
      <c r="R1476" t="s">
        <v>420</v>
      </c>
      <c r="S1476">
        <v>1000</v>
      </c>
      <c r="T1476" t="s">
        <v>233</v>
      </c>
      <c r="U1476">
        <v>919</v>
      </c>
      <c r="V1476">
        <v>0</v>
      </c>
      <c r="W1476">
        <v>5890</v>
      </c>
      <c r="X1476">
        <v>1</v>
      </c>
      <c r="Y1476">
        <v>44931</v>
      </c>
      <c r="Z1476">
        <v>188</v>
      </c>
      <c r="AA1476">
        <v>100</v>
      </c>
      <c r="AB1476" t="s">
        <v>7641</v>
      </c>
    </row>
    <row r="1477" spans="1:28" x14ac:dyDescent="0.3">
      <c r="A1477" s="4" t="s">
        <v>7643</v>
      </c>
      <c r="B1477" t="s">
        <v>67</v>
      </c>
      <c r="C1477" t="s">
        <v>68</v>
      </c>
      <c r="D1477" t="s">
        <v>58</v>
      </c>
      <c r="E1477">
        <v>2009</v>
      </c>
      <c r="F1477">
        <v>101</v>
      </c>
      <c r="G1477" t="s">
        <v>1223</v>
      </c>
      <c r="H1477" t="s">
        <v>7645</v>
      </c>
      <c r="I1477" s="4">
        <v>35000000</v>
      </c>
      <c r="J1477" s="4">
        <v>10268846</v>
      </c>
      <c r="K1477">
        <v>5.5</v>
      </c>
      <c r="L1477">
        <v>2.35</v>
      </c>
      <c r="M1477" t="s">
        <v>612</v>
      </c>
      <c r="N1477" t="s">
        <v>1706</v>
      </c>
      <c r="O1477">
        <v>57</v>
      </c>
      <c r="P1477" t="s">
        <v>2220</v>
      </c>
      <c r="Q1477">
        <v>1000</v>
      </c>
      <c r="R1477" t="s">
        <v>7642</v>
      </c>
      <c r="S1477">
        <v>603</v>
      </c>
      <c r="T1477" t="s">
        <v>7644</v>
      </c>
      <c r="U1477">
        <v>230</v>
      </c>
      <c r="V1477">
        <v>0</v>
      </c>
      <c r="W1477">
        <v>1947</v>
      </c>
      <c r="X1477">
        <v>1</v>
      </c>
      <c r="Y1477">
        <v>31918</v>
      </c>
      <c r="Z1477">
        <v>166</v>
      </c>
      <c r="AA1477">
        <v>142</v>
      </c>
      <c r="AB1477" t="s">
        <v>7646</v>
      </c>
    </row>
    <row r="1478" spans="1:28" x14ac:dyDescent="0.3">
      <c r="A1478" s="4" t="s">
        <v>7647</v>
      </c>
      <c r="B1478" t="s">
        <v>67</v>
      </c>
      <c r="C1478" t="s">
        <v>68</v>
      </c>
      <c r="D1478" t="s">
        <v>58</v>
      </c>
      <c r="E1478">
        <v>2011</v>
      </c>
      <c r="F1478">
        <v>139</v>
      </c>
      <c r="G1478" t="s">
        <v>5327</v>
      </c>
      <c r="H1478" t="s">
        <v>7648</v>
      </c>
      <c r="I1478" s="4">
        <v>32000000</v>
      </c>
      <c r="J1478" s="4">
        <v>13303319</v>
      </c>
      <c r="K1478">
        <v>6.7</v>
      </c>
      <c r="L1478">
        <v>1.85</v>
      </c>
      <c r="M1478" t="s">
        <v>69</v>
      </c>
      <c r="N1478" t="s">
        <v>4950</v>
      </c>
      <c r="O1478">
        <v>0</v>
      </c>
      <c r="P1478" t="s">
        <v>367</v>
      </c>
      <c r="Q1478">
        <v>11000</v>
      </c>
      <c r="R1478" t="s">
        <v>487</v>
      </c>
      <c r="S1478">
        <v>1000</v>
      </c>
      <c r="T1478" t="s">
        <v>796</v>
      </c>
      <c r="U1478">
        <v>687</v>
      </c>
      <c r="V1478">
        <v>39000</v>
      </c>
      <c r="W1478">
        <v>13021</v>
      </c>
      <c r="X1478">
        <v>0</v>
      </c>
      <c r="Y1478">
        <v>136367</v>
      </c>
      <c r="Z1478">
        <v>584</v>
      </c>
      <c r="AA1478">
        <v>975</v>
      </c>
      <c r="AB1478" t="s">
        <v>7649</v>
      </c>
    </row>
    <row r="1479" spans="1:28" x14ac:dyDescent="0.3">
      <c r="A1479" s="4" t="s">
        <v>7653</v>
      </c>
      <c r="B1479" t="s">
        <v>67</v>
      </c>
      <c r="C1479" t="s">
        <v>7657</v>
      </c>
      <c r="D1479" t="s">
        <v>58</v>
      </c>
      <c r="E1479">
        <v>1998</v>
      </c>
      <c r="F1479">
        <v>91</v>
      </c>
      <c r="G1479" t="s">
        <v>1752</v>
      </c>
      <c r="H1479" t="s">
        <v>7655</v>
      </c>
      <c r="I1479" s="4">
        <v>35000000</v>
      </c>
      <c r="J1479" s="4">
        <v>10076136</v>
      </c>
      <c r="K1479">
        <v>4.8</v>
      </c>
      <c r="L1479">
        <v>2.35</v>
      </c>
      <c r="M1479" t="s">
        <v>612</v>
      </c>
      <c r="N1479" t="s">
        <v>7650</v>
      </c>
      <c r="O1479">
        <v>85</v>
      </c>
      <c r="P1479" t="s">
        <v>7652</v>
      </c>
      <c r="Q1479">
        <v>635</v>
      </c>
      <c r="R1479" t="s">
        <v>7651</v>
      </c>
      <c r="S1479">
        <v>316</v>
      </c>
      <c r="T1479" t="s">
        <v>7654</v>
      </c>
      <c r="U1479">
        <v>105</v>
      </c>
      <c r="V1479">
        <v>471</v>
      </c>
      <c r="W1479">
        <v>1352</v>
      </c>
      <c r="X1479">
        <v>0</v>
      </c>
      <c r="Y1479">
        <v>11512</v>
      </c>
      <c r="Z1479">
        <v>67</v>
      </c>
      <c r="AA1479">
        <v>141</v>
      </c>
      <c r="AB1479" t="s">
        <v>7656</v>
      </c>
    </row>
    <row r="1480" spans="1:28" x14ac:dyDescent="0.3">
      <c r="A1480" s="4" t="s">
        <v>7658</v>
      </c>
      <c r="B1480" t="s">
        <v>67</v>
      </c>
      <c r="C1480" t="s">
        <v>68</v>
      </c>
      <c r="D1480" t="s">
        <v>58</v>
      </c>
      <c r="E1480">
        <v>2014</v>
      </c>
      <c r="F1480">
        <v>109</v>
      </c>
      <c r="G1480" t="s">
        <v>491</v>
      </c>
      <c r="H1480" t="s">
        <v>7660</v>
      </c>
      <c r="I1480" s="4">
        <v>35000000</v>
      </c>
      <c r="J1480" s="4">
        <v>10499968</v>
      </c>
      <c r="K1480">
        <v>5.7</v>
      </c>
      <c r="L1480">
        <v>1.85</v>
      </c>
      <c r="M1480" t="s">
        <v>612</v>
      </c>
      <c r="N1480" t="s">
        <v>534</v>
      </c>
      <c r="O1480">
        <v>453</v>
      </c>
      <c r="P1480" t="s">
        <v>371</v>
      </c>
      <c r="Q1480">
        <v>1000</v>
      </c>
      <c r="R1480" t="s">
        <v>4258</v>
      </c>
      <c r="S1480">
        <v>206</v>
      </c>
      <c r="T1480" t="s">
        <v>7659</v>
      </c>
      <c r="U1480">
        <v>120</v>
      </c>
      <c r="V1480">
        <v>10000</v>
      </c>
      <c r="W1480">
        <v>1458</v>
      </c>
      <c r="X1480">
        <v>3</v>
      </c>
      <c r="Y1480">
        <v>47498</v>
      </c>
      <c r="Z1480">
        <v>233</v>
      </c>
      <c r="AA1480">
        <v>212</v>
      </c>
      <c r="AB1480" t="s">
        <v>7661</v>
      </c>
    </row>
    <row r="1481" spans="1:28" x14ac:dyDescent="0.3">
      <c r="A1481" s="4" t="s">
        <v>7662</v>
      </c>
      <c r="B1481" t="s">
        <v>67</v>
      </c>
      <c r="C1481" t="s">
        <v>68</v>
      </c>
      <c r="D1481" t="s">
        <v>58</v>
      </c>
      <c r="E1481">
        <v>2003</v>
      </c>
      <c r="F1481">
        <v>102</v>
      </c>
      <c r="G1481" t="s">
        <v>1180</v>
      </c>
      <c r="H1481" t="s">
        <v>7664</v>
      </c>
      <c r="I1481" s="4">
        <v>38000000</v>
      </c>
      <c r="J1481" s="4">
        <v>7659747</v>
      </c>
      <c r="K1481">
        <v>5.0999999999999996</v>
      </c>
      <c r="L1481">
        <v>1.85</v>
      </c>
      <c r="M1481" t="s">
        <v>612</v>
      </c>
      <c r="N1481" t="s">
        <v>5086</v>
      </c>
      <c r="O1481">
        <v>241</v>
      </c>
      <c r="P1481" t="s">
        <v>490</v>
      </c>
      <c r="Q1481">
        <v>13000</v>
      </c>
      <c r="R1481" t="s">
        <v>217</v>
      </c>
      <c r="S1481">
        <v>891</v>
      </c>
      <c r="T1481" t="s">
        <v>7663</v>
      </c>
      <c r="U1481">
        <v>127</v>
      </c>
      <c r="V1481">
        <v>704</v>
      </c>
      <c r="W1481">
        <v>14165</v>
      </c>
      <c r="X1481">
        <v>1</v>
      </c>
      <c r="Y1481">
        <v>14962</v>
      </c>
      <c r="Z1481">
        <v>112</v>
      </c>
      <c r="AA1481">
        <v>204</v>
      </c>
      <c r="AB1481" t="s">
        <v>7665</v>
      </c>
    </row>
    <row r="1482" spans="1:28" x14ac:dyDescent="0.3">
      <c r="A1482" s="4" t="s">
        <v>7667</v>
      </c>
      <c r="B1482" t="s">
        <v>67</v>
      </c>
      <c r="C1482" t="s">
        <v>68</v>
      </c>
      <c r="D1482" t="s">
        <v>58</v>
      </c>
      <c r="E1482">
        <v>2008</v>
      </c>
      <c r="F1482">
        <v>103</v>
      </c>
      <c r="G1482" t="s">
        <v>491</v>
      </c>
      <c r="H1482" t="s">
        <v>7668</v>
      </c>
      <c r="I1482" s="4">
        <v>35000000</v>
      </c>
      <c r="J1482" s="4">
        <v>7948159</v>
      </c>
      <c r="K1482">
        <v>6</v>
      </c>
      <c r="L1482">
        <v>2.35</v>
      </c>
      <c r="M1482" t="s">
        <v>612</v>
      </c>
      <c r="N1482" t="s">
        <v>7666</v>
      </c>
      <c r="O1482">
        <v>189</v>
      </c>
      <c r="P1482" t="s">
        <v>5447</v>
      </c>
      <c r="Q1482">
        <v>3000</v>
      </c>
      <c r="R1482" t="s">
        <v>1019</v>
      </c>
      <c r="S1482">
        <v>967</v>
      </c>
      <c r="T1482" t="s">
        <v>988</v>
      </c>
      <c r="U1482">
        <v>766</v>
      </c>
      <c r="V1482">
        <v>0</v>
      </c>
      <c r="W1482">
        <v>6563</v>
      </c>
      <c r="X1482">
        <v>1</v>
      </c>
      <c r="Y1482">
        <v>48999</v>
      </c>
      <c r="Z1482">
        <v>151</v>
      </c>
      <c r="AA1482">
        <v>280</v>
      </c>
      <c r="AB1482" t="s">
        <v>7669</v>
      </c>
    </row>
    <row r="1483" spans="1:28" x14ac:dyDescent="0.3">
      <c r="A1483" s="4" t="s">
        <v>7671</v>
      </c>
      <c r="B1483" t="s">
        <v>67</v>
      </c>
      <c r="C1483" t="s">
        <v>68</v>
      </c>
      <c r="D1483" t="s">
        <v>58</v>
      </c>
      <c r="E1483">
        <v>2006</v>
      </c>
      <c r="F1483">
        <v>83</v>
      </c>
      <c r="G1483" t="s">
        <v>7670</v>
      </c>
      <c r="H1483" t="s">
        <v>7672</v>
      </c>
      <c r="I1483" s="4">
        <v>35000000</v>
      </c>
      <c r="J1483" s="4">
        <v>11631245</v>
      </c>
      <c r="K1483">
        <v>4.2</v>
      </c>
      <c r="L1483">
        <v>1.85</v>
      </c>
      <c r="M1483" t="s">
        <v>122</v>
      </c>
      <c r="N1483" t="s">
        <v>5116</v>
      </c>
      <c r="O1483">
        <v>12</v>
      </c>
      <c r="P1483" t="s">
        <v>4380</v>
      </c>
      <c r="Q1483">
        <v>2000</v>
      </c>
      <c r="R1483" t="s">
        <v>930</v>
      </c>
      <c r="S1483">
        <v>826</v>
      </c>
      <c r="T1483" t="s">
        <v>6254</v>
      </c>
      <c r="U1483">
        <v>690</v>
      </c>
      <c r="V1483">
        <v>494</v>
      </c>
      <c r="W1483">
        <v>5022</v>
      </c>
      <c r="X1483">
        <v>5</v>
      </c>
      <c r="Y1483">
        <v>15015</v>
      </c>
      <c r="Z1483">
        <v>63</v>
      </c>
      <c r="AA1483">
        <v>113</v>
      </c>
      <c r="AB1483" t="s">
        <v>7673</v>
      </c>
    </row>
    <row r="1484" spans="1:28" x14ac:dyDescent="0.3">
      <c r="A1484" s="4" t="s">
        <v>7676</v>
      </c>
      <c r="B1484" t="s">
        <v>67</v>
      </c>
      <c r="C1484" t="s">
        <v>68</v>
      </c>
      <c r="D1484" t="s">
        <v>58</v>
      </c>
      <c r="E1484">
        <v>2015</v>
      </c>
      <c r="F1484">
        <v>123</v>
      </c>
      <c r="G1484" t="s">
        <v>7675</v>
      </c>
      <c r="H1484" t="s">
        <v>7678</v>
      </c>
      <c r="I1484" s="4">
        <v>35000000</v>
      </c>
      <c r="J1484" s="4">
        <v>10137502</v>
      </c>
      <c r="K1484">
        <v>7.4</v>
      </c>
      <c r="L1484">
        <v>2.35</v>
      </c>
      <c r="M1484" t="s">
        <v>122</v>
      </c>
      <c r="N1484" t="s">
        <v>462</v>
      </c>
      <c r="O1484">
        <v>0</v>
      </c>
      <c r="P1484" t="s">
        <v>92</v>
      </c>
      <c r="Q1484">
        <v>23000</v>
      </c>
      <c r="R1484" t="s">
        <v>7674</v>
      </c>
      <c r="S1484">
        <v>22</v>
      </c>
      <c r="T1484" t="s">
        <v>7677</v>
      </c>
      <c r="U1484">
        <v>6</v>
      </c>
      <c r="V1484">
        <v>24000</v>
      </c>
      <c r="W1484">
        <v>23031</v>
      </c>
      <c r="X1484">
        <v>0</v>
      </c>
      <c r="Y1484">
        <v>77394</v>
      </c>
      <c r="Z1484">
        <v>335</v>
      </c>
      <c r="AA1484">
        <v>195</v>
      </c>
      <c r="AB1484" t="s">
        <v>7679</v>
      </c>
    </row>
    <row r="1485" spans="1:28" x14ac:dyDescent="0.3">
      <c r="A1485" s="4" t="s">
        <v>7683</v>
      </c>
      <c r="B1485" t="s">
        <v>67</v>
      </c>
      <c r="C1485" t="s">
        <v>68</v>
      </c>
      <c r="D1485" t="s">
        <v>58</v>
      </c>
      <c r="E1485">
        <v>1997</v>
      </c>
      <c r="F1485">
        <v>101</v>
      </c>
      <c r="G1485" t="s">
        <v>72</v>
      </c>
      <c r="H1485" t="s">
        <v>7685</v>
      </c>
      <c r="I1485" s="4">
        <v>35000000</v>
      </c>
      <c r="J1485" s="4">
        <v>6448817</v>
      </c>
      <c r="K1485">
        <v>4.5999999999999996</v>
      </c>
      <c r="L1485">
        <v>2.35</v>
      </c>
      <c r="M1485" t="s">
        <v>122</v>
      </c>
      <c r="N1485" t="s">
        <v>7680</v>
      </c>
      <c r="O1485">
        <v>31</v>
      </c>
      <c r="P1485" t="s">
        <v>7682</v>
      </c>
      <c r="Q1485">
        <v>690</v>
      </c>
      <c r="R1485" t="s">
        <v>7681</v>
      </c>
      <c r="S1485">
        <v>457</v>
      </c>
      <c r="T1485" t="s">
        <v>7684</v>
      </c>
      <c r="U1485">
        <v>448</v>
      </c>
      <c r="V1485">
        <v>0</v>
      </c>
      <c r="W1485">
        <v>1993</v>
      </c>
      <c r="X1485">
        <v>0</v>
      </c>
      <c r="Y1485">
        <v>2189</v>
      </c>
      <c r="Z1485">
        <v>24</v>
      </c>
      <c r="AA1485">
        <v>31</v>
      </c>
      <c r="AB1485" t="s">
        <v>7686</v>
      </c>
    </row>
    <row r="1486" spans="1:28" x14ac:dyDescent="0.3">
      <c r="A1486" s="4" t="s">
        <v>7687</v>
      </c>
      <c r="B1486" t="s">
        <v>67</v>
      </c>
      <c r="C1486" t="s">
        <v>68</v>
      </c>
      <c r="D1486" t="s">
        <v>58</v>
      </c>
      <c r="E1486">
        <v>2006</v>
      </c>
      <c r="F1486">
        <v>117</v>
      </c>
      <c r="G1486" t="s">
        <v>1437</v>
      </c>
      <c r="H1486" t="s">
        <v>7688</v>
      </c>
      <c r="I1486" s="4">
        <v>35000000</v>
      </c>
      <c r="J1486" s="4">
        <v>7458269</v>
      </c>
      <c r="K1486">
        <v>6.9</v>
      </c>
      <c r="L1486">
        <v>2.35</v>
      </c>
      <c r="M1486" t="s">
        <v>69</v>
      </c>
      <c r="N1486" t="s">
        <v>214</v>
      </c>
      <c r="O1486">
        <v>0</v>
      </c>
      <c r="P1486" t="s">
        <v>1535</v>
      </c>
      <c r="Q1486">
        <v>883</v>
      </c>
      <c r="R1486" t="s">
        <v>268</v>
      </c>
      <c r="S1486">
        <v>883</v>
      </c>
      <c r="T1486" t="s">
        <v>399</v>
      </c>
      <c r="U1486">
        <v>567</v>
      </c>
      <c r="V1486">
        <v>9000</v>
      </c>
      <c r="W1486">
        <v>3611</v>
      </c>
      <c r="X1486">
        <v>1</v>
      </c>
      <c r="Y1486">
        <v>70698</v>
      </c>
      <c r="Z1486">
        <v>147</v>
      </c>
      <c r="AA1486">
        <v>196</v>
      </c>
      <c r="AB1486" t="s">
        <v>7689</v>
      </c>
    </row>
    <row r="1487" spans="1:28" x14ac:dyDescent="0.3">
      <c r="A1487" s="4" t="s">
        <v>24083</v>
      </c>
      <c r="B1487" t="s">
        <v>67</v>
      </c>
      <c r="C1487" t="s">
        <v>86</v>
      </c>
      <c r="D1487" t="s">
        <v>58</v>
      </c>
      <c r="E1487" t="s">
        <v>24161</v>
      </c>
      <c r="F1487">
        <v>60</v>
      </c>
      <c r="G1487" t="s">
        <v>2161</v>
      </c>
      <c r="H1487" t="s">
        <v>7691</v>
      </c>
      <c r="I1487" s="4" t="s">
        <v>24161</v>
      </c>
      <c r="J1487" s="4" t="s">
        <v>24161</v>
      </c>
      <c r="K1487">
        <v>8.6</v>
      </c>
      <c r="L1487">
        <v>16</v>
      </c>
      <c r="M1487" t="s">
        <v>2652</v>
      </c>
      <c r="N1487" t="s">
        <v>24161</v>
      </c>
      <c r="O1487" t="s">
        <v>24161</v>
      </c>
      <c r="P1487" t="s">
        <v>162</v>
      </c>
      <c r="Q1487">
        <v>2000</v>
      </c>
      <c r="R1487" t="s">
        <v>3529</v>
      </c>
      <c r="S1487">
        <v>729</v>
      </c>
      <c r="T1487" t="s">
        <v>7690</v>
      </c>
      <c r="U1487">
        <v>256</v>
      </c>
      <c r="V1487">
        <v>20000</v>
      </c>
      <c r="W1487">
        <v>3823</v>
      </c>
      <c r="X1487">
        <v>1</v>
      </c>
      <c r="Y1487">
        <v>70568</v>
      </c>
      <c r="Z1487">
        <v>51</v>
      </c>
      <c r="AA1487">
        <v>105</v>
      </c>
      <c r="AB1487" t="s">
        <v>7692</v>
      </c>
    </row>
    <row r="1488" spans="1:28" x14ac:dyDescent="0.3">
      <c r="A1488" s="4" t="s">
        <v>7693</v>
      </c>
      <c r="B1488" t="s">
        <v>67</v>
      </c>
      <c r="C1488" t="s">
        <v>68</v>
      </c>
      <c r="D1488" t="s">
        <v>58</v>
      </c>
      <c r="E1488">
        <v>1992</v>
      </c>
      <c r="F1488">
        <v>114</v>
      </c>
      <c r="G1488" t="s">
        <v>19</v>
      </c>
      <c r="H1488" t="s">
        <v>7694</v>
      </c>
      <c r="I1488" s="4">
        <v>35000000</v>
      </c>
      <c r="J1488" s="4">
        <v>4651977</v>
      </c>
      <c r="K1488">
        <v>6.9</v>
      </c>
      <c r="L1488">
        <v>2.35</v>
      </c>
      <c r="M1488" t="s">
        <v>69</v>
      </c>
      <c r="N1488" t="s">
        <v>1083</v>
      </c>
      <c r="O1488">
        <v>503</v>
      </c>
      <c r="P1488" t="s">
        <v>1544</v>
      </c>
      <c r="Q1488">
        <v>2000</v>
      </c>
      <c r="R1488" t="s">
        <v>4604</v>
      </c>
      <c r="S1488">
        <v>864</v>
      </c>
      <c r="T1488" t="s">
        <v>3212</v>
      </c>
      <c r="U1488">
        <v>697</v>
      </c>
      <c r="V1488">
        <v>892</v>
      </c>
      <c r="W1488">
        <v>4334</v>
      </c>
      <c r="X1488">
        <v>3</v>
      </c>
      <c r="Y1488">
        <v>10410</v>
      </c>
      <c r="Z1488">
        <v>10</v>
      </c>
      <c r="AA1488">
        <v>71</v>
      </c>
      <c r="AB1488" t="s">
        <v>7695</v>
      </c>
    </row>
    <row r="1489" spans="1:28" x14ac:dyDescent="0.3">
      <c r="A1489" s="4" t="s">
        <v>7696</v>
      </c>
      <c r="B1489" t="s">
        <v>67</v>
      </c>
      <c r="C1489" t="s">
        <v>68</v>
      </c>
      <c r="D1489" t="s">
        <v>58</v>
      </c>
      <c r="E1489">
        <v>1993</v>
      </c>
      <c r="F1489">
        <v>330</v>
      </c>
      <c r="G1489" t="s">
        <v>1954</v>
      </c>
      <c r="H1489" t="s">
        <v>7697</v>
      </c>
      <c r="I1489" s="4">
        <v>35000000</v>
      </c>
      <c r="J1489" s="4">
        <v>4496583</v>
      </c>
      <c r="K1489">
        <v>8</v>
      </c>
      <c r="L1489">
        <v>1.66</v>
      </c>
      <c r="M1489" t="s">
        <v>612</v>
      </c>
      <c r="N1489" t="s">
        <v>3789</v>
      </c>
      <c r="O1489">
        <v>138</v>
      </c>
      <c r="P1489" t="s">
        <v>497</v>
      </c>
      <c r="Q1489">
        <v>848</v>
      </c>
      <c r="R1489" t="s">
        <v>6687</v>
      </c>
      <c r="S1489">
        <v>674</v>
      </c>
      <c r="T1489" t="s">
        <v>2453</v>
      </c>
      <c r="U1489">
        <v>672</v>
      </c>
      <c r="V1489">
        <v>6000</v>
      </c>
      <c r="W1489">
        <v>3227</v>
      </c>
      <c r="X1489">
        <v>2</v>
      </c>
      <c r="Y1489">
        <v>23181</v>
      </c>
      <c r="Z1489">
        <v>12</v>
      </c>
      <c r="AA1489">
        <v>129</v>
      </c>
      <c r="AB1489" t="s">
        <v>7698</v>
      </c>
    </row>
    <row r="1490" spans="1:28" x14ac:dyDescent="0.3">
      <c r="A1490" s="4" t="s">
        <v>7700</v>
      </c>
      <c r="B1490" t="s">
        <v>67</v>
      </c>
      <c r="C1490" t="s">
        <v>7703</v>
      </c>
      <c r="D1490" t="s">
        <v>58</v>
      </c>
      <c r="E1490">
        <v>1997</v>
      </c>
      <c r="F1490">
        <v>121</v>
      </c>
      <c r="G1490" t="s">
        <v>1412</v>
      </c>
      <c r="H1490" t="s">
        <v>7701</v>
      </c>
      <c r="I1490" s="4">
        <v>35000000</v>
      </c>
      <c r="J1490" s="4">
        <v>2221994</v>
      </c>
      <c r="K1490">
        <v>6.4</v>
      </c>
      <c r="L1490">
        <v>2.35</v>
      </c>
      <c r="M1490" t="s">
        <v>612</v>
      </c>
      <c r="N1490" t="s">
        <v>7699</v>
      </c>
      <c r="O1490">
        <v>55</v>
      </c>
      <c r="P1490" t="s">
        <v>420</v>
      </c>
      <c r="Q1490">
        <v>1000</v>
      </c>
      <c r="R1490" t="s">
        <v>165</v>
      </c>
      <c r="S1490">
        <v>1000</v>
      </c>
      <c r="T1490" t="s">
        <v>716</v>
      </c>
      <c r="U1490">
        <v>918</v>
      </c>
      <c r="V1490">
        <v>561</v>
      </c>
      <c r="W1490">
        <v>3125</v>
      </c>
      <c r="X1490">
        <v>1</v>
      </c>
      <c r="Y1490">
        <v>11747</v>
      </c>
      <c r="Z1490">
        <v>50</v>
      </c>
      <c r="AA1490">
        <v>99</v>
      </c>
      <c r="AB1490" t="s">
        <v>7702</v>
      </c>
    </row>
    <row r="1491" spans="1:28" x14ac:dyDescent="0.3">
      <c r="A1491" s="4" t="s">
        <v>7704</v>
      </c>
      <c r="B1491" t="s">
        <v>67</v>
      </c>
      <c r="C1491" t="s">
        <v>1487</v>
      </c>
      <c r="D1491" t="s">
        <v>58</v>
      </c>
      <c r="E1491">
        <v>2002</v>
      </c>
      <c r="F1491">
        <v>114</v>
      </c>
      <c r="G1491" t="s">
        <v>2161</v>
      </c>
      <c r="H1491" t="s">
        <v>7706</v>
      </c>
      <c r="I1491" s="4">
        <v>35000000</v>
      </c>
      <c r="J1491" s="4">
        <v>6592103</v>
      </c>
      <c r="K1491">
        <v>6.3</v>
      </c>
      <c r="L1491">
        <v>1.85</v>
      </c>
      <c r="M1491" t="s">
        <v>612</v>
      </c>
      <c r="N1491" t="s">
        <v>2265</v>
      </c>
      <c r="O1491">
        <v>0</v>
      </c>
      <c r="P1491" t="s">
        <v>3216</v>
      </c>
      <c r="Q1491">
        <v>548</v>
      </c>
      <c r="R1491" t="s">
        <v>3498</v>
      </c>
      <c r="S1491">
        <v>298</v>
      </c>
      <c r="T1491" t="s">
        <v>7705</v>
      </c>
      <c r="U1491">
        <v>115</v>
      </c>
      <c r="V1491">
        <v>675</v>
      </c>
      <c r="W1491">
        <v>1005</v>
      </c>
      <c r="X1491">
        <v>1</v>
      </c>
      <c r="Y1491">
        <v>28584</v>
      </c>
      <c r="Z1491">
        <v>149</v>
      </c>
      <c r="AA1491">
        <v>232</v>
      </c>
      <c r="AB1491" t="s">
        <v>7707</v>
      </c>
    </row>
    <row r="1492" spans="1:28" x14ac:dyDescent="0.3">
      <c r="A1492" s="4" t="s">
        <v>7709</v>
      </c>
      <c r="B1492" t="s">
        <v>67</v>
      </c>
      <c r="C1492" t="s">
        <v>7712</v>
      </c>
      <c r="D1492" t="s">
        <v>24160</v>
      </c>
      <c r="E1492">
        <v>1980</v>
      </c>
      <c r="F1492">
        <v>156</v>
      </c>
      <c r="G1492" t="s">
        <v>3255</v>
      </c>
      <c r="H1492" t="s">
        <v>7710</v>
      </c>
      <c r="I1492" s="4">
        <v>35000000</v>
      </c>
      <c r="J1492" s="4" t="s">
        <v>24161</v>
      </c>
      <c r="K1492">
        <v>8.4</v>
      </c>
      <c r="L1492">
        <v>2.35</v>
      </c>
      <c r="M1492" t="s">
        <v>122</v>
      </c>
      <c r="N1492" t="s">
        <v>7708</v>
      </c>
      <c r="O1492">
        <v>278</v>
      </c>
      <c r="P1492" t="s">
        <v>1714</v>
      </c>
      <c r="Q1492">
        <v>695</v>
      </c>
      <c r="R1492" t="s">
        <v>5805</v>
      </c>
      <c r="S1492">
        <v>279</v>
      </c>
      <c r="T1492" t="s">
        <v>3147</v>
      </c>
      <c r="U1492">
        <v>249</v>
      </c>
      <c r="V1492">
        <v>0</v>
      </c>
      <c r="W1492">
        <v>1573</v>
      </c>
      <c r="X1492">
        <v>0</v>
      </c>
      <c r="Y1492">
        <v>9852</v>
      </c>
      <c r="Z1492">
        <v>24</v>
      </c>
      <c r="AA1492">
        <v>55</v>
      </c>
      <c r="AB1492" t="s">
        <v>7711</v>
      </c>
    </row>
    <row r="1493" spans="1:28" x14ac:dyDescent="0.3">
      <c r="A1493" s="4" t="s">
        <v>7714</v>
      </c>
      <c r="B1493" t="s">
        <v>1486</v>
      </c>
      <c r="C1493" t="s">
        <v>1487</v>
      </c>
      <c r="D1493" t="s">
        <v>58</v>
      </c>
      <c r="E1493">
        <v>1995</v>
      </c>
      <c r="F1493">
        <v>135</v>
      </c>
      <c r="G1493" t="s">
        <v>1245</v>
      </c>
      <c r="H1493" t="s">
        <v>7716</v>
      </c>
      <c r="I1493" s="4" t="s">
        <v>24161</v>
      </c>
      <c r="J1493" s="4">
        <v>1877179</v>
      </c>
      <c r="K1493">
        <v>7.1</v>
      </c>
      <c r="L1493">
        <v>2.35</v>
      </c>
      <c r="M1493" t="s">
        <v>612</v>
      </c>
      <c r="N1493" t="s">
        <v>7713</v>
      </c>
      <c r="O1493">
        <v>22</v>
      </c>
      <c r="P1493" t="s">
        <v>5181</v>
      </c>
      <c r="Q1493">
        <v>837</v>
      </c>
      <c r="R1493" t="s">
        <v>6894</v>
      </c>
      <c r="S1493">
        <v>541</v>
      </c>
      <c r="T1493" t="s">
        <v>7715</v>
      </c>
      <c r="U1493">
        <v>45</v>
      </c>
      <c r="V1493">
        <v>262</v>
      </c>
      <c r="W1493">
        <v>1508</v>
      </c>
      <c r="X1493">
        <v>1</v>
      </c>
      <c r="Y1493">
        <v>4885</v>
      </c>
      <c r="Z1493">
        <v>28</v>
      </c>
      <c r="AA1493">
        <v>25</v>
      </c>
      <c r="AB1493" t="s">
        <v>7717</v>
      </c>
    </row>
    <row r="1494" spans="1:28" x14ac:dyDescent="0.3">
      <c r="A1494" s="4" t="s">
        <v>7721</v>
      </c>
      <c r="B1494" t="s">
        <v>67</v>
      </c>
      <c r="C1494" t="s">
        <v>68</v>
      </c>
      <c r="D1494" t="s">
        <v>58</v>
      </c>
      <c r="E1494">
        <v>1999</v>
      </c>
      <c r="F1494">
        <v>148</v>
      </c>
      <c r="G1494" t="s">
        <v>7719</v>
      </c>
      <c r="H1494" t="s">
        <v>7723</v>
      </c>
      <c r="I1494" s="4">
        <v>35000000</v>
      </c>
      <c r="J1494" s="4">
        <v>630779</v>
      </c>
      <c r="K1494">
        <v>6.8</v>
      </c>
      <c r="L1494">
        <v>2.35</v>
      </c>
      <c r="M1494" t="s">
        <v>612</v>
      </c>
      <c r="N1494" t="s">
        <v>1089</v>
      </c>
      <c r="O1494">
        <v>0</v>
      </c>
      <c r="P1494" t="s">
        <v>7720</v>
      </c>
      <c r="Q1494">
        <v>3</v>
      </c>
      <c r="R1494" t="s">
        <v>7718</v>
      </c>
      <c r="S1494">
        <v>2</v>
      </c>
      <c r="T1494" t="s">
        <v>7722</v>
      </c>
      <c r="U1494">
        <v>0</v>
      </c>
      <c r="V1494">
        <v>633</v>
      </c>
      <c r="W1494">
        <v>5</v>
      </c>
      <c r="X1494">
        <v>0</v>
      </c>
      <c r="Y1494">
        <v>11101</v>
      </c>
      <c r="Z1494">
        <v>95</v>
      </c>
      <c r="AA1494">
        <v>159</v>
      </c>
      <c r="AB1494" t="s">
        <v>7724</v>
      </c>
    </row>
    <row r="1495" spans="1:28" x14ac:dyDescent="0.3">
      <c r="A1495" s="4" t="s">
        <v>7727</v>
      </c>
      <c r="B1495" t="s">
        <v>2794</v>
      </c>
      <c r="C1495" t="s">
        <v>2929</v>
      </c>
      <c r="D1495" t="s">
        <v>58</v>
      </c>
      <c r="E1495">
        <v>2010</v>
      </c>
      <c r="F1495">
        <v>148</v>
      </c>
      <c r="G1495" t="s">
        <v>19</v>
      </c>
      <c r="H1495" t="s">
        <v>7729</v>
      </c>
      <c r="I1495" s="4" t="s">
        <v>24161</v>
      </c>
      <c r="J1495" s="4">
        <v>5100937</v>
      </c>
      <c r="K1495">
        <v>7.5</v>
      </c>
      <c r="L1495">
        <v>2.35</v>
      </c>
      <c r="M1495" t="s">
        <v>612</v>
      </c>
      <c r="N1495" t="s">
        <v>1157</v>
      </c>
      <c r="O1495">
        <v>0</v>
      </c>
      <c r="P1495" t="s">
        <v>7726</v>
      </c>
      <c r="Q1495">
        <v>30</v>
      </c>
      <c r="R1495" t="s">
        <v>7725</v>
      </c>
      <c r="S1495">
        <v>9</v>
      </c>
      <c r="T1495" t="s">
        <v>7728</v>
      </c>
      <c r="U1495">
        <v>7</v>
      </c>
      <c r="V1495">
        <v>29000</v>
      </c>
      <c r="W1495">
        <v>50</v>
      </c>
      <c r="X1495">
        <v>0</v>
      </c>
      <c r="Y1495">
        <v>68885</v>
      </c>
      <c r="Z1495">
        <v>288</v>
      </c>
      <c r="AA1495">
        <v>127</v>
      </c>
      <c r="AB1495" t="s">
        <v>7730</v>
      </c>
    </row>
    <row r="1496" spans="1:28" x14ac:dyDescent="0.3">
      <c r="A1496" s="4" t="s">
        <v>7733</v>
      </c>
      <c r="B1496" t="s">
        <v>67</v>
      </c>
      <c r="C1496" t="s">
        <v>1487</v>
      </c>
      <c r="D1496" t="s">
        <v>58</v>
      </c>
      <c r="E1496">
        <v>2006</v>
      </c>
      <c r="F1496">
        <v>93</v>
      </c>
      <c r="G1496" t="s">
        <v>7732</v>
      </c>
      <c r="H1496" t="s">
        <v>7734</v>
      </c>
      <c r="I1496" s="4">
        <v>32000000</v>
      </c>
      <c r="J1496" s="4" t="s">
        <v>24161</v>
      </c>
      <c r="K1496">
        <v>5.7</v>
      </c>
      <c r="L1496">
        <v>2.35</v>
      </c>
      <c r="M1496" t="s">
        <v>69</v>
      </c>
      <c r="N1496" t="s">
        <v>7731</v>
      </c>
      <c r="O1496">
        <v>18</v>
      </c>
      <c r="P1496" t="s">
        <v>520</v>
      </c>
      <c r="Q1496">
        <v>4000</v>
      </c>
      <c r="R1496" t="s">
        <v>1071</v>
      </c>
      <c r="S1496">
        <v>820</v>
      </c>
      <c r="T1496" t="s">
        <v>5537</v>
      </c>
      <c r="U1496">
        <v>324</v>
      </c>
      <c r="V1496">
        <v>0</v>
      </c>
      <c r="W1496">
        <v>5377</v>
      </c>
      <c r="X1496">
        <v>2</v>
      </c>
      <c r="Y1496">
        <v>28848</v>
      </c>
      <c r="Z1496">
        <v>58</v>
      </c>
      <c r="AA1496">
        <v>76</v>
      </c>
      <c r="AB1496" t="s">
        <v>7735</v>
      </c>
    </row>
    <row r="1497" spans="1:28" x14ac:dyDescent="0.3">
      <c r="A1497" s="4" t="s">
        <v>7737</v>
      </c>
      <c r="B1497" t="s">
        <v>67</v>
      </c>
      <c r="C1497" t="s">
        <v>68</v>
      </c>
      <c r="D1497" t="s">
        <v>58</v>
      </c>
      <c r="E1497">
        <v>2009</v>
      </c>
      <c r="F1497" t="s">
        <v>24161</v>
      </c>
      <c r="G1497" t="s">
        <v>1954</v>
      </c>
      <c r="H1497" t="s">
        <v>7739</v>
      </c>
      <c r="I1497" s="4">
        <v>23000000</v>
      </c>
      <c r="J1497" s="4" t="s">
        <v>24161</v>
      </c>
      <c r="K1497">
        <v>7.2</v>
      </c>
      <c r="L1497" t="s">
        <v>24161</v>
      </c>
      <c r="M1497" t="s">
        <v>24161</v>
      </c>
      <c r="N1497" t="s">
        <v>7736</v>
      </c>
      <c r="O1497">
        <v>194</v>
      </c>
      <c r="P1497" t="s">
        <v>3843</v>
      </c>
      <c r="Q1497">
        <v>970</v>
      </c>
      <c r="R1497" t="s">
        <v>3669</v>
      </c>
      <c r="S1497">
        <v>856</v>
      </c>
      <c r="T1497" t="s">
        <v>7738</v>
      </c>
      <c r="U1497">
        <v>816</v>
      </c>
      <c r="V1497">
        <v>26</v>
      </c>
      <c r="W1497">
        <v>3874</v>
      </c>
      <c r="X1497">
        <v>0</v>
      </c>
      <c r="Y1497">
        <v>219</v>
      </c>
      <c r="Z1497" t="s">
        <v>24161</v>
      </c>
      <c r="AA1497" t="s">
        <v>24161</v>
      </c>
      <c r="AB1497" t="s">
        <v>7740</v>
      </c>
    </row>
    <row r="1498" spans="1:28" x14ac:dyDescent="0.3">
      <c r="A1498" s="4" t="s">
        <v>7742</v>
      </c>
      <c r="B1498" t="s">
        <v>67</v>
      </c>
      <c r="C1498" t="s">
        <v>68</v>
      </c>
      <c r="D1498" t="s">
        <v>58</v>
      </c>
      <c r="E1498">
        <v>2014</v>
      </c>
      <c r="F1498">
        <v>113</v>
      </c>
      <c r="G1498" t="s">
        <v>1665</v>
      </c>
      <c r="H1498" t="s">
        <v>7744</v>
      </c>
      <c r="I1498" s="4">
        <v>34000000</v>
      </c>
      <c r="J1498" s="4">
        <v>102413606</v>
      </c>
      <c r="K1498">
        <v>6.8</v>
      </c>
      <c r="L1498">
        <v>2.35</v>
      </c>
      <c r="M1498" t="s">
        <v>69</v>
      </c>
      <c r="N1498" t="s">
        <v>4031</v>
      </c>
      <c r="O1498">
        <v>47</v>
      </c>
      <c r="P1498" t="s">
        <v>4032</v>
      </c>
      <c r="Q1498">
        <v>988</v>
      </c>
      <c r="R1498" t="s">
        <v>7741</v>
      </c>
      <c r="S1498">
        <v>149</v>
      </c>
      <c r="T1498" t="s">
        <v>7743</v>
      </c>
      <c r="U1498">
        <v>129</v>
      </c>
      <c r="V1498">
        <v>38000</v>
      </c>
      <c r="W1498">
        <v>1783</v>
      </c>
      <c r="X1498">
        <v>0</v>
      </c>
      <c r="Y1498">
        <v>310903</v>
      </c>
      <c r="Z1498">
        <v>297</v>
      </c>
      <c r="AA1498">
        <v>524</v>
      </c>
      <c r="AB1498" t="s">
        <v>7745</v>
      </c>
    </row>
    <row r="1499" spans="1:28" x14ac:dyDescent="0.3">
      <c r="A1499" s="4" t="s">
        <v>7748</v>
      </c>
      <c r="B1499" t="s">
        <v>67</v>
      </c>
      <c r="C1499" t="s">
        <v>68</v>
      </c>
      <c r="D1499" t="s">
        <v>58</v>
      </c>
      <c r="E1499">
        <v>2015</v>
      </c>
      <c r="F1499">
        <v>91</v>
      </c>
      <c r="G1499" t="s">
        <v>10</v>
      </c>
      <c r="H1499" t="s">
        <v>7750</v>
      </c>
      <c r="I1499" s="4">
        <v>35000000</v>
      </c>
      <c r="J1499" s="4">
        <v>10214013</v>
      </c>
      <c r="K1499">
        <v>5.4</v>
      </c>
      <c r="L1499">
        <v>2.35</v>
      </c>
      <c r="M1499" t="s">
        <v>612</v>
      </c>
      <c r="N1499" t="s">
        <v>7746</v>
      </c>
      <c r="O1499">
        <v>31</v>
      </c>
      <c r="P1499" t="s">
        <v>165</v>
      </c>
      <c r="Q1499">
        <v>1000</v>
      </c>
      <c r="R1499" t="s">
        <v>7747</v>
      </c>
      <c r="S1499">
        <v>249</v>
      </c>
      <c r="T1499" t="s">
        <v>7749</v>
      </c>
      <c r="U1499">
        <v>141</v>
      </c>
      <c r="V1499">
        <v>0</v>
      </c>
      <c r="W1499">
        <v>1564</v>
      </c>
      <c r="X1499">
        <v>2</v>
      </c>
      <c r="Y1499">
        <v>23072</v>
      </c>
      <c r="Z1499">
        <v>90</v>
      </c>
      <c r="AA1499">
        <v>89</v>
      </c>
      <c r="AB1499" t="s">
        <v>7751</v>
      </c>
    </row>
    <row r="1500" spans="1:28" x14ac:dyDescent="0.3">
      <c r="A1500" s="4" t="s">
        <v>7752</v>
      </c>
      <c r="B1500" t="s">
        <v>67</v>
      </c>
      <c r="C1500" t="s">
        <v>68</v>
      </c>
      <c r="D1500" t="s">
        <v>58</v>
      </c>
      <c r="E1500">
        <v>1993</v>
      </c>
      <c r="F1500">
        <v>139</v>
      </c>
      <c r="G1500" t="s">
        <v>241</v>
      </c>
      <c r="H1500" t="s">
        <v>7753</v>
      </c>
      <c r="I1500" s="4">
        <v>30000000</v>
      </c>
      <c r="J1500" s="4">
        <v>32000000</v>
      </c>
      <c r="K1500">
        <v>7.2</v>
      </c>
      <c r="L1500">
        <v>2.35</v>
      </c>
      <c r="M1500" t="s">
        <v>122</v>
      </c>
      <c r="N1500" t="s">
        <v>514</v>
      </c>
      <c r="O1500">
        <v>17000</v>
      </c>
      <c r="P1500" t="s">
        <v>2312</v>
      </c>
      <c r="Q1500">
        <v>554</v>
      </c>
      <c r="R1500" t="s">
        <v>6733</v>
      </c>
      <c r="S1500">
        <v>382</v>
      </c>
      <c r="T1500" t="s">
        <v>3691</v>
      </c>
      <c r="U1500">
        <v>94</v>
      </c>
      <c r="V1500">
        <v>0</v>
      </c>
      <c r="W1500">
        <v>1068</v>
      </c>
      <c r="X1500">
        <v>3</v>
      </c>
      <c r="Y1500">
        <v>36267</v>
      </c>
      <c r="Z1500">
        <v>56</v>
      </c>
      <c r="AA1500">
        <v>150</v>
      </c>
      <c r="AB1500" t="s">
        <v>7754</v>
      </c>
    </row>
    <row r="1501" spans="1:28" x14ac:dyDescent="0.3">
      <c r="A1501" s="4" t="s">
        <v>7756</v>
      </c>
      <c r="B1501" t="s">
        <v>67</v>
      </c>
      <c r="C1501" t="s">
        <v>68</v>
      </c>
      <c r="D1501" t="s">
        <v>58</v>
      </c>
      <c r="E1501">
        <v>2006</v>
      </c>
      <c r="F1501">
        <v>96</v>
      </c>
      <c r="G1501" t="s">
        <v>1868</v>
      </c>
      <c r="H1501" t="s">
        <v>7757</v>
      </c>
      <c r="I1501" s="4">
        <v>35000000</v>
      </c>
      <c r="J1501" s="4">
        <v>10139254</v>
      </c>
      <c r="K1501">
        <v>7.3</v>
      </c>
      <c r="L1501">
        <v>1.85</v>
      </c>
      <c r="M1501" t="s">
        <v>69</v>
      </c>
      <c r="N1501" t="s">
        <v>1228</v>
      </c>
      <c r="O1501">
        <v>0</v>
      </c>
      <c r="P1501" t="s">
        <v>290</v>
      </c>
      <c r="Q1501">
        <v>20000</v>
      </c>
      <c r="R1501" t="s">
        <v>7755</v>
      </c>
      <c r="S1501">
        <v>1000</v>
      </c>
      <c r="T1501" t="s">
        <v>1839</v>
      </c>
      <c r="U1501">
        <v>1000</v>
      </c>
      <c r="V1501">
        <v>23000</v>
      </c>
      <c r="W1501">
        <v>24640</v>
      </c>
      <c r="X1501">
        <v>0</v>
      </c>
      <c r="Y1501">
        <v>190990</v>
      </c>
      <c r="Z1501">
        <v>274</v>
      </c>
      <c r="AA1501">
        <v>915</v>
      </c>
      <c r="AB1501" t="s">
        <v>7758</v>
      </c>
    </row>
    <row r="1502" spans="1:28" x14ac:dyDescent="0.3">
      <c r="A1502" s="4" t="s">
        <v>7762</v>
      </c>
      <c r="B1502" t="s">
        <v>67</v>
      </c>
      <c r="C1502" t="s">
        <v>68</v>
      </c>
      <c r="D1502" t="s">
        <v>58</v>
      </c>
      <c r="E1502">
        <v>1999</v>
      </c>
      <c r="F1502">
        <v>102</v>
      </c>
      <c r="G1502" t="s">
        <v>7761</v>
      </c>
      <c r="H1502" t="s">
        <v>7764</v>
      </c>
      <c r="I1502" s="4">
        <v>34000000</v>
      </c>
      <c r="J1502" s="4">
        <v>11227940</v>
      </c>
      <c r="K1502">
        <v>5.2</v>
      </c>
      <c r="L1502">
        <v>2.35</v>
      </c>
      <c r="M1502" t="s">
        <v>612</v>
      </c>
      <c r="N1502" t="s">
        <v>7759</v>
      </c>
      <c r="O1502">
        <v>3</v>
      </c>
      <c r="P1502" t="s">
        <v>2782</v>
      </c>
      <c r="Q1502">
        <v>372</v>
      </c>
      <c r="R1502" t="s">
        <v>7760</v>
      </c>
      <c r="S1502">
        <v>248</v>
      </c>
      <c r="T1502" t="s">
        <v>7763</v>
      </c>
      <c r="U1502">
        <v>239</v>
      </c>
      <c r="V1502">
        <v>120</v>
      </c>
      <c r="W1502">
        <v>1274</v>
      </c>
      <c r="X1502">
        <v>0</v>
      </c>
      <c r="Y1502">
        <v>8367</v>
      </c>
      <c r="Z1502">
        <v>68</v>
      </c>
      <c r="AA1502">
        <v>94</v>
      </c>
      <c r="AB1502" t="s">
        <v>7765</v>
      </c>
    </row>
    <row r="1503" spans="1:28" x14ac:dyDescent="0.3">
      <c r="A1503" s="4" t="s">
        <v>7766</v>
      </c>
      <c r="B1503" t="s">
        <v>67</v>
      </c>
      <c r="C1503" t="s">
        <v>68</v>
      </c>
      <c r="D1503" t="s">
        <v>58</v>
      </c>
      <c r="E1503">
        <v>2012</v>
      </c>
      <c r="F1503">
        <v>96</v>
      </c>
      <c r="G1503" t="s">
        <v>491</v>
      </c>
      <c r="H1503" t="s">
        <v>7768</v>
      </c>
      <c r="I1503" s="4">
        <v>35000000</v>
      </c>
      <c r="J1503" s="4">
        <v>183125</v>
      </c>
      <c r="K1503">
        <v>5.5</v>
      </c>
      <c r="L1503">
        <v>2.35</v>
      </c>
      <c r="M1503" t="s">
        <v>612</v>
      </c>
      <c r="N1503" t="s">
        <v>1802</v>
      </c>
      <c r="O1503">
        <v>165</v>
      </c>
      <c r="P1503" t="s">
        <v>732</v>
      </c>
      <c r="Q1503">
        <v>12000</v>
      </c>
      <c r="R1503" t="s">
        <v>3434</v>
      </c>
      <c r="S1503">
        <v>774</v>
      </c>
      <c r="T1503" t="s">
        <v>7767</v>
      </c>
      <c r="U1503">
        <v>566</v>
      </c>
      <c r="V1503">
        <v>0</v>
      </c>
      <c r="W1503">
        <v>14978</v>
      </c>
      <c r="X1503">
        <v>1</v>
      </c>
      <c r="Y1503">
        <v>36914</v>
      </c>
      <c r="Z1503">
        <v>98</v>
      </c>
      <c r="AA1503">
        <v>86</v>
      </c>
      <c r="AB1503" t="s">
        <v>7769</v>
      </c>
    </row>
    <row r="1504" spans="1:28" x14ac:dyDescent="0.3">
      <c r="A1504" s="4" t="s">
        <v>7773</v>
      </c>
      <c r="B1504" t="s">
        <v>703</v>
      </c>
      <c r="C1504" t="s">
        <v>704</v>
      </c>
      <c r="D1504" t="s">
        <v>58</v>
      </c>
      <c r="E1504">
        <v>2008</v>
      </c>
      <c r="F1504">
        <v>101</v>
      </c>
      <c r="G1504" t="s">
        <v>655</v>
      </c>
      <c r="H1504" t="s">
        <v>7775</v>
      </c>
      <c r="I1504" s="4">
        <v>34000000</v>
      </c>
      <c r="J1504" s="4">
        <v>15081783</v>
      </c>
      <c r="K1504">
        <v>7.7</v>
      </c>
      <c r="L1504">
        <v>1.85</v>
      </c>
      <c r="M1504" t="s">
        <v>304</v>
      </c>
      <c r="N1504" t="s">
        <v>7770</v>
      </c>
      <c r="O1504">
        <v>6000</v>
      </c>
      <c r="P1504" t="s">
        <v>7772</v>
      </c>
      <c r="Q1504">
        <v>6</v>
      </c>
      <c r="R1504" t="s">
        <v>7771</v>
      </c>
      <c r="S1504">
        <v>3</v>
      </c>
      <c r="T1504" t="s">
        <v>7774</v>
      </c>
      <c r="U1504">
        <v>2</v>
      </c>
      <c r="V1504">
        <v>0</v>
      </c>
      <c r="W1504">
        <v>13</v>
      </c>
      <c r="X1504">
        <v>0</v>
      </c>
      <c r="Y1504">
        <v>85589</v>
      </c>
      <c r="Z1504">
        <v>256</v>
      </c>
      <c r="AA1504">
        <v>144</v>
      </c>
      <c r="AB1504" t="s">
        <v>7776</v>
      </c>
    </row>
    <row r="1505" spans="1:28" x14ac:dyDescent="0.3">
      <c r="A1505" s="4" t="s">
        <v>7780</v>
      </c>
      <c r="B1505" t="s">
        <v>67</v>
      </c>
      <c r="C1505" t="s">
        <v>68</v>
      </c>
      <c r="D1505" t="s">
        <v>58</v>
      </c>
      <c r="E1505">
        <v>2015</v>
      </c>
      <c r="F1505">
        <v>128</v>
      </c>
      <c r="G1505" t="s">
        <v>241</v>
      </c>
      <c r="H1505" t="s">
        <v>7782</v>
      </c>
      <c r="I1505" s="4">
        <v>34000000</v>
      </c>
      <c r="J1505" s="4">
        <v>37432299</v>
      </c>
      <c r="K1505">
        <v>7.1</v>
      </c>
      <c r="L1505">
        <v>2.35</v>
      </c>
      <c r="M1505" t="s">
        <v>69</v>
      </c>
      <c r="N1505" t="s">
        <v>7777</v>
      </c>
      <c r="O1505">
        <v>88</v>
      </c>
      <c r="P1505" t="s">
        <v>7779</v>
      </c>
      <c r="Q1505">
        <v>989</v>
      </c>
      <c r="R1505" t="s">
        <v>7778</v>
      </c>
      <c r="S1505">
        <v>970</v>
      </c>
      <c r="T1505" t="s">
        <v>7781</v>
      </c>
      <c r="U1505">
        <v>954</v>
      </c>
      <c r="V1505">
        <v>23000</v>
      </c>
      <c r="W1505">
        <v>3386</v>
      </c>
      <c r="X1505">
        <v>0</v>
      </c>
      <c r="Y1505">
        <v>50041</v>
      </c>
      <c r="Z1505">
        <v>117</v>
      </c>
      <c r="AA1505">
        <v>116</v>
      </c>
      <c r="AB1505" t="s">
        <v>7783</v>
      </c>
    </row>
    <row r="1506" spans="1:28" x14ac:dyDescent="0.3">
      <c r="A1506" s="4" t="s">
        <v>7785</v>
      </c>
      <c r="B1506" t="s">
        <v>67</v>
      </c>
      <c r="C1506" t="s">
        <v>68</v>
      </c>
      <c r="D1506" t="s">
        <v>58</v>
      </c>
      <c r="E1506">
        <v>1999</v>
      </c>
      <c r="F1506">
        <v>109</v>
      </c>
      <c r="G1506" t="s">
        <v>2700</v>
      </c>
      <c r="H1506" t="s">
        <v>7786</v>
      </c>
      <c r="I1506" s="4">
        <v>34000000</v>
      </c>
      <c r="J1506" s="4">
        <v>10654581</v>
      </c>
      <c r="K1506">
        <v>5.3</v>
      </c>
      <c r="L1506">
        <v>1.85</v>
      </c>
      <c r="M1506" t="s">
        <v>612</v>
      </c>
      <c r="N1506" t="s">
        <v>7784</v>
      </c>
      <c r="O1506">
        <v>7</v>
      </c>
      <c r="P1506" t="s">
        <v>73</v>
      </c>
      <c r="Q1506">
        <v>40000</v>
      </c>
      <c r="R1506" t="s">
        <v>802</v>
      </c>
      <c r="S1506">
        <v>9000</v>
      </c>
      <c r="T1506" t="s">
        <v>6003</v>
      </c>
      <c r="U1506">
        <v>1000</v>
      </c>
      <c r="V1506">
        <v>1000</v>
      </c>
      <c r="W1506">
        <v>52621</v>
      </c>
      <c r="X1506">
        <v>0</v>
      </c>
      <c r="Y1506">
        <v>45497</v>
      </c>
      <c r="Z1506">
        <v>107</v>
      </c>
      <c r="AA1506">
        <v>260</v>
      </c>
      <c r="AB1506" t="s">
        <v>7787</v>
      </c>
    </row>
    <row r="1507" spans="1:28" x14ac:dyDescent="0.3">
      <c r="A1507" s="4" t="s">
        <v>7790</v>
      </c>
      <c r="B1507" t="s">
        <v>67</v>
      </c>
      <c r="C1507" t="s">
        <v>68</v>
      </c>
      <c r="D1507" t="s">
        <v>58</v>
      </c>
      <c r="E1507">
        <v>2000</v>
      </c>
      <c r="F1507">
        <v>114</v>
      </c>
      <c r="G1507" t="s">
        <v>2327</v>
      </c>
      <c r="H1507" t="s">
        <v>7792</v>
      </c>
      <c r="I1507" s="4">
        <v>34000000</v>
      </c>
      <c r="J1507" s="4">
        <v>6543194</v>
      </c>
      <c r="K1507">
        <v>5.6</v>
      </c>
      <c r="L1507">
        <v>2.35</v>
      </c>
      <c r="M1507" t="s">
        <v>69</v>
      </c>
      <c r="N1507" t="s">
        <v>7788</v>
      </c>
      <c r="O1507">
        <v>46</v>
      </c>
      <c r="P1507" t="s">
        <v>2639</v>
      </c>
      <c r="Q1507">
        <v>818</v>
      </c>
      <c r="R1507" t="s">
        <v>7789</v>
      </c>
      <c r="S1507">
        <v>649</v>
      </c>
      <c r="T1507" t="s">
        <v>7791</v>
      </c>
      <c r="U1507">
        <v>292</v>
      </c>
      <c r="V1507">
        <v>314</v>
      </c>
      <c r="W1507">
        <v>1778</v>
      </c>
      <c r="X1507">
        <v>1</v>
      </c>
      <c r="Y1507">
        <v>3740</v>
      </c>
      <c r="Z1507">
        <v>52</v>
      </c>
      <c r="AA1507">
        <v>61</v>
      </c>
      <c r="AB1507" t="s">
        <v>7793</v>
      </c>
    </row>
    <row r="1508" spans="1:28" x14ac:dyDescent="0.3">
      <c r="A1508" s="4" t="s">
        <v>7794</v>
      </c>
      <c r="B1508" t="s">
        <v>67</v>
      </c>
      <c r="C1508" t="s">
        <v>68</v>
      </c>
      <c r="D1508" t="s">
        <v>58</v>
      </c>
      <c r="E1508">
        <v>2012</v>
      </c>
      <c r="F1508">
        <v>105</v>
      </c>
      <c r="G1508" t="s">
        <v>3908</v>
      </c>
      <c r="H1508" t="s">
        <v>7795</v>
      </c>
      <c r="I1508" s="4">
        <v>35000000</v>
      </c>
      <c r="J1508" s="4">
        <v>13101142</v>
      </c>
      <c r="K1508">
        <v>5.7</v>
      </c>
      <c r="L1508">
        <v>2.35</v>
      </c>
      <c r="M1508" t="s">
        <v>69</v>
      </c>
      <c r="N1508" t="s">
        <v>4634</v>
      </c>
      <c r="O1508">
        <v>125</v>
      </c>
      <c r="P1508" t="s">
        <v>668</v>
      </c>
      <c r="Q1508">
        <v>18000</v>
      </c>
      <c r="R1508" t="s">
        <v>563</v>
      </c>
      <c r="S1508">
        <v>2000</v>
      </c>
      <c r="T1508" t="s">
        <v>261</v>
      </c>
      <c r="U1508">
        <v>2000</v>
      </c>
      <c r="V1508">
        <v>0</v>
      </c>
      <c r="W1508">
        <v>23122</v>
      </c>
      <c r="X1508">
        <v>5</v>
      </c>
      <c r="Y1508">
        <v>23916</v>
      </c>
      <c r="Z1508">
        <v>135</v>
      </c>
      <c r="AA1508">
        <v>50</v>
      </c>
      <c r="AB1508" t="s">
        <v>7796</v>
      </c>
    </row>
    <row r="1509" spans="1:28" x14ac:dyDescent="0.3">
      <c r="A1509" s="4" t="s">
        <v>7799</v>
      </c>
      <c r="B1509" t="s">
        <v>67</v>
      </c>
      <c r="C1509" t="s">
        <v>86</v>
      </c>
      <c r="D1509" t="s">
        <v>58</v>
      </c>
      <c r="E1509">
        <v>2013</v>
      </c>
      <c r="F1509">
        <v>141</v>
      </c>
      <c r="G1509" t="s">
        <v>5940</v>
      </c>
      <c r="H1509" t="s">
        <v>7801</v>
      </c>
      <c r="I1509" s="4">
        <v>35000000</v>
      </c>
      <c r="J1509" s="4">
        <v>8324748</v>
      </c>
      <c r="K1509">
        <v>7.1</v>
      </c>
      <c r="L1509">
        <v>2.35</v>
      </c>
      <c r="M1509" t="s">
        <v>69</v>
      </c>
      <c r="N1509" t="s">
        <v>6663</v>
      </c>
      <c r="O1509">
        <v>56</v>
      </c>
      <c r="P1509" t="s">
        <v>7798</v>
      </c>
      <c r="Q1509">
        <v>113</v>
      </c>
      <c r="R1509" t="s">
        <v>7797</v>
      </c>
      <c r="S1509">
        <v>98</v>
      </c>
      <c r="T1509" t="s">
        <v>7800</v>
      </c>
      <c r="U1509">
        <v>38</v>
      </c>
      <c r="V1509">
        <v>13000</v>
      </c>
      <c r="W1509">
        <v>301</v>
      </c>
      <c r="X1509">
        <v>1</v>
      </c>
      <c r="Y1509">
        <v>21223</v>
      </c>
      <c r="Z1509">
        <v>211</v>
      </c>
      <c r="AA1509">
        <v>108</v>
      </c>
      <c r="AB1509" t="s">
        <v>7802</v>
      </c>
    </row>
    <row r="1510" spans="1:28" x14ac:dyDescent="0.3">
      <c r="A1510" s="4" t="s">
        <v>7803</v>
      </c>
      <c r="B1510" t="s">
        <v>67</v>
      </c>
      <c r="C1510" t="s">
        <v>68</v>
      </c>
      <c r="D1510" t="s">
        <v>58</v>
      </c>
      <c r="E1510">
        <v>1981</v>
      </c>
      <c r="F1510">
        <v>195</v>
      </c>
      <c r="G1510" t="s">
        <v>6112</v>
      </c>
      <c r="H1510" t="s">
        <v>7804</v>
      </c>
      <c r="I1510" s="4">
        <v>35000000</v>
      </c>
      <c r="J1510" s="4" t="s">
        <v>24161</v>
      </c>
      <c r="K1510">
        <v>7.5</v>
      </c>
      <c r="L1510">
        <v>1.85</v>
      </c>
      <c r="M1510" t="s">
        <v>122</v>
      </c>
      <c r="N1510" t="s">
        <v>1699</v>
      </c>
      <c r="O1510">
        <v>631</v>
      </c>
      <c r="P1510" t="s">
        <v>7652</v>
      </c>
      <c r="Q1510">
        <v>635</v>
      </c>
      <c r="R1510" t="s">
        <v>1699</v>
      </c>
      <c r="S1510">
        <v>631</v>
      </c>
      <c r="T1510" t="s">
        <v>5381</v>
      </c>
      <c r="U1510">
        <v>521</v>
      </c>
      <c r="V1510">
        <v>0</v>
      </c>
      <c r="W1510">
        <v>2291</v>
      </c>
      <c r="X1510">
        <v>0</v>
      </c>
      <c r="Y1510">
        <v>16255</v>
      </c>
      <c r="Z1510">
        <v>57</v>
      </c>
      <c r="AA1510">
        <v>127</v>
      </c>
      <c r="AB1510" t="s">
        <v>7805</v>
      </c>
    </row>
    <row r="1511" spans="1:28" x14ac:dyDescent="0.3">
      <c r="A1511" s="4" t="s">
        <v>7806</v>
      </c>
      <c r="B1511" t="s">
        <v>67</v>
      </c>
      <c r="C1511" t="s">
        <v>68</v>
      </c>
      <c r="D1511" t="s">
        <v>58</v>
      </c>
      <c r="E1511">
        <v>1992</v>
      </c>
      <c r="F1511">
        <v>138</v>
      </c>
      <c r="G1511" t="s">
        <v>4085</v>
      </c>
      <c r="H1511" t="s">
        <v>7807</v>
      </c>
      <c r="I1511" s="4">
        <v>40000000</v>
      </c>
      <c r="J1511" s="4">
        <v>141340178</v>
      </c>
      <c r="K1511">
        <v>7.6</v>
      </c>
      <c r="L1511">
        <v>2.35</v>
      </c>
      <c r="M1511" t="s">
        <v>612</v>
      </c>
      <c r="N1511" t="s">
        <v>3901</v>
      </c>
      <c r="O1511">
        <v>0</v>
      </c>
      <c r="P1511" t="s">
        <v>550</v>
      </c>
      <c r="Q1511">
        <v>10000</v>
      </c>
      <c r="R1511" t="s">
        <v>1397</v>
      </c>
      <c r="S1511">
        <v>2000</v>
      </c>
      <c r="T1511" t="s">
        <v>3250</v>
      </c>
      <c r="U1511">
        <v>574</v>
      </c>
      <c r="V1511">
        <v>0</v>
      </c>
      <c r="W1511">
        <v>14619</v>
      </c>
      <c r="X1511">
        <v>0</v>
      </c>
      <c r="Y1511">
        <v>181879</v>
      </c>
      <c r="Z1511">
        <v>81</v>
      </c>
      <c r="AA1511">
        <v>319</v>
      </c>
      <c r="AB1511" t="s">
        <v>7808</v>
      </c>
    </row>
    <row r="1512" spans="1:28" x14ac:dyDescent="0.3">
      <c r="A1512" s="4" t="s">
        <v>7809</v>
      </c>
      <c r="B1512" t="s">
        <v>67</v>
      </c>
      <c r="C1512" t="s">
        <v>68</v>
      </c>
      <c r="D1512" t="s">
        <v>58</v>
      </c>
      <c r="E1512">
        <v>2001</v>
      </c>
      <c r="F1512">
        <v>101</v>
      </c>
      <c r="G1512" t="s">
        <v>3566</v>
      </c>
      <c r="H1512" t="s">
        <v>7810</v>
      </c>
      <c r="I1512" s="4">
        <v>33000000</v>
      </c>
      <c r="J1512" s="4">
        <v>51758599</v>
      </c>
      <c r="K1512">
        <v>5.5</v>
      </c>
      <c r="L1512">
        <v>2.35</v>
      </c>
      <c r="M1512" t="s">
        <v>612</v>
      </c>
      <c r="N1512" t="s">
        <v>3456</v>
      </c>
      <c r="O1512">
        <v>43</v>
      </c>
      <c r="P1512" t="s">
        <v>6430</v>
      </c>
      <c r="Q1512">
        <v>2000</v>
      </c>
      <c r="R1512" t="s">
        <v>5088</v>
      </c>
      <c r="S1512">
        <v>1000</v>
      </c>
      <c r="T1512" t="s">
        <v>2302</v>
      </c>
      <c r="U1512">
        <v>655</v>
      </c>
      <c r="V1512">
        <v>742</v>
      </c>
      <c r="W1512">
        <v>5942</v>
      </c>
      <c r="X1512">
        <v>0</v>
      </c>
      <c r="Y1512">
        <v>27580</v>
      </c>
      <c r="Z1512">
        <v>107</v>
      </c>
      <c r="AA1512">
        <v>232</v>
      </c>
      <c r="AB1512" t="s">
        <v>7811</v>
      </c>
    </row>
    <row r="1513" spans="1:28" x14ac:dyDescent="0.3">
      <c r="A1513" s="4" t="s">
        <v>7812</v>
      </c>
      <c r="B1513" t="s">
        <v>67</v>
      </c>
      <c r="C1513" t="s">
        <v>68</v>
      </c>
      <c r="D1513" t="s">
        <v>58</v>
      </c>
      <c r="E1513">
        <v>2000</v>
      </c>
      <c r="F1513">
        <v>99</v>
      </c>
      <c r="G1513" t="s">
        <v>1771</v>
      </c>
      <c r="H1513" t="s">
        <v>7813</v>
      </c>
      <c r="I1513" s="4">
        <v>30000000</v>
      </c>
      <c r="J1513" s="4">
        <v>117559438</v>
      </c>
      <c r="K1513">
        <v>5.0999999999999996</v>
      </c>
      <c r="L1513">
        <v>1.85</v>
      </c>
      <c r="M1513" t="s">
        <v>69</v>
      </c>
      <c r="N1513" t="s">
        <v>1596</v>
      </c>
      <c r="O1513">
        <v>67</v>
      </c>
      <c r="P1513" t="s">
        <v>6380</v>
      </c>
      <c r="Q1513">
        <v>826</v>
      </c>
      <c r="R1513" t="s">
        <v>832</v>
      </c>
      <c r="S1513">
        <v>436</v>
      </c>
      <c r="T1513" t="s">
        <v>3952</v>
      </c>
      <c r="U1513">
        <v>330</v>
      </c>
      <c r="V1513">
        <v>1000</v>
      </c>
      <c r="W1513">
        <v>1790</v>
      </c>
      <c r="X1513">
        <v>1</v>
      </c>
      <c r="Y1513">
        <v>66941</v>
      </c>
      <c r="Z1513">
        <v>100</v>
      </c>
      <c r="AA1513">
        <v>148</v>
      </c>
      <c r="AB1513" t="s">
        <v>7814</v>
      </c>
    </row>
    <row r="1514" spans="1:28" x14ac:dyDescent="0.3">
      <c r="A1514" s="4" t="s">
        <v>7818</v>
      </c>
      <c r="B1514" t="s">
        <v>67</v>
      </c>
      <c r="C1514" t="s">
        <v>611</v>
      </c>
      <c r="D1514" t="s">
        <v>58</v>
      </c>
      <c r="E1514">
        <v>2013</v>
      </c>
      <c r="F1514">
        <v>85</v>
      </c>
      <c r="G1514" t="s">
        <v>298</v>
      </c>
      <c r="H1514" t="s">
        <v>24161</v>
      </c>
      <c r="I1514" s="4">
        <v>34000000</v>
      </c>
      <c r="J1514" s="4">
        <v>4091</v>
      </c>
      <c r="K1514">
        <v>6.3</v>
      </c>
      <c r="L1514">
        <v>2.35</v>
      </c>
      <c r="M1514" t="s">
        <v>24161</v>
      </c>
      <c r="N1514" t="s">
        <v>7815</v>
      </c>
      <c r="O1514">
        <v>0</v>
      </c>
      <c r="P1514" t="s">
        <v>7817</v>
      </c>
      <c r="Q1514">
        <v>324</v>
      </c>
      <c r="R1514" t="s">
        <v>7816</v>
      </c>
      <c r="S1514">
        <v>15</v>
      </c>
      <c r="T1514" t="s">
        <v>7819</v>
      </c>
      <c r="U1514">
        <v>11</v>
      </c>
      <c r="V1514">
        <v>0</v>
      </c>
      <c r="W1514">
        <v>369</v>
      </c>
      <c r="X1514">
        <v>0</v>
      </c>
      <c r="Y1514">
        <v>4265</v>
      </c>
      <c r="Z1514">
        <v>60</v>
      </c>
      <c r="AA1514">
        <v>16</v>
      </c>
      <c r="AB1514" t="s">
        <v>7820</v>
      </c>
    </row>
    <row r="1515" spans="1:28" x14ac:dyDescent="0.3">
      <c r="A1515" s="4" t="s">
        <v>7823</v>
      </c>
      <c r="B1515" t="s">
        <v>67</v>
      </c>
      <c r="C1515" t="s">
        <v>68</v>
      </c>
      <c r="D1515" t="s">
        <v>58</v>
      </c>
      <c r="E1515">
        <v>2011</v>
      </c>
      <c r="F1515">
        <v>89</v>
      </c>
      <c r="G1515" t="s">
        <v>368</v>
      </c>
      <c r="H1515" t="s">
        <v>7825</v>
      </c>
      <c r="I1515" s="4">
        <v>30000000</v>
      </c>
      <c r="J1515" s="4">
        <v>21426805</v>
      </c>
      <c r="K1515">
        <v>4.9000000000000004</v>
      </c>
      <c r="L1515">
        <v>2.35</v>
      </c>
      <c r="M1515" t="s">
        <v>69</v>
      </c>
      <c r="N1515" t="s">
        <v>7821</v>
      </c>
      <c r="O1515">
        <v>21</v>
      </c>
      <c r="P1515" t="s">
        <v>3578</v>
      </c>
      <c r="Q1515">
        <v>614</v>
      </c>
      <c r="R1515" t="s">
        <v>7822</v>
      </c>
      <c r="S1515">
        <v>150</v>
      </c>
      <c r="T1515" t="s">
        <v>7824</v>
      </c>
      <c r="U1515">
        <v>48</v>
      </c>
      <c r="V1515">
        <v>0</v>
      </c>
      <c r="W1515">
        <v>843</v>
      </c>
      <c r="X1515">
        <v>0</v>
      </c>
      <c r="Y1515">
        <v>49312</v>
      </c>
      <c r="Z1515">
        <v>195</v>
      </c>
      <c r="AA1515">
        <v>211</v>
      </c>
      <c r="AB1515" t="s">
        <v>7826</v>
      </c>
    </row>
    <row r="1516" spans="1:28" x14ac:dyDescent="0.3">
      <c r="A1516" s="4" t="s">
        <v>7831</v>
      </c>
      <c r="B1516" t="s">
        <v>67</v>
      </c>
      <c r="C1516" t="s">
        <v>68</v>
      </c>
      <c r="D1516" t="s">
        <v>58</v>
      </c>
      <c r="E1516">
        <v>2012</v>
      </c>
      <c r="F1516">
        <v>99</v>
      </c>
      <c r="G1516" t="s">
        <v>7829</v>
      </c>
      <c r="H1516" t="s">
        <v>7832</v>
      </c>
      <c r="I1516" s="4">
        <v>33000000</v>
      </c>
      <c r="J1516" s="4">
        <v>35057332</v>
      </c>
      <c r="K1516">
        <v>6.5</v>
      </c>
      <c r="L1516">
        <v>2.35</v>
      </c>
      <c r="M1516" t="s">
        <v>69</v>
      </c>
      <c r="N1516" t="s">
        <v>7827</v>
      </c>
      <c r="O1516">
        <v>35</v>
      </c>
      <c r="P1516" t="s">
        <v>7830</v>
      </c>
      <c r="Q1516">
        <v>3000</v>
      </c>
      <c r="R1516" t="s">
        <v>7828</v>
      </c>
      <c r="S1516">
        <v>594</v>
      </c>
      <c r="T1516" t="s">
        <v>4079</v>
      </c>
      <c r="U1516">
        <v>433</v>
      </c>
      <c r="V1516">
        <v>19000</v>
      </c>
      <c r="W1516">
        <v>4863</v>
      </c>
      <c r="X1516">
        <v>0</v>
      </c>
      <c r="Y1516">
        <v>45394</v>
      </c>
      <c r="Z1516">
        <v>121</v>
      </c>
      <c r="AA1516">
        <v>72</v>
      </c>
      <c r="AB1516" t="s">
        <v>7833</v>
      </c>
    </row>
    <row r="1517" spans="1:28" x14ac:dyDescent="0.3">
      <c r="A1517" s="4" t="s">
        <v>7835</v>
      </c>
      <c r="B1517" t="s">
        <v>67</v>
      </c>
      <c r="C1517" t="s">
        <v>793</v>
      </c>
      <c r="D1517" t="s">
        <v>58</v>
      </c>
      <c r="E1517">
        <v>2006</v>
      </c>
      <c r="F1517">
        <v>105</v>
      </c>
      <c r="G1517" t="s">
        <v>7834</v>
      </c>
      <c r="H1517" t="s">
        <v>7837</v>
      </c>
      <c r="I1517" s="4">
        <v>33000000</v>
      </c>
      <c r="J1517" s="4">
        <v>34014398</v>
      </c>
      <c r="K1517">
        <v>5.6</v>
      </c>
      <c r="L1517">
        <v>2.35</v>
      </c>
      <c r="M1517" t="s">
        <v>612</v>
      </c>
      <c r="N1517" t="s">
        <v>5861</v>
      </c>
      <c r="O1517">
        <v>160</v>
      </c>
      <c r="P1517" t="s">
        <v>7323</v>
      </c>
      <c r="Q1517">
        <v>852</v>
      </c>
      <c r="R1517" t="s">
        <v>7217</v>
      </c>
      <c r="S1517">
        <v>521</v>
      </c>
      <c r="T1517" t="s">
        <v>7836</v>
      </c>
      <c r="U1517">
        <v>491</v>
      </c>
      <c r="V1517">
        <v>4000</v>
      </c>
      <c r="W1517">
        <v>2604</v>
      </c>
      <c r="X1517">
        <v>0</v>
      </c>
      <c r="Y1517">
        <v>115649</v>
      </c>
      <c r="Z1517">
        <v>285</v>
      </c>
      <c r="AA1517">
        <v>1033</v>
      </c>
      <c r="AB1517" t="s">
        <v>7838</v>
      </c>
    </row>
    <row r="1518" spans="1:28" x14ac:dyDescent="0.3">
      <c r="A1518" s="4" t="s">
        <v>7840</v>
      </c>
      <c r="B1518" t="s">
        <v>67</v>
      </c>
      <c r="C1518" t="s">
        <v>68</v>
      </c>
      <c r="D1518" t="s">
        <v>58</v>
      </c>
      <c r="E1518">
        <v>2000</v>
      </c>
      <c r="F1518">
        <v>97</v>
      </c>
      <c r="G1518" t="s">
        <v>4838</v>
      </c>
      <c r="H1518" t="s">
        <v>7842</v>
      </c>
      <c r="I1518" s="4">
        <v>33000000</v>
      </c>
      <c r="J1518" s="4">
        <v>28927720</v>
      </c>
      <c r="K1518">
        <v>5.3</v>
      </c>
      <c r="L1518">
        <v>1.85</v>
      </c>
      <c r="M1518" t="s">
        <v>612</v>
      </c>
      <c r="N1518" t="s">
        <v>7839</v>
      </c>
      <c r="O1518">
        <v>10</v>
      </c>
      <c r="P1518" t="s">
        <v>615</v>
      </c>
      <c r="Q1518">
        <v>18000</v>
      </c>
      <c r="R1518" t="s">
        <v>2612</v>
      </c>
      <c r="S1518">
        <v>223</v>
      </c>
      <c r="T1518" t="s">
        <v>7841</v>
      </c>
      <c r="U1518">
        <v>178</v>
      </c>
      <c r="V1518">
        <v>463</v>
      </c>
      <c r="W1518">
        <v>18688</v>
      </c>
      <c r="X1518">
        <v>0</v>
      </c>
      <c r="Y1518">
        <v>22220</v>
      </c>
      <c r="Z1518">
        <v>103</v>
      </c>
      <c r="AA1518">
        <v>181</v>
      </c>
      <c r="AB1518" t="s">
        <v>7843</v>
      </c>
    </row>
    <row r="1519" spans="1:28" x14ac:dyDescent="0.3">
      <c r="A1519" s="4" t="s">
        <v>7846</v>
      </c>
      <c r="B1519" t="s">
        <v>67</v>
      </c>
      <c r="C1519" t="s">
        <v>68</v>
      </c>
      <c r="D1519" t="s">
        <v>58</v>
      </c>
      <c r="E1519">
        <v>2004</v>
      </c>
      <c r="F1519">
        <v>140</v>
      </c>
      <c r="G1519" t="s">
        <v>491</v>
      </c>
      <c r="H1519" t="s">
        <v>7848</v>
      </c>
      <c r="I1519" s="4">
        <v>33000000</v>
      </c>
      <c r="J1519" s="4">
        <v>33682273</v>
      </c>
      <c r="K1519">
        <v>6.5</v>
      </c>
      <c r="L1519">
        <v>2.35</v>
      </c>
      <c r="M1519" t="s">
        <v>612</v>
      </c>
      <c r="N1519" t="s">
        <v>7844</v>
      </c>
      <c r="O1519">
        <v>36</v>
      </c>
      <c r="P1519" t="s">
        <v>7146</v>
      </c>
      <c r="Q1519">
        <v>669</v>
      </c>
      <c r="R1519" t="s">
        <v>7845</v>
      </c>
      <c r="S1519">
        <v>403</v>
      </c>
      <c r="T1519" t="s">
        <v>7847</v>
      </c>
      <c r="U1519">
        <v>336</v>
      </c>
      <c r="V1519">
        <v>4000</v>
      </c>
      <c r="W1519">
        <v>2114</v>
      </c>
      <c r="X1519">
        <v>1</v>
      </c>
      <c r="Y1519">
        <v>124242</v>
      </c>
      <c r="Z1519">
        <v>192</v>
      </c>
      <c r="AA1519">
        <v>622</v>
      </c>
      <c r="AB1519" t="s">
        <v>7849</v>
      </c>
    </row>
    <row r="1520" spans="1:28" x14ac:dyDescent="0.3">
      <c r="A1520" s="4" t="s">
        <v>7851</v>
      </c>
      <c r="B1520" t="s">
        <v>67</v>
      </c>
      <c r="C1520" t="s">
        <v>68</v>
      </c>
      <c r="D1520" t="s">
        <v>58</v>
      </c>
      <c r="E1520">
        <v>2005</v>
      </c>
      <c r="F1520">
        <v>118</v>
      </c>
      <c r="G1520" t="s">
        <v>4920</v>
      </c>
      <c r="H1520" t="s">
        <v>7852</v>
      </c>
      <c r="I1520" s="4">
        <v>10000000</v>
      </c>
      <c r="J1520" s="4">
        <v>4280577</v>
      </c>
      <c r="K1520">
        <v>6.8</v>
      </c>
      <c r="L1520">
        <v>2.35</v>
      </c>
      <c r="M1520" t="s">
        <v>69</v>
      </c>
      <c r="N1520" t="s">
        <v>7850</v>
      </c>
      <c r="O1520">
        <v>41</v>
      </c>
      <c r="P1520" t="s">
        <v>3178</v>
      </c>
      <c r="Q1520">
        <v>722</v>
      </c>
      <c r="R1520" t="s">
        <v>6882</v>
      </c>
      <c r="S1520">
        <v>580</v>
      </c>
      <c r="T1520" t="s">
        <v>2260</v>
      </c>
      <c r="U1520">
        <v>577</v>
      </c>
      <c r="V1520">
        <v>0</v>
      </c>
      <c r="W1520">
        <v>2859</v>
      </c>
      <c r="X1520">
        <v>0</v>
      </c>
      <c r="Y1520">
        <v>50919</v>
      </c>
      <c r="Z1520">
        <v>90</v>
      </c>
      <c r="AA1520">
        <v>114</v>
      </c>
      <c r="AB1520" t="s">
        <v>7853</v>
      </c>
    </row>
    <row r="1521" spans="1:28" x14ac:dyDescent="0.3">
      <c r="A1521" s="4" t="s">
        <v>7855</v>
      </c>
      <c r="B1521" t="s">
        <v>67</v>
      </c>
      <c r="C1521" t="s">
        <v>68</v>
      </c>
      <c r="D1521" t="s">
        <v>58</v>
      </c>
      <c r="E1521">
        <v>2012</v>
      </c>
      <c r="F1521">
        <v>94</v>
      </c>
      <c r="G1521" t="s">
        <v>361</v>
      </c>
      <c r="H1521" t="s">
        <v>7857</v>
      </c>
      <c r="I1521" s="4">
        <v>30000000</v>
      </c>
      <c r="J1521" s="4">
        <v>17120019</v>
      </c>
      <c r="K1521">
        <v>6.5</v>
      </c>
      <c r="L1521">
        <v>2.35</v>
      </c>
      <c r="M1521" t="s">
        <v>612</v>
      </c>
      <c r="N1521" t="s">
        <v>7854</v>
      </c>
      <c r="O1521">
        <v>132</v>
      </c>
      <c r="P1521" t="s">
        <v>362</v>
      </c>
      <c r="Q1521">
        <v>26000</v>
      </c>
      <c r="R1521" t="s">
        <v>6117</v>
      </c>
      <c r="S1521">
        <v>828</v>
      </c>
      <c r="T1521" t="s">
        <v>7856</v>
      </c>
      <c r="U1521">
        <v>317</v>
      </c>
      <c r="V1521">
        <v>12000</v>
      </c>
      <c r="W1521">
        <v>27759</v>
      </c>
      <c r="X1521">
        <v>2</v>
      </c>
      <c r="Y1521">
        <v>83097</v>
      </c>
      <c r="Z1521">
        <v>258</v>
      </c>
      <c r="AA1521">
        <v>134</v>
      </c>
      <c r="AB1521" t="s">
        <v>7858</v>
      </c>
    </row>
    <row r="1522" spans="1:28" x14ac:dyDescent="0.3">
      <c r="A1522" s="4" t="s">
        <v>7859</v>
      </c>
      <c r="B1522" t="s">
        <v>67</v>
      </c>
      <c r="C1522" t="s">
        <v>68</v>
      </c>
      <c r="D1522" t="s">
        <v>58</v>
      </c>
      <c r="E1522">
        <v>1999</v>
      </c>
      <c r="F1522">
        <v>124</v>
      </c>
      <c r="G1522" t="s">
        <v>1437</v>
      </c>
      <c r="H1522" t="s">
        <v>7860</v>
      </c>
      <c r="I1522" s="4">
        <v>38000000</v>
      </c>
      <c r="J1522" s="4">
        <v>8406264</v>
      </c>
      <c r="K1522">
        <v>6</v>
      </c>
      <c r="L1522">
        <v>2.35</v>
      </c>
      <c r="M1522" t="s">
        <v>612</v>
      </c>
      <c r="N1522" t="s">
        <v>398</v>
      </c>
      <c r="O1522">
        <v>179</v>
      </c>
      <c r="P1522" t="s">
        <v>592</v>
      </c>
      <c r="Q1522">
        <v>11000</v>
      </c>
      <c r="R1522" t="s">
        <v>4635</v>
      </c>
      <c r="S1522">
        <v>617</v>
      </c>
      <c r="T1522" t="s">
        <v>948</v>
      </c>
      <c r="U1522">
        <v>551</v>
      </c>
      <c r="V1522">
        <v>783</v>
      </c>
      <c r="W1522">
        <v>13093</v>
      </c>
      <c r="X1522">
        <v>3</v>
      </c>
      <c r="Y1522">
        <v>24826</v>
      </c>
      <c r="Z1522">
        <v>56</v>
      </c>
      <c r="AA1522">
        <v>175</v>
      </c>
      <c r="AB1522" t="s">
        <v>7861</v>
      </c>
    </row>
    <row r="1523" spans="1:28" x14ac:dyDescent="0.3">
      <c r="A1523" s="4" t="s">
        <v>7863</v>
      </c>
      <c r="B1523" t="s">
        <v>67</v>
      </c>
      <c r="C1523" t="s">
        <v>68</v>
      </c>
      <c r="D1523" t="s">
        <v>58</v>
      </c>
      <c r="E1523">
        <v>1983</v>
      </c>
      <c r="F1523">
        <v>134</v>
      </c>
      <c r="G1523" t="s">
        <v>61</v>
      </c>
      <c r="H1523" t="s">
        <v>7865</v>
      </c>
      <c r="I1523" s="4">
        <v>32500000</v>
      </c>
      <c r="J1523" s="4">
        <v>309125409</v>
      </c>
      <c r="K1523">
        <v>8.4</v>
      </c>
      <c r="L1523">
        <v>2.35</v>
      </c>
      <c r="M1523" t="s">
        <v>122</v>
      </c>
      <c r="N1523" t="s">
        <v>7862</v>
      </c>
      <c r="O1523">
        <v>37</v>
      </c>
      <c r="P1523" t="s">
        <v>418</v>
      </c>
      <c r="Q1523">
        <v>11000</v>
      </c>
      <c r="R1523" t="s">
        <v>1472</v>
      </c>
      <c r="S1523">
        <v>1000</v>
      </c>
      <c r="T1523" t="s">
        <v>7864</v>
      </c>
      <c r="U1523">
        <v>504</v>
      </c>
      <c r="V1523">
        <v>14000</v>
      </c>
      <c r="W1523">
        <v>13649</v>
      </c>
      <c r="X1523">
        <v>0</v>
      </c>
      <c r="Y1523">
        <v>681857</v>
      </c>
      <c r="Z1523">
        <v>197</v>
      </c>
      <c r="AA1523">
        <v>647</v>
      </c>
      <c r="AB1523" t="s">
        <v>7866</v>
      </c>
    </row>
    <row r="1524" spans="1:28" x14ac:dyDescent="0.3">
      <c r="A1524" s="4" t="s">
        <v>7869</v>
      </c>
      <c r="B1524" t="s">
        <v>67</v>
      </c>
      <c r="C1524" t="s">
        <v>86</v>
      </c>
      <c r="D1524" t="s">
        <v>58</v>
      </c>
      <c r="E1524">
        <v>2008</v>
      </c>
      <c r="F1524">
        <v>113</v>
      </c>
      <c r="G1524" t="s">
        <v>2829</v>
      </c>
      <c r="H1524" t="s">
        <v>7870</v>
      </c>
      <c r="I1524" s="4">
        <v>30000000</v>
      </c>
      <c r="J1524" s="4">
        <v>10955425</v>
      </c>
      <c r="K1524">
        <v>6</v>
      </c>
      <c r="L1524">
        <v>2.35</v>
      </c>
      <c r="M1524" t="s">
        <v>612</v>
      </c>
      <c r="N1524" t="s">
        <v>7867</v>
      </c>
      <c r="O1524">
        <v>197</v>
      </c>
      <c r="P1524" t="s">
        <v>7868</v>
      </c>
      <c r="Q1524">
        <v>165</v>
      </c>
      <c r="R1524" t="s">
        <v>2501</v>
      </c>
      <c r="S1524">
        <v>107</v>
      </c>
      <c r="T1524" t="s">
        <v>6160</v>
      </c>
      <c r="U1524">
        <v>43</v>
      </c>
      <c r="V1524">
        <v>0</v>
      </c>
      <c r="W1524">
        <v>391</v>
      </c>
      <c r="X1524">
        <v>1</v>
      </c>
      <c r="Y1524">
        <v>62770</v>
      </c>
      <c r="Z1524">
        <v>254</v>
      </c>
      <c r="AA1524">
        <v>396</v>
      </c>
      <c r="AB1524" t="s">
        <v>7871</v>
      </c>
    </row>
    <row r="1525" spans="1:28" x14ac:dyDescent="0.3">
      <c r="A1525" s="4" t="s">
        <v>7873</v>
      </c>
      <c r="B1525" t="s">
        <v>67</v>
      </c>
      <c r="C1525" t="s">
        <v>68</v>
      </c>
      <c r="D1525" t="s">
        <v>58</v>
      </c>
      <c r="E1525">
        <v>2008</v>
      </c>
      <c r="F1525">
        <v>124</v>
      </c>
      <c r="G1525" t="s">
        <v>241</v>
      </c>
      <c r="H1525" t="s">
        <v>7875</v>
      </c>
      <c r="I1525" s="4">
        <v>32000000</v>
      </c>
      <c r="J1525" s="4">
        <v>34180954</v>
      </c>
      <c r="K1525">
        <v>7.6</v>
      </c>
      <c r="L1525">
        <v>1.85</v>
      </c>
      <c r="M1525" t="s">
        <v>612</v>
      </c>
      <c r="N1525" t="s">
        <v>6616</v>
      </c>
      <c r="O1525">
        <v>335</v>
      </c>
      <c r="P1525" t="s">
        <v>240</v>
      </c>
      <c r="Q1525">
        <v>14000</v>
      </c>
      <c r="R1525" t="s">
        <v>7872</v>
      </c>
      <c r="S1525">
        <v>388</v>
      </c>
      <c r="T1525" t="s">
        <v>7874</v>
      </c>
      <c r="U1525">
        <v>50</v>
      </c>
      <c r="V1525">
        <v>15000</v>
      </c>
      <c r="W1525">
        <v>14504</v>
      </c>
      <c r="X1525">
        <v>0</v>
      </c>
      <c r="Y1525">
        <v>189812</v>
      </c>
      <c r="Z1525">
        <v>299</v>
      </c>
      <c r="AA1525">
        <v>370</v>
      </c>
      <c r="AB1525" t="s">
        <v>7876</v>
      </c>
    </row>
    <row r="1526" spans="1:28" x14ac:dyDescent="0.3">
      <c r="A1526" s="4" t="s">
        <v>7878</v>
      </c>
      <c r="B1526" t="s">
        <v>67</v>
      </c>
      <c r="C1526" t="s">
        <v>68</v>
      </c>
      <c r="D1526" t="s">
        <v>58</v>
      </c>
      <c r="E1526">
        <v>2012</v>
      </c>
      <c r="F1526">
        <v>98</v>
      </c>
      <c r="G1526" t="s">
        <v>10</v>
      </c>
      <c r="H1526" t="s">
        <v>7879</v>
      </c>
      <c r="I1526" s="4" t="s">
        <v>24161</v>
      </c>
      <c r="J1526" s="4">
        <v>17225675</v>
      </c>
      <c r="K1526">
        <v>5.6</v>
      </c>
      <c r="L1526">
        <v>1.85</v>
      </c>
      <c r="M1526" t="s">
        <v>612</v>
      </c>
      <c r="N1526" t="s">
        <v>7877</v>
      </c>
      <c r="O1526">
        <v>136</v>
      </c>
      <c r="P1526" t="s">
        <v>1399</v>
      </c>
      <c r="Q1526">
        <v>1000</v>
      </c>
      <c r="R1526" t="s">
        <v>7314</v>
      </c>
      <c r="S1526">
        <v>945</v>
      </c>
      <c r="T1526" t="s">
        <v>651</v>
      </c>
      <c r="U1526">
        <v>833</v>
      </c>
      <c r="V1526">
        <v>0</v>
      </c>
      <c r="W1526">
        <v>4151</v>
      </c>
      <c r="X1526">
        <v>2</v>
      </c>
      <c r="Y1526">
        <v>62198</v>
      </c>
      <c r="Z1526">
        <v>163</v>
      </c>
      <c r="AA1526">
        <v>139</v>
      </c>
      <c r="AB1526" t="s">
        <v>7880</v>
      </c>
    </row>
    <row r="1527" spans="1:28" x14ac:dyDescent="0.3">
      <c r="A1527" s="4" t="s">
        <v>7881</v>
      </c>
      <c r="B1527" t="s">
        <v>67</v>
      </c>
      <c r="C1527" t="s">
        <v>68</v>
      </c>
      <c r="D1527" t="s">
        <v>58</v>
      </c>
      <c r="E1527">
        <v>2003</v>
      </c>
      <c r="F1527">
        <v>97</v>
      </c>
      <c r="G1527" t="s">
        <v>2632</v>
      </c>
      <c r="H1527" t="s">
        <v>7882</v>
      </c>
      <c r="I1527" s="4">
        <v>33000000</v>
      </c>
      <c r="J1527" s="4">
        <v>173381405</v>
      </c>
      <c r="K1527">
        <v>6.9</v>
      </c>
      <c r="L1527">
        <v>1.85</v>
      </c>
      <c r="M1527" t="s">
        <v>122</v>
      </c>
      <c r="N1527" t="s">
        <v>277</v>
      </c>
      <c r="O1527">
        <v>4000</v>
      </c>
      <c r="P1527" t="s">
        <v>176</v>
      </c>
      <c r="Q1527">
        <v>22000</v>
      </c>
      <c r="R1527" t="s">
        <v>1967</v>
      </c>
      <c r="S1527">
        <v>11000</v>
      </c>
      <c r="T1527" t="s">
        <v>1273</v>
      </c>
      <c r="U1527">
        <v>8000</v>
      </c>
      <c r="V1527">
        <v>21000</v>
      </c>
      <c r="W1527">
        <v>43354</v>
      </c>
      <c r="X1527">
        <v>1</v>
      </c>
      <c r="Y1527">
        <v>147597</v>
      </c>
      <c r="Z1527">
        <v>152</v>
      </c>
      <c r="AA1527">
        <v>395</v>
      </c>
      <c r="AB1527" t="s">
        <v>7883</v>
      </c>
    </row>
    <row r="1528" spans="1:28" x14ac:dyDescent="0.3">
      <c r="A1528" s="4" t="s">
        <v>7885</v>
      </c>
      <c r="B1528" t="s">
        <v>67</v>
      </c>
      <c r="C1528" t="s">
        <v>68</v>
      </c>
      <c r="D1528" t="s">
        <v>58</v>
      </c>
      <c r="E1528">
        <v>1996</v>
      </c>
      <c r="F1528">
        <v>123</v>
      </c>
      <c r="G1528" t="s">
        <v>6915</v>
      </c>
      <c r="H1528" t="s">
        <v>7887</v>
      </c>
      <c r="I1528" s="4">
        <v>32000000</v>
      </c>
      <c r="J1528" s="4">
        <v>104632573</v>
      </c>
      <c r="K1528">
        <v>6.4</v>
      </c>
      <c r="L1528">
        <v>2.35</v>
      </c>
      <c r="M1528" t="s">
        <v>122</v>
      </c>
      <c r="N1528" t="s">
        <v>730</v>
      </c>
      <c r="O1528">
        <v>226</v>
      </c>
      <c r="P1528" t="s">
        <v>1708</v>
      </c>
      <c r="Q1528">
        <v>3000</v>
      </c>
      <c r="R1528" t="s">
        <v>7884</v>
      </c>
      <c r="S1528">
        <v>941</v>
      </c>
      <c r="T1528" t="s">
        <v>7886</v>
      </c>
      <c r="U1528">
        <v>796</v>
      </c>
      <c r="V1528">
        <v>0</v>
      </c>
      <c r="W1528">
        <v>5975</v>
      </c>
      <c r="X1528">
        <v>1</v>
      </c>
      <c r="Y1528">
        <v>63839</v>
      </c>
      <c r="Z1528">
        <v>53</v>
      </c>
      <c r="AA1528">
        <v>118</v>
      </c>
      <c r="AB1528" t="s">
        <v>7888</v>
      </c>
    </row>
    <row r="1529" spans="1:28" x14ac:dyDescent="0.3">
      <c r="A1529" s="4" t="s">
        <v>7890</v>
      </c>
      <c r="B1529" t="s">
        <v>67</v>
      </c>
      <c r="C1529" t="s">
        <v>295</v>
      </c>
      <c r="D1529" t="s">
        <v>58</v>
      </c>
      <c r="E1529">
        <v>2002</v>
      </c>
      <c r="F1529">
        <v>99</v>
      </c>
      <c r="G1529" t="s">
        <v>7889</v>
      </c>
      <c r="H1529" t="s">
        <v>7891</v>
      </c>
      <c r="I1529" s="4">
        <v>35000000</v>
      </c>
      <c r="J1529" s="4">
        <v>81150692</v>
      </c>
      <c r="K1529">
        <v>5.0999999999999996</v>
      </c>
      <c r="L1529">
        <v>1.85</v>
      </c>
      <c r="M1529" t="s">
        <v>122</v>
      </c>
      <c r="N1529" t="s">
        <v>4117</v>
      </c>
      <c r="O1529">
        <v>32</v>
      </c>
      <c r="P1529" t="s">
        <v>1463</v>
      </c>
      <c r="Q1529">
        <v>773</v>
      </c>
      <c r="R1529" t="s">
        <v>7276</v>
      </c>
      <c r="S1529">
        <v>664</v>
      </c>
      <c r="T1529" t="s">
        <v>5381</v>
      </c>
      <c r="U1529">
        <v>521</v>
      </c>
      <c r="V1529">
        <v>0</v>
      </c>
      <c r="W1529">
        <v>2916</v>
      </c>
      <c r="X1529">
        <v>1</v>
      </c>
      <c r="Y1529">
        <v>20219</v>
      </c>
      <c r="Z1529">
        <v>67</v>
      </c>
      <c r="AA1529">
        <v>100</v>
      </c>
      <c r="AB1529" t="s">
        <v>7892</v>
      </c>
    </row>
    <row r="1530" spans="1:28" x14ac:dyDescent="0.3">
      <c r="A1530" s="4" t="s">
        <v>7894</v>
      </c>
      <c r="B1530" t="s">
        <v>67</v>
      </c>
      <c r="C1530" t="s">
        <v>68</v>
      </c>
      <c r="D1530" t="s">
        <v>58</v>
      </c>
      <c r="E1530">
        <v>1988</v>
      </c>
      <c r="F1530">
        <v>101</v>
      </c>
      <c r="G1530" t="s">
        <v>7893</v>
      </c>
      <c r="H1530" t="s">
        <v>7895</v>
      </c>
      <c r="I1530" s="4">
        <v>32000000</v>
      </c>
      <c r="J1530" s="4">
        <v>60328558</v>
      </c>
      <c r="K1530">
        <v>7</v>
      </c>
      <c r="L1530">
        <v>1.85</v>
      </c>
      <c r="M1530" t="s">
        <v>69</v>
      </c>
      <c r="N1530" t="s">
        <v>1083</v>
      </c>
      <c r="O1530">
        <v>503</v>
      </c>
      <c r="P1530" t="s">
        <v>574</v>
      </c>
      <c r="Q1530">
        <v>13000</v>
      </c>
      <c r="R1530" t="s">
        <v>1256</v>
      </c>
      <c r="S1530">
        <v>1000</v>
      </c>
      <c r="T1530" t="s">
        <v>7284</v>
      </c>
      <c r="U1530">
        <v>1000</v>
      </c>
      <c r="V1530">
        <v>11000</v>
      </c>
      <c r="W1530">
        <v>18734</v>
      </c>
      <c r="X1530">
        <v>1</v>
      </c>
      <c r="Y1530">
        <v>61396</v>
      </c>
      <c r="Z1530">
        <v>88</v>
      </c>
      <c r="AA1530">
        <v>159</v>
      </c>
      <c r="AB1530" t="s">
        <v>7896</v>
      </c>
    </row>
    <row r="1531" spans="1:28" x14ac:dyDescent="0.3">
      <c r="A1531" s="4" t="s">
        <v>7899</v>
      </c>
      <c r="B1531" t="s">
        <v>67</v>
      </c>
      <c r="C1531" t="s">
        <v>793</v>
      </c>
      <c r="D1531" t="s">
        <v>58</v>
      </c>
      <c r="E1531">
        <v>2006</v>
      </c>
      <c r="F1531">
        <v>92</v>
      </c>
      <c r="G1531" t="s">
        <v>7898</v>
      </c>
      <c r="H1531" t="s">
        <v>7901</v>
      </c>
      <c r="I1531" s="4">
        <v>32000000</v>
      </c>
      <c r="J1531" s="4">
        <v>80197993</v>
      </c>
      <c r="K1531">
        <v>5.7</v>
      </c>
      <c r="L1531">
        <v>1.85</v>
      </c>
      <c r="M1531" t="s">
        <v>122</v>
      </c>
      <c r="N1531" t="s">
        <v>7897</v>
      </c>
      <c r="O1531">
        <v>100</v>
      </c>
      <c r="P1531" t="s">
        <v>5205</v>
      </c>
      <c r="Q1531">
        <v>678</v>
      </c>
      <c r="R1531" t="s">
        <v>1633</v>
      </c>
      <c r="S1531">
        <v>635</v>
      </c>
      <c r="T1531" t="s">
        <v>7900</v>
      </c>
      <c r="U1531">
        <v>327</v>
      </c>
      <c r="V1531">
        <v>0</v>
      </c>
      <c r="W1531">
        <v>1729</v>
      </c>
      <c r="X1531">
        <v>1</v>
      </c>
      <c r="Y1531">
        <v>65551</v>
      </c>
      <c r="Z1531">
        <v>163</v>
      </c>
      <c r="AA1531">
        <v>441</v>
      </c>
      <c r="AB1531" t="s">
        <v>7902</v>
      </c>
    </row>
    <row r="1532" spans="1:28" x14ac:dyDescent="0.3">
      <c r="A1532" s="4" t="s">
        <v>7904</v>
      </c>
      <c r="B1532" t="s">
        <v>67</v>
      </c>
      <c r="C1532" t="s">
        <v>68</v>
      </c>
      <c r="D1532" t="s">
        <v>58</v>
      </c>
      <c r="E1532">
        <v>2011</v>
      </c>
      <c r="F1532">
        <v>131</v>
      </c>
      <c r="G1532" t="s">
        <v>1700</v>
      </c>
      <c r="H1532" t="s">
        <v>7906</v>
      </c>
      <c r="I1532" s="4">
        <v>32500000</v>
      </c>
      <c r="J1532" s="4">
        <v>169076745</v>
      </c>
      <c r="K1532">
        <v>6.8</v>
      </c>
      <c r="L1532">
        <v>2.35</v>
      </c>
      <c r="M1532" t="s">
        <v>612</v>
      </c>
      <c r="N1532" t="s">
        <v>994</v>
      </c>
      <c r="O1532">
        <v>176</v>
      </c>
      <c r="P1532" t="s">
        <v>4728</v>
      </c>
      <c r="Q1532">
        <v>722</v>
      </c>
      <c r="R1532" t="s">
        <v>7903</v>
      </c>
      <c r="S1532">
        <v>655</v>
      </c>
      <c r="T1532" t="s">
        <v>7905</v>
      </c>
      <c r="U1532">
        <v>460</v>
      </c>
      <c r="V1532">
        <v>27000</v>
      </c>
      <c r="W1532">
        <v>3229</v>
      </c>
      <c r="X1532">
        <v>6</v>
      </c>
      <c r="Y1532">
        <v>218711</v>
      </c>
      <c r="Z1532">
        <v>371</v>
      </c>
      <c r="AA1532">
        <v>485</v>
      </c>
      <c r="AB1532" t="s">
        <v>7907</v>
      </c>
    </row>
    <row r="1533" spans="1:28" x14ac:dyDescent="0.3">
      <c r="A1533" s="4" t="s">
        <v>7908</v>
      </c>
      <c r="B1533" t="s">
        <v>67</v>
      </c>
      <c r="C1533" t="s">
        <v>68</v>
      </c>
      <c r="D1533" t="s">
        <v>58</v>
      </c>
      <c r="E1533">
        <v>2013</v>
      </c>
      <c r="F1533">
        <v>107</v>
      </c>
      <c r="G1533" t="s">
        <v>2802</v>
      </c>
      <c r="H1533" t="s">
        <v>7909</v>
      </c>
      <c r="I1533" s="4">
        <v>32000000</v>
      </c>
      <c r="J1533" s="4">
        <v>101470202</v>
      </c>
      <c r="K1533">
        <v>6.7</v>
      </c>
      <c r="L1533">
        <v>2.35</v>
      </c>
      <c r="M1533" t="s">
        <v>612</v>
      </c>
      <c r="N1533" t="s">
        <v>6175</v>
      </c>
      <c r="O1533">
        <v>133</v>
      </c>
      <c r="P1533" t="s">
        <v>471</v>
      </c>
      <c r="Q1533">
        <v>17000</v>
      </c>
      <c r="R1533" t="s">
        <v>107</v>
      </c>
      <c r="S1533">
        <v>11000</v>
      </c>
      <c r="T1533" t="s">
        <v>1229</v>
      </c>
      <c r="U1533">
        <v>9000</v>
      </c>
      <c r="V1533">
        <v>97000</v>
      </c>
      <c r="W1533">
        <v>38751</v>
      </c>
      <c r="X1533">
        <v>6</v>
      </c>
      <c r="Y1533">
        <v>310540</v>
      </c>
      <c r="Z1533">
        <v>418</v>
      </c>
      <c r="AA1533">
        <v>669</v>
      </c>
      <c r="AB1533" t="s">
        <v>7910</v>
      </c>
    </row>
    <row r="1534" spans="1:28" x14ac:dyDescent="0.3">
      <c r="A1534" s="4" t="s">
        <v>7912</v>
      </c>
      <c r="B1534" t="s">
        <v>67</v>
      </c>
      <c r="C1534" t="s">
        <v>68</v>
      </c>
      <c r="D1534" t="s">
        <v>58</v>
      </c>
      <c r="E1534">
        <v>1999</v>
      </c>
      <c r="F1534">
        <v>103</v>
      </c>
      <c r="G1534" t="s">
        <v>23</v>
      </c>
      <c r="H1534" t="s">
        <v>7913</v>
      </c>
      <c r="I1534" s="4">
        <v>29000000</v>
      </c>
      <c r="J1534" s="4">
        <v>50041732</v>
      </c>
      <c r="K1534">
        <v>6.2</v>
      </c>
      <c r="L1534">
        <v>2.35</v>
      </c>
      <c r="M1534" t="s">
        <v>612</v>
      </c>
      <c r="N1534" t="s">
        <v>7911</v>
      </c>
      <c r="O1534">
        <v>9</v>
      </c>
      <c r="P1534" t="s">
        <v>6380</v>
      </c>
      <c r="Q1534">
        <v>826</v>
      </c>
      <c r="R1534" t="s">
        <v>5750</v>
      </c>
      <c r="S1534">
        <v>724</v>
      </c>
      <c r="T1534" t="s">
        <v>7571</v>
      </c>
      <c r="U1534">
        <v>573</v>
      </c>
      <c r="V1534">
        <v>0</v>
      </c>
      <c r="W1534">
        <v>3004</v>
      </c>
      <c r="X1534">
        <v>0</v>
      </c>
      <c r="Y1534">
        <v>54390</v>
      </c>
      <c r="Z1534">
        <v>131</v>
      </c>
      <c r="AA1534">
        <v>398</v>
      </c>
      <c r="AB1534" t="s">
        <v>7914</v>
      </c>
    </row>
    <row r="1535" spans="1:28" x14ac:dyDescent="0.3">
      <c r="A1535" s="4" t="s">
        <v>7915</v>
      </c>
      <c r="B1535" t="s">
        <v>67</v>
      </c>
      <c r="C1535" t="s">
        <v>68</v>
      </c>
      <c r="D1535" t="s">
        <v>58</v>
      </c>
      <c r="E1535">
        <v>2000</v>
      </c>
      <c r="F1535">
        <v>129</v>
      </c>
      <c r="G1535" t="s">
        <v>1566</v>
      </c>
      <c r="H1535" t="s">
        <v>7916</v>
      </c>
      <c r="I1535" s="4">
        <v>32000000</v>
      </c>
      <c r="J1535" s="4">
        <v>48814909</v>
      </c>
      <c r="K1535">
        <v>7.2</v>
      </c>
      <c r="L1535">
        <v>2.35</v>
      </c>
      <c r="M1535" t="s">
        <v>612</v>
      </c>
      <c r="N1535" t="s">
        <v>7777</v>
      </c>
      <c r="O1535">
        <v>88</v>
      </c>
      <c r="P1535" t="s">
        <v>1765</v>
      </c>
      <c r="Q1535">
        <v>22000</v>
      </c>
      <c r="R1535" t="s">
        <v>802</v>
      </c>
      <c r="S1535">
        <v>9000</v>
      </c>
      <c r="T1535" t="s">
        <v>2541</v>
      </c>
      <c r="U1535">
        <v>975</v>
      </c>
      <c r="V1535">
        <v>0</v>
      </c>
      <c r="W1535">
        <v>36069</v>
      </c>
      <c r="X1535">
        <v>0</v>
      </c>
      <c r="Y1535">
        <v>89424</v>
      </c>
      <c r="Z1535">
        <v>98</v>
      </c>
      <c r="AA1535">
        <v>224</v>
      </c>
      <c r="AB1535" t="s">
        <v>7917</v>
      </c>
    </row>
    <row r="1536" spans="1:28" x14ac:dyDescent="0.3">
      <c r="A1536" s="4" t="s">
        <v>7919</v>
      </c>
      <c r="B1536" t="s">
        <v>67</v>
      </c>
      <c r="C1536" t="s">
        <v>68</v>
      </c>
      <c r="D1536" t="s">
        <v>58</v>
      </c>
      <c r="E1536">
        <v>2010</v>
      </c>
      <c r="F1536">
        <v>107</v>
      </c>
      <c r="G1536" t="s">
        <v>361</v>
      </c>
      <c r="H1536" t="s">
        <v>7920</v>
      </c>
      <c r="I1536" s="4">
        <v>20000000</v>
      </c>
      <c r="J1536" s="4">
        <v>57744720</v>
      </c>
      <c r="K1536">
        <v>6.2</v>
      </c>
      <c r="L1536">
        <v>2.35</v>
      </c>
      <c r="M1536" t="s">
        <v>69</v>
      </c>
      <c r="N1536" t="s">
        <v>7918</v>
      </c>
      <c r="O1536">
        <v>34</v>
      </c>
      <c r="P1536" t="s">
        <v>360</v>
      </c>
      <c r="Q1536">
        <v>23000</v>
      </c>
      <c r="R1536" t="s">
        <v>1456</v>
      </c>
      <c r="S1536">
        <v>4000</v>
      </c>
      <c r="T1536" t="s">
        <v>3725</v>
      </c>
      <c r="U1536">
        <v>1000</v>
      </c>
      <c r="V1536">
        <v>0</v>
      </c>
      <c r="W1536">
        <v>31529</v>
      </c>
      <c r="X1536">
        <v>5</v>
      </c>
      <c r="Y1536">
        <v>46961</v>
      </c>
      <c r="Z1536">
        <v>119</v>
      </c>
      <c r="AA1536">
        <v>132</v>
      </c>
      <c r="AB1536" t="s">
        <v>7921</v>
      </c>
    </row>
    <row r="1537" spans="1:28" x14ac:dyDescent="0.3">
      <c r="A1537" s="4" t="s">
        <v>7923</v>
      </c>
      <c r="B1537" t="s">
        <v>67</v>
      </c>
      <c r="C1537" t="s">
        <v>68</v>
      </c>
      <c r="D1537" t="s">
        <v>58</v>
      </c>
      <c r="E1537">
        <v>2013</v>
      </c>
      <c r="F1537">
        <v>89</v>
      </c>
      <c r="G1537" t="s">
        <v>10</v>
      </c>
      <c r="H1537" t="s">
        <v>7924</v>
      </c>
      <c r="I1537" s="4">
        <v>35000000</v>
      </c>
      <c r="J1537" s="4">
        <v>21784432</v>
      </c>
      <c r="K1537">
        <v>5.6</v>
      </c>
      <c r="L1537">
        <v>2.35</v>
      </c>
      <c r="M1537" t="s">
        <v>612</v>
      </c>
      <c r="N1537" t="s">
        <v>7922</v>
      </c>
      <c r="O1537">
        <v>16</v>
      </c>
      <c r="P1537" t="s">
        <v>837</v>
      </c>
      <c r="Q1537">
        <v>49000</v>
      </c>
      <c r="R1537" t="s">
        <v>1765</v>
      </c>
      <c r="S1537">
        <v>22000</v>
      </c>
      <c r="T1537" t="s">
        <v>6470</v>
      </c>
      <c r="U1537">
        <v>2000</v>
      </c>
      <c r="V1537">
        <v>0</v>
      </c>
      <c r="W1537">
        <v>74181</v>
      </c>
      <c r="X1537">
        <v>8</v>
      </c>
      <c r="Y1537">
        <v>37493</v>
      </c>
      <c r="Z1537">
        <v>133</v>
      </c>
      <c r="AA1537">
        <v>108</v>
      </c>
      <c r="AB1537" t="s">
        <v>7925</v>
      </c>
    </row>
    <row r="1538" spans="1:28" x14ac:dyDescent="0.3">
      <c r="A1538" s="4" t="s">
        <v>7926</v>
      </c>
      <c r="B1538" t="s">
        <v>67</v>
      </c>
      <c r="C1538" t="s">
        <v>68</v>
      </c>
      <c r="D1538" t="s">
        <v>58</v>
      </c>
      <c r="E1538">
        <v>2011</v>
      </c>
      <c r="F1538">
        <v>113</v>
      </c>
      <c r="G1538" t="s">
        <v>1771</v>
      </c>
      <c r="H1538" t="s">
        <v>7928</v>
      </c>
      <c r="I1538" s="4">
        <v>32000000</v>
      </c>
      <c r="J1538" s="4">
        <v>37911876</v>
      </c>
      <c r="K1538">
        <v>4.4000000000000004</v>
      </c>
      <c r="L1538">
        <v>2.35</v>
      </c>
      <c r="M1538" t="s">
        <v>69</v>
      </c>
      <c r="N1538" t="s">
        <v>4992</v>
      </c>
      <c r="O1538">
        <v>14</v>
      </c>
      <c r="P1538" t="s">
        <v>2157</v>
      </c>
      <c r="Q1538">
        <v>918</v>
      </c>
      <c r="R1538" t="s">
        <v>1238</v>
      </c>
      <c r="S1538">
        <v>845</v>
      </c>
      <c r="T1538" t="s">
        <v>7927</v>
      </c>
      <c r="U1538">
        <v>534</v>
      </c>
      <c r="V1538">
        <v>0</v>
      </c>
      <c r="W1538">
        <v>3500</v>
      </c>
      <c r="X1538">
        <v>2</v>
      </c>
      <c r="Y1538">
        <v>19671</v>
      </c>
      <c r="Z1538">
        <v>88</v>
      </c>
      <c r="AA1538">
        <v>47</v>
      </c>
      <c r="AB1538" t="s">
        <v>7929</v>
      </c>
    </row>
    <row r="1539" spans="1:28" x14ac:dyDescent="0.3">
      <c r="A1539" s="4" t="s">
        <v>7931</v>
      </c>
      <c r="B1539" t="s">
        <v>67</v>
      </c>
      <c r="C1539" t="s">
        <v>68</v>
      </c>
      <c r="D1539" t="s">
        <v>58</v>
      </c>
      <c r="E1539">
        <v>2011</v>
      </c>
      <c r="F1539">
        <v>93</v>
      </c>
      <c r="G1539" t="s">
        <v>5037</v>
      </c>
      <c r="H1539" t="s">
        <v>7933</v>
      </c>
      <c r="I1539" s="4">
        <v>32000000</v>
      </c>
      <c r="J1539" s="4">
        <v>54696902</v>
      </c>
      <c r="K1539">
        <v>7.5</v>
      </c>
      <c r="L1539">
        <v>1.85</v>
      </c>
      <c r="M1539" t="s">
        <v>69</v>
      </c>
      <c r="N1539" t="s">
        <v>755</v>
      </c>
      <c r="O1539">
        <v>0</v>
      </c>
      <c r="P1539" t="s">
        <v>400</v>
      </c>
      <c r="Q1539">
        <v>15000</v>
      </c>
      <c r="R1539" t="s">
        <v>7930</v>
      </c>
      <c r="S1539">
        <v>491</v>
      </c>
      <c r="T1539" t="s">
        <v>7932</v>
      </c>
      <c r="U1539">
        <v>355</v>
      </c>
      <c r="V1539">
        <v>56000</v>
      </c>
      <c r="W1539">
        <v>16034</v>
      </c>
      <c r="X1539">
        <v>3</v>
      </c>
      <c r="Y1539">
        <v>379462</v>
      </c>
      <c r="Z1539">
        <v>522</v>
      </c>
      <c r="AA1539">
        <v>571</v>
      </c>
      <c r="AB1539" t="s">
        <v>7934</v>
      </c>
    </row>
    <row r="1540" spans="1:28" x14ac:dyDescent="0.3">
      <c r="A1540" s="4" t="s">
        <v>7937</v>
      </c>
      <c r="B1540" t="s">
        <v>67</v>
      </c>
      <c r="C1540" t="s">
        <v>68</v>
      </c>
      <c r="D1540" t="s">
        <v>58</v>
      </c>
      <c r="E1540">
        <v>1993</v>
      </c>
      <c r="F1540">
        <v>120</v>
      </c>
      <c r="G1540" t="s">
        <v>7675</v>
      </c>
      <c r="H1540" t="s">
        <v>7939</v>
      </c>
      <c r="I1540" s="4">
        <v>32000000</v>
      </c>
      <c r="J1540" s="4">
        <v>36733909</v>
      </c>
      <c r="K1540">
        <v>7.1</v>
      </c>
      <c r="L1540">
        <v>1.85</v>
      </c>
      <c r="M1540" t="s">
        <v>612</v>
      </c>
      <c r="N1540" t="s">
        <v>5092</v>
      </c>
      <c r="O1540">
        <v>155</v>
      </c>
      <c r="P1540" t="s">
        <v>7936</v>
      </c>
      <c r="Q1540">
        <v>344</v>
      </c>
      <c r="R1540" t="s">
        <v>7935</v>
      </c>
      <c r="S1540">
        <v>242</v>
      </c>
      <c r="T1540" t="s">
        <v>7938</v>
      </c>
      <c r="U1540">
        <v>240</v>
      </c>
      <c r="V1540">
        <v>0</v>
      </c>
      <c r="W1540">
        <v>2054</v>
      </c>
      <c r="X1540">
        <v>3</v>
      </c>
      <c r="Y1540">
        <v>38949</v>
      </c>
      <c r="Z1540">
        <v>43</v>
      </c>
      <c r="AA1540">
        <v>112</v>
      </c>
      <c r="AB1540" t="s">
        <v>7940</v>
      </c>
    </row>
    <row r="1541" spans="1:28" x14ac:dyDescent="0.3">
      <c r="A1541" s="4" t="s">
        <v>7941</v>
      </c>
      <c r="B1541" t="s">
        <v>67</v>
      </c>
      <c r="C1541" t="s">
        <v>68</v>
      </c>
      <c r="D1541" t="s">
        <v>58</v>
      </c>
      <c r="E1541">
        <v>2007</v>
      </c>
      <c r="F1541">
        <v>98</v>
      </c>
      <c r="G1541" t="s">
        <v>878</v>
      </c>
      <c r="H1541" t="s">
        <v>7942</v>
      </c>
      <c r="I1541" s="4">
        <v>32000000</v>
      </c>
      <c r="J1541" s="4">
        <v>35063732</v>
      </c>
      <c r="K1541">
        <v>6.4</v>
      </c>
      <c r="L1541">
        <v>2.35</v>
      </c>
      <c r="M1541" t="s">
        <v>612</v>
      </c>
      <c r="N1541" t="s">
        <v>1347</v>
      </c>
      <c r="O1541">
        <v>541</v>
      </c>
      <c r="P1541" t="s">
        <v>1231</v>
      </c>
      <c r="Q1541">
        <v>8000</v>
      </c>
      <c r="R1541" t="s">
        <v>2683</v>
      </c>
      <c r="S1541">
        <v>912</v>
      </c>
      <c r="T1541" t="s">
        <v>4277</v>
      </c>
      <c r="U1541">
        <v>897</v>
      </c>
      <c r="V1541">
        <v>10000</v>
      </c>
      <c r="W1541">
        <v>10938</v>
      </c>
      <c r="X1541">
        <v>1</v>
      </c>
      <c r="Y1541">
        <v>164608</v>
      </c>
      <c r="Z1541">
        <v>224</v>
      </c>
      <c r="AA1541">
        <v>383</v>
      </c>
      <c r="AB1541" t="s">
        <v>7943</v>
      </c>
    </row>
    <row r="1542" spans="1:28" x14ac:dyDescent="0.3">
      <c r="A1542" s="4" t="s">
        <v>7946</v>
      </c>
      <c r="B1542" t="s">
        <v>67</v>
      </c>
      <c r="C1542" t="s">
        <v>1487</v>
      </c>
      <c r="D1542" t="s">
        <v>58</v>
      </c>
      <c r="E1542">
        <v>2013</v>
      </c>
      <c r="F1542">
        <v>105</v>
      </c>
      <c r="G1542" t="s">
        <v>7945</v>
      </c>
      <c r="H1542" t="s">
        <v>7948</v>
      </c>
      <c r="I1542" s="4">
        <v>33000000</v>
      </c>
      <c r="J1542" s="4">
        <v>99462</v>
      </c>
      <c r="K1542">
        <v>7.1</v>
      </c>
      <c r="L1542">
        <v>2.35</v>
      </c>
      <c r="M1542" t="s">
        <v>122</v>
      </c>
      <c r="N1542" t="s">
        <v>4185</v>
      </c>
      <c r="O1542">
        <v>0</v>
      </c>
      <c r="P1542" t="s">
        <v>756</v>
      </c>
      <c r="Q1542">
        <v>716</v>
      </c>
      <c r="R1542" t="s">
        <v>7944</v>
      </c>
      <c r="S1542">
        <v>648</v>
      </c>
      <c r="T1542" t="s">
        <v>7947</v>
      </c>
      <c r="U1542">
        <v>223</v>
      </c>
      <c r="V1542">
        <v>5000</v>
      </c>
      <c r="W1542">
        <v>1843</v>
      </c>
      <c r="X1542">
        <v>1</v>
      </c>
      <c r="Y1542">
        <v>11347</v>
      </c>
      <c r="Z1542">
        <v>122</v>
      </c>
      <c r="AA1542">
        <v>28</v>
      </c>
      <c r="AB1542" t="s">
        <v>7949</v>
      </c>
    </row>
    <row r="1543" spans="1:28" x14ac:dyDescent="0.3">
      <c r="A1543" s="4" t="s">
        <v>7952</v>
      </c>
      <c r="B1543" t="s">
        <v>67</v>
      </c>
      <c r="C1543" t="s">
        <v>68</v>
      </c>
      <c r="D1543" t="s">
        <v>58</v>
      </c>
      <c r="E1543">
        <v>1979</v>
      </c>
      <c r="F1543">
        <v>142</v>
      </c>
      <c r="G1543" t="s">
        <v>7951</v>
      </c>
      <c r="H1543" t="s">
        <v>7953</v>
      </c>
      <c r="I1543" s="4">
        <v>35000000</v>
      </c>
      <c r="J1543" s="4" t="s">
        <v>24161</v>
      </c>
      <c r="K1543">
        <v>5.9</v>
      </c>
      <c r="L1543">
        <v>2.35</v>
      </c>
      <c r="M1543" t="s">
        <v>122</v>
      </c>
      <c r="N1543" t="s">
        <v>416</v>
      </c>
      <c r="O1543">
        <v>14000</v>
      </c>
      <c r="P1543" t="s">
        <v>228</v>
      </c>
      <c r="Q1543">
        <v>16000</v>
      </c>
      <c r="R1543" t="s">
        <v>7950</v>
      </c>
      <c r="S1543">
        <v>1000</v>
      </c>
      <c r="T1543" t="s">
        <v>4215</v>
      </c>
      <c r="U1543">
        <v>642</v>
      </c>
      <c r="V1543">
        <v>2000</v>
      </c>
      <c r="W1543">
        <v>20201</v>
      </c>
      <c r="X1543">
        <v>5</v>
      </c>
      <c r="Y1543">
        <v>25193</v>
      </c>
      <c r="Z1543">
        <v>56</v>
      </c>
      <c r="AA1543">
        <v>217</v>
      </c>
      <c r="AB1543" t="s">
        <v>7954</v>
      </c>
    </row>
    <row r="1544" spans="1:28" x14ac:dyDescent="0.3">
      <c r="A1544" s="4" t="s">
        <v>7957</v>
      </c>
      <c r="B1544" t="s">
        <v>67</v>
      </c>
      <c r="C1544" t="s">
        <v>68</v>
      </c>
      <c r="D1544" t="s">
        <v>58</v>
      </c>
      <c r="E1544">
        <v>2005</v>
      </c>
      <c r="F1544">
        <v>98</v>
      </c>
      <c r="G1544" t="s">
        <v>7955</v>
      </c>
      <c r="H1544" t="s">
        <v>7959</v>
      </c>
      <c r="I1544" s="4">
        <v>32000000</v>
      </c>
      <c r="J1544" s="4">
        <v>32701088</v>
      </c>
      <c r="K1544">
        <v>6.9</v>
      </c>
      <c r="L1544">
        <v>2.35</v>
      </c>
      <c r="M1544" t="s">
        <v>122</v>
      </c>
      <c r="N1544" t="s">
        <v>6835</v>
      </c>
      <c r="O1544">
        <v>61</v>
      </c>
      <c r="P1544" t="s">
        <v>7956</v>
      </c>
      <c r="Q1544">
        <v>649</v>
      </c>
      <c r="R1544" t="s">
        <v>3365</v>
      </c>
      <c r="S1544">
        <v>579</v>
      </c>
      <c r="T1544" t="s">
        <v>7958</v>
      </c>
      <c r="U1544">
        <v>83</v>
      </c>
      <c r="V1544">
        <v>0</v>
      </c>
      <c r="W1544">
        <v>1400</v>
      </c>
      <c r="X1544">
        <v>1</v>
      </c>
      <c r="Y1544">
        <v>10018</v>
      </c>
      <c r="Z1544">
        <v>75</v>
      </c>
      <c r="AA1544">
        <v>108</v>
      </c>
      <c r="AB1544" t="s">
        <v>7960</v>
      </c>
    </row>
    <row r="1545" spans="1:28" x14ac:dyDescent="0.3">
      <c r="A1545" s="4" t="s">
        <v>7962</v>
      </c>
      <c r="B1545" t="s">
        <v>67</v>
      </c>
      <c r="C1545" t="s">
        <v>68</v>
      </c>
      <c r="D1545" t="s">
        <v>58</v>
      </c>
      <c r="E1545">
        <v>2005</v>
      </c>
      <c r="F1545">
        <v>96</v>
      </c>
      <c r="G1545" t="s">
        <v>2144</v>
      </c>
      <c r="H1545" t="s">
        <v>7963</v>
      </c>
      <c r="I1545" s="4">
        <v>32000000</v>
      </c>
      <c r="J1545" s="4">
        <v>31493782</v>
      </c>
      <c r="K1545">
        <v>7.5</v>
      </c>
      <c r="L1545">
        <v>1.85</v>
      </c>
      <c r="M1545" t="s">
        <v>612</v>
      </c>
      <c r="N1545" t="s">
        <v>5405</v>
      </c>
      <c r="O1545">
        <v>0</v>
      </c>
      <c r="P1545" t="s">
        <v>2840</v>
      </c>
      <c r="Q1545">
        <v>10000</v>
      </c>
      <c r="R1545" t="s">
        <v>7961</v>
      </c>
      <c r="S1545">
        <v>917</v>
      </c>
      <c r="T1545" t="s">
        <v>215</v>
      </c>
      <c r="U1545">
        <v>882</v>
      </c>
      <c r="V1545">
        <v>0</v>
      </c>
      <c r="W1545">
        <v>12754</v>
      </c>
      <c r="X1545">
        <v>1</v>
      </c>
      <c r="Y1545">
        <v>186606</v>
      </c>
      <c r="Z1545">
        <v>441</v>
      </c>
      <c r="AA1545">
        <v>1125</v>
      </c>
      <c r="AB1545" t="s">
        <v>7964</v>
      </c>
    </row>
    <row r="1546" spans="1:28" x14ac:dyDescent="0.3">
      <c r="A1546" s="4" t="s">
        <v>7965</v>
      </c>
      <c r="B1546" t="s">
        <v>67</v>
      </c>
      <c r="C1546" t="s">
        <v>1487</v>
      </c>
      <c r="D1546" t="s">
        <v>58</v>
      </c>
      <c r="E1546">
        <v>2005</v>
      </c>
      <c r="F1546">
        <v>87</v>
      </c>
      <c r="G1546" t="s">
        <v>361</v>
      </c>
      <c r="H1546" t="s">
        <v>7966</v>
      </c>
      <c r="I1546" s="4">
        <v>32000000</v>
      </c>
      <c r="J1546" s="4">
        <v>43095600</v>
      </c>
      <c r="K1546">
        <v>6.3</v>
      </c>
      <c r="L1546">
        <v>2.35</v>
      </c>
      <c r="M1546" t="s">
        <v>69</v>
      </c>
      <c r="N1546" t="s">
        <v>1139</v>
      </c>
      <c r="O1546">
        <v>255</v>
      </c>
      <c r="P1546" t="s">
        <v>362</v>
      </c>
      <c r="Q1546">
        <v>26000</v>
      </c>
      <c r="R1546" t="s">
        <v>713</v>
      </c>
      <c r="S1546">
        <v>1000</v>
      </c>
      <c r="T1546" t="s">
        <v>2088</v>
      </c>
      <c r="U1546">
        <v>810</v>
      </c>
      <c r="V1546">
        <v>0</v>
      </c>
      <c r="W1546">
        <v>29050</v>
      </c>
      <c r="X1546">
        <v>1</v>
      </c>
      <c r="Y1546">
        <v>156267</v>
      </c>
      <c r="Z1546">
        <v>163</v>
      </c>
      <c r="AA1546">
        <v>340</v>
      </c>
      <c r="AB1546" t="s">
        <v>7967</v>
      </c>
    </row>
    <row r="1547" spans="1:28" x14ac:dyDescent="0.3">
      <c r="A1547" s="4" t="s">
        <v>7970</v>
      </c>
      <c r="B1547" t="s">
        <v>67</v>
      </c>
      <c r="C1547" t="s">
        <v>704</v>
      </c>
      <c r="D1547" t="s">
        <v>24160</v>
      </c>
      <c r="E1547">
        <v>1995</v>
      </c>
      <c r="F1547">
        <v>107</v>
      </c>
      <c r="G1547" t="s">
        <v>7969</v>
      </c>
      <c r="H1547" t="s">
        <v>7972</v>
      </c>
      <c r="I1547" s="4">
        <v>32000000</v>
      </c>
      <c r="J1547" s="4">
        <v>18636537</v>
      </c>
      <c r="K1547">
        <v>6.4</v>
      </c>
      <c r="L1547">
        <v>1.85</v>
      </c>
      <c r="M1547" t="s">
        <v>612</v>
      </c>
      <c r="N1547" t="s">
        <v>106</v>
      </c>
      <c r="O1547">
        <v>0</v>
      </c>
      <c r="P1547" t="s">
        <v>242</v>
      </c>
      <c r="Q1547">
        <v>29000</v>
      </c>
      <c r="R1547" t="s">
        <v>7968</v>
      </c>
      <c r="S1547">
        <v>165</v>
      </c>
      <c r="T1547" t="s">
        <v>7971</v>
      </c>
      <c r="U1547">
        <v>159</v>
      </c>
      <c r="V1547">
        <v>0</v>
      </c>
      <c r="W1547">
        <v>29743</v>
      </c>
      <c r="X1547">
        <v>0</v>
      </c>
      <c r="Y1547">
        <v>69197</v>
      </c>
      <c r="Z1547">
        <v>63</v>
      </c>
      <c r="AA1547">
        <v>216</v>
      </c>
      <c r="AB1547" t="s">
        <v>7973</v>
      </c>
    </row>
    <row r="1548" spans="1:28" x14ac:dyDescent="0.3">
      <c r="A1548" s="4" t="s">
        <v>7975</v>
      </c>
      <c r="B1548" t="s">
        <v>67</v>
      </c>
      <c r="C1548" t="s">
        <v>7979</v>
      </c>
      <c r="D1548" t="s">
        <v>58</v>
      </c>
      <c r="E1548">
        <v>2004</v>
      </c>
      <c r="F1548">
        <v>90</v>
      </c>
      <c r="G1548" t="s">
        <v>1700</v>
      </c>
      <c r="H1548" t="s">
        <v>7977</v>
      </c>
      <c r="I1548" s="4">
        <v>28000000</v>
      </c>
      <c r="J1548" s="4">
        <v>17848322</v>
      </c>
      <c r="K1548">
        <v>5.9</v>
      </c>
      <c r="L1548">
        <v>2.35</v>
      </c>
      <c r="M1548" t="s">
        <v>69</v>
      </c>
      <c r="N1548" t="s">
        <v>5867</v>
      </c>
      <c r="O1548">
        <v>29</v>
      </c>
      <c r="P1548" t="s">
        <v>3237</v>
      </c>
      <c r="Q1548">
        <v>638</v>
      </c>
      <c r="R1548" t="s">
        <v>7974</v>
      </c>
      <c r="S1548">
        <v>160</v>
      </c>
      <c r="T1548" t="s">
        <v>7976</v>
      </c>
      <c r="U1548">
        <v>142</v>
      </c>
      <c r="V1548">
        <v>702</v>
      </c>
      <c r="W1548">
        <v>961</v>
      </c>
      <c r="X1548">
        <v>1</v>
      </c>
      <c r="Y1548">
        <v>18771</v>
      </c>
      <c r="Z1548">
        <v>90</v>
      </c>
      <c r="AA1548">
        <v>102</v>
      </c>
      <c r="AB1548" t="s">
        <v>7978</v>
      </c>
    </row>
    <row r="1549" spans="1:28" x14ac:dyDescent="0.3">
      <c r="A1549" s="4" t="s">
        <v>7981</v>
      </c>
      <c r="B1549" t="s">
        <v>67</v>
      </c>
      <c r="C1549" t="s">
        <v>68</v>
      </c>
      <c r="D1549" t="s">
        <v>58</v>
      </c>
      <c r="E1549">
        <v>1999</v>
      </c>
      <c r="F1549">
        <v>121</v>
      </c>
      <c r="G1549" t="s">
        <v>4085</v>
      </c>
      <c r="H1549" t="s">
        <v>7983</v>
      </c>
      <c r="I1549" s="4">
        <v>55000000</v>
      </c>
      <c r="J1549" s="4">
        <v>16640210</v>
      </c>
      <c r="K1549">
        <v>6.8</v>
      </c>
      <c r="L1549">
        <v>2.35</v>
      </c>
      <c r="M1549" t="s">
        <v>612</v>
      </c>
      <c r="N1549" t="s">
        <v>514</v>
      </c>
      <c r="O1549">
        <v>17000</v>
      </c>
      <c r="P1549" t="s">
        <v>732</v>
      </c>
      <c r="Q1549">
        <v>12000</v>
      </c>
      <c r="R1549" t="s">
        <v>7980</v>
      </c>
      <c r="S1549">
        <v>368</v>
      </c>
      <c r="T1549" t="s">
        <v>7982</v>
      </c>
      <c r="U1549">
        <v>245</v>
      </c>
      <c r="V1549">
        <v>0</v>
      </c>
      <c r="W1549">
        <v>13040</v>
      </c>
      <c r="X1549">
        <v>0</v>
      </c>
      <c r="Y1549">
        <v>53028</v>
      </c>
      <c r="Z1549">
        <v>163</v>
      </c>
      <c r="AA1549">
        <v>382</v>
      </c>
      <c r="AB1549" t="s">
        <v>7984</v>
      </c>
    </row>
    <row r="1550" spans="1:28" x14ac:dyDescent="0.3">
      <c r="A1550" s="4" t="s">
        <v>7986</v>
      </c>
      <c r="B1550" t="s">
        <v>67</v>
      </c>
      <c r="C1550" t="s">
        <v>68</v>
      </c>
      <c r="D1550" t="s">
        <v>58</v>
      </c>
      <c r="E1550">
        <v>2010</v>
      </c>
      <c r="F1550">
        <v>119</v>
      </c>
      <c r="G1550" t="s">
        <v>1423</v>
      </c>
      <c r="H1550" t="s">
        <v>7987</v>
      </c>
      <c r="I1550" s="4">
        <v>32000000</v>
      </c>
      <c r="J1550" s="4">
        <v>13763130</v>
      </c>
      <c r="K1550">
        <v>6.3</v>
      </c>
      <c r="L1550">
        <v>2.35</v>
      </c>
      <c r="M1550" t="s">
        <v>612</v>
      </c>
      <c r="N1550" t="s">
        <v>7985</v>
      </c>
      <c r="O1550">
        <v>238</v>
      </c>
      <c r="P1550" t="s">
        <v>807</v>
      </c>
      <c r="Q1550">
        <v>1000</v>
      </c>
      <c r="R1550" t="s">
        <v>1748</v>
      </c>
      <c r="S1550">
        <v>561</v>
      </c>
      <c r="T1550" t="s">
        <v>3074</v>
      </c>
      <c r="U1550">
        <v>447</v>
      </c>
      <c r="V1550">
        <v>12000</v>
      </c>
      <c r="W1550">
        <v>2925</v>
      </c>
      <c r="X1550">
        <v>0</v>
      </c>
      <c r="Y1550">
        <v>87768</v>
      </c>
      <c r="Z1550">
        <v>197</v>
      </c>
      <c r="AA1550">
        <v>187</v>
      </c>
      <c r="AB1550" t="s">
        <v>7988</v>
      </c>
    </row>
    <row r="1551" spans="1:28" x14ac:dyDescent="0.3">
      <c r="A1551" s="4" t="s">
        <v>7991</v>
      </c>
      <c r="B1551" t="s">
        <v>67</v>
      </c>
      <c r="C1551" t="s">
        <v>5694</v>
      </c>
      <c r="D1551" t="s">
        <v>58</v>
      </c>
      <c r="E1551">
        <v>2007</v>
      </c>
      <c r="F1551">
        <v>107</v>
      </c>
      <c r="G1551" t="s">
        <v>7990</v>
      </c>
      <c r="H1551" t="s">
        <v>7992</v>
      </c>
      <c r="I1551" s="4">
        <v>35000000</v>
      </c>
      <c r="J1551" s="4">
        <v>10956379</v>
      </c>
      <c r="K1551">
        <v>3.6</v>
      </c>
      <c r="L1551">
        <v>2.35</v>
      </c>
      <c r="M1551" t="s">
        <v>69</v>
      </c>
      <c r="N1551" t="s">
        <v>7989</v>
      </c>
      <c r="O1551">
        <v>26</v>
      </c>
      <c r="P1551" t="s">
        <v>4367</v>
      </c>
      <c r="Q1551">
        <v>889</v>
      </c>
      <c r="R1551" t="s">
        <v>7257</v>
      </c>
      <c r="S1551">
        <v>618</v>
      </c>
      <c r="T1551" t="s">
        <v>4609</v>
      </c>
      <c r="U1551">
        <v>535</v>
      </c>
      <c r="V1551">
        <v>0</v>
      </c>
      <c r="W1551">
        <v>3274</v>
      </c>
      <c r="X1551">
        <v>0</v>
      </c>
      <c r="Y1551">
        <v>21506</v>
      </c>
      <c r="Z1551">
        <v>93</v>
      </c>
      <c r="AA1551">
        <v>364</v>
      </c>
      <c r="AB1551" t="s">
        <v>7993</v>
      </c>
    </row>
    <row r="1552" spans="1:28" x14ac:dyDescent="0.3">
      <c r="A1552" s="4" t="s">
        <v>7994</v>
      </c>
      <c r="B1552" t="s">
        <v>67</v>
      </c>
      <c r="C1552" t="s">
        <v>68</v>
      </c>
      <c r="D1552" t="s">
        <v>58</v>
      </c>
      <c r="E1552">
        <v>1996</v>
      </c>
      <c r="F1552">
        <v>110</v>
      </c>
      <c r="G1552" t="s">
        <v>542</v>
      </c>
      <c r="H1552" t="s">
        <v>7996</v>
      </c>
      <c r="I1552" s="4">
        <v>30000000</v>
      </c>
      <c r="J1552" s="4">
        <v>4357000</v>
      </c>
      <c r="K1552">
        <v>5.3</v>
      </c>
      <c r="L1552">
        <v>1.85</v>
      </c>
      <c r="M1552" t="s">
        <v>122</v>
      </c>
      <c r="N1552" t="s">
        <v>6992</v>
      </c>
      <c r="O1552">
        <v>278</v>
      </c>
      <c r="P1552" t="s">
        <v>2208</v>
      </c>
      <c r="Q1552">
        <v>3000</v>
      </c>
      <c r="R1552" t="s">
        <v>3621</v>
      </c>
      <c r="S1552">
        <v>359</v>
      </c>
      <c r="T1552" t="s">
        <v>7995</v>
      </c>
      <c r="U1552">
        <v>179</v>
      </c>
      <c r="V1552">
        <v>350</v>
      </c>
      <c r="W1552">
        <v>3864</v>
      </c>
      <c r="X1552">
        <v>3</v>
      </c>
      <c r="Y1552">
        <v>5176</v>
      </c>
      <c r="Z1552">
        <v>15</v>
      </c>
      <c r="AA1552">
        <v>30</v>
      </c>
      <c r="AB1552" t="s">
        <v>7997</v>
      </c>
    </row>
    <row r="1553" spans="1:28" x14ac:dyDescent="0.3">
      <c r="A1553" s="4" t="s">
        <v>7999</v>
      </c>
      <c r="B1553" t="s">
        <v>67</v>
      </c>
      <c r="C1553" t="s">
        <v>68</v>
      </c>
      <c r="D1553" t="s">
        <v>58</v>
      </c>
      <c r="E1553">
        <v>2013</v>
      </c>
      <c r="F1553">
        <v>100</v>
      </c>
      <c r="G1553" t="s">
        <v>10</v>
      </c>
      <c r="H1553" t="s">
        <v>8000</v>
      </c>
      <c r="I1553" s="4">
        <v>30000000</v>
      </c>
      <c r="J1553" s="4">
        <v>22525921</v>
      </c>
      <c r="K1553">
        <v>5.9</v>
      </c>
      <c r="L1553">
        <v>2.35</v>
      </c>
      <c r="M1553" t="s">
        <v>69</v>
      </c>
      <c r="N1553" t="s">
        <v>7998</v>
      </c>
      <c r="O1553">
        <v>35</v>
      </c>
      <c r="P1553" t="s">
        <v>299</v>
      </c>
      <c r="Q1553">
        <v>12000</v>
      </c>
      <c r="R1553" t="s">
        <v>327</v>
      </c>
      <c r="S1553">
        <v>10000</v>
      </c>
      <c r="T1553" t="s">
        <v>545</v>
      </c>
      <c r="U1553">
        <v>7000</v>
      </c>
      <c r="V1553">
        <v>13000</v>
      </c>
      <c r="W1553">
        <v>32094</v>
      </c>
      <c r="X1553">
        <v>4</v>
      </c>
      <c r="Y1553">
        <v>60596</v>
      </c>
      <c r="Z1553">
        <v>260</v>
      </c>
      <c r="AA1553">
        <v>158</v>
      </c>
      <c r="AB1553" t="s">
        <v>8001</v>
      </c>
    </row>
    <row r="1554" spans="1:28" x14ac:dyDescent="0.3">
      <c r="A1554" s="4" t="s">
        <v>8004</v>
      </c>
      <c r="B1554" t="s">
        <v>67</v>
      </c>
      <c r="C1554" t="s">
        <v>68</v>
      </c>
      <c r="D1554" t="s">
        <v>58</v>
      </c>
      <c r="E1554">
        <v>1997</v>
      </c>
      <c r="F1554">
        <v>75</v>
      </c>
      <c r="G1554" t="s">
        <v>8002</v>
      </c>
      <c r="H1554" t="s">
        <v>8005</v>
      </c>
      <c r="I1554" s="4">
        <v>32000000</v>
      </c>
      <c r="J1554" s="4">
        <v>3562749</v>
      </c>
      <c r="K1554">
        <v>6.9</v>
      </c>
      <c r="L1554">
        <v>1.33</v>
      </c>
      <c r="M1554" t="s">
        <v>304</v>
      </c>
      <c r="N1554" t="s">
        <v>1795</v>
      </c>
      <c r="O1554">
        <v>10</v>
      </c>
      <c r="P1554" t="s">
        <v>8003</v>
      </c>
      <c r="Q1554">
        <v>3000</v>
      </c>
      <c r="R1554" t="s">
        <v>2005</v>
      </c>
      <c r="S1554">
        <v>2000</v>
      </c>
      <c r="T1554" t="s">
        <v>2514</v>
      </c>
      <c r="U1554">
        <v>826</v>
      </c>
      <c r="V1554">
        <v>643</v>
      </c>
      <c r="W1554">
        <v>7394</v>
      </c>
      <c r="X1554">
        <v>0</v>
      </c>
      <c r="Y1554">
        <v>5600</v>
      </c>
      <c r="Z1554">
        <v>18</v>
      </c>
      <c r="AA1554">
        <v>49</v>
      </c>
      <c r="AB1554" t="s">
        <v>8006</v>
      </c>
    </row>
    <row r="1555" spans="1:28" x14ac:dyDescent="0.3">
      <c r="A1555" s="4" t="s">
        <v>8008</v>
      </c>
      <c r="B1555" t="s">
        <v>67</v>
      </c>
      <c r="C1555" t="s">
        <v>68</v>
      </c>
      <c r="D1555" t="s">
        <v>58</v>
      </c>
      <c r="E1555">
        <v>1999</v>
      </c>
      <c r="F1555">
        <v>132</v>
      </c>
      <c r="G1555" t="s">
        <v>19</v>
      </c>
      <c r="H1555" t="s">
        <v>8009</v>
      </c>
      <c r="I1555" s="4">
        <v>32000000</v>
      </c>
      <c r="J1555" s="4">
        <v>2899970</v>
      </c>
      <c r="K1555">
        <v>6.9</v>
      </c>
      <c r="L1555">
        <v>2.35</v>
      </c>
      <c r="M1555" t="s">
        <v>612</v>
      </c>
      <c r="N1555" t="s">
        <v>8007</v>
      </c>
      <c r="O1555">
        <v>0</v>
      </c>
      <c r="P1555" t="s">
        <v>574</v>
      </c>
      <c r="Q1555">
        <v>13000</v>
      </c>
      <c r="R1555" t="s">
        <v>2553</v>
      </c>
      <c r="S1555">
        <v>898</v>
      </c>
      <c r="T1555" t="s">
        <v>2949</v>
      </c>
      <c r="U1555">
        <v>876</v>
      </c>
      <c r="V1555">
        <v>625</v>
      </c>
      <c r="W1555">
        <v>16878</v>
      </c>
      <c r="X1555">
        <v>2</v>
      </c>
      <c r="Y1555">
        <v>8039</v>
      </c>
      <c r="Z1555">
        <v>70</v>
      </c>
      <c r="AA1555">
        <v>161</v>
      </c>
      <c r="AB1555" t="s">
        <v>8010</v>
      </c>
    </row>
    <row r="1556" spans="1:28" x14ac:dyDescent="0.3">
      <c r="A1556" s="4" t="s">
        <v>8011</v>
      </c>
      <c r="B1556" t="s">
        <v>67</v>
      </c>
      <c r="C1556" t="s">
        <v>68</v>
      </c>
      <c r="D1556" t="s">
        <v>24160</v>
      </c>
      <c r="E1556">
        <v>2006</v>
      </c>
      <c r="F1556">
        <v>105</v>
      </c>
      <c r="G1556" t="s">
        <v>1943</v>
      </c>
      <c r="H1556" t="s">
        <v>8012</v>
      </c>
      <c r="I1556" s="4">
        <v>32000000</v>
      </c>
      <c r="J1556" s="4">
        <v>1304837</v>
      </c>
      <c r="K1556">
        <v>6.1</v>
      </c>
      <c r="L1556">
        <v>1.66</v>
      </c>
      <c r="M1556" t="s">
        <v>612</v>
      </c>
      <c r="N1556" t="s">
        <v>1548</v>
      </c>
      <c r="O1556">
        <v>0</v>
      </c>
      <c r="P1556" t="s">
        <v>1238</v>
      </c>
      <c r="Q1556">
        <v>845</v>
      </c>
      <c r="R1556" t="s">
        <v>7408</v>
      </c>
      <c r="S1556">
        <v>552</v>
      </c>
      <c r="T1556" t="s">
        <v>5534</v>
      </c>
      <c r="U1556">
        <v>308</v>
      </c>
      <c r="V1556">
        <v>559</v>
      </c>
      <c r="W1556">
        <v>2355</v>
      </c>
      <c r="X1556">
        <v>2</v>
      </c>
      <c r="Y1556">
        <v>21481</v>
      </c>
      <c r="Z1556">
        <v>183</v>
      </c>
      <c r="AA1556">
        <v>175</v>
      </c>
      <c r="AB1556" t="s">
        <v>8013</v>
      </c>
    </row>
    <row r="1557" spans="1:28" x14ac:dyDescent="0.3">
      <c r="A1557" s="4" t="s">
        <v>8017</v>
      </c>
      <c r="B1557" t="s">
        <v>67</v>
      </c>
      <c r="C1557" t="s">
        <v>68</v>
      </c>
      <c r="D1557" t="s">
        <v>58</v>
      </c>
      <c r="E1557">
        <v>2004</v>
      </c>
      <c r="F1557">
        <v>93</v>
      </c>
      <c r="G1557" t="s">
        <v>8016</v>
      </c>
      <c r="H1557" t="s">
        <v>8019</v>
      </c>
      <c r="I1557" s="4">
        <v>32000000</v>
      </c>
      <c r="J1557" s="4" t="s">
        <v>24161</v>
      </c>
      <c r="K1557">
        <v>5.7</v>
      </c>
      <c r="L1557">
        <v>2.35</v>
      </c>
      <c r="M1557" t="s">
        <v>122</v>
      </c>
      <c r="N1557" t="s">
        <v>8014</v>
      </c>
      <c r="O1557">
        <v>0</v>
      </c>
      <c r="P1557" t="s">
        <v>2064</v>
      </c>
      <c r="Q1557">
        <v>330</v>
      </c>
      <c r="R1557" t="s">
        <v>8015</v>
      </c>
      <c r="S1557">
        <v>239</v>
      </c>
      <c r="T1557" t="s">
        <v>8018</v>
      </c>
      <c r="U1557">
        <v>239</v>
      </c>
      <c r="V1557">
        <v>290</v>
      </c>
      <c r="W1557">
        <v>1073</v>
      </c>
      <c r="X1557">
        <v>4</v>
      </c>
      <c r="Y1557">
        <v>3088</v>
      </c>
      <c r="Z1557">
        <v>12</v>
      </c>
      <c r="AA1557">
        <v>31</v>
      </c>
      <c r="AB1557" t="s">
        <v>8020</v>
      </c>
    </row>
    <row r="1558" spans="1:28" x14ac:dyDescent="0.3">
      <c r="A1558" s="4" t="s">
        <v>8021</v>
      </c>
      <c r="B1558" t="s">
        <v>67</v>
      </c>
      <c r="C1558" t="s">
        <v>68</v>
      </c>
      <c r="D1558" t="s">
        <v>58</v>
      </c>
      <c r="E1558">
        <v>1979</v>
      </c>
      <c r="F1558">
        <v>289</v>
      </c>
      <c r="G1558" t="s">
        <v>3409</v>
      </c>
      <c r="H1558" t="s">
        <v>8022</v>
      </c>
      <c r="I1558" s="4">
        <v>31500000</v>
      </c>
      <c r="J1558" s="4">
        <v>78800000</v>
      </c>
      <c r="K1558">
        <v>8.5</v>
      </c>
      <c r="L1558">
        <v>2.35</v>
      </c>
      <c r="M1558" t="s">
        <v>612</v>
      </c>
      <c r="N1558" t="s">
        <v>4855</v>
      </c>
      <c r="O1558">
        <v>0</v>
      </c>
      <c r="P1558" t="s">
        <v>418</v>
      </c>
      <c r="Q1558">
        <v>11000</v>
      </c>
      <c r="R1558" t="s">
        <v>146</v>
      </c>
      <c r="S1558">
        <v>10000</v>
      </c>
      <c r="T1558" t="s">
        <v>1708</v>
      </c>
      <c r="U1558">
        <v>3000</v>
      </c>
      <c r="V1558">
        <v>19000</v>
      </c>
      <c r="W1558">
        <v>25313</v>
      </c>
      <c r="X1558">
        <v>1</v>
      </c>
      <c r="Y1558">
        <v>450676</v>
      </c>
      <c r="Z1558">
        <v>261</v>
      </c>
      <c r="AA1558">
        <v>983</v>
      </c>
      <c r="AB1558" t="s">
        <v>8023</v>
      </c>
    </row>
    <row r="1559" spans="1:28" x14ac:dyDescent="0.3">
      <c r="A1559" s="4" t="s">
        <v>8025</v>
      </c>
      <c r="B1559" t="s">
        <v>67</v>
      </c>
      <c r="C1559" t="s">
        <v>68</v>
      </c>
      <c r="D1559" t="s">
        <v>58</v>
      </c>
      <c r="E1559">
        <v>2010</v>
      </c>
      <c r="F1559">
        <v>102</v>
      </c>
      <c r="G1559" t="s">
        <v>1700</v>
      </c>
      <c r="H1559" t="s">
        <v>8026</v>
      </c>
      <c r="I1559" s="4">
        <v>32000000</v>
      </c>
      <c r="J1559" s="4">
        <v>17797316</v>
      </c>
      <c r="K1559">
        <v>6.3</v>
      </c>
      <c r="L1559">
        <v>2.35</v>
      </c>
      <c r="M1559" t="s">
        <v>612</v>
      </c>
      <c r="N1559" t="s">
        <v>8024</v>
      </c>
      <c r="O1559">
        <v>8</v>
      </c>
      <c r="P1559" t="s">
        <v>4504</v>
      </c>
      <c r="Q1559">
        <v>839</v>
      </c>
      <c r="R1559" t="s">
        <v>897</v>
      </c>
      <c r="S1559">
        <v>730</v>
      </c>
      <c r="T1559" t="s">
        <v>7581</v>
      </c>
      <c r="U1559">
        <v>472</v>
      </c>
      <c r="V1559">
        <v>0</v>
      </c>
      <c r="W1559">
        <v>2961</v>
      </c>
      <c r="X1559">
        <v>0</v>
      </c>
      <c r="Y1559">
        <v>50523</v>
      </c>
      <c r="Z1559">
        <v>167</v>
      </c>
      <c r="AA1559">
        <v>113</v>
      </c>
      <c r="AB1559" t="s">
        <v>8027</v>
      </c>
    </row>
    <row r="1560" spans="1:28" x14ac:dyDescent="0.3">
      <c r="A1560" s="4" t="s">
        <v>8028</v>
      </c>
      <c r="B1560" t="s">
        <v>67</v>
      </c>
      <c r="C1560" t="s">
        <v>68</v>
      </c>
      <c r="D1560" t="s">
        <v>58</v>
      </c>
      <c r="E1560">
        <v>1995</v>
      </c>
      <c r="F1560">
        <v>143</v>
      </c>
      <c r="G1560" t="s">
        <v>6197</v>
      </c>
      <c r="H1560" t="s">
        <v>8030</v>
      </c>
      <c r="I1560" s="4">
        <v>6500000</v>
      </c>
      <c r="J1560" s="4">
        <v>82528097</v>
      </c>
      <c r="K1560">
        <v>7.3</v>
      </c>
      <c r="L1560">
        <v>2.35</v>
      </c>
      <c r="M1560" t="s">
        <v>122</v>
      </c>
      <c r="N1560" t="s">
        <v>4446</v>
      </c>
      <c r="O1560">
        <v>65</v>
      </c>
      <c r="P1560" t="s">
        <v>4009</v>
      </c>
      <c r="Q1560">
        <v>975</v>
      </c>
      <c r="R1560" t="s">
        <v>5687</v>
      </c>
      <c r="S1560">
        <v>345</v>
      </c>
      <c r="T1560" t="s">
        <v>8029</v>
      </c>
      <c r="U1560">
        <v>320</v>
      </c>
      <c r="V1560">
        <v>0</v>
      </c>
      <c r="W1560">
        <v>2223</v>
      </c>
      <c r="X1560">
        <v>1</v>
      </c>
      <c r="Y1560">
        <v>30230</v>
      </c>
      <c r="Z1560">
        <v>42</v>
      </c>
      <c r="AA1560">
        <v>154</v>
      </c>
      <c r="AB1560" t="s">
        <v>8031</v>
      </c>
    </row>
    <row r="1561" spans="1:28" x14ac:dyDescent="0.3">
      <c r="A1561" s="4" t="s">
        <v>8034</v>
      </c>
      <c r="B1561" t="s">
        <v>67</v>
      </c>
      <c r="C1561" t="s">
        <v>86</v>
      </c>
      <c r="D1561" t="s">
        <v>58</v>
      </c>
      <c r="E1561">
        <v>2016</v>
      </c>
      <c r="F1561">
        <v>113</v>
      </c>
      <c r="G1561" t="s">
        <v>8033</v>
      </c>
      <c r="H1561" t="s">
        <v>8036</v>
      </c>
      <c r="I1561" s="4">
        <v>31500000</v>
      </c>
      <c r="J1561" s="4">
        <v>14268533</v>
      </c>
      <c r="K1561">
        <v>6.3</v>
      </c>
      <c r="L1561">
        <v>2.35</v>
      </c>
      <c r="M1561" t="s">
        <v>612</v>
      </c>
      <c r="N1561" t="s">
        <v>8032</v>
      </c>
      <c r="O1561">
        <v>34</v>
      </c>
      <c r="P1561" t="s">
        <v>467</v>
      </c>
      <c r="Q1561">
        <v>10000</v>
      </c>
      <c r="R1561" t="s">
        <v>1214</v>
      </c>
      <c r="S1561">
        <v>877</v>
      </c>
      <c r="T1561" t="s">
        <v>8035</v>
      </c>
      <c r="U1561">
        <v>24</v>
      </c>
      <c r="V1561">
        <v>0</v>
      </c>
      <c r="W1561">
        <v>10910</v>
      </c>
      <c r="X1561">
        <v>2</v>
      </c>
      <c r="Y1561">
        <v>17319</v>
      </c>
      <c r="Z1561">
        <v>130</v>
      </c>
      <c r="AA1561">
        <v>100</v>
      </c>
      <c r="AB1561" t="s">
        <v>8037</v>
      </c>
    </row>
    <row r="1562" spans="1:28" x14ac:dyDescent="0.3">
      <c r="A1562" s="4" t="s">
        <v>8038</v>
      </c>
      <c r="B1562" t="s">
        <v>67</v>
      </c>
      <c r="C1562" t="s">
        <v>68</v>
      </c>
      <c r="D1562" t="s">
        <v>58</v>
      </c>
      <c r="E1562">
        <v>1985</v>
      </c>
      <c r="F1562">
        <v>161</v>
      </c>
      <c r="G1562" t="s">
        <v>6324</v>
      </c>
      <c r="H1562" t="s">
        <v>8039</v>
      </c>
      <c r="I1562" s="4">
        <v>31000000</v>
      </c>
      <c r="J1562" s="4">
        <v>87100000</v>
      </c>
      <c r="K1562">
        <v>7.2</v>
      </c>
      <c r="L1562">
        <v>1.85</v>
      </c>
      <c r="M1562" t="s">
        <v>122</v>
      </c>
      <c r="N1562" t="s">
        <v>2232</v>
      </c>
      <c r="O1562">
        <v>521</v>
      </c>
      <c r="P1562" t="s">
        <v>2395</v>
      </c>
      <c r="Q1562">
        <v>11000</v>
      </c>
      <c r="R1562" t="s">
        <v>1348</v>
      </c>
      <c r="S1562">
        <v>920</v>
      </c>
      <c r="T1562" t="s">
        <v>3792</v>
      </c>
      <c r="U1562">
        <v>184</v>
      </c>
      <c r="V1562">
        <v>0</v>
      </c>
      <c r="W1562">
        <v>12518</v>
      </c>
      <c r="X1562">
        <v>0</v>
      </c>
      <c r="Y1562">
        <v>52339</v>
      </c>
      <c r="Z1562">
        <v>66</v>
      </c>
      <c r="AA1562">
        <v>200</v>
      </c>
      <c r="AB1562" t="s">
        <v>8040</v>
      </c>
    </row>
    <row r="1563" spans="1:28" x14ac:dyDescent="0.3">
      <c r="A1563" s="4" t="s">
        <v>8041</v>
      </c>
      <c r="B1563" t="s">
        <v>67</v>
      </c>
      <c r="C1563" t="s">
        <v>68</v>
      </c>
      <c r="D1563" t="s">
        <v>58</v>
      </c>
      <c r="E1563">
        <v>2012</v>
      </c>
      <c r="F1563">
        <v>138</v>
      </c>
      <c r="G1563" t="s">
        <v>4085</v>
      </c>
      <c r="H1563" t="s">
        <v>8042</v>
      </c>
      <c r="I1563" s="4">
        <v>31000000</v>
      </c>
      <c r="J1563" s="4">
        <v>93749203</v>
      </c>
      <c r="K1563">
        <v>7.3</v>
      </c>
      <c r="L1563">
        <v>2.35</v>
      </c>
      <c r="M1563" t="s">
        <v>612</v>
      </c>
      <c r="N1563" t="s">
        <v>462</v>
      </c>
      <c r="O1563">
        <v>0</v>
      </c>
      <c r="P1563" t="s">
        <v>1746</v>
      </c>
      <c r="Q1563">
        <v>18000</v>
      </c>
      <c r="R1563" t="s">
        <v>379</v>
      </c>
      <c r="S1563">
        <v>984</v>
      </c>
      <c r="T1563" t="s">
        <v>6344</v>
      </c>
      <c r="U1563">
        <v>874</v>
      </c>
      <c r="V1563">
        <v>64000</v>
      </c>
      <c r="W1563">
        <v>20952</v>
      </c>
      <c r="X1563">
        <v>0</v>
      </c>
      <c r="Y1563">
        <v>264047</v>
      </c>
      <c r="Z1563">
        <v>449</v>
      </c>
      <c r="AA1563">
        <v>491</v>
      </c>
      <c r="AB1563" t="s">
        <v>8043</v>
      </c>
    </row>
    <row r="1564" spans="1:28" x14ac:dyDescent="0.3">
      <c r="A1564" s="4" t="s">
        <v>8045</v>
      </c>
      <c r="B1564" t="s">
        <v>67</v>
      </c>
      <c r="C1564" t="s">
        <v>86</v>
      </c>
      <c r="D1564" t="s">
        <v>58</v>
      </c>
      <c r="E1564">
        <v>1979</v>
      </c>
      <c r="F1564">
        <v>126</v>
      </c>
      <c r="G1564" t="s">
        <v>254</v>
      </c>
      <c r="H1564" t="s">
        <v>8046</v>
      </c>
      <c r="I1564" s="4">
        <v>34000000</v>
      </c>
      <c r="J1564" s="4">
        <v>62700000</v>
      </c>
      <c r="K1564">
        <v>6.3</v>
      </c>
      <c r="L1564">
        <v>2.35</v>
      </c>
      <c r="M1564" t="s">
        <v>122</v>
      </c>
      <c r="N1564" t="s">
        <v>8044</v>
      </c>
      <c r="O1564">
        <v>43</v>
      </c>
      <c r="P1564" t="s">
        <v>1118</v>
      </c>
      <c r="Q1564">
        <v>244</v>
      </c>
      <c r="R1564" t="s">
        <v>1630</v>
      </c>
      <c r="S1564">
        <v>202</v>
      </c>
      <c r="T1564" t="s">
        <v>4832</v>
      </c>
      <c r="U1564">
        <v>177</v>
      </c>
      <c r="V1564">
        <v>0</v>
      </c>
      <c r="W1564">
        <v>1008</v>
      </c>
      <c r="X1564">
        <v>2</v>
      </c>
      <c r="Y1564">
        <v>69534</v>
      </c>
      <c r="Z1564">
        <v>121</v>
      </c>
      <c r="AA1564">
        <v>294</v>
      </c>
      <c r="AB1564" t="s">
        <v>8047</v>
      </c>
    </row>
    <row r="1565" spans="1:28" x14ac:dyDescent="0.3">
      <c r="A1565" s="4" t="s">
        <v>8049</v>
      </c>
      <c r="B1565" t="s">
        <v>67</v>
      </c>
      <c r="C1565" t="s">
        <v>68</v>
      </c>
      <c r="D1565" t="s">
        <v>58</v>
      </c>
      <c r="E1565">
        <v>2014</v>
      </c>
      <c r="F1565">
        <v>99</v>
      </c>
      <c r="G1565" t="s">
        <v>8048</v>
      </c>
      <c r="H1565" t="s">
        <v>8050</v>
      </c>
      <c r="I1565" s="4">
        <v>25000000</v>
      </c>
      <c r="J1565" s="4">
        <v>59073773</v>
      </c>
      <c r="K1565">
        <v>8.1</v>
      </c>
      <c r="L1565">
        <v>1.37</v>
      </c>
      <c r="M1565" t="s">
        <v>612</v>
      </c>
      <c r="N1565" t="s">
        <v>5384</v>
      </c>
      <c r="O1565">
        <v>0</v>
      </c>
      <c r="P1565" t="s">
        <v>574</v>
      </c>
      <c r="Q1565">
        <v>13000</v>
      </c>
      <c r="R1565" t="s">
        <v>165</v>
      </c>
      <c r="S1565">
        <v>1000</v>
      </c>
      <c r="T1565" t="s">
        <v>2426</v>
      </c>
      <c r="U1565">
        <v>670</v>
      </c>
      <c r="V1565">
        <v>149000</v>
      </c>
      <c r="W1565">
        <v>15082</v>
      </c>
      <c r="X1565">
        <v>0</v>
      </c>
      <c r="Y1565">
        <v>475518</v>
      </c>
      <c r="Z1565">
        <v>536</v>
      </c>
      <c r="AA1565">
        <v>644</v>
      </c>
      <c r="AB1565" t="s">
        <v>8051</v>
      </c>
    </row>
    <row r="1566" spans="1:28" x14ac:dyDescent="0.3">
      <c r="A1566" s="4" t="s">
        <v>8053</v>
      </c>
      <c r="B1566" t="s">
        <v>67</v>
      </c>
      <c r="C1566" t="s">
        <v>68</v>
      </c>
      <c r="D1566" t="s">
        <v>58</v>
      </c>
      <c r="E1566">
        <v>2001</v>
      </c>
      <c r="F1566">
        <v>101</v>
      </c>
      <c r="G1566" t="s">
        <v>8052</v>
      </c>
      <c r="H1566" t="s">
        <v>8055</v>
      </c>
      <c r="I1566" s="4">
        <v>31000000</v>
      </c>
      <c r="J1566" s="4">
        <v>24185781</v>
      </c>
      <c r="K1566">
        <v>6.9</v>
      </c>
      <c r="L1566">
        <v>2.35</v>
      </c>
      <c r="M1566" t="s">
        <v>69</v>
      </c>
      <c r="N1566" t="s">
        <v>7199</v>
      </c>
      <c r="O1566">
        <v>96</v>
      </c>
      <c r="P1566" t="s">
        <v>788</v>
      </c>
      <c r="Q1566">
        <v>12000</v>
      </c>
      <c r="R1566" t="s">
        <v>2779</v>
      </c>
      <c r="S1566">
        <v>495</v>
      </c>
      <c r="T1566" t="s">
        <v>8054</v>
      </c>
      <c r="U1566">
        <v>442</v>
      </c>
      <c r="V1566">
        <v>0</v>
      </c>
      <c r="W1566">
        <v>13811</v>
      </c>
      <c r="X1566">
        <v>1</v>
      </c>
      <c r="Y1566">
        <v>30339</v>
      </c>
      <c r="Z1566">
        <v>135</v>
      </c>
      <c r="AA1566">
        <v>268</v>
      </c>
      <c r="AB1566" t="s">
        <v>8056</v>
      </c>
    </row>
    <row r="1567" spans="1:28" x14ac:dyDescent="0.3">
      <c r="A1567" s="4" t="s">
        <v>8059</v>
      </c>
      <c r="B1567" t="s">
        <v>67</v>
      </c>
      <c r="C1567" t="s">
        <v>68</v>
      </c>
      <c r="D1567" t="s">
        <v>58</v>
      </c>
      <c r="E1567">
        <v>1990</v>
      </c>
      <c r="F1567">
        <v>103</v>
      </c>
      <c r="G1567" t="s">
        <v>8058</v>
      </c>
      <c r="H1567" t="s">
        <v>8061</v>
      </c>
      <c r="I1567" s="4">
        <v>31000000</v>
      </c>
      <c r="J1567" s="4">
        <v>53133888</v>
      </c>
      <c r="K1567">
        <v>6.3</v>
      </c>
      <c r="L1567">
        <v>1.85</v>
      </c>
      <c r="M1567" t="s">
        <v>69</v>
      </c>
      <c r="N1567" t="s">
        <v>5092</v>
      </c>
      <c r="O1567">
        <v>155</v>
      </c>
      <c r="P1567" t="s">
        <v>6214</v>
      </c>
      <c r="Q1567">
        <v>687</v>
      </c>
      <c r="R1567" t="s">
        <v>8057</v>
      </c>
      <c r="S1567">
        <v>151</v>
      </c>
      <c r="T1567" t="s">
        <v>8060</v>
      </c>
      <c r="U1567">
        <v>125</v>
      </c>
      <c r="V1567">
        <v>0</v>
      </c>
      <c r="W1567">
        <v>1440</v>
      </c>
      <c r="X1567">
        <v>0</v>
      </c>
      <c r="Y1567">
        <v>50389</v>
      </c>
      <c r="Z1567">
        <v>74</v>
      </c>
      <c r="AA1567">
        <v>136</v>
      </c>
      <c r="AB1567" t="s">
        <v>8062</v>
      </c>
    </row>
    <row r="1568" spans="1:28" x14ac:dyDescent="0.3">
      <c r="A1568" s="4" t="s">
        <v>8064</v>
      </c>
      <c r="B1568" t="s">
        <v>67</v>
      </c>
      <c r="C1568" t="s">
        <v>68</v>
      </c>
      <c r="D1568" t="s">
        <v>58</v>
      </c>
      <c r="E1568">
        <v>2000</v>
      </c>
      <c r="F1568">
        <v>118</v>
      </c>
      <c r="G1568" t="s">
        <v>8063</v>
      </c>
      <c r="H1568" t="s">
        <v>8065</v>
      </c>
      <c r="I1568" s="4">
        <v>31000000</v>
      </c>
      <c r="J1568" s="4">
        <v>44983704</v>
      </c>
      <c r="K1568">
        <v>7.3</v>
      </c>
      <c r="L1568">
        <v>2.35</v>
      </c>
      <c r="M1568" t="s">
        <v>69</v>
      </c>
      <c r="N1568" t="s">
        <v>3482</v>
      </c>
      <c r="O1568">
        <v>40</v>
      </c>
      <c r="P1568" t="s">
        <v>563</v>
      </c>
      <c r="Q1568">
        <v>2000</v>
      </c>
      <c r="R1568" t="s">
        <v>741</v>
      </c>
      <c r="S1568">
        <v>702</v>
      </c>
      <c r="T1568" t="s">
        <v>1491</v>
      </c>
      <c r="U1568">
        <v>617</v>
      </c>
      <c r="V1568">
        <v>0</v>
      </c>
      <c r="W1568">
        <v>4045</v>
      </c>
      <c r="X1568">
        <v>0</v>
      </c>
      <c r="Y1568">
        <v>81866</v>
      </c>
      <c r="Z1568">
        <v>168</v>
      </c>
      <c r="AA1568">
        <v>510</v>
      </c>
      <c r="AB1568" t="s">
        <v>8066</v>
      </c>
    </row>
    <row r="1569" spans="1:28" x14ac:dyDescent="0.3">
      <c r="A1569" s="4" t="s">
        <v>8068</v>
      </c>
      <c r="B1569" t="s">
        <v>67</v>
      </c>
      <c r="C1569" t="s">
        <v>68</v>
      </c>
      <c r="D1569" t="s">
        <v>58</v>
      </c>
      <c r="E1569">
        <v>2015</v>
      </c>
      <c r="F1569">
        <v>99</v>
      </c>
      <c r="G1569" t="s">
        <v>4228</v>
      </c>
      <c r="H1569" t="s">
        <v>8069</v>
      </c>
      <c r="I1569" s="4">
        <v>31000000</v>
      </c>
      <c r="J1569" s="4">
        <v>58879132</v>
      </c>
      <c r="K1569">
        <v>6.1</v>
      </c>
      <c r="L1569">
        <v>2.35</v>
      </c>
      <c r="M1569" t="s">
        <v>612</v>
      </c>
      <c r="N1569" t="s">
        <v>8067</v>
      </c>
      <c r="O1569">
        <v>0</v>
      </c>
      <c r="P1569" t="s">
        <v>125</v>
      </c>
      <c r="Q1569">
        <v>26000</v>
      </c>
      <c r="R1569" t="s">
        <v>4842</v>
      </c>
      <c r="S1569">
        <v>12000</v>
      </c>
      <c r="T1569" t="s">
        <v>7738</v>
      </c>
      <c r="U1569">
        <v>816</v>
      </c>
      <c r="V1569">
        <v>28000</v>
      </c>
      <c r="W1569">
        <v>40312</v>
      </c>
      <c r="X1569">
        <v>4</v>
      </c>
      <c r="Y1569">
        <v>66123</v>
      </c>
      <c r="Z1569">
        <v>204</v>
      </c>
      <c r="AA1569">
        <v>219</v>
      </c>
      <c r="AB1569" t="s">
        <v>8070</v>
      </c>
    </row>
    <row r="1570" spans="1:28" x14ac:dyDescent="0.3">
      <c r="A1570" s="4" t="s">
        <v>8071</v>
      </c>
      <c r="B1570" t="s">
        <v>67</v>
      </c>
      <c r="C1570" t="s">
        <v>68</v>
      </c>
      <c r="D1570" t="s">
        <v>58</v>
      </c>
      <c r="E1570">
        <v>1995</v>
      </c>
      <c r="F1570">
        <v>105</v>
      </c>
      <c r="G1570" t="s">
        <v>5967</v>
      </c>
      <c r="H1570" t="s">
        <v>8072</v>
      </c>
      <c r="I1570" s="4">
        <v>30250000</v>
      </c>
      <c r="J1570" s="4">
        <v>72077000</v>
      </c>
      <c r="K1570">
        <v>6.9</v>
      </c>
      <c r="L1570">
        <v>1.85</v>
      </c>
      <c r="M1570" t="s">
        <v>612</v>
      </c>
      <c r="N1570" t="s">
        <v>190</v>
      </c>
      <c r="O1570">
        <v>188</v>
      </c>
      <c r="P1570" t="s">
        <v>497</v>
      </c>
      <c r="Q1570">
        <v>848</v>
      </c>
      <c r="R1570" t="s">
        <v>1084</v>
      </c>
      <c r="S1570">
        <v>808</v>
      </c>
      <c r="T1570" t="s">
        <v>5591</v>
      </c>
      <c r="U1570">
        <v>482</v>
      </c>
      <c r="V1570">
        <v>0</v>
      </c>
      <c r="W1570">
        <v>3439</v>
      </c>
      <c r="X1570">
        <v>4</v>
      </c>
      <c r="Y1570">
        <v>62986</v>
      </c>
      <c r="Z1570">
        <v>96</v>
      </c>
      <c r="AA1570">
        <v>150</v>
      </c>
      <c r="AB1570" t="s">
        <v>8073</v>
      </c>
    </row>
    <row r="1571" spans="1:28" x14ac:dyDescent="0.3">
      <c r="A1571" s="4" t="s">
        <v>8076</v>
      </c>
      <c r="B1571" t="s">
        <v>67</v>
      </c>
      <c r="C1571" t="s">
        <v>68</v>
      </c>
      <c r="D1571" t="s">
        <v>24160</v>
      </c>
      <c r="E1571">
        <v>2002</v>
      </c>
      <c r="F1571">
        <v>113</v>
      </c>
      <c r="G1571" t="s">
        <v>8075</v>
      </c>
      <c r="H1571" t="s">
        <v>8078</v>
      </c>
      <c r="I1571" s="4">
        <v>45000000</v>
      </c>
      <c r="J1571" s="4">
        <v>170684505</v>
      </c>
      <c r="K1571">
        <v>7.2</v>
      </c>
      <c r="L1571">
        <v>1.85</v>
      </c>
      <c r="M1571" t="s">
        <v>69</v>
      </c>
      <c r="N1571" t="s">
        <v>184</v>
      </c>
      <c r="O1571">
        <v>252</v>
      </c>
      <c r="P1571" t="s">
        <v>4170</v>
      </c>
      <c r="Q1571">
        <v>539</v>
      </c>
      <c r="R1571" t="s">
        <v>8074</v>
      </c>
      <c r="S1571">
        <v>151</v>
      </c>
      <c r="T1571" t="s">
        <v>8077</v>
      </c>
      <c r="U1571">
        <v>90</v>
      </c>
      <c r="V1571">
        <v>0</v>
      </c>
      <c r="W1571">
        <v>813</v>
      </c>
      <c r="X1571">
        <v>0</v>
      </c>
      <c r="Y1571">
        <v>172080</v>
      </c>
      <c r="Z1571">
        <v>223</v>
      </c>
      <c r="AA1571">
        <v>1017</v>
      </c>
      <c r="AB1571" t="s">
        <v>8079</v>
      </c>
    </row>
    <row r="1572" spans="1:28" x14ac:dyDescent="0.3">
      <c r="A1572" s="4" t="s">
        <v>8080</v>
      </c>
      <c r="B1572" t="s">
        <v>67</v>
      </c>
      <c r="C1572" t="s">
        <v>68</v>
      </c>
      <c r="D1572" t="s">
        <v>58</v>
      </c>
      <c r="E1572">
        <v>1999</v>
      </c>
      <c r="F1572">
        <v>93</v>
      </c>
      <c r="G1572" t="s">
        <v>2545</v>
      </c>
      <c r="H1572" t="s">
        <v>8082</v>
      </c>
      <c r="I1572" s="4">
        <v>34200000</v>
      </c>
      <c r="J1572" s="4">
        <v>163479795</v>
      </c>
      <c r="K1572">
        <v>6.4</v>
      </c>
      <c r="L1572">
        <v>1.85</v>
      </c>
      <c r="M1572" t="s">
        <v>69</v>
      </c>
      <c r="N1572" t="s">
        <v>2197</v>
      </c>
      <c r="O1572">
        <v>221</v>
      </c>
      <c r="P1572" t="s">
        <v>299</v>
      </c>
      <c r="Q1572">
        <v>12000</v>
      </c>
      <c r="R1572" t="s">
        <v>2199</v>
      </c>
      <c r="S1572">
        <v>11000</v>
      </c>
      <c r="T1572" t="s">
        <v>8081</v>
      </c>
      <c r="U1572">
        <v>781</v>
      </c>
      <c r="V1572">
        <v>0</v>
      </c>
      <c r="W1572">
        <v>26760</v>
      </c>
      <c r="X1572">
        <v>0</v>
      </c>
      <c r="Y1572">
        <v>161858</v>
      </c>
      <c r="Z1572">
        <v>112</v>
      </c>
      <c r="AA1572">
        <v>289</v>
      </c>
      <c r="AB1572" t="s">
        <v>8083</v>
      </c>
    </row>
    <row r="1573" spans="1:28" x14ac:dyDescent="0.3">
      <c r="A1573" s="4" t="s">
        <v>8085</v>
      </c>
      <c r="B1573" t="s">
        <v>67</v>
      </c>
      <c r="C1573" t="s">
        <v>68</v>
      </c>
      <c r="D1573" t="s">
        <v>58</v>
      </c>
      <c r="E1573">
        <v>2001</v>
      </c>
      <c r="F1573">
        <v>108</v>
      </c>
      <c r="G1573" t="s">
        <v>10</v>
      </c>
      <c r="H1573" t="s">
        <v>8086</v>
      </c>
      <c r="I1573" s="4">
        <v>30000000</v>
      </c>
      <c r="J1573" s="4">
        <v>145096820</v>
      </c>
      <c r="K1573">
        <v>6.4</v>
      </c>
      <c r="L1573">
        <v>1.85</v>
      </c>
      <c r="M1573" t="s">
        <v>612</v>
      </c>
      <c r="N1573" t="s">
        <v>8084</v>
      </c>
      <c r="O1573">
        <v>6</v>
      </c>
      <c r="P1573" t="s">
        <v>4605</v>
      </c>
      <c r="Q1573">
        <v>3000</v>
      </c>
      <c r="R1573" t="s">
        <v>7573</v>
      </c>
      <c r="S1573">
        <v>1000</v>
      </c>
      <c r="T1573" t="s">
        <v>3761</v>
      </c>
      <c r="U1573">
        <v>1000</v>
      </c>
      <c r="V1573">
        <v>0</v>
      </c>
      <c r="W1573">
        <v>7872</v>
      </c>
      <c r="X1573">
        <v>0</v>
      </c>
      <c r="Y1573">
        <v>200260</v>
      </c>
      <c r="Z1573">
        <v>142</v>
      </c>
      <c r="AA1573">
        <v>431</v>
      </c>
      <c r="AB1573" t="s">
        <v>8087</v>
      </c>
    </row>
    <row r="1574" spans="1:28" x14ac:dyDescent="0.3">
      <c r="A1574" s="4" t="s">
        <v>8088</v>
      </c>
      <c r="B1574" t="s">
        <v>67</v>
      </c>
      <c r="C1574" t="s">
        <v>68</v>
      </c>
      <c r="D1574" t="s">
        <v>58</v>
      </c>
      <c r="E1574">
        <v>1995</v>
      </c>
      <c r="F1574">
        <v>74</v>
      </c>
      <c r="G1574" t="s">
        <v>298</v>
      </c>
      <c r="H1574" t="s">
        <v>8089</v>
      </c>
      <c r="I1574" s="4">
        <v>30000000</v>
      </c>
      <c r="J1574" s="4">
        <v>191796233</v>
      </c>
      <c r="K1574">
        <v>8.3000000000000007</v>
      </c>
      <c r="L1574">
        <v>1.85</v>
      </c>
      <c r="M1574" t="s">
        <v>304</v>
      </c>
      <c r="N1574" t="s">
        <v>333</v>
      </c>
      <c r="O1574">
        <v>487</v>
      </c>
      <c r="P1574" t="s">
        <v>349</v>
      </c>
      <c r="Q1574">
        <v>15000</v>
      </c>
      <c r="R1574" t="s">
        <v>348</v>
      </c>
      <c r="S1574">
        <v>1000</v>
      </c>
      <c r="T1574" t="s">
        <v>2179</v>
      </c>
      <c r="U1574">
        <v>802</v>
      </c>
      <c r="V1574">
        <v>0</v>
      </c>
      <c r="W1574">
        <v>19046</v>
      </c>
      <c r="X1574">
        <v>1</v>
      </c>
      <c r="Y1574">
        <v>623757</v>
      </c>
      <c r="Z1574">
        <v>166</v>
      </c>
      <c r="AA1574">
        <v>391</v>
      </c>
      <c r="AB1574" t="s">
        <v>8090</v>
      </c>
    </row>
    <row r="1575" spans="1:28" x14ac:dyDescent="0.3">
      <c r="A1575" s="4" t="s">
        <v>8091</v>
      </c>
      <c r="B1575" t="s">
        <v>67</v>
      </c>
      <c r="C1575" t="s">
        <v>68</v>
      </c>
      <c r="D1575" t="s">
        <v>58</v>
      </c>
      <c r="E1575">
        <v>1994</v>
      </c>
      <c r="F1575">
        <v>116</v>
      </c>
      <c r="G1575" t="s">
        <v>3350</v>
      </c>
      <c r="H1575" t="s">
        <v>8092</v>
      </c>
      <c r="I1575" s="4">
        <v>25000000</v>
      </c>
      <c r="J1575" s="4">
        <v>121248145</v>
      </c>
      <c r="K1575">
        <v>7.2</v>
      </c>
      <c r="L1575">
        <v>2.35</v>
      </c>
      <c r="M1575" t="s">
        <v>612</v>
      </c>
      <c r="N1575" t="s">
        <v>1626</v>
      </c>
      <c r="O1575">
        <v>101</v>
      </c>
      <c r="P1575" t="s">
        <v>615</v>
      </c>
      <c r="Q1575">
        <v>18000</v>
      </c>
      <c r="R1575" t="s">
        <v>2321</v>
      </c>
      <c r="S1575">
        <v>946</v>
      </c>
      <c r="T1575" t="s">
        <v>1070</v>
      </c>
      <c r="U1575">
        <v>780</v>
      </c>
      <c r="V1575">
        <v>0</v>
      </c>
      <c r="W1575">
        <v>20966</v>
      </c>
      <c r="X1575">
        <v>0</v>
      </c>
      <c r="Y1575">
        <v>260981</v>
      </c>
      <c r="Z1575">
        <v>114</v>
      </c>
      <c r="AA1575">
        <v>373</v>
      </c>
      <c r="AB1575" t="s">
        <v>8093</v>
      </c>
    </row>
    <row r="1576" spans="1:28" x14ac:dyDescent="0.3">
      <c r="A1576" s="4" t="s">
        <v>8096</v>
      </c>
      <c r="B1576" t="s">
        <v>67</v>
      </c>
      <c r="C1576" t="s">
        <v>68</v>
      </c>
      <c r="D1576" t="s">
        <v>58</v>
      </c>
      <c r="E1576">
        <v>2012</v>
      </c>
      <c r="F1576">
        <v>104</v>
      </c>
      <c r="G1576" t="s">
        <v>241</v>
      </c>
      <c r="H1576" t="s">
        <v>8098</v>
      </c>
      <c r="I1576" s="4">
        <v>30000000</v>
      </c>
      <c r="J1576" s="4">
        <v>125014030</v>
      </c>
      <c r="K1576">
        <v>6.8</v>
      </c>
      <c r="L1576">
        <v>2.35</v>
      </c>
      <c r="M1576" t="s">
        <v>69</v>
      </c>
      <c r="N1576" t="s">
        <v>8094</v>
      </c>
      <c r="O1576">
        <v>23</v>
      </c>
      <c r="P1576" t="s">
        <v>471</v>
      </c>
      <c r="Q1576">
        <v>17000</v>
      </c>
      <c r="R1576" t="s">
        <v>8095</v>
      </c>
      <c r="S1576">
        <v>359</v>
      </c>
      <c r="T1576" t="s">
        <v>8097</v>
      </c>
      <c r="U1576">
        <v>281</v>
      </c>
      <c r="V1576">
        <v>32000</v>
      </c>
      <c r="W1576">
        <v>18322</v>
      </c>
      <c r="X1576">
        <v>0</v>
      </c>
      <c r="Y1576">
        <v>145852</v>
      </c>
      <c r="Z1576">
        <v>214</v>
      </c>
      <c r="AA1576">
        <v>164</v>
      </c>
      <c r="AB1576" t="s">
        <v>8099</v>
      </c>
    </row>
    <row r="1577" spans="1:28" x14ac:dyDescent="0.3">
      <c r="A1577" s="4" t="s">
        <v>8101</v>
      </c>
      <c r="B1577" t="s">
        <v>67</v>
      </c>
      <c r="C1577" t="s">
        <v>68</v>
      </c>
      <c r="D1577" t="s">
        <v>58</v>
      </c>
      <c r="E1577">
        <v>2010</v>
      </c>
      <c r="F1577">
        <v>106</v>
      </c>
      <c r="G1577" t="s">
        <v>19</v>
      </c>
      <c r="H1577" t="s">
        <v>8102</v>
      </c>
      <c r="I1577" s="4">
        <v>31000000</v>
      </c>
      <c r="J1577" s="4">
        <v>11854694</v>
      </c>
      <c r="K1577">
        <v>6.5</v>
      </c>
      <c r="L1577">
        <v>1.85</v>
      </c>
      <c r="M1577" t="s">
        <v>122</v>
      </c>
      <c r="N1577" t="s">
        <v>8100</v>
      </c>
      <c r="O1577">
        <v>12</v>
      </c>
      <c r="P1577" t="s">
        <v>418</v>
      </c>
      <c r="Q1577">
        <v>11000</v>
      </c>
      <c r="R1577" t="s">
        <v>527</v>
      </c>
      <c r="S1577">
        <v>3000</v>
      </c>
      <c r="T1577" t="s">
        <v>2321</v>
      </c>
      <c r="U1577">
        <v>946</v>
      </c>
      <c r="V1577">
        <v>0</v>
      </c>
      <c r="W1577">
        <v>17560</v>
      </c>
      <c r="X1577">
        <v>2</v>
      </c>
      <c r="Y1577">
        <v>14281</v>
      </c>
      <c r="Z1577">
        <v>126</v>
      </c>
      <c r="AA1577">
        <v>64</v>
      </c>
      <c r="AB1577" t="s">
        <v>8103</v>
      </c>
    </row>
    <row r="1578" spans="1:28" x14ac:dyDescent="0.3">
      <c r="A1578" s="4" t="s">
        <v>8104</v>
      </c>
      <c r="B1578" t="s">
        <v>67</v>
      </c>
      <c r="C1578" t="s">
        <v>68</v>
      </c>
      <c r="D1578" t="s">
        <v>58</v>
      </c>
      <c r="E1578">
        <v>2000</v>
      </c>
      <c r="F1578">
        <v>120</v>
      </c>
      <c r="G1578" t="s">
        <v>1655</v>
      </c>
      <c r="H1578" t="s">
        <v>8105</v>
      </c>
      <c r="I1578" s="4">
        <v>30000000</v>
      </c>
      <c r="J1578" s="4">
        <v>115648585</v>
      </c>
      <c r="K1578">
        <v>7.8</v>
      </c>
      <c r="L1578">
        <v>2.35</v>
      </c>
      <c r="M1578" t="s">
        <v>122</v>
      </c>
      <c r="N1578" t="s">
        <v>7854</v>
      </c>
      <c r="O1578">
        <v>132</v>
      </c>
      <c r="P1578" t="s">
        <v>4222</v>
      </c>
      <c r="Q1578">
        <v>33000</v>
      </c>
      <c r="R1578" t="s">
        <v>1746</v>
      </c>
      <c r="S1578">
        <v>18000</v>
      </c>
      <c r="T1578" t="s">
        <v>2103</v>
      </c>
      <c r="U1578">
        <v>1000</v>
      </c>
      <c r="V1578">
        <v>0</v>
      </c>
      <c r="W1578">
        <v>54877</v>
      </c>
      <c r="X1578">
        <v>1</v>
      </c>
      <c r="Y1578">
        <v>160776</v>
      </c>
      <c r="Z1578">
        <v>157</v>
      </c>
      <c r="AA1578">
        <v>402</v>
      </c>
      <c r="AB1578" t="s">
        <v>8106</v>
      </c>
    </row>
    <row r="1579" spans="1:28" x14ac:dyDescent="0.3">
      <c r="A1579" s="4" t="s">
        <v>8107</v>
      </c>
      <c r="B1579" t="s">
        <v>67</v>
      </c>
      <c r="C1579" t="s">
        <v>68</v>
      </c>
      <c r="D1579" t="s">
        <v>58</v>
      </c>
      <c r="E1579">
        <v>1990</v>
      </c>
      <c r="F1579">
        <v>135</v>
      </c>
      <c r="G1579" t="s">
        <v>80</v>
      </c>
      <c r="H1579" t="s">
        <v>8108</v>
      </c>
      <c r="I1579" s="4">
        <v>30000000</v>
      </c>
      <c r="J1579" s="4">
        <v>122012643</v>
      </c>
      <c r="K1579">
        <v>7.6</v>
      </c>
      <c r="L1579">
        <v>2.35</v>
      </c>
      <c r="M1579" t="s">
        <v>122</v>
      </c>
      <c r="N1579" t="s">
        <v>1334</v>
      </c>
      <c r="O1579">
        <v>323</v>
      </c>
      <c r="P1579" t="s">
        <v>1342</v>
      </c>
      <c r="Q1579">
        <v>826</v>
      </c>
      <c r="R1579" t="s">
        <v>1676</v>
      </c>
      <c r="S1579">
        <v>692</v>
      </c>
      <c r="T1579" t="s">
        <v>3706</v>
      </c>
      <c r="U1579">
        <v>495</v>
      </c>
      <c r="V1579">
        <v>0</v>
      </c>
      <c r="W1579">
        <v>2575</v>
      </c>
      <c r="X1579">
        <v>1</v>
      </c>
      <c r="Y1579">
        <v>143696</v>
      </c>
      <c r="Z1579">
        <v>104</v>
      </c>
      <c r="AA1579">
        <v>241</v>
      </c>
      <c r="AB1579" t="s">
        <v>8109</v>
      </c>
    </row>
    <row r="1580" spans="1:28" x14ac:dyDescent="0.3">
      <c r="A1580" s="4" t="s">
        <v>8110</v>
      </c>
      <c r="B1580" t="s">
        <v>67</v>
      </c>
      <c r="C1580" t="s">
        <v>68</v>
      </c>
      <c r="D1580" t="s">
        <v>58</v>
      </c>
      <c r="E1580">
        <v>2013</v>
      </c>
      <c r="F1580">
        <v>132</v>
      </c>
      <c r="G1580" t="s">
        <v>1566</v>
      </c>
      <c r="H1580" t="s">
        <v>8111</v>
      </c>
      <c r="I1580" s="4">
        <v>30000000</v>
      </c>
      <c r="J1580" s="4">
        <v>116631310</v>
      </c>
      <c r="K1580">
        <v>7.2</v>
      </c>
      <c r="L1580">
        <v>1.85</v>
      </c>
      <c r="M1580" t="s">
        <v>69</v>
      </c>
      <c r="N1580" t="s">
        <v>7032</v>
      </c>
      <c r="O1580">
        <v>304</v>
      </c>
      <c r="P1580" t="s">
        <v>5187</v>
      </c>
      <c r="Q1580">
        <v>15000</v>
      </c>
      <c r="R1580" t="s">
        <v>2057</v>
      </c>
      <c r="S1580">
        <v>1000</v>
      </c>
      <c r="T1580" t="s">
        <v>2553</v>
      </c>
      <c r="U1580">
        <v>898</v>
      </c>
      <c r="V1580">
        <v>41000</v>
      </c>
      <c r="W1580">
        <v>20035</v>
      </c>
      <c r="X1580">
        <v>0</v>
      </c>
      <c r="Y1580">
        <v>87665</v>
      </c>
      <c r="Z1580">
        <v>304</v>
      </c>
      <c r="AA1580">
        <v>323</v>
      </c>
      <c r="AB1580" t="s">
        <v>8112</v>
      </c>
    </row>
    <row r="1581" spans="1:28" x14ac:dyDescent="0.3">
      <c r="A1581" s="4" t="s">
        <v>8113</v>
      </c>
      <c r="B1581" t="s">
        <v>67</v>
      </c>
      <c r="C1581" t="s">
        <v>68</v>
      </c>
      <c r="D1581" t="s">
        <v>24160</v>
      </c>
      <c r="E1581">
        <v>2004</v>
      </c>
      <c r="F1581">
        <v>92</v>
      </c>
      <c r="G1581" t="s">
        <v>3923</v>
      </c>
      <c r="H1581" t="s">
        <v>8114</v>
      </c>
      <c r="I1581" s="4">
        <v>20000000</v>
      </c>
      <c r="J1581" s="4">
        <v>114324072</v>
      </c>
      <c r="K1581">
        <v>6.7</v>
      </c>
      <c r="L1581">
        <v>2.35</v>
      </c>
      <c r="M1581" t="s">
        <v>69</v>
      </c>
      <c r="N1581" t="s">
        <v>5064</v>
      </c>
      <c r="O1581">
        <v>43</v>
      </c>
      <c r="P1581" t="s">
        <v>3244</v>
      </c>
      <c r="Q1581">
        <v>989</v>
      </c>
      <c r="R1581" t="s">
        <v>1171</v>
      </c>
      <c r="S1581">
        <v>939</v>
      </c>
      <c r="T1581" t="s">
        <v>60</v>
      </c>
      <c r="U1581">
        <v>936</v>
      </c>
      <c r="V1581">
        <v>0</v>
      </c>
      <c r="W1581">
        <v>4730</v>
      </c>
      <c r="X1581">
        <v>0</v>
      </c>
      <c r="Y1581">
        <v>185338</v>
      </c>
      <c r="Z1581">
        <v>191</v>
      </c>
      <c r="AA1581">
        <v>392</v>
      </c>
      <c r="AB1581" t="s">
        <v>8115</v>
      </c>
    </row>
    <row r="1582" spans="1:28" x14ac:dyDescent="0.3">
      <c r="A1582" s="4" t="s">
        <v>8116</v>
      </c>
      <c r="B1582" t="s">
        <v>67</v>
      </c>
      <c r="C1582" t="s">
        <v>68</v>
      </c>
      <c r="D1582" t="s">
        <v>58</v>
      </c>
      <c r="E1582">
        <v>1991</v>
      </c>
      <c r="F1582">
        <v>99</v>
      </c>
      <c r="G1582" t="s">
        <v>2802</v>
      </c>
      <c r="H1582" t="s">
        <v>8118</v>
      </c>
      <c r="I1582" s="4">
        <v>38000000</v>
      </c>
      <c r="J1582" s="4">
        <v>113502246</v>
      </c>
      <c r="K1582">
        <v>6.8</v>
      </c>
      <c r="L1582">
        <v>1.85</v>
      </c>
      <c r="M1582" t="s">
        <v>69</v>
      </c>
      <c r="N1582" t="s">
        <v>190</v>
      </c>
      <c r="O1582">
        <v>188</v>
      </c>
      <c r="P1582" t="s">
        <v>3990</v>
      </c>
      <c r="Q1582">
        <v>1000</v>
      </c>
      <c r="R1582" t="s">
        <v>7445</v>
      </c>
      <c r="S1582">
        <v>1000</v>
      </c>
      <c r="T1582" t="s">
        <v>8117</v>
      </c>
      <c r="U1582">
        <v>436</v>
      </c>
      <c r="V1582">
        <v>5000</v>
      </c>
      <c r="W1582">
        <v>3696</v>
      </c>
      <c r="X1582">
        <v>0</v>
      </c>
      <c r="Y1582">
        <v>96607</v>
      </c>
      <c r="Z1582">
        <v>55</v>
      </c>
      <c r="AA1582">
        <v>125</v>
      </c>
      <c r="AB1582" t="s">
        <v>8119</v>
      </c>
    </row>
    <row r="1583" spans="1:28" x14ac:dyDescent="0.3">
      <c r="A1583" s="4" t="s">
        <v>8120</v>
      </c>
      <c r="B1583" t="s">
        <v>67</v>
      </c>
      <c r="C1583" t="s">
        <v>68</v>
      </c>
      <c r="D1583" t="s">
        <v>58</v>
      </c>
      <c r="E1583">
        <v>1995</v>
      </c>
      <c r="F1583">
        <v>90</v>
      </c>
      <c r="G1583" t="s">
        <v>4228</v>
      </c>
      <c r="H1583" t="s">
        <v>8121</v>
      </c>
      <c r="I1583" s="4">
        <v>30000000</v>
      </c>
      <c r="J1583" s="4">
        <v>108360000</v>
      </c>
      <c r="K1583">
        <v>6.3</v>
      </c>
      <c r="L1583">
        <v>2.35</v>
      </c>
      <c r="M1583" t="s">
        <v>69</v>
      </c>
      <c r="N1583" t="s">
        <v>4987</v>
      </c>
      <c r="O1583">
        <v>176</v>
      </c>
      <c r="P1583" t="s">
        <v>769</v>
      </c>
      <c r="Q1583">
        <v>531</v>
      </c>
      <c r="R1583" t="s">
        <v>1370</v>
      </c>
      <c r="S1583">
        <v>461</v>
      </c>
      <c r="T1583" t="s">
        <v>4138</v>
      </c>
      <c r="U1583">
        <v>460</v>
      </c>
      <c r="V1583">
        <v>0</v>
      </c>
      <c r="W1583">
        <v>2203</v>
      </c>
      <c r="X1583">
        <v>0</v>
      </c>
      <c r="Y1583">
        <v>160321</v>
      </c>
      <c r="Z1583">
        <v>59</v>
      </c>
      <c r="AA1583">
        <v>178</v>
      </c>
      <c r="AB1583" t="s">
        <v>8122</v>
      </c>
    </row>
    <row r="1584" spans="1:28" x14ac:dyDescent="0.3">
      <c r="A1584" s="4" t="s">
        <v>8123</v>
      </c>
      <c r="B1584" t="s">
        <v>67</v>
      </c>
      <c r="C1584" t="s">
        <v>68</v>
      </c>
      <c r="D1584" t="s">
        <v>58</v>
      </c>
      <c r="E1584">
        <v>2001</v>
      </c>
      <c r="F1584">
        <v>111</v>
      </c>
      <c r="G1584" t="s">
        <v>2734</v>
      </c>
      <c r="H1584" t="s">
        <v>8125</v>
      </c>
      <c r="I1584" s="4">
        <v>37000000</v>
      </c>
      <c r="J1584" s="4">
        <v>108244774</v>
      </c>
      <c r="K1584">
        <v>6.2</v>
      </c>
      <c r="L1584">
        <v>1.85</v>
      </c>
      <c r="M1584" t="s">
        <v>304</v>
      </c>
      <c r="N1584" t="s">
        <v>3317</v>
      </c>
      <c r="O1584">
        <v>0</v>
      </c>
      <c r="P1584" t="s">
        <v>284</v>
      </c>
      <c r="Q1584">
        <v>11000</v>
      </c>
      <c r="R1584" t="s">
        <v>3319</v>
      </c>
      <c r="S1584">
        <v>995</v>
      </c>
      <c r="T1584" t="s">
        <v>8124</v>
      </c>
      <c r="U1584">
        <v>529</v>
      </c>
      <c r="V1584">
        <v>0</v>
      </c>
      <c r="W1584">
        <v>13645</v>
      </c>
      <c r="X1584">
        <v>2</v>
      </c>
      <c r="Y1584">
        <v>94049</v>
      </c>
      <c r="Z1584">
        <v>108</v>
      </c>
      <c r="AA1584">
        <v>301</v>
      </c>
      <c r="AB1584" t="s">
        <v>8126</v>
      </c>
    </row>
    <row r="1585" spans="1:28" x14ac:dyDescent="0.3">
      <c r="A1585" s="4" t="s">
        <v>8127</v>
      </c>
      <c r="B1585" t="s">
        <v>67</v>
      </c>
      <c r="C1585" t="s">
        <v>68</v>
      </c>
      <c r="D1585" t="s">
        <v>58</v>
      </c>
      <c r="E1585">
        <v>1996</v>
      </c>
      <c r="F1585">
        <v>103</v>
      </c>
      <c r="G1585" t="s">
        <v>10</v>
      </c>
      <c r="H1585" t="s">
        <v>8128</v>
      </c>
      <c r="I1585" s="4">
        <v>26000000</v>
      </c>
      <c r="J1585" s="4">
        <v>105444419</v>
      </c>
      <c r="K1585">
        <v>6.2</v>
      </c>
      <c r="L1585">
        <v>1.85</v>
      </c>
      <c r="M1585" t="s">
        <v>122</v>
      </c>
      <c r="N1585" t="s">
        <v>7491</v>
      </c>
      <c r="O1585">
        <v>37</v>
      </c>
      <c r="P1585" t="s">
        <v>4145</v>
      </c>
      <c r="Q1585">
        <v>944</v>
      </c>
      <c r="R1585" t="s">
        <v>6714</v>
      </c>
      <c r="S1585">
        <v>893</v>
      </c>
      <c r="T1585" t="s">
        <v>1847</v>
      </c>
      <c r="U1585">
        <v>452</v>
      </c>
      <c r="V1585">
        <v>0</v>
      </c>
      <c r="W1585">
        <v>3143</v>
      </c>
      <c r="X1585">
        <v>3</v>
      </c>
      <c r="Y1585">
        <v>31817</v>
      </c>
      <c r="Z1585">
        <v>50</v>
      </c>
      <c r="AA1585">
        <v>117</v>
      </c>
      <c r="AB1585" t="s">
        <v>8129</v>
      </c>
    </row>
    <row r="1586" spans="1:28" x14ac:dyDescent="0.3">
      <c r="A1586" s="4" t="s">
        <v>8130</v>
      </c>
      <c r="B1586" t="s">
        <v>67</v>
      </c>
      <c r="C1586" t="s">
        <v>68</v>
      </c>
      <c r="D1586" t="s">
        <v>58</v>
      </c>
      <c r="E1586">
        <v>1995</v>
      </c>
      <c r="F1586">
        <v>127</v>
      </c>
      <c r="G1586" t="s">
        <v>2161</v>
      </c>
      <c r="H1586" t="s">
        <v>8131</v>
      </c>
      <c r="I1586" s="4">
        <v>33000000</v>
      </c>
      <c r="J1586" s="4">
        <v>100125340</v>
      </c>
      <c r="K1586">
        <v>8.6</v>
      </c>
      <c r="L1586">
        <v>2.35</v>
      </c>
      <c r="M1586" t="s">
        <v>612</v>
      </c>
      <c r="N1586" t="s">
        <v>712</v>
      </c>
      <c r="O1586">
        <v>21000</v>
      </c>
      <c r="P1586" t="s">
        <v>493</v>
      </c>
      <c r="Q1586">
        <v>11000</v>
      </c>
      <c r="R1586" t="s">
        <v>367</v>
      </c>
      <c r="S1586">
        <v>11000</v>
      </c>
      <c r="T1586" t="s">
        <v>1523</v>
      </c>
      <c r="U1586">
        <v>360</v>
      </c>
      <c r="V1586">
        <v>39000</v>
      </c>
      <c r="W1586">
        <v>22678</v>
      </c>
      <c r="X1586">
        <v>0</v>
      </c>
      <c r="Y1586">
        <v>1023511</v>
      </c>
      <c r="Z1586">
        <v>216</v>
      </c>
      <c r="AA1586">
        <v>1080</v>
      </c>
      <c r="AB1586" t="s">
        <v>8132</v>
      </c>
    </row>
    <row r="1587" spans="1:28" x14ac:dyDescent="0.3">
      <c r="A1587" s="4" t="s">
        <v>8133</v>
      </c>
      <c r="B1587" t="s">
        <v>67</v>
      </c>
      <c r="C1587" t="s">
        <v>8136</v>
      </c>
      <c r="D1587" t="s">
        <v>58</v>
      </c>
      <c r="E1587">
        <v>2009</v>
      </c>
      <c r="F1587">
        <v>112</v>
      </c>
      <c r="G1587" t="s">
        <v>2829</v>
      </c>
      <c r="H1587" t="s">
        <v>8134</v>
      </c>
      <c r="I1587" s="4">
        <v>30000000</v>
      </c>
      <c r="J1587" s="4">
        <v>115646235</v>
      </c>
      <c r="K1587">
        <v>8</v>
      </c>
      <c r="L1587">
        <v>1.85</v>
      </c>
      <c r="M1587" t="s">
        <v>612</v>
      </c>
      <c r="N1587" t="s">
        <v>1411</v>
      </c>
      <c r="O1587">
        <v>662</v>
      </c>
      <c r="P1587" t="s">
        <v>590</v>
      </c>
      <c r="Q1587">
        <v>2000</v>
      </c>
      <c r="R1587" t="s">
        <v>6185</v>
      </c>
      <c r="S1587">
        <v>433</v>
      </c>
      <c r="T1587" t="s">
        <v>2501</v>
      </c>
      <c r="U1587">
        <v>107</v>
      </c>
      <c r="V1587">
        <v>22000</v>
      </c>
      <c r="W1587">
        <v>2639</v>
      </c>
      <c r="X1587">
        <v>0</v>
      </c>
      <c r="Y1587">
        <v>531737</v>
      </c>
      <c r="Z1587">
        <v>472</v>
      </c>
      <c r="AA1587">
        <v>1262</v>
      </c>
      <c r="AB1587" t="s">
        <v>8135</v>
      </c>
    </row>
    <row r="1588" spans="1:28" x14ac:dyDescent="0.3">
      <c r="A1588" s="4" t="s">
        <v>8138</v>
      </c>
      <c r="B1588" t="s">
        <v>67</v>
      </c>
      <c r="C1588" t="s">
        <v>68</v>
      </c>
      <c r="D1588" t="s">
        <v>58</v>
      </c>
      <c r="E1588">
        <v>2004</v>
      </c>
      <c r="F1588">
        <v>87</v>
      </c>
      <c r="G1588" t="s">
        <v>298</v>
      </c>
      <c r="H1588" t="s">
        <v>8140</v>
      </c>
      <c r="I1588" s="4">
        <v>30000000</v>
      </c>
      <c r="J1588" s="4">
        <v>85416609</v>
      </c>
      <c r="K1588">
        <v>7</v>
      </c>
      <c r="L1588">
        <v>1.85</v>
      </c>
      <c r="M1588" t="s">
        <v>122</v>
      </c>
      <c r="N1588" t="s">
        <v>8137</v>
      </c>
      <c r="O1588">
        <v>47</v>
      </c>
      <c r="P1588" t="s">
        <v>127</v>
      </c>
      <c r="Q1588">
        <v>19000</v>
      </c>
      <c r="R1588" t="s">
        <v>1792</v>
      </c>
      <c r="S1588">
        <v>542</v>
      </c>
      <c r="T1588" t="s">
        <v>8139</v>
      </c>
      <c r="U1588">
        <v>217</v>
      </c>
      <c r="V1588">
        <v>0</v>
      </c>
      <c r="W1588">
        <v>20097</v>
      </c>
      <c r="X1588">
        <v>0</v>
      </c>
      <c r="Y1588">
        <v>58906</v>
      </c>
      <c r="Z1588">
        <v>89</v>
      </c>
      <c r="AA1588">
        <v>186</v>
      </c>
      <c r="AB1588" t="s">
        <v>8141</v>
      </c>
    </row>
    <row r="1589" spans="1:28" x14ac:dyDescent="0.3">
      <c r="A1589" s="4" t="s">
        <v>8143</v>
      </c>
      <c r="B1589" t="s">
        <v>67</v>
      </c>
      <c r="C1589" t="s">
        <v>68</v>
      </c>
      <c r="D1589" t="s">
        <v>58</v>
      </c>
      <c r="E1589">
        <v>2003</v>
      </c>
      <c r="F1589">
        <v>138</v>
      </c>
      <c r="G1589" t="s">
        <v>2161</v>
      </c>
      <c r="H1589" t="s">
        <v>8145</v>
      </c>
      <c r="I1589" s="4">
        <v>25000000</v>
      </c>
      <c r="J1589" s="4">
        <v>90135191</v>
      </c>
      <c r="K1589">
        <v>8</v>
      </c>
      <c r="L1589">
        <v>2.35</v>
      </c>
      <c r="M1589" t="s">
        <v>612</v>
      </c>
      <c r="N1589" t="s">
        <v>3705</v>
      </c>
      <c r="O1589">
        <v>16000</v>
      </c>
      <c r="P1589" t="s">
        <v>6697</v>
      </c>
      <c r="Q1589">
        <v>616</v>
      </c>
      <c r="R1589" t="s">
        <v>8142</v>
      </c>
      <c r="S1589">
        <v>541</v>
      </c>
      <c r="T1589" t="s">
        <v>8144</v>
      </c>
      <c r="U1589">
        <v>262</v>
      </c>
      <c r="V1589">
        <v>12000</v>
      </c>
      <c r="W1589">
        <v>1942</v>
      </c>
      <c r="X1589">
        <v>0</v>
      </c>
      <c r="Y1589">
        <v>338415</v>
      </c>
      <c r="Z1589">
        <v>229</v>
      </c>
      <c r="AA1589">
        <v>935</v>
      </c>
      <c r="AB1589" t="s">
        <v>8146</v>
      </c>
    </row>
    <row r="1590" spans="1:28" x14ac:dyDescent="0.3">
      <c r="A1590" s="4" t="s">
        <v>8147</v>
      </c>
      <c r="B1590" t="s">
        <v>67</v>
      </c>
      <c r="C1590" t="s">
        <v>68</v>
      </c>
      <c r="D1590" t="s">
        <v>58</v>
      </c>
      <c r="E1590">
        <v>2004</v>
      </c>
      <c r="F1590">
        <v>132</v>
      </c>
      <c r="G1590" t="s">
        <v>3805</v>
      </c>
      <c r="H1590" t="s">
        <v>8149</v>
      </c>
      <c r="I1590" s="4">
        <v>30000000</v>
      </c>
      <c r="J1590" s="4">
        <v>100422786</v>
      </c>
      <c r="K1590">
        <v>8.1</v>
      </c>
      <c r="L1590">
        <v>2.35</v>
      </c>
      <c r="M1590" t="s">
        <v>69</v>
      </c>
      <c r="N1590" t="s">
        <v>3705</v>
      </c>
      <c r="O1590">
        <v>16000</v>
      </c>
      <c r="P1590" t="s">
        <v>3705</v>
      </c>
      <c r="Q1590">
        <v>16000</v>
      </c>
      <c r="R1590" t="s">
        <v>493</v>
      </c>
      <c r="S1590">
        <v>11000</v>
      </c>
      <c r="T1590" t="s">
        <v>8148</v>
      </c>
      <c r="U1590">
        <v>567</v>
      </c>
      <c r="V1590">
        <v>14000</v>
      </c>
      <c r="W1590">
        <v>28830</v>
      </c>
      <c r="X1590">
        <v>1</v>
      </c>
      <c r="Y1590">
        <v>482064</v>
      </c>
      <c r="Z1590">
        <v>268</v>
      </c>
      <c r="AA1590">
        <v>1106</v>
      </c>
      <c r="AB1590" t="s">
        <v>8150</v>
      </c>
    </row>
    <row r="1591" spans="1:28" x14ac:dyDescent="0.3">
      <c r="A1591" s="4" t="s">
        <v>8151</v>
      </c>
      <c r="B1591" t="s">
        <v>67</v>
      </c>
      <c r="C1591" t="s">
        <v>68</v>
      </c>
      <c r="D1591" t="s">
        <v>58</v>
      </c>
      <c r="E1591">
        <v>1999</v>
      </c>
      <c r="F1591">
        <v>103</v>
      </c>
      <c r="G1591" t="s">
        <v>1034</v>
      </c>
      <c r="H1591" t="s">
        <v>8152</v>
      </c>
      <c r="I1591" s="4">
        <v>30000000</v>
      </c>
      <c r="J1591" s="4">
        <v>106694016</v>
      </c>
      <c r="K1591">
        <v>6.7</v>
      </c>
      <c r="L1591">
        <v>1.85</v>
      </c>
      <c r="M1591" t="s">
        <v>612</v>
      </c>
      <c r="N1591" t="s">
        <v>4227</v>
      </c>
      <c r="O1591">
        <v>11000</v>
      </c>
      <c r="P1591" t="s">
        <v>1765</v>
      </c>
      <c r="Q1591">
        <v>22000</v>
      </c>
      <c r="R1591" t="s">
        <v>1674</v>
      </c>
      <c r="S1591">
        <v>979</v>
      </c>
      <c r="T1591" t="s">
        <v>1356</v>
      </c>
      <c r="U1591">
        <v>636</v>
      </c>
      <c r="V1591">
        <v>0</v>
      </c>
      <c r="W1591">
        <v>24333</v>
      </c>
      <c r="X1591">
        <v>2</v>
      </c>
      <c r="Y1591">
        <v>123940</v>
      </c>
      <c r="Z1591">
        <v>145</v>
      </c>
      <c r="AA1591">
        <v>337</v>
      </c>
      <c r="AB1591" t="s">
        <v>8153</v>
      </c>
    </row>
    <row r="1592" spans="1:28" x14ac:dyDescent="0.3">
      <c r="A1592" s="4" t="s">
        <v>8154</v>
      </c>
      <c r="B1592" t="s">
        <v>67</v>
      </c>
      <c r="C1592" t="s">
        <v>68</v>
      </c>
      <c r="D1592" t="s">
        <v>58</v>
      </c>
      <c r="E1592">
        <v>2004</v>
      </c>
      <c r="F1592">
        <v>123</v>
      </c>
      <c r="G1592" t="s">
        <v>241</v>
      </c>
      <c r="H1592" t="s">
        <v>8155</v>
      </c>
      <c r="I1592" s="4">
        <v>29000000</v>
      </c>
      <c r="J1592" s="4">
        <v>64286</v>
      </c>
      <c r="K1592">
        <v>7.9</v>
      </c>
      <c r="L1592">
        <v>2.35</v>
      </c>
      <c r="M1592" t="s">
        <v>69</v>
      </c>
      <c r="N1592" t="s">
        <v>6394</v>
      </c>
      <c r="O1592">
        <v>415</v>
      </c>
      <c r="P1592" t="s">
        <v>4222</v>
      </c>
      <c r="Q1592">
        <v>33000</v>
      </c>
      <c r="R1592" t="s">
        <v>7337</v>
      </c>
      <c r="S1592">
        <v>638</v>
      </c>
      <c r="T1592" t="s">
        <v>6488</v>
      </c>
      <c r="U1592">
        <v>545</v>
      </c>
      <c r="V1592">
        <v>57000</v>
      </c>
      <c r="W1592">
        <v>34495</v>
      </c>
      <c r="X1592">
        <v>0</v>
      </c>
      <c r="Y1592">
        <v>396396</v>
      </c>
      <c r="Z1592">
        <v>177</v>
      </c>
      <c r="AA1592">
        <v>1111</v>
      </c>
      <c r="AB1592" t="s">
        <v>8156</v>
      </c>
    </row>
    <row r="1593" spans="1:28" x14ac:dyDescent="0.3">
      <c r="A1593" s="4" t="s">
        <v>8158</v>
      </c>
      <c r="B1593" t="s">
        <v>67</v>
      </c>
      <c r="C1593" t="s">
        <v>68</v>
      </c>
      <c r="D1593" t="s">
        <v>58</v>
      </c>
      <c r="E1593">
        <v>2008</v>
      </c>
      <c r="F1593">
        <v>111</v>
      </c>
      <c r="G1593" t="s">
        <v>1700</v>
      </c>
      <c r="H1593" t="s">
        <v>8160</v>
      </c>
      <c r="I1593" s="4">
        <v>30000000</v>
      </c>
      <c r="J1593" s="4">
        <v>76806312</v>
      </c>
      <c r="K1593">
        <v>6.1</v>
      </c>
      <c r="L1593">
        <v>2.35</v>
      </c>
      <c r="M1593" t="s">
        <v>69</v>
      </c>
      <c r="N1593" t="s">
        <v>6242</v>
      </c>
      <c r="O1593">
        <v>98</v>
      </c>
      <c r="P1593" t="s">
        <v>261</v>
      </c>
      <c r="Q1593">
        <v>2000</v>
      </c>
      <c r="R1593" t="s">
        <v>8157</v>
      </c>
      <c r="S1593">
        <v>805</v>
      </c>
      <c r="T1593" t="s">
        <v>8159</v>
      </c>
      <c r="U1593">
        <v>71</v>
      </c>
      <c r="V1593">
        <v>0</v>
      </c>
      <c r="W1593">
        <v>2978</v>
      </c>
      <c r="X1593">
        <v>1</v>
      </c>
      <c r="Y1593">
        <v>124501</v>
      </c>
      <c r="Z1593">
        <v>175</v>
      </c>
      <c r="AA1593">
        <v>154</v>
      </c>
      <c r="AB1593" t="s">
        <v>8161</v>
      </c>
    </row>
    <row r="1594" spans="1:28" x14ac:dyDescent="0.3">
      <c r="A1594" s="4" t="s">
        <v>8163</v>
      </c>
      <c r="B1594" t="s">
        <v>67</v>
      </c>
      <c r="C1594" t="s">
        <v>68</v>
      </c>
      <c r="D1594" t="s">
        <v>58</v>
      </c>
      <c r="E1594">
        <v>2009</v>
      </c>
      <c r="F1594">
        <v>102</v>
      </c>
      <c r="G1594" t="s">
        <v>8162</v>
      </c>
      <c r="H1594" t="s">
        <v>8164</v>
      </c>
      <c r="I1594" s="4">
        <v>30000000</v>
      </c>
      <c r="J1594" s="4">
        <v>79566871</v>
      </c>
      <c r="K1594">
        <v>4.2</v>
      </c>
      <c r="L1594">
        <v>1.85</v>
      </c>
      <c r="M1594" t="s">
        <v>304</v>
      </c>
      <c r="N1594" t="s">
        <v>1698</v>
      </c>
      <c r="O1594">
        <v>23</v>
      </c>
      <c r="P1594" t="s">
        <v>6966</v>
      </c>
      <c r="Q1594">
        <v>1000</v>
      </c>
      <c r="R1594" t="s">
        <v>1778</v>
      </c>
      <c r="S1594">
        <v>1000</v>
      </c>
      <c r="T1594" t="s">
        <v>1633</v>
      </c>
      <c r="U1594">
        <v>635</v>
      </c>
      <c r="V1594">
        <v>0</v>
      </c>
      <c r="W1594">
        <v>4516</v>
      </c>
      <c r="X1594">
        <v>2</v>
      </c>
      <c r="Y1594">
        <v>31760</v>
      </c>
      <c r="Z1594">
        <v>131</v>
      </c>
      <c r="AA1594">
        <v>140</v>
      </c>
      <c r="AB1594" t="s">
        <v>8165</v>
      </c>
    </row>
    <row r="1595" spans="1:28" x14ac:dyDescent="0.3">
      <c r="A1595" s="4" t="s">
        <v>8168</v>
      </c>
      <c r="B1595" t="s">
        <v>67</v>
      </c>
      <c r="C1595" t="s">
        <v>793</v>
      </c>
      <c r="D1595" t="s">
        <v>58</v>
      </c>
      <c r="E1595">
        <v>2000</v>
      </c>
      <c r="F1595">
        <v>78</v>
      </c>
      <c r="G1595" t="s">
        <v>2004</v>
      </c>
      <c r="H1595" t="s">
        <v>8169</v>
      </c>
      <c r="I1595" s="4">
        <v>30000000</v>
      </c>
      <c r="J1595" s="4">
        <v>76501438</v>
      </c>
      <c r="K1595">
        <v>6.1</v>
      </c>
      <c r="L1595">
        <v>1.85</v>
      </c>
      <c r="M1595" t="s">
        <v>304</v>
      </c>
      <c r="N1595" t="s">
        <v>8166</v>
      </c>
      <c r="O1595">
        <v>0</v>
      </c>
      <c r="P1595" t="s">
        <v>2334</v>
      </c>
      <c r="Q1595">
        <v>971</v>
      </c>
      <c r="R1595" t="s">
        <v>8167</v>
      </c>
      <c r="S1595">
        <v>844</v>
      </c>
      <c r="T1595" t="s">
        <v>6171</v>
      </c>
      <c r="U1595">
        <v>786</v>
      </c>
      <c r="V1595">
        <v>181</v>
      </c>
      <c r="W1595">
        <v>4527</v>
      </c>
      <c r="X1595">
        <v>0</v>
      </c>
      <c r="Y1595">
        <v>8146</v>
      </c>
      <c r="Z1595">
        <v>41</v>
      </c>
      <c r="AA1595">
        <v>49</v>
      </c>
      <c r="AB1595" t="s">
        <v>8170</v>
      </c>
    </row>
    <row r="1596" spans="1:28" x14ac:dyDescent="0.3">
      <c r="A1596" s="4" t="s">
        <v>8171</v>
      </c>
      <c r="B1596" t="s">
        <v>67</v>
      </c>
      <c r="C1596" t="s">
        <v>68</v>
      </c>
      <c r="D1596" t="s">
        <v>58</v>
      </c>
      <c r="E1596">
        <v>1991</v>
      </c>
      <c r="F1596">
        <v>132</v>
      </c>
      <c r="G1596" t="s">
        <v>241</v>
      </c>
      <c r="H1596" t="s">
        <v>8173</v>
      </c>
      <c r="I1596" s="4">
        <v>30000000</v>
      </c>
      <c r="J1596" s="4">
        <v>74787599</v>
      </c>
      <c r="K1596">
        <v>6.6</v>
      </c>
      <c r="L1596">
        <v>1.85</v>
      </c>
      <c r="M1596" t="s">
        <v>612</v>
      </c>
      <c r="N1596" t="s">
        <v>6125</v>
      </c>
      <c r="O1596">
        <v>0</v>
      </c>
      <c r="P1596" t="s">
        <v>3314</v>
      </c>
      <c r="Q1596">
        <v>769</v>
      </c>
      <c r="R1596" t="s">
        <v>1764</v>
      </c>
      <c r="S1596">
        <v>713</v>
      </c>
      <c r="T1596" t="s">
        <v>8172</v>
      </c>
      <c r="U1596">
        <v>252</v>
      </c>
      <c r="V1596">
        <v>883</v>
      </c>
      <c r="W1596">
        <v>1936</v>
      </c>
      <c r="X1596">
        <v>1</v>
      </c>
      <c r="Y1596">
        <v>12549</v>
      </c>
      <c r="Z1596">
        <v>30</v>
      </c>
      <c r="AA1596">
        <v>109</v>
      </c>
      <c r="AB1596" t="s">
        <v>8174</v>
      </c>
    </row>
    <row r="1597" spans="1:28" x14ac:dyDescent="0.3">
      <c r="A1597" s="4" t="s">
        <v>8175</v>
      </c>
      <c r="B1597" t="s">
        <v>67</v>
      </c>
      <c r="C1597" t="s">
        <v>68</v>
      </c>
      <c r="D1597" t="s">
        <v>58</v>
      </c>
      <c r="E1597">
        <v>1994</v>
      </c>
      <c r="F1597">
        <v>133</v>
      </c>
      <c r="G1597" t="s">
        <v>7719</v>
      </c>
      <c r="H1597" t="s">
        <v>8176</v>
      </c>
      <c r="I1597" s="4">
        <v>30000000</v>
      </c>
      <c r="J1597" s="4">
        <v>66528842</v>
      </c>
      <c r="K1597">
        <v>7.5</v>
      </c>
      <c r="L1597">
        <v>1.85</v>
      </c>
      <c r="M1597" t="s">
        <v>612</v>
      </c>
      <c r="N1597" t="s">
        <v>1040</v>
      </c>
      <c r="O1597">
        <v>380</v>
      </c>
      <c r="P1597" t="s">
        <v>788</v>
      </c>
      <c r="Q1597">
        <v>12000</v>
      </c>
      <c r="R1597" t="s">
        <v>367</v>
      </c>
      <c r="S1597">
        <v>11000</v>
      </c>
      <c r="T1597" t="s">
        <v>716</v>
      </c>
      <c r="U1597">
        <v>918</v>
      </c>
      <c r="V1597">
        <v>11000</v>
      </c>
      <c r="W1597">
        <v>26388</v>
      </c>
      <c r="X1597">
        <v>2</v>
      </c>
      <c r="Y1597">
        <v>112175</v>
      </c>
      <c r="Z1597">
        <v>57</v>
      </c>
      <c r="AA1597">
        <v>329</v>
      </c>
      <c r="AB1597" t="s">
        <v>8177</v>
      </c>
    </row>
    <row r="1598" spans="1:28" x14ac:dyDescent="0.3">
      <c r="A1598" s="4" t="s">
        <v>8179</v>
      </c>
      <c r="B1598" t="s">
        <v>67</v>
      </c>
      <c r="C1598" t="s">
        <v>68</v>
      </c>
      <c r="D1598" t="s">
        <v>58</v>
      </c>
      <c r="E1598">
        <v>2009</v>
      </c>
      <c r="F1598">
        <v>108</v>
      </c>
      <c r="G1598" t="s">
        <v>241</v>
      </c>
      <c r="H1598" t="s">
        <v>8181</v>
      </c>
      <c r="I1598" s="4">
        <v>25000000</v>
      </c>
      <c r="J1598" s="4">
        <v>83813460</v>
      </c>
      <c r="K1598">
        <v>7.4</v>
      </c>
      <c r="L1598">
        <v>1.85</v>
      </c>
      <c r="M1598" t="s">
        <v>612</v>
      </c>
      <c r="N1598" t="s">
        <v>8178</v>
      </c>
      <c r="O1598">
        <v>655</v>
      </c>
      <c r="P1598" t="s">
        <v>109</v>
      </c>
      <c r="Q1598">
        <v>24000</v>
      </c>
      <c r="R1598" t="s">
        <v>2474</v>
      </c>
      <c r="S1598">
        <v>10000</v>
      </c>
      <c r="T1598" t="s">
        <v>8180</v>
      </c>
      <c r="U1598">
        <v>940</v>
      </c>
      <c r="V1598">
        <v>19000</v>
      </c>
      <c r="W1598">
        <v>35209</v>
      </c>
      <c r="X1598">
        <v>0</v>
      </c>
      <c r="Y1598">
        <v>270238</v>
      </c>
      <c r="Z1598">
        <v>391</v>
      </c>
      <c r="AA1598">
        <v>452</v>
      </c>
      <c r="AB1598" t="s">
        <v>8182</v>
      </c>
    </row>
    <row r="1599" spans="1:28" x14ac:dyDescent="0.3">
      <c r="A1599" s="4" t="s">
        <v>8185</v>
      </c>
      <c r="B1599" t="s">
        <v>67</v>
      </c>
      <c r="C1599" t="s">
        <v>68</v>
      </c>
      <c r="D1599" t="s">
        <v>58</v>
      </c>
      <c r="E1599">
        <v>2002</v>
      </c>
      <c r="F1599">
        <v>125</v>
      </c>
      <c r="G1599" t="s">
        <v>2545</v>
      </c>
      <c r="H1599" t="s">
        <v>8187</v>
      </c>
      <c r="I1599" s="4">
        <v>30000000</v>
      </c>
      <c r="J1599" s="4">
        <v>65010106</v>
      </c>
      <c r="K1599">
        <v>7.2</v>
      </c>
      <c r="L1599">
        <v>1.85</v>
      </c>
      <c r="M1599" t="s">
        <v>612</v>
      </c>
      <c r="N1599" t="s">
        <v>8183</v>
      </c>
      <c r="O1599">
        <v>729</v>
      </c>
      <c r="P1599" t="s">
        <v>8054</v>
      </c>
      <c r="Q1599">
        <v>442</v>
      </c>
      <c r="R1599" t="s">
        <v>8184</v>
      </c>
      <c r="S1599">
        <v>344</v>
      </c>
      <c r="T1599" t="s">
        <v>8186</v>
      </c>
      <c r="U1599">
        <v>322</v>
      </c>
      <c r="V1599">
        <v>0</v>
      </c>
      <c r="W1599">
        <v>1556</v>
      </c>
      <c r="X1599">
        <v>1</v>
      </c>
      <c r="Y1599">
        <v>107557</v>
      </c>
      <c r="Z1599">
        <v>217</v>
      </c>
      <c r="AA1599">
        <v>612</v>
      </c>
      <c r="AB1599" t="s">
        <v>8188</v>
      </c>
    </row>
    <row r="1600" spans="1:28" x14ac:dyDescent="0.3">
      <c r="A1600" s="4" t="s">
        <v>8193</v>
      </c>
      <c r="B1600" t="s">
        <v>67</v>
      </c>
      <c r="C1600" t="s">
        <v>68</v>
      </c>
      <c r="D1600" t="s">
        <v>58</v>
      </c>
      <c r="E1600">
        <v>2013</v>
      </c>
      <c r="F1600">
        <v>98</v>
      </c>
      <c r="G1600" t="s">
        <v>8191</v>
      </c>
      <c r="H1600" t="s">
        <v>8195</v>
      </c>
      <c r="I1600" s="4">
        <v>35000000</v>
      </c>
      <c r="J1600" s="4">
        <v>66359959</v>
      </c>
      <c r="K1600">
        <v>6.9</v>
      </c>
      <c r="L1600">
        <v>2.35</v>
      </c>
      <c r="M1600" t="s">
        <v>69</v>
      </c>
      <c r="N1600" t="s">
        <v>8189</v>
      </c>
      <c r="O1600">
        <v>129</v>
      </c>
      <c r="P1600" t="s">
        <v>8192</v>
      </c>
      <c r="Q1600">
        <v>303</v>
      </c>
      <c r="R1600" t="s">
        <v>8190</v>
      </c>
      <c r="S1600">
        <v>18</v>
      </c>
      <c r="T1600" t="s">
        <v>8194</v>
      </c>
      <c r="U1600">
        <v>7</v>
      </c>
      <c r="V1600">
        <v>81000</v>
      </c>
      <c r="W1600">
        <v>337</v>
      </c>
      <c r="X1600">
        <v>0</v>
      </c>
      <c r="Y1600">
        <v>184641</v>
      </c>
      <c r="Z1600">
        <v>452</v>
      </c>
      <c r="AA1600">
        <v>326</v>
      </c>
      <c r="AB1600" t="s">
        <v>8196</v>
      </c>
    </row>
    <row r="1601" spans="1:28" x14ac:dyDescent="0.3">
      <c r="A1601" s="4" t="s">
        <v>8198</v>
      </c>
      <c r="B1601" t="s">
        <v>67</v>
      </c>
      <c r="C1601" t="s">
        <v>68</v>
      </c>
      <c r="D1601" t="s">
        <v>58</v>
      </c>
      <c r="E1601">
        <v>2012</v>
      </c>
      <c r="F1601">
        <v>119</v>
      </c>
      <c r="G1601" t="s">
        <v>5529</v>
      </c>
      <c r="H1601" t="s">
        <v>8200</v>
      </c>
      <c r="I1601" s="4">
        <v>30000000</v>
      </c>
      <c r="J1601" s="4">
        <v>66468315</v>
      </c>
      <c r="K1601">
        <v>7.4</v>
      </c>
      <c r="L1601">
        <v>2.35</v>
      </c>
      <c r="M1601" t="s">
        <v>612</v>
      </c>
      <c r="N1601" t="s">
        <v>8197</v>
      </c>
      <c r="O1601">
        <v>0</v>
      </c>
      <c r="P1601" t="s">
        <v>92</v>
      </c>
      <c r="Q1601">
        <v>23000</v>
      </c>
      <c r="R1601" t="s">
        <v>1002</v>
      </c>
      <c r="S1601">
        <v>13000</v>
      </c>
      <c r="T1601" t="s">
        <v>8199</v>
      </c>
      <c r="U1601">
        <v>502</v>
      </c>
      <c r="V1601">
        <v>75000</v>
      </c>
      <c r="W1601">
        <v>37387</v>
      </c>
      <c r="X1601">
        <v>0</v>
      </c>
      <c r="Y1601">
        <v>428916</v>
      </c>
      <c r="Z1601">
        <v>589</v>
      </c>
      <c r="AA1601">
        <v>667</v>
      </c>
      <c r="AB1601" t="s">
        <v>8201</v>
      </c>
    </row>
    <row r="1602" spans="1:28" x14ac:dyDescent="0.3">
      <c r="A1602" s="4" t="s">
        <v>8202</v>
      </c>
      <c r="B1602" t="s">
        <v>67</v>
      </c>
      <c r="C1602" t="s">
        <v>68</v>
      </c>
      <c r="D1602" t="s">
        <v>58</v>
      </c>
      <c r="E1602">
        <v>2001</v>
      </c>
      <c r="F1602">
        <v>87</v>
      </c>
      <c r="G1602" t="s">
        <v>2802</v>
      </c>
      <c r="H1602" t="s">
        <v>8203</v>
      </c>
      <c r="I1602" s="4">
        <v>30000000</v>
      </c>
      <c r="J1602" s="4">
        <v>64172251</v>
      </c>
      <c r="K1602">
        <v>5.4</v>
      </c>
      <c r="L1602">
        <v>1.85</v>
      </c>
      <c r="M1602" t="s">
        <v>69</v>
      </c>
      <c r="N1602" t="s">
        <v>225</v>
      </c>
      <c r="O1602">
        <v>129</v>
      </c>
      <c r="P1602" t="s">
        <v>1674</v>
      </c>
      <c r="Q1602">
        <v>979</v>
      </c>
      <c r="R1602" t="s">
        <v>217</v>
      </c>
      <c r="S1602">
        <v>891</v>
      </c>
      <c r="T1602" t="s">
        <v>2270</v>
      </c>
      <c r="U1602">
        <v>560</v>
      </c>
      <c r="V1602">
        <v>602</v>
      </c>
      <c r="W1602">
        <v>2911</v>
      </c>
      <c r="X1602">
        <v>1</v>
      </c>
      <c r="Y1602">
        <v>19079</v>
      </c>
      <c r="Z1602">
        <v>61</v>
      </c>
      <c r="AA1602">
        <v>122</v>
      </c>
      <c r="AB1602" t="s">
        <v>8204</v>
      </c>
    </row>
    <row r="1603" spans="1:28" x14ac:dyDescent="0.3">
      <c r="A1603" s="4" t="s">
        <v>8207</v>
      </c>
      <c r="B1603" t="s">
        <v>67</v>
      </c>
      <c r="C1603" t="s">
        <v>397</v>
      </c>
      <c r="D1603" t="s">
        <v>58</v>
      </c>
      <c r="E1603">
        <v>1995</v>
      </c>
      <c r="F1603">
        <v>91</v>
      </c>
      <c r="G1603" t="s">
        <v>3942</v>
      </c>
      <c r="H1603" t="s">
        <v>8208</v>
      </c>
      <c r="I1603" s="4">
        <v>30000000</v>
      </c>
      <c r="J1603" s="4">
        <v>66600000</v>
      </c>
      <c r="K1603">
        <v>6.8</v>
      </c>
      <c r="L1603">
        <v>1.85</v>
      </c>
      <c r="M1603" t="s">
        <v>304</v>
      </c>
      <c r="N1603" t="s">
        <v>8205</v>
      </c>
      <c r="O1603">
        <v>108</v>
      </c>
      <c r="P1603" t="s">
        <v>4001</v>
      </c>
      <c r="Q1603">
        <v>405</v>
      </c>
      <c r="R1603" t="s">
        <v>8206</v>
      </c>
      <c r="S1603">
        <v>368</v>
      </c>
      <c r="T1603" t="s">
        <v>6476</v>
      </c>
      <c r="U1603">
        <v>204</v>
      </c>
      <c r="V1603">
        <v>5000</v>
      </c>
      <c r="W1603">
        <v>1185</v>
      </c>
      <c r="X1603">
        <v>0</v>
      </c>
      <c r="Y1603">
        <v>94435</v>
      </c>
      <c r="Z1603">
        <v>79</v>
      </c>
      <c r="AA1603">
        <v>182</v>
      </c>
      <c r="AB1603" t="s">
        <v>8209</v>
      </c>
    </row>
    <row r="1604" spans="1:28" x14ac:dyDescent="0.3">
      <c r="A1604" s="4" t="s">
        <v>8210</v>
      </c>
      <c r="B1604" t="s">
        <v>67</v>
      </c>
      <c r="C1604" t="s">
        <v>68</v>
      </c>
      <c r="D1604" t="s">
        <v>58</v>
      </c>
      <c r="E1604">
        <v>2012</v>
      </c>
      <c r="F1604">
        <v>100</v>
      </c>
      <c r="G1604" t="s">
        <v>1437</v>
      </c>
      <c r="H1604" t="s">
        <v>8212</v>
      </c>
      <c r="I1604" s="4">
        <v>30000000</v>
      </c>
      <c r="J1604" s="4">
        <v>63536011</v>
      </c>
      <c r="K1604">
        <v>6.3</v>
      </c>
      <c r="L1604">
        <v>2.35</v>
      </c>
      <c r="M1604" t="s">
        <v>69</v>
      </c>
      <c r="N1604" t="s">
        <v>3940</v>
      </c>
      <c r="O1604">
        <v>64</v>
      </c>
      <c r="P1604" t="s">
        <v>2395</v>
      </c>
      <c r="Q1604">
        <v>11000</v>
      </c>
      <c r="R1604" t="s">
        <v>545</v>
      </c>
      <c r="S1604">
        <v>7000</v>
      </c>
      <c r="T1604" t="s">
        <v>8211</v>
      </c>
      <c r="U1604">
        <v>329</v>
      </c>
      <c r="V1604">
        <v>0</v>
      </c>
      <c r="W1604">
        <v>19420</v>
      </c>
      <c r="X1604">
        <v>2</v>
      </c>
      <c r="Y1604">
        <v>34258</v>
      </c>
      <c r="Z1604">
        <v>234</v>
      </c>
      <c r="AA1604">
        <v>178</v>
      </c>
      <c r="AB1604" t="s">
        <v>8213</v>
      </c>
    </row>
    <row r="1605" spans="1:28" x14ac:dyDescent="0.3">
      <c r="A1605" s="4" t="s">
        <v>8214</v>
      </c>
      <c r="B1605" t="s">
        <v>67</v>
      </c>
      <c r="C1605" t="s">
        <v>68</v>
      </c>
      <c r="D1605" t="s">
        <v>58</v>
      </c>
      <c r="E1605">
        <v>2008</v>
      </c>
      <c r="F1605">
        <v>118</v>
      </c>
      <c r="G1605" t="s">
        <v>1437</v>
      </c>
      <c r="H1605" t="s">
        <v>8216</v>
      </c>
      <c r="I1605" s="4">
        <v>30000000</v>
      </c>
      <c r="J1605" s="4">
        <v>62877175</v>
      </c>
      <c r="K1605">
        <v>7.2</v>
      </c>
      <c r="L1605">
        <v>1.85</v>
      </c>
      <c r="M1605" t="s">
        <v>612</v>
      </c>
      <c r="N1605" t="s">
        <v>6414</v>
      </c>
      <c r="O1605">
        <v>89</v>
      </c>
      <c r="P1605" t="s">
        <v>317</v>
      </c>
      <c r="Q1605">
        <v>15000</v>
      </c>
      <c r="R1605" t="s">
        <v>649</v>
      </c>
      <c r="S1605">
        <v>975</v>
      </c>
      <c r="T1605" t="s">
        <v>8215</v>
      </c>
      <c r="U1605">
        <v>344</v>
      </c>
      <c r="V1605">
        <v>0</v>
      </c>
      <c r="W1605">
        <v>16758</v>
      </c>
      <c r="X1605">
        <v>1</v>
      </c>
      <c r="Y1605">
        <v>217507</v>
      </c>
      <c r="Z1605">
        <v>253</v>
      </c>
      <c r="AA1605">
        <v>325</v>
      </c>
      <c r="AB1605" t="s">
        <v>8217</v>
      </c>
    </row>
    <row r="1606" spans="1:28" x14ac:dyDescent="0.3">
      <c r="A1606" s="4" t="s">
        <v>24084</v>
      </c>
      <c r="B1606" t="s">
        <v>67</v>
      </c>
      <c r="C1606" t="s">
        <v>68</v>
      </c>
      <c r="D1606" t="s">
        <v>58</v>
      </c>
      <c r="E1606" t="s">
        <v>24161</v>
      </c>
      <c r="F1606">
        <v>44</v>
      </c>
      <c r="G1606" t="s">
        <v>3805</v>
      </c>
      <c r="H1606" t="s">
        <v>8219</v>
      </c>
      <c r="I1606" s="4" t="s">
        <v>24161</v>
      </c>
      <c r="J1606" s="4" t="s">
        <v>24161</v>
      </c>
      <c r="K1606">
        <v>8.6999999999999993</v>
      </c>
      <c r="L1606">
        <v>1.78</v>
      </c>
      <c r="M1606" t="s">
        <v>1150</v>
      </c>
      <c r="N1606" t="s">
        <v>24161</v>
      </c>
      <c r="O1606" t="s">
        <v>24161</v>
      </c>
      <c r="P1606" t="s">
        <v>8218</v>
      </c>
      <c r="Q1606">
        <v>971</v>
      </c>
      <c r="R1606" t="s">
        <v>6558</v>
      </c>
      <c r="S1606">
        <v>741</v>
      </c>
      <c r="T1606" t="s">
        <v>1430</v>
      </c>
      <c r="U1606">
        <v>690</v>
      </c>
      <c r="V1606">
        <v>0</v>
      </c>
      <c r="W1606">
        <v>3418</v>
      </c>
      <c r="X1606">
        <v>1</v>
      </c>
      <c r="Y1606">
        <v>42746</v>
      </c>
      <c r="Z1606">
        <v>51</v>
      </c>
      <c r="AA1606">
        <v>257</v>
      </c>
      <c r="AB1606" t="s">
        <v>8220</v>
      </c>
    </row>
    <row r="1607" spans="1:28" x14ac:dyDescent="0.3">
      <c r="A1607" s="4" t="s">
        <v>8222</v>
      </c>
      <c r="B1607" t="s">
        <v>67</v>
      </c>
      <c r="C1607" t="s">
        <v>68</v>
      </c>
      <c r="D1607" t="s">
        <v>58</v>
      </c>
      <c r="E1607">
        <v>2005</v>
      </c>
      <c r="F1607">
        <v>109</v>
      </c>
      <c r="G1607" t="s">
        <v>1145</v>
      </c>
      <c r="H1607" t="s">
        <v>8224</v>
      </c>
      <c r="I1607" s="4">
        <v>45000000</v>
      </c>
      <c r="J1607" s="4">
        <v>74484168</v>
      </c>
      <c r="K1607">
        <v>6.9</v>
      </c>
      <c r="L1607">
        <v>2.35</v>
      </c>
      <c r="M1607" t="s">
        <v>612</v>
      </c>
      <c r="N1607" t="s">
        <v>2959</v>
      </c>
      <c r="O1607">
        <v>309</v>
      </c>
      <c r="P1607" t="s">
        <v>3349</v>
      </c>
      <c r="Q1607">
        <v>1000</v>
      </c>
      <c r="R1607" t="s">
        <v>8221</v>
      </c>
      <c r="S1607">
        <v>654</v>
      </c>
      <c r="T1607" t="s">
        <v>8223</v>
      </c>
      <c r="U1607">
        <v>482</v>
      </c>
      <c r="V1607">
        <v>0</v>
      </c>
      <c r="W1607">
        <v>2740</v>
      </c>
      <c r="X1607">
        <v>3</v>
      </c>
      <c r="Y1607">
        <v>109894</v>
      </c>
      <c r="Z1607">
        <v>123</v>
      </c>
      <c r="AA1607">
        <v>340</v>
      </c>
      <c r="AB1607" t="s">
        <v>8225</v>
      </c>
    </row>
    <row r="1608" spans="1:28" x14ac:dyDescent="0.3">
      <c r="A1608" s="4" t="s">
        <v>8227</v>
      </c>
      <c r="B1608" t="s">
        <v>67</v>
      </c>
      <c r="C1608" t="s">
        <v>68</v>
      </c>
      <c r="D1608" t="s">
        <v>58</v>
      </c>
      <c r="E1608">
        <v>2008</v>
      </c>
      <c r="F1608">
        <v>99</v>
      </c>
      <c r="G1608" t="s">
        <v>1700</v>
      </c>
      <c r="H1608" t="s">
        <v>8228</v>
      </c>
      <c r="I1608" s="4">
        <v>30000000</v>
      </c>
      <c r="J1608" s="4">
        <v>60269340</v>
      </c>
      <c r="K1608">
        <v>6</v>
      </c>
      <c r="L1608">
        <v>1.85</v>
      </c>
      <c r="M1608" t="s">
        <v>69</v>
      </c>
      <c r="N1608" t="s">
        <v>8226</v>
      </c>
      <c r="O1608">
        <v>5</v>
      </c>
      <c r="P1608" t="s">
        <v>4804</v>
      </c>
      <c r="Q1608">
        <v>2000</v>
      </c>
      <c r="R1608" t="s">
        <v>506</v>
      </c>
      <c r="S1608">
        <v>1000</v>
      </c>
      <c r="T1608" t="s">
        <v>3907</v>
      </c>
      <c r="U1608">
        <v>966</v>
      </c>
      <c r="V1608">
        <v>0</v>
      </c>
      <c r="W1608">
        <v>6930</v>
      </c>
      <c r="X1608">
        <v>2</v>
      </c>
      <c r="Y1608">
        <v>34079</v>
      </c>
      <c r="Z1608">
        <v>145</v>
      </c>
      <c r="AA1608">
        <v>97</v>
      </c>
      <c r="AB1608" t="s">
        <v>8229</v>
      </c>
    </row>
    <row r="1609" spans="1:28" x14ac:dyDescent="0.3">
      <c r="A1609" s="4" t="s">
        <v>8231</v>
      </c>
      <c r="B1609" t="s">
        <v>67</v>
      </c>
      <c r="C1609" t="s">
        <v>68</v>
      </c>
      <c r="D1609" t="s">
        <v>58</v>
      </c>
      <c r="E1609">
        <v>1998</v>
      </c>
      <c r="F1609">
        <v>114</v>
      </c>
      <c r="G1609" t="s">
        <v>241</v>
      </c>
      <c r="H1609" t="s">
        <v>8232</v>
      </c>
      <c r="I1609" s="4">
        <v>30000000</v>
      </c>
      <c r="J1609" s="4">
        <v>60033780</v>
      </c>
      <c r="K1609">
        <v>5.9</v>
      </c>
      <c r="L1609">
        <v>1.85</v>
      </c>
      <c r="M1609" t="s">
        <v>69</v>
      </c>
      <c r="N1609" t="s">
        <v>8230</v>
      </c>
      <c r="O1609">
        <v>0</v>
      </c>
      <c r="P1609" t="s">
        <v>3843</v>
      </c>
      <c r="Q1609">
        <v>970</v>
      </c>
      <c r="R1609" t="s">
        <v>5358</v>
      </c>
      <c r="S1609">
        <v>631</v>
      </c>
      <c r="T1609" t="s">
        <v>6488</v>
      </c>
      <c r="U1609">
        <v>545</v>
      </c>
      <c r="V1609">
        <v>0</v>
      </c>
      <c r="W1609">
        <v>2860</v>
      </c>
      <c r="X1609">
        <v>1</v>
      </c>
      <c r="Y1609">
        <v>18973</v>
      </c>
      <c r="Z1609">
        <v>65</v>
      </c>
      <c r="AA1609">
        <v>162</v>
      </c>
      <c r="AB1609" t="s">
        <v>8233</v>
      </c>
    </row>
    <row r="1610" spans="1:28" x14ac:dyDescent="0.3">
      <c r="A1610" s="4" t="s">
        <v>8234</v>
      </c>
      <c r="B1610" t="s">
        <v>67</v>
      </c>
      <c r="C1610" t="s">
        <v>68</v>
      </c>
      <c r="D1610" t="s">
        <v>58</v>
      </c>
      <c r="E1610">
        <v>2009</v>
      </c>
      <c r="F1610">
        <v>89</v>
      </c>
      <c r="G1610" t="s">
        <v>1700</v>
      </c>
      <c r="H1610" t="s">
        <v>8235</v>
      </c>
      <c r="I1610" s="4">
        <v>30000000</v>
      </c>
      <c r="J1610" s="4">
        <v>58715510</v>
      </c>
      <c r="K1610">
        <v>5.4</v>
      </c>
      <c r="L1610">
        <v>1.85</v>
      </c>
      <c r="M1610" t="s">
        <v>122</v>
      </c>
      <c r="N1610" t="s">
        <v>2579</v>
      </c>
      <c r="O1610">
        <v>56</v>
      </c>
      <c r="P1610" t="s">
        <v>284</v>
      </c>
      <c r="Q1610">
        <v>11000</v>
      </c>
      <c r="R1610" t="s">
        <v>7422</v>
      </c>
      <c r="S1610">
        <v>826</v>
      </c>
      <c r="T1610" t="s">
        <v>5711</v>
      </c>
      <c r="U1610">
        <v>545</v>
      </c>
      <c r="V1610">
        <v>0</v>
      </c>
      <c r="W1610">
        <v>13794</v>
      </c>
      <c r="X1610">
        <v>2</v>
      </c>
      <c r="Y1610">
        <v>79094</v>
      </c>
      <c r="Z1610">
        <v>152</v>
      </c>
      <c r="AA1610">
        <v>129</v>
      </c>
      <c r="AB1610" t="s">
        <v>8236</v>
      </c>
    </row>
    <row r="1611" spans="1:28" x14ac:dyDescent="0.3">
      <c r="A1611" s="4" t="s">
        <v>8239</v>
      </c>
      <c r="B1611" t="s">
        <v>67</v>
      </c>
      <c r="C1611" t="s">
        <v>68</v>
      </c>
      <c r="D1611" t="s">
        <v>58</v>
      </c>
      <c r="E1611">
        <v>2004</v>
      </c>
      <c r="F1611">
        <v>95</v>
      </c>
      <c r="G1611" t="s">
        <v>2494</v>
      </c>
      <c r="H1611" t="s">
        <v>8241</v>
      </c>
      <c r="I1611" s="4">
        <v>19000000</v>
      </c>
      <c r="J1611" s="4">
        <v>58156435</v>
      </c>
      <c r="K1611">
        <v>5.9</v>
      </c>
      <c r="L1611">
        <v>2.35</v>
      </c>
      <c r="M1611" t="s">
        <v>69</v>
      </c>
      <c r="N1611" t="s">
        <v>2801</v>
      </c>
      <c r="O1611">
        <v>65</v>
      </c>
      <c r="P1611" t="s">
        <v>8238</v>
      </c>
      <c r="Q1611">
        <v>506</v>
      </c>
      <c r="R1611" t="s">
        <v>8237</v>
      </c>
      <c r="S1611">
        <v>316</v>
      </c>
      <c r="T1611" t="s">
        <v>8240</v>
      </c>
      <c r="U1611">
        <v>246</v>
      </c>
      <c r="V1611">
        <v>0</v>
      </c>
      <c r="W1611">
        <v>1266</v>
      </c>
      <c r="X1611">
        <v>3</v>
      </c>
      <c r="Y1611">
        <v>37479</v>
      </c>
      <c r="Z1611">
        <v>94</v>
      </c>
      <c r="AA1611">
        <v>152</v>
      </c>
      <c r="AB1611" t="s">
        <v>8242</v>
      </c>
    </row>
    <row r="1612" spans="1:28" x14ac:dyDescent="0.3">
      <c r="A1612" s="4" t="s">
        <v>8243</v>
      </c>
      <c r="B1612" t="s">
        <v>67</v>
      </c>
      <c r="C1612" t="s">
        <v>68</v>
      </c>
      <c r="D1612" t="s">
        <v>58</v>
      </c>
      <c r="E1612">
        <v>2004</v>
      </c>
      <c r="F1612">
        <v>98</v>
      </c>
      <c r="G1612" t="s">
        <v>3643</v>
      </c>
      <c r="H1612" t="s">
        <v>8245</v>
      </c>
      <c r="I1612" s="4">
        <v>37000000</v>
      </c>
      <c r="J1612" s="4">
        <v>56044241</v>
      </c>
      <c r="K1612">
        <v>6.1</v>
      </c>
      <c r="L1612">
        <v>1.85</v>
      </c>
      <c r="M1612" t="s">
        <v>69</v>
      </c>
      <c r="N1612" t="s">
        <v>2579</v>
      </c>
      <c r="O1612">
        <v>56</v>
      </c>
      <c r="P1612" t="s">
        <v>776</v>
      </c>
      <c r="Q1612">
        <v>3000</v>
      </c>
      <c r="R1612" t="s">
        <v>261</v>
      </c>
      <c r="S1612">
        <v>2000</v>
      </c>
      <c r="T1612" t="s">
        <v>8244</v>
      </c>
      <c r="U1612">
        <v>533</v>
      </c>
      <c r="V1612">
        <v>0</v>
      </c>
      <c r="W1612">
        <v>6742</v>
      </c>
      <c r="X1612">
        <v>1</v>
      </c>
      <c r="Y1612">
        <v>122187</v>
      </c>
      <c r="Z1612">
        <v>119</v>
      </c>
      <c r="AA1612">
        <v>339</v>
      </c>
      <c r="AB1612" t="s">
        <v>8246</v>
      </c>
    </row>
    <row r="1613" spans="1:28" x14ac:dyDescent="0.3">
      <c r="A1613" s="4" t="s">
        <v>8248</v>
      </c>
      <c r="B1613" t="s">
        <v>67</v>
      </c>
      <c r="C1613" t="s">
        <v>3583</v>
      </c>
      <c r="D1613" t="s">
        <v>58</v>
      </c>
      <c r="E1613">
        <v>2011</v>
      </c>
      <c r="F1613">
        <v>94</v>
      </c>
      <c r="G1613" t="s">
        <v>3643</v>
      </c>
      <c r="H1613" t="s">
        <v>8250</v>
      </c>
      <c r="I1613" s="4">
        <v>17000000</v>
      </c>
      <c r="J1613" s="4">
        <v>56816662</v>
      </c>
      <c r="K1613">
        <v>7.7</v>
      </c>
      <c r="L1613">
        <v>1.85</v>
      </c>
      <c r="M1613" t="s">
        <v>69</v>
      </c>
      <c r="N1613" t="s">
        <v>4013</v>
      </c>
      <c r="O1613">
        <v>11000</v>
      </c>
      <c r="P1613" t="s">
        <v>4635</v>
      </c>
      <c r="Q1613">
        <v>617</v>
      </c>
      <c r="R1613" t="s">
        <v>8247</v>
      </c>
      <c r="S1613">
        <v>204</v>
      </c>
      <c r="T1613" t="s">
        <v>8249</v>
      </c>
      <c r="U1613">
        <v>183</v>
      </c>
      <c r="V1613">
        <v>78000</v>
      </c>
      <c r="W1613">
        <v>1289</v>
      </c>
      <c r="X1613">
        <v>1</v>
      </c>
      <c r="Y1613">
        <v>301149</v>
      </c>
      <c r="Z1613">
        <v>487</v>
      </c>
      <c r="AA1613">
        <v>509</v>
      </c>
      <c r="AB1613" t="s">
        <v>8251</v>
      </c>
    </row>
    <row r="1614" spans="1:28" x14ac:dyDescent="0.3">
      <c r="A1614" s="4" t="s">
        <v>8253</v>
      </c>
      <c r="B1614" t="s">
        <v>67</v>
      </c>
      <c r="C1614" t="s">
        <v>295</v>
      </c>
      <c r="D1614" t="s">
        <v>58</v>
      </c>
      <c r="E1614">
        <v>2014</v>
      </c>
      <c r="F1614">
        <v>85</v>
      </c>
      <c r="G1614" t="s">
        <v>498</v>
      </c>
      <c r="H1614" t="s">
        <v>8254</v>
      </c>
      <c r="I1614" s="4">
        <v>42000000</v>
      </c>
      <c r="J1614" s="4">
        <v>64238770</v>
      </c>
      <c r="K1614">
        <v>5.8</v>
      </c>
      <c r="L1614">
        <v>1.85</v>
      </c>
      <c r="M1614" t="s">
        <v>122</v>
      </c>
      <c r="N1614" t="s">
        <v>8252</v>
      </c>
      <c r="O1614">
        <v>7</v>
      </c>
      <c r="P1614" t="s">
        <v>255</v>
      </c>
      <c r="Q1614">
        <v>14000</v>
      </c>
      <c r="R1614" t="s">
        <v>527</v>
      </c>
      <c r="S1614">
        <v>3000</v>
      </c>
      <c r="T1614" t="s">
        <v>3427</v>
      </c>
      <c r="U1614">
        <v>691</v>
      </c>
      <c r="V1614">
        <v>0</v>
      </c>
      <c r="W1614">
        <v>18795</v>
      </c>
      <c r="X1614">
        <v>0</v>
      </c>
      <c r="Y1614">
        <v>19547</v>
      </c>
      <c r="Z1614">
        <v>121</v>
      </c>
      <c r="AA1614">
        <v>64</v>
      </c>
      <c r="AB1614" t="s">
        <v>8255</v>
      </c>
    </row>
    <row r="1615" spans="1:28" x14ac:dyDescent="0.3">
      <c r="A1615" s="4" t="s">
        <v>8257</v>
      </c>
      <c r="B1615" t="s">
        <v>67</v>
      </c>
      <c r="C1615" t="s">
        <v>68</v>
      </c>
      <c r="D1615" t="s">
        <v>58</v>
      </c>
      <c r="E1615">
        <v>2001</v>
      </c>
      <c r="F1615">
        <v>124</v>
      </c>
      <c r="G1615" t="s">
        <v>1745</v>
      </c>
      <c r="H1615" t="s">
        <v>8258</v>
      </c>
      <c r="I1615" s="4">
        <v>30000000</v>
      </c>
      <c r="J1615" s="4">
        <v>52937130</v>
      </c>
      <c r="K1615">
        <v>7.6</v>
      </c>
      <c r="L1615">
        <v>2.35</v>
      </c>
      <c r="M1615" t="s">
        <v>612</v>
      </c>
      <c r="N1615" t="s">
        <v>8256</v>
      </c>
      <c r="O1615">
        <v>47</v>
      </c>
      <c r="P1615" t="s">
        <v>73</v>
      </c>
      <c r="Q1615">
        <v>40000</v>
      </c>
      <c r="R1615" t="s">
        <v>2103</v>
      </c>
      <c r="S1615">
        <v>1000</v>
      </c>
      <c r="T1615" t="s">
        <v>1214</v>
      </c>
      <c r="U1615">
        <v>877</v>
      </c>
      <c r="V1615">
        <v>13000</v>
      </c>
      <c r="W1615">
        <v>43453</v>
      </c>
      <c r="X1615">
        <v>1</v>
      </c>
      <c r="Y1615">
        <v>198066</v>
      </c>
      <c r="Z1615">
        <v>147</v>
      </c>
      <c r="AA1615">
        <v>426</v>
      </c>
      <c r="AB1615" t="s">
        <v>8259</v>
      </c>
    </row>
    <row r="1616" spans="1:28" x14ac:dyDescent="0.3">
      <c r="A1616" s="4" t="s">
        <v>8261</v>
      </c>
      <c r="B1616" t="s">
        <v>67</v>
      </c>
      <c r="C1616" t="s">
        <v>68</v>
      </c>
      <c r="D1616" t="s">
        <v>58</v>
      </c>
      <c r="E1616">
        <v>1999</v>
      </c>
      <c r="F1616">
        <v>131</v>
      </c>
      <c r="G1616" t="s">
        <v>241</v>
      </c>
      <c r="H1616" t="s">
        <v>8263</v>
      </c>
      <c r="I1616" s="4">
        <v>55000000</v>
      </c>
      <c r="J1616" s="4">
        <v>52799004</v>
      </c>
      <c r="K1616">
        <v>6.1</v>
      </c>
      <c r="L1616">
        <v>2.35</v>
      </c>
      <c r="M1616" t="s">
        <v>69</v>
      </c>
      <c r="N1616" t="s">
        <v>7010</v>
      </c>
      <c r="O1616">
        <v>43</v>
      </c>
      <c r="P1616" t="s">
        <v>465</v>
      </c>
      <c r="Q1616">
        <v>18000</v>
      </c>
      <c r="R1616" t="s">
        <v>8260</v>
      </c>
      <c r="S1616">
        <v>652</v>
      </c>
      <c r="T1616" t="s">
        <v>8262</v>
      </c>
      <c r="U1616">
        <v>362</v>
      </c>
      <c r="V1616">
        <v>0</v>
      </c>
      <c r="W1616">
        <v>19815</v>
      </c>
      <c r="X1616">
        <v>0</v>
      </c>
      <c r="Y1616">
        <v>28942</v>
      </c>
      <c r="Z1616">
        <v>85</v>
      </c>
      <c r="AA1616">
        <v>223</v>
      </c>
      <c r="AB1616" t="s">
        <v>8264</v>
      </c>
    </row>
    <row r="1617" spans="1:28" x14ac:dyDescent="0.3">
      <c r="A1617" s="4" t="s">
        <v>8266</v>
      </c>
      <c r="B1617" t="s">
        <v>67</v>
      </c>
      <c r="C1617" t="s">
        <v>68</v>
      </c>
      <c r="D1617" t="s">
        <v>58</v>
      </c>
      <c r="E1617">
        <v>1989</v>
      </c>
      <c r="F1617">
        <v>107</v>
      </c>
      <c r="G1617" t="s">
        <v>254</v>
      </c>
      <c r="H1617" t="s">
        <v>8267</v>
      </c>
      <c r="I1617" s="4">
        <v>27800000</v>
      </c>
      <c r="J1617" s="4">
        <v>55210049</v>
      </c>
      <c r="K1617">
        <v>5.4</v>
      </c>
      <c r="L1617">
        <v>2.35</v>
      </c>
      <c r="M1617" t="s">
        <v>122</v>
      </c>
      <c r="N1617" t="s">
        <v>8265</v>
      </c>
      <c r="O1617">
        <v>0</v>
      </c>
      <c r="P1617" t="s">
        <v>1053</v>
      </c>
      <c r="Q1617">
        <v>12000</v>
      </c>
      <c r="R1617" t="s">
        <v>7276</v>
      </c>
      <c r="S1617">
        <v>664</v>
      </c>
      <c r="T1617" t="s">
        <v>7278</v>
      </c>
      <c r="U1617">
        <v>643</v>
      </c>
      <c r="V1617">
        <v>0</v>
      </c>
      <c r="W1617">
        <v>14710</v>
      </c>
      <c r="X1617">
        <v>1</v>
      </c>
      <c r="Y1617">
        <v>43743</v>
      </c>
      <c r="Z1617">
        <v>98</v>
      </c>
      <c r="AA1617">
        <v>293</v>
      </c>
      <c r="AB1617" t="s">
        <v>8268</v>
      </c>
    </row>
    <row r="1618" spans="1:28" x14ac:dyDescent="0.3">
      <c r="A1618" s="4" t="s">
        <v>8271</v>
      </c>
      <c r="B1618" t="s">
        <v>67</v>
      </c>
      <c r="C1618" t="s">
        <v>68</v>
      </c>
      <c r="D1618" t="s">
        <v>58</v>
      </c>
      <c r="E1618">
        <v>2002</v>
      </c>
      <c r="F1618">
        <v>99</v>
      </c>
      <c r="G1618" t="s">
        <v>8269</v>
      </c>
      <c r="H1618" t="s">
        <v>8273</v>
      </c>
      <c r="I1618" s="4">
        <v>30000000</v>
      </c>
      <c r="J1618" s="4">
        <v>51432423</v>
      </c>
      <c r="K1618">
        <v>5.0999999999999996</v>
      </c>
      <c r="L1618">
        <v>1.85</v>
      </c>
      <c r="M1618" t="s">
        <v>122</v>
      </c>
      <c r="N1618" t="s">
        <v>5911</v>
      </c>
      <c r="O1618">
        <v>13</v>
      </c>
      <c r="P1618" t="s">
        <v>8270</v>
      </c>
      <c r="Q1618">
        <v>1000</v>
      </c>
      <c r="R1618" t="s">
        <v>4367</v>
      </c>
      <c r="S1618">
        <v>889</v>
      </c>
      <c r="T1618" t="s">
        <v>8272</v>
      </c>
      <c r="U1618">
        <v>837</v>
      </c>
      <c r="V1618">
        <v>1000</v>
      </c>
      <c r="W1618">
        <v>3679</v>
      </c>
      <c r="X1618">
        <v>7</v>
      </c>
      <c r="Y1618">
        <v>15074</v>
      </c>
      <c r="Z1618">
        <v>39</v>
      </c>
      <c r="AA1618">
        <v>72</v>
      </c>
      <c r="AB1618" t="s">
        <v>8274</v>
      </c>
    </row>
    <row r="1619" spans="1:28" x14ac:dyDescent="0.3">
      <c r="A1619" s="4" t="s">
        <v>8275</v>
      </c>
      <c r="B1619" t="s">
        <v>67</v>
      </c>
      <c r="C1619" t="s">
        <v>68</v>
      </c>
      <c r="D1619" t="s">
        <v>58</v>
      </c>
      <c r="E1619">
        <v>1994</v>
      </c>
      <c r="F1619">
        <v>83</v>
      </c>
      <c r="G1619" t="s">
        <v>1034</v>
      </c>
      <c r="H1619" t="s">
        <v>8277</v>
      </c>
      <c r="I1619" s="4">
        <v>30000000</v>
      </c>
      <c r="J1619" s="4">
        <v>51109400</v>
      </c>
      <c r="K1619">
        <v>6.4</v>
      </c>
      <c r="L1619">
        <v>1.85</v>
      </c>
      <c r="M1619" t="s">
        <v>69</v>
      </c>
      <c r="N1619" t="s">
        <v>2485</v>
      </c>
      <c r="O1619">
        <v>88</v>
      </c>
      <c r="P1619" t="s">
        <v>8003</v>
      </c>
      <c r="Q1619">
        <v>3000</v>
      </c>
      <c r="R1619" t="s">
        <v>3996</v>
      </c>
      <c r="S1619">
        <v>459</v>
      </c>
      <c r="T1619" t="s">
        <v>8276</v>
      </c>
      <c r="U1619">
        <v>348</v>
      </c>
      <c r="V1619">
        <v>1000</v>
      </c>
      <c r="W1619">
        <v>4767</v>
      </c>
      <c r="X1619">
        <v>5</v>
      </c>
      <c r="Y1619">
        <v>76850</v>
      </c>
      <c r="Z1619">
        <v>43</v>
      </c>
      <c r="AA1619">
        <v>85</v>
      </c>
      <c r="AB1619" t="s">
        <v>8278</v>
      </c>
    </row>
    <row r="1620" spans="1:28" x14ac:dyDescent="0.3">
      <c r="A1620" s="4" t="s">
        <v>8280</v>
      </c>
      <c r="B1620" t="s">
        <v>67</v>
      </c>
      <c r="C1620" t="s">
        <v>86</v>
      </c>
      <c r="D1620" t="s">
        <v>58</v>
      </c>
      <c r="E1620">
        <v>1985</v>
      </c>
      <c r="F1620">
        <v>131</v>
      </c>
      <c r="G1620" t="s">
        <v>80</v>
      </c>
      <c r="H1620" t="s">
        <v>8282</v>
      </c>
      <c r="I1620" s="4">
        <v>30000000</v>
      </c>
      <c r="J1620" s="4">
        <v>50300000</v>
      </c>
      <c r="K1620">
        <v>6.3</v>
      </c>
      <c r="L1620">
        <v>2.35</v>
      </c>
      <c r="M1620" t="s">
        <v>122</v>
      </c>
      <c r="N1620" t="s">
        <v>6141</v>
      </c>
      <c r="O1620">
        <v>46</v>
      </c>
      <c r="P1620" t="s">
        <v>8279</v>
      </c>
      <c r="Q1620">
        <v>1000</v>
      </c>
      <c r="R1620" t="s">
        <v>5521</v>
      </c>
      <c r="S1620">
        <v>439</v>
      </c>
      <c r="T1620" t="s">
        <v>8281</v>
      </c>
      <c r="U1620">
        <v>433</v>
      </c>
      <c r="V1620">
        <v>0</v>
      </c>
      <c r="W1620">
        <v>2943</v>
      </c>
      <c r="X1620">
        <v>2</v>
      </c>
      <c r="Y1620">
        <v>68565</v>
      </c>
      <c r="Z1620">
        <v>108</v>
      </c>
      <c r="AA1620">
        <v>300</v>
      </c>
      <c r="AB1620" t="s">
        <v>8283</v>
      </c>
    </row>
    <row r="1621" spans="1:28" x14ac:dyDescent="0.3">
      <c r="A1621" s="4" t="s">
        <v>8288</v>
      </c>
      <c r="B1621" t="s">
        <v>67</v>
      </c>
      <c r="C1621" t="s">
        <v>86</v>
      </c>
      <c r="D1621" t="s">
        <v>58</v>
      </c>
      <c r="E1621">
        <v>2005</v>
      </c>
      <c r="F1621">
        <v>85</v>
      </c>
      <c r="G1621" t="s">
        <v>8286</v>
      </c>
      <c r="H1621" t="s">
        <v>8290</v>
      </c>
      <c r="I1621" s="4">
        <v>30000000</v>
      </c>
      <c r="J1621" s="4">
        <v>56068547</v>
      </c>
      <c r="K1621">
        <v>7.5</v>
      </c>
      <c r="L1621">
        <v>1.85</v>
      </c>
      <c r="M1621" t="s">
        <v>304</v>
      </c>
      <c r="N1621" t="s">
        <v>8284</v>
      </c>
      <c r="O1621">
        <v>9</v>
      </c>
      <c r="P1621" t="s">
        <v>8287</v>
      </c>
      <c r="Q1621">
        <v>567</v>
      </c>
      <c r="R1621" t="s">
        <v>8285</v>
      </c>
      <c r="S1621">
        <v>269</v>
      </c>
      <c r="T1621" t="s">
        <v>8289</v>
      </c>
      <c r="U1621">
        <v>100</v>
      </c>
      <c r="V1621">
        <v>0</v>
      </c>
      <c r="W1621">
        <v>1145</v>
      </c>
      <c r="X1621">
        <v>0</v>
      </c>
      <c r="Y1621">
        <v>98160</v>
      </c>
      <c r="Z1621">
        <v>209</v>
      </c>
      <c r="AA1621">
        <v>307</v>
      </c>
      <c r="AB1621" t="s">
        <v>8291</v>
      </c>
    </row>
    <row r="1622" spans="1:28" x14ac:dyDescent="0.3">
      <c r="A1622" s="4" t="s">
        <v>8292</v>
      </c>
      <c r="B1622" t="s">
        <v>67</v>
      </c>
      <c r="C1622" t="s">
        <v>68</v>
      </c>
      <c r="D1622" t="s">
        <v>58</v>
      </c>
      <c r="E1622">
        <v>2007</v>
      </c>
      <c r="F1622">
        <v>126</v>
      </c>
      <c r="G1622" t="s">
        <v>241</v>
      </c>
      <c r="H1622" t="s">
        <v>8294</v>
      </c>
      <c r="I1622" s="4">
        <v>30000000</v>
      </c>
      <c r="J1622" s="4">
        <v>53680848</v>
      </c>
      <c r="K1622">
        <v>7.1</v>
      </c>
      <c r="L1622">
        <v>1.85</v>
      </c>
      <c r="M1622" t="s">
        <v>69</v>
      </c>
      <c r="N1622" t="s">
        <v>5463</v>
      </c>
      <c r="O1622">
        <v>98</v>
      </c>
      <c r="P1622" t="s">
        <v>668</v>
      </c>
      <c r="Q1622">
        <v>18000</v>
      </c>
      <c r="R1622" t="s">
        <v>5358</v>
      </c>
      <c r="S1622">
        <v>631</v>
      </c>
      <c r="T1622" t="s">
        <v>8293</v>
      </c>
      <c r="U1622">
        <v>37</v>
      </c>
      <c r="V1622">
        <v>20000</v>
      </c>
      <c r="W1622">
        <v>18726</v>
      </c>
      <c r="X1622">
        <v>1</v>
      </c>
      <c r="Y1622">
        <v>167967</v>
      </c>
      <c r="Z1622">
        <v>131</v>
      </c>
      <c r="AA1622">
        <v>243</v>
      </c>
      <c r="AB1622" t="s">
        <v>8295</v>
      </c>
    </row>
    <row r="1623" spans="1:28" x14ac:dyDescent="0.3">
      <c r="A1623" s="4" t="s">
        <v>8298</v>
      </c>
      <c r="B1623" t="s">
        <v>67</v>
      </c>
      <c r="C1623" t="s">
        <v>68</v>
      </c>
      <c r="D1623" t="s">
        <v>58</v>
      </c>
      <c r="E1623">
        <v>2005</v>
      </c>
      <c r="F1623">
        <v>102</v>
      </c>
      <c r="G1623" t="s">
        <v>8297</v>
      </c>
      <c r="H1623" t="s">
        <v>8299</v>
      </c>
      <c r="I1623" s="4" t="s">
        <v>24161</v>
      </c>
      <c r="J1623" s="4">
        <v>49186871</v>
      </c>
      <c r="K1623">
        <v>5.2</v>
      </c>
      <c r="L1623">
        <v>1.85</v>
      </c>
      <c r="M1623" t="s">
        <v>122</v>
      </c>
      <c r="N1623" t="s">
        <v>6690</v>
      </c>
      <c r="O1623">
        <v>7</v>
      </c>
      <c r="P1623" t="s">
        <v>379</v>
      </c>
      <c r="Q1623">
        <v>984</v>
      </c>
      <c r="R1623" t="s">
        <v>8296</v>
      </c>
      <c r="S1623">
        <v>934</v>
      </c>
      <c r="T1623" t="s">
        <v>5381</v>
      </c>
      <c r="U1623">
        <v>521</v>
      </c>
      <c r="V1623">
        <v>771</v>
      </c>
      <c r="W1623">
        <v>2910</v>
      </c>
      <c r="X1623">
        <v>0</v>
      </c>
      <c r="Y1623">
        <v>12570</v>
      </c>
      <c r="Z1623">
        <v>73</v>
      </c>
      <c r="AA1623">
        <v>86</v>
      </c>
      <c r="AB1623" t="s">
        <v>8300</v>
      </c>
    </row>
    <row r="1624" spans="1:28" x14ac:dyDescent="0.3">
      <c r="A1624" s="4" t="s">
        <v>8302</v>
      </c>
      <c r="B1624" t="s">
        <v>67</v>
      </c>
      <c r="C1624" t="s">
        <v>86</v>
      </c>
      <c r="D1624" t="s">
        <v>58</v>
      </c>
      <c r="E1624">
        <v>2007</v>
      </c>
      <c r="F1624">
        <v>123</v>
      </c>
      <c r="G1624" t="s">
        <v>4822</v>
      </c>
      <c r="H1624" t="s">
        <v>8304</v>
      </c>
      <c r="I1624" s="4">
        <v>30000000</v>
      </c>
      <c r="J1624" s="4">
        <v>50921738</v>
      </c>
      <c r="K1624">
        <v>7.8</v>
      </c>
      <c r="L1624">
        <v>1.85</v>
      </c>
      <c r="M1624" t="s">
        <v>612</v>
      </c>
      <c r="N1624" t="s">
        <v>966</v>
      </c>
      <c r="O1624">
        <v>456</v>
      </c>
      <c r="P1624" t="s">
        <v>380</v>
      </c>
      <c r="Q1624">
        <v>19000</v>
      </c>
      <c r="R1624" t="s">
        <v>8301</v>
      </c>
      <c r="S1624">
        <v>1000</v>
      </c>
      <c r="T1624" t="s">
        <v>8303</v>
      </c>
      <c r="U1624">
        <v>286</v>
      </c>
      <c r="V1624">
        <v>12000</v>
      </c>
      <c r="W1624">
        <v>20499</v>
      </c>
      <c r="X1624">
        <v>1</v>
      </c>
      <c r="Y1624">
        <v>192930</v>
      </c>
      <c r="Z1624">
        <v>316</v>
      </c>
      <c r="AA1624">
        <v>581</v>
      </c>
      <c r="AB1624" t="s">
        <v>8305</v>
      </c>
    </row>
    <row r="1625" spans="1:28" x14ac:dyDescent="0.3">
      <c r="A1625" s="4" t="s">
        <v>8307</v>
      </c>
      <c r="B1625" t="s">
        <v>67</v>
      </c>
      <c r="C1625" t="s">
        <v>68</v>
      </c>
      <c r="D1625" t="s">
        <v>58</v>
      </c>
      <c r="E1625">
        <v>2010</v>
      </c>
      <c r="F1625">
        <v>105</v>
      </c>
      <c r="G1625" t="s">
        <v>1437</v>
      </c>
      <c r="H1625" t="s">
        <v>8309</v>
      </c>
      <c r="I1625" s="4">
        <v>30000000</v>
      </c>
      <c r="J1625" s="4">
        <v>53021560</v>
      </c>
      <c r="K1625">
        <v>6.5</v>
      </c>
      <c r="L1625">
        <v>2.35</v>
      </c>
      <c r="M1625" t="s">
        <v>122</v>
      </c>
      <c r="N1625" t="s">
        <v>2579</v>
      </c>
      <c r="O1625">
        <v>56</v>
      </c>
      <c r="P1625" t="s">
        <v>2553</v>
      </c>
      <c r="Q1625">
        <v>898</v>
      </c>
      <c r="R1625" t="s">
        <v>8306</v>
      </c>
      <c r="S1625">
        <v>60</v>
      </c>
      <c r="T1625" t="s">
        <v>8308</v>
      </c>
      <c r="U1625">
        <v>22</v>
      </c>
      <c r="V1625">
        <v>13000</v>
      </c>
      <c r="W1625">
        <v>1026</v>
      </c>
      <c r="X1625">
        <v>1</v>
      </c>
      <c r="Y1625">
        <v>74630</v>
      </c>
      <c r="Z1625">
        <v>159</v>
      </c>
      <c r="AA1625">
        <v>156</v>
      </c>
      <c r="AB1625" t="s">
        <v>8310</v>
      </c>
    </row>
    <row r="1626" spans="1:28" x14ac:dyDescent="0.3">
      <c r="A1626" s="4" t="s">
        <v>8312</v>
      </c>
      <c r="B1626" t="s">
        <v>67</v>
      </c>
      <c r="C1626" t="s">
        <v>68</v>
      </c>
      <c r="D1626" t="s">
        <v>58</v>
      </c>
      <c r="E1626">
        <v>1989</v>
      </c>
      <c r="F1626">
        <v>125</v>
      </c>
      <c r="G1626" t="s">
        <v>361</v>
      </c>
      <c r="H1626" t="s">
        <v>8314</v>
      </c>
      <c r="I1626" s="4">
        <v>30000000</v>
      </c>
      <c r="J1626" s="4">
        <v>45645204</v>
      </c>
      <c r="K1626">
        <v>6.6</v>
      </c>
      <c r="L1626">
        <v>2.35</v>
      </c>
      <c r="M1626" t="s">
        <v>612</v>
      </c>
      <c r="N1626" t="s">
        <v>214</v>
      </c>
      <c r="O1626">
        <v>0</v>
      </c>
      <c r="P1626" t="s">
        <v>1171</v>
      </c>
      <c r="Q1626">
        <v>939</v>
      </c>
      <c r="R1626" t="s">
        <v>8311</v>
      </c>
      <c r="S1626">
        <v>255</v>
      </c>
      <c r="T1626" t="s">
        <v>8313</v>
      </c>
      <c r="U1626">
        <v>237</v>
      </c>
      <c r="V1626">
        <v>0</v>
      </c>
      <c r="W1626">
        <v>1748</v>
      </c>
      <c r="X1626">
        <v>2</v>
      </c>
      <c r="Y1626">
        <v>39306</v>
      </c>
      <c r="Z1626">
        <v>63</v>
      </c>
      <c r="AA1626">
        <v>119</v>
      </c>
      <c r="AB1626" t="s">
        <v>8315</v>
      </c>
    </row>
    <row r="1627" spans="1:28" x14ac:dyDescent="0.3">
      <c r="A1627" s="4" t="s">
        <v>8317</v>
      </c>
      <c r="B1627" t="s">
        <v>67</v>
      </c>
      <c r="C1627" t="s">
        <v>68</v>
      </c>
      <c r="D1627" t="s">
        <v>58</v>
      </c>
      <c r="E1627">
        <v>2012</v>
      </c>
      <c r="F1627">
        <v>92</v>
      </c>
      <c r="G1627" t="s">
        <v>10</v>
      </c>
      <c r="H1627" t="s">
        <v>8318</v>
      </c>
      <c r="I1627" s="4" t="s">
        <v>24161</v>
      </c>
      <c r="J1627" s="4">
        <v>44328238</v>
      </c>
      <c r="K1627">
        <v>5.0999999999999996</v>
      </c>
      <c r="L1627">
        <v>1.85</v>
      </c>
      <c r="M1627" t="s">
        <v>122</v>
      </c>
      <c r="N1627" t="s">
        <v>3506</v>
      </c>
      <c r="O1627">
        <v>101</v>
      </c>
      <c r="P1627" t="s">
        <v>6395</v>
      </c>
      <c r="Q1627">
        <v>971</v>
      </c>
      <c r="R1627" t="s">
        <v>8316</v>
      </c>
      <c r="S1627">
        <v>860</v>
      </c>
      <c r="T1627" t="s">
        <v>301</v>
      </c>
      <c r="U1627">
        <v>760</v>
      </c>
      <c r="V1627">
        <v>13000</v>
      </c>
      <c r="W1627">
        <v>6137</v>
      </c>
      <c r="X1627">
        <v>0</v>
      </c>
      <c r="Y1627">
        <v>25484</v>
      </c>
      <c r="Z1627">
        <v>162</v>
      </c>
      <c r="AA1627">
        <v>189</v>
      </c>
      <c r="AB1627" t="s">
        <v>8319</v>
      </c>
    </row>
    <row r="1628" spans="1:28" x14ac:dyDescent="0.3">
      <c r="A1628" s="4" t="s">
        <v>8321</v>
      </c>
      <c r="B1628" t="s">
        <v>67</v>
      </c>
      <c r="C1628" t="s">
        <v>68</v>
      </c>
      <c r="D1628" t="s">
        <v>58</v>
      </c>
      <c r="E1628">
        <v>2005</v>
      </c>
      <c r="F1628">
        <v>77</v>
      </c>
      <c r="G1628" t="s">
        <v>8320</v>
      </c>
      <c r="H1628" t="s">
        <v>8322</v>
      </c>
      <c r="I1628" s="4">
        <v>40000000</v>
      </c>
      <c r="J1628" s="4">
        <v>53337608</v>
      </c>
      <c r="K1628">
        <v>7.4</v>
      </c>
      <c r="L1628">
        <v>1.85</v>
      </c>
      <c r="M1628" t="s">
        <v>122</v>
      </c>
      <c r="N1628" t="s">
        <v>282</v>
      </c>
      <c r="O1628">
        <v>13000</v>
      </c>
      <c r="P1628" t="s">
        <v>73</v>
      </c>
      <c r="Q1628">
        <v>40000</v>
      </c>
      <c r="R1628" t="s">
        <v>228</v>
      </c>
      <c r="S1628">
        <v>16000</v>
      </c>
      <c r="T1628" t="s">
        <v>7535</v>
      </c>
      <c r="U1628">
        <v>973</v>
      </c>
      <c r="V1628">
        <v>0</v>
      </c>
      <c r="W1628">
        <v>60683</v>
      </c>
      <c r="X1628">
        <v>1</v>
      </c>
      <c r="Y1628">
        <v>188785</v>
      </c>
      <c r="Z1628">
        <v>267</v>
      </c>
      <c r="AA1628">
        <v>467</v>
      </c>
      <c r="AB1628" t="s">
        <v>8323</v>
      </c>
    </row>
    <row r="1629" spans="1:28" x14ac:dyDescent="0.3">
      <c r="A1629" s="4" t="s">
        <v>8326</v>
      </c>
      <c r="B1629" t="s">
        <v>67</v>
      </c>
      <c r="C1629" t="s">
        <v>68</v>
      </c>
      <c r="D1629" t="s">
        <v>58</v>
      </c>
      <c r="E1629">
        <v>2006</v>
      </c>
      <c r="F1629">
        <v>118</v>
      </c>
      <c r="G1629" t="s">
        <v>1655</v>
      </c>
      <c r="H1629" t="s">
        <v>8328</v>
      </c>
      <c r="I1629" s="4" t="s">
        <v>24161</v>
      </c>
      <c r="J1629" s="4">
        <v>42643187</v>
      </c>
      <c r="K1629">
        <v>7.2</v>
      </c>
      <c r="L1629">
        <v>2.35</v>
      </c>
      <c r="M1629" t="s">
        <v>122</v>
      </c>
      <c r="N1629" t="s">
        <v>8324</v>
      </c>
      <c r="O1629">
        <v>0</v>
      </c>
      <c r="P1629" t="s">
        <v>8325</v>
      </c>
      <c r="Q1629">
        <v>696</v>
      </c>
      <c r="R1629" t="s">
        <v>7596</v>
      </c>
      <c r="S1629">
        <v>663</v>
      </c>
      <c r="T1629" t="s">
        <v>8327</v>
      </c>
      <c r="U1629">
        <v>543</v>
      </c>
      <c r="V1629">
        <v>0</v>
      </c>
      <c r="W1629">
        <v>2577</v>
      </c>
      <c r="X1629">
        <v>1</v>
      </c>
      <c r="Y1629">
        <v>34910</v>
      </c>
      <c r="Z1629">
        <v>95</v>
      </c>
      <c r="AA1629">
        <v>145</v>
      </c>
      <c r="AB1629" t="s">
        <v>8329</v>
      </c>
    </row>
    <row r="1630" spans="1:28" x14ac:dyDescent="0.3">
      <c r="A1630" s="4" t="s">
        <v>8332</v>
      </c>
      <c r="B1630" t="s">
        <v>67</v>
      </c>
      <c r="C1630" t="s">
        <v>68</v>
      </c>
      <c r="D1630" t="s">
        <v>58</v>
      </c>
      <c r="E1630">
        <v>2015</v>
      </c>
      <c r="F1630">
        <v>121</v>
      </c>
      <c r="G1630" t="s">
        <v>1145</v>
      </c>
      <c r="H1630" t="s">
        <v>8333</v>
      </c>
      <c r="I1630" s="4">
        <v>30000000</v>
      </c>
      <c r="J1630" s="4">
        <v>46875468</v>
      </c>
      <c r="K1630">
        <v>7.6</v>
      </c>
      <c r="L1630">
        <v>2.39</v>
      </c>
      <c r="M1630" t="s">
        <v>612</v>
      </c>
      <c r="N1630" t="s">
        <v>5743</v>
      </c>
      <c r="O1630">
        <v>777</v>
      </c>
      <c r="P1630" t="s">
        <v>8331</v>
      </c>
      <c r="Q1630">
        <v>455</v>
      </c>
      <c r="R1630" t="s">
        <v>8330</v>
      </c>
      <c r="S1630">
        <v>221</v>
      </c>
      <c r="T1630" t="s">
        <v>5991</v>
      </c>
      <c r="U1630">
        <v>219</v>
      </c>
      <c r="V1630">
        <v>59000</v>
      </c>
      <c r="W1630">
        <v>1467</v>
      </c>
      <c r="X1630">
        <v>2</v>
      </c>
      <c r="Y1630">
        <v>196217</v>
      </c>
      <c r="Z1630">
        <v>478</v>
      </c>
      <c r="AA1630">
        <v>461</v>
      </c>
      <c r="AB1630" t="s">
        <v>8334</v>
      </c>
    </row>
    <row r="1631" spans="1:28" x14ac:dyDescent="0.3">
      <c r="A1631" s="4" t="s">
        <v>8335</v>
      </c>
      <c r="B1631" t="s">
        <v>67</v>
      </c>
      <c r="C1631" t="s">
        <v>68</v>
      </c>
      <c r="D1631" t="s">
        <v>58</v>
      </c>
      <c r="E1631">
        <v>2015</v>
      </c>
      <c r="F1631">
        <v>124</v>
      </c>
      <c r="G1631" t="s">
        <v>3805</v>
      </c>
      <c r="H1631" t="s">
        <v>8337</v>
      </c>
      <c r="I1631" s="4">
        <v>30000000</v>
      </c>
      <c r="J1631" s="4">
        <v>52418902</v>
      </c>
      <c r="K1631">
        <v>7.5</v>
      </c>
      <c r="L1631">
        <v>2.35</v>
      </c>
      <c r="M1631" t="s">
        <v>612</v>
      </c>
      <c r="N1631" t="s">
        <v>3112</v>
      </c>
      <c r="O1631">
        <v>845</v>
      </c>
      <c r="P1631" t="s">
        <v>400</v>
      </c>
      <c r="Q1631">
        <v>15000</v>
      </c>
      <c r="R1631" t="s">
        <v>3536</v>
      </c>
      <c r="S1631">
        <v>1000</v>
      </c>
      <c r="T1631" t="s">
        <v>8336</v>
      </c>
      <c r="U1631">
        <v>424</v>
      </c>
      <c r="V1631">
        <v>44000</v>
      </c>
      <c r="W1631">
        <v>16881</v>
      </c>
      <c r="X1631">
        <v>0</v>
      </c>
      <c r="Y1631">
        <v>147128</v>
      </c>
      <c r="Z1631">
        <v>305</v>
      </c>
      <c r="AA1631">
        <v>277</v>
      </c>
      <c r="AB1631" t="s">
        <v>8338</v>
      </c>
    </row>
    <row r="1632" spans="1:28" x14ac:dyDescent="0.3">
      <c r="A1632" s="4" t="s">
        <v>8339</v>
      </c>
      <c r="B1632" t="s">
        <v>67</v>
      </c>
      <c r="C1632" t="s">
        <v>68</v>
      </c>
      <c r="D1632" t="s">
        <v>58</v>
      </c>
      <c r="E1632">
        <v>2009</v>
      </c>
      <c r="F1632">
        <v>99</v>
      </c>
      <c r="G1632" t="s">
        <v>5544</v>
      </c>
      <c r="H1632" t="s">
        <v>8340</v>
      </c>
      <c r="I1632" s="4">
        <v>30000000</v>
      </c>
      <c r="J1632" s="4">
        <v>42057340</v>
      </c>
      <c r="K1632">
        <v>6.6</v>
      </c>
      <c r="L1632">
        <v>2.35</v>
      </c>
      <c r="M1632" t="s">
        <v>69</v>
      </c>
      <c r="N1632" t="s">
        <v>106</v>
      </c>
      <c r="O1632">
        <v>0</v>
      </c>
      <c r="P1632" t="s">
        <v>4281</v>
      </c>
      <c r="Q1632">
        <v>2000</v>
      </c>
      <c r="R1632" t="s">
        <v>3398</v>
      </c>
      <c r="S1632">
        <v>1000</v>
      </c>
      <c r="T1632" t="s">
        <v>6117</v>
      </c>
      <c r="U1632">
        <v>828</v>
      </c>
      <c r="V1632">
        <v>11000</v>
      </c>
      <c r="W1632">
        <v>5642</v>
      </c>
      <c r="X1632">
        <v>0</v>
      </c>
      <c r="Y1632">
        <v>158354</v>
      </c>
      <c r="Z1632">
        <v>397</v>
      </c>
      <c r="AA1632">
        <v>691</v>
      </c>
      <c r="AB1632" t="s">
        <v>8341</v>
      </c>
    </row>
    <row r="1633" spans="1:28" x14ac:dyDescent="0.3">
      <c r="A1633" s="4" t="s">
        <v>8343</v>
      </c>
      <c r="B1633" t="s">
        <v>67</v>
      </c>
      <c r="C1633" t="s">
        <v>68</v>
      </c>
      <c r="D1633" t="s">
        <v>58</v>
      </c>
      <c r="E1633">
        <v>2015</v>
      </c>
      <c r="F1633">
        <v>112</v>
      </c>
      <c r="G1633" t="s">
        <v>714</v>
      </c>
      <c r="H1633" t="s">
        <v>8344</v>
      </c>
      <c r="I1633" s="4">
        <v>25000000</v>
      </c>
      <c r="J1633" s="4">
        <v>42478175</v>
      </c>
      <c r="K1633">
        <v>7.2</v>
      </c>
      <c r="L1633">
        <v>2.35</v>
      </c>
      <c r="M1633" t="s">
        <v>69</v>
      </c>
      <c r="N1633" t="s">
        <v>8342</v>
      </c>
      <c r="O1633">
        <v>43</v>
      </c>
      <c r="P1633" t="s">
        <v>418</v>
      </c>
      <c r="Q1633">
        <v>11000</v>
      </c>
      <c r="R1633" t="s">
        <v>7638</v>
      </c>
      <c r="S1633">
        <v>2000</v>
      </c>
      <c r="T1633" t="s">
        <v>7755</v>
      </c>
      <c r="U1633">
        <v>1000</v>
      </c>
      <c r="V1633">
        <v>34000</v>
      </c>
      <c r="W1633">
        <v>15327</v>
      </c>
      <c r="X1633">
        <v>1</v>
      </c>
      <c r="Y1633">
        <v>93767</v>
      </c>
      <c r="Z1633">
        <v>214</v>
      </c>
      <c r="AA1633">
        <v>209</v>
      </c>
      <c r="AB1633" t="s">
        <v>8345</v>
      </c>
    </row>
    <row r="1634" spans="1:28" x14ac:dyDescent="0.3">
      <c r="A1634" s="4" t="s">
        <v>8347</v>
      </c>
      <c r="B1634" t="s">
        <v>67</v>
      </c>
      <c r="C1634" t="s">
        <v>68</v>
      </c>
      <c r="D1634" t="s">
        <v>58</v>
      </c>
      <c r="E1634">
        <v>2003</v>
      </c>
      <c r="F1634">
        <v>111</v>
      </c>
      <c r="G1634" t="s">
        <v>3942</v>
      </c>
      <c r="H1634" t="s">
        <v>8349</v>
      </c>
      <c r="I1634" s="4">
        <v>30000000</v>
      </c>
      <c r="J1634" s="4">
        <v>41407470</v>
      </c>
      <c r="K1634">
        <v>7.6</v>
      </c>
      <c r="L1634">
        <v>1.85</v>
      </c>
      <c r="M1634" t="s">
        <v>122</v>
      </c>
      <c r="N1634" t="s">
        <v>8346</v>
      </c>
      <c r="O1634">
        <v>23</v>
      </c>
      <c r="P1634" t="s">
        <v>2208</v>
      </c>
      <c r="Q1634">
        <v>3000</v>
      </c>
      <c r="R1634" t="s">
        <v>1708</v>
      </c>
      <c r="S1634">
        <v>3000</v>
      </c>
      <c r="T1634" t="s">
        <v>8348</v>
      </c>
      <c r="U1634">
        <v>1000</v>
      </c>
      <c r="V1634">
        <v>0</v>
      </c>
      <c r="W1634">
        <v>9638</v>
      </c>
      <c r="X1634">
        <v>1</v>
      </c>
      <c r="Y1634">
        <v>43378</v>
      </c>
      <c r="Z1634">
        <v>82</v>
      </c>
      <c r="AA1634">
        <v>292</v>
      </c>
      <c r="AB1634" t="s">
        <v>8350</v>
      </c>
    </row>
    <row r="1635" spans="1:28" x14ac:dyDescent="0.3">
      <c r="A1635" s="4" t="s">
        <v>8351</v>
      </c>
      <c r="B1635" t="s">
        <v>67</v>
      </c>
      <c r="C1635" t="s">
        <v>68</v>
      </c>
      <c r="D1635" t="s">
        <v>58</v>
      </c>
      <c r="E1635">
        <v>2010</v>
      </c>
      <c r="F1635">
        <v>107</v>
      </c>
      <c r="G1635" t="s">
        <v>7829</v>
      </c>
      <c r="H1635" t="s">
        <v>8353</v>
      </c>
      <c r="I1635" s="4">
        <v>30000000</v>
      </c>
      <c r="J1635" s="4">
        <v>42385520</v>
      </c>
      <c r="K1635">
        <v>6.2</v>
      </c>
      <c r="L1635">
        <v>1.85</v>
      </c>
      <c r="M1635" t="s">
        <v>69</v>
      </c>
      <c r="N1635" t="s">
        <v>1096</v>
      </c>
      <c r="O1635">
        <v>209</v>
      </c>
      <c r="P1635" t="s">
        <v>4028</v>
      </c>
      <c r="Q1635">
        <v>2000</v>
      </c>
      <c r="R1635" t="s">
        <v>7828</v>
      </c>
      <c r="S1635">
        <v>594</v>
      </c>
      <c r="T1635" t="s">
        <v>8352</v>
      </c>
      <c r="U1635">
        <v>357</v>
      </c>
      <c r="V1635">
        <v>16000</v>
      </c>
      <c r="W1635">
        <v>4059</v>
      </c>
      <c r="X1635">
        <v>0</v>
      </c>
      <c r="Y1635">
        <v>47297</v>
      </c>
      <c r="Z1635">
        <v>138</v>
      </c>
      <c r="AA1635">
        <v>86</v>
      </c>
      <c r="AB1635" t="s">
        <v>8354</v>
      </c>
    </row>
    <row r="1636" spans="1:28" x14ac:dyDescent="0.3">
      <c r="A1636" s="4" t="s">
        <v>8355</v>
      </c>
      <c r="B1636" t="s">
        <v>67</v>
      </c>
      <c r="C1636" t="s">
        <v>68</v>
      </c>
      <c r="D1636" t="s">
        <v>58</v>
      </c>
      <c r="E1636">
        <v>2002</v>
      </c>
      <c r="F1636">
        <v>104</v>
      </c>
      <c r="G1636" t="s">
        <v>4920</v>
      </c>
      <c r="H1636" t="s">
        <v>8357</v>
      </c>
      <c r="I1636" s="4">
        <v>30000000</v>
      </c>
      <c r="J1636" s="4">
        <v>40118420</v>
      </c>
      <c r="K1636">
        <v>5.6</v>
      </c>
      <c r="L1636">
        <v>1.85</v>
      </c>
      <c r="M1636" t="s">
        <v>69</v>
      </c>
      <c r="N1636" t="s">
        <v>5410</v>
      </c>
      <c r="O1636">
        <v>134</v>
      </c>
      <c r="P1636" t="s">
        <v>5231</v>
      </c>
      <c r="Q1636">
        <v>585</v>
      </c>
      <c r="R1636" t="s">
        <v>2779</v>
      </c>
      <c r="S1636">
        <v>495</v>
      </c>
      <c r="T1636" t="s">
        <v>8356</v>
      </c>
      <c r="U1636">
        <v>64</v>
      </c>
      <c r="V1636">
        <v>0</v>
      </c>
      <c r="W1636">
        <v>1165</v>
      </c>
      <c r="X1636">
        <v>3</v>
      </c>
      <c r="Y1636">
        <v>26066</v>
      </c>
      <c r="Z1636">
        <v>69</v>
      </c>
      <c r="AA1636">
        <v>216</v>
      </c>
      <c r="AB1636" t="s">
        <v>8358</v>
      </c>
    </row>
    <row r="1637" spans="1:28" x14ac:dyDescent="0.3">
      <c r="A1637" s="4" t="s">
        <v>8360</v>
      </c>
      <c r="B1637" t="s">
        <v>67</v>
      </c>
      <c r="C1637" t="s">
        <v>68</v>
      </c>
      <c r="D1637" t="s">
        <v>58</v>
      </c>
      <c r="E1637">
        <v>2006</v>
      </c>
      <c r="F1637">
        <v>113</v>
      </c>
      <c r="G1637" t="s">
        <v>2508</v>
      </c>
      <c r="H1637" t="s">
        <v>8362</v>
      </c>
      <c r="I1637" s="4">
        <v>38000000</v>
      </c>
      <c r="J1637" s="4">
        <v>40137776</v>
      </c>
      <c r="K1637">
        <v>7.6</v>
      </c>
      <c r="L1637">
        <v>1.85</v>
      </c>
      <c r="M1637" t="s">
        <v>69</v>
      </c>
      <c r="N1637" t="s">
        <v>152</v>
      </c>
      <c r="O1637">
        <v>395</v>
      </c>
      <c r="P1637" t="s">
        <v>1273</v>
      </c>
      <c r="Q1637">
        <v>8000</v>
      </c>
      <c r="R1637" t="s">
        <v>8359</v>
      </c>
      <c r="S1637">
        <v>189</v>
      </c>
      <c r="T1637" t="s">
        <v>8361</v>
      </c>
      <c r="U1637">
        <v>77</v>
      </c>
      <c r="V1637">
        <v>13000</v>
      </c>
      <c r="W1637">
        <v>8362</v>
      </c>
      <c r="X1637">
        <v>1</v>
      </c>
      <c r="Y1637">
        <v>186977</v>
      </c>
      <c r="Z1637">
        <v>253</v>
      </c>
      <c r="AA1637">
        <v>529</v>
      </c>
      <c r="AB1637" t="s">
        <v>8363</v>
      </c>
    </row>
    <row r="1638" spans="1:28" x14ac:dyDescent="0.3">
      <c r="A1638" s="4" t="s">
        <v>8365</v>
      </c>
      <c r="B1638" t="s">
        <v>67</v>
      </c>
      <c r="C1638" t="s">
        <v>68</v>
      </c>
      <c r="D1638" t="s">
        <v>58</v>
      </c>
      <c r="E1638">
        <v>2007</v>
      </c>
      <c r="F1638">
        <v>113</v>
      </c>
      <c r="G1638" t="s">
        <v>23</v>
      </c>
      <c r="H1638" t="s">
        <v>8367</v>
      </c>
      <c r="I1638" s="4">
        <v>32000000</v>
      </c>
      <c r="J1638" s="4">
        <v>39568996</v>
      </c>
      <c r="K1638">
        <v>6.6</v>
      </c>
      <c r="L1638">
        <v>2.35</v>
      </c>
      <c r="M1638" t="s">
        <v>612</v>
      </c>
      <c r="N1638" t="s">
        <v>3553</v>
      </c>
      <c r="O1638">
        <v>171</v>
      </c>
      <c r="P1638" t="s">
        <v>3010</v>
      </c>
      <c r="Q1638">
        <v>430</v>
      </c>
      <c r="R1638" t="s">
        <v>8364</v>
      </c>
      <c r="S1638">
        <v>72</v>
      </c>
      <c r="T1638" t="s">
        <v>8366</v>
      </c>
      <c r="U1638">
        <v>63</v>
      </c>
      <c r="V1638">
        <v>0</v>
      </c>
      <c r="W1638">
        <v>814</v>
      </c>
      <c r="X1638">
        <v>0</v>
      </c>
      <c r="Y1638">
        <v>138435</v>
      </c>
      <c r="Z1638">
        <v>304</v>
      </c>
      <c r="AA1638">
        <v>527</v>
      </c>
      <c r="AB1638" t="s">
        <v>8368</v>
      </c>
    </row>
    <row r="1639" spans="1:28" x14ac:dyDescent="0.3">
      <c r="A1639" s="4" t="s">
        <v>8370</v>
      </c>
      <c r="B1639" t="s">
        <v>67</v>
      </c>
      <c r="C1639" t="s">
        <v>68</v>
      </c>
      <c r="D1639" t="s">
        <v>58</v>
      </c>
      <c r="E1639">
        <v>2012</v>
      </c>
      <c r="F1639">
        <v>95</v>
      </c>
      <c r="G1639" t="s">
        <v>2681</v>
      </c>
      <c r="H1639" t="s">
        <v>8371</v>
      </c>
      <c r="I1639" s="4">
        <v>30000000</v>
      </c>
      <c r="J1639" s="4">
        <v>42043633</v>
      </c>
      <c r="K1639">
        <v>7</v>
      </c>
      <c r="L1639">
        <v>2.35</v>
      </c>
      <c r="M1639" t="s">
        <v>612</v>
      </c>
      <c r="N1639" t="s">
        <v>8369</v>
      </c>
      <c r="O1639">
        <v>246</v>
      </c>
      <c r="P1639" t="s">
        <v>125</v>
      </c>
      <c r="Q1639">
        <v>26000</v>
      </c>
      <c r="R1639" t="s">
        <v>5572</v>
      </c>
      <c r="S1639">
        <v>821</v>
      </c>
      <c r="T1639" t="s">
        <v>4103</v>
      </c>
      <c r="U1639">
        <v>751</v>
      </c>
      <c r="V1639">
        <v>66000</v>
      </c>
      <c r="W1639">
        <v>29551</v>
      </c>
      <c r="X1639">
        <v>0</v>
      </c>
      <c r="Y1639">
        <v>277172</v>
      </c>
      <c r="Z1639">
        <v>634</v>
      </c>
      <c r="AA1639">
        <v>986</v>
      </c>
      <c r="AB1639" t="s">
        <v>8372</v>
      </c>
    </row>
    <row r="1640" spans="1:28" x14ac:dyDescent="0.3">
      <c r="A1640" s="4" t="s">
        <v>8374</v>
      </c>
      <c r="B1640" t="s">
        <v>67</v>
      </c>
      <c r="C1640" t="s">
        <v>68</v>
      </c>
      <c r="D1640" t="s">
        <v>58</v>
      </c>
      <c r="E1640">
        <v>2008</v>
      </c>
      <c r="F1640">
        <v>86</v>
      </c>
      <c r="G1640" t="s">
        <v>10</v>
      </c>
      <c r="H1640" t="s">
        <v>8376</v>
      </c>
      <c r="I1640" s="4">
        <v>30000000</v>
      </c>
      <c r="J1640" s="4">
        <v>38232624</v>
      </c>
      <c r="K1640">
        <v>2.7</v>
      </c>
      <c r="L1640">
        <v>1.85</v>
      </c>
      <c r="M1640" t="s">
        <v>69</v>
      </c>
      <c r="N1640" t="s">
        <v>8373</v>
      </c>
      <c r="O1640">
        <v>82</v>
      </c>
      <c r="P1640" t="s">
        <v>2631</v>
      </c>
      <c r="Q1640">
        <v>869</v>
      </c>
      <c r="R1640" t="s">
        <v>888</v>
      </c>
      <c r="S1640">
        <v>759</v>
      </c>
      <c r="T1640" t="s">
        <v>8375</v>
      </c>
      <c r="U1640">
        <v>362</v>
      </c>
      <c r="V1640">
        <v>0</v>
      </c>
      <c r="W1640">
        <v>3854</v>
      </c>
      <c r="X1640">
        <v>0</v>
      </c>
      <c r="Y1640">
        <v>88518</v>
      </c>
      <c r="Z1640">
        <v>111</v>
      </c>
      <c r="AA1640">
        <v>409</v>
      </c>
      <c r="AB1640" t="s">
        <v>8377</v>
      </c>
    </row>
    <row r="1641" spans="1:28" x14ac:dyDescent="0.3">
      <c r="A1641" s="4" t="s">
        <v>8379</v>
      </c>
      <c r="B1641" t="s">
        <v>67</v>
      </c>
      <c r="C1641" t="s">
        <v>68</v>
      </c>
      <c r="D1641" t="s">
        <v>58</v>
      </c>
      <c r="E1641">
        <v>1988</v>
      </c>
      <c r="F1641">
        <v>126</v>
      </c>
      <c r="G1641" t="s">
        <v>449</v>
      </c>
      <c r="H1641" t="s">
        <v>8380</v>
      </c>
      <c r="I1641" s="4">
        <v>30000000</v>
      </c>
      <c r="J1641" s="4">
        <v>38413606</v>
      </c>
      <c r="K1641">
        <v>7.6</v>
      </c>
      <c r="L1641">
        <v>1.85</v>
      </c>
      <c r="M1641" t="s">
        <v>612</v>
      </c>
      <c r="N1641" t="s">
        <v>2447</v>
      </c>
      <c r="O1641">
        <v>102</v>
      </c>
      <c r="P1641" t="s">
        <v>1765</v>
      </c>
      <c r="Q1641">
        <v>22000</v>
      </c>
      <c r="R1641" t="s">
        <v>8378</v>
      </c>
      <c r="S1641">
        <v>581</v>
      </c>
      <c r="T1641" t="s">
        <v>3550</v>
      </c>
      <c r="U1641">
        <v>497</v>
      </c>
      <c r="V1641">
        <v>0</v>
      </c>
      <c r="W1641">
        <v>23866</v>
      </c>
      <c r="X1641">
        <v>1</v>
      </c>
      <c r="Y1641">
        <v>54042</v>
      </c>
      <c r="Z1641">
        <v>77</v>
      </c>
      <c r="AA1641">
        <v>215</v>
      </c>
      <c r="AB1641" t="s">
        <v>8381</v>
      </c>
    </row>
    <row r="1642" spans="1:28" x14ac:dyDescent="0.3">
      <c r="A1642" s="4" t="s">
        <v>8383</v>
      </c>
      <c r="B1642" t="s">
        <v>67</v>
      </c>
      <c r="C1642" t="s">
        <v>68</v>
      </c>
      <c r="D1642" t="s">
        <v>58</v>
      </c>
      <c r="E1642">
        <v>1987</v>
      </c>
      <c r="F1642">
        <v>101</v>
      </c>
      <c r="G1642" t="s">
        <v>1423</v>
      </c>
      <c r="H1642" t="s">
        <v>8385</v>
      </c>
      <c r="I1642" s="4">
        <v>27000000</v>
      </c>
      <c r="J1642" s="4">
        <v>38122105</v>
      </c>
      <c r="K1642">
        <v>6.6</v>
      </c>
      <c r="L1642">
        <v>1.37</v>
      </c>
      <c r="M1642" t="s">
        <v>612</v>
      </c>
      <c r="N1642" t="s">
        <v>2609</v>
      </c>
      <c r="O1642">
        <v>343</v>
      </c>
      <c r="P1642" t="s">
        <v>8378</v>
      </c>
      <c r="Q1642">
        <v>581</v>
      </c>
      <c r="R1642" t="s">
        <v>8382</v>
      </c>
      <c r="S1642">
        <v>571</v>
      </c>
      <c r="T1642" t="s">
        <v>8384</v>
      </c>
      <c r="U1642">
        <v>384</v>
      </c>
      <c r="V1642">
        <v>0</v>
      </c>
      <c r="W1642">
        <v>2373</v>
      </c>
      <c r="X1642">
        <v>1</v>
      </c>
      <c r="Y1642">
        <v>112669</v>
      </c>
      <c r="Z1642">
        <v>120</v>
      </c>
      <c r="AA1642">
        <v>226</v>
      </c>
      <c r="AB1642" t="s">
        <v>8386</v>
      </c>
    </row>
    <row r="1643" spans="1:28" x14ac:dyDescent="0.3">
      <c r="A1643" s="4" t="s">
        <v>8388</v>
      </c>
      <c r="B1643" t="s">
        <v>67</v>
      </c>
      <c r="C1643" t="s">
        <v>68</v>
      </c>
      <c r="D1643" t="s">
        <v>58</v>
      </c>
      <c r="E1643">
        <v>1986</v>
      </c>
      <c r="F1643">
        <v>102</v>
      </c>
      <c r="G1643" t="s">
        <v>8387</v>
      </c>
      <c r="H1643" t="s">
        <v>8390</v>
      </c>
      <c r="I1643" s="4">
        <v>25000000</v>
      </c>
      <c r="J1643" s="4">
        <v>38747385</v>
      </c>
      <c r="K1643">
        <v>6.9</v>
      </c>
      <c r="L1643">
        <v>1.85</v>
      </c>
      <c r="M1643" t="s">
        <v>69</v>
      </c>
      <c r="N1643" t="s">
        <v>1973</v>
      </c>
      <c r="O1643">
        <v>0</v>
      </c>
      <c r="P1643" t="s">
        <v>574</v>
      </c>
      <c r="Q1643">
        <v>13000</v>
      </c>
      <c r="R1643" t="s">
        <v>3515</v>
      </c>
      <c r="S1643">
        <v>854</v>
      </c>
      <c r="T1643" t="s">
        <v>8389</v>
      </c>
      <c r="U1643">
        <v>413</v>
      </c>
      <c r="V1643">
        <v>0</v>
      </c>
      <c r="W1643">
        <v>15308</v>
      </c>
      <c r="X1643">
        <v>2</v>
      </c>
      <c r="Y1643">
        <v>49349</v>
      </c>
      <c r="Z1643">
        <v>63</v>
      </c>
      <c r="AA1643">
        <v>165</v>
      </c>
      <c r="AB1643" t="s">
        <v>8391</v>
      </c>
    </row>
    <row r="1644" spans="1:28" x14ac:dyDescent="0.3">
      <c r="A1644" s="4" t="s">
        <v>8394</v>
      </c>
      <c r="B1644" t="s">
        <v>67</v>
      </c>
      <c r="C1644" t="s">
        <v>68</v>
      </c>
      <c r="D1644" t="s">
        <v>58</v>
      </c>
      <c r="E1644">
        <v>2011</v>
      </c>
      <c r="F1644">
        <v>111</v>
      </c>
      <c r="G1644" t="s">
        <v>949</v>
      </c>
      <c r="H1644" t="s">
        <v>8396</v>
      </c>
      <c r="I1644" s="4">
        <v>30000000</v>
      </c>
      <c r="J1644" s="4">
        <v>40247512</v>
      </c>
      <c r="K1644">
        <v>6.8</v>
      </c>
      <c r="L1644">
        <v>2.35</v>
      </c>
      <c r="M1644" t="s">
        <v>69</v>
      </c>
      <c r="N1644" t="s">
        <v>966</v>
      </c>
      <c r="O1644">
        <v>456</v>
      </c>
      <c r="P1644" t="s">
        <v>8393</v>
      </c>
      <c r="Q1644">
        <v>157</v>
      </c>
      <c r="R1644" t="s">
        <v>8392</v>
      </c>
      <c r="S1644">
        <v>33</v>
      </c>
      <c r="T1644" t="s">
        <v>8395</v>
      </c>
      <c r="U1644">
        <v>21</v>
      </c>
      <c r="V1644">
        <v>38000</v>
      </c>
      <c r="W1644">
        <v>257</v>
      </c>
      <c r="X1644">
        <v>0</v>
      </c>
      <c r="Y1644">
        <v>159198</v>
      </c>
      <c r="Z1644">
        <v>417</v>
      </c>
      <c r="AA1644">
        <v>438</v>
      </c>
      <c r="AB1644" t="s">
        <v>8397</v>
      </c>
    </row>
    <row r="1645" spans="1:28" x14ac:dyDescent="0.3">
      <c r="A1645" s="4" t="s">
        <v>24085</v>
      </c>
      <c r="B1645" t="s">
        <v>67</v>
      </c>
      <c r="C1645" t="s">
        <v>68</v>
      </c>
      <c r="D1645" t="s">
        <v>58</v>
      </c>
      <c r="E1645" t="s">
        <v>24161</v>
      </c>
      <c r="F1645">
        <v>60</v>
      </c>
      <c r="G1645" t="s">
        <v>8052</v>
      </c>
      <c r="H1645" t="s">
        <v>8398</v>
      </c>
      <c r="I1645" s="4" t="s">
        <v>24161</v>
      </c>
      <c r="J1645" s="4" t="s">
        <v>24161</v>
      </c>
      <c r="K1645">
        <v>7.5</v>
      </c>
      <c r="L1645">
        <v>16</v>
      </c>
      <c r="M1645" t="s">
        <v>1589</v>
      </c>
      <c r="N1645" t="s">
        <v>24161</v>
      </c>
      <c r="O1645" t="s">
        <v>24161</v>
      </c>
      <c r="P1645" t="s">
        <v>8218</v>
      </c>
      <c r="Q1645">
        <v>971</v>
      </c>
      <c r="R1645" t="s">
        <v>2337</v>
      </c>
      <c r="S1645">
        <v>805</v>
      </c>
      <c r="T1645" t="s">
        <v>456</v>
      </c>
      <c r="U1645">
        <v>468</v>
      </c>
      <c r="V1645">
        <v>0</v>
      </c>
      <c r="W1645">
        <v>3295</v>
      </c>
      <c r="X1645">
        <v>4</v>
      </c>
      <c r="Y1645">
        <v>3322</v>
      </c>
      <c r="Z1645">
        <v>9</v>
      </c>
      <c r="AA1645">
        <v>30</v>
      </c>
      <c r="AB1645" t="s">
        <v>8399</v>
      </c>
    </row>
    <row r="1646" spans="1:28" x14ac:dyDescent="0.3">
      <c r="A1646" s="4" t="s">
        <v>8401</v>
      </c>
      <c r="B1646" t="s">
        <v>67</v>
      </c>
      <c r="C1646" t="s">
        <v>68</v>
      </c>
      <c r="D1646" t="s">
        <v>58</v>
      </c>
      <c r="E1646">
        <v>1997</v>
      </c>
      <c r="F1646">
        <v>95</v>
      </c>
      <c r="G1646" t="s">
        <v>289</v>
      </c>
      <c r="H1646" t="s">
        <v>8402</v>
      </c>
      <c r="I1646" s="4">
        <v>30000000</v>
      </c>
      <c r="J1646" s="4">
        <v>35927406</v>
      </c>
      <c r="K1646">
        <v>3.7</v>
      </c>
      <c r="L1646">
        <v>1.85</v>
      </c>
      <c r="M1646" t="s">
        <v>69</v>
      </c>
      <c r="N1646" t="s">
        <v>8400</v>
      </c>
      <c r="O1646">
        <v>40</v>
      </c>
      <c r="P1646" t="s">
        <v>4528</v>
      </c>
      <c r="Q1646">
        <v>663</v>
      </c>
      <c r="R1646" t="s">
        <v>3496</v>
      </c>
      <c r="S1646">
        <v>349</v>
      </c>
      <c r="T1646" t="s">
        <v>5491</v>
      </c>
      <c r="U1646">
        <v>342</v>
      </c>
      <c r="V1646">
        <v>1000</v>
      </c>
      <c r="W1646">
        <v>2266</v>
      </c>
      <c r="X1646">
        <v>0</v>
      </c>
      <c r="Y1646">
        <v>36363</v>
      </c>
      <c r="Z1646">
        <v>59</v>
      </c>
      <c r="AA1646">
        <v>256</v>
      </c>
      <c r="AB1646" t="s">
        <v>8403</v>
      </c>
    </row>
    <row r="1647" spans="1:28" x14ac:dyDescent="0.3">
      <c r="A1647" s="4" t="s">
        <v>8404</v>
      </c>
      <c r="B1647" t="s">
        <v>67</v>
      </c>
      <c r="C1647" t="s">
        <v>68</v>
      </c>
      <c r="D1647" t="s">
        <v>58</v>
      </c>
      <c r="E1647">
        <v>2011</v>
      </c>
      <c r="F1647">
        <v>98</v>
      </c>
      <c r="G1647" t="s">
        <v>1437</v>
      </c>
      <c r="H1647" t="s">
        <v>8405</v>
      </c>
      <c r="I1647" s="4">
        <v>30000000</v>
      </c>
      <c r="J1647" s="4">
        <v>35565975</v>
      </c>
      <c r="K1647">
        <v>6.1</v>
      </c>
      <c r="L1647">
        <v>2.35</v>
      </c>
      <c r="M1647" t="s">
        <v>69</v>
      </c>
      <c r="N1647" t="s">
        <v>349</v>
      </c>
      <c r="O1647">
        <v>15000</v>
      </c>
      <c r="P1647" t="s">
        <v>349</v>
      </c>
      <c r="Q1647">
        <v>15000</v>
      </c>
      <c r="R1647" t="s">
        <v>4504</v>
      </c>
      <c r="S1647">
        <v>839</v>
      </c>
      <c r="T1647" t="s">
        <v>6176</v>
      </c>
      <c r="U1647">
        <v>392</v>
      </c>
      <c r="V1647">
        <v>0</v>
      </c>
      <c r="W1647">
        <v>16827</v>
      </c>
      <c r="X1647">
        <v>0</v>
      </c>
      <c r="Y1647">
        <v>49205</v>
      </c>
      <c r="Z1647">
        <v>218</v>
      </c>
      <c r="AA1647">
        <v>184</v>
      </c>
      <c r="AB1647" t="s">
        <v>8406</v>
      </c>
    </row>
    <row r="1648" spans="1:28" x14ac:dyDescent="0.3">
      <c r="A1648" s="4" t="s">
        <v>8408</v>
      </c>
      <c r="B1648" t="s">
        <v>67</v>
      </c>
      <c r="C1648" t="s">
        <v>68</v>
      </c>
      <c r="D1648" t="s">
        <v>58</v>
      </c>
      <c r="E1648">
        <v>2013</v>
      </c>
      <c r="F1648">
        <v>100</v>
      </c>
      <c r="G1648" t="s">
        <v>5056</v>
      </c>
      <c r="H1648" t="s">
        <v>8409</v>
      </c>
      <c r="I1648" s="4">
        <v>30000000</v>
      </c>
      <c r="J1648" s="4">
        <v>35266619</v>
      </c>
      <c r="K1648">
        <v>5.9</v>
      </c>
      <c r="L1648">
        <v>2.35</v>
      </c>
      <c r="M1648" t="s">
        <v>612</v>
      </c>
      <c r="N1648" t="s">
        <v>8407</v>
      </c>
      <c r="O1648">
        <v>108</v>
      </c>
      <c r="P1648" t="s">
        <v>516</v>
      </c>
      <c r="Q1648">
        <v>17000</v>
      </c>
      <c r="R1648" t="s">
        <v>261</v>
      </c>
      <c r="S1648">
        <v>2000</v>
      </c>
      <c r="T1648" t="s">
        <v>7927</v>
      </c>
      <c r="U1648">
        <v>534</v>
      </c>
      <c r="V1648">
        <v>39000</v>
      </c>
      <c r="W1648">
        <v>20051</v>
      </c>
      <c r="X1648">
        <v>1</v>
      </c>
      <c r="Y1648">
        <v>108242</v>
      </c>
      <c r="Z1648">
        <v>359</v>
      </c>
      <c r="AA1648">
        <v>371</v>
      </c>
      <c r="AB1648" t="s">
        <v>8410</v>
      </c>
    </row>
    <row r="1649" spans="1:28" x14ac:dyDescent="0.3">
      <c r="A1649" s="4" t="s">
        <v>8413</v>
      </c>
      <c r="B1649" t="s">
        <v>67</v>
      </c>
      <c r="C1649" t="s">
        <v>68</v>
      </c>
      <c r="D1649" t="s">
        <v>58</v>
      </c>
      <c r="E1649">
        <v>2006</v>
      </c>
      <c r="F1649">
        <v>118</v>
      </c>
      <c r="G1649" t="s">
        <v>6197</v>
      </c>
      <c r="H1649" t="s">
        <v>8415</v>
      </c>
      <c r="I1649" s="4">
        <v>30000000</v>
      </c>
      <c r="J1649" s="4">
        <v>34703228</v>
      </c>
      <c r="K1649">
        <v>6.7</v>
      </c>
      <c r="L1649">
        <v>1.85</v>
      </c>
      <c r="M1649" t="s">
        <v>69</v>
      </c>
      <c r="N1649" t="s">
        <v>8411</v>
      </c>
      <c r="O1649">
        <v>3</v>
      </c>
      <c r="P1649" t="s">
        <v>1256</v>
      </c>
      <c r="Q1649">
        <v>1000</v>
      </c>
      <c r="R1649" t="s">
        <v>8412</v>
      </c>
      <c r="S1649">
        <v>712</v>
      </c>
      <c r="T1649" t="s">
        <v>8414</v>
      </c>
      <c r="U1649">
        <v>439</v>
      </c>
      <c r="V1649">
        <v>0</v>
      </c>
      <c r="W1649">
        <v>3797</v>
      </c>
      <c r="X1649">
        <v>0</v>
      </c>
      <c r="Y1649">
        <v>21767</v>
      </c>
      <c r="Z1649">
        <v>101</v>
      </c>
      <c r="AA1649">
        <v>127</v>
      </c>
      <c r="AB1649" t="s">
        <v>8416</v>
      </c>
    </row>
    <row r="1650" spans="1:28" x14ac:dyDescent="0.3">
      <c r="A1650" s="4" t="s">
        <v>24086</v>
      </c>
      <c r="B1650" t="s">
        <v>67</v>
      </c>
      <c r="C1650" t="s">
        <v>68</v>
      </c>
      <c r="D1650" t="s">
        <v>58</v>
      </c>
      <c r="E1650" t="s">
        <v>24161</v>
      </c>
      <c r="F1650">
        <v>28</v>
      </c>
      <c r="G1650" t="s">
        <v>2545</v>
      </c>
      <c r="H1650" t="s">
        <v>8417</v>
      </c>
      <c r="I1650" s="4" t="s">
        <v>24161</v>
      </c>
      <c r="J1650" s="4" t="s">
        <v>24161</v>
      </c>
      <c r="K1650">
        <v>8.5</v>
      </c>
      <c r="L1650">
        <v>1.78</v>
      </c>
      <c r="M1650" t="s">
        <v>2652</v>
      </c>
      <c r="N1650" t="s">
        <v>24161</v>
      </c>
      <c r="O1650" t="s">
        <v>24161</v>
      </c>
      <c r="P1650" t="s">
        <v>1856</v>
      </c>
      <c r="Q1650">
        <v>680</v>
      </c>
      <c r="R1650" t="s">
        <v>7337</v>
      </c>
      <c r="S1650">
        <v>638</v>
      </c>
      <c r="T1650" t="s">
        <v>3071</v>
      </c>
      <c r="U1650">
        <v>576</v>
      </c>
      <c r="V1650">
        <v>0</v>
      </c>
      <c r="W1650">
        <v>2867</v>
      </c>
      <c r="X1650">
        <v>2</v>
      </c>
      <c r="Y1650">
        <v>135643</v>
      </c>
      <c r="Z1650">
        <v>52</v>
      </c>
      <c r="AA1650">
        <v>145</v>
      </c>
      <c r="AB1650" t="s">
        <v>8418</v>
      </c>
    </row>
    <row r="1651" spans="1:28" x14ac:dyDescent="0.3">
      <c r="A1651" s="4" t="s">
        <v>8422</v>
      </c>
      <c r="B1651" t="s">
        <v>67</v>
      </c>
      <c r="C1651" t="s">
        <v>68</v>
      </c>
      <c r="D1651" t="s">
        <v>58</v>
      </c>
      <c r="E1651">
        <v>2006</v>
      </c>
      <c r="F1651">
        <v>125</v>
      </c>
      <c r="G1651" t="s">
        <v>8421</v>
      </c>
      <c r="H1651" t="s">
        <v>8423</v>
      </c>
      <c r="I1651" s="4">
        <v>30000000</v>
      </c>
      <c r="J1651" s="4">
        <v>38432823</v>
      </c>
      <c r="K1651">
        <v>6.9</v>
      </c>
      <c r="L1651">
        <v>2.35</v>
      </c>
      <c r="M1651" t="s">
        <v>69</v>
      </c>
      <c r="N1651" t="s">
        <v>8419</v>
      </c>
      <c r="O1651">
        <v>21</v>
      </c>
      <c r="P1651" t="s">
        <v>1097</v>
      </c>
      <c r="Q1651">
        <v>12000</v>
      </c>
      <c r="R1651" t="s">
        <v>8420</v>
      </c>
      <c r="S1651">
        <v>2000</v>
      </c>
      <c r="T1651" t="s">
        <v>306</v>
      </c>
      <c r="U1651">
        <v>581</v>
      </c>
      <c r="V1651">
        <v>0</v>
      </c>
      <c r="W1651">
        <v>15811</v>
      </c>
      <c r="X1651">
        <v>1</v>
      </c>
      <c r="Y1651">
        <v>33067</v>
      </c>
      <c r="Z1651">
        <v>85</v>
      </c>
      <c r="AA1651">
        <v>134</v>
      </c>
      <c r="AB1651" t="s">
        <v>8424</v>
      </c>
    </row>
    <row r="1652" spans="1:28" x14ac:dyDescent="0.3">
      <c r="A1652" s="4" t="s">
        <v>8425</v>
      </c>
      <c r="B1652" t="s">
        <v>67</v>
      </c>
      <c r="C1652" t="s">
        <v>68</v>
      </c>
      <c r="D1652" t="s">
        <v>58</v>
      </c>
      <c r="E1652">
        <v>2001</v>
      </c>
      <c r="F1652">
        <v>94</v>
      </c>
      <c r="G1652" t="s">
        <v>1034</v>
      </c>
      <c r="H1652" t="s">
        <v>8426</v>
      </c>
      <c r="I1652" s="4">
        <v>45000000</v>
      </c>
      <c r="J1652" s="4">
        <v>32095318</v>
      </c>
      <c r="K1652">
        <v>5.5</v>
      </c>
      <c r="L1652">
        <v>1.85</v>
      </c>
      <c r="M1652" t="s">
        <v>69</v>
      </c>
      <c r="N1652" t="s">
        <v>4597</v>
      </c>
      <c r="O1652">
        <v>39</v>
      </c>
      <c r="P1652" t="s">
        <v>830</v>
      </c>
      <c r="Q1652">
        <v>1000</v>
      </c>
      <c r="R1652" t="s">
        <v>2488</v>
      </c>
      <c r="S1652">
        <v>611</v>
      </c>
      <c r="T1652" t="s">
        <v>3001</v>
      </c>
      <c r="U1652">
        <v>506</v>
      </c>
      <c r="V1652">
        <v>304</v>
      </c>
      <c r="W1652">
        <v>3664</v>
      </c>
      <c r="X1652">
        <v>0</v>
      </c>
      <c r="Y1652">
        <v>12466</v>
      </c>
      <c r="Z1652">
        <v>64</v>
      </c>
      <c r="AA1652">
        <v>84</v>
      </c>
      <c r="AB1652" t="s">
        <v>8427</v>
      </c>
    </row>
    <row r="1653" spans="1:28" x14ac:dyDescent="0.3">
      <c r="A1653" s="4" t="s">
        <v>8431</v>
      </c>
      <c r="B1653" t="s">
        <v>67</v>
      </c>
      <c r="C1653" t="s">
        <v>68</v>
      </c>
      <c r="D1653" t="s">
        <v>58</v>
      </c>
      <c r="E1653">
        <v>2009</v>
      </c>
      <c r="F1653">
        <v>79</v>
      </c>
      <c r="G1653" t="s">
        <v>8430</v>
      </c>
      <c r="H1653" t="s">
        <v>8433</v>
      </c>
      <c r="I1653" s="4">
        <v>30000000</v>
      </c>
      <c r="J1653" s="4">
        <v>31743332</v>
      </c>
      <c r="K1653">
        <v>7.1</v>
      </c>
      <c r="L1653">
        <v>1.85</v>
      </c>
      <c r="M1653" t="s">
        <v>69</v>
      </c>
      <c r="N1653" t="s">
        <v>8428</v>
      </c>
      <c r="O1653">
        <v>30</v>
      </c>
      <c r="P1653" t="s">
        <v>3274</v>
      </c>
      <c r="Q1653">
        <v>940</v>
      </c>
      <c r="R1653" t="s">
        <v>8429</v>
      </c>
      <c r="S1653">
        <v>271</v>
      </c>
      <c r="T1653" t="s">
        <v>8432</v>
      </c>
      <c r="U1653">
        <v>265</v>
      </c>
      <c r="V1653">
        <v>13000</v>
      </c>
      <c r="W1653">
        <v>1594</v>
      </c>
      <c r="X1653">
        <v>0</v>
      </c>
      <c r="Y1653">
        <v>111117</v>
      </c>
      <c r="Z1653">
        <v>263</v>
      </c>
      <c r="AA1653">
        <v>245</v>
      </c>
      <c r="AB1653" t="s">
        <v>8434</v>
      </c>
    </row>
    <row r="1654" spans="1:28" x14ac:dyDescent="0.3">
      <c r="A1654" s="4" t="s">
        <v>8435</v>
      </c>
      <c r="B1654" t="s">
        <v>67</v>
      </c>
      <c r="C1654" t="s">
        <v>68</v>
      </c>
      <c r="D1654" t="s">
        <v>58</v>
      </c>
      <c r="E1654">
        <v>2013</v>
      </c>
      <c r="F1654">
        <v>106</v>
      </c>
      <c r="G1654" t="s">
        <v>2144</v>
      </c>
      <c r="H1654" t="s">
        <v>8437</v>
      </c>
      <c r="I1654" s="4">
        <v>30000000</v>
      </c>
      <c r="J1654" s="4">
        <v>32154410</v>
      </c>
      <c r="K1654">
        <v>7.1</v>
      </c>
      <c r="L1654">
        <v>1.85</v>
      </c>
      <c r="M1654" t="s">
        <v>612</v>
      </c>
      <c r="N1654" t="s">
        <v>1548</v>
      </c>
      <c r="O1654">
        <v>0</v>
      </c>
      <c r="P1654" t="s">
        <v>471</v>
      </c>
      <c r="Q1654">
        <v>17000</v>
      </c>
      <c r="R1654" t="s">
        <v>5200</v>
      </c>
      <c r="S1654">
        <v>681</v>
      </c>
      <c r="T1654" t="s">
        <v>8436</v>
      </c>
      <c r="U1654">
        <v>273</v>
      </c>
      <c r="V1654">
        <v>29000</v>
      </c>
      <c r="W1654">
        <v>18469</v>
      </c>
      <c r="X1654">
        <v>0</v>
      </c>
      <c r="Y1654">
        <v>148327</v>
      </c>
      <c r="Z1654">
        <v>450</v>
      </c>
      <c r="AA1654">
        <v>274</v>
      </c>
      <c r="AB1654" t="s">
        <v>8438</v>
      </c>
    </row>
    <row r="1655" spans="1:28" x14ac:dyDescent="0.3">
      <c r="A1655" s="4" t="s">
        <v>8440</v>
      </c>
      <c r="B1655" t="s">
        <v>67</v>
      </c>
      <c r="C1655" t="s">
        <v>68</v>
      </c>
      <c r="D1655" t="s">
        <v>58</v>
      </c>
      <c r="E1655">
        <v>2004</v>
      </c>
      <c r="F1655">
        <v>111</v>
      </c>
      <c r="G1655" t="s">
        <v>2734</v>
      </c>
      <c r="H1655" t="s">
        <v>8442</v>
      </c>
      <c r="I1655" s="4" t="s">
        <v>24161</v>
      </c>
      <c r="J1655" s="4">
        <v>28165882</v>
      </c>
      <c r="K1655">
        <v>5.9</v>
      </c>
      <c r="L1655">
        <v>1.85</v>
      </c>
      <c r="M1655" t="s">
        <v>122</v>
      </c>
      <c r="N1655" t="s">
        <v>8439</v>
      </c>
      <c r="O1655">
        <v>57</v>
      </c>
      <c r="P1655" t="s">
        <v>2828</v>
      </c>
      <c r="Q1655">
        <v>1000</v>
      </c>
      <c r="R1655" t="s">
        <v>4775</v>
      </c>
      <c r="S1655">
        <v>530</v>
      </c>
      <c r="T1655" t="s">
        <v>8441</v>
      </c>
      <c r="U1655">
        <v>438</v>
      </c>
      <c r="V1655">
        <v>0</v>
      </c>
      <c r="W1655">
        <v>3239</v>
      </c>
      <c r="X1655">
        <v>1</v>
      </c>
      <c r="Y1655">
        <v>31984</v>
      </c>
      <c r="Z1655">
        <v>85</v>
      </c>
      <c r="AA1655">
        <v>154</v>
      </c>
      <c r="AB1655" t="s">
        <v>8443</v>
      </c>
    </row>
    <row r="1656" spans="1:28" x14ac:dyDescent="0.3">
      <c r="A1656" s="4" t="s">
        <v>8446</v>
      </c>
      <c r="B1656" t="s">
        <v>67</v>
      </c>
      <c r="C1656" t="s">
        <v>68</v>
      </c>
      <c r="D1656" t="s">
        <v>58</v>
      </c>
      <c r="E1656">
        <v>2011</v>
      </c>
      <c r="F1656">
        <v>63</v>
      </c>
      <c r="G1656" t="s">
        <v>1303</v>
      </c>
      <c r="H1656" t="s">
        <v>8448</v>
      </c>
      <c r="I1656" s="4">
        <v>30000000</v>
      </c>
      <c r="J1656" s="4">
        <v>26687172</v>
      </c>
      <c r="K1656">
        <v>7.3</v>
      </c>
      <c r="L1656">
        <v>1.85</v>
      </c>
      <c r="M1656" t="s">
        <v>304</v>
      </c>
      <c r="N1656" t="s">
        <v>8444</v>
      </c>
      <c r="O1656">
        <v>15</v>
      </c>
      <c r="P1656" t="s">
        <v>670</v>
      </c>
      <c r="Q1656">
        <v>759</v>
      </c>
      <c r="R1656" t="s">
        <v>8445</v>
      </c>
      <c r="S1656">
        <v>73</v>
      </c>
      <c r="T1656" t="s">
        <v>8447</v>
      </c>
      <c r="U1656">
        <v>69</v>
      </c>
      <c r="V1656">
        <v>0</v>
      </c>
      <c r="W1656">
        <v>1002</v>
      </c>
      <c r="X1656">
        <v>0</v>
      </c>
      <c r="Y1656">
        <v>15600</v>
      </c>
      <c r="Z1656">
        <v>162</v>
      </c>
      <c r="AA1656">
        <v>55</v>
      </c>
      <c r="AB1656" t="s">
        <v>8449</v>
      </c>
    </row>
    <row r="1657" spans="1:28" x14ac:dyDescent="0.3">
      <c r="A1657" s="4" t="s">
        <v>8451</v>
      </c>
      <c r="B1657" t="s">
        <v>67</v>
      </c>
      <c r="C1657" t="s">
        <v>68</v>
      </c>
      <c r="D1657" t="s">
        <v>58</v>
      </c>
      <c r="E1657">
        <v>2003</v>
      </c>
      <c r="F1657">
        <v>85</v>
      </c>
      <c r="G1657" t="s">
        <v>10</v>
      </c>
      <c r="H1657" t="s">
        <v>8453</v>
      </c>
      <c r="I1657" s="4">
        <v>19000000</v>
      </c>
      <c r="J1657" s="4">
        <v>26096584</v>
      </c>
      <c r="K1657">
        <v>3.4</v>
      </c>
      <c r="L1657">
        <v>1.37</v>
      </c>
      <c r="M1657" t="s">
        <v>69</v>
      </c>
      <c r="N1657" t="s">
        <v>8450</v>
      </c>
      <c r="O1657">
        <v>14</v>
      </c>
      <c r="P1657" t="s">
        <v>2648</v>
      </c>
      <c r="Q1657">
        <v>577</v>
      </c>
      <c r="R1657" t="s">
        <v>6127</v>
      </c>
      <c r="S1657">
        <v>291</v>
      </c>
      <c r="T1657" t="s">
        <v>8452</v>
      </c>
      <c r="U1657">
        <v>244</v>
      </c>
      <c r="V1657">
        <v>1000</v>
      </c>
      <c r="W1657">
        <v>1653</v>
      </c>
      <c r="X1657">
        <v>0</v>
      </c>
      <c r="Y1657">
        <v>30651</v>
      </c>
      <c r="Z1657">
        <v>85</v>
      </c>
      <c r="AA1657">
        <v>267</v>
      </c>
      <c r="AB1657" t="s">
        <v>8454</v>
      </c>
    </row>
    <row r="1658" spans="1:28" x14ac:dyDescent="0.3">
      <c r="A1658" s="4" t="s">
        <v>8456</v>
      </c>
      <c r="B1658" t="s">
        <v>67</v>
      </c>
      <c r="C1658" t="s">
        <v>68</v>
      </c>
      <c r="D1658" t="s">
        <v>58</v>
      </c>
      <c r="E1658">
        <v>1998</v>
      </c>
      <c r="F1658">
        <v>108</v>
      </c>
      <c r="G1658" t="s">
        <v>1437</v>
      </c>
      <c r="H1658" t="s">
        <v>8458</v>
      </c>
      <c r="I1658" s="4">
        <v>30000000</v>
      </c>
      <c r="J1658" s="4">
        <v>26525834</v>
      </c>
      <c r="K1658">
        <v>6.8</v>
      </c>
      <c r="L1658">
        <v>1.85</v>
      </c>
      <c r="M1658" t="s">
        <v>612</v>
      </c>
      <c r="N1658" t="s">
        <v>1699</v>
      </c>
      <c r="O1658">
        <v>631</v>
      </c>
      <c r="P1658" t="s">
        <v>1699</v>
      </c>
      <c r="Q1658">
        <v>631</v>
      </c>
      <c r="R1658" t="s">
        <v>8455</v>
      </c>
      <c r="S1658">
        <v>199</v>
      </c>
      <c r="T1658" t="s">
        <v>8457</v>
      </c>
      <c r="U1658">
        <v>95</v>
      </c>
      <c r="V1658">
        <v>0</v>
      </c>
      <c r="W1658">
        <v>1023</v>
      </c>
      <c r="X1658">
        <v>1</v>
      </c>
      <c r="Y1658">
        <v>21998</v>
      </c>
      <c r="Z1658">
        <v>110</v>
      </c>
      <c r="AA1658">
        <v>227</v>
      </c>
      <c r="AB1658" t="s">
        <v>8459</v>
      </c>
    </row>
    <row r="1659" spans="1:28" x14ac:dyDescent="0.3">
      <c r="A1659" s="4" t="s">
        <v>8462</v>
      </c>
      <c r="B1659" t="s">
        <v>67</v>
      </c>
      <c r="C1659" t="s">
        <v>68</v>
      </c>
      <c r="D1659" t="s">
        <v>58</v>
      </c>
      <c r="E1659">
        <v>2014</v>
      </c>
      <c r="F1659">
        <v>139</v>
      </c>
      <c r="G1659" t="s">
        <v>4305</v>
      </c>
      <c r="H1659" t="s">
        <v>8464</v>
      </c>
      <c r="I1659" s="4">
        <v>30000000</v>
      </c>
      <c r="J1659" s="4">
        <v>30513940</v>
      </c>
      <c r="K1659">
        <v>6.9</v>
      </c>
      <c r="L1659">
        <v>1.85</v>
      </c>
      <c r="M1659" t="s">
        <v>69</v>
      </c>
      <c r="N1659" t="s">
        <v>3465</v>
      </c>
      <c r="O1659">
        <v>150</v>
      </c>
      <c r="P1659" t="s">
        <v>8461</v>
      </c>
      <c r="Q1659">
        <v>521</v>
      </c>
      <c r="R1659" t="s">
        <v>8460</v>
      </c>
      <c r="S1659">
        <v>491</v>
      </c>
      <c r="T1659" t="s">
        <v>8463</v>
      </c>
      <c r="U1659">
        <v>400</v>
      </c>
      <c r="V1659">
        <v>11000</v>
      </c>
      <c r="W1659">
        <v>2060</v>
      </c>
      <c r="X1659">
        <v>0</v>
      </c>
      <c r="Y1659">
        <v>15843</v>
      </c>
      <c r="Z1659">
        <v>165</v>
      </c>
      <c r="AA1659">
        <v>104</v>
      </c>
      <c r="AB1659" t="s">
        <v>8465</v>
      </c>
    </row>
    <row r="1660" spans="1:28" x14ac:dyDescent="0.3">
      <c r="A1660" s="4" t="s">
        <v>8466</v>
      </c>
      <c r="B1660" t="s">
        <v>67</v>
      </c>
      <c r="C1660" t="s">
        <v>68</v>
      </c>
      <c r="D1660" t="s">
        <v>58</v>
      </c>
      <c r="E1660">
        <v>1998</v>
      </c>
      <c r="F1660">
        <v>127</v>
      </c>
      <c r="G1660" t="s">
        <v>19</v>
      </c>
      <c r="H1660" t="s">
        <v>8467</v>
      </c>
      <c r="I1660" s="4">
        <v>30000000</v>
      </c>
      <c r="J1660" s="4">
        <v>23209440</v>
      </c>
      <c r="K1660">
        <v>7</v>
      </c>
      <c r="L1660">
        <v>1.85</v>
      </c>
      <c r="M1660" t="s">
        <v>612</v>
      </c>
      <c r="N1660" t="s">
        <v>5277</v>
      </c>
      <c r="O1660">
        <v>73</v>
      </c>
      <c r="P1660" t="s">
        <v>2395</v>
      </c>
      <c r="Q1660">
        <v>11000</v>
      </c>
      <c r="R1660" t="s">
        <v>215</v>
      </c>
      <c r="S1660">
        <v>882</v>
      </c>
      <c r="T1660" t="s">
        <v>958</v>
      </c>
      <c r="U1660">
        <v>433</v>
      </c>
      <c r="V1660">
        <v>592</v>
      </c>
      <c r="W1660">
        <v>12785</v>
      </c>
      <c r="X1660">
        <v>3</v>
      </c>
      <c r="Y1660">
        <v>9283</v>
      </c>
      <c r="Z1660">
        <v>64</v>
      </c>
      <c r="AA1660">
        <v>112</v>
      </c>
      <c r="AB1660" t="s">
        <v>8468</v>
      </c>
    </row>
    <row r="1661" spans="1:28" x14ac:dyDescent="0.3">
      <c r="A1661" s="4" t="s">
        <v>8470</v>
      </c>
      <c r="B1661" t="s">
        <v>67</v>
      </c>
      <c r="C1661" t="s">
        <v>68</v>
      </c>
      <c r="D1661" t="s">
        <v>58</v>
      </c>
      <c r="E1661">
        <v>1995</v>
      </c>
      <c r="F1661">
        <v>106</v>
      </c>
      <c r="G1661" t="s">
        <v>1423</v>
      </c>
      <c r="H1661" t="s">
        <v>8471</v>
      </c>
      <c r="I1661" s="4">
        <v>30000000</v>
      </c>
      <c r="J1661" s="4">
        <v>24048000</v>
      </c>
      <c r="K1661">
        <v>5.5</v>
      </c>
      <c r="L1661">
        <v>2.35</v>
      </c>
      <c r="M1661" t="s">
        <v>612</v>
      </c>
      <c r="N1661" t="s">
        <v>8469</v>
      </c>
      <c r="O1661">
        <v>32</v>
      </c>
      <c r="P1661" t="s">
        <v>1746</v>
      </c>
      <c r="Q1661">
        <v>18000</v>
      </c>
      <c r="R1661" t="s">
        <v>5920</v>
      </c>
      <c r="S1661">
        <v>723</v>
      </c>
      <c r="T1661" t="s">
        <v>5764</v>
      </c>
      <c r="U1661">
        <v>650</v>
      </c>
      <c r="V1661">
        <v>0</v>
      </c>
      <c r="W1661">
        <v>20772</v>
      </c>
      <c r="X1661">
        <v>1</v>
      </c>
      <c r="Y1661">
        <v>23579</v>
      </c>
      <c r="Z1661">
        <v>44</v>
      </c>
      <c r="AA1661">
        <v>88</v>
      </c>
      <c r="AB1661" t="s">
        <v>8472</v>
      </c>
    </row>
    <row r="1662" spans="1:28" x14ac:dyDescent="0.3">
      <c r="A1662" s="4" t="s">
        <v>8473</v>
      </c>
      <c r="B1662" t="s">
        <v>67</v>
      </c>
      <c r="C1662" t="s">
        <v>68</v>
      </c>
      <c r="D1662" t="s">
        <v>58</v>
      </c>
      <c r="E1662">
        <v>2006</v>
      </c>
      <c r="F1662">
        <v>95</v>
      </c>
      <c r="G1662" t="s">
        <v>2487</v>
      </c>
      <c r="H1662" t="s">
        <v>8474</v>
      </c>
      <c r="I1662" s="4">
        <v>30000000</v>
      </c>
      <c r="J1662" s="4">
        <v>22526144</v>
      </c>
      <c r="K1662">
        <v>5.0999999999999996</v>
      </c>
      <c r="L1662">
        <v>2.35</v>
      </c>
      <c r="M1662" t="s">
        <v>69</v>
      </c>
      <c r="N1662" t="s">
        <v>2715</v>
      </c>
      <c r="O1662">
        <v>425</v>
      </c>
      <c r="P1662" t="s">
        <v>504</v>
      </c>
      <c r="Q1662">
        <v>973</v>
      </c>
      <c r="R1662" t="s">
        <v>337</v>
      </c>
      <c r="S1662">
        <v>776</v>
      </c>
      <c r="T1662" t="s">
        <v>2270</v>
      </c>
      <c r="U1662">
        <v>560</v>
      </c>
      <c r="V1662">
        <v>1000</v>
      </c>
      <c r="W1662">
        <v>2737</v>
      </c>
      <c r="X1662">
        <v>1</v>
      </c>
      <c r="Y1662">
        <v>53884</v>
      </c>
      <c r="Z1662">
        <v>147</v>
      </c>
      <c r="AA1662">
        <v>203</v>
      </c>
      <c r="AB1662" t="s">
        <v>8475</v>
      </c>
    </row>
    <row r="1663" spans="1:28" x14ac:dyDescent="0.3">
      <c r="A1663" s="4" t="s">
        <v>8476</v>
      </c>
      <c r="B1663" t="s">
        <v>67</v>
      </c>
      <c r="C1663" t="s">
        <v>68</v>
      </c>
      <c r="D1663" t="s">
        <v>58</v>
      </c>
      <c r="E1663">
        <v>2014</v>
      </c>
      <c r="F1663">
        <v>118</v>
      </c>
      <c r="G1663" t="s">
        <v>3046</v>
      </c>
      <c r="H1663" t="s">
        <v>8477</v>
      </c>
      <c r="I1663" s="4">
        <v>30000000</v>
      </c>
      <c r="J1663" s="4">
        <v>30523568</v>
      </c>
      <c r="K1663">
        <v>6.2</v>
      </c>
      <c r="L1663">
        <v>2.35</v>
      </c>
      <c r="M1663" t="s">
        <v>612</v>
      </c>
      <c r="N1663" t="s">
        <v>2699</v>
      </c>
      <c r="O1663">
        <v>301</v>
      </c>
      <c r="P1663" t="s">
        <v>4411</v>
      </c>
      <c r="Q1663">
        <v>2000</v>
      </c>
      <c r="R1663" t="s">
        <v>2746</v>
      </c>
      <c r="S1663">
        <v>1000</v>
      </c>
      <c r="T1663" t="s">
        <v>903</v>
      </c>
      <c r="U1663">
        <v>897</v>
      </c>
      <c r="V1663">
        <v>18000</v>
      </c>
      <c r="W1663">
        <v>5697</v>
      </c>
      <c r="X1663">
        <v>0</v>
      </c>
      <c r="Y1663">
        <v>54447</v>
      </c>
      <c r="Z1663">
        <v>242</v>
      </c>
      <c r="AA1663">
        <v>201</v>
      </c>
      <c r="AB1663" t="s">
        <v>8478</v>
      </c>
    </row>
    <row r="1664" spans="1:28" x14ac:dyDescent="0.3">
      <c r="A1664" s="4" t="s">
        <v>8481</v>
      </c>
      <c r="B1664" t="s">
        <v>67</v>
      </c>
      <c r="C1664" t="s">
        <v>68</v>
      </c>
      <c r="D1664" t="s">
        <v>58</v>
      </c>
      <c r="E1664">
        <v>2011</v>
      </c>
      <c r="F1664">
        <v>108</v>
      </c>
      <c r="G1664" t="s">
        <v>1845</v>
      </c>
      <c r="H1664" t="s">
        <v>8482</v>
      </c>
      <c r="I1664" s="4">
        <v>30000000</v>
      </c>
      <c r="J1664" s="4">
        <v>23070045</v>
      </c>
      <c r="K1664">
        <v>5.9</v>
      </c>
      <c r="L1664">
        <v>1.85</v>
      </c>
      <c r="M1664" t="s">
        <v>612</v>
      </c>
      <c r="N1664" t="s">
        <v>8479</v>
      </c>
      <c r="O1664">
        <v>24</v>
      </c>
      <c r="P1664" t="s">
        <v>1374</v>
      </c>
      <c r="Q1664">
        <v>2000</v>
      </c>
      <c r="R1664" t="s">
        <v>8480</v>
      </c>
      <c r="S1664">
        <v>942</v>
      </c>
      <c r="T1664" t="s">
        <v>1073</v>
      </c>
      <c r="U1664">
        <v>653</v>
      </c>
      <c r="V1664">
        <v>11000</v>
      </c>
      <c r="W1664">
        <v>3892</v>
      </c>
      <c r="X1664">
        <v>0</v>
      </c>
      <c r="Y1664">
        <v>47003</v>
      </c>
      <c r="Z1664">
        <v>244</v>
      </c>
      <c r="AA1664">
        <v>215</v>
      </c>
      <c r="AB1664" t="s">
        <v>8483</v>
      </c>
    </row>
    <row r="1665" spans="1:28" x14ac:dyDescent="0.3">
      <c r="A1665" s="4" t="s">
        <v>8485</v>
      </c>
      <c r="B1665" t="s">
        <v>67</v>
      </c>
      <c r="C1665" t="s">
        <v>68</v>
      </c>
      <c r="D1665" t="s">
        <v>58</v>
      </c>
      <c r="E1665">
        <v>2004</v>
      </c>
      <c r="F1665">
        <v>105</v>
      </c>
      <c r="G1665" t="s">
        <v>1437</v>
      </c>
      <c r="H1665" t="s">
        <v>8487</v>
      </c>
      <c r="I1665" s="4">
        <v>35000000</v>
      </c>
      <c r="J1665" s="4">
        <v>20422207</v>
      </c>
      <c r="K1665">
        <v>5.2</v>
      </c>
      <c r="L1665">
        <v>2.35</v>
      </c>
      <c r="M1665" t="s">
        <v>69</v>
      </c>
      <c r="N1665" t="s">
        <v>8484</v>
      </c>
      <c r="O1665">
        <v>34</v>
      </c>
      <c r="P1665" t="s">
        <v>2080</v>
      </c>
      <c r="Q1665">
        <v>1000</v>
      </c>
      <c r="R1665" t="s">
        <v>2210</v>
      </c>
      <c r="S1665">
        <v>681</v>
      </c>
      <c r="T1665" t="s">
        <v>8486</v>
      </c>
      <c r="U1665">
        <v>642</v>
      </c>
      <c r="V1665">
        <v>484</v>
      </c>
      <c r="W1665">
        <v>4369</v>
      </c>
      <c r="X1665">
        <v>1</v>
      </c>
      <c r="Y1665">
        <v>15052</v>
      </c>
      <c r="Z1665">
        <v>73</v>
      </c>
      <c r="AA1665">
        <v>116</v>
      </c>
      <c r="AB1665" t="s">
        <v>8488</v>
      </c>
    </row>
    <row r="1666" spans="1:28" x14ac:dyDescent="0.3">
      <c r="A1666" s="4" t="s">
        <v>8490</v>
      </c>
      <c r="B1666" t="s">
        <v>67</v>
      </c>
      <c r="C1666" t="s">
        <v>68</v>
      </c>
      <c r="D1666" t="s">
        <v>58</v>
      </c>
      <c r="E1666">
        <v>2012</v>
      </c>
      <c r="F1666">
        <v>131</v>
      </c>
      <c r="G1666" t="s">
        <v>1700</v>
      </c>
      <c r="H1666" t="s">
        <v>8491</v>
      </c>
      <c r="I1666" s="4">
        <v>30000000</v>
      </c>
      <c r="J1666" s="4">
        <v>28644770</v>
      </c>
      <c r="K1666">
        <v>6.2</v>
      </c>
      <c r="L1666">
        <v>1.85</v>
      </c>
      <c r="M1666" t="s">
        <v>612</v>
      </c>
      <c r="N1666" t="s">
        <v>6414</v>
      </c>
      <c r="O1666">
        <v>89</v>
      </c>
      <c r="P1666" t="s">
        <v>4209</v>
      </c>
      <c r="Q1666">
        <v>2000</v>
      </c>
      <c r="R1666" t="s">
        <v>8489</v>
      </c>
      <c r="S1666">
        <v>401</v>
      </c>
      <c r="T1666" t="s">
        <v>2782</v>
      </c>
      <c r="U1666">
        <v>372</v>
      </c>
      <c r="V1666">
        <v>11000</v>
      </c>
      <c r="W1666">
        <v>3479</v>
      </c>
      <c r="X1666">
        <v>2</v>
      </c>
      <c r="Y1666">
        <v>78974</v>
      </c>
      <c r="Z1666">
        <v>232</v>
      </c>
      <c r="AA1666">
        <v>141</v>
      </c>
      <c r="AB1666" t="s">
        <v>8492</v>
      </c>
    </row>
    <row r="1667" spans="1:28" x14ac:dyDescent="0.3">
      <c r="A1667" s="4" t="s">
        <v>8494</v>
      </c>
      <c r="B1667" t="s">
        <v>67</v>
      </c>
      <c r="C1667" t="s">
        <v>68</v>
      </c>
      <c r="D1667" t="s">
        <v>58</v>
      </c>
      <c r="E1667">
        <v>2004</v>
      </c>
      <c r="F1667">
        <v>104</v>
      </c>
      <c r="G1667" t="s">
        <v>4487</v>
      </c>
      <c r="H1667" t="s">
        <v>8495</v>
      </c>
      <c r="I1667" s="4">
        <v>30000000</v>
      </c>
      <c r="J1667" s="4">
        <v>21800302</v>
      </c>
      <c r="K1667">
        <v>5.5</v>
      </c>
      <c r="L1667">
        <v>1.85</v>
      </c>
      <c r="M1667" t="s">
        <v>69</v>
      </c>
      <c r="N1667" t="s">
        <v>8493</v>
      </c>
      <c r="O1667">
        <v>30</v>
      </c>
      <c r="P1667" t="s">
        <v>830</v>
      </c>
      <c r="Q1667">
        <v>1000</v>
      </c>
      <c r="R1667" t="s">
        <v>1997</v>
      </c>
      <c r="S1667">
        <v>962</v>
      </c>
      <c r="T1667" t="s">
        <v>7652</v>
      </c>
      <c r="U1667">
        <v>635</v>
      </c>
      <c r="V1667">
        <v>491</v>
      </c>
      <c r="W1667">
        <v>4462</v>
      </c>
      <c r="X1667">
        <v>1</v>
      </c>
      <c r="Y1667">
        <v>12164</v>
      </c>
      <c r="Z1667">
        <v>63</v>
      </c>
      <c r="AA1667">
        <v>63</v>
      </c>
      <c r="AB1667" t="s">
        <v>8496</v>
      </c>
    </row>
    <row r="1668" spans="1:28" x14ac:dyDescent="0.3">
      <c r="A1668" s="4" t="s">
        <v>8499</v>
      </c>
      <c r="B1668" t="s">
        <v>67</v>
      </c>
      <c r="C1668" t="s">
        <v>68</v>
      </c>
      <c r="D1668" t="s">
        <v>58</v>
      </c>
      <c r="E1668">
        <v>2010</v>
      </c>
      <c r="F1668">
        <v>133</v>
      </c>
      <c r="G1668" t="s">
        <v>5278</v>
      </c>
      <c r="H1668" t="s">
        <v>8501</v>
      </c>
      <c r="I1668" s="4">
        <v>35000000</v>
      </c>
      <c r="J1668" s="4">
        <v>21129348</v>
      </c>
      <c r="K1668">
        <v>7.4</v>
      </c>
      <c r="L1668">
        <v>2.35</v>
      </c>
      <c r="M1668" t="s">
        <v>69</v>
      </c>
      <c r="N1668" t="s">
        <v>8497</v>
      </c>
      <c r="O1668">
        <v>549</v>
      </c>
      <c r="P1668" t="s">
        <v>327</v>
      </c>
      <c r="Q1668">
        <v>10000</v>
      </c>
      <c r="R1668" t="s">
        <v>8498</v>
      </c>
      <c r="S1668">
        <v>796</v>
      </c>
      <c r="T1668" t="s">
        <v>8500</v>
      </c>
      <c r="U1668">
        <v>343</v>
      </c>
      <c r="V1668">
        <v>27000</v>
      </c>
      <c r="W1668">
        <v>11799</v>
      </c>
      <c r="X1668">
        <v>0</v>
      </c>
      <c r="Y1668">
        <v>146364</v>
      </c>
      <c r="Z1668">
        <v>239</v>
      </c>
      <c r="AA1668">
        <v>237</v>
      </c>
      <c r="AB1668" t="s">
        <v>8502</v>
      </c>
    </row>
    <row r="1669" spans="1:28" x14ac:dyDescent="0.3">
      <c r="A1669" s="4" t="s">
        <v>8505</v>
      </c>
      <c r="B1669" t="s">
        <v>67</v>
      </c>
      <c r="C1669" t="s">
        <v>68</v>
      </c>
      <c r="D1669" t="s">
        <v>58</v>
      </c>
      <c r="E1669">
        <v>2006</v>
      </c>
      <c r="F1669">
        <v>94</v>
      </c>
      <c r="G1669" t="s">
        <v>2227</v>
      </c>
      <c r="H1669" t="s">
        <v>8506</v>
      </c>
      <c r="I1669" s="4">
        <v>30000000</v>
      </c>
      <c r="J1669" s="4">
        <v>18500966</v>
      </c>
      <c r="K1669">
        <v>4.4000000000000004</v>
      </c>
      <c r="L1669">
        <v>1.85</v>
      </c>
      <c r="M1669" t="s">
        <v>69</v>
      </c>
      <c r="N1669" t="s">
        <v>8503</v>
      </c>
      <c r="O1669">
        <v>110</v>
      </c>
      <c r="P1669" t="s">
        <v>1991</v>
      </c>
      <c r="Q1669">
        <v>14000</v>
      </c>
      <c r="R1669" t="s">
        <v>8504</v>
      </c>
      <c r="S1669">
        <v>829</v>
      </c>
      <c r="T1669" t="s">
        <v>2788</v>
      </c>
      <c r="U1669">
        <v>277</v>
      </c>
      <c r="V1669">
        <v>0</v>
      </c>
      <c r="W1669">
        <v>15271</v>
      </c>
      <c r="X1669">
        <v>1</v>
      </c>
      <c r="Y1669">
        <v>70341</v>
      </c>
      <c r="Z1669">
        <v>158</v>
      </c>
      <c r="AA1669">
        <v>830</v>
      </c>
      <c r="AB1669" t="s">
        <v>8507</v>
      </c>
    </row>
    <row r="1670" spans="1:28" x14ac:dyDescent="0.3">
      <c r="A1670" s="4" t="s">
        <v>8510</v>
      </c>
      <c r="B1670" t="s">
        <v>67</v>
      </c>
      <c r="C1670" t="s">
        <v>68</v>
      </c>
      <c r="D1670" t="s">
        <v>58</v>
      </c>
      <c r="E1670">
        <v>2005</v>
      </c>
      <c r="F1670">
        <v>109</v>
      </c>
      <c r="G1670" t="s">
        <v>491</v>
      </c>
      <c r="H1670" t="s">
        <v>8512</v>
      </c>
      <c r="I1670" s="4">
        <v>20000000</v>
      </c>
      <c r="J1670" s="4">
        <v>19976073</v>
      </c>
      <c r="K1670">
        <v>6.3</v>
      </c>
      <c r="L1670">
        <v>2.35</v>
      </c>
      <c r="M1670" t="s">
        <v>612</v>
      </c>
      <c r="N1670" t="s">
        <v>8508</v>
      </c>
      <c r="O1670">
        <v>25</v>
      </c>
      <c r="P1670" t="s">
        <v>821</v>
      </c>
      <c r="Q1670">
        <v>954</v>
      </c>
      <c r="R1670" t="s">
        <v>8509</v>
      </c>
      <c r="S1670">
        <v>739</v>
      </c>
      <c r="T1670" t="s">
        <v>8511</v>
      </c>
      <c r="U1670">
        <v>431</v>
      </c>
      <c r="V1670">
        <v>999</v>
      </c>
      <c r="W1670">
        <v>3148</v>
      </c>
      <c r="X1670">
        <v>1</v>
      </c>
      <c r="Y1670">
        <v>65979</v>
      </c>
      <c r="Z1670">
        <v>152</v>
      </c>
      <c r="AA1670">
        <v>220</v>
      </c>
      <c r="AB1670" t="s">
        <v>8513</v>
      </c>
    </row>
    <row r="1671" spans="1:28" x14ac:dyDescent="0.3">
      <c r="A1671" s="4" t="s">
        <v>8514</v>
      </c>
      <c r="B1671" t="s">
        <v>67</v>
      </c>
      <c r="C1671" t="s">
        <v>68</v>
      </c>
      <c r="D1671" t="s">
        <v>58</v>
      </c>
      <c r="E1671">
        <v>1998</v>
      </c>
      <c r="F1671">
        <v>96</v>
      </c>
      <c r="G1671" t="s">
        <v>361</v>
      </c>
      <c r="H1671" t="s">
        <v>8515</v>
      </c>
      <c r="I1671" s="4">
        <v>30000000</v>
      </c>
      <c r="J1671" s="4">
        <v>18967571</v>
      </c>
      <c r="K1671">
        <v>6.1</v>
      </c>
      <c r="L1671">
        <v>2.35</v>
      </c>
      <c r="M1671" t="s">
        <v>612</v>
      </c>
      <c r="N1671" t="s">
        <v>3112</v>
      </c>
      <c r="O1671">
        <v>845</v>
      </c>
      <c r="P1671" t="s">
        <v>6701</v>
      </c>
      <c r="Q1671">
        <v>978</v>
      </c>
      <c r="R1671" t="s">
        <v>406</v>
      </c>
      <c r="S1671">
        <v>968</v>
      </c>
      <c r="T1671" t="s">
        <v>4167</v>
      </c>
      <c r="U1671">
        <v>488</v>
      </c>
      <c r="V1671">
        <v>629</v>
      </c>
      <c r="W1671">
        <v>3072</v>
      </c>
      <c r="X1671">
        <v>2</v>
      </c>
      <c r="Y1671">
        <v>23345</v>
      </c>
      <c r="Z1671">
        <v>105</v>
      </c>
      <c r="AA1671">
        <v>167</v>
      </c>
      <c r="AB1671" t="s">
        <v>8516</v>
      </c>
    </row>
    <row r="1672" spans="1:28" x14ac:dyDescent="0.3">
      <c r="A1672" s="4" t="s">
        <v>8520</v>
      </c>
      <c r="B1672" t="s">
        <v>67</v>
      </c>
      <c r="C1672" t="s">
        <v>68</v>
      </c>
      <c r="D1672" t="s">
        <v>58</v>
      </c>
      <c r="E1672">
        <v>1996</v>
      </c>
      <c r="F1672">
        <v>105</v>
      </c>
      <c r="G1672" t="s">
        <v>8519</v>
      </c>
      <c r="H1672" t="s">
        <v>8521</v>
      </c>
      <c r="I1672" s="4">
        <v>25000000</v>
      </c>
      <c r="J1672" s="4">
        <v>17100000</v>
      </c>
      <c r="K1672">
        <v>5.3</v>
      </c>
      <c r="L1672">
        <v>1.85</v>
      </c>
      <c r="M1672" t="s">
        <v>612</v>
      </c>
      <c r="N1672" t="s">
        <v>8517</v>
      </c>
      <c r="O1672">
        <v>114</v>
      </c>
      <c r="P1672" t="s">
        <v>520</v>
      </c>
      <c r="Q1672">
        <v>4000</v>
      </c>
      <c r="R1672" t="s">
        <v>8518</v>
      </c>
      <c r="S1672">
        <v>561</v>
      </c>
      <c r="T1672" t="s">
        <v>1004</v>
      </c>
      <c r="U1672">
        <v>537</v>
      </c>
      <c r="V1672">
        <v>204</v>
      </c>
      <c r="W1672">
        <v>6152</v>
      </c>
      <c r="X1672">
        <v>1</v>
      </c>
      <c r="Y1672">
        <v>7073</v>
      </c>
      <c r="Z1672">
        <v>36</v>
      </c>
      <c r="AA1672">
        <v>29</v>
      </c>
      <c r="AB1672" t="s">
        <v>8522</v>
      </c>
    </row>
    <row r="1673" spans="1:28" x14ac:dyDescent="0.3">
      <c r="A1673" s="4" t="s">
        <v>8526</v>
      </c>
      <c r="B1673" t="s">
        <v>67</v>
      </c>
      <c r="C1673" t="s">
        <v>68</v>
      </c>
      <c r="D1673" t="s">
        <v>58</v>
      </c>
      <c r="E1673">
        <v>2002</v>
      </c>
      <c r="F1673">
        <v>99</v>
      </c>
      <c r="G1673" t="s">
        <v>8525</v>
      </c>
      <c r="H1673" t="s">
        <v>8527</v>
      </c>
      <c r="I1673" s="4">
        <v>30000000</v>
      </c>
      <c r="J1673" s="4">
        <v>17266505</v>
      </c>
      <c r="K1673">
        <v>5.4</v>
      </c>
      <c r="L1673">
        <v>2.35</v>
      </c>
      <c r="M1673" t="s">
        <v>69</v>
      </c>
      <c r="N1673" t="s">
        <v>8523</v>
      </c>
      <c r="O1673">
        <v>11</v>
      </c>
      <c r="P1673" t="s">
        <v>127</v>
      </c>
      <c r="Q1673">
        <v>19000</v>
      </c>
      <c r="R1673" t="s">
        <v>8524</v>
      </c>
      <c r="S1673">
        <v>953</v>
      </c>
      <c r="T1673" t="s">
        <v>6768</v>
      </c>
      <c r="U1673">
        <v>762</v>
      </c>
      <c r="V1673">
        <v>0</v>
      </c>
      <c r="W1673">
        <v>22554</v>
      </c>
      <c r="X1673">
        <v>1</v>
      </c>
      <c r="Y1673">
        <v>43764</v>
      </c>
      <c r="Z1673">
        <v>181</v>
      </c>
      <c r="AA1673">
        <v>291</v>
      </c>
      <c r="AB1673" t="s">
        <v>8528</v>
      </c>
    </row>
    <row r="1674" spans="1:28" x14ac:dyDescent="0.3">
      <c r="A1674" s="4" t="s">
        <v>8529</v>
      </c>
      <c r="B1674" t="s">
        <v>67</v>
      </c>
      <c r="C1674" t="s">
        <v>68</v>
      </c>
      <c r="D1674" t="s">
        <v>58</v>
      </c>
      <c r="E1674">
        <v>2010</v>
      </c>
      <c r="F1674">
        <v>112</v>
      </c>
      <c r="G1674" t="s">
        <v>1437</v>
      </c>
      <c r="H1674" t="s">
        <v>8530</v>
      </c>
      <c r="I1674" s="4">
        <v>30000000</v>
      </c>
      <c r="J1674" s="4">
        <v>32357532</v>
      </c>
      <c r="K1674">
        <v>6.7</v>
      </c>
      <c r="L1674">
        <v>1.85</v>
      </c>
      <c r="M1674" t="s">
        <v>612</v>
      </c>
      <c r="N1674" t="s">
        <v>1040</v>
      </c>
      <c r="O1674">
        <v>380</v>
      </c>
      <c r="P1674" t="s">
        <v>400</v>
      </c>
      <c r="Q1674">
        <v>15000</v>
      </c>
      <c r="R1674" t="s">
        <v>284</v>
      </c>
      <c r="S1674">
        <v>11000</v>
      </c>
      <c r="T1674" t="s">
        <v>261</v>
      </c>
      <c r="U1674">
        <v>2000</v>
      </c>
      <c r="V1674">
        <v>24000</v>
      </c>
      <c r="W1674">
        <v>31278</v>
      </c>
      <c r="X1674">
        <v>0</v>
      </c>
      <c r="Y1674">
        <v>143368</v>
      </c>
      <c r="Z1674">
        <v>219</v>
      </c>
      <c r="AA1674">
        <v>215</v>
      </c>
      <c r="AB1674" t="s">
        <v>8531</v>
      </c>
    </row>
    <row r="1675" spans="1:28" x14ac:dyDescent="0.3">
      <c r="A1675" s="4" t="s">
        <v>8532</v>
      </c>
      <c r="B1675" t="s">
        <v>67</v>
      </c>
      <c r="C1675" t="s">
        <v>68</v>
      </c>
      <c r="D1675" t="s">
        <v>58</v>
      </c>
      <c r="E1675">
        <v>2007</v>
      </c>
      <c r="F1675">
        <v>108</v>
      </c>
      <c r="G1675" t="s">
        <v>2161</v>
      </c>
      <c r="H1675" t="s">
        <v>8533</v>
      </c>
      <c r="I1675" s="4">
        <v>30000000</v>
      </c>
      <c r="J1675" s="4">
        <v>16930884</v>
      </c>
      <c r="K1675">
        <v>5.9</v>
      </c>
      <c r="L1675">
        <v>2.35</v>
      </c>
      <c r="M1675" t="s">
        <v>612</v>
      </c>
      <c r="N1675" t="s">
        <v>4144</v>
      </c>
      <c r="O1675">
        <v>50</v>
      </c>
      <c r="P1675" t="s">
        <v>2400</v>
      </c>
      <c r="Q1675">
        <v>14000</v>
      </c>
      <c r="R1675" t="s">
        <v>4009</v>
      </c>
      <c r="S1675">
        <v>975</v>
      </c>
      <c r="T1675" t="s">
        <v>5087</v>
      </c>
      <c r="U1675">
        <v>494</v>
      </c>
      <c r="V1675">
        <v>0</v>
      </c>
      <c r="W1675">
        <v>16722</v>
      </c>
      <c r="X1675">
        <v>1</v>
      </c>
      <c r="Y1675">
        <v>65628</v>
      </c>
      <c r="Z1675">
        <v>158</v>
      </c>
      <c r="AA1675">
        <v>262</v>
      </c>
      <c r="AB1675" t="s">
        <v>8534</v>
      </c>
    </row>
    <row r="1676" spans="1:28" x14ac:dyDescent="0.3">
      <c r="A1676" s="4" t="s">
        <v>8536</v>
      </c>
      <c r="B1676" t="s">
        <v>67</v>
      </c>
      <c r="C1676" t="s">
        <v>68</v>
      </c>
      <c r="D1676" t="s">
        <v>58</v>
      </c>
      <c r="E1676">
        <v>2005</v>
      </c>
      <c r="F1676">
        <v>126</v>
      </c>
      <c r="G1676" t="s">
        <v>19</v>
      </c>
      <c r="H1676" t="s">
        <v>8537</v>
      </c>
      <c r="I1676" s="4">
        <v>35000000</v>
      </c>
      <c r="J1676" s="4">
        <v>18324242</v>
      </c>
      <c r="K1676">
        <v>7.3</v>
      </c>
      <c r="L1676">
        <v>2.35</v>
      </c>
      <c r="M1676" t="s">
        <v>612</v>
      </c>
      <c r="N1676" t="s">
        <v>8535</v>
      </c>
      <c r="O1676">
        <v>51</v>
      </c>
      <c r="P1676" t="s">
        <v>913</v>
      </c>
      <c r="Q1676">
        <v>10000</v>
      </c>
      <c r="R1676" t="s">
        <v>802</v>
      </c>
      <c r="S1676">
        <v>9000</v>
      </c>
      <c r="T1676" t="s">
        <v>5110</v>
      </c>
      <c r="U1676">
        <v>874</v>
      </c>
      <c r="V1676">
        <v>0</v>
      </c>
      <c r="W1676">
        <v>20563</v>
      </c>
      <c r="X1676">
        <v>4</v>
      </c>
      <c r="Y1676">
        <v>32815</v>
      </c>
      <c r="Z1676">
        <v>155</v>
      </c>
      <c r="AA1676">
        <v>214</v>
      </c>
      <c r="AB1676" t="s">
        <v>8538</v>
      </c>
    </row>
    <row r="1677" spans="1:28" x14ac:dyDescent="0.3">
      <c r="A1677" s="4" t="s">
        <v>8539</v>
      </c>
      <c r="B1677" t="s">
        <v>67</v>
      </c>
      <c r="C1677" t="s">
        <v>68</v>
      </c>
      <c r="D1677" t="s">
        <v>58</v>
      </c>
      <c r="E1677">
        <v>2004</v>
      </c>
      <c r="F1677">
        <v>98</v>
      </c>
      <c r="G1677" t="s">
        <v>5967</v>
      </c>
      <c r="H1677" t="s">
        <v>8540</v>
      </c>
      <c r="I1677" s="4">
        <v>40000000</v>
      </c>
      <c r="J1677" s="4">
        <v>16323969</v>
      </c>
      <c r="K1677">
        <v>5.5</v>
      </c>
      <c r="L1677">
        <v>1.85</v>
      </c>
      <c r="M1677" t="s">
        <v>69</v>
      </c>
      <c r="N1677" t="s">
        <v>5229</v>
      </c>
      <c r="O1677">
        <v>41</v>
      </c>
      <c r="P1677" t="s">
        <v>1002</v>
      </c>
      <c r="Q1677">
        <v>13000</v>
      </c>
      <c r="R1677" t="s">
        <v>6390</v>
      </c>
      <c r="S1677">
        <v>2000</v>
      </c>
      <c r="T1677" t="s">
        <v>7318</v>
      </c>
      <c r="U1677">
        <v>900</v>
      </c>
      <c r="V1677">
        <v>462</v>
      </c>
      <c r="W1677">
        <v>18085</v>
      </c>
      <c r="X1677">
        <v>5</v>
      </c>
      <c r="Y1677">
        <v>45775</v>
      </c>
      <c r="Z1677">
        <v>74</v>
      </c>
      <c r="AA1677">
        <v>112</v>
      </c>
      <c r="AB1677" t="s">
        <v>8541</v>
      </c>
    </row>
    <row r="1678" spans="1:28" x14ac:dyDescent="0.3">
      <c r="A1678" s="4" t="s">
        <v>8545</v>
      </c>
      <c r="B1678" t="s">
        <v>67</v>
      </c>
      <c r="C1678" t="s">
        <v>295</v>
      </c>
      <c r="D1678" t="s">
        <v>58</v>
      </c>
      <c r="E1678">
        <v>2009</v>
      </c>
      <c r="F1678">
        <v>104</v>
      </c>
      <c r="G1678" t="s">
        <v>808</v>
      </c>
      <c r="H1678" t="s">
        <v>8547</v>
      </c>
      <c r="I1678" s="4">
        <v>26000000</v>
      </c>
      <c r="J1678" s="4">
        <v>16999046</v>
      </c>
      <c r="K1678">
        <v>5.8</v>
      </c>
      <c r="L1678">
        <v>1.85</v>
      </c>
      <c r="M1678" t="s">
        <v>612</v>
      </c>
      <c r="N1678" t="s">
        <v>8542</v>
      </c>
      <c r="O1678">
        <v>165</v>
      </c>
      <c r="P1678" t="s">
        <v>8544</v>
      </c>
      <c r="Q1678">
        <v>900</v>
      </c>
      <c r="R1678" t="s">
        <v>8543</v>
      </c>
      <c r="S1678">
        <v>686</v>
      </c>
      <c r="T1678" t="s">
        <v>8546</v>
      </c>
      <c r="U1678">
        <v>559</v>
      </c>
      <c r="V1678">
        <v>12000</v>
      </c>
      <c r="W1678">
        <v>2222</v>
      </c>
      <c r="X1678">
        <v>0</v>
      </c>
      <c r="Y1678">
        <v>79517</v>
      </c>
      <c r="Z1678">
        <v>368</v>
      </c>
      <c r="AA1678">
        <v>354</v>
      </c>
      <c r="AB1678" t="s">
        <v>8548</v>
      </c>
    </row>
    <row r="1679" spans="1:28" x14ac:dyDescent="0.3">
      <c r="A1679" s="4" t="s">
        <v>8550</v>
      </c>
      <c r="B1679" t="s">
        <v>67</v>
      </c>
      <c r="C1679" t="s">
        <v>68</v>
      </c>
      <c r="D1679" t="s">
        <v>58</v>
      </c>
      <c r="E1679">
        <v>1986</v>
      </c>
      <c r="F1679">
        <v>110</v>
      </c>
      <c r="G1679" t="s">
        <v>4441</v>
      </c>
      <c r="H1679" t="s">
        <v>8552</v>
      </c>
      <c r="I1679" s="4">
        <v>35000000</v>
      </c>
      <c r="J1679" s="4">
        <v>16295774</v>
      </c>
      <c r="K1679">
        <v>4.5999999999999996</v>
      </c>
      <c r="L1679">
        <v>1.85</v>
      </c>
      <c r="M1679" t="s">
        <v>122</v>
      </c>
      <c r="N1679" t="s">
        <v>8549</v>
      </c>
      <c r="O1679">
        <v>8</v>
      </c>
      <c r="P1679" t="s">
        <v>3767</v>
      </c>
      <c r="Q1679">
        <v>1000</v>
      </c>
      <c r="R1679" t="s">
        <v>1676</v>
      </c>
      <c r="S1679">
        <v>692</v>
      </c>
      <c r="T1679" t="s">
        <v>8551</v>
      </c>
      <c r="U1679">
        <v>322</v>
      </c>
      <c r="V1679">
        <v>0</v>
      </c>
      <c r="W1679">
        <v>3000</v>
      </c>
      <c r="X1679">
        <v>1</v>
      </c>
      <c r="Y1679">
        <v>33669</v>
      </c>
      <c r="Z1679">
        <v>81</v>
      </c>
      <c r="AA1679">
        <v>269</v>
      </c>
      <c r="AB1679" t="s">
        <v>8553</v>
      </c>
    </row>
    <row r="1680" spans="1:28" x14ac:dyDescent="0.3">
      <c r="A1680" s="4" t="s">
        <v>8555</v>
      </c>
      <c r="B1680" t="s">
        <v>67</v>
      </c>
      <c r="C1680" t="s">
        <v>68</v>
      </c>
      <c r="D1680" t="s">
        <v>58</v>
      </c>
      <c r="E1680">
        <v>2008</v>
      </c>
      <c r="F1680">
        <v>130</v>
      </c>
      <c r="G1680" t="s">
        <v>2144</v>
      </c>
      <c r="H1680" t="s">
        <v>8556</v>
      </c>
      <c r="I1680" s="4">
        <v>30000000</v>
      </c>
      <c r="J1680" s="4">
        <v>15709385</v>
      </c>
      <c r="K1680">
        <v>6.7</v>
      </c>
      <c r="L1680">
        <v>1.85</v>
      </c>
      <c r="M1680" t="s">
        <v>612</v>
      </c>
      <c r="N1680" t="s">
        <v>8554</v>
      </c>
      <c r="O1680">
        <v>149</v>
      </c>
      <c r="P1680" t="s">
        <v>1425</v>
      </c>
      <c r="Q1680">
        <v>1000</v>
      </c>
      <c r="R1680" t="s">
        <v>1209</v>
      </c>
      <c r="S1680">
        <v>807</v>
      </c>
      <c r="T1680" t="s">
        <v>1717</v>
      </c>
      <c r="U1680">
        <v>798</v>
      </c>
      <c r="V1680">
        <v>0</v>
      </c>
      <c r="W1680">
        <v>5101</v>
      </c>
      <c r="X1680">
        <v>0</v>
      </c>
      <c r="Y1680">
        <v>53053</v>
      </c>
      <c r="Z1680">
        <v>154</v>
      </c>
      <c r="AA1680">
        <v>132</v>
      </c>
      <c r="AB1680" t="s">
        <v>8557</v>
      </c>
    </row>
    <row r="1681" spans="1:28" x14ac:dyDescent="0.3">
      <c r="A1681" s="4" t="s">
        <v>8561</v>
      </c>
      <c r="B1681" t="s">
        <v>67</v>
      </c>
      <c r="C1681" t="s">
        <v>68</v>
      </c>
      <c r="D1681" t="s">
        <v>58</v>
      </c>
      <c r="E1681">
        <v>2005</v>
      </c>
      <c r="F1681">
        <v>93</v>
      </c>
      <c r="G1681" t="s">
        <v>8559</v>
      </c>
      <c r="H1681" t="s">
        <v>8562</v>
      </c>
      <c r="I1681" s="4">
        <v>30000000</v>
      </c>
      <c r="J1681" s="4">
        <v>14888028</v>
      </c>
      <c r="K1681">
        <v>5.0999999999999996</v>
      </c>
      <c r="L1681">
        <v>2.35</v>
      </c>
      <c r="M1681" t="s">
        <v>69</v>
      </c>
      <c r="N1681" t="s">
        <v>8558</v>
      </c>
      <c r="O1681">
        <v>2</v>
      </c>
      <c r="P1681" t="s">
        <v>8560</v>
      </c>
      <c r="Q1681">
        <v>849</v>
      </c>
      <c r="R1681" t="s">
        <v>2068</v>
      </c>
      <c r="S1681">
        <v>787</v>
      </c>
      <c r="T1681" t="s">
        <v>5264</v>
      </c>
      <c r="U1681">
        <v>258</v>
      </c>
      <c r="V1681">
        <v>0</v>
      </c>
      <c r="W1681">
        <v>2178</v>
      </c>
      <c r="X1681">
        <v>0</v>
      </c>
      <c r="Y1681">
        <v>28606</v>
      </c>
      <c r="Z1681">
        <v>140</v>
      </c>
      <c r="AA1681">
        <v>262</v>
      </c>
      <c r="AB1681" t="s">
        <v>8563</v>
      </c>
    </row>
    <row r="1682" spans="1:28" x14ac:dyDescent="0.3">
      <c r="A1682" s="4" t="s">
        <v>8565</v>
      </c>
      <c r="B1682" t="s">
        <v>67</v>
      </c>
      <c r="C1682" t="s">
        <v>68</v>
      </c>
      <c r="D1682" t="s">
        <v>58</v>
      </c>
      <c r="E1682">
        <v>2003</v>
      </c>
      <c r="F1682">
        <v>96</v>
      </c>
      <c r="G1682" t="s">
        <v>1700</v>
      </c>
      <c r="H1682" t="s">
        <v>8567</v>
      </c>
      <c r="I1682" s="4">
        <v>30000000</v>
      </c>
      <c r="J1682" s="4">
        <v>14208384</v>
      </c>
      <c r="K1682">
        <v>5.6</v>
      </c>
      <c r="L1682">
        <v>1.85</v>
      </c>
      <c r="M1682" t="s">
        <v>69</v>
      </c>
      <c r="N1682" t="s">
        <v>3901</v>
      </c>
      <c r="O1682">
        <v>0</v>
      </c>
      <c r="P1682" t="s">
        <v>2782</v>
      </c>
      <c r="Q1682">
        <v>372</v>
      </c>
      <c r="R1682" t="s">
        <v>8564</v>
      </c>
      <c r="S1682">
        <v>206</v>
      </c>
      <c r="T1682" t="s">
        <v>8566</v>
      </c>
      <c r="U1682">
        <v>130</v>
      </c>
      <c r="V1682">
        <v>625</v>
      </c>
      <c r="W1682">
        <v>977</v>
      </c>
      <c r="X1682">
        <v>2</v>
      </c>
      <c r="Y1682">
        <v>11520</v>
      </c>
      <c r="Z1682">
        <v>73</v>
      </c>
      <c r="AA1682">
        <v>105</v>
      </c>
      <c r="AB1682" t="s">
        <v>8568</v>
      </c>
    </row>
    <row r="1683" spans="1:28" x14ac:dyDescent="0.3">
      <c r="A1683" s="4" t="s">
        <v>8571</v>
      </c>
      <c r="B1683" t="s">
        <v>67</v>
      </c>
      <c r="C1683" t="s">
        <v>68</v>
      </c>
      <c r="D1683" t="s">
        <v>58</v>
      </c>
      <c r="E1683">
        <v>2004</v>
      </c>
      <c r="F1683">
        <v>114</v>
      </c>
      <c r="G1683" t="s">
        <v>3291</v>
      </c>
      <c r="H1683" t="s">
        <v>8573</v>
      </c>
      <c r="I1683" s="4">
        <v>30000000</v>
      </c>
      <c r="J1683" s="4">
        <v>12831121</v>
      </c>
      <c r="K1683">
        <v>7</v>
      </c>
      <c r="L1683">
        <v>2.35</v>
      </c>
      <c r="M1683" t="s">
        <v>69</v>
      </c>
      <c r="N1683" t="s">
        <v>6045</v>
      </c>
      <c r="O1683">
        <v>118</v>
      </c>
      <c r="P1683" t="s">
        <v>8570</v>
      </c>
      <c r="Q1683">
        <v>489</v>
      </c>
      <c r="R1683" t="s">
        <v>8569</v>
      </c>
      <c r="S1683">
        <v>93</v>
      </c>
      <c r="T1683" t="s">
        <v>8572</v>
      </c>
      <c r="U1683">
        <v>40</v>
      </c>
      <c r="V1683">
        <v>0</v>
      </c>
      <c r="W1683">
        <v>679</v>
      </c>
      <c r="X1683">
        <v>0</v>
      </c>
      <c r="Y1683">
        <v>44979</v>
      </c>
      <c r="Z1683">
        <v>98</v>
      </c>
      <c r="AA1683">
        <v>298</v>
      </c>
      <c r="AB1683" t="s">
        <v>8574</v>
      </c>
    </row>
    <row r="1684" spans="1:28" x14ac:dyDescent="0.3">
      <c r="A1684" s="4" t="s">
        <v>8577</v>
      </c>
      <c r="B1684" t="s">
        <v>67</v>
      </c>
      <c r="C1684" t="s">
        <v>68</v>
      </c>
      <c r="D1684" t="s">
        <v>58</v>
      </c>
      <c r="E1684">
        <v>2011</v>
      </c>
      <c r="F1684">
        <v>106</v>
      </c>
      <c r="G1684" t="s">
        <v>7572</v>
      </c>
      <c r="H1684" t="s">
        <v>8579</v>
      </c>
      <c r="I1684" s="4">
        <v>30000000</v>
      </c>
      <c r="J1684" s="4">
        <v>18298649</v>
      </c>
      <c r="K1684">
        <v>6.4</v>
      </c>
      <c r="L1684">
        <v>1.85</v>
      </c>
      <c r="M1684" t="s">
        <v>612</v>
      </c>
      <c r="N1684" t="s">
        <v>3597</v>
      </c>
      <c r="O1684">
        <v>44</v>
      </c>
      <c r="P1684" t="s">
        <v>8576</v>
      </c>
      <c r="Q1684">
        <v>596</v>
      </c>
      <c r="R1684" t="s">
        <v>8575</v>
      </c>
      <c r="S1684">
        <v>343</v>
      </c>
      <c r="T1684" t="s">
        <v>8578</v>
      </c>
      <c r="U1684">
        <v>133</v>
      </c>
      <c r="V1684">
        <v>23000</v>
      </c>
      <c r="W1684">
        <v>1393</v>
      </c>
      <c r="X1684">
        <v>1</v>
      </c>
      <c r="Y1684">
        <v>85024</v>
      </c>
      <c r="Z1684">
        <v>358</v>
      </c>
      <c r="AA1684">
        <v>242</v>
      </c>
      <c r="AB1684" t="s">
        <v>8580</v>
      </c>
    </row>
    <row r="1685" spans="1:28" x14ac:dyDescent="0.3">
      <c r="A1685" s="4" t="s">
        <v>8582</v>
      </c>
      <c r="B1685" t="s">
        <v>67</v>
      </c>
      <c r="C1685" t="s">
        <v>68</v>
      </c>
      <c r="D1685" t="s">
        <v>58</v>
      </c>
      <c r="E1685">
        <v>2005</v>
      </c>
      <c r="F1685">
        <v>150</v>
      </c>
      <c r="G1685" t="s">
        <v>6112</v>
      </c>
      <c r="H1685" t="s">
        <v>8583</v>
      </c>
      <c r="I1685" s="4">
        <v>30000000</v>
      </c>
      <c r="J1685" s="4">
        <v>12712093</v>
      </c>
      <c r="K1685">
        <v>6.7</v>
      </c>
      <c r="L1685">
        <v>2.35</v>
      </c>
      <c r="M1685" t="s">
        <v>69</v>
      </c>
      <c r="N1685" t="s">
        <v>4950</v>
      </c>
      <c r="O1685">
        <v>0</v>
      </c>
      <c r="P1685" t="s">
        <v>88</v>
      </c>
      <c r="Q1685">
        <v>23000</v>
      </c>
      <c r="R1685" t="s">
        <v>8581</v>
      </c>
      <c r="S1685">
        <v>909</v>
      </c>
      <c r="T1685" t="s">
        <v>64</v>
      </c>
      <c r="U1685">
        <v>855</v>
      </c>
      <c r="V1685">
        <v>0</v>
      </c>
      <c r="W1685">
        <v>27829</v>
      </c>
      <c r="X1685">
        <v>0</v>
      </c>
      <c r="Y1685">
        <v>70771</v>
      </c>
      <c r="Z1685">
        <v>222</v>
      </c>
      <c r="AA1685">
        <v>671</v>
      </c>
      <c r="AB1685" t="s">
        <v>8584</v>
      </c>
    </row>
    <row r="1686" spans="1:28" x14ac:dyDescent="0.3">
      <c r="A1686" s="4" t="s">
        <v>8586</v>
      </c>
      <c r="B1686" t="s">
        <v>67</v>
      </c>
      <c r="C1686" t="s">
        <v>68</v>
      </c>
      <c r="D1686" t="s">
        <v>58</v>
      </c>
      <c r="E1686">
        <v>1999</v>
      </c>
      <c r="F1686">
        <v>100</v>
      </c>
      <c r="G1686" t="s">
        <v>100</v>
      </c>
      <c r="H1686" t="s">
        <v>8587</v>
      </c>
      <c r="I1686" s="4">
        <v>30000000</v>
      </c>
      <c r="J1686" s="4">
        <v>11576087</v>
      </c>
      <c r="K1686">
        <v>4.0999999999999996</v>
      </c>
      <c r="L1686">
        <v>2.35</v>
      </c>
      <c r="M1686" t="s">
        <v>69</v>
      </c>
      <c r="N1686" t="s">
        <v>8585</v>
      </c>
      <c r="O1686">
        <v>38</v>
      </c>
      <c r="P1686" t="s">
        <v>4073</v>
      </c>
      <c r="Q1686">
        <v>811</v>
      </c>
      <c r="R1686" t="s">
        <v>963</v>
      </c>
      <c r="S1686">
        <v>586</v>
      </c>
      <c r="T1686" t="s">
        <v>1298</v>
      </c>
      <c r="U1686">
        <v>362</v>
      </c>
      <c r="V1686">
        <v>858</v>
      </c>
      <c r="W1686">
        <v>2497</v>
      </c>
      <c r="X1686">
        <v>3</v>
      </c>
      <c r="Y1686">
        <v>14747</v>
      </c>
      <c r="Z1686">
        <v>85</v>
      </c>
      <c r="AA1686">
        <v>338</v>
      </c>
      <c r="AB1686" t="s">
        <v>8588</v>
      </c>
    </row>
    <row r="1687" spans="1:28" x14ac:dyDescent="0.3">
      <c r="A1687" s="4" t="s">
        <v>8589</v>
      </c>
      <c r="B1687" t="s">
        <v>67</v>
      </c>
      <c r="C1687" t="s">
        <v>68</v>
      </c>
      <c r="D1687" t="s">
        <v>58</v>
      </c>
      <c r="E1687">
        <v>1999</v>
      </c>
      <c r="F1687">
        <v>100</v>
      </c>
      <c r="G1687" t="s">
        <v>2020</v>
      </c>
      <c r="H1687" t="s">
        <v>8590</v>
      </c>
      <c r="I1687" s="4">
        <v>30000000</v>
      </c>
      <c r="J1687" s="4">
        <v>11900000</v>
      </c>
      <c r="K1687">
        <v>5.5</v>
      </c>
      <c r="L1687">
        <v>1.85</v>
      </c>
      <c r="M1687" t="s">
        <v>612</v>
      </c>
      <c r="N1687" t="s">
        <v>5055</v>
      </c>
      <c r="O1687">
        <v>277</v>
      </c>
      <c r="P1687" t="s">
        <v>124</v>
      </c>
      <c r="Q1687">
        <v>21000</v>
      </c>
      <c r="R1687" t="s">
        <v>6443</v>
      </c>
      <c r="S1687">
        <v>767</v>
      </c>
      <c r="T1687" t="s">
        <v>3774</v>
      </c>
      <c r="U1687">
        <v>210</v>
      </c>
      <c r="V1687">
        <v>654</v>
      </c>
      <c r="W1687">
        <v>22006</v>
      </c>
      <c r="X1687">
        <v>0</v>
      </c>
      <c r="Y1687">
        <v>11003</v>
      </c>
      <c r="Z1687">
        <v>62</v>
      </c>
      <c r="AA1687">
        <v>148</v>
      </c>
      <c r="AB1687" t="s">
        <v>8591</v>
      </c>
    </row>
    <row r="1688" spans="1:28" x14ac:dyDescent="0.3">
      <c r="A1688" s="4" t="s">
        <v>8593</v>
      </c>
      <c r="B1688" t="s">
        <v>67</v>
      </c>
      <c r="C1688" t="s">
        <v>68</v>
      </c>
      <c r="D1688" t="s">
        <v>58</v>
      </c>
      <c r="E1688">
        <v>2009</v>
      </c>
      <c r="F1688">
        <v>100</v>
      </c>
      <c r="G1688" t="s">
        <v>289</v>
      </c>
      <c r="H1688" t="s">
        <v>8594</v>
      </c>
      <c r="I1688" s="4">
        <v>45000000</v>
      </c>
      <c r="J1688" s="4">
        <v>9353573</v>
      </c>
      <c r="K1688">
        <v>2.7</v>
      </c>
      <c r="L1688">
        <v>2.35</v>
      </c>
      <c r="M1688" t="s">
        <v>122</v>
      </c>
      <c r="N1688" t="s">
        <v>5496</v>
      </c>
      <c r="O1688">
        <v>70</v>
      </c>
      <c r="P1688" t="s">
        <v>6530</v>
      </c>
      <c r="Q1688">
        <v>473</v>
      </c>
      <c r="R1688" t="s">
        <v>8592</v>
      </c>
      <c r="S1688">
        <v>315</v>
      </c>
      <c r="T1688" t="s">
        <v>3154</v>
      </c>
      <c r="U1688">
        <v>99</v>
      </c>
      <c r="V1688">
        <v>0</v>
      </c>
      <c r="W1688">
        <v>1100</v>
      </c>
      <c r="X1688">
        <v>0</v>
      </c>
      <c r="Y1688">
        <v>56451</v>
      </c>
      <c r="Z1688">
        <v>130</v>
      </c>
      <c r="AA1688">
        <v>524</v>
      </c>
      <c r="AB1688" t="s">
        <v>8595</v>
      </c>
    </row>
    <row r="1689" spans="1:28" x14ac:dyDescent="0.3">
      <c r="A1689" s="4" t="s">
        <v>8598</v>
      </c>
      <c r="B1689" t="s">
        <v>67</v>
      </c>
      <c r="C1689" t="s">
        <v>68</v>
      </c>
      <c r="D1689" t="s">
        <v>58</v>
      </c>
      <c r="E1689">
        <v>2013</v>
      </c>
      <c r="F1689">
        <v>107</v>
      </c>
      <c r="G1689" t="s">
        <v>361</v>
      </c>
      <c r="H1689" t="s">
        <v>8600</v>
      </c>
      <c r="I1689" s="4">
        <v>45000000</v>
      </c>
      <c r="J1689" s="4">
        <v>12026670</v>
      </c>
      <c r="K1689">
        <v>6.4</v>
      </c>
      <c r="L1689">
        <v>2.35</v>
      </c>
      <c r="M1689" t="s">
        <v>612</v>
      </c>
      <c r="N1689" t="s">
        <v>8596</v>
      </c>
      <c r="O1689">
        <v>419</v>
      </c>
      <c r="P1689" t="s">
        <v>8218</v>
      </c>
      <c r="Q1689">
        <v>971</v>
      </c>
      <c r="R1689" t="s">
        <v>8597</v>
      </c>
      <c r="S1689">
        <v>236</v>
      </c>
      <c r="T1689" t="s">
        <v>8599</v>
      </c>
      <c r="U1689">
        <v>165</v>
      </c>
      <c r="V1689">
        <v>24000</v>
      </c>
      <c r="W1689">
        <v>1643</v>
      </c>
      <c r="X1689">
        <v>2</v>
      </c>
      <c r="Y1689">
        <v>114241</v>
      </c>
      <c r="Z1689">
        <v>376</v>
      </c>
      <c r="AA1689">
        <v>258</v>
      </c>
      <c r="AB1689" t="s">
        <v>8601</v>
      </c>
    </row>
    <row r="1690" spans="1:28" x14ac:dyDescent="0.3">
      <c r="A1690" s="4" t="s">
        <v>8603</v>
      </c>
      <c r="B1690" t="s">
        <v>67</v>
      </c>
      <c r="C1690" t="s">
        <v>68</v>
      </c>
      <c r="D1690" t="s">
        <v>58</v>
      </c>
      <c r="E1690">
        <v>2004</v>
      </c>
      <c r="F1690">
        <v>102</v>
      </c>
      <c r="G1690" t="s">
        <v>3185</v>
      </c>
      <c r="H1690" t="s">
        <v>8605</v>
      </c>
      <c r="I1690" s="4">
        <v>25000000</v>
      </c>
      <c r="J1690" s="4">
        <v>14334645</v>
      </c>
      <c r="K1690">
        <v>4.8</v>
      </c>
      <c r="L1690">
        <v>2.35</v>
      </c>
      <c r="M1690" t="s">
        <v>69</v>
      </c>
      <c r="N1690" t="s">
        <v>8602</v>
      </c>
      <c r="O1690">
        <v>6</v>
      </c>
      <c r="P1690" t="s">
        <v>1765</v>
      </c>
      <c r="Q1690">
        <v>22000</v>
      </c>
      <c r="R1690" t="s">
        <v>8504</v>
      </c>
      <c r="S1690">
        <v>829</v>
      </c>
      <c r="T1690" t="s">
        <v>8604</v>
      </c>
      <c r="U1690">
        <v>353</v>
      </c>
      <c r="V1690">
        <v>387</v>
      </c>
      <c r="W1690">
        <v>23352</v>
      </c>
      <c r="X1690">
        <v>1</v>
      </c>
      <c r="Y1690">
        <v>22449</v>
      </c>
      <c r="Z1690">
        <v>130</v>
      </c>
      <c r="AA1690">
        <v>191</v>
      </c>
      <c r="AB1690" t="s">
        <v>8606</v>
      </c>
    </row>
    <row r="1691" spans="1:28" x14ac:dyDescent="0.3">
      <c r="A1691" s="4" t="s">
        <v>8609</v>
      </c>
      <c r="B1691" t="s">
        <v>67</v>
      </c>
      <c r="C1691" t="s">
        <v>68</v>
      </c>
      <c r="D1691" t="s">
        <v>58</v>
      </c>
      <c r="E1691">
        <v>2004</v>
      </c>
      <c r="F1691">
        <v>101</v>
      </c>
      <c r="G1691" t="s">
        <v>1700</v>
      </c>
      <c r="H1691" t="s">
        <v>8611</v>
      </c>
      <c r="I1691" s="4">
        <v>23000000</v>
      </c>
      <c r="J1691" s="4">
        <v>12189514</v>
      </c>
      <c r="K1691">
        <v>6.1</v>
      </c>
      <c r="L1691">
        <v>2.35</v>
      </c>
      <c r="M1691" t="s">
        <v>69</v>
      </c>
      <c r="N1691" t="s">
        <v>8607</v>
      </c>
      <c r="O1691">
        <v>3</v>
      </c>
      <c r="P1691" t="s">
        <v>2796</v>
      </c>
      <c r="Q1691">
        <v>448</v>
      </c>
      <c r="R1691" t="s">
        <v>8608</v>
      </c>
      <c r="S1691">
        <v>143</v>
      </c>
      <c r="T1691" t="s">
        <v>8610</v>
      </c>
      <c r="U1691">
        <v>120</v>
      </c>
      <c r="V1691">
        <v>0</v>
      </c>
      <c r="W1691">
        <v>842</v>
      </c>
      <c r="X1691">
        <v>0</v>
      </c>
      <c r="Y1691">
        <v>30092</v>
      </c>
      <c r="Z1691">
        <v>65</v>
      </c>
      <c r="AA1691">
        <v>129</v>
      </c>
      <c r="AB1691" t="s">
        <v>8612</v>
      </c>
    </row>
    <row r="1692" spans="1:28" x14ac:dyDescent="0.3">
      <c r="A1692" s="4" t="s">
        <v>8615</v>
      </c>
      <c r="B1692" t="s">
        <v>67</v>
      </c>
      <c r="C1692" t="s">
        <v>68</v>
      </c>
      <c r="D1692" t="s">
        <v>58</v>
      </c>
      <c r="E1692">
        <v>2011</v>
      </c>
      <c r="F1692">
        <v>86</v>
      </c>
      <c r="G1692" t="s">
        <v>2982</v>
      </c>
      <c r="H1692" t="s">
        <v>8616</v>
      </c>
      <c r="I1692" s="4">
        <v>30000000</v>
      </c>
      <c r="J1692" s="4">
        <v>10134754</v>
      </c>
      <c r="K1692">
        <v>4.8</v>
      </c>
      <c r="L1692">
        <v>1.85</v>
      </c>
      <c r="M1692" t="s">
        <v>122</v>
      </c>
      <c r="N1692" t="s">
        <v>8613</v>
      </c>
      <c r="O1692">
        <v>6</v>
      </c>
      <c r="P1692" t="s">
        <v>506</v>
      </c>
      <c r="Q1692">
        <v>1000</v>
      </c>
      <c r="R1692" t="s">
        <v>8614</v>
      </c>
      <c r="S1692">
        <v>857</v>
      </c>
      <c r="T1692" t="s">
        <v>3312</v>
      </c>
      <c r="U1692">
        <v>843</v>
      </c>
      <c r="V1692">
        <v>0</v>
      </c>
      <c r="W1692">
        <v>5393</v>
      </c>
      <c r="X1692">
        <v>0</v>
      </c>
      <c r="Y1692">
        <v>9682</v>
      </c>
      <c r="Z1692">
        <v>77</v>
      </c>
      <c r="AA1692">
        <v>38</v>
      </c>
      <c r="AB1692" t="s">
        <v>8617</v>
      </c>
    </row>
    <row r="1693" spans="1:28" x14ac:dyDescent="0.3">
      <c r="A1693" s="4" t="s">
        <v>8618</v>
      </c>
      <c r="B1693" t="s">
        <v>67</v>
      </c>
      <c r="C1693" t="s">
        <v>68</v>
      </c>
      <c r="D1693" t="s">
        <v>58</v>
      </c>
      <c r="E1693">
        <v>2005</v>
      </c>
      <c r="F1693">
        <v>108</v>
      </c>
      <c r="G1693" t="s">
        <v>19</v>
      </c>
      <c r="H1693" t="s">
        <v>8620</v>
      </c>
      <c r="I1693" s="4">
        <v>30000000</v>
      </c>
      <c r="J1693" s="4">
        <v>8535575</v>
      </c>
      <c r="K1693">
        <v>7</v>
      </c>
      <c r="L1693">
        <v>2.35</v>
      </c>
      <c r="M1693" t="s">
        <v>69</v>
      </c>
      <c r="N1693" t="s">
        <v>7628</v>
      </c>
      <c r="O1693">
        <v>529</v>
      </c>
      <c r="P1693" t="s">
        <v>493</v>
      </c>
      <c r="Q1693">
        <v>11000</v>
      </c>
      <c r="R1693" t="s">
        <v>4392</v>
      </c>
      <c r="S1693">
        <v>329</v>
      </c>
      <c r="T1693" t="s">
        <v>8619</v>
      </c>
      <c r="U1693">
        <v>83</v>
      </c>
      <c r="V1693">
        <v>0</v>
      </c>
      <c r="W1693">
        <v>11519</v>
      </c>
      <c r="X1693">
        <v>3</v>
      </c>
      <c r="Y1693">
        <v>24033</v>
      </c>
      <c r="Z1693">
        <v>107</v>
      </c>
      <c r="AA1693">
        <v>152</v>
      </c>
      <c r="AB1693" t="s">
        <v>8621</v>
      </c>
    </row>
    <row r="1694" spans="1:28" x14ac:dyDescent="0.3">
      <c r="A1694" s="4" t="s">
        <v>8623</v>
      </c>
      <c r="B1694" t="s">
        <v>67</v>
      </c>
      <c r="C1694" t="s">
        <v>86</v>
      </c>
      <c r="D1694" t="s">
        <v>58</v>
      </c>
      <c r="E1694">
        <v>2009</v>
      </c>
      <c r="F1694">
        <v>123</v>
      </c>
      <c r="G1694" t="s">
        <v>8622</v>
      </c>
      <c r="H1694" t="s">
        <v>8624</v>
      </c>
      <c r="I1694" s="4">
        <v>40000000</v>
      </c>
      <c r="J1694" s="4">
        <v>7689458</v>
      </c>
      <c r="K1694">
        <v>6.8</v>
      </c>
      <c r="L1694">
        <v>1.85</v>
      </c>
      <c r="M1694" t="s">
        <v>69</v>
      </c>
      <c r="N1694" t="s">
        <v>2807</v>
      </c>
      <c r="O1694">
        <v>0</v>
      </c>
      <c r="P1694" t="s">
        <v>208</v>
      </c>
      <c r="Q1694">
        <v>10000</v>
      </c>
      <c r="R1694" t="s">
        <v>7246</v>
      </c>
      <c r="S1694">
        <v>785</v>
      </c>
      <c r="T1694" t="s">
        <v>1278</v>
      </c>
      <c r="U1694">
        <v>645</v>
      </c>
      <c r="V1694">
        <v>19000</v>
      </c>
      <c r="W1694">
        <v>11769</v>
      </c>
      <c r="X1694">
        <v>1</v>
      </c>
      <c r="Y1694">
        <v>126307</v>
      </c>
      <c r="Z1694">
        <v>292</v>
      </c>
      <c r="AA1694">
        <v>210</v>
      </c>
      <c r="AB1694" t="s">
        <v>8625</v>
      </c>
    </row>
    <row r="1695" spans="1:28" x14ac:dyDescent="0.3">
      <c r="A1695" s="4" t="s">
        <v>8628</v>
      </c>
      <c r="B1695" t="s">
        <v>67</v>
      </c>
      <c r="C1695" t="s">
        <v>295</v>
      </c>
      <c r="D1695" t="s">
        <v>58</v>
      </c>
      <c r="E1695">
        <v>2010</v>
      </c>
      <c r="F1695">
        <v>134</v>
      </c>
      <c r="G1695" t="s">
        <v>2545</v>
      </c>
      <c r="H1695" t="s">
        <v>8630</v>
      </c>
      <c r="I1695" s="4" t="s">
        <v>24161</v>
      </c>
      <c r="J1695" s="4">
        <v>7501404</v>
      </c>
      <c r="K1695">
        <v>7.3</v>
      </c>
      <c r="L1695">
        <v>2.35</v>
      </c>
      <c r="M1695" t="s">
        <v>612</v>
      </c>
      <c r="N1695" t="s">
        <v>8626</v>
      </c>
      <c r="O1695">
        <v>12</v>
      </c>
      <c r="P1695" t="s">
        <v>217</v>
      </c>
      <c r="Q1695">
        <v>891</v>
      </c>
      <c r="R1695" t="s">
        <v>8627</v>
      </c>
      <c r="S1695">
        <v>460</v>
      </c>
      <c r="T1695" t="s">
        <v>8629</v>
      </c>
      <c r="U1695">
        <v>329</v>
      </c>
      <c r="V1695">
        <v>0</v>
      </c>
      <c r="W1695">
        <v>1873</v>
      </c>
      <c r="X1695">
        <v>2</v>
      </c>
      <c r="Y1695">
        <v>21086</v>
      </c>
      <c r="Z1695">
        <v>193</v>
      </c>
      <c r="AA1695">
        <v>87</v>
      </c>
      <c r="AB1695" t="s">
        <v>8631</v>
      </c>
    </row>
    <row r="1696" spans="1:28" x14ac:dyDescent="0.3">
      <c r="A1696" s="4" t="s">
        <v>24087</v>
      </c>
      <c r="B1696" t="s">
        <v>8637</v>
      </c>
      <c r="C1696" t="s">
        <v>8638</v>
      </c>
      <c r="D1696" t="s">
        <v>58</v>
      </c>
      <c r="E1696" t="s">
        <v>24161</v>
      </c>
      <c r="F1696">
        <v>511</v>
      </c>
      <c r="G1696" t="s">
        <v>2144</v>
      </c>
      <c r="H1696" t="s">
        <v>8635</v>
      </c>
      <c r="I1696" s="4" t="s">
        <v>24161</v>
      </c>
      <c r="J1696" s="4" t="s">
        <v>24161</v>
      </c>
      <c r="K1696">
        <v>8.1999999999999993</v>
      </c>
      <c r="L1696">
        <v>16</v>
      </c>
      <c r="M1696" t="s">
        <v>24161</v>
      </c>
      <c r="N1696" t="s">
        <v>24161</v>
      </c>
      <c r="O1696" t="s">
        <v>24161</v>
      </c>
      <c r="P1696" t="s">
        <v>8633</v>
      </c>
      <c r="Q1696">
        <v>147</v>
      </c>
      <c r="R1696" t="s">
        <v>8632</v>
      </c>
      <c r="S1696">
        <v>63</v>
      </c>
      <c r="T1696" t="s">
        <v>8634</v>
      </c>
      <c r="U1696">
        <v>51</v>
      </c>
      <c r="V1696">
        <v>0</v>
      </c>
      <c r="W1696">
        <v>307</v>
      </c>
      <c r="X1696">
        <v>0</v>
      </c>
      <c r="Y1696">
        <v>2308</v>
      </c>
      <c r="Z1696">
        <v>16</v>
      </c>
      <c r="AA1696">
        <v>19</v>
      </c>
      <c r="AB1696" t="s">
        <v>8636</v>
      </c>
    </row>
    <row r="1697" spans="1:28" x14ac:dyDescent="0.3">
      <c r="A1697" s="4" t="s">
        <v>8639</v>
      </c>
      <c r="B1697" t="s">
        <v>67</v>
      </c>
      <c r="C1697" t="s">
        <v>68</v>
      </c>
      <c r="D1697" t="s">
        <v>58</v>
      </c>
      <c r="E1697">
        <v>2013</v>
      </c>
      <c r="F1697">
        <v>88</v>
      </c>
      <c r="G1697" t="s">
        <v>1550</v>
      </c>
      <c r="H1697" t="s">
        <v>8640</v>
      </c>
      <c r="I1697" s="4">
        <v>30000000</v>
      </c>
      <c r="J1697" s="4">
        <v>19316646</v>
      </c>
      <c r="K1697">
        <v>5.6</v>
      </c>
      <c r="L1697">
        <v>2.35</v>
      </c>
      <c r="M1697" t="s">
        <v>612</v>
      </c>
      <c r="N1697" t="s">
        <v>5683</v>
      </c>
      <c r="O1697">
        <v>65</v>
      </c>
      <c r="P1697" t="s">
        <v>750</v>
      </c>
      <c r="Q1697">
        <v>3000</v>
      </c>
      <c r="R1697" t="s">
        <v>3212</v>
      </c>
      <c r="S1697">
        <v>697</v>
      </c>
      <c r="T1697" t="s">
        <v>5200</v>
      </c>
      <c r="U1697">
        <v>681</v>
      </c>
      <c r="V1697">
        <v>0</v>
      </c>
      <c r="W1697">
        <v>5706</v>
      </c>
      <c r="X1697">
        <v>3</v>
      </c>
      <c r="Y1697">
        <v>52069</v>
      </c>
      <c r="Z1697">
        <v>184</v>
      </c>
      <c r="AA1697">
        <v>95</v>
      </c>
      <c r="AB1697" t="s">
        <v>8641</v>
      </c>
    </row>
    <row r="1698" spans="1:28" x14ac:dyDescent="0.3">
      <c r="A1698" s="4" t="s">
        <v>8643</v>
      </c>
      <c r="B1698" t="s">
        <v>67</v>
      </c>
      <c r="C1698" t="s">
        <v>68</v>
      </c>
      <c r="D1698" t="s">
        <v>58</v>
      </c>
      <c r="E1698">
        <v>2001</v>
      </c>
      <c r="F1698">
        <v>109</v>
      </c>
      <c r="G1698" t="s">
        <v>491</v>
      </c>
      <c r="H1698" t="s">
        <v>8645</v>
      </c>
      <c r="I1698" s="4">
        <v>30000000</v>
      </c>
      <c r="J1698" s="4">
        <v>10965209</v>
      </c>
      <c r="K1698">
        <v>6.1</v>
      </c>
      <c r="L1698">
        <v>2.35</v>
      </c>
      <c r="M1698" t="s">
        <v>69</v>
      </c>
      <c r="N1698" t="s">
        <v>5867</v>
      </c>
      <c r="O1698">
        <v>29</v>
      </c>
      <c r="P1698" t="s">
        <v>297</v>
      </c>
      <c r="Q1698">
        <v>779</v>
      </c>
      <c r="R1698" t="s">
        <v>8642</v>
      </c>
      <c r="S1698">
        <v>240</v>
      </c>
      <c r="T1698" t="s">
        <v>8644</v>
      </c>
      <c r="U1698">
        <v>91</v>
      </c>
      <c r="V1698">
        <v>0</v>
      </c>
      <c r="W1698">
        <v>1297</v>
      </c>
      <c r="X1698">
        <v>2</v>
      </c>
      <c r="Y1698">
        <v>25558</v>
      </c>
      <c r="Z1698">
        <v>123</v>
      </c>
      <c r="AA1698">
        <v>221</v>
      </c>
      <c r="AB1698" t="s">
        <v>8646</v>
      </c>
    </row>
    <row r="1699" spans="1:28" x14ac:dyDescent="0.3">
      <c r="A1699" s="4" t="s">
        <v>8647</v>
      </c>
      <c r="B1699" t="s">
        <v>67</v>
      </c>
      <c r="C1699" t="s">
        <v>68</v>
      </c>
      <c r="D1699" t="s">
        <v>58</v>
      </c>
      <c r="E1699">
        <v>1989</v>
      </c>
      <c r="F1699">
        <v>122</v>
      </c>
      <c r="G1699" t="s">
        <v>1980</v>
      </c>
      <c r="H1699" t="s">
        <v>8648</v>
      </c>
      <c r="I1699" s="4">
        <v>18000000</v>
      </c>
      <c r="J1699" s="4">
        <v>26830000</v>
      </c>
      <c r="K1699">
        <v>7.9</v>
      </c>
      <c r="L1699">
        <v>1.85</v>
      </c>
      <c r="M1699" t="s">
        <v>612</v>
      </c>
      <c r="N1699" t="s">
        <v>1040</v>
      </c>
      <c r="O1699">
        <v>380</v>
      </c>
      <c r="P1699" t="s">
        <v>1746</v>
      </c>
      <c r="Q1699">
        <v>18000</v>
      </c>
      <c r="R1699" t="s">
        <v>493</v>
      </c>
      <c r="S1699">
        <v>11000</v>
      </c>
      <c r="T1699" t="s">
        <v>928</v>
      </c>
      <c r="U1699">
        <v>2000</v>
      </c>
      <c r="V1699">
        <v>0</v>
      </c>
      <c r="W1699">
        <v>32930</v>
      </c>
      <c r="X1699">
        <v>3</v>
      </c>
      <c r="Y1699">
        <v>101888</v>
      </c>
      <c r="Z1699">
        <v>60</v>
      </c>
      <c r="AA1699">
        <v>365</v>
      </c>
      <c r="AB1699" t="s">
        <v>8649</v>
      </c>
    </row>
    <row r="1700" spans="1:28" x14ac:dyDescent="0.3">
      <c r="A1700" s="4" t="s">
        <v>8651</v>
      </c>
      <c r="B1700" t="s">
        <v>67</v>
      </c>
      <c r="C1700" t="s">
        <v>7085</v>
      </c>
      <c r="D1700" t="s">
        <v>58</v>
      </c>
      <c r="E1700">
        <v>1984</v>
      </c>
      <c r="F1700">
        <v>251</v>
      </c>
      <c r="G1700" t="s">
        <v>1954</v>
      </c>
      <c r="H1700" t="s">
        <v>8652</v>
      </c>
      <c r="I1700" s="4">
        <v>30000000</v>
      </c>
      <c r="J1700" s="4">
        <v>5300000</v>
      </c>
      <c r="K1700">
        <v>8.4</v>
      </c>
      <c r="L1700">
        <v>1.85</v>
      </c>
      <c r="M1700" t="s">
        <v>612</v>
      </c>
      <c r="N1700" t="s">
        <v>8650</v>
      </c>
      <c r="O1700">
        <v>0</v>
      </c>
      <c r="P1700" t="s">
        <v>1765</v>
      </c>
      <c r="Q1700">
        <v>22000</v>
      </c>
      <c r="R1700" t="s">
        <v>1925</v>
      </c>
      <c r="S1700">
        <v>683</v>
      </c>
      <c r="T1700" t="s">
        <v>4215</v>
      </c>
      <c r="U1700">
        <v>642</v>
      </c>
      <c r="V1700">
        <v>12000</v>
      </c>
      <c r="W1700">
        <v>24719</v>
      </c>
      <c r="X1700">
        <v>8</v>
      </c>
      <c r="Y1700">
        <v>221000</v>
      </c>
      <c r="Z1700">
        <v>111</v>
      </c>
      <c r="AA1700">
        <v>495</v>
      </c>
      <c r="AB1700" t="s">
        <v>8653</v>
      </c>
    </row>
    <row r="1701" spans="1:28" x14ac:dyDescent="0.3">
      <c r="A1701" s="4" t="s">
        <v>8655</v>
      </c>
      <c r="B1701" t="s">
        <v>67</v>
      </c>
      <c r="C1701" t="s">
        <v>68</v>
      </c>
      <c r="D1701" t="s">
        <v>58</v>
      </c>
      <c r="E1701">
        <v>2013</v>
      </c>
      <c r="F1701">
        <v>118</v>
      </c>
      <c r="G1701" t="s">
        <v>491</v>
      </c>
      <c r="H1701" t="s">
        <v>8657</v>
      </c>
      <c r="I1701" s="4">
        <v>30000000</v>
      </c>
      <c r="J1701" s="4">
        <v>10880926</v>
      </c>
      <c r="K1701">
        <v>6.5</v>
      </c>
      <c r="L1701">
        <v>2.35</v>
      </c>
      <c r="M1701" t="s">
        <v>612</v>
      </c>
      <c r="N1701" t="s">
        <v>8654</v>
      </c>
      <c r="O1701">
        <v>76</v>
      </c>
      <c r="P1701" t="s">
        <v>757</v>
      </c>
      <c r="Q1701">
        <v>3000</v>
      </c>
      <c r="R1701" t="s">
        <v>6039</v>
      </c>
      <c r="S1701">
        <v>678</v>
      </c>
      <c r="T1701" t="s">
        <v>8656</v>
      </c>
      <c r="U1701">
        <v>174</v>
      </c>
      <c r="V1701">
        <v>0</v>
      </c>
      <c r="W1701">
        <v>4253</v>
      </c>
      <c r="X1701">
        <v>2</v>
      </c>
      <c r="Y1701">
        <v>54147</v>
      </c>
      <c r="Z1701">
        <v>217</v>
      </c>
      <c r="AA1701">
        <v>127</v>
      </c>
      <c r="AB1701" t="s">
        <v>8658</v>
      </c>
    </row>
    <row r="1702" spans="1:28" x14ac:dyDescent="0.3">
      <c r="A1702" s="4" t="s">
        <v>8660</v>
      </c>
      <c r="B1702" t="s">
        <v>67</v>
      </c>
      <c r="C1702" t="s">
        <v>68</v>
      </c>
      <c r="D1702" t="s">
        <v>58</v>
      </c>
      <c r="E1702">
        <v>2004</v>
      </c>
      <c r="F1702">
        <v>131</v>
      </c>
      <c r="G1702" t="s">
        <v>241</v>
      </c>
      <c r="H1702" t="s">
        <v>8661</v>
      </c>
      <c r="I1702" s="4">
        <v>18000000</v>
      </c>
      <c r="J1702" s="4">
        <v>3752725</v>
      </c>
      <c r="K1702">
        <v>7.1</v>
      </c>
      <c r="L1702">
        <v>2.35</v>
      </c>
      <c r="M1702" t="s">
        <v>612</v>
      </c>
      <c r="N1702" t="s">
        <v>8659</v>
      </c>
      <c r="O1702">
        <v>53</v>
      </c>
      <c r="P1702" t="s">
        <v>2400</v>
      </c>
      <c r="Q1702">
        <v>14000</v>
      </c>
      <c r="R1702" t="s">
        <v>1234</v>
      </c>
      <c r="S1702">
        <v>871</v>
      </c>
      <c r="T1702" t="s">
        <v>5794</v>
      </c>
      <c r="U1702">
        <v>548</v>
      </c>
      <c r="V1702">
        <v>0</v>
      </c>
      <c r="W1702">
        <v>16252</v>
      </c>
      <c r="X1702">
        <v>3</v>
      </c>
      <c r="Y1702">
        <v>29715</v>
      </c>
      <c r="Z1702">
        <v>117</v>
      </c>
      <c r="AA1702">
        <v>161</v>
      </c>
      <c r="AB1702" t="s">
        <v>8662</v>
      </c>
    </row>
    <row r="1703" spans="1:28" x14ac:dyDescent="0.3">
      <c r="A1703" s="4" t="s">
        <v>8665</v>
      </c>
      <c r="B1703" t="s">
        <v>67</v>
      </c>
      <c r="C1703" t="s">
        <v>1487</v>
      </c>
      <c r="D1703" t="s">
        <v>58</v>
      </c>
      <c r="E1703">
        <v>2002</v>
      </c>
      <c r="F1703">
        <v>109</v>
      </c>
      <c r="G1703" t="s">
        <v>5806</v>
      </c>
      <c r="H1703" t="s">
        <v>8666</v>
      </c>
      <c r="I1703" s="4">
        <v>25000000</v>
      </c>
      <c r="J1703" s="4">
        <v>3517797</v>
      </c>
      <c r="K1703">
        <v>6.6</v>
      </c>
      <c r="L1703">
        <v>1.85</v>
      </c>
      <c r="M1703" t="s">
        <v>612</v>
      </c>
      <c r="N1703" t="s">
        <v>5055</v>
      </c>
      <c r="O1703">
        <v>277</v>
      </c>
      <c r="P1703" t="s">
        <v>8664</v>
      </c>
      <c r="Q1703">
        <v>2000</v>
      </c>
      <c r="R1703" t="s">
        <v>8663</v>
      </c>
      <c r="S1703">
        <v>378</v>
      </c>
      <c r="T1703" t="s">
        <v>2480</v>
      </c>
      <c r="U1703">
        <v>345</v>
      </c>
      <c r="V1703">
        <v>287</v>
      </c>
      <c r="W1703">
        <v>2759</v>
      </c>
      <c r="X1703">
        <v>0</v>
      </c>
      <c r="Y1703">
        <v>9004</v>
      </c>
      <c r="Z1703">
        <v>105</v>
      </c>
      <c r="AA1703">
        <v>103</v>
      </c>
      <c r="AB1703" t="s">
        <v>8667</v>
      </c>
    </row>
    <row r="1704" spans="1:28" x14ac:dyDescent="0.3">
      <c r="A1704" s="4" t="s">
        <v>8670</v>
      </c>
      <c r="B1704" t="s">
        <v>67</v>
      </c>
      <c r="C1704" t="s">
        <v>68</v>
      </c>
      <c r="D1704" t="s">
        <v>58</v>
      </c>
      <c r="E1704">
        <v>2005</v>
      </c>
      <c r="F1704">
        <v>80</v>
      </c>
      <c r="G1704" t="s">
        <v>8669</v>
      </c>
      <c r="H1704" t="s">
        <v>8671</v>
      </c>
      <c r="I1704" s="4" t="s">
        <v>24161</v>
      </c>
      <c r="J1704" s="4">
        <v>3101301</v>
      </c>
      <c r="K1704">
        <v>4</v>
      </c>
      <c r="L1704">
        <v>1.85</v>
      </c>
      <c r="M1704" t="s">
        <v>69</v>
      </c>
      <c r="N1704" t="s">
        <v>8668</v>
      </c>
      <c r="O1704">
        <v>9</v>
      </c>
      <c r="P1704" t="s">
        <v>471</v>
      </c>
      <c r="Q1704">
        <v>17000</v>
      </c>
      <c r="R1704" t="s">
        <v>738</v>
      </c>
      <c r="S1704">
        <v>2000</v>
      </c>
      <c r="T1704" t="s">
        <v>7422</v>
      </c>
      <c r="U1704">
        <v>826</v>
      </c>
      <c r="V1704">
        <v>353</v>
      </c>
      <c r="W1704">
        <v>21519</v>
      </c>
      <c r="X1704">
        <v>1</v>
      </c>
      <c r="Y1704">
        <v>3926</v>
      </c>
      <c r="Z1704">
        <v>41</v>
      </c>
      <c r="AA1704">
        <v>38</v>
      </c>
      <c r="AB1704" t="s">
        <v>8672</v>
      </c>
    </row>
    <row r="1705" spans="1:28" x14ac:dyDescent="0.3">
      <c r="A1705" s="4" t="s">
        <v>8674</v>
      </c>
      <c r="B1705" t="s">
        <v>67</v>
      </c>
      <c r="C1705" t="s">
        <v>86</v>
      </c>
      <c r="D1705" t="s">
        <v>58</v>
      </c>
      <c r="E1705">
        <v>2006</v>
      </c>
      <c r="F1705">
        <v>88</v>
      </c>
      <c r="G1705" t="s">
        <v>6324</v>
      </c>
      <c r="H1705" t="s">
        <v>8676</v>
      </c>
      <c r="I1705" s="4">
        <v>30000000</v>
      </c>
      <c r="J1705" s="4">
        <v>2975649</v>
      </c>
      <c r="K1705">
        <v>7</v>
      </c>
      <c r="L1705">
        <v>2.35</v>
      </c>
      <c r="M1705" t="s">
        <v>122</v>
      </c>
      <c r="N1705" t="s">
        <v>8205</v>
      </c>
      <c r="O1705">
        <v>108</v>
      </c>
      <c r="P1705" t="s">
        <v>2949</v>
      </c>
      <c r="Q1705">
        <v>876</v>
      </c>
      <c r="R1705" t="s">
        <v>8673</v>
      </c>
      <c r="S1705">
        <v>142</v>
      </c>
      <c r="T1705" t="s">
        <v>8675</v>
      </c>
      <c r="U1705">
        <v>135</v>
      </c>
      <c r="V1705">
        <v>0</v>
      </c>
      <c r="W1705">
        <v>1518</v>
      </c>
      <c r="X1705">
        <v>1</v>
      </c>
      <c r="Y1705">
        <v>23864</v>
      </c>
      <c r="Z1705">
        <v>124</v>
      </c>
      <c r="AA1705">
        <v>142</v>
      </c>
      <c r="AB1705" t="s">
        <v>8677</v>
      </c>
    </row>
    <row r="1706" spans="1:28" x14ac:dyDescent="0.3">
      <c r="A1706" s="4" t="s">
        <v>8680</v>
      </c>
      <c r="B1706" t="s">
        <v>1965</v>
      </c>
      <c r="C1706" t="s">
        <v>918</v>
      </c>
      <c r="D1706" t="s">
        <v>58</v>
      </c>
      <c r="E1706">
        <v>2005</v>
      </c>
      <c r="F1706">
        <v>103</v>
      </c>
      <c r="G1706" t="s">
        <v>6901</v>
      </c>
      <c r="H1706" t="s">
        <v>8682</v>
      </c>
      <c r="I1706" s="4">
        <v>60000000</v>
      </c>
      <c r="J1706" s="4">
        <v>668171</v>
      </c>
      <c r="K1706">
        <v>5.6</v>
      </c>
      <c r="L1706">
        <v>2.35</v>
      </c>
      <c r="M1706" t="s">
        <v>69</v>
      </c>
      <c r="N1706" t="s">
        <v>8678</v>
      </c>
      <c r="O1706">
        <v>45</v>
      </c>
      <c r="P1706" t="s">
        <v>6182</v>
      </c>
      <c r="Q1706">
        <v>489</v>
      </c>
      <c r="R1706" t="s">
        <v>8679</v>
      </c>
      <c r="S1706">
        <v>181</v>
      </c>
      <c r="T1706" t="s">
        <v>8681</v>
      </c>
      <c r="U1706">
        <v>107</v>
      </c>
      <c r="V1706">
        <v>445</v>
      </c>
      <c r="W1706">
        <v>949</v>
      </c>
      <c r="X1706">
        <v>0</v>
      </c>
      <c r="Y1706">
        <v>8215</v>
      </c>
      <c r="Z1706">
        <v>90</v>
      </c>
      <c r="AA1706">
        <v>132</v>
      </c>
      <c r="AB1706" t="s">
        <v>8683</v>
      </c>
    </row>
    <row r="1707" spans="1:28" x14ac:dyDescent="0.3">
      <c r="A1707" s="4" t="s">
        <v>8686</v>
      </c>
      <c r="B1707" t="s">
        <v>67</v>
      </c>
      <c r="C1707" t="s">
        <v>68</v>
      </c>
      <c r="D1707" t="s">
        <v>58</v>
      </c>
      <c r="E1707">
        <v>2006</v>
      </c>
      <c r="F1707">
        <v>87</v>
      </c>
      <c r="G1707" t="s">
        <v>154</v>
      </c>
      <c r="H1707" t="s">
        <v>8688</v>
      </c>
      <c r="I1707" s="4">
        <v>21000000</v>
      </c>
      <c r="J1707" s="4">
        <v>480314</v>
      </c>
      <c r="K1707">
        <v>4.8</v>
      </c>
      <c r="L1707">
        <v>2.35</v>
      </c>
      <c r="M1707" t="s">
        <v>69</v>
      </c>
      <c r="N1707" t="s">
        <v>8684</v>
      </c>
      <c r="O1707">
        <v>23</v>
      </c>
      <c r="P1707" t="s">
        <v>7422</v>
      </c>
      <c r="Q1707">
        <v>826</v>
      </c>
      <c r="R1707" t="s">
        <v>8685</v>
      </c>
      <c r="S1707">
        <v>816</v>
      </c>
      <c r="T1707" t="s">
        <v>8687</v>
      </c>
      <c r="U1707">
        <v>748</v>
      </c>
      <c r="V1707">
        <v>0</v>
      </c>
      <c r="W1707">
        <v>4473</v>
      </c>
      <c r="X1707">
        <v>4</v>
      </c>
      <c r="Y1707">
        <v>38503</v>
      </c>
      <c r="Z1707">
        <v>110</v>
      </c>
      <c r="AA1707">
        <v>180</v>
      </c>
      <c r="AB1707" t="s">
        <v>8689</v>
      </c>
    </row>
    <row r="1708" spans="1:28" x14ac:dyDescent="0.3">
      <c r="A1708" s="4" t="s">
        <v>8692</v>
      </c>
      <c r="B1708" t="s">
        <v>67</v>
      </c>
      <c r="C1708" t="s">
        <v>68</v>
      </c>
      <c r="D1708" t="s">
        <v>58</v>
      </c>
      <c r="E1708">
        <v>2007</v>
      </c>
      <c r="F1708">
        <v>160</v>
      </c>
      <c r="G1708" t="s">
        <v>8691</v>
      </c>
      <c r="H1708" t="s">
        <v>8693</v>
      </c>
      <c r="I1708" s="4">
        <v>30000000</v>
      </c>
      <c r="J1708" s="4">
        <v>3904982</v>
      </c>
      <c r="K1708">
        <v>7.5</v>
      </c>
      <c r="L1708">
        <v>2.35</v>
      </c>
      <c r="M1708" t="s">
        <v>612</v>
      </c>
      <c r="N1708" t="s">
        <v>8690</v>
      </c>
      <c r="O1708">
        <v>181</v>
      </c>
      <c r="P1708" t="s">
        <v>367</v>
      </c>
      <c r="Q1708">
        <v>11000</v>
      </c>
      <c r="R1708" t="s">
        <v>913</v>
      </c>
      <c r="S1708">
        <v>10000</v>
      </c>
      <c r="T1708" t="s">
        <v>1071</v>
      </c>
      <c r="U1708">
        <v>820</v>
      </c>
      <c r="V1708">
        <v>0</v>
      </c>
      <c r="W1708">
        <v>22516</v>
      </c>
      <c r="X1708">
        <v>0</v>
      </c>
      <c r="Y1708">
        <v>136104</v>
      </c>
      <c r="Z1708">
        <v>273</v>
      </c>
      <c r="AA1708">
        <v>415</v>
      </c>
      <c r="AB1708" t="s">
        <v>8694</v>
      </c>
    </row>
    <row r="1709" spans="1:28" x14ac:dyDescent="0.3">
      <c r="A1709" s="4" t="s">
        <v>8696</v>
      </c>
      <c r="B1709" t="s">
        <v>1965</v>
      </c>
      <c r="C1709" t="s">
        <v>918</v>
      </c>
      <c r="D1709" t="s">
        <v>58</v>
      </c>
      <c r="E1709">
        <v>2011</v>
      </c>
      <c r="F1709">
        <v>121</v>
      </c>
      <c r="G1709" t="s">
        <v>1123</v>
      </c>
      <c r="H1709" t="s">
        <v>8698</v>
      </c>
      <c r="I1709" s="4">
        <v>18000000</v>
      </c>
      <c r="J1709" s="4">
        <v>127437</v>
      </c>
      <c r="K1709">
        <v>6</v>
      </c>
      <c r="L1709">
        <v>2.35</v>
      </c>
      <c r="M1709" t="s">
        <v>612</v>
      </c>
      <c r="N1709" t="s">
        <v>8695</v>
      </c>
      <c r="O1709">
        <v>0</v>
      </c>
      <c r="P1709" t="s">
        <v>313</v>
      </c>
      <c r="Q1709">
        <v>974</v>
      </c>
      <c r="R1709" t="s">
        <v>5284</v>
      </c>
      <c r="S1709">
        <v>643</v>
      </c>
      <c r="T1709" t="s">
        <v>8697</v>
      </c>
      <c r="U1709">
        <v>187</v>
      </c>
      <c r="V1709">
        <v>0</v>
      </c>
      <c r="W1709">
        <v>1887</v>
      </c>
      <c r="X1709">
        <v>0</v>
      </c>
      <c r="Y1709">
        <v>4670</v>
      </c>
      <c r="Z1709">
        <v>63</v>
      </c>
      <c r="AA1709">
        <v>27</v>
      </c>
      <c r="AB1709" t="s">
        <v>8699</v>
      </c>
    </row>
    <row r="1710" spans="1:28" x14ac:dyDescent="0.3">
      <c r="A1710" s="4" t="s">
        <v>8703</v>
      </c>
      <c r="B1710" t="s">
        <v>1486</v>
      </c>
      <c r="C1710" t="s">
        <v>1487</v>
      </c>
      <c r="D1710" t="s">
        <v>58</v>
      </c>
      <c r="E1710">
        <v>2009</v>
      </c>
      <c r="F1710">
        <v>91</v>
      </c>
      <c r="G1710" t="s">
        <v>3072</v>
      </c>
      <c r="H1710" t="s">
        <v>8705</v>
      </c>
      <c r="I1710" s="4" t="s">
        <v>24161</v>
      </c>
      <c r="J1710" s="4" t="s">
        <v>24161</v>
      </c>
      <c r="K1710">
        <v>7.2</v>
      </c>
      <c r="L1710">
        <v>1.85</v>
      </c>
      <c r="M1710" t="s">
        <v>24161</v>
      </c>
      <c r="N1710" t="s">
        <v>8700</v>
      </c>
      <c r="O1710">
        <v>2</v>
      </c>
      <c r="P1710" t="s">
        <v>8702</v>
      </c>
      <c r="Q1710">
        <v>295</v>
      </c>
      <c r="R1710" t="s">
        <v>8701</v>
      </c>
      <c r="S1710">
        <v>71</v>
      </c>
      <c r="T1710" t="s">
        <v>8704</v>
      </c>
      <c r="U1710">
        <v>55</v>
      </c>
      <c r="V1710">
        <v>0</v>
      </c>
      <c r="W1710">
        <v>545</v>
      </c>
      <c r="X1710">
        <v>7</v>
      </c>
      <c r="Y1710">
        <v>9214</v>
      </c>
      <c r="Z1710">
        <v>56</v>
      </c>
      <c r="AA1710">
        <v>17</v>
      </c>
      <c r="AB1710" t="s">
        <v>8706</v>
      </c>
    </row>
    <row r="1711" spans="1:28" x14ac:dyDescent="0.3">
      <c r="A1711" s="4" t="s">
        <v>8707</v>
      </c>
      <c r="B1711" t="s">
        <v>67</v>
      </c>
      <c r="C1711" t="s">
        <v>68</v>
      </c>
      <c r="D1711" t="s">
        <v>58</v>
      </c>
      <c r="E1711">
        <v>2015</v>
      </c>
      <c r="F1711">
        <v>92</v>
      </c>
      <c r="G1711" t="s">
        <v>491</v>
      </c>
      <c r="H1711" t="s">
        <v>8708</v>
      </c>
      <c r="I1711" s="4">
        <v>30000000</v>
      </c>
      <c r="J1711" s="4" t="s">
        <v>24161</v>
      </c>
      <c r="K1711">
        <v>5.6</v>
      </c>
      <c r="L1711">
        <v>2.35</v>
      </c>
      <c r="M1711" t="s">
        <v>612</v>
      </c>
      <c r="N1711" t="s">
        <v>1802</v>
      </c>
      <c r="O1711">
        <v>165</v>
      </c>
      <c r="P1711" t="s">
        <v>362</v>
      </c>
      <c r="Q1711">
        <v>26000</v>
      </c>
      <c r="R1711" t="s">
        <v>2316</v>
      </c>
      <c r="S1711">
        <v>947</v>
      </c>
      <c r="T1711" t="s">
        <v>1789</v>
      </c>
      <c r="U1711">
        <v>700</v>
      </c>
      <c r="V1711">
        <v>0</v>
      </c>
      <c r="W1711">
        <v>29773</v>
      </c>
      <c r="X1711">
        <v>0</v>
      </c>
      <c r="Y1711">
        <v>36487</v>
      </c>
      <c r="Z1711">
        <v>130</v>
      </c>
      <c r="AA1711">
        <v>114</v>
      </c>
      <c r="AB1711" t="s">
        <v>8709</v>
      </c>
    </row>
    <row r="1712" spans="1:28" x14ac:dyDescent="0.3">
      <c r="A1712" s="4" t="s">
        <v>8711</v>
      </c>
      <c r="B1712" t="s">
        <v>67</v>
      </c>
      <c r="C1712" t="s">
        <v>68</v>
      </c>
      <c r="D1712" t="s">
        <v>58</v>
      </c>
      <c r="E1712">
        <v>2011</v>
      </c>
      <c r="F1712">
        <v>129</v>
      </c>
      <c r="G1712" t="s">
        <v>8710</v>
      </c>
      <c r="H1712" t="s">
        <v>8713</v>
      </c>
      <c r="I1712" s="4">
        <v>30000000</v>
      </c>
      <c r="J1712" s="4">
        <v>537580</v>
      </c>
      <c r="K1712">
        <v>6.8</v>
      </c>
      <c r="L1712">
        <v>2.35</v>
      </c>
      <c r="M1712" t="s">
        <v>612</v>
      </c>
      <c r="N1712" t="s">
        <v>152</v>
      </c>
      <c r="O1712">
        <v>395</v>
      </c>
      <c r="P1712" t="s">
        <v>668</v>
      </c>
      <c r="Q1712">
        <v>18000</v>
      </c>
      <c r="R1712" t="s">
        <v>4690</v>
      </c>
      <c r="S1712">
        <v>1000</v>
      </c>
      <c r="T1712" t="s">
        <v>8712</v>
      </c>
      <c r="U1712">
        <v>313</v>
      </c>
      <c r="V1712">
        <v>21000</v>
      </c>
      <c r="W1712">
        <v>19620</v>
      </c>
      <c r="X1712">
        <v>1</v>
      </c>
      <c r="Y1712">
        <v>52972</v>
      </c>
      <c r="Z1712">
        <v>134</v>
      </c>
      <c r="AA1712">
        <v>124</v>
      </c>
      <c r="AB1712" t="s">
        <v>8714</v>
      </c>
    </row>
    <row r="1713" spans="1:28" x14ac:dyDescent="0.3">
      <c r="A1713" s="4" t="s">
        <v>8716</v>
      </c>
      <c r="B1713" t="s">
        <v>8719</v>
      </c>
      <c r="C1713" t="s">
        <v>793</v>
      </c>
      <c r="D1713" t="s">
        <v>58</v>
      </c>
      <c r="E1713">
        <v>2010</v>
      </c>
      <c r="F1713">
        <v>93</v>
      </c>
      <c r="G1713" t="s">
        <v>2982</v>
      </c>
      <c r="H1713" t="s">
        <v>8717</v>
      </c>
      <c r="I1713" s="4" t="s">
        <v>24161</v>
      </c>
      <c r="J1713" s="4" t="s">
        <v>24161</v>
      </c>
      <c r="K1713">
        <v>4.9000000000000004</v>
      </c>
      <c r="L1713">
        <v>2.39</v>
      </c>
      <c r="M1713" t="s">
        <v>122</v>
      </c>
      <c r="N1713" t="s">
        <v>8715</v>
      </c>
      <c r="O1713">
        <v>7</v>
      </c>
      <c r="P1713" t="s">
        <v>420</v>
      </c>
      <c r="Q1713">
        <v>1000</v>
      </c>
      <c r="R1713" t="s">
        <v>2553</v>
      </c>
      <c r="S1713">
        <v>898</v>
      </c>
      <c r="T1713" t="s">
        <v>1572</v>
      </c>
      <c r="U1713">
        <v>480</v>
      </c>
      <c r="V1713">
        <v>885</v>
      </c>
      <c r="W1713">
        <v>3095</v>
      </c>
      <c r="X1713">
        <v>0</v>
      </c>
      <c r="Y1713">
        <v>4599</v>
      </c>
      <c r="Z1713">
        <v>36</v>
      </c>
      <c r="AA1713">
        <v>44</v>
      </c>
      <c r="AB1713" t="s">
        <v>8718</v>
      </c>
    </row>
    <row r="1714" spans="1:28" x14ac:dyDescent="0.3">
      <c r="A1714" s="4" t="s">
        <v>8721</v>
      </c>
      <c r="B1714" t="s">
        <v>67</v>
      </c>
      <c r="C1714" t="s">
        <v>793</v>
      </c>
      <c r="D1714" t="s">
        <v>58</v>
      </c>
      <c r="E1714">
        <v>2007</v>
      </c>
      <c r="F1714">
        <v>118</v>
      </c>
      <c r="G1714" t="s">
        <v>5940</v>
      </c>
      <c r="H1714" t="s">
        <v>8723</v>
      </c>
      <c r="I1714" s="4">
        <v>30000000</v>
      </c>
      <c r="J1714" s="4" t="s">
        <v>24161</v>
      </c>
      <c r="K1714">
        <v>7.1</v>
      </c>
      <c r="L1714">
        <v>2.35</v>
      </c>
      <c r="M1714" t="s">
        <v>612</v>
      </c>
      <c r="N1714" t="s">
        <v>7699</v>
      </c>
      <c r="O1714">
        <v>55</v>
      </c>
      <c r="P1714" t="s">
        <v>7798</v>
      </c>
      <c r="Q1714">
        <v>113</v>
      </c>
      <c r="R1714" t="s">
        <v>8720</v>
      </c>
      <c r="S1714">
        <v>11</v>
      </c>
      <c r="T1714" t="s">
        <v>8722</v>
      </c>
      <c r="U1714">
        <v>11</v>
      </c>
      <c r="V1714">
        <v>0</v>
      </c>
      <c r="W1714">
        <v>143</v>
      </c>
      <c r="X1714">
        <v>1</v>
      </c>
      <c r="Y1714">
        <v>10175</v>
      </c>
      <c r="Z1714">
        <v>46</v>
      </c>
      <c r="AA1714">
        <v>23</v>
      </c>
      <c r="AB1714" t="s">
        <v>8724</v>
      </c>
    </row>
    <row r="1715" spans="1:28" x14ac:dyDescent="0.3">
      <c r="A1715" s="4" t="s">
        <v>8726</v>
      </c>
      <c r="B1715" t="s">
        <v>67</v>
      </c>
      <c r="C1715" t="s">
        <v>1487</v>
      </c>
      <c r="D1715" t="s">
        <v>58</v>
      </c>
      <c r="E1715">
        <v>2014</v>
      </c>
      <c r="F1715">
        <v>110</v>
      </c>
      <c r="G1715" t="s">
        <v>2317</v>
      </c>
      <c r="H1715" t="s">
        <v>8728</v>
      </c>
      <c r="I1715" s="4">
        <v>24000000</v>
      </c>
      <c r="J1715" s="4" t="s">
        <v>24161</v>
      </c>
      <c r="K1715">
        <v>2</v>
      </c>
      <c r="L1715">
        <v>2.35</v>
      </c>
      <c r="M1715" t="s">
        <v>4835</v>
      </c>
      <c r="N1715" t="s">
        <v>8725</v>
      </c>
      <c r="O1715">
        <v>18</v>
      </c>
      <c r="P1715" t="s">
        <v>6156</v>
      </c>
      <c r="Q1715">
        <v>922</v>
      </c>
      <c r="R1715" t="s">
        <v>233</v>
      </c>
      <c r="S1715">
        <v>919</v>
      </c>
      <c r="T1715" t="s">
        <v>8727</v>
      </c>
      <c r="U1715">
        <v>432</v>
      </c>
      <c r="V1715">
        <v>0</v>
      </c>
      <c r="W1715">
        <v>2725</v>
      </c>
      <c r="X1715">
        <v>4</v>
      </c>
      <c r="Y1715">
        <v>3279</v>
      </c>
      <c r="Z1715">
        <v>7</v>
      </c>
      <c r="AA1715">
        <v>22</v>
      </c>
      <c r="AB1715" t="s">
        <v>8729</v>
      </c>
    </row>
    <row r="1716" spans="1:28" x14ac:dyDescent="0.3">
      <c r="A1716" s="4" t="s">
        <v>8731</v>
      </c>
      <c r="B1716" t="s">
        <v>67</v>
      </c>
      <c r="C1716" t="s">
        <v>8734</v>
      </c>
      <c r="D1716" t="s">
        <v>58</v>
      </c>
      <c r="E1716">
        <v>2014</v>
      </c>
      <c r="F1716">
        <v>103</v>
      </c>
      <c r="G1716" t="s">
        <v>6324</v>
      </c>
      <c r="H1716" t="s">
        <v>8732</v>
      </c>
      <c r="I1716" s="4">
        <v>30000000</v>
      </c>
      <c r="J1716" s="4" t="s">
        <v>24161</v>
      </c>
      <c r="K1716">
        <v>5.7</v>
      </c>
      <c r="L1716">
        <v>2.35</v>
      </c>
      <c r="M1716" t="s">
        <v>24161</v>
      </c>
      <c r="N1716" t="s">
        <v>8730</v>
      </c>
      <c r="O1716">
        <v>61</v>
      </c>
      <c r="P1716" t="s">
        <v>3126</v>
      </c>
      <c r="Q1716">
        <v>963</v>
      </c>
      <c r="R1716" t="s">
        <v>149</v>
      </c>
      <c r="S1716">
        <v>903</v>
      </c>
      <c r="T1716" t="s">
        <v>2014</v>
      </c>
      <c r="U1716">
        <v>520</v>
      </c>
      <c r="V1716">
        <v>6000</v>
      </c>
      <c r="W1716">
        <v>2806</v>
      </c>
      <c r="X1716">
        <v>3</v>
      </c>
      <c r="Y1716">
        <v>12410</v>
      </c>
      <c r="Z1716">
        <v>132</v>
      </c>
      <c r="AA1716">
        <v>62</v>
      </c>
      <c r="AB1716" t="s">
        <v>8733</v>
      </c>
    </row>
    <row r="1717" spans="1:28" x14ac:dyDescent="0.3">
      <c r="A1717" s="4" t="s">
        <v>8738</v>
      </c>
      <c r="B1717" t="s">
        <v>5641</v>
      </c>
      <c r="C1717" t="s">
        <v>7165</v>
      </c>
      <c r="D1717" t="s">
        <v>58</v>
      </c>
      <c r="E1717">
        <v>2015</v>
      </c>
      <c r="F1717">
        <v>85</v>
      </c>
      <c r="G1717" t="s">
        <v>8736</v>
      </c>
      <c r="H1717" t="s">
        <v>8740</v>
      </c>
      <c r="I1717" s="4">
        <v>30000000</v>
      </c>
      <c r="J1717" s="4" t="s">
        <v>24161</v>
      </c>
      <c r="K1717">
        <v>4.0999999999999996</v>
      </c>
      <c r="L1717" t="s">
        <v>24161</v>
      </c>
      <c r="M1717" t="s">
        <v>24161</v>
      </c>
      <c r="N1717" t="s">
        <v>8735</v>
      </c>
      <c r="O1717">
        <v>0</v>
      </c>
      <c r="P1717" t="s">
        <v>8737</v>
      </c>
      <c r="Q1717">
        <v>114</v>
      </c>
      <c r="R1717" t="s">
        <v>7159</v>
      </c>
      <c r="S1717">
        <v>35</v>
      </c>
      <c r="T1717" t="s">
        <v>8739</v>
      </c>
      <c r="U1717">
        <v>21</v>
      </c>
      <c r="V1717">
        <v>161</v>
      </c>
      <c r="W1717">
        <v>229</v>
      </c>
      <c r="X1717">
        <v>1</v>
      </c>
      <c r="Y1717">
        <v>393</v>
      </c>
      <c r="Z1717">
        <v>5</v>
      </c>
      <c r="AA1717">
        <v>7</v>
      </c>
      <c r="AB1717" t="s">
        <v>8741</v>
      </c>
    </row>
    <row r="1718" spans="1:28" x14ac:dyDescent="0.3">
      <c r="A1718" s="4" t="s">
        <v>8743</v>
      </c>
      <c r="B1718" t="s">
        <v>67</v>
      </c>
      <c r="C1718" t="s">
        <v>7085</v>
      </c>
      <c r="D1718" t="s">
        <v>58</v>
      </c>
      <c r="E1718">
        <v>2002</v>
      </c>
      <c r="F1718">
        <v>110</v>
      </c>
      <c r="G1718" t="s">
        <v>2161</v>
      </c>
      <c r="H1718" t="s">
        <v>8745</v>
      </c>
      <c r="I1718" s="4">
        <v>30000000</v>
      </c>
      <c r="J1718" s="4" t="s">
        <v>24161</v>
      </c>
      <c r="K1718">
        <v>6.7</v>
      </c>
      <c r="L1718">
        <v>1.85</v>
      </c>
      <c r="M1718" t="s">
        <v>612</v>
      </c>
      <c r="N1718" t="s">
        <v>8742</v>
      </c>
      <c r="O1718">
        <v>59</v>
      </c>
      <c r="P1718" t="s">
        <v>417</v>
      </c>
      <c r="Q1718">
        <v>1000</v>
      </c>
      <c r="R1718" t="s">
        <v>1363</v>
      </c>
      <c r="S1718">
        <v>794</v>
      </c>
      <c r="T1718" t="s">
        <v>8744</v>
      </c>
      <c r="U1718">
        <v>24</v>
      </c>
      <c r="V1718">
        <v>447</v>
      </c>
      <c r="W1718">
        <v>1831</v>
      </c>
      <c r="X1718">
        <v>0</v>
      </c>
      <c r="Y1718">
        <v>14618</v>
      </c>
      <c r="Z1718">
        <v>56</v>
      </c>
      <c r="AA1718">
        <v>108</v>
      </c>
      <c r="AB1718" t="s">
        <v>8746</v>
      </c>
    </row>
    <row r="1719" spans="1:28" x14ac:dyDescent="0.3">
      <c r="A1719" s="4" t="s">
        <v>8749</v>
      </c>
      <c r="B1719" t="s">
        <v>67</v>
      </c>
      <c r="C1719" t="s">
        <v>68</v>
      </c>
      <c r="D1719" t="s">
        <v>58</v>
      </c>
      <c r="E1719">
        <v>2016</v>
      </c>
      <c r="F1719">
        <v>89</v>
      </c>
      <c r="G1719" t="s">
        <v>8748</v>
      </c>
      <c r="H1719" t="s">
        <v>8750</v>
      </c>
      <c r="I1719" s="4">
        <v>19000000</v>
      </c>
      <c r="J1719" s="4" t="s">
        <v>24161</v>
      </c>
      <c r="K1719">
        <v>7.5</v>
      </c>
      <c r="L1719">
        <v>1.85</v>
      </c>
      <c r="M1719" t="s">
        <v>612</v>
      </c>
      <c r="N1719" t="s">
        <v>8747</v>
      </c>
      <c r="O1719">
        <v>5</v>
      </c>
      <c r="P1719" t="s">
        <v>107</v>
      </c>
      <c r="Q1719">
        <v>11000</v>
      </c>
      <c r="R1719" t="s">
        <v>520</v>
      </c>
      <c r="S1719">
        <v>4000</v>
      </c>
      <c r="T1719" t="s">
        <v>6178</v>
      </c>
      <c r="U1719">
        <v>365</v>
      </c>
      <c r="V1719">
        <v>13000</v>
      </c>
      <c r="W1719">
        <v>15795</v>
      </c>
      <c r="X1719">
        <v>0</v>
      </c>
      <c r="Y1719">
        <v>3302</v>
      </c>
      <c r="Z1719">
        <v>65</v>
      </c>
      <c r="AA1719">
        <v>14</v>
      </c>
      <c r="AB1719" t="s">
        <v>8751</v>
      </c>
    </row>
    <row r="1720" spans="1:28" x14ac:dyDescent="0.3">
      <c r="A1720" s="4" t="s">
        <v>8754</v>
      </c>
      <c r="B1720" t="s">
        <v>67</v>
      </c>
      <c r="C1720" t="s">
        <v>68</v>
      </c>
      <c r="D1720" t="s">
        <v>58</v>
      </c>
      <c r="E1720">
        <v>2015</v>
      </c>
      <c r="F1720">
        <v>115</v>
      </c>
      <c r="G1720" t="s">
        <v>6416</v>
      </c>
      <c r="H1720" t="s">
        <v>8756</v>
      </c>
      <c r="I1720" s="4">
        <v>29000000</v>
      </c>
      <c r="J1720" s="4">
        <v>183436380</v>
      </c>
      <c r="K1720">
        <v>6.5</v>
      </c>
      <c r="L1720">
        <v>1.85</v>
      </c>
      <c r="M1720" t="s">
        <v>69</v>
      </c>
      <c r="N1720" t="s">
        <v>8752</v>
      </c>
      <c r="O1720">
        <v>0</v>
      </c>
      <c r="P1720" t="s">
        <v>2474</v>
      </c>
      <c r="Q1720">
        <v>10000</v>
      </c>
      <c r="R1720" t="s">
        <v>8753</v>
      </c>
      <c r="S1720">
        <v>1000</v>
      </c>
      <c r="T1720" t="s">
        <v>8755</v>
      </c>
      <c r="U1720">
        <v>751</v>
      </c>
      <c r="V1720">
        <v>40000</v>
      </c>
      <c r="W1720">
        <v>13159</v>
      </c>
      <c r="X1720">
        <v>8</v>
      </c>
      <c r="Y1720">
        <v>97697</v>
      </c>
      <c r="Z1720">
        <v>221</v>
      </c>
      <c r="AA1720">
        <v>185</v>
      </c>
      <c r="AB1720" t="s">
        <v>8757</v>
      </c>
    </row>
    <row r="1721" spans="1:28" x14ac:dyDescent="0.3">
      <c r="A1721" s="4" t="s">
        <v>8760</v>
      </c>
      <c r="B1721" t="s">
        <v>67</v>
      </c>
      <c r="C1721" t="s">
        <v>68</v>
      </c>
      <c r="D1721" t="s">
        <v>58</v>
      </c>
      <c r="E1721">
        <v>2005</v>
      </c>
      <c r="F1721">
        <v>153</v>
      </c>
      <c r="G1721" t="s">
        <v>8759</v>
      </c>
      <c r="H1721" t="s">
        <v>8762</v>
      </c>
      <c r="I1721" s="4">
        <v>28000000</v>
      </c>
      <c r="J1721" s="4">
        <v>119518352</v>
      </c>
      <c r="K1721">
        <v>7.9</v>
      </c>
      <c r="L1721">
        <v>2.39</v>
      </c>
      <c r="M1721" t="s">
        <v>69</v>
      </c>
      <c r="N1721" t="s">
        <v>1443</v>
      </c>
      <c r="O1721">
        <v>446</v>
      </c>
      <c r="P1721" t="s">
        <v>1196</v>
      </c>
      <c r="Q1721">
        <v>523</v>
      </c>
      <c r="R1721" t="s">
        <v>8758</v>
      </c>
      <c r="S1721">
        <v>405</v>
      </c>
      <c r="T1721" t="s">
        <v>8761</v>
      </c>
      <c r="U1721">
        <v>154</v>
      </c>
      <c r="V1721">
        <v>11000</v>
      </c>
      <c r="W1721">
        <v>1383</v>
      </c>
      <c r="X1721">
        <v>0</v>
      </c>
      <c r="Y1721">
        <v>188637</v>
      </c>
      <c r="Z1721">
        <v>291</v>
      </c>
      <c r="AA1721">
        <v>815</v>
      </c>
      <c r="AB1721" t="s">
        <v>8763</v>
      </c>
    </row>
    <row r="1722" spans="1:28" x14ac:dyDescent="0.3">
      <c r="A1722" s="4" t="s">
        <v>24088</v>
      </c>
      <c r="B1722" t="s">
        <v>67</v>
      </c>
      <c r="C1722" t="s">
        <v>68</v>
      </c>
      <c r="D1722" t="s">
        <v>58</v>
      </c>
      <c r="E1722" t="s">
        <v>24161</v>
      </c>
      <c r="F1722">
        <v>42</v>
      </c>
      <c r="G1722" t="s">
        <v>8765</v>
      </c>
      <c r="H1722" t="s">
        <v>8767</v>
      </c>
      <c r="I1722" s="4" t="s">
        <v>24161</v>
      </c>
      <c r="J1722" s="4" t="s">
        <v>24161</v>
      </c>
      <c r="K1722">
        <v>7.6</v>
      </c>
      <c r="L1722">
        <v>16</v>
      </c>
      <c r="M1722" t="s">
        <v>1150</v>
      </c>
      <c r="N1722" t="s">
        <v>24161</v>
      </c>
      <c r="O1722" t="s">
        <v>24161</v>
      </c>
      <c r="P1722" t="s">
        <v>8766</v>
      </c>
      <c r="Q1722">
        <v>757</v>
      </c>
      <c r="R1722" t="s">
        <v>8764</v>
      </c>
      <c r="S1722">
        <v>641</v>
      </c>
      <c r="T1722" t="s">
        <v>2424</v>
      </c>
      <c r="U1722">
        <v>442</v>
      </c>
      <c r="V1722">
        <v>12000</v>
      </c>
      <c r="W1722">
        <v>3309</v>
      </c>
      <c r="X1722">
        <v>0</v>
      </c>
      <c r="Y1722">
        <v>20839</v>
      </c>
      <c r="Z1722">
        <v>13</v>
      </c>
      <c r="AA1722">
        <v>56</v>
      </c>
      <c r="AB1722" t="s">
        <v>8768</v>
      </c>
    </row>
    <row r="1723" spans="1:28" x14ac:dyDescent="0.3">
      <c r="A1723" s="4" t="s">
        <v>8770</v>
      </c>
      <c r="B1723" t="s">
        <v>67</v>
      </c>
      <c r="C1723" t="s">
        <v>68</v>
      </c>
      <c r="D1723" t="s">
        <v>58</v>
      </c>
      <c r="E1723">
        <v>2000</v>
      </c>
      <c r="F1723">
        <v>128</v>
      </c>
      <c r="G1723" t="s">
        <v>1437</v>
      </c>
      <c r="H1723" t="s">
        <v>8771</v>
      </c>
      <c r="I1723" s="4">
        <v>30000000</v>
      </c>
      <c r="J1723" s="4">
        <v>37036404</v>
      </c>
      <c r="K1723">
        <v>6.4</v>
      </c>
      <c r="L1723">
        <v>1.85</v>
      </c>
      <c r="M1723" t="s">
        <v>69</v>
      </c>
      <c r="N1723" t="s">
        <v>8769</v>
      </c>
      <c r="O1723">
        <v>0</v>
      </c>
      <c r="P1723" t="s">
        <v>3642</v>
      </c>
      <c r="Q1723">
        <v>955</v>
      </c>
      <c r="R1723" t="s">
        <v>4960</v>
      </c>
      <c r="S1723">
        <v>869</v>
      </c>
      <c r="T1723" t="s">
        <v>4015</v>
      </c>
      <c r="U1723">
        <v>754</v>
      </c>
      <c r="V1723">
        <v>0</v>
      </c>
      <c r="W1723">
        <v>5404</v>
      </c>
      <c r="X1723">
        <v>3</v>
      </c>
      <c r="Y1723">
        <v>44816</v>
      </c>
      <c r="Z1723">
        <v>148</v>
      </c>
      <c r="AA1723">
        <v>259</v>
      </c>
      <c r="AB1723" t="s">
        <v>8772</v>
      </c>
    </row>
    <row r="1724" spans="1:28" x14ac:dyDescent="0.3">
      <c r="A1724" s="4" t="s">
        <v>8774</v>
      </c>
      <c r="B1724" t="s">
        <v>67</v>
      </c>
      <c r="C1724" t="s">
        <v>86</v>
      </c>
      <c r="D1724" t="s">
        <v>58</v>
      </c>
      <c r="E1724">
        <v>1997</v>
      </c>
      <c r="F1724">
        <v>89</v>
      </c>
      <c r="G1724" t="s">
        <v>813</v>
      </c>
      <c r="H1724" t="s">
        <v>8776</v>
      </c>
      <c r="I1724" s="4">
        <v>29000000</v>
      </c>
      <c r="J1724" s="4">
        <v>22359293</v>
      </c>
      <c r="K1724">
        <v>5.8</v>
      </c>
      <c r="L1724">
        <v>1.85</v>
      </c>
      <c r="M1724" t="s">
        <v>122</v>
      </c>
      <c r="N1724" t="s">
        <v>5116</v>
      </c>
      <c r="O1724">
        <v>12</v>
      </c>
      <c r="P1724" t="s">
        <v>420</v>
      </c>
      <c r="Q1724">
        <v>1000</v>
      </c>
      <c r="R1724" t="s">
        <v>8773</v>
      </c>
      <c r="S1724">
        <v>409</v>
      </c>
      <c r="T1724" t="s">
        <v>8775</v>
      </c>
      <c r="U1724">
        <v>373</v>
      </c>
      <c r="V1724">
        <v>0</v>
      </c>
      <c r="W1724">
        <v>2056</v>
      </c>
      <c r="X1724">
        <v>0</v>
      </c>
      <c r="Y1724">
        <v>16222</v>
      </c>
      <c r="Z1724">
        <v>42</v>
      </c>
      <c r="AA1724">
        <v>39</v>
      </c>
      <c r="AB1724" t="s">
        <v>8777</v>
      </c>
    </row>
    <row r="1725" spans="1:28" x14ac:dyDescent="0.3">
      <c r="A1725" s="4" t="s">
        <v>8778</v>
      </c>
      <c r="B1725" t="s">
        <v>67</v>
      </c>
      <c r="C1725" t="s">
        <v>68</v>
      </c>
      <c r="D1725" t="s">
        <v>58</v>
      </c>
      <c r="E1725">
        <v>2008</v>
      </c>
      <c r="F1725">
        <v>122</v>
      </c>
      <c r="G1725" t="s">
        <v>19</v>
      </c>
      <c r="H1725" t="s">
        <v>8779</v>
      </c>
      <c r="I1725" s="4">
        <v>35000000</v>
      </c>
      <c r="J1725" s="4">
        <v>18593156</v>
      </c>
      <c r="K1725">
        <v>7.7</v>
      </c>
      <c r="L1725">
        <v>2.35</v>
      </c>
      <c r="M1725" t="s">
        <v>612</v>
      </c>
      <c r="N1725" t="s">
        <v>876</v>
      </c>
      <c r="O1725">
        <v>2000</v>
      </c>
      <c r="P1725" t="s">
        <v>1236</v>
      </c>
      <c r="Q1725">
        <v>2000</v>
      </c>
      <c r="R1725" t="s">
        <v>1354</v>
      </c>
      <c r="S1725">
        <v>1000</v>
      </c>
      <c r="T1725" t="s">
        <v>457</v>
      </c>
      <c r="U1725">
        <v>1000</v>
      </c>
      <c r="V1725">
        <v>0</v>
      </c>
      <c r="W1725">
        <v>6161</v>
      </c>
      <c r="X1725">
        <v>1</v>
      </c>
      <c r="Y1725">
        <v>88682</v>
      </c>
      <c r="Z1725">
        <v>302</v>
      </c>
      <c r="AA1725">
        <v>241</v>
      </c>
      <c r="AB1725" t="s">
        <v>8780</v>
      </c>
    </row>
    <row r="1726" spans="1:28" x14ac:dyDescent="0.3">
      <c r="A1726" s="4" t="s">
        <v>8784</v>
      </c>
      <c r="B1726" t="s">
        <v>67</v>
      </c>
      <c r="C1726" t="s">
        <v>68</v>
      </c>
      <c r="D1726" t="s">
        <v>58</v>
      </c>
      <c r="E1726">
        <v>2002</v>
      </c>
      <c r="F1726">
        <v>113</v>
      </c>
      <c r="G1726" t="s">
        <v>8782</v>
      </c>
      <c r="H1726" t="s">
        <v>8786</v>
      </c>
      <c r="I1726" s="4">
        <v>29000000</v>
      </c>
      <c r="J1726" s="4" t="s">
        <v>24161</v>
      </c>
      <c r="K1726">
        <v>7.1</v>
      </c>
      <c r="L1726">
        <v>2.35</v>
      </c>
      <c r="M1726" t="s">
        <v>612</v>
      </c>
      <c r="N1726" t="s">
        <v>3414</v>
      </c>
      <c r="O1726">
        <v>0</v>
      </c>
      <c r="P1726" t="s">
        <v>8783</v>
      </c>
      <c r="Q1726">
        <v>504</v>
      </c>
      <c r="R1726" t="s">
        <v>8781</v>
      </c>
      <c r="S1726">
        <v>147</v>
      </c>
      <c r="T1726" t="s">
        <v>8785</v>
      </c>
      <c r="U1726">
        <v>89</v>
      </c>
      <c r="V1726">
        <v>3000</v>
      </c>
      <c r="W1726">
        <v>810</v>
      </c>
      <c r="X1726">
        <v>0</v>
      </c>
      <c r="Y1726">
        <v>71596</v>
      </c>
      <c r="Z1726">
        <v>181</v>
      </c>
      <c r="AA1726">
        <v>276</v>
      </c>
      <c r="AB1726" t="s">
        <v>8787</v>
      </c>
    </row>
    <row r="1727" spans="1:28" x14ac:dyDescent="0.3">
      <c r="A1727" s="4" t="s">
        <v>8788</v>
      </c>
      <c r="B1727" t="s">
        <v>67</v>
      </c>
      <c r="C1727" t="s">
        <v>793</v>
      </c>
      <c r="D1727" t="s">
        <v>58</v>
      </c>
      <c r="E1727">
        <v>2002</v>
      </c>
      <c r="F1727">
        <v>99</v>
      </c>
      <c r="G1727" t="s">
        <v>1700</v>
      </c>
      <c r="H1727" t="s">
        <v>8789</v>
      </c>
      <c r="I1727" s="4">
        <v>29000000</v>
      </c>
      <c r="J1727" s="4">
        <v>16930185</v>
      </c>
      <c r="K1727">
        <v>5.3</v>
      </c>
      <c r="L1727">
        <v>1.85</v>
      </c>
      <c r="M1727" t="s">
        <v>69</v>
      </c>
      <c r="N1727" t="s">
        <v>6101</v>
      </c>
      <c r="O1727">
        <v>71</v>
      </c>
      <c r="P1727" t="s">
        <v>6390</v>
      </c>
      <c r="Q1727">
        <v>2000</v>
      </c>
      <c r="R1727" t="s">
        <v>3040</v>
      </c>
      <c r="S1727">
        <v>719</v>
      </c>
      <c r="T1727" t="s">
        <v>3567</v>
      </c>
      <c r="U1727">
        <v>584</v>
      </c>
      <c r="V1727">
        <v>201</v>
      </c>
      <c r="W1727">
        <v>4169</v>
      </c>
      <c r="X1727">
        <v>2</v>
      </c>
      <c r="Y1727">
        <v>14315</v>
      </c>
      <c r="Z1727">
        <v>64</v>
      </c>
      <c r="AA1727">
        <v>101</v>
      </c>
      <c r="AB1727" t="s">
        <v>8790</v>
      </c>
    </row>
    <row r="1728" spans="1:28" x14ac:dyDescent="0.3">
      <c r="A1728" s="4" t="s">
        <v>8791</v>
      </c>
      <c r="B1728" t="s">
        <v>67</v>
      </c>
      <c r="C1728" t="s">
        <v>68</v>
      </c>
      <c r="D1728" t="s">
        <v>58</v>
      </c>
      <c r="E1728">
        <v>2016</v>
      </c>
      <c r="F1728">
        <v>99</v>
      </c>
      <c r="G1728" t="s">
        <v>10</v>
      </c>
      <c r="H1728" t="s">
        <v>8792</v>
      </c>
      <c r="I1728" s="4">
        <v>29000000</v>
      </c>
      <c r="J1728" s="4">
        <v>63034755</v>
      </c>
      <c r="K1728">
        <v>5.3</v>
      </c>
      <c r="L1728">
        <v>1.85</v>
      </c>
      <c r="M1728" t="s">
        <v>612</v>
      </c>
      <c r="N1728" t="s">
        <v>4318</v>
      </c>
      <c r="O1728">
        <v>265</v>
      </c>
      <c r="P1728" t="s">
        <v>176</v>
      </c>
      <c r="Q1728">
        <v>22000</v>
      </c>
      <c r="R1728" t="s">
        <v>297</v>
      </c>
      <c r="S1728">
        <v>779</v>
      </c>
      <c r="T1728" t="s">
        <v>4318</v>
      </c>
      <c r="U1728">
        <v>265</v>
      </c>
      <c r="V1728">
        <v>0</v>
      </c>
      <c r="W1728">
        <v>23562</v>
      </c>
      <c r="X1728">
        <v>1</v>
      </c>
      <c r="Y1728">
        <v>16984</v>
      </c>
      <c r="Z1728">
        <v>154</v>
      </c>
      <c r="AA1728">
        <v>96</v>
      </c>
      <c r="AB1728" t="s">
        <v>8793</v>
      </c>
    </row>
    <row r="1729" spans="1:28" x14ac:dyDescent="0.3">
      <c r="A1729" s="4" t="s">
        <v>8795</v>
      </c>
      <c r="B1729" t="s">
        <v>67</v>
      </c>
      <c r="C1729" t="s">
        <v>86</v>
      </c>
      <c r="D1729" t="s">
        <v>58</v>
      </c>
      <c r="E1729">
        <v>1987</v>
      </c>
      <c r="F1729">
        <v>147</v>
      </c>
      <c r="G1729" t="s">
        <v>5940</v>
      </c>
      <c r="H1729" t="s">
        <v>8796</v>
      </c>
      <c r="I1729" s="4">
        <v>29000000</v>
      </c>
      <c r="J1729" s="4">
        <v>5899797</v>
      </c>
      <c r="K1729">
        <v>7.5</v>
      </c>
      <c r="L1729">
        <v>2.35</v>
      </c>
      <c r="M1729" t="s">
        <v>122</v>
      </c>
      <c r="N1729" t="s">
        <v>8794</v>
      </c>
      <c r="O1729">
        <v>0</v>
      </c>
      <c r="P1729" t="s">
        <v>1746</v>
      </c>
      <c r="Q1729">
        <v>18000</v>
      </c>
      <c r="R1729" t="s">
        <v>3615</v>
      </c>
      <c r="S1729">
        <v>427</v>
      </c>
      <c r="T1729" t="s">
        <v>1151</v>
      </c>
      <c r="U1729">
        <v>400</v>
      </c>
      <c r="V1729">
        <v>0</v>
      </c>
      <c r="W1729">
        <v>18855</v>
      </c>
      <c r="X1729">
        <v>0</v>
      </c>
      <c r="Y1729">
        <v>9913</v>
      </c>
      <c r="Z1729">
        <v>17</v>
      </c>
      <c r="AA1729">
        <v>51</v>
      </c>
      <c r="AB1729" t="s">
        <v>8797</v>
      </c>
    </row>
    <row r="1730" spans="1:28" x14ac:dyDescent="0.3">
      <c r="A1730" s="4" t="s">
        <v>8798</v>
      </c>
      <c r="B1730" t="s">
        <v>67</v>
      </c>
      <c r="C1730" t="s">
        <v>68</v>
      </c>
      <c r="D1730" t="s">
        <v>24160</v>
      </c>
      <c r="E1730">
        <v>1999</v>
      </c>
      <c r="F1730">
        <v>112</v>
      </c>
      <c r="G1730" t="s">
        <v>2545</v>
      </c>
      <c r="H1730" t="s">
        <v>8799</v>
      </c>
      <c r="I1730" s="4">
        <v>28000000</v>
      </c>
      <c r="J1730" s="4">
        <v>4554569</v>
      </c>
      <c r="K1730">
        <v>6.9</v>
      </c>
      <c r="L1730">
        <v>2.35</v>
      </c>
      <c r="M1730" t="s">
        <v>612</v>
      </c>
      <c r="N1730" t="s">
        <v>3650</v>
      </c>
      <c r="O1730">
        <v>759</v>
      </c>
      <c r="P1730" t="s">
        <v>1967</v>
      </c>
      <c r="Q1730">
        <v>11000</v>
      </c>
      <c r="R1730" t="s">
        <v>1256</v>
      </c>
      <c r="S1730">
        <v>1000</v>
      </c>
      <c r="T1730" t="s">
        <v>2998</v>
      </c>
      <c r="U1730">
        <v>933</v>
      </c>
      <c r="V1730">
        <v>209</v>
      </c>
      <c r="W1730">
        <v>17873</v>
      </c>
      <c r="X1730">
        <v>4</v>
      </c>
      <c r="Y1730">
        <v>8134</v>
      </c>
      <c r="Z1730">
        <v>65</v>
      </c>
      <c r="AA1730">
        <v>123</v>
      </c>
      <c r="AB1730" t="s">
        <v>8800</v>
      </c>
    </row>
    <row r="1731" spans="1:28" x14ac:dyDescent="0.3">
      <c r="A1731" s="4" t="s">
        <v>8802</v>
      </c>
      <c r="B1731" t="s">
        <v>67</v>
      </c>
      <c r="C1731" t="s">
        <v>8806</v>
      </c>
      <c r="D1731" t="s">
        <v>58</v>
      </c>
      <c r="E1731">
        <v>2004</v>
      </c>
      <c r="F1731">
        <v>88</v>
      </c>
      <c r="G1731" t="s">
        <v>8058</v>
      </c>
      <c r="H1731" t="s">
        <v>8804</v>
      </c>
      <c r="I1731" s="4">
        <v>12000000</v>
      </c>
      <c r="J1731" s="4">
        <v>17016190</v>
      </c>
      <c r="K1731">
        <v>4.9000000000000004</v>
      </c>
      <c r="L1731">
        <v>1.85</v>
      </c>
      <c r="M1731" t="s">
        <v>612</v>
      </c>
      <c r="N1731" t="s">
        <v>8801</v>
      </c>
      <c r="O1731">
        <v>64</v>
      </c>
      <c r="P1731" t="s">
        <v>713</v>
      </c>
      <c r="Q1731">
        <v>1000</v>
      </c>
      <c r="R1731" t="s">
        <v>1645</v>
      </c>
      <c r="S1731">
        <v>857</v>
      </c>
      <c r="T1731" t="s">
        <v>8803</v>
      </c>
      <c r="U1731">
        <v>363</v>
      </c>
      <c r="V1731">
        <v>0</v>
      </c>
      <c r="W1731">
        <v>2567</v>
      </c>
      <c r="X1731">
        <v>0</v>
      </c>
      <c r="Y1731">
        <v>28632</v>
      </c>
      <c r="Z1731">
        <v>148</v>
      </c>
      <c r="AA1731">
        <v>214</v>
      </c>
      <c r="AB1731" t="s">
        <v>8805</v>
      </c>
    </row>
    <row r="1732" spans="1:28" x14ac:dyDescent="0.3">
      <c r="A1732" s="4" t="s">
        <v>8809</v>
      </c>
      <c r="B1732" t="s">
        <v>67</v>
      </c>
      <c r="C1732" t="s">
        <v>68</v>
      </c>
      <c r="D1732" t="s">
        <v>58</v>
      </c>
      <c r="E1732">
        <v>2005</v>
      </c>
      <c r="F1732">
        <v>94</v>
      </c>
      <c r="G1732" t="s">
        <v>2221</v>
      </c>
      <c r="H1732" t="s">
        <v>8811</v>
      </c>
      <c r="I1732" s="4">
        <v>29000000</v>
      </c>
      <c r="J1732" s="4">
        <v>6301131</v>
      </c>
      <c r="K1732">
        <v>7.1</v>
      </c>
      <c r="L1732">
        <v>2.35</v>
      </c>
      <c r="M1732" t="s">
        <v>612</v>
      </c>
      <c r="N1732" t="s">
        <v>8807</v>
      </c>
      <c r="O1732">
        <v>11</v>
      </c>
      <c r="P1732" t="s">
        <v>2637</v>
      </c>
      <c r="Q1732">
        <v>1000</v>
      </c>
      <c r="R1732" t="s">
        <v>8808</v>
      </c>
      <c r="S1732">
        <v>948</v>
      </c>
      <c r="T1732" t="s">
        <v>8810</v>
      </c>
      <c r="U1732">
        <v>566</v>
      </c>
      <c r="V1732">
        <v>0</v>
      </c>
      <c r="W1732">
        <v>5085</v>
      </c>
      <c r="X1732">
        <v>0</v>
      </c>
      <c r="Y1732">
        <v>92850</v>
      </c>
      <c r="Z1732">
        <v>161</v>
      </c>
      <c r="AA1732">
        <v>263</v>
      </c>
      <c r="AB1732" t="s">
        <v>8812</v>
      </c>
    </row>
    <row r="1733" spans="1:28" x14ac:dyDescent="0.3">
      <c r="A1733" s="4" t="s">
        <v>8813</v>
      </c>
      <c r="B1733" t="s">
        <v>67</v>
      </c>
      <c r="C1733" t="s">
        <v>68</v>
      </c>
      <c r="D1733" t="s">
        <v>58</v>
      </c>
      <c r="E1733">
        <v>1992</v>
      </c>
      <c r="F1733">
        <v>90</v>
      </c>
      <c r="G1733" t="s">
        <v>116</v>
      </c>
      <c r="H1733" t="s">
        <v>8815</v>
      </c>
      <c r="I1733" s="4">
        <v>28000000</v>
      </c>
      <c r="J1733" s="4">
        <v>217350219</v>
      </c>
      <c r="K1733">
        <v>8</v>
      </c>
      <c r="L1733">
        <v>1.33</v>
      </c>
      <c r="M1733" t="s">
        <v>304</v>
      </c>
      <c r="N1733" t="s">
        <v>1679</v>
      </c>
      <c r="O1733">
        <v>63</v>
      </c>
      <c r="P1733" t="s">
        <v>837</v>
      </c>
      <c r="Q1733">
        <v>49000</v>
      </c>
      <c r="R1733" t="s">
        <v>2005</v>
      </c>
      <c r="S1733">
        <v>2000</v>
      </c>
      <c r="T1733" t="s">
        <v>8814</v>
      </c>
      <c r="U1733">
        <v>631</v>
      </c>
      <c r="V1733">
        <v>0</v>
      </c>
      <c r="W1733">
        <v>52970</v>
      </c>
      <c r="X1733">
        <v>0</v>
      </c>
      <c r="Y1733">
        <v>260939</v>
      </c>
      <c r="Z1733">
        <v>124</v>
      </c>
      <c r="AA1733">
        <v>244</v>
      </c>
      <c r="AB1733" t="s">
        <v>8816</v>
      </c>
    </row>
    <row r="1734" spans="1:28" x14ac:dyDescent="0.3">
      <c r="A1734" s="4" t="s">
        <v>8819</v>
      </c>
      <c r="B1734" t="s">
        <v>67</v>
      </c>
      <c r="C1734" t="s">
        <v>68</v>
      </c>
      <c r="D1734" t="s">
        <v>58</v>
      </c>
      <c r="E1734">
        <v>2015</v>
      </c>
      <c r="F1734">
        <v>167</v>
      </c>
      <c r="G1734" t="s">
        <v>8818</v>
      </c>
      <c r="H1734" t="s">
        <v>8821</v>
      </c>
      <c r="I1734" s="4">
        <v>28000000</v>
      </c>
      <c r="J1734" s="4">
        <v>161029270</v>
      </c>
      <c r="K1734">
        <v>7.9</v>
      </c>
      <c r="L1734">
        <v>2.35</v>
      </c>
      <c r="M1734" t="s">
        <v>612</v>
      </c>
      <c r="N1734" t="s">
        <v>3102</v>
      </c>
      <c r="O1734">
        <v>473</v>
      </c>
      <c r="P1734" t="s">
        <v>2166</v>
      </c>
      <c r="Q1734">
        <v>559</v>
      </c>
      <c r="R1734" t="s">
        <v>8817</v>
      </c>
      <c r="S1734">
        <v>427</v>
      </c>
      <c r="T1734" t="s">
        <v>8820</v>
      </c>
      <c r="U1734">
        <v>303</v>
      </c>
      <c r="V1734">
        <v>76000</v>
      </c>
      <c r="W1734">
        <v>2702</v>
      </c>
      <c r="X1734">
        <v>0</v>
      </c>
      <c r="Y1734">
        <v>119928</v>
      </c>
      <c r="Z1734">
        <v>349</v>
      </c>
      <c r="AA1734">
        <v>331</v>
      </c>
      <c r="AB1734" t="s">
        <v>8822</v>
      </c>
    </row>
    <row r="1735" spans="1:28" x14ac:dyDescent="0.3">
      <c r="A1735" s="4" t="s">
        <v>8824</v>
      </c>
      <c r="B1735" t="s">
        <v>67</v>
      </c>
      <c r="C1735" t="s">
        <v>68</v>
      </c>
      <c r="D1735" t="s">
        <v>58</v>
      </c>
      <c r="E1735">
        <v>1984</v>
      </c>
      <c r="F1735">
        <v>118</v>
      </c>
      <c r="G1735" t="s">
        <v>154</v>
      </c>
      <c r="H1735" t="s">
        <v>8825</v>
      </c>
      <c r="I1735" s="4">
        <v>28000000</v>
      </c>
      <c r="J1735" s="4">
        <v>179870271</v>
      </c>
      <c r="K1735">
        <v>7.6</v>
      </c>
      <c r="L1735">
        <v>2.35</v>
      </c>
      <c r="M1735" t="s">
        <v>122</v>
      </c>
      <c r="N1735" t="s">
        <v>416</v>
      </c>
      <c r="O1735">
        <v>14000</v>
      </c>
      <c r="P1735" t="s">
        <v>418</v>
      </c>
      <c r="Q1735">
        <v>11000</v>
      </c>
      <c r="R1735" t="s">
        <v>8823</v>
      </c>
      <c r="S1735">
        <v>429</v>
      </c>
      <c r="T1735" t="s">
        <v>8313</v>
      </c>
      <c r="U1735">
        <v>237</v>
      </c>
      <c r="V1735">
        <v>0</v>
      </c>
      <c r="W1735">
        <v>11898</v>
      </c>
      <c r="X1735">
        <v>2</v>
      </c>
      <c r="Y1735">
        <v>329969</v>
      </c>
      <c r="Z1735">
        <v>148</v>
      </c>
      <c r="AA1735">
        <v>524</v>
      </c>
      <c r="AB1735" t="s">
        <v>8826</v>
      </c>
    </row>
    <row r="1736" spans="1:28" x14ac:dyDescent="0.3">
      <c r="A1736" s="4" t="s">
        <v>8829</v>
      </c>
      <c r="B1736" t="s">
        <v>67</v>
      </c>
      <c r="C1736" t="s">
        <v>68</v>
      </c>
      <c r="D1736" t="s">
        <v>58</v>
      </c>
      <c r="E1736">
        <v>1998</v>
      </c>
      <c r="F1736">
        <v>83</v>
      </c>
      <c r="G1736" t="s">
        <v>8828</v>
      </c>
      <c r="H1736" t="s">
        <v>8830</v>
      </c>
      <c r="I1736" s="4">
        <v>24000000</v>
      </c>
      <c r="J1736" s="4">
        <v>100491683</v>
      </c>
      <c r="K1736">
        <v>5.9</v>
      </c>
      <c r="L1736">
        <v>1.85</v>
      </c>
      <c r="M1736" t="s">
        <v>304</v>
      </c>
      <c r="N1736" t="s">
        <v>8827</v>
      </c>
      <c r="O1736">
        <v>5</v>
      </c>
      <c r="P1736" t="s">
        <v>2334</v>
      </c>
      <c r="Q1736">
        <v>971</v>
      </c>
      <c r="R1736" t="s">
        <v>2182</v>
      </c>
      <c r="S1736">
        <v>503</v>
      </c>
      <c r="T1736" t="s">
        <v>8206</v>
      </c>
      <c r="U1736">
        <v>368</v>
      </c>
      <c r="V1736">
        <v>418</v>
      </c>
      <c r="W1736">
        <v>3438</v>
      </c>
      <c r="X1736">
        <v>0</v>
      </c>
      <c r="Y1736">
        <v>14005</v>
      </c>
      <c r="Z1736">
        <v>45</v>
      </c>
      <c r="AA1736">
        <v>67</v>
      </c>
      <c r="AB1736" t="s">
        <v>8831</v>
      </c>
    </row>
    <row r="1737" spans="1:28" x14ac:dyDescent="0.3">
      <c r="A1737" s="4" t="s">
        <v>8832</v>
      </c>
      <c r="B1737" t="s">
        <v>67</v>
      </c>
      <c r="C1737" t="s">
        <v>68</v>
      </c>
      <c r="D1737" t="s">
        <v>58</v>
      </c>
      <c r="E1737">
        <v>2001</v>
      </c>
      <c r="F1737">
        <v>104</v>
      </c>
      <c r="G1737" t="s">
        <v>2144</v>
      </c>
      <c r="H1737" t="s">
        <v>8833</v>
      </c>
      <c r="I1737" s="4">
        <v>60000000</v>
      </c>
      <c r="J1737" s="4">
        <v>74058698</v>
      </c>
      <c r="K1737">
        <v>6.3</v>
      </c>
      <c r="L1737">
        <v>2.35</v>
      </c>
      <c r="M1737" t="s">
        <v>612</v>
      </c>
      <c r="N1737" t="s">
        <v>987</v>
      </c>
      <c r="O1737">
        <v>93</v>
      </c>
      <c r="P1737" t="s">
        <v>493</v>
      </c>
      <c r="Q1737">
        <v>11000</v>
      </c>
      <c r="R1737" t="s">
        <v>4064</v>
      </c>
      <c r="S1737">
        <v>2000</v>
      </c>
      <c r="T1737" t="s">
        <v>2653</v>
      </c>
      <c r="U1737">
        <v>878</v>
      </c>
      <c r="V1737">
        <v>0</v>
      </c>
      <c r="W1737">
        <v>17109</v>
      </c>
      <c r="X1737">
        <v>0</v>
      </c>
      <c r="Y1737">
        <v>59232</v>
      </c>
      <c r="Z1737">
        <v>133</v>
      </c>
      <c r="AA1737">
        <v>317</v>
      </c>
      <c r="AB1737" t="s">
        <v>8834</v>
      </c>
    </row>
    <row r="1738" spans="1:28" x14ac:dyDescent="0.3">
      <c r="A1738" s="4" t="s">
        <v>8836</v>
      </c>
      <c r="B1738" t="s">
        <v>67</v>
      </c>
      <c r="C1738" t="s">
        <v>86</v>
      </c>
      <c r="D1738" t="s">
        <v>58</v>
      </c>
      <c r="E1738">
        <v>2016</v>
      </c>
      <c r="F1738">
        <v>110</v>
      </c>
      <c r="G1738" t="s">
        <v>8835</v>
      </c>
      <c r="H1738" t="s">
        <v>8838</v>
      </c>
      <c r="I1738" s="4">
        <v>29000000</v>
      </c>
      <c r="J1738" s="4" t="s">
        <v>24161</v>
      </c>
      <c r="K1738">
        <v>7.1</v>
      </c>
      <c r="L1738">
        <v>2.35</v>
      </c>
      <c r="M1738" t="s">
        <v>69</v>
      </c>
      <c r="N1738" t="s">
        <v>5647</v>
      </c>
      <c r="O1738">
        <v>350</v>
      </c>
      <c r="P1738" t="s">
        <v>2395</v>
      </c>
      <c r="Q1738">
        <v>11000</v>
      </c>
      <c r="R1738" t="s">
        <v>8249</v>
      </c>
      <c r="S1738">
        <v>183</v>
      </c>
      <c r="T1738" t="s">
        <v>8837</v>
      </c>
      <c r="U1738">
        <v>83</v>
      </c>
      <c r="V1738">
        <v>0</v>
      </c>
      <c r="W1738">
        <v>11534</v>
      </c>
      <c r="X1738">
        <v>3</v>
      </c>
      <c r="Y1738">
        <v>2167</v>
      </c>
      <c r="Z1738">
        <v>87</v>
      </c>
      <c r="AA1738">
        <v>32</v>
      </c>
      <c r="AB1738" t="s">
        <v>8839</v>
      </c>
    </row>
    <row r="1739" spans="1:28" x14ac:dyDescent="0.3">
      <c r="A1739" s="4" t="s">
        <v>8840</v>
      </c>
      <c r="B1739" t="s">
        <v>67</v>
      </c>
      <c r="C1739" t="s">
        <v>68</v>
      </c>
      <c r="D1739" t="s">
        <v>58</v>
      </c>
      <c r="E1739">
        <v>2003</v>
      </c>
      <c r="F1739">
        <v>102</v>
      </c>
      <c r="G1739" t="s">
        <v>361</v>
      </c>
      <c r="H1739" t="s">
        <v>8842</v>
      </c>
      <c r="I1739" s="4">
        <v>29000000</v>
      </c>
      <c r="J1739" s="4">
        <v>55845943</v>
      </c>
      <c r="K1739">
        <v>6.4</v>
      </c>
      <c r="L1739">
        <v>1.78</v>
      </c>
      <c r="M1739" t="s">
        <v>612</v>
      </c>
      <c r="N1739" t="s">
        <v>4908</v>
      </c>
      <c r="O1739">
        <v>0</v>
      </c>
      <c r="P1739" t="s">
        <v>73</v>
      </c>
      <c r="Q1739">
        <v>40000</v>
      </c>
      <c r="R1739" t="s">
        <v>520</v>
      </c>
      <c r="S1739">
        <v>4000</v>
      </c>
      <c r="T1739" t="s">
        <v>8841</v>
      </c>
      <c r="U1739">
        <v>876</v>
      </c>
      <c r="V1739">
        <v>0</v>
      </c>
      <c r="W1739">
        <v>46186</v>
      </c>
      <c r="X1739">
        <v>1</v>
      </c>
      <c r="Y1739">
        <v>130094</v>
      </c>
      <c r="Z1739">
        <v>178</v>
      </c>
      <c r="AA1739">
        <v>471</v>
      </c>
      <c r="AB1739" t="s">
        <v>8843</v>
      </c>
    </row>
    <row r="1740" spans="1:28" x14ac:dyDescent="0.3">
      <c r="A1740" s="4" t="s">
        <v>8844</v>
      </c>
      <c r="B1740" t="s">
        <v>67</v>
      </c>
      <c r="C1740" t="s">
        <v>68</v>
      </c>
      <c r="D1740" t="s">
        <v>58</v>
      </c>
      <c r="E1740">
        <v>1988</v>
      </c>
      <c r="F1740">
        <v>131</v>
      </c>
      <c r="G1740" t="s">
        <v>89</v>
      </c>
      <c r="H1740" t="s">
        <v>8846</v>
      </c>
      <c r="I1740" s="4">
        <v>28000000</v>
      </c>
      <c r="J1740" s="4">
        <v>81350242</v>
      </c>
      <c r="K1740">
        <v>8.1999999999999993</v>
      </c>
      <c r="L1740">
        <v>2.35</v>
      </c>
      <c r="M1740" t="s">
        <v>612</v>
      </c>
      <c r="N1740" t="s">
        <v>1334</v>
      </c>
      <c r="O1740">
        <v>323</v>
      </c>
      <c r="P1740" t="s">
        <v>133</v>
      </c>
      <c r="Q1740">
        <v>25000</v>
      </c>
      <c r="R1740" t="s">
        <v>1002</v>
      </c>
      <c r="S1740">
        <v>13000</v>
      </c>
      <c r="T1740" t="s">
        <v>8845</v>
      </c>
      <c r="U1740">
        <v>541</v>
      </c>
      <c r="V1740">
        <v>25000</v>
      </c>
      <c r="W1740">
        <v>40585</v>
      </c>
      <c r="X1740">
        <v>0</v>
      </c>
      <c r="Y1740">
        <v>592582</v>
      </c>
      <c r="Z1740">
        <v>233</v>
      </c>
      <c r="AA1740">
        <v>722</v>
      </c>
      <c r="AB1740" t="s">
        <v>8847</v>
      </c>
    </row>
    <row r="1741" spans="1:28" x14ac:dyDescent="0.3">
      <c r="A1741" s="4" t="s">
        <v>8848</v>
      </c>
      <c r="B1741" t="s">
        <v>67</v>
      </c>
      <c r="C1741" t="s">
        <v>793</v>
      </c>
      <c r="D1741" t="s">
        <v>58</v>
      </c>
      <c r="E1741">
        <v>2008</v>
      </c>
      <c r="F1741">
        <v>101</v>
      </c>
      <c r="G1741" t="s">
        <v>10</v>
      </c>
      <c r="H1741" t="s">
        <v>8849</v>
      </c>
      <c r="I1741" s="4">
        <v>28000000</v>
      </c>
      <c r="J1741" s="4">
        <v>67266300</v>
      </c>
      <c r="K1741">
        <v>6.9</v>
      </c>
      <c r="L1741">
        <v>1.85</v>
      </c>
      <c r="M1741" t="s">
        <v>612</v>
      </c>
      <c r="N1741" t="s">
        <v>7877</v>
      </c>
      <c r="O1741">
        <v>136</v>
      </c>
      <c r="P1741" t="s">
        <v>651</v>
      </c>
      <c r="Q1741">
        <v>833</v>
      </c>
      <c r="R1741" t="s">
        <v>4462</v>
      </c>
      <c r="S1741">
        <v>543</v>
      </c>
      <c r="T1741" t="s">
        <v>1896</v>
      </c>
      <c r="U1741">
        <v>526</v>
      </c>
      <c r="V1741">
        <v>0</v>
      </c>
      <c r="W1741">
        <v>3400</v>
      </c>
      <c r="X1741">
        <v>1</v>
      </c>
      <c r="Y1741">
        <v>195255</v>
      </c>
      <c r="Z1741">
        <v>173</v>
      </c>
      <c r="AA1741">
        <v>170</v>
      </c>
      <c r="AB1741" t="s">
        <v>8850</v>
      </c>
    </row>
    <row r="1742" spans="1:28" x14ac:dyDescent="0.3">
      <c r="A1742" s="4" t="s">
        <v>8851</v>
      </c>
      <c r="B1742" t="s">
        <v>67</v>
      </c>
      <c r="C1742" t="s">
        <v>68</v>
      </c>
      <c r="D1742" t="s">
        <v>58</v>
      </c>
      <c r="E1742">
        <v>2015</v>
      </c>
      <c r="F1742">
        <v>130</v>
      </c>
      <c r="G1742" t="s">
        <v>3082</v>
      </c>
      <c r="H1742" t="s">
        <v>8853</v>
      </c>
      <c r="I1742" s="4">
        <v>28000000</v>
      </c>
      <c r="J1742" s="4">
        <v>70235322</v>
      </c>
      <c r="K1742">
        <v>7.8</v>
      </c>
      <c r="L1742">
        <v>2.35</v>
      </c>
      <c r="M1742" t="s">
        <v>612</v>
      </c>
      <c r="N1742" t="s">
        <v>1770</v>
      </c>
      <c r="O1742">
        <v>285</v>
      </c>
      <c r="P1742" t="s">
        <v>4222</v>
      </c>
      <c r="Q1742">
        <v>33000</v>
      </c>
      <c r="R1742" t="s">
        <v>88</v>
      </c>
      <c r="S1742">
        <v>23000</v>
      </c>
      <c r="T1742" t="s">
        <v>8852</v>
      </c>
      <c r="U1742">
        <v>767</v>
      </c>
      <c r="V1742">
        <v>99000</v>
      </c>
      <c r="W1742">
        <v>57308</v>
      </c>
      <c r="X1742">
        <v>4</v>
      </c>
      <c r="Y1742">
        <v>182983</v>
      </c>
      <c r="Z1742">
        <v>426</v>
      </c>
      <c r="AA1742">
        <v>374</v>
      </c>
      <c r="AB1742" t="s">
        <v>8854</v>
      </c>
    </row>
    <row r="1743" spans="1:28" x14ac:dyDescent="0.3">
      <c r="A1743" s="4" t="s">
        <v>8855</v>
      </c>
      <c r="B1743" t="s">
        <v>67</v>
      </c>
      <c r="C1743" t="s">
        <v>68</v>
      </c>
      <c r="D1743" t="s">
        <v>58</v>
      </c>
      <c r="E1743">
        <v>2009</v>
      </c>
      <c r="F1743">
        <v>120</v>
      </c>
      <c r="G1743" t="s">
        <v>5510</v>
      </c>
      <c r="H1743" t="s">
        <v>8857</v>
      </c>
      <c r="I1743" s="4">
        <v>30000000</v>
      </c>
      <c r="J1743" s="4">
        <v>7443007</v>
      </c>
      <c r="K1743">
        <v>6.7</v>
      </c>
      <c r="L1743">
        <v>1.85</v>
      </c>
      <c r="M1743" t="s">
        <v>612</v>
      </c>
      <c r="N1743" t="s">
        <v>1089</v>
      </c>
      <c r="O1743">
        <v>0</v>
      </c>
      <c r="P1743" t="s">
        <v>2442</v>
      </c>
      <c r="Q1743">
        <v>579</v>
      </c>
      <c r="R1743" t="s">
        <v>2168</v>
      </c>
      <c r="S1743">
        <v>489</v>
      </c>
      <c r="T1743" t="s">
        <v>8856</v>
      </c>
      <c r="U1743">
        <v>210</v>
      </c>
      <c r="V1743">
        <v>0</v>
      </c>
      <c r="W1743">
        <v>1500</v>
      </c>
      <c r="X1743">
        <v>12</v>
      </c>
      <c r="Y1743">
        <v>24663</v>
      </c>
      <c r="Z1743">
        <v>210</v>
      </c>
      <c r="AA1743">
        <v>71</v>
      </c>
      <c r="AB1743" t="s">
        <v>8858</v>
      </c>
    </row>
    <row r="1744" spans="1:28" x14ac:dyDescent="0.3">
      <c r="A1744" s="4" t="s">
        <v>8860</v>
      </c>
      <c r="B1744" t="s">
        <v>67</v>
      </c>
      <c r="C1744" t="s">
        <v>68</v>
      </c>
      <c r="D1744" t="s">
        <v>58</v>
      </c>
      <c r="E1744">
        <v>2004</v>
      </c>
      <c r="F1744">
        <v>135</v>
      </c>
      <c r="G1744" t="s">
        <v>4233</v>
      </c>
      <c r="H1744" t="s">
        <v>8862</v>
      </c>
      <c r="I1744" s="4">
        <v>28000000</v>
      </c>
      <c r="J1744" s="4">
        <v>64371181</v>
      </c>
      <c r="K1744">
        <v>7.5</v>
      </c>
      <c r="L1744">
        <v>2.4</v>
      </c>
      <c r="M1744" t="s">
        <v>122</v>
      </c>
      <c r="N1744" t="s">
        <v>8554</v>
      </c>
      <c r="O1744">
        <v>149</v>
      </c>
      <c r="P1744" t="s">
        <v>8859</v>
      </c>
      <c r="Q1744">
        <v>639</v>
      </c>
      <c r="R1744" t="s">
        <v>1491</v>
      </c>
      <c r="S1744">
        <v>617</v>
      </c>
      <c r="T1744" t="s">
        <v>8861</v>
      </c>
      <c r="U1744">
        <v>250</v>
      </c>
      <c r="V1744">
        <v>0</v>
      </c>
      <c r="W1744">
        <v>1845</v>
      </c>
      <c r="X1744">
        <v>0</v>
      </c>
      <c r="Y1744">
        <v>36636</v>
      </c>
      <c r="Z1744">
        <v>129</v>
      </c>
      <c r="AA1744">
        <v>289</v>
      </c>
      <c r="AB1744" t="s">
        <v>8863</v>
      </c>
    </row>
    <row r="1745" spans="1:28" x14ac:dyDescent="0.3">
      <c r="A1745" s="4" t="s">
        <v>8864</v>
      </c>
      <c r="B1745" t="s">
        <v>67</v>
      </c>
      <c r="C1745" t="s">
        <v>68</v>
      </c>
      <c r="D1745" t="s">
        <v>58</v>
      </c>
      <c r="E1745">
        <v>2004</v>
      </c>
      <c r="F1745">
        <v>110</v>
      </c>
      <c r="G1745" t="s">
        <v>4909</v>
      </c>
      <c r="H1745" t="s">
        <v>8865</v>
      </c>
      <c r="I1745" s="4">
        <v>26000000</v>
      </c>
      <c r="J1745" s="4">
        <v>58885635</v>
      </c>
      <c r="K1745">
        <v>7.4</v>
      </c>
      <c r="L1745">
        <v>2.35</v>
      </c>
      <c r="M1745" t="s">
        <v>612</v>
      </c>
      <c r="N1745" t="s">
        <v>138</v>
      </c>
      <c r="O1745">
        <v>0</v>
      </c>
      <c r="P1745" t="s">
        <v>974</v>
      </c>
      <c r="Q1745">
        <v>3000</v>
      </c>
      <c r="R1745" t="s">
        <v>4380</v>
      </c>
      <c r="S1745">
        <v>2000</v>
      </c>
      <c r="T1745" t="s">
        <v>1562</v>
      </c>
      <c r="U1745">
        <v>1000</v>
      </c>
      <c r="V1745">
        <v>7000</v>
      </c>
      <c r="W1745">
        <v>10438</v>
      </c>
      <c r="X1745">
        <v>0</v>
      </c>
      <c r="Y1745">
        <v>194422</v>
      </c>
      <c r="Z1745">
        <v>287</v>
      </c>
      <c r="AA1745">
        <v>1057</v>
      </c>
      <c r="AB1745" t="s">
        <v>8866</v>
      </c>
    </row>
    <row r="1746" spans="1:28" x14ac:dyDescent="0.3">
      <c r="A1746" s="4" t="s">
        <v>8867</v>
      </c>
      <c r="B1746" t="s">
        <v>67</v>
      </c>
      <c r="C1746" t="s">
        <v>793</v>
      </c>
      <c r="D1746" t="s">
        <v>58</v>
      </c>
      <c r="E1746">
        <v>2001</v>
      </c>
      <c r="F1746">
        <v>103</v>
      </c>
      <c r="G1746" t="s">
        <v>1700</v>
      </c>
      <c r="H1746" t="s">
        <v>8869</v>
      </c>
      <c r="I1746" s="4">
        <v>35000000</v>
      </c>
      <c r="J1746" s="4">
        <v>60400856</v>
      </c>
      <c r="K1746">
        <v>5.2</v>
      </c>
      <c r="L1746">
        <v>2.35</v>
      </c>
      <c r="M1746" t="s">
        <v>69</v>
      </c>
      <c r="N1746" t="s">
        <v>2630</v>
      </c>
      <c r="O1746">
        <v>163</v>
      </c>
      <c r="P1746" t="s">
        <v>687</v>
      </c>
      <c r="Q1746">
        <v>11000</v>
      </c>
      <c r="R1746" t="s">
        <v>261</v>
      </c>
      <c r="S1746">
        <v>2000</v>
      </c>
      <c r="T1746" t="s">
        <v>8868</v>
      </c>
      <c r="U1746">
        <v>968</v>
      </c>
      <c r="V1746">
        <v>0</v>
      </c>
      <c r="W1746">
        <v>17533</v>
      </c>
      <c r="X1746">
        <v>2</v>
      </c>
      <c r="Y1746">
        <v>61317</v>
      </c>
      <c r="Z1746">
        <v>108</v>
      </c>
      <c r="AA1746">
        <v>229</v>
      </c>
      <c r="AB1746" t="s">
        <v>8870</v>
      </c>
    </row>
    <row r="1747" spans="1:28" x14ac:dyDescent="0.3">
      <c r="A1747" s="4" t="s">
        <v>8875</v>
      </c>
      <c r="B1747" t="s">
        <v>703</v>
      </c>
      <c r="C1747" t="s">
        <v>704</v>
      </c>
      <c r="D1747" t="s">
        <v>58</v>
      </c>
      <c r="E1747">
        <v>2013</v>
      </c>
      <c r="F1747">
        <v>115</v>
      </c>
      <c r="G1747" t="s">
        <v>8873</v>
      </c>
      <c r="H1747" t="s">
        <v>8877</v>
      </c>
      <c r="I1747" s="4">
        <v>30000000</v>
      </c>
      <c r="J1747" s="4" t="s">
        <v>24161</v>
      </c>
      <c r="K1747">
        <v>6.5</v>
      </c>
      <c r="L1747">
        <v>2.35</v>
      </c>
      <c r="M1747" t="s">
        <v>4835</v>
      </c>
      <c r="N1747" t="s">
        <v>8871</v>
      </c>
      <c r="O1747">
        <v>21</v>
      </c>
      <c r="P1747" t="s">
        <v>8874</v>
      </c>
      <c r="Q1747">
        <v>173</v>
      </c>
      <c r="R1747" t="s">
        <v>8872</v>
      </c>
      <c r="S1747">
        <v>59</v>
      </c>
      <c r="T1747" t="s">
        <v>8876</v>
      </c>
      <c r="U1747">
        <v>47</v>
      </c>
      <c r="V1747">
        <v>0</v>
      </c>
      <c r="W1747">
        <v>386</v>
      </c>
      <c r="X1747">
        <v>0</v>
      </c>
      <c r="Y1747">
        <v>8227</v>
      </c>
      <c r="Z1747">
        <v>62</v>
      </c>
      <c r="AA1747">
        <v>28</v>
      </c>
      <c r="AB1747" t="s">
        <v>8878</v>
      </c>
    </row>
    <row r="1748" spans="1:28" x14ac:dyDescent="0.3">
      <c r="A1748" s="4" t="s">
        <v>8879</v>
      </c>
      <c r="B1748" t="s">
        <v>67</v>
      </c>
      <c r="C1748" t="s">
        <v>68</v>
      </c>
      <c r="D1748" t="s">
        <v>58</v>
      </c>
      <c r="E1748">
        <v>2001</v>
      </c>
      <c r="F1748">
        <v>110</v>
      </c>
      <c r="G1748" t="s">
        <v>2545</v>
      </c>
      <c r="H1748" t="s">
        <v>8880</v>
      </c>
      <c r="I1748" s="4">
        <v>21000000</v>
      </c>
      <c r="J1748" s="4">
        <v>52353636</v>
      </c>
      <c r="K1748">
        <v>7.6</v>
      </c>
      <c r="L1748">
        <v>2.35</v>
      </c>
      <c r="M1748" t="s">
        <v>612</v>
      </c>
      <c r="N1748" t="s">
        <v>5384</v>
      </c>
      <c r="O1748">
        <v>0</v>
      </c>
      <c r="P1748" t="s">
        <v>574</v>
      </c>
      <c r="Q1748">
        <v>13000</v>
      </c>
      <c r="R1748" t="s">
        <v>3990</v>
      </c>
      <c r="S1748">
        <v>1000</v>
      </c>
      <c r="T1748" t="s">
        <v>4750</v>
      </c>
      <c r="U1748">
        <v>327</v>
      </c>
      <c r="V1748">
        <v>0</v>
      </c>
      <c r="W1748">
        <v>14609</v>
      </c>
      <c r="X1748">
        <v>1</v>
      </c>
      <c r="Y1748">
        <v>209133</v>
      </c>
      <c r="Z1748">
        <v>220</v>
      </c>
      <c r="AA1748">
        <v>962</v>
      </c>
      <c r="AB1748" t="s">
        <v>8881</v>
      </c>
    </row>
    <row r="1749" spans="1:28" x14ac:dyDescent="0.3">
      <c r="A1749" s="4" t="s">
        <v>8883</v>
      </c>
      <c r="B1749" t="s">
        <v>67</v>
      </c>
      <c r="C1749" t="s">
        <v>68</v>
      </c>
      <c r="D1749" t="s">
        <v>58</v>
      </c>
      <c r="E1749">
        <v>2003</v>
      </c>
      <c r="F1749">
        <v>91</v>
      </c>
      <c r="G1749" t="s">
        <v>878</v>
      </c>
      <c r="H1749" t="s">
        <v>8884</v>
      </c>
      <c r="I1749" s="4">
        <v>30000000</v>
      </c>
      <c r="J1749" s="4">
        <v>51475962</v>
      </c>
      <c r="K1749">
        <v>7.3</v>
      </c>
      <c r="L1749">
        <v>2.35</v>
      </c>
      <c r="M1749" t="s">
        <v>612</v>
      </c>
      <c r="N1749" t="s">
        <v>1443</v>
      </c>
      <c r="O1749">
        <v>446</v>
      </c>
      <c r="P1749" t="s">
        <v>6003</v>
      </c>
      <c r="Q1749">
        <v>1000</v>
      </c>
      <c r="R1749" t="s">
        <v>8882</v>
      </c>
      <c r="S1749">
        <v>872</v>
      </c>
      <c r="T1749" t="s">
        <v>1861</v>
      </c>
      <c r="U1749">
        <v>660</v>
      </c>
      <c r="V1749">
        <v>11000</v>
      </c>
      <c r="W1749">
        <v>3969</v>
      </c>
      <c r="X1749">
        <v>0</v>
      </c>
      <c r="Y1749">
        <v>177828</v>
      </c>
      <c r="Z1749">
        <v>136</v>
      </c>
      <c r="AA1749">
        <v>714</v>
      </c>
      <c r="AB1749" t="s">
        <v>8885</v>
      </c>
    </row>
    <row r="1750" spans="1:28" x14ac:dyDescent="0.3">
      <c r="A1750" s="4" t="s">
        <v>8886</v>
      </c>
      <c r="B1750" t="s">
        <v>67</v>
      </c>
      <c r="C1750" t="s">
        <v>68</v>
      </c>
      <c r="D1750" t="s">
        <v>58</v>
      </c>
      <c r="E1750">
        <v>2013</v>
      </c>
      <c r="F1750">
        <v>105</v>
      </c>
      <c r="G1750" t="s">
        <v>1700</v>
      </c>
      <c r="H1750" t="s">
        <v>8887</v>
      </c>
      <c r="I1750" s="4">
        <v>28000000</v>
      </c>
      <c r="J1750" s="4">
        <v>63910583</v>
      </c>
      <c r="K1750">
        <v>6.6</v>
      </c>
      <c r="L1750">
        <v>2.35</v>
      </c>
      <c r="M1750" t="s">
        <v>69</v>
      </c>
      <c r="N1750" t="s">
        <v>730</v>
      </c>
      <c r="O1750">
        <v>226</v>
      </c>
      <c r="P1750" t="s">
        <v>1765</v>
      </c>
      <c r="Q1750">
        <v>22000</v>
      </c>
      <c r="R1750" t="s">
        <v>493</v>
      </c>
      <c r="S1750">
        <v>11000</v>
      </c>
      <c r="T1750" t="s">
        <v>3907</v>
      </c>
      <c r="U1750">
        <v>966</v>
      </c>
      <c r="V1750">
        <v>27000</v>
      </c>
      <c r="W1750">
        <v>35694</v>
      </c>
      <c r="X1750">
        <v>2</v>
      </c>
      <c r="Y1750">
        <v>106755</v>
      </c>
      <c r="Z1750">
        <v>222</v>
      </c>
      <c r="AA1750">
        <v>173</v>
      </c>
      <c r="AB1750" t="s">
        <v>8888</v>
      </c>
    </row>
    <row r="1751" spans="1:28" x14ac:dyDescent="0.3">
      <c r="A1751" s="4" t="s">
        <v>8890</v>
      </c>
      <c r="B1751" t="s">
        <v>67</v>
      </c>
      <c r="C1751" t="s">
        <v>86</v>
      </c>
      <c r="D1751" t="s">
        <v>58</v>
      </c>
      <c r="E1751">
        <v>1981</v>
      </c>
      <c r="F1751">
        <v>127</v>
      </c>
      <c r="G1751" t="s">
        <v>80</v>
      </c>
      <c r="H1751" t="s">
        <v>8891</v>
      </c>
      <c r="I1751" s="4">
        <v>28000000</v>
      </c>
      <c r="J1751" s="4">
        <v>62300000</v>
      </c>
      <c r="K1751">
        <v>6.8</v>
      </c>
      <c r="L1751">
        <v>2.35</v>
      </c>
      <c r="M1751" t="s">
        <v>122</v>
      </c>
      <c r="N1751" t="s">
        <v>6141</v>
      </c>
      <c r="O1751">
        <v>46</v>
      </c>
      <c r="P1751" t="s">
        <v>980</v>
      </c>
      <c r="Q1751">
        <v>844</v>
      </c>
      <c r="R1751" t="s">
        <v>8889</v>
      </c>
      <c r="S1751">
        <v>402</v>
      </c>
      <c r="T1751" t="s">
        <v>1118</v>
      </c>
      <c r="U1751">
        <v>244</v>
      </c>
      <c r="V1751">
        <v>2000</v>
      </c>
      <c r="W1751">
        <v>2118</v>
      </c>
      <c r="X1751">
        <v>1</v>
      </c>
      <c r="Y1751">
        <v>72085</v>
      </c>
      <c r="Z1751">
        <v>112</v>
      </c>
      <c r="AA1751">
        <v>263</v>
      </c>
      <c r="AB1751" t="s">
        <v>8892</v>
      </c>
    </row>
    <row r="1752" spans="1:28" x14ac:dyDescent="0.3">
      <c r="A1752" s="4" t="s">
        <v>8895</v>
      </c>
      <c r="B1752" t="s">
        <v>67</v>
      </c>
      <c r="C1752" t="s">
        <v>68</v>
      </c>
      <c r="D1752" t="s">
        <v>58</v>
      </c>
      <c r="E1752">
        <v>2001</v>
      </c>
      <c r="F1752">
        <v>82</v>
      </c>
      <c r="G1752" t="s">
        <v>1700</v>
      </c>
      <c r="H1752" t="s">
        <v>8897</v>
      </c>
      <c r="I1752" s="4">
        <v>28000000</v>
      </c>
      <c r="J1752" s="4">
        <v>49968653</v>
      </c>
      <c r="K1752">
        <v>6.9</v>
      </c>
      <c r="L1752">
        <v>1.85</v>
      </c>
      <c r="M1752" t="s">
        <v>69</v>
      </c>
      <c r="N1752" t="s">
        <v>1698</v>
      </c>
      <c r="O1752">
        <v>23</v>
      </c>
      <c r="P1752" t="s">
        <v>8894</v>
      </c>
      <c r="Q1752">
        <v>11</v>
      </c>
      <c r="R1752" t="s">
        <v>8893</v>
      </c>
      <c r="S1752">
        <v>9</v>
      </c>
      <c r="T1752" t="s">
        <v>8896</v>
      </c>
      <c r="U1752">
        <v>6</v>
      </c>
      <c r="V1752">
        <v>12000</v>
      </c>
      <c r="W1752">
        <v>37</v>
      </c>
      <c r="X1752">
        <v>0</v>
      </c>
      <c r="Y1752">
        <v>85423</v>
      </c>
      <c r="Z1752">
        <v>122</v>
      </c>
      <c r="AA1752">
        <v>374</v>
      </c>
      <c r="AB1752" t="s">
        <v>8898</v>
      </c>
    </row>
    <row r="1753" spans="1:28" x14ac:dyDescent="0.3">
      <c r="A1753" s="4" t="s">
        <v>8900</v>
      </c>
      <c r="B1753" t="s">
        <v>67</v>
      </c>
      <c r="C1753" t="s">
        <v>295</v>
      </c>
      <c r="D1753" t="s">
        <v>58</v>
      </c>
      <c r="E1753">
        <v>1994</v>
      </c>
      <c r="F1753">
        <v>99</v>
      </c>
      <c r="G1753" t="s">
        <v>1423</v>
      </c>
      <c r="H1753" t="s">
        <v>8902</v>
      </c>
      <c r="I1753" s="4">
        <v>27000000</v>
      </c>
      <c r="J1753" s="4">
        <v>44450000</v>
      </c>
      <c r="K1753">
        <v>5.8</v>
      </c>
      <c r="L1753">
        <v>2.35</v>
      </c>
      <c r="M1753" t="s">
        <v>612</v>
      </c>
      <c r="N1753" t="s">
        <v>1838</v>
      </c>
      <c r="O1753">
        <v>0</v>
      </c>
      <c r="P1753" t="s">
        <v>8899</v>
      </c>
      <c r="Q1753">
        <v>664</v>
      </c>
      <c r="R1753" t="s">
        <v>2302</v>
      </c>
      <c r="S1753">
        <v>655</v>
      </c>
      <c r="T1753" t="s">
        <v>8901</v>
      </c>
      <c r="U1753">
        <v>186</v>
      </c>
      <c r="V1753">
        <v>0</v>
      </c>
      <c r="W1753">
        <v>2010</v>
      </c>
      <c r="X1753">
        <v>1</v>
      </c>
      <c r="Y1753">
        <v>44394</v>
      </c>
      <c r="Z1753">
        <v>62</v>
      </c>
      <c r="AA1753">
        <v>115</v>
      </c>
      <c r="AB1753" t="s">
        <v>8903</v>
      </c>
    </row>
    <row r="1754" spans="1:28" x14ac:dyDescent="0.3">
      <c r="A1754" s="4" t="s">
        <v>8904</v>
      </c>
      <c r="B1754" t="s">
        <v>67</v>
      </c>
      <c r="C1754" t="s">
        <v>793</v>
      </c>
      <c r="D1754" t="s">
        <v>58</v>
      </c>
      <c r="E1754">
        <v>2001</v>
      </c>
      <c r="F1754">
        <v>90</v>
      </c>
      <c r="G1754" t="s">
        <v>10</v>
      </c>
      <c r="H1754" t="s">
        <v>8905</v>
      </c>
      <c r="I1754" s="4">
        <v>28000000</v>
      </c>
      <c r="J1754" s="4">
        <v>45162741</v>
      </c>
      <c r="K1754">
        <v>6.6</v>
      </c>
      <c r="L1754">
        <v>2.35</v>
      </c>
      <c r="M1754" t="s">
        <v>69</v>
      </c>
      <c r="N1754" t="s">
        <v>2131</v>
      </c>
      <c r="O1754">
        <v>0</v>
      </c>
      <c r="P1754" t="s">
        <v>1991</v>
      </c>
      <c r="Q1754">
        <v>14000</v>
      </c>
      <c r="R1754" t="s">
        <v>253</v>
      </c>
      <c r="S1754">
        <v>10000</v>
      </c>
      <c r="T1754" t="s">
        <v>1273</v>
      </c>
      <c r="U1754">
        <v>8000</v>
      </c>
      <c r="V1754">
        <v>0</v>
      </c>
      <c r="W1754">
        <v>34565</v>
      </c>
      <c r="X1754">
        <v>0</v>
      </c>
      <c r="Y1754">
        <v>201084</v>
      </c>
      <c r="Z1754">
        <v>135</v>
      </c>
      <c r="AA1754">
        <v>523</v>
      </c>
      <c r="AB1754" t="s">
        <v>8906</v>
      </c>
    </row>
    <row r="1755" spans="1:28" x14ac:dyDescent="0.3">
      <c r="A1755" s="4" t="s">
        <v>8910</v>
      </c>
      <c r="B1755" t="s">
        <v>67</v>
      </c>
      <c r="C1755" t="s">
        <v>68</v>
      </c>
      <c r="D1755" t="s">
        <v>58</v>
      </c>
      <c r="E1755">
        <v>2013</v>
      </c>
      <c r="F1755">
        <v>115</v>
      </c>
      <c r="G1755" t="s">
        <v>8908</v>
      </c>
      <c r="H1755" t="s">
        <v>8912</v>
      </c>
      <c r="I1755" s="4">
        <v>28000000</v>
      </c>
      <c r="J1755" s="4">
        <v>71346930</v>
      </c>
      <c r="K1755">
        <v>6.7</v>
      </c>
      <c r="L1755">
        <v>2.35</v>
      </c>
      <c r="M1755" t="s">
        <v>69</v>
      </c>
      <c r="N1755" t="s">
        <v>7628</v>
      </c>
      <c r="O1755">
        <v>529</v>
      </c>
      <c r="P1755" t="s">
        <v>8909</v>
      </c>
      <c r="Q1755">
        <v>576</v>
      </c>
      <c r="R1755" t="s">
        <v>8907</v>
      </c>
      <c r="S1755">
        <v>447</v>
      </c>
      <c r="T1755" t="s">
        <v>8911</v>
      </c>
      <c r="U1755">
        <v>325</v>
      </c>
      <c r="V1755">
        <v>23000</v>
      </c>
      <c r="W1755">
        <v>1554</v>
      </c>
      <c r="X1755">
        <v>0</v>
      </c>
      <c r="Y1755">
        <v>78008</v>
      </c>
      <c r="Z1755">
        <v>184</v>
      </c>
      <c r="AA1755">
        <v>160</v>
      </c>
      <c r="AB1755" t="s">
        <v>8913</v>
      </c>
    </row>
    <row r="1756" spans="1:28" x14ac:dyDescent="0.3">
      <c r="A1756" s="4" t="s">
        <v>8915</v>
      </c>
      <c r="B1756" t="s">
        <v>67</v>
      </c>
      <c r="C1756" t="s">
        <v>68</v>
      </c>
      <c r="D1756" t="s">
        <v>58</v>
      </c>
      <c r="E1756">
        <v>1993</v>
      </c>
      <c r="F1756">
        <v>96</v>
      </c>
      <c r="G1756" t="s">
        <v>542</v>
      </c>
      <c r="H1756" t="s">
        <v>8917</v>
      </c>
      <c r="I1756" s="4">
        <v>28000000</v>
      </c>
      <c r="J1756" s="4">
        <v>39514713</v>
      </c>
      <c r="K1756">
        <v>6.7</v>
      </c>
      <c r="L1756">
        <v>1.85</v>
      </c>
      <c r="M1756" t="s">
        <v>122</v>
      </c>
      <c r="N1756" t="s">
        <v>4076</v>
      </c>
      <c r="O1756">
        <v>197</v>
      </c>
      <c r="P1756" t="s">
        <v>3739</v>
      </c>
      <c r="Q1756">
        <v>580</v>
      </c>
      <c r="R1756" t="s">
        <v>8914</v>
      </c>
      <c r="S1756">
        <v>336</v>
      </c>
      <c r="T1756" t="s">
        <v>8916</v>
      </c>
      <c r="U1756">
        <v>115</v>
      </c>
      <c r="V1756">
        <v>16000</v>
      </c>
      <c r="W1756">
        <v>1275</v>
      </c>
      <c r="X1756">
        <v>0</v>
      </c>
      <c r="Y1756">
        <v>60494</v>
      </c>
      <c r="Z1756">
        <v>36</v>
      </c>
      <c r="AA1756">
        <v>132</v>
      </c>
      <c r="AB1756" t="s">
        <v>8918</v>
      </c>
    </row>
    <row r="1757" spans="1:28" x14ac:dyDescent="0.3">
      <c r="A1757" s="4" t="s">
        <v>8920</v>
      </c>
      <c r="B1757" t="s">
        <v>67</v>
      </c>
      <c r="C1757" t="s">
        <v>68</v>
      </c>
      <c r="D1757" t="s">
        <v>58</v>
      </c>
      <c r="E1757">
        <v>2007</v>
      </c>
      <c r="F1757">
        <v>104</v>
      </c>
      <c r="G1757" t="s">
        <v>1437</v>
      </c>
      <c r="H1757" t="s">
        <v>8921</v>
      </c>
      <c r="I1757" s="4">
        <v>28000000</v>
      </c>
      <c r="J1757" s="4">
        <v>43097652</v>
      </c>
      <c r="K1757">
        <v>6.3</v>
      </c>
      <c r="L1757">
        <v>2.35</v>
      </c>
      <c r="M1757" t="s">
        <v>122</v>
      </c>
      <c r="N1757" t="s">
        <v>7199</v>
      </c>
      <c r="O1757">
        <v>96</v>
      </c>
      <c r="P1757" t="s">
        <v>873</v>
      </c>
      <c r="Q1757">
        <v>943</v>
      </c>
      <c r="R1757" t="s">
        <v>8919</v>
      </c>
      <c r="S1757">
        <v>763</v>
      </c>
      <c r="T1757" t="s">
        <v>3368</v>
      </c>
      <c r="U1757">
        <v>559</v>
      </c>
      <c r="V1757">
        <v>0</v>
      </c>
      <c r="W1757">
        <v>3497</v>
      </c>
      <c r="X1757">
        <v>2</v>
      </c>
      <c r="Y1757">
        <v>59068</v>
      </c>
      <c r="Z1757">
        <v>171</v>
      </c>
      <c r="AA1757">
        <v>128</v>
      </c>
      <c r="AB1757" t="s">
        <v>8922</v>
      </c>
    </row>
    <row r="1758" spans="1:28" x14ac:dyDescent="0.3">
      <c r="A1758" s="4" t="s">
        <v>8925</v>
      </c>
      <c r="B1758" t="s">
        <v>67</v>
      </c>
      <c r="C1758" t="s">
        <v>86</v>
      </c>
      <c r="D1758" t="s">
        <v>58</v>
      </c>
      <c r="E1758">
        <v>2010</v>
      </c>
      <c r="F1758">
        <v>117</v>
      </c>
      <c r="G1758" t="s">
        <v>2155</v>
      </c>
      <c r="H1758" t="s">
        <v>8926</v>
      </c>
      <c r="I1758" s="4">
        <v>30000000</v>
      </c>
      <c r="J1758" s="4">
        <v>48043505</v>
      </c>
      <c r="K1758">
        <v>7.7</v>
      </c>
      <c r="L1758">
        <v>2.35</v>
      </c>
      <c r="M1758" t="s">
        <v>612</v>
      </c>
      <c r="N1758" t="s">
        <v>719</v>
      </c>
      <c r="O1758">
        <v>905</v>
      </c>
      <c r="P1758" t="s">
        <v>8924</v>
      </c>
      <c r="Q1758">
        <v>553</v>
      </c>
      <c r="R1758" t="s">
        <v>8923</v>
      </c>
      <c r="S1758">
        <v>488</v>
      </c>
      <c r="T1758" t="s">
        <v>1760</v>
      </c>
      <c r="U1758">
        <v>385</v>
      </c>
      <c r="V1758">
        <v>36000</v>
      </c>
      <c r="W1758">
        <v>2357</v>
      </c>
      <c r="X1758">
        <v>1</v>
      </c>
      <c r="Y1758">
        <v>435864</v>
      </c>
      <c r="Z1758">
        <v>447</v>
      </c>
      <c r="AA1758">
        <v>801</v>
      </c>
      <c r="AB1758" t="s">
        <v>8927</v>
      </c>
    </row>
    <row r="1759" spans="1:28" x14ac:dyDescent="0.3">
      <c r="A1759" s="4" t="s">
        <v>8929</v>
      </c>
      <c r="B1759" t="s">
        <v>67</v>
      </c>
      <c r="C1759" t="s">
        <v>793</v>
      </c>
      <c r="D1759" t="s">
        <v>58</v>
      </c>
      <c r="E1759">
        <v>2011</v>
      </c>
      <c r="F1759">
        <v>83</v>
      </c>
      <c r="G1759" t="s">
        <v>1771</v>
      </c>
      <c r="H1759" t="s">
        <v>8930</v>
      </c>
      <c r="I1759" s="4">
        <v>28000000</v>
      </c>
      <c r="J1759" s="4">
        <v>37053924</v>
      </c>
      <c r="K1759">
        <v>6.1</v>
      </c>
      <c r="L1759">
        <v>2.35</v>
      </c>
      <c r="M1759" t="s">
        <v>612</v>
      </c>
      <c r="N1759" t="s">
        <v>4221</v>
      </c>
      <c r="O1759">
        <v>181</v>
      </c>
      <c r="P1759" t="s">
        <v>4154</v>
      </c>
      <c r="Q1759">
        <v>731</v>
      </c>
      <c r="R1759" t="s">
        <v>8928</v>
      </c>
      <c r="S1759">
        <v>579</v>
      </c>
      <c r="T1759" t="s">
        <v>3996</v>
      </c>
      <c r="U1759">
        <v>459</v>
      </c>
      <c r="V1759">
        <v>0</v>
      </c>
      <c r="W1759">
        <v>1987</v>
      </c>
      <c r="X1759">
        <v>3</v>
      </c>
      <c r="Y1759">
        <v>77935</v>
      </c>
      <c r="Z1759">
        <v>220</v>
      </c>
      <c r="AA1759">
        <v>122</v>
      </c>
      <c r="AB1759" t="s">
        <v>8931</v>
      </c>
    </row>
    <row r="1760" spans="1:28" x14ac:dyDescent="0.3">
      <c r="A1760" s="4" t="s">
        <v>8933</v>
      </c>
      <c r="B1760" t="s">
        <v>67</v>
      </c>
      <c r="C1760" t="s">
        <v>68</v>
      </c>
      <c r="D1760" t="s">
        <v>58</v>
      </c>
      <c r="E1760">
        <v>2000</v>
      </c>
      <c r="F1760">
        <v>99</v>
      </c>
      <c r="G1760" t="s">
        <v>8932</v>
      </c>
      <c r="H1760" t="s">
        <v>8935</v>
      </c>
      <c r="I1760" s="4">
        <v>28000000</v>
      </c>
      <c r="J1760" s="4">
        <v>33000377</v>
      </c>
      <c r="K1760">
        <v>4.9000000000000004</v>
      </c>
      <c r="L1760">
        <v>2.35</v>
      </c>
      <c r="M1760" t="s">
        <v>612</v>
      </c>
      <c r="N1760" t="s">
        <v>5487</v>
      </c>
      <c r="O1760">
        <v>71</v>
      </c>
      <c r="P1760" t="s">
        <v>668</v>
      </c>
      <c r="Q1760">
        <v>18000</v>
      </c>
      <c r="R1760" t="s">
        <v>5061</v>
      </c>
      <c r="S1760">
        <v>1000</v>
      </c>
      <c r="T1760" t="s">
        <v>8934</v>
      </c>
      <c r="U1760">
        <v>1000</v>
      </c>
      <c r="V1760">
        <v>0</v>
      </c>
      <c r="W1760">
        <v>23344</v>
      </c>
      <c r="X1760">
        <v>0</v>
      </c>
      <c r="Y1760">
        <v>27378</v>
      </c>
      <c r="Z1760">
        <v>122</v>
      </c>
      <c r="AA1760">
        <v>365</v>
      </c>
      <c r="AB1760" t="s">
        <v>8936</v>
      </c>
    </row>
    <row r="1761" spans="1:28" x14ac:dyDescent="0.3">
      <c r="A1761" s="4" t="s">
        <v>8938</v>
      </c>
      <c r="B1761" t="s">
        <v>67</v>
      </c>
      <c r="C1761" t="s">
        <v>68</v>
      </c>
      <c r="D1761" t="s">
        <v>58</v>
      </c>
      <c r="E1761">
        <v>2014</v>
      </c>
      <c r="F1761">
        <v>81</v>
      </c>
      <c r="G1761" t="s">
        <v>3072</v>
      </c>
      <c r="H1761" t="s">
        <v>8939</v>
      </c>
      <c r="I1761" s="4">
        <v>28000000</v>
      </c>
      <c r="J1761" s="4">
        <v>66950483</v>
      </c>
      <c r="K1761">
        <v>6.2</v>
      </c>
      <c r="L1761">
        <v>2.39</v>
      </c>
      <c r="M1761" t="s">
        <v>122</v>
      </c>
      <c r="N1761" t="s">
        <v>8937</v>
      </c>
      <c r="O1761">
        <v>44</v>
      </c>
      <c r="P1761" t="s">
        <v>2188</v>
      </c>
      <c r="Q1761">
        <v>35000</v>
      </c>
      <c r="R1761" t="s">
        <v>545</v>
      </c>
      <c r="S1761">
        <v>7000</v>
      </c>
      <c r="T1761" t="s">
        <v>776</v>
      </c>
      <c r="U1761">
        <v>3000</v>
      </c>
      <c r="V1761">
        <v>12000</v>
      </c>
      <c r="W1761">
        <v>47677</v>
      </c>
      <c r="X1761">
        <v>6</v>
      </c>
      <c r="Y1761">
        <v>29738</v>
      </c>
      <c r="Z1761">
        <v>119</v>
      </c>
      <c r="AA1761">
        <v>85</v>
      </c>
      <c r="AB1761" t="s">
        <v>8940</v>
      </c>
    </row>
    <row r="1762" spans="1:28" x14ac:dyDescent="0.3">
      <c r="A1762" s="4" t="s">
        <v>8942</v>
      </c>
      <c r="B1762" t="s">
        <v>67</v>
      </c>
      <c r="C1762" t="s">
        <v>1487</v>
      </c>
      <c r="D1762" t="s">
        <v>58</v>
      </c>
      <c r="E1762">
        <v>2005</v>
      </c>
      <c r="F1762">
        <v>135</v>
      </c>
      <c r="G1762" t="s">
        <v>241</v>
      </c>
      <c r="H1762" t="s">
        <v>8944</v>
      </c>
      <c r="I1762" s="4">
        <v>28000000</v>
      </c>
      <c r="J1762" s="4">
        <v>38372662</v>
      </c>
      <c r="K1762">
        <v>7.8</v>
      </c>
      <c r="L1762">
        <v>2.35</v>
      </c>
      <c r="M1762" t="s">
        <v>122</v>
      </c>
      <c r="N1762" t="s">
        <v>966</v>
      </c>
      <c r="O1762">
        <v>456</v>
      </c>
      <c r="P1762" t="s">
        <v>8941</v>
      </c>
      <c r="Q1762">
        <v>422</v>
      </c>
      <c r="R1762" t="s">
        <v>8303</v>
      </c>
      <c r="S1762">
        <v>286</v>
      </c>
      <c r="T1762" t="s">
        <v>8943</v>
      </c>
      <c r="U1762">
        <v>241</v>
      </c>
      <c r="V1762">
        <v>17000</v>
      </c>
      <c r="W1762">
        <v>1083</v>
      </c>
      <c r="X1762">
        <v>2</v>
      </c>
      <c r="Y1762">
        <v>193455</v>
      </c>
      <c r="Z1762">
        <v>177</v>
      </c>
      <c r="AA1762">
        <v>1058</v>
      </c>
      <c r="AB1762" t="s">
        <v>8945</v>
      </c>
    </row>
    <row r="1763" spans="1:28" x14ac:dyDescent="0.3">
      <c r="A1763" s="4" t="s">
        <v>8947</v>
      </c>
      <c r="B1763" t="s">
        <v>67</v>
      </c>
      <c r="C1763" t="s">
        <v>68</v>
      </c>
      <c r="D1763" t="s">
        <v>58</v>
      </c>
      <c r="E1763">
        <v>1982</v>
      </c>
      <c r="F1763">
        <v>117</v>
      </c>
      <c r="G1763" t="s">
        <v>2970</v>
      </c>
      <c r="H1763" t="s">
        <v>8948</v>
      </c>
      <c r="I1763" s="4">
        <v>28000000</v>
      </c>
      <c r="J1763" s="4">
        <v>27000000</v>
      </c>
      <c r="K1763">
        <v>8.1999999999999993</v>
      </c>
      <c r="L1763">
        <v>2.35</v>
      </c>
      <c r="M1763" t="s">
        <v>612</v>
      </c>
      <c r="N1763" t="s">
        <v>214</v>
      </c>
      <c r="O1763">
        <v>0</v>
      </c>
      <c r="P1763" t="s">
        <v>418</v>
      </c>
      <c r="Q1763">
        <v>11000</v>
      </c>
      <c r="R1763" t="s">
        <v>8946</v>
      </c>
      <c r="S1763">
        <v>759</v>
      </c>
      <c r="T1763" t="s">
        <v>5381</v>
      </c>
      <c r="U1763">
        <v>521</v>
      </c>
      <c r="V1763">
        <v>34000</v>
      </c>
      <c r="W1763">
        <v>13877</v>
      </c>
      <c r="X1763">
        <v>2</v>
      </c>
      <c r="Y1763">
        <v>461609</v>
      </c>
      <c r="Z1763">
        <v>302</v>
      </c>
      <c r="AA1763">
        <v>1168</v>
      </c>
      <c r="AB1763" t="s">
        <v>8949</v>
      </c>
    </row>
    <row r="1764" spans="1:28" x14ac:dyDescent="0.3">
      <c r="A1764" s="4" t="s">
        <v>8951</v>
      </c>
      <c r="B1764" t="s">
        <v>67</v>
      </c>
      <c r="C1764" t="s">
        <v>68</v>
      </c>
      <c r="D1764" t="s">
        <v>58</v>
      </c>
      <c r="E1764">
        <v>1995</v>
      </c>
      <c r="F1764">
        <v>139</v>
      </c>
      <c r="G1764" t="s">
        <v>8950</v>
      </c>
      <c r="H1764" t="s">
        <v>8952</v>
      </c>
      <c r="I1764" s="4">
        <v>28000000</v>
      </c>
      <c r="J1764" s="4">
        <v>31600000</v>
      </c>
      <c r="K1764">
        <v>6.9</v>
      </c>
      <c r="L1764">
        <v>2.35</v>
      </c>
      <c r="M1764" t="s">
        <v>612</v>
      </c>
      <c r="N1764" t="s">
        <v>3528</v>
      </c>
      <c r="O1764">
        <v>105</v>
      </c>
      <c r="P1764" t="s">
        <v>255</v>
      </c>
      <c r="Q1764">
        <v>14000</v>
      </c>
      <c r="R1764" t="s">
        <v>713</v>
      </c>
      <c r="S1764">
        <v>1000</v>
      </c>
      <c r="T1764" t="s">
        <v>5781</v>
      </c>
      <c r="U1764">
        <v>902</v>
      </c>
      <c r="V1764">
        <v>0</v>
      </c>
      <c r="W1764">
        <v>16125</v>
      </c>
      <c r="X1764">
        <v>1</v>
      </c>
      <c r="Y1764">
        <v>34427</v>
      </c>
      <c r="Z1764">
        <v>44</v>
      </c>
      <c r="AA1764">
        <v>126</v>
      </c>
      <c r="AB1764" t="s">
        <v>8953</v>
      </c>
    </row>
    <row r="1765" spans="1:28" x14ac:dyDescent="0.3">
      <c r="A1765" s="4" t="s">
        <v>8955</v>
      </c>
      <c r="B1765" t="s">
        <v>67</v>
      </c>
      <c r="C1765" t="s">
        <v>68</v>
      </c>
      <c r="D1765" t="s">
        <v>58</v>
      </c>
      <c r="E1765">
        <v>2014</v>
      </c>
      <c r="F1765">
        <v>123</v>
      </c>
      <c r="G1765" t="s">
        <v>949</v>
      </c>
      <c r="H1765" t="s">
        <v>8957</v>
      </c>
      <c r="I1765" s="4">
        <v>28000000</v>
      </c>
      <c r="J1765" s="4">
        <v>30688364</v>
      </c>
      <c r="K1765">
        <v>6.2</v>
      </c>
      <c r="L1765">
        <v>2.35</v>
      </c>
      <c r="M1765" t="s">
        <v>69</v>
      </c>
      <c r="N1765" t="s">
        <v>354</v>
      </c>
      <c r="O1765">
        <v>368</v>
      </c>
      <c r="P1765" t="s">
        <v>1711</v>
      </c>
      <c r="Q1765">
        <v>933</v>
      </c>
      <c r="R1765" t="s">
        <v>8954</v>
      </c>
      <c r="S1765">
        <v>194</v>
      </c>
      <c r="T1765" t="s">
        <v>8956</v>
      </c>
      <c r="U1765">
        <v>114</v>
      </c>
      <c r="V1765">
        <v>10000</v>
      </c>
      <c r="W1765">
        <v>1286</v>
      </c>
      <c r="X1765">
        <v>0</v>
      </c>
      <c r="Y1765">
        <v>69355</v>
      </c>
      <c r="Z1765">
        <v>211</v>
      </c>
      <c r="AA1765">
        <v>211</v>
      </c>
      <c r="AB1765" t="s">
        <v>8958</v>
      </c>
    </row>
    <row r="1766" spans="1:28" x14ac:dyDescent="0.3">
      <c r="A1766" s="4" t="s">
        <v>8961</v>
      </c>
      <c r="B1766" t="s">
        <v>67</v>
      </c>
      <c r="C1766" t="s">
        <v>68</v>
      </c>
      <c r="D1766" t="s">
        <v>58</v>
      </c>
      <c r="E1766">
        <v>2007</v>
      </c>
      <c r="F1766">
        <v>117</v>
      </c>
      <c r="G1766" t="s">
        <v>2144</v>
      </c>
      <c r="H1766" t="s">
        <v>8963</v>
      </c>
      <c r="I1766" s="4">
        <v>21000000</v>
      </c>
      <c r="J1766" s="4">
        <v>28563179</v>
      </c>
      <c r="K1766">
        <v>6.9</v>
      </c>
      <c r="L1766">
        <v>1.85</v>
      </c>
      <c r="M1766" t="s">
        <v>612</v>
      </c>
      <c r="N1766" t="s">
        <v>8959</v>
      </c>
      <c r="O1766">
        <v>115</v>
      </c>
      <c r="P1766" t="s">
        <v>1708</v>
      </c>
      <c r="Q1766">
        <v>3000</v>
      </c>
      <c r="R1766" t="s">
        <v>8960</v>
      </c>
      <c r="S1766">
        <v>327</v>
      </c>
      <c r="T1766" t="s">
        <v>8962</v>
      </c>
      <c r="U1766">
        <v>97</v>
      </c>
      <c r="V1766">
        <v>0</v>
      </c>
      <c r="W1766">
        <v>3681</v>
      </c>
      <c r="X1766">
        <v>4</v>
      </c>
      <c r="Y1766">
        <v>72693</v>
      </c>
      <c r="Z1766">
        <v>222</v>
      </c>
      <c r="AA1766">
        <v>199</v>
      </c>
      <c r="AB1766" t="s">
        <v>8964</v>
      </c>
    </row>
    <row r="1767" spans="1:28" x14ac:dyDescent="0.3">
      <c r="A1767" s="4" t="s">
        <v>8967</v>
      </c>
      <c r="B1767" t="s">
        <v>67</v>
      </c>
      <c r="C1767" t="s">
        <v>68</v>
      </c>
      <c r="D1767" t="s">
        <v>58</v>
      </c>
      <c r="E1767">
        <v>2000</v>
      </c>
      <c r="F1767">
        <v>97</v>
      </c>
      <c r="G1767" t="s">
        <v>4393</v>
      </c>
      <c r="H1767" t="s">
        <v>8969</v>
      </c>
      <c r="I1767" s="4">
        <v>28000000</v>
      </c>
      <c r="J1767" s="4">
        <v>16779636</v>
      </c>
      <c r="K1767">
        <v>4.8</v>
      </c>
      <c r="L1767">
        <v>2.35</v>
      </c>
      <c r="M1767" t="s">
        <v>612</v>
      </c>
      <c r="N1767" t="s">
        <v>8965</v>
      </c>
      <c r="O1767">
        <v>710</v>
      </c>
      <c r="P1767" t="s">
        <v>3550</v>
      </c>
      <c r="Q1767">
        <v>497</v>
      </c>
      <c r="R1767" t="s">
        <v>8966</v>
      </c>
      <c r="S1767">
        <v>347</v>
      </c>
      <c r="T1767" t="s">
        <v>8968</v>
      </c>
      <c r="U1767">
        <v>258</v>
      </c>
      <c r="V1767">
        <v>209</v>
      </c>
      <c r="W1767">
        <v>1805</v>
      </c>
      <c r="X1767">
        <v>2</v>
      </c>
      <c r="Y1767">
        <v>9338</v>
      </c>
      <c r="Z1767">
        <v>100</v>
      </c>
      <c r="AA1767">
        <v>167</v>
      </c>
      <c r="AB1767" t="s">
        <v>8970</v>
      </c>
    </row>
    <row r="1768" spans="1:28" x14ac:dyDescent="0.3">
      <c r="A1768" s="4" t="s">
        <v>8972</v>
      </c>
      <c r="B1768" t="s">
        <v>67</v>
      </c>
      <c r="C1768" t="s">
        <v>1487</v>
      </c>
      <c r="D1768" t="s">
        <v>58</v>
      </c>
      <c r="E1768">
        <v>2001</v>
      </c>
      <c r="F1768">
        <v>81</v>
      </c>
      <c r="G1768" t="s">
        <v>18</v>
      </c>
      <c r="H1768" t="s">
        <v>8973</v>
      </c>
      <c r="I1768" s="4">
        <v>160000000</v>
      </c>
      <c r="J1768" s="4">
        <v>10762178</v>
      </c>
      <c r="K1768">
        <v>8</v>
      </c>
      <c r="L1768">
        <v>1.85</v>
      </c>
      <c r="M1768" t="s">
        <v>304</v>
      </c>
      <c r="N1768" t="s">
        <v>2904</v>
      </c>
      <c r="O1768">
        <v>63</v>
      </c>
      <c r="P1768" t="s">
        <v>2904</v>
      </c>
      <c r="Q1768">
        <v>63</v>
      </c>
      <c r="R1768" t="s">
        <v>8971</v>
      </c>
      <c r="S1768">
        <v>3</v>
      </c>
      <c r="T1768" t="s">
        <v>24161</v>
      </c>
      <c r="U1768" t="s">
        <v>24161</v>
      </c>
      <c r="V1768">
        <v>1000</v>
      </c>
      <c r="W1768">
        <v>66</v>
      </c>
      <c r="X1768">
        <v>0</v>
      </c>
      <c r="Y1768">
        <v>10369</v>
      </c>
      <c r="Z1768">
        <v>100</v>
      </c>
      <c r="AA1768">
        <v>153</v>
      </c>
      <c r="AB1768" t="s">
        <v>8974</v>
      </c>
    </row>
    <row r="1769" spans="1:28" x14ac:dyDescent="0.3">
      <c r="A1769" s="4" t="s">
        <v>8976</v>
      </c>
      <c r="B1769" t="s">
        <v>67</v>
      </c>
      <c r="C1769" t="s">
        <v>68</v>
      </c>
      <c r="D1769" t="s">
        <v>58</v>
      </c>
      <c r="E1769">
        <v>2006</v>
      </c>
      <c r="F1769">
        <v>103</v>
      </c>
      <c r="G1769" t="s">
        <v>3643</v>
      </c>
      <c r="H1769" t="s">
        <v>8977</v>
      </c>
      <c r="I1769" s="4">
        <v>28000000</v>
      </c>
      <c r="J1769" s="4">
        <v>17324744</v>
      </c>
      <c r="K1769">
        <v>5.3</v>
      </c>
      <c r="L1769">
        <v>1.85</v>
      </c>
      <c r="M1769" t="s">
        <v>69</v>
      </c>
      <c r="N1769" t="s">
        <v>4248</v>
      </c>
      <c r="O1769">
        <v>80</v>
      </c>
      <c r="P1769" t="s">
        <v>8975</v>
      </c>
      <c r="Q1769">
        <v>806</v>
      </c>
      <c r="R1769" t="s">
        <v>4699</v>
      </c>
      <c r="S1769">
        <v>591</v>
      </c>
      <c r="T1769" t="s">
        <v>5231</v>
      </c>
      <c r="U1769">
        <v>585</v>
      </c>
      <c r="V1769">
        <v>0</v>
      </c>
      <c r="W1769">
        <v>3211</v>
      </c>
      <c r="X1769">
        <v>3</v>
      </c>
      <c r="Y1769">
        <v>44103</v>
      </c>
      <c r="Z1769">
        <v>98</v>
      </c>
      <c r="AA1769">
        <v>149</v>
      </c>
      <c r="AB1769" t="s">
        <v>8978</v>
      </c>
    </row>
    <row r="1770" spans="1:28" x14ac:dyDescent="0.3">
      <c r="A1770" s="4" t="s">
        <v>8980</v>
      </c>
      <c r="B1770" t="s">
        <v>67</v>
      </c>
      <c r="C1770" t="s">
        <v>295</v>
      </c>
      <c r="D1770" t="s">
        <v>58</v>
      </c>
      <c r="E1770">
        <v>1999</v>
      </c>
      <c r="F1770">
        <v>119</v>
      </c>
      <c r="G1770" t="s">
        <v>6281</v>
      </c>
      <c r="H1770" t="s">
        <v>8982</v>
      </c>
      <c r="I1770" s="4">
        <v>28000000</v>
      </c>
      <c r="J1770" s="4">
        <v>8888143</v>
      </c>
      <c r="K1770">
        <v>6.7</v>
      </c>
      <c r="L1770">
        <v>2.35</v>
      </c>
      <c r="M1770" t="s">
        <v>612</v>
      </c>
      <c r="N1770" t="s">
        <v>1984</v>
      </c>
      <c r="O1770">
        <v>116</v>
      </c>
      <c r="P1770" t="s">
        <v>219</v>
      </c>
      <c r="Q1770">
        <v>738</v>
      </c>
      <c r="R1770" t="s">
        <v>8979</v>
      </c>
      <c r="S1770">
        <v>428</v>
      </c>
      <c r="T1770" t="s">
        <v>8981</v>
      </c>
      <c r="U1770">
        <v>385</v>
      </c>
      <c r="V1770">
        <v>913</v>
      </c>
      <c r="W1770">
        <v>2171</v>
      </c>
      <c r="X1770">
        <v>0</v>
      </c>
      <c r="Y1770">
        <v>22250</v>
      </c>
      <c r="Z1770">
        <v>74</v>
      </c>
      <c r="AA1770">
        <v>123</v>
      </c>
      <c r="AB1770" t="s">
        <v>8983</v>
      </c>
    </row>
    <row r="1771" spans="1:28" x14ac:dyDescent="0.3">
      <c r="A1771" s="4" t="s">
        <v>8985</v>
      </c>
      <c r="B1771" t="s">
        <v>67</v>
      </c>
      <c r="C1771" t="s">
        <v>68</v>
      </c>
      <c r="D1771" t="s">
        <v>58</v>
      </c>
      <c r="E1771">
        <v>2010</v>
      </c>
      <c r="F1771">
        <v>94</v>
      </c>
      <c r="G1771" t="s">
        <v>8984</v>
      </c>
      <c r="H1771" t="s">
        <v>8987</v>
      </c>
      <c r="I1771" s="4">
        <v>28000000</v>
      </c>
      <c r="J1771" s="4">
        <v>24268828</v>
      </c>
      <c r="K1771">
        <v>5.4</v>
      </c>
      <c r="L1771">
        <v>1.85</v>
      </c>
      <c r="M1771" t="s">
        <v>122</v>
      </c>
      <c r="N1771" t="s">
        <v>4117</v>
      </c>
      <c r="O1771">
        <v>32</v>
      </c>
      <c r="P1771" t="s">
        <v>4690</v>
      </c>
      <c r="Q1771">
        <v>1000</v>
      </c>
      <c r="R1771" t="s">
        <v>2112</v>
      </c>
      <c r="S1771">
        <v>626</v>
      </c>
      <c r="T1771" t="s">
        <v>8986</v>
      </c>
      <c r="U1771">
        <v>453</v>
      </c>
      <c r="V1771">
        <v>0</v>
      </c>
      <c r="W1771">
        <v>3436</v>
      </c>
      <c r="X1771">
        <v>4</v>
      </c>
      <c r="Y1771">
        <v>29971</v>
      </c>
      <c r="Z1771">
        <v>97</v>
      </c>
      <c r="AA1771">
        <v>71</v>
      </c>
      <c r="AB1771" t="s">
        <v>8988</v>
      </c>
    </row>
    <row r="1772" spans="1:28" x14ac:dyDescent="0.3">
      <c r="A1772" s="4" t="s">
        <v>8991</v>
      </c>
      <c r="B1772" t="s">
        <v>67</v>
      </c>
      <c r="C1772" t="s">
        <v>68</v>
      </c>
      <c r="D1772" t="s">
        <v>58</v>
      </c>
      <c r="E1772">
        <v>1997</v>
      </c>
      <c r="F1772">
        <v>89</v>
      </c>
      <c r="G1772" t="s">
        <v>542</v>
      </c>
      <c r="H1772" t="s">
        <v>8992</v>
      </c>
      <c r="I1772" s="4">
        <v>28000000</v>
      </c>
      <c r="J1772" s="4">
        <v>8119205</v>
      </c>
      <c r="K1772">
        <v>5.4</v>
      </c>
      <c r="L1772">
        <v>1.85</v>
      </c>
      <c r="M1772" t="s">
        <v>122</v>
      </c>
      <c r="N1772" t="s">
        <v>7436</v>
      </c>
      <c r="O1772">
        <v>23</v>
      </c>
      <c r="P1772" t="s">
        <v>8990</v>
      </c>
      <c r="Q1772">
        <v>1000</v>
      </c>
      <c r="R1772" t="s">
        <v>8989</v>
      </c>
      <c r="S1772">
        <v>937</v>
      </c>
      <c r="T1772" t="s">
        <v>3941</v>
      </c>
      <c r="U1772">
        <v>899</v>
      </c>
      <c r="V1772">
        <v>517</v>
      </c>
      <c r="W1772">
        <v>5535</v>
      </c>
      <c r="X1772">
        <v>3</v>
      </c>
      <c r="Y1772">
        <v>4288</v>
      </c>
      <c r="Z1772">
        <v>21</v>
      </c>
      <c r="AA1772">
        <v>21</v>
      </c>
      <c r="AB1772" t="s">
        <v>8993</v>
      </c>
    </row>
    <row r="1773" spans="1:28" x14ac:dyDescent="0.3">
      <c r="A1773" s="4" t="s">
        <v>8994</v>
      </c>
      <c r="B1773" t="s">
        <v>67</v>
      </c>
      <c r="C1773" t="s">
        <v>68</v>
      </c>
      <c r="D1773" t="s">
        <v>58</v>
      </c>
      <c r="E1773">
        <v>2001</v>
      </c>
      <c r="F1773">
        <v>98</v>
      </c>
      <c r="G1773" t="s">
        <v>4186</v>
      </c>
      <c r="H1773" t="s">
        <v>8995</v>
      </c>
      <c r="I1773" s="4">
        <v>28000000</v>
      </c>
      <c r="J1773" s="4">
        <v>8434601</v>
      </c>
      <c r="K1773">
        <v>4.9000000000000004</v>
      </c>
      <c r="L1773">
        <v>2.35</v>
      </c>
      <c r="M1773" t="s">
        <v>612</v>
      </c>
      <c r="N1773" t="s">
        <v>5370</v>
      </c>
      <c r="O1773">
        <v>0</v>
      </c>
      <c r="P1773" t="s">
        <v>362</v>
      </c>
      <c r="Q1773">
        <v>26000</v>
      </c>
      <c r="R1773" t="s">
        <v>6003</v>
      </c>
      <c r="S1773">
        <v>1000</v>
      </c>
      <c r="T1773" t="s">
        <v>7318</v>
      </c>
      <c r="U1773">
        <v>900</v>
      </c>
      <c r="V1773">
        <v>0</v>
      </c>
      <c r="W1773">
        <v>28867</v>
      </c>
      <c r="X1773">
        <v>5</v>
      </c>
      <c r="Y1773">
        <v>43006</v>
      </c>
      <c r="Z1773">
        <v>156</v>
      </c>
      <c r="AA1773">
        <v>460</v>
      </c>
      <c r="AB1773" t="s">
        <v>8996</v>
      </c>
    </row>
    <row r="1774" spans="1:28" x14ac:dyDescent="0.3">
      <c r="A1774" s="4" t="s">
        <v>8998</v>
      </c>
      <c r="B1774" t="s">
        <v>67</v>
      </c>
      <c r="C1774" t="s">
        <v>68</v>
      </c>
      <c r="D1774" t="s">
        <v>58</v>
      </c>
      <c r="E1774">
        <v>2015</v>
      </c>
      <c r="F1774">
        <v>107</v>
      </c>
      <c r="G1774" t="s">
        <v>2545</v>
      </c>
      <c r="H1774" t="s">
        <v>8999</v>
      </c>
      <c r="I1774" s="4">
        <v>28000000</v>
      </c>
      <c r="J1774" s="4">
        <v>6998324</v>
      </c>
      <c r="K1774">
        <v>6.1</v>
      </c>
      <c r="L1774">
        <v>1.85</v>
      </c>
      <c r="M1774" t="s">
        <v>612</v>
      </c>
      <c r="N1774" t="s">
        <v>5420</v>
      </c>
      <c r="O1774">
        <v>234</v>
      </c>
      <c r="P1774" t="s">
        <v>8997</v>
      </c>
      <c r="Q1774">
        <v>1000</v>
      </c>
      <c r="R1774" t="s">
        <v>2397</v>
      </c>
      <c r="S1774">
        <v>962</v>
      </c>
      <c r="T1774" t="s">
        <v>5135</v>
      </c>
      <c r="U1774">
        <v>660</v>
      </c>
      <c r="V1774">
        <v>0</v>
      </c>
      <c r="W1774">
        <v>3944</v>
      </c>
      <c r="X1774">
        <v>2</v>
      </c>
      <c r="Y1774">
        <v>11476</v>
      </c>
      <c r="Z1774">
        <v>125</v>
      </c>
      <c r="AA1774">
        <v>50</v>
      </c>
      <c r="AB1774" t="s">
        <v>9000</v>
      </c>
    </row>
    <row r="1775" spans="1:28" x14ac:dyDescent="0.3">
      <c r="A1775" s="4" t="s">
        <v>9003</v>
      </c>
      <c r="B1775" t="s">
        <v>67</v>
      </c>
      <c r="C1775" t="s">
        <v>68</v>
      </c>
      <c r="D1775" t="s">
        <v>58</v>
      </c>
      <c r="E1775">
        <v>2016</v>
      </c>
      <c r="F1775">
        <v>108</v>
      </c>
      <c r="G1775" t="s">
        <v>9002</v>
      </c>
      <c r="H1775" t="s">
        <v>9004</v>
      </c>
      <c r="I1775" s="4">
        <v>28000000</v>
      </c>
      <c r="J1775" s="4">
        <v>10907291</v>
      </c>
      <c r="K1775">
        <v>5.8</v>
      </c>
      <c r="L1775">
        <v>2.35</v>
      </c>
      <c r="M1775" t="s">
        <v>69</v>
      </c>
      <c r="N1775" t="s">
        <v>6073</v>
      </c>
      <c r="O1775">
        <v>23</v>
      </c>
      <c r="P1775" t="s">
        <v>765</v>
      </c>
      <c r="Q1775">
        <v>2000</v>
      </c>
      <c r="R1775" t="s">
        <v>9001</v>
      </c>
      <c r="S1775">
        <v>860</v>
      </c>
      <c r="T1775" t="s">
        <v>594</v>
      </c>
      <c r="U1775">
        <v>845</v>
      </c>
      <c r="V1775">
        <v>73000</v>
      </c>
      <c r="W1775">
        <v>4710</v>
      </c>
      <c r="X1775">
        <v>0</v>
      </c>
      <c r="Y1775">
        <v>23775</v>
      </c>
      <c r="Z1775">
        <v>225</v>
      </c>
      <c r="AA1775">
        <v>134</v>
      </c>
      <c r="AB1775" t="s">
        <v>9005</v>
      </c>
    </row>
    <row r="1776" spans="1:28" x14ac:dyDescent="0.3">
      <c r="A1776" s="4" t="s">
        <v>9008</v>
      </c>
      <c r="B1776" t="s">
        <v>67</v>
      </c>
      <c r="C1776" t="s">
        <v>68</v>
      </c>
      <c r="D1776" t="s">
        <v>58</v>
      </c>
      <c r="E1776">
        <v>1997</v>
      </c>
      <c r="F1776">
        <v>134</v>
      </c>
      <c r="G1776" t="s">
        <v>3255</v>
      </c>
      <c r="H1776" t="s">
        <v>9010</v>
      </c>
      <c r="I1776" s="4">
        <v>28000000</v>
      </c>
      <c r="J1776" s="4">
        <v>5532301</v>
      </c>
      <c r="K1776">
        <v>7</v>
      </c>
      <c r="L1776">
        <v>2.35</v>
      </c>
      <c r="M1776" t="s">
        <v>69</v>
      </c>
      <c r="N1776" t="s">
        <v>514</v>
      </c>
      <c r="O1776">
        <v>17000</v>
      </c>
      <c r="P1776" t="s">
        <v>9007</v>
      </c>
      <c r="Q1776">
        <v>2</v>
      </c>
      <c r="R1776" t="s">
        <v>9006</v>
      </c>
      <c r="S1776">
        <v>2</v>
      </c>
      <c r="T1776" t="s">
        <v>9009</v>
      </c>
      <c r="U1776">
        <v>0</v>
      </c>
      <c r="V1776">
        <v>0</v>
      </c>
      <c r="W1776">
        <v>4</v>
      </c>
      <c r="X1776">
        <v>0</v>
      </c>
      <c r="Y1776">
        <v>21606</v>
      </c>
      <c r="Z1776">
        <v>85</v>
      </c>
      <c r="AA1776">
        <v>117</v>
      </c>
      <c r="AB1776" t="s">
        <v>9011</v>
      </c>
    </row>
    <row r="1777" spans="1:28" x14ac:dyDescent="0.3">
      <c r="A1777" s="4" t="s">
        <v>9014</v>
      </c>
      <c r="B1777" t="s">
        <v>67</v>
      </c>
      <c r="C1777" t="s">
        <v>86</v>
      </c>
      <c r="D1777" t="s">
        <v>58</v>
      </c>
      <c r="E1777">
        <v>2008</v>
      </c>
      <c r="F1777">
        <v>110</v>
      </c>
      <c r="G1777" t="s">
        <v>1437</v>
      </c>
      <c r="H1777" t="s">
        <v>9016</v>
      </c>
      <c r="I1777" s="4">
        <v>27000000</v>
      </c>
      <c r="J1777" s="4">
        <v>2775593</v>
      </c>
      <c r="K1777">
        <v>6.5</v>
      </c>
      <c r="L1777">
        <v>1.85</v>
      </c>
      <c r="M1777" t="s">
        <v>612</v>
      </c>
      <c r="N1777" t="s">
        <v>9012</v>
      </c>
      <c r="O1777">
        <v>53</v>
      </c>
      <c r="P1777" t="s">
        <v>1572</v>
      </c>
      <c r="Q1777">
        <v>480</v>
      </c>
      <c r="R1777" t="s">
        <v>9013</v>
      </c>
      <c r="S1777">
        <v>261</v>
      </c>
      <c r="T1777" t="s">
        <v>9015</v>
      </c>
      <c r="U1777">
        <v>87</v>
      </c>
      <c r="V1777">
        <v>0</v>
      </c>
      <c r="W1777">
        <v>858</v>
      </c>
      <c r="X1777">
        <v>4</v>
      </c>
      <c r="Y1777">
        <v>61269</v>
      </c>
      <c r="Z1777">
        <v>135</v>
      </c>
      <c r="AA1777">
        <v>98</v>
      </c>
      <c r="AB1777" t="s">
        <v>9017</v>
      </c>
    </row>
    <row r="1778" spans="1:28" x14ac:dyDescent="0.3">
      <c r="A1778" s="4" t="s">
        <v>9020</v>
      </c>
      <c r="B1778" t="s">
        <v>67</v>
      </c>
      <c r="C1778" t="s">
        <v>68</v>
      </c>
      <c r="D1778" t="s">
        <v>58</v>
      </c>
      <c r="E1778">
        <v>2013</v>
      </c>
      <c r="F1778">
        <v>103</v>
      </c>
      <c r="G1778" t="s">
        <v>1771</v>
      </c>
      <c r="H1778" t="s">
        <v>9021</v>
      </c>
      <c r="I1778" s="4">
        <v>28000000</v>
      </c>
      <c r="J1778" s="4">
        <v>28751715</v>
      </c>
      <c r="K1778">
        <v>6.6</v>
      </c>
      <c r="L1778">
        <v>2.35</v>
      </c>
      <c r="M1778" t="s">
        <v>612</v>
      </c>
      <c r="N1778" t="s">
        <v>9018</v>
      </c>
      <c r="O1778">
        <v>65</v>
      </c>
      <c r="P1778" t="s">
        <v>516</v>
      </c>
      <c r="Q1778">
        <v>17000</v>
      </c>
      <c r="R1778" t="s">
        <v>9019</v>
      </c>
      <c r="S1778">
        <v>927</v>
      </c>
      <c r="T1778" t="s">
        <v>6075</v>
      </c>
      <c r="U1778">
        <v>405</v>
      </c>
      <c r="V1778">
        <v>36000</v>
      </c>
      <c r="W1778">
        <v>19168</v>
      </c>
      <c r="X1778">
        <v>0</v>
      </c>
      <c r="Y1778">
        <v>202967</v>
      </c>
      <c r="Z1778">
        <v>350</v>
      </c>
      <c r="AA1778">
        <v>378</v>
      </c>
      <c r="AB1778" t="s">
        <v>9022</v>
      </c>
    </row>
    <row r="1779" spans="1:28" x14ac:dyDescent="0.3">
      <c r="A1779" s="4" t="s">
        <v>9026</v>
      </c>
      <c r="B1779" t="s">
        <v>2794</v>
      </c>
      <c r="C1779" t="s">
        <v>3583</v>
      </c>
      <c r="D1779" t="s">
        <v>58</v>
      </c>
      <c r="E1779">
        <v>2006</v>
      </c>
      <c r="F1779">
        <v>145</v>
      </c>
      <c r="G1779" t="s">
        <v>9025</v>
      </c>
      <c r="H1779" t="s">
        <v>9028</v>
      </c>
      <c r="I1779" s="4">
        <v>24000000</v>
      </c>
      <c r="J1779" s="4" t="s">
        <v>24161</v>
      </c>
      <c r="K1779">
        <v>6.1</v>
      </c>
      <c r="L1779">
        <v>1.85</v>
      </c>
      <c r="M1779" t="s">
        <v>24161</v>
      </c>
      <c r="N1779" t="s">
        <v>9023</v>
      </c>
      <c r="O1779">
        <v>13</v>
      </c>
      <c r="P1779" t="s">
        <v>2840</v>
      </c>
      <c r="Q1779">
        <v>10000</v>
      </c>
      <c r="R1779" t="s">
        <v>9024</v>
      </c>
      <c r="S1779">
        <v>1000</v>
      </c>
      <c r="T1779" t="s">
        <v>9027</v>
      </c>
      <c r="U1779">
        <v>278</v>
      </c>
      <c r="V1779">
        <v>0</v>
      </c>
      <c r="W1779">
        <v>11669</v>
      </c>
      <c r="X1779">
        <v>1</v>
      </c>
      <c r="Y1779">
        <v>10266</v>
      </c>
      <c r="Z1779">
        <v>31</v>
      </c>
      <c r="AA1779">
        <v>84</v>
      </c>
      <c r="AB1779" t="s">
        <v>9029</v>
      </c>
    </row>
    <row r="1780" spans="1:28" x14ac:dyDescent="0.3">
      <c r="A1780" s="4" t="s">
        <v>9031</v>
      </c>
      <c r="B1780" t="s">
        <v>67</v>
      </c>
      <c r="C1780" t="s">
        <v>1487</v>
      </c>
      <c r="D1780" t="s">
        <v>58</v>
      </c>
      <c r="E1780">
        <v>2014</v>
      </c>
      <c r="F1780">
        <v>100</v>
      </c>
      <c r="G1780" t="s">
        <v>491</v>
      </c>
      <c r="H1780" t="s">
        <v>9032</v>
      </c>
      <c r="I1780" s="4">
        <v>28000000</v>
      </c>
      <c r="J1780" s="4">
        <v>20285518</v>
      </c>
      <c r="K1780">
        <v>5.7</v>
      </c>
      <c r="L1780">
        <v>2.35</v>
      </c>
      <c r="M1780" t="s">
        <v>69</v>
      </c>
      <c r="N1780" t="s">
        <v>9030</v>
      </c>
      <c r="O1780">
        <v>11</v>
      </c>
      <c r="P1780" t="s">
        <v>360</v>
      </c>
      <c r="Q1780">
        <v>23000</v>
      </c>
      <c r="R1780" t="s">
        <v>2172</v>
      </c>
      <c r="S1780">
        <v>727</v>
      </c>
      <c r="T1780" t="s">
        <v>1748</v>
      </c>
      <c r="U1780">
        <v>561</v>
      </c>
      <c r="V1780">
        <v>0</v>
      </c>
      <c r="W1780">
        <v>25387</v>
      </c>
      <c r="X1780">
        <v>2</v>
      </c>
      <c r="Y1780">
        <v>32103</v>
      </c>
      <c r="Z1780">
        <v>177</v>
      </c>
      <c r="AA1780">
        <v>112</v>
      </c>
      <c r="AB1780" t="s">
        <v>9033</v>
      </c>
    </row>
    <row r="1781" spans="1:28" x14ac:dyDescent="0.3">
      <c r="A1781" s="4" t="s">
        <v>9036</v>
      </c>
      <c r="B1781" t="s">
        <v>67</v>
      </c>
      <c r="C1781" t="s">
        <v>86</v>
      </c>
      <c r="D1781" t="s">
        <v>58</v>
      </c>
      <c r="E1781">
        <v>1983</v>
      </c>
      <c r="F1781">
        <v>131</v>
      </c>
      <c r="G1781" t="s">
        <v>80</v>
      </c>
      <c r="H1781" t="s">
        <v>9038</v>
      </c>
      <c r="I1781" s="4">
        <v>27500000</v>
      </c>
      <c r="J1781" s="4">
        <v>67900000</v>
      </c>
      <c r="K1781">
        <v>6.6</v>
      </c>
      <c r="L1781">
        <v>2.35</v>
      </c>
      <c r="M1781" t="s">
        <v>122</v>
      </c>
      <c r="N1781" t="s">
        <v>6141</v>
      </c>
      <c r="O1781">
        <v>46</v>
      </c>
      <c r="P1781" t="s">
        <v>9035</v>
      </c>
      <c r="Q1781">
        <v>594</v>
      </c>
      <c r="R1781" t="s">
        <v>9034</v>
      </c>
      <c r="S1781">
        <v>303</v>
      </c>
      <c r="T1781" t="s">
        <v>9037</v>
      </c>
      <c r="U1781">
        <v>293</v>
      </c>
      <c r="V1781">
        <v>0</v>
      </c>
      <c r="W1781">
        <v>1898</v>
      </c>
      <c r="X1781">
        <v>0</v>
      </c>
      <c r="Y1781">
        <v>74374</v>
      </c>
      <c r="Z1781">
        <v>106</v>
      </c>
      <c r="AA1781">
        <v>225</v>
      </c>
      <c r="AB1781" t="s">
        <v>9039</v>
      </c>
    </row>
    <row r="1782" spans="1:28" x14ac:dyDescent="0.3">
      <c r="A1782" s="4" t="s">
        <v>9041</v>
      </c>
      <c r="B1782" t="s">
        <v>67</v>
      </c>
      <c r="C1782" t="s">
        <v>68</v>
      </c>
      <c r="D1782" t="s">
        <v>58</v>
      </c>
      <c r="E1782">
        <v>2007</v>
      </c>
      <c r="F1782">
        <v>133</v>
      </c>
      <c r="G1782" t="s">
        <v>1700</v>
      </c>
      <c r="H1782" t="s">
        <v>9042</v>
      </c>
      <c r="I1782" s="4">
        <v>30000000</v>
      </c>
      <c r="J1782" s="4">
        <v>148734225</v>
      </c>
      <c r="K1782">
        <v>7</v>
      </c>
      <c r="L1782">
        <v>1.85</v>
      </c>
      <c r="M1782" t="s">
        <v>612</v>
      </c>
      <c r="N1782" t="s">
        <v>3232</v>
      </c>
      <c r="O1782">
        <v>0</v>
      </c>
      <c r="P1782" t="s">
        <v>4227</v>
      </c>
      <c r="Q1782">
        <v>11000</v>
      </c>
      <c r="R1782" t="s">
        <v>9040</v>
      </c>
      <c r="S1782">
        <v>985</v>
      </c>
      <c r="T1782" t="s">
        <v>7365</v>
      </c>
      <c r="U1782">
        <v>529</v>
      </c>
      <c r="V1782">
        <v>0</v>
      </c>
      <c r="W1782">
        <v>12874</v>
      </c>
      <c r="X1782">
        <v>2</v>
      </c>
      <c r="Y1782">
        <v>298590</v>
      </c>
      <c r="Z1782">
        <v>251</v>
      </c>
      <c r="AA1782">
        <v>559</v>
      </c>
      <c r="AB1782" t="s">
        <v>9043</v>
      </c>
    </row>
    <row r="1783" spans="1:28" x14ac:dyDescent="0.3">
      <c r="A1783" s="4" t="s">
        <v>9045</v>
      </c>
      <c r="B1783" t="s">
        <v>67</v>
      </c>
      <c r="C1783" t="s">
        <v>68</v>
      </c>
      <c r="D1783" t="s">
        <v>58</v>
      </c>
      <c r="E1783">
        <v>2009</v>
      </c>
      <c r="F1783">
        <v>109</v>
      </c>
      <c r="G1783" t="s">
        <v>19</v>
      </c>
      <c r="H1783" t="s">
        <v>9047</v>
      </c>
      <c r="I1783" s="4">
        <v>30000000</v>
      </c>
      <c r="J1783" s="4">
        <v>49185998</v>
      </c>
      <c r="K1783">
        <v>7.4</v>
      </c>
      <c r="L1783">
        <v>2.35</v>
      </c>
      <c r="M1783" t="s">
        <v>69</v>
      </c>
      <c r="N1783" t="s">
        <v>6394</v>
      </c>
      <c r="O1783">
        <v>415</v>
      </c>
      <c r="P1783" t="s">
        <v>1628</v>
      </c>
      <c r="Q1783">
        <v>673</v>
      </c>
      <c r="R1783" t="s">
        <v>9044</v>
      </c>
      <c r="S1783">
        <v>489</v>
      </c>
      <c r="T1783" t="s">
        <v>9046</v>
      </c>
      <c r="U1783">
        <v>228</v>
      </c>
      <c r="V1783">
        <v>15000</v>
      </c>
      <c r="W1783">
        <v>1775</v>
      </c>
      <c r="X1783">
        <v>2</v>
      </c>
      <c r="Y1783">
        <v>74476</v>
      </c>
      <c r="Z1783">
        <v>148</v>
      </c>
      <c r="AA1783">
        <v>184</v>
      </c>
      <c r="AB1783" t="s">
        <v>9048</v>
      </c>
    </row>
    <row r="1784" spans="1:28" x14ac:dyDescent="0.3">
      <c r="A1784" s="4" t="s">
        <v>9049</v>
      </c>
      <c r="B1784" t="s">
        <v>67</v>
      </c>
      <c r="C1784" t="s">
        <v>68</v>
      </c>
      <c r="D1784" t="s">
        <v>58</v>
      </c>
      <c r="E1784">
        <v>2008</v>
      </c>
      <c r="F1784">
        <v>114</v>
      </c>
      <c r="G1784" t="s">
        <v>1437</v>
      </c>
      <c r="H1784" t="s">
        <v>9050</v>
      </c>
      <c r="I1784" s="4">
        <v>35000000</v>
      </c>
      <c r="J1784" s="4">
        <v>42168445</v>
      </c>
      <c r="K1784">
        <v>5.3</v>
      </c>
      <c r="L1784">
        <v>1.85</v>
      </c>
      <c r="M1784" t="s">
        <v>69</v>
      </c>
      <c r="N1784" t="s">
        <v>6796</v>
      </c>
      <c r="O1784">
        <v>92</v>
      </c>
      <c r="P1784" t="s">
        <v>5451</v>
      </c>
      <c r="Q1784">
        <v>940</v>
      </c>
      <c r="R1784" t="s">
        <v>5269</v>
      </c>
      <c r="S1784">
        <v>706</v>
      </c>
      <c r="T1784" t="s">
        <v>832</v>
      </c>
      <c r="U1784">
        <v>436</v>
      </c>
      <c r="V1784">
        <v>464</v>
      </c>
      <c r="W1784">
        <v>3565</v>
      </c>
      <c r="X1784">
        <v>3</v>
      </c>
      <c r="Y1784">
        <v>10791</v>
      </c>
      <c r="Z1784">
        <v>76</v>
      </c>
      <c r="AA1784">
        <v>39</v>
      </c>
      <c r="AB1784" t="s">
        <v>9051</v>
      </c>
    </row>
    <row r="1785" spans="1:28" x14ac:dyDescent="0.3">
      <c r="A1785" s="4" t="s">
        <v>9054</v>
      </c>
      <c r="B1785" t="s">
        <v>67</v>
      </c>
      <c r="C1785" t="s">
        <v>86</v>
      </c>
      <c r="D1785" t="s">
        <v>58</v>
      </c>
      <c r="E1785">
        <v>1984</v>
      </c>
      <c r="F1785">
        <v>164</v>
      </c>
      <c r="G1785" t="s">
        <v>2176</v>
      </c>
      <c r="H1785" t="s">
        <v>9055</v>
      </c>
      <c r="I1785" s="4">
        <v>16000000</v>
      </c>
      <c r="J1785" s="4">
        <v>26400000</v>
      </c>
      <c r="K1785">
        <v>7.4</v>
      </c>
      <c r="L1785">
        <v>1.85</v>
      </c>
      <c r="M1785" t="s">
        <v>122</v>
      </c>
      <c r="N1785" t="s">
        <v>9052</v>
      </c>
      <c r="O1785">
        <v>767</v>
      </c>
      <c r="P1785" t="s">
        <v>9053</v>
      </c>
      <c r="Q1785">
        <v>358</v>
      </c>
      <c r="R1785" t="s">
        <v>7947</v>
      </c>
      <c r="S1785">
        <v>223</v>
      </c>
      <c r="T1785" t="s">
        <v>923</v>
      </c>
      <c r="U1785">
        <v>162</v>
      </c>
      <c r="V1785">
        <v>845</v>
      </c>
      <c r="W1785">
        <v>1334</v>
      </c>
      <c r="X1785">
        <v>0</v>
      </c>
      <c r="Y1785">
        <v>12980</v>
      </c>
      <c r="Z1785">
        <v>52</v>
      </c>
      <c r="AA1785">
        <v>89</v>
      </c>
      <c r="AB1785" t="s">
        <v>9056</v>
      </c>
    </row>
    <row r="1786" spans="1:28" x14ac:dyDescent="0.3">
      <c r="A1786" s="4" t="s">
        <v>9060</v>
      </c>
      <c r="B1786" t="s">
        <v>67</v>
      </c>
      <c r="C1786" t="s">
        <v>86</v>
      </c>
      <c r="D1786" t="s">
        <v>58</v>
      </c>
      <c r="E1786">
        <v>2006</v>
      </c>
      <c r="F1786">
        <v>92</v>
      </c>
      <c r="G1786" t="s">
        <v>5278</v>
      </c>
      <c r="H1786" t="s">
        <v>9062</v>
      </c>
      <c r="I1786" s="4">
        <v>15000000</v>
      </c>
      <c r="J1786" s="4">
        <v>17508670</v>
      </c>
      <c r="K1786">
        <v>7.4</v>
      </c>
      <c r="L1786">
        <v>1.85</v>
      </c>
      <c r="M1786" t="s">
        <v>612</v>
      </c>
      <c r="N1786" t="s">
        <v>9057</v>
      </c>
      <c r="O1786">
        <v>14</v>
      </c>
      <c r="P1786" t="s">
        <v>9059</v>
      </c>
      <c r="Q1786">
        <v>386</v>
      </c>
      <c r="R1786" t="s">
        <v>9058</v>
      </c>
      <c r="S1786">
        <v>99</v>
      </c>
      <c r="T1786" t="s">
        <v>9061</v>
      </c>
      <c r="U1786">
        <v>78</v>
      </c>
      <c r="V1786">
        <v>0</v>
      </c>
      <c r="W1786">
        <v>646</v>
      </c>
      <c r="X1786">
        <v>0</v>
      </c>
      <c r="Y1786">
        <v>64625</v>
      </c>
      <c r="Z1786">
        <v>220</v>
      </c>
      <c r="AA1786">
        <v>281</v>
      </c>
      <c r="AB1786" t="s">
        <v>9063</v>
      </c>
    </row>
    <row r="1787" spans="1:28" x14ac:dyDescent="0.3">
      <c r="A1787" s="4" t="s">
        <v>9064</v>
      </c>
      <c r="B1787" t="s">
        <v>67</v>
      </c>
      <c r="C1787" t="s">
        <v>68</v>
      </c>
      <c r="D1787" t="s">
        <v>58</v>
      </c>
      <c r="E1787">
        <v>2007</v>
      </c>
      <c r="F1787">
        <v>122</v>
      </c>
      <c r="G1787" t="s">
        <v>4085</v>
      </c>
      <c r="H1787" t="s">
        <v>9065</v>
      </c>
      <c r="I1787" s="4">
        <v>27500000</v>
      </c>
      <c r="J1787" s="4">
        <v>9664316</v>
      </c>
      <c r="K1787">
        <v>6.8</v>
      </c>
      <c r="L1787">
        <v>2.35</v>
      </c>
      <c r="M1787" t="s">
        <v>612</v>
      </c>
      <c r="N1787" t="s">
        <v>842</v>
      </c>
      <c r="O1787">
        <v>151</v>
      </c>
      <c r="P1787" t="s">
        <v>109</v>
      </c>
      <c r="Q1787">
        <v>24000</v>
      </c>
      <c r="R1787" t="s">
        <v>400</v>
      </c>
      <c r="S1787">
        <v>15000</v>
      </c>
      <c r="T1787" t="s">
        <v>2395</v>
      </c>
      <c r="U1787">
        <v>11000</v>
      </c>
      <c r="V1787">
        <v>0</v>
      </c>
      <c r="W1787">
        <v>50950</v>
      </c>
      <c r="X1787">
        <v>2</v>
      </c>
      <c r="Y1787">
        <v>47203</v>
      </c>
      <c r="Z1787">
        <v>131</v>
      </c>
      <c r="AA1787">
        <v>197</v>
      </c>
      <c r="AB1787" t="s">
        <v>9066</v>
      </c>
    </row>
    <row r="1788" spans="1:28" x14ac:dyDescent="0.3">
      <c r="A1788" s="4" t="s">
        <v>24089</v>
      </c>
      <c r="B1788" t="s">
        <v>67</v>
      </c>
      <c r="C1788" t="s">
        <v>68</v>
      </c>
      <c r="D1788" t="s">
        <v>58</v>
      </c>
      <c r="E1788" t="s">
        <v>24161</v>
      </c>
      <c r="F1788">
        <v>42</v>
      </c>
      <c r="G1788" t="s">
        <v>9067</v>
      </c>
      <c r="H1788" t="s">
        <v>9069</v>
      </c>
      <c r="I1788" s="4" t="s">
        <v>24161</v>
      </c>
      <c r="J1788" s="4" t="s">
        <v>24161</v>
      </c>
      <c r="K1788">
        <v>7.9</v>
      </c>
      <c r="L1788">
        <v>16</v>
      </c>
      <c r="M1788" t="s">
        <v>1150</v>
      </c>
      <c r="N1788" t="s">
        <v>24161</v>
      </c>
      <c r="O1788" t="s">
        <v>24161</v>
      </c>
      <c r="P1788" t="s">
        <v>988</v>
      </c>
      <c r="Q1788">
        <v>766</v>
      </c>
      <c r="R1788" t="s">
        <v>1367</v>
      </c>
      <c r="S1788">
        <v>638</v>
      </c>
      <c r="T1788" t="s">
        <v>9068</v>
      </c>
      <c r="U1788">
        <v>535</v>
      </c>
      <c r="V1788">
        <v>11000</v>
      </c>
      <c r="W1788">
        <v>2707</v>
      </c>
      <c r="X1788">
        <v>2</v>
      </c>
      <c r="Y1788">
        <v>38177</v>
      </c>
      <c r="Z1788">
        <v>7</v>
      </c>
      <c r="AA1788">
        <v>131</v>
      </c>
      <c r="AB1788" t="s">
        <v>9070</v>
      </c>
    </row>
    <row r="1789" spans="1:28" x14ac:dyDescent="0.3">
      <c r="A1789" s="4" t="s">
        <v>9072</v>
      </c>
      <c r="B1789" t="s">
        <v>67</v>
      </c>
      <c r="C1789" t="s">
        <v>68</v>
      </c>
      <c r="D1789" t="s">
        <v>58</v>
      </c>
      <c r="E1789">
        <v>1991</v>
      </c>
      <c r="F1789">
        <v>110</v>
      </c>
      <c r="G1789" t="s">
        <v>254</v>
      </c>
      <c r="H1789" t="s">
        <v>9073</v>
      </c>
      <c r="I1789" s="4">
        <v>30000000</v>
      </c>
      <c r="J1789" s="4">
        <v>74888996</v>
      </c>
      <c r="K1789">
        <v>7.2</v>
      </c>
      <c r="L1789">
        <v>2.35</v>
      </c>
      <c r="M1789" t="s">
        <v>122</v>
      </c>
      <c r="N1789" t="s">
        <v>9071</v>
      </c>
      <c r="O1789">
        <v>120</v>
      </c>
      <c r="P1789" t="s">
        <v>1053</v>
      </c>
      <c r="Q1789">
        <v>12000</v>
      </c>
      <c r="R1789" t="s">
        <v>4480</v>
      </c>
      <c r="S1789">
        <v>1000</v>
      </c>
      <c r="T1789" t="s">
        <v>7276</v>
      </c>
      <c r="U1789">
        <v>664</v>
      </c>
      <c r="V1789">
        <v>0</v>
      </c>
      <c r="W1789">
        <v>16230</v>
      </c>
      <c r="X1789">
        <v>0</v>
      </c>
      <c r="Y1789">
        <v>55513</v>
      </c>
      <c r="Z1789">
        <v>112</v>
      </c>
      <c r="AA1789">
        <v>188</v>
      </c>
      <c r="AB1789" t="s">
        <v>9074</v>
      </c>
    </row>
    <row r="1790" spans="1:28" x14ac:dyDescent="0.3">
      <c r="A1790" s="4" t="s">
        <v>9076</v>
      </c>
      <c r="B1790" t="s">
        <v>67</v>
      </c>
      <c r="C1790" t="s">
        <v>68</v>
      </c>
      <c r="D1790" t="s">
        <v>58</v>
      </c>
      <c r="E1790">
        <v>2002</v>
      </c>
      <c r="F1790">
        <v>116</v>
      </c>
      <c r="G1790" t="s">
        <v>19</v>
      </c>
      <c r="H1790" t="s">
        <v>9078</v>
      </c>
      <c r="I1790" s="4">
        <v>27000000</v>
      </c>
      <c r="J1790" s="4">
        <v>69586544</v>
      </c>
      <c r="K1790">
        <v>6</v>
      </c>
      <c r="L1790">
        <v>2.35</v>
      </c>
      <c r="M1790" t="s">
        <v>69</v>
      </c>
      <c r="N1790" t="s">
        <v>9075</v>
      </c>
      <c r="O1790">
        <v>144</v>
      </c>
      <c r="P1790" t="s">
        <v>7755</v>
      </c>
      <c r="Q1790">
        <v>1000</v>
      </c>
      <c r="R1790" t="s">
        <v>8223</v>
      </c>
      <c r="S1790">
        <v>482</v>
      </c>
      <c r="T1790" t="s">
        <v>9077</v>
      </c>
      <c r="U1790">
        <v>477</v>
      </c>
      <c r="V1790">
        <v>0</v>
      </c>
      <c r="W1790">
        <v>3845</v>
      </c>
      <c r="X1790">
        <v>4</v>
      </c>
      <c r="Y1790">
        <v>15352</v>
      </c>
      <c r="Z1790">
        <v>93</v>
      </c>
      <c r="AA1790">
        <v>199</v>
      </c>
      <c r="AB1790" t="s">
        <v>9079</v>
      </c>
    </row>
    <row r="1791" spans="1:28" x14ac:dyDescent="0.3">
      <c r="A1791" s="4" t="s">
        <v>9080</v>
      </c>
      <c r="B1791" t="s">
        <v>67</v>
      </c>
      <c r="C1791" t="s">
        <v>68</v>
      </c>
      <c r="D1791" t="s">
        <v>58</v>
      </c>
      <c r="E1791">
        <v>1997</v>
      </c>
      <c r="F1791">
        <v>115</v>
      </c>
      <c r="G1791" t="s">
        <v>2161</v>
      </c>
      <c r="H1791" t="s">
        <v>9082</v>
      </c>
      <c r="I1791" s="4">
        <v>27000000</v>
      </c>
      <c r="J1791" s="4">
        <v>60491560</v>
      </c>
      <c r="K1791">
        <v>6.6</v>
      </c>
      <c r="L1791">
        <v>2.35</v>
      </c>
      <c r="M1791" t="s">
        <v>612</v>
      </c>
      <c r="N1791" t="s">
        <v>5168</v>
      </c>
      <c r="O1791">
        <v>39</v>
      </c>
      <c r="P1791" t="s">
        <v>493</v>
      </c>
      <c r="Q1791">
        <v>11000</v>
      </c>
      <c r="R1791" t="s">
        <v>1041</v>
      </c>
      <c r="S1791">
        <v>956</v>
      </c>
      <c r="T1791" t="s">
        <v>9081</v>
      </c>
      <c r="U1791">
        <v>685</v>
      </c>
      <c r="V1791">
        <v>0</v>
      </c>
      <c r="W1791">
        <v>14322</v>
      </c>
      <c r="X1791">
        <v>1</v>
      </c>
      <c r="Y1791">
        <v>50653</v>
      </c>
      <c r="Z1791">
        <v>83</v>
      </c>
      <c r="AA1791">
        <v>143</v>
      </c>
      <c r="AB1791" t="s">
        <v>9083</v>
      </c>
    </row>
    <row r="1792" spans="1:28" x14ac:dyDescent="0.3">
      <c r="A1792" s="4" t="s">
        <v>9086</v>
      </c>
      <c r="B1792" t="s">
        <v>67</v>
      </c>
      <c r="C1792" t="s">
        <v>68</v>
      </c>
      <c r="D1792" t="s">
        <v>58</v>
      </c>
      <c r="E1792">
        <v>1980</v>
      </c>
      <c r="F1792">
        <v>148</v>
      </c>
      <c r="G1792" t="s">
        <v>9085</v>
      </c>
      <c r="H1792" t="s">
        <v>9088</v>
      </c>
      <c r="I1792" s="4">
        <v>27000000</v>
      </c>
      <c r="J1792" s="4">
        <v>54200000</v>
      </c>
      <c r="K1792">
        <v>7.9</v>
      </c>
      <c r="L1792">
        <v>1.85</v>
      </c>
      <c r="M1792" t="s">
        <v>612</v>
      </c>
      <c r="N1792" t="s">
        <v>5249</v>
      </c>
      <c r="O1792">
        <v>644</v>
      </c>
      <c r="P1792" t="s">
        <v>7950</v>
      </c>
      <c r="Q1792">
        <v>1000</v>
      </c>
      <c r="R1792" t="s">
        <v>9084</v>
      </c>
      <c r="S1792">
        <v>809</v>
      </c>
      <c r="T1792" t="s">
        <v>9087</v>
      </c>
      <c r="U1792">
        <v>326</v>
      </c>
      <c r="V1792">
        <v>14000</v>
      </c>
      <c r="W1792">
        <v>2566</v>
      </c>
      <c r="X1792">
        <v>1</v>
      </c>
      <c r="Y1792">
        <v>142448</v>
      </c>
      <c r="Z1792">
        <v>125</v>
      </c>
      <c r="AA1792">
        <v>319</v>
      </c>
      <c r="AB1792" t="s">
        <v>9089</v>
      </c>
    </row>
    <row r="1793" spans="1:28" x14ac:dyDescent="0.3">
      <c r="A1793" s="4" t="s">
        <v>9092</v>
      </c>
      <c r="B1793" t="s">
        <v>67</v>
      </c>
      <c r="C1793" t="s">
        <v>68</v>
      </c>
      <c r="D1793" t="s">
        <v>58</v>
      </c>
      <c r="E1793">
        <v>2008</v>
      </c>
      <c r="F1793">
        <v>119</v>
      </c>
      <c r="G1793" t="s">
        <v>9091</v>
      </c>
      <c r="H1793" t="s">
        <v>9094</v>
      </c>
      <c r="I1793" s="4" t="s">
        <v>24161</v>
      </c>
      <c r="J1793" s="4">
        <v>44087387</v>
      </c>
      <c r="K1793">
        <v>6.2</v>
      </c>
      <c r="L1793">
        <v>1.85</v>
      </c>
      <c r="M1793" t="s">
        <v>69</v>
      </c>
      <c r="N1793" t="s">
        <v>9090</v>
      </c>
      <c r="O1793">
        <v>43</v>
      </c>
      <c r="P1793" t="s">
        <v>667</v>
      </c>
      <c r="Q1793">
        <v>953</v>
      </c>
      <c r="R1793" t="s">
        <v>1764</v>
      </c>
      <c r="S1793">
        <v>713</v>
      </c>
      <c r="T1793" t="s">
        <v>9093</v>
      </c>
      <c r="U1793">
        <v>523</v>
      </c>
      <c r="V1793">
        <v>894</v>
      </c>
      <c r="W1793">
        <v>3525</v>
      </c>
      <c r="X1793">
        <v>4</v>
      </c>
      <c r="Y1793">
        <v>22304</v>
      </c>
      <c r="Z1793">
        <v>73</v>
      </c>
      <c r="AA1793">
        <v>33</v>
      </c>
      <c r="AB1793" t="s">
        <v>9095</v>
      </c>
    </row>
    <row r="1794" spans="1:28" x14ac:dyDescent="0.3">
      <c r="A1794" s="4" t="s">
        <v>9098</v>
      </c>
      <c r="B1794" t="s">
        <v>67</v>
      </c>
      <c r="C1794" t="s">
        <v>68</v>
      </c>
      <c r="D1794" t="s">
        <v>58</v>
      </c>
      <c r="E1794">
        <v>2012</v>
      </c>
      <c r="F1794">
        <v>118</v>
      </c>
      <c r="G1794" t="s">
        <v>6416</v>
      </c>
      <c r="H1794" t="s">
        <v>9099</v>
      </c>
      <c r="I1794" s="4">
        <v>25000000</v>
      </c>
      <c r="J1794" s="4">
        <v>30920167</v>
      </c>
      <c r="K1794">
        <v>5.7</v>
      </c>
      <c r="L1794">
        <v>2.35</v>
      </c>
      <c r="M1794" t="s">
        <v>69</v>
      </c>
      <c r="N1794" t="s">
        <v>3418</v>
      </c>
      <c r="O1794">
        <v>650</v>
      </c>
      <c r="P1794" t="s">
        <v>9097</v>
      </c>
      <c r="Q1794">
        <v>1000</v>
      </c>
      <c r="R1794" t="s">
        <v>9096</v>
      </c>
      <c r="S1794">
        <v>773</v>
      </c>
      <c r="T1794" t="s">
        <v>6640</v>
      </c>
      <c r="U1794">
        <v>715</v>
      </c>
      <c r="V1794">
        <v>0</v>
      </c>
      <c r="W1794">
        <v>3389</v>
      </c>
      <c r="X1794">
        <v>4</v>
      </c>
      <c r="Y1794">
        <v>6476</v>
      </c>
      <c r="Z1794">
        <v>98</v>
      </c>
      <c r="AA1794">
        <v>71</v>
      </c>
      <c r="AB1794" t="s">
        <v>9100</v>
      </c>
    </row>
    <row r="1795" spans="1:28" x14ac:dyDescent="0.3">
      <c r="A1795" s="4" t="s">
        <v>9103</v>
      </c>
      <c r="B1795" t="s">
        <v>67</v>
      </c>
      <c r="C1795" t="s">
        <v>86</v>
      </c>
      <c r="D1795" t="s">
        <v>58</v>
      </c>
      <c r="E1795">
        <v>2002</v>
      </c>
      <c r="F1795">
        <v>101</v>
      </c>
      <c r="G1795" t="s">
        <v>1437</v>
      </c>
      <c r="H1795" t="s">
        <v>9105</v>
      </c>
      <c r="I1795" s="4">
        <v>30000000</v>
      </c>
      <c r="J1795" s="4">
        <v>40566655</v>
      </c>
      <c r="K1795">
        <v>7.1</v>
      </c>
      <c r="L1795">
        <v>2.35</v>
      </c>
      <c r="M1795" t="s">
        <v>69</v>
      </c>
      <c r="N1795" t="s">
        <v>225</v>
      </c>
      <c r="O1795">
        <v>129</v>
      </c>
      <c r="P1795" t="s">
        <v>9102</v>
      </c>
      <c r="Q1795">
        <v>66</v>
      </c>
      <c r="R1795" t="s">
        <v>9101</v>
      </c>
      <c r="S1795">
        <v>5</v>
      </c>
      <c r="T1795" t="s">
        <v>9104</v>
      </c>
      <c r="U1795">
        <v>3</v>
      </c>
      <c r="V1795">
        <v>0</v>
      </c>
      <c r="W1795">
        <v>74</v>
      </c>
      <c r="X1795">
        <v>0</v>
      </c>
      <c r="Y1795">
        <v>144021</v>
      </c>
      <c r="Z1795">
        <v>158</v>
      </c>
      <c r="AA1795">
        <v>391</v>
      </c>
      <c r="AB1795" t="s">
        <v>9106</v>
      </c>
    </row>
    <row r="1796" spans="1:28" x14ac:dyDescent="0.3">
      <c r="A1796" s="4" t="s">
        <v>9107</v>
      </c>
      <c r="B1796" t="s">
        <v>67</v>
      </c>
      <c r="C1796" t="s">
        <v>68</v>
      </c>
      <c r="D1796" t="s">
        <v>58</v>
      </c>
      <c r="E1796">
        <v>1999</v>
      </c>
      <c r="F1796">
        <v>82</v>
      </c>
      <c r="G1796" t="s">
        <v>8525</v>
      </c>
      <c r="H1796" t="s">
        <v>9109</v>
      </c>
      <c r="I1796" s="4">
        <v>27000000</v>
      </c>
      <c r="J1796" s="4">
        <v>31768374</v>
      </c>
      <c r="K1796">
        <v>5.6</v>
      </c>
      <c r="L1796">
        <v>2.35</v>
      </c>
      <c r="M1796" t="s">
        <v>612</v>
      </c>
      <c r="N1796" t="s">
        <v>7059</v>
      </c>
      <c r="O1796">
        <v>49</v>
      </c>
      <c r="P1796" t="s">
        <v>457</v>
      </c>
      <c r="Q1796">
        <v>1000</v>
      </c>
      <c r="R1796" t="s">
        <v>3191</v>
      </c>
      <c r="S1796">
        <v>888</v>
      </c>
      <c r="T1796" t="s">
        <v>9108</v>
      </c>
      <c r="U1796">
        <v>429</v>
      </c>
      <c r="V1796">
        <v>2000</v>
      </c>
      <c r="W1796">
        <v>3313</v>
      </c>
      <c r="X1796">
        <v>0</v>
      </c>
      <c r="Y1796">
        <v>42761</v>
      </c>
      <c r="Z1796">
        <v>152</v>
      </c>
      <c r="AA1796">
        <v>366</v>
      </c>
      <c r="AB1796" t="s">
        <v>9110</v>
      </c>
    </row>
    <row r="1797" spans="1:28" x14ac:dyDescent="0.3">
      <c r="A1797" s="4" t="s">
        <v>9111</v>
      </c>
      <c r="B1797" t="s">
        <v>67</v>
      </c>
      <c r="C1797" t="s">
        <v>793</v>
      </c>
      <c r="D1797" t="s">
        <v>58</v>
      </c>
      <c r="E1797">
        <v>2006</v>
      </c>
      <c r="F1797">
        <v>110</v>
      </c>
      <c r="G1797" t="s">
        <v>2161</v>
      </c>
      <c r="H1797" t="s">
        <v>9112</v>
      </c>
      <c r="I1797" s="4">
        <v>27000000</v>
      </c>
      <c r="J1797" s="4">
        <v>22494487</v>
      </c>
      <c r="K1797">
        <v>7.8</v>
      </c>
      <c r="L1797">
        <v>2.35</v>
      </c>
      <c r="M1797" t="s">
        <v>612</v>
      </c>
      <c r="N1797" t="s">
        <v>6045</v>
      </c>
      <c r="O1797">
        <v>118</v>
      </c>
      <c r="P1797" t="s">
        <v>1002</v>
      </c>
      <c r="Q1797">
        <v>13000</v>
      </c>
      <c r="R1797" t="s">
        <v>493</v>
      </c>
      <c r="S1797">
        <v>11000</v>
      </c>
      <c r="T1797" t="s">
        <v>2746</v>
      </c>
      <c r="U1797">
        <v>1000</v>
      </c>
      <c r="V1797">
        <v>10000</v>
      </c>
      <c r="W1797">
        <v>26451</v>
      </c>
      <c r="X1797">
        <v>3</v>
      </c>
      <c r="Y1797">
        <v>262153</v>
      </c>
      <c r="Z1797">
        <v>202</v>
      </c>
      <c r="AA1797">
        <v>507</v>
      </c>
      <c r="AB1797" t="s">
        <v>9113</v>
      </c>
    </row>
    <row r="1798" spans="1:28" x14ac:dyDescent="0.3">
      <c r="A1798" s="4" t="s">
        <v>9115</v>
      </c>
      <c r="B1798" t="s">
        <v>67</v>
      </c>
      <c r="C1798" t="s">
        <v>68</v>
      </c>
      <c r="D1798" t="s">
        <v>58</v>
      </c>
      <c r="E1798">
        <v>1983</v>
      </c>
      <c r="F1798">
        <v>193</v>
      </c>
      <c r="G1798" t="s">
        <v>2176</v>
      </c>
      <c r="H1798" t="s">
        <v>9116</v>
      </c>
      <c r="I1798" s="4">
        <v>27000000</v>
      </c>
      <c r="J1798" s="4">
        <v>21500000</v>
      </c>
      <c r="K1798">
        <v>7.9</v>
      </c>
      <c r="L1798">
        <v>1.85</v>
      </c>
      <c r="M1798" t="s">
        <v>122</v>
      </c>
      <c r="N1798" t="s">
        <v>9114</v>
      </c>
      <c r="O1798">
        <v>133</v>
      </c>
      <c r="P1798" t="s">
        <v>563</v>
      </c>
      <c r="Q1798">
        <v>2000</v>
      </c>
      <c r="R1798" t="s">
        <v>1342</v>
      </c>
      <c r="S1798">
        <v>826</v>
      </c>
      <c r="T1798" t="s">
        <v>1071</v>
      </c>
      <c r="U1798">
        <v>820</v>
      </c>
      <c r="V1798">
        <v>0</v>
      </c>
      <c r="W1798">
        <v>6341</v>
      </c>
      <c r="X1798">
        <v>0</v>
      </c>
      <c r="Y1798">
        <v>45271</v>
      </c>
      <c r="Z1798">
        <v>80</v>
      </c>
      <c r="AA1798">
        <v>170</v>
      </c>
      <c r="AB1798" t="s">
        <v>9117</v>
      </c>
    </row>
    <row r="1799" spans="1:28" x14ac:dyDescent="0.3">
      <c r="A1799" s="4" t="s">
        <v>9118</v>
      </c>
      <c r="B1799" t="s">
        <v>67</v>
      </c>
      <c r="C1799" t="s">
        <v>86</v>
      </c>
      <c r="D1799" t="s">
        <v>58</v>
      </c>
      <c r="E1799">
        <v>2011</v>
      </c>
      <c r="F1799">
        <v>130</v>
      </c>
      <c r="G1799" t="s">
        <v>2835</v>
      </c>
      <c r="H1799" t="s">
        <v>9119</v>
      </c>
      <c r="I1799" s="4">
        <v>30000000</v>
      </c>
      <c r="J1799" s="4">
        <v>4463292</v>
      </c>
      <c r="K1799">
        <v>6.9</v>
      </c>
      <c r="L1799">
        <v>2.35</v>
      </c>
      <c r="M1799" t="s">
        <v>69</v>
      </c>
      <c r="N1799" t="s">
        <v>455</v>
      </c>
      <c r="O1799">
        <v>776</v>
      </c>
      <c r="P1799" t="s">
        <v>2553</v>
      </c>
      <c r="Q1799">
        <v>898</v>
      </c>
      <c r="R1799" t="s">
        <v>2163</v>
      </c>
      <c r="S1799">
        <v>584</v>
      </c>
      <c r="T1799" t="s">
        <v>1154</v>
      </c>
      <c r="U1799">
        <v>358</v>
      </c>
      <c r="V1799">
        <v>15000</v>
      </c>
      <c r="W1799">
        <v>2452</v>
      </c>
      <c r="X1799">
        <v>3</v>
      </c>
      <c r="Y1799">
        <v>34488</v>
      </c>
      <c r="Z1799">
        <v>288</v>
      </c>
      <c r="AA1799">
        <v>136</v>
      </c>
      <c r="AB1799" t="s">
        <v>9120</v>
      </c>
    </row>
    <row r="1800" spans="1:28" x14ac:dyDescent="0.3">
      <c r="A1800" s="4" t="s">
        <v>9122</v>
      </c>
      <c r="B1800" t="s">
        <v>67</v>
      </c>
      <c r="C1800" t="s">
        <v>9125</v>
      </c>
      <c r="D1800" t="s">
        <v>58</v>
      </c>
      <c r="E1800">
        <v>1984</v>
      </c>
      <c r="F1800">
        <v>94</v>
      </c>
      <c r="G1800" t="s">
        <v>575</v>
      </c>
      <c r="H1800" t="s">
        <v>9123</v>
      </c>
      <c r="I1800" s="4">
        <v>27000000</v>
      </c>
      <c r="J1800" s="4" t="s">
        <v>24161</v>
      </c>
      <c r="K1800">
        <v>7.4</v>
      </c>
      <c r="L1800">
        <v>2.35</v>
      </c>
      <c r="M1800" t="s">
        <v>122</v>
      </c>
      <c r="N1800" t="s">
        <v>737</v>
      </c>
      <c r="O1800">
        <v>249</v>
      </c>
      <c r="P1800" t="s">
        <v>3752</v>
      </c>
      <c r="Q1800">
        <v>523</v>
      </c>
      <c r="R1800" t="s">
        <v>9121</v>
      </c>
      <c r="S1800">
        <v>312</v>
      </c>
      <c r="T1800" t="s">
        <v>8429</v>
      </c>
      <c r="U1800">
        <v>271</v>
      </c>
      <c r="V1800">
        <v>21000</v>
      </c>
      <c r="W1800">
        <v>1560</v>
      </c>
      <c r="X1800">
        <v>1</v>
      </c>
      <c r="Y1800">
        <v>99557</v>
      </c>
      <c r="Z1800">
        <v>99</v>
      </c>
      <c r="AA1800">
        <v>284</v>
      </c>
      <c r="AB1800" t="s">
        <v>9124</v>
      </c>
    </row>
    <row r="1801" spans="1:28" x14ac:dyDescent="0.3">
      <c r="A1801" s="4" t="s">
        <v>9127</v>
      </c>
      <c r="B1801" t="s">
        <v>67</v>
      </c>
      <c r="C1801" t="s">
        <v>397</v>
      </c>
      <c r="D1801" t="s">
        <v>58</v>
      </c>
      <c r="E1801">
        <v>1998</v>
      </c>
      <c r="F1801">
        <v>111</v>
      </c>
      <c r="G1801" t="s">
        <v>9126</v>
      </c>
      <c r="H1801" t="s">
        <v>9128</v>
      </c>
      <c r="I1801" s="4">
        <v>27000000</v>
      </c>
      <c r="J1801" s="4">
        <v>14337579</v>
      </c>
      <c r="K1801">
        <v>7.7</v>
      </c>
      <c r="L1801">
        <v>2.35</v>
      </c>
      <c r="M1801" t="s">
        <v>612</v>
      </c>
      <c r="N1801" t="s">
        <v>1064</v>
      </c>
      <c r="O1801">
        <v>295</v>
      </c>
      <c r="P1801" t="s">
        <v>1835</v>
      </c>
      <c r="Q1801">
        <v>3000</v>
      </c>
      <c r="R1801" t="s">
        <v>215</v>
      </c>
      <c r="S1801">
        <v>882</v>
      </c>
      <c r="T1801" t="s">
        <v>769</v>
      </c>
      <c r="U1801">
        <v>531</v>
      </c>
      <c r="V1801">
        <v>14000</v>
      </c>
      <c r="W1801">
        <v>4696</v>
      </c>
      <c r="X1801">
        <v>1</v>
      </c>
      <c r="Y1801">
        <v>156929</v>
      </c>
      <c r="Z1801">
        <v>222</v>
      </c>
      <c r="AA1801">
        <v>624</v>
      </c>
      <c r="AB1801" t="s">
        <v>9129</v>
      </c>
    </row>
    <row r="1802" spans="1:28" x14ac:dyDescent="0.3">
      <c r="A1802" s="4" t="s">
        <v>9131</v>
      </c>
      <c r="B1802" t="s">
        <v>67</v>
      </c>
      <c r="C1802" t="s">
        <v>86</v>
      </c>
      <c r="D1802" t="s">
        <v>58</v>
      </c>
      <c r="E1802">
        <v>2008</v>
      </c>
      <c r="F1802">
        <v>110</v>
      </c>
      <c r="G1802" t="s">
        <v>6112</v>
      </c>
      <c r="H1802" t="s">
        <v>9132</v>
      </c>
      <c r="I1802" s="4">
        <v>13500000</v>
      </c>
      <c r="J1802" s="4">
        <v>13823741</v>
      </c>
      <c r="K1802">
        <v>6.9</v>
      </c>
      <c r="L1802">
        <v>2.35</v>
      </c>
      <c r="M1802" t="s">
        <v>69</v>
      </c>
      <c r="N1802" t="s">
        <v>9130</v>
      </c>
      <c r="O1802">
        <v>10</v>
      </c>
      <c r="P1802" t="s">
        <v>757</v>
      </c>
      <c r="Q1802">
        <v>3000</v>
      </c>
      <c r="R1802" t="s">
        <v>621</v>
      </c>
      <c r="S1802">
        <v>2000</v>
      </c>
      <c r="T1802" t="s">
        <v>3530</v>
      </c>
      <c r="U1802">
        <v>844</v>
      </c>
      <c r="V1802">
        <v>0</v>
      </c>
      <c r="W1802">
        <v>6420</v>
      </c>
      <c r="X1802">
        <v>3</v>
      </c>
      <c r="Y1802">
        <v>61777</v>
      </c>
      <c r="Z1802">
        <v>194</v>
      </c>
      <c r="AA1802">
        <v>140</v>
      </c>
      <c r="AB1802" t="s">
        <v>9133</v>
      </c>
    </row>
    <row r="1803" spans="1:28" x14ac:dyDescent="0.3">
      <c r="A1803" s="4" t="s">
        <v>24090</v>
      </c>
      <c r="B1803" t="s">
        <v>67</v>
      </c>
      <c r="C1803" t="s">
        <v>68</v>
      </c>
      <c r="D1803" t="s">
        <v>24160</v>
      </c>
      <c r="E1803" t="s">
        <v>24161</v>
      </c>
      <c r="F1803">
        <v>30</v>
      </c>
      <c r="G1803" t="s">
        <v>3072</v>
      </c>
      <c r="H1803" t="s">
        <v>9137</v>
      </c>
      <c r="I1803" s="4" t="s">
        <v>24161</v>
      </c>
      <c r="J1803" s="4" t="s">
        <v>24161</v>
      </c>
      <c r="K1803">
        <v>8.6999999999999993</v>
      </c>
      <c r="L1803">
        <v>1.33</v>
      </c>
      <c r="M1803" t="s">
        <v>24161</v>
      </c>
      <c r="N1803" t="s">
        <v>24161</v>
      </c>
      <c r="O1803" t="s">
        <v>24161</v>
      </c>
      <c r="P1803" t="s">
        <v>9135</v>
      </c>
      <c r="Q1803">
        <v>491</v>
      </c>
      <c r="R1803" t="s">
        <v>9134</v>
      </c>
      <c r="S1803">
        <v>154</v>
      </c>
      <c r="T1803" t="s">
        <v>9136</v>
      </c>
      <c r="U1803">
        <v>94</v>
      </c>
      <c r="V1803">
        <v>459</v>
      </c>
      <c r="W1803">
        <v>812</v>
      </c>
      <c r="X1803">
        <v>4</v>
      </c>
      <c r="Y1803">
        <v>3446</v>
      </c>
      <c r="Z1803">
        <v>15</v>
      </c>
      <c r="AA1803">
        <v>31</v>
      </c>
      <c r="AB1803" t="s">
        <v>9138</v>
      </c>
    </row>
    <row r="1804" spans="1:28" x14ac:dyDescent="0.3">
      <c r="A1804" s="4" t="s">
        <v>9143</v>
      </c>
      <c r="B1804" t="s">
        <v>67</v>
      </c>
      <c r="C1804" t="s">
        <v>86</v>
      </c>
      <c r="D1804" t="s">
        <v>58</v>
      </c>
      <c r="E1804">
        <v>1985</v>
      </c>
      <c r="F1804">
        <v>109</v>
      </c>
      <c r="G1804" t="s">
        <v>9141</v>
      </c>
      <c r="H1804" t="s">
        <v>9145</v>
      </c>
      <c r="I1804" s="4">
        <v>25000000</v>
      </c>
      <c r="J1804" s="4" t="s">
        <v>24161</v>
      </c>
      <c r="K1804">
        <v>6.7</v>
      </c>
      <c r="L1804">
        <v>1.85</v>
      </c>
      <c r="M1804" t="s">
        <v>122</v>
      </c>
      <c r="N1804" t="s">
        <v>9139</v>
      </c>
      <c r="O1804">
        <v>181</v>
      </c>
      <c r="P1804" t="s">
        <v>9142</v>
      </c>
      <c r="Q1804">
        <v>303</v>
      </c>
      <c r="R1804" t="s">
        <v>9140</v>
      </c>
      <c r="S1804">
        <v>146</v>
      </c>
      <c r="T1804" t="s">
        <v>9144</v>
      </c>
      <c r="U1804">
        <v>137</v>
      </c>
      <c r="V1804">
        <v>0</v>
      </c>
      <c r="W1804">
        <v>960</v>
      </c>
      <c r="X1804">
        <v>0</v>
      </c>
      <c r="Y1804">
        <v>19568</v>
      </c>
      <c r="Z1804">
        <v>56</v>
      </c>
      <c r="AA1804">
        <v>208</v>
      </c>
      <c r="AB1804" t="s">
        <v>9146</v>
      </c>
    </row>
    <row r="1805" spans="1:28" x14ac:dyDescent="0.3">
      <c r="A1805" s="4" t="s">
        <v>9150</v>
      </c>
      <c r="B1805" t="s">
        <v>67</v>
      </c>
      <c r="C1805" t="s">
        <v>68</v>
      </c>
      <c r="D1805" t="s">
        <v>58</v>
      </c>
      <c r="E1805">
        <v>1998</v>
      </c>
      <c r="F1805">
        <v>123</v>
      </c>
      <c r="G1805" t="s">
        <v>9149</v>
      </c>
      <c r="H1805" t="s">
        <v>9151</v>
      </c>
      <c r="I1805" s="4">
        <v>27000000</v>
      </c>
      <c r="J1805" s="4">
        <v>10297897</v>
      </c>
      <c r="K1805">
        <v>6</v>
      </c>
      <c r="L1805">
        <v>2.35</v>
      </c>
      <c r="M1805" t="s">
        <v>69</v>
      </c>
      <c r="N1805" t="s">
        <v>9147</v>
      </c>
      <c r="O1805">
        <v>0</v>
      </c>
      <c r="P1805" t="s">
        <v>687</v>
      </c>
      <c r="Q1805">
        <v>11000</v>
      </c>
      <c r="R1805" t="s">
        <v>9148</v>
      </c>
      <c r="S1805">
        <v>597</v>
      </c>
      <c r="T1805" t="s">
        <v>5537</v>
      </c>
      <c r="U1805">
        <v>324</v>
      </c>
      <c r="V1805">
        <v>315</v>
      </c>
      <c r="W1805">
        <v>11969</v>
      </c>
      <c r="X1805">
        <v>4</v>
      </c>
      <c r="Y1805">
        <v>8309</v>
      </c>
      <c r="Z1805">
        <v>63</v>
      </c>
      <c r="AA1805">
        <v>39</v>
      </c>
      <c r="AB1805" t="s">
        <v>9152</v>
      </c>
    </row>
    <row r="1806" spans="1:28" x14ac:dyDescent="0.3">
      <c r="A1806" s="4" t="s">
        <v>9153</v>
      </c>
      <c r="B1806" t="s">
        <v>67</v>
      </c>
      <c r="C1806" t="s">
        <v>68</v>
      </c>
      <c r="D1806" t="s">
        <v>58</v>
      </c>
      <c r="E1806">
        <v>2009</v>
      </c>
      <c r="F1806">
        <v>109</v>
      </c>
      <c r="G1806" t="s">
        <v>3046</v>
      </c>
      <c r="H1806" t="s">
        <v>9155</v>
      </c>
      <c r="I1806" s="4">
        <v>27000000</v>
      </c>
      <c r="J1806" s="4">
        <v>13248477</v>
      </c>
      <c r="K1806">
        <v>6.2</v>
      </c>
      <c r="L1806">
        <v>2.35</v>
      </c>
      <c r="M1806" t="s">
        <v>612</v>
      </c>
      <c r="N1806" t="s">
        <v>6809</v>
      </c>
      <c r="O1806">
        <v>22</v>
      </c>
      <c r="P1806" t="s">
        <v>681</v>
      </c>
      <c r="Q1806">
        <v>14000</v>
      </c>
      <c r="R1806" t="s">
        <v>756</v>
      </c>
      <c r="S1806">
        <v>716</v>
      </c>
      <c r="T1806" t="s">
        <v>9154</v>
      </c>
      <c r="U1806">
        <v>355</v>
      </c>
      <c r="V1806">
        <v>0</v>
      </c>
      <c r="W1806">
        <v>15790</v>
      </c>
      <c r="X1806">
        <v>1</v>
      </c>
      <c r="Y1806">
        <v>60555</v>
      </c>
      <c r="Z1806">
        <v>167</v>
      </c>
      <c r="AA1806">
        <v>174</v>
      </c>
      <c r="AB1806" t="s">
        <v>9156</v>
      </c>
    </row>
    <row r="1807" spans="1:28" x14ac:dyDescent="0.3">
      <c r="A1807" s="4" t="s">
        <v>9158</v>
      </c>
      <c r="B1807" t="s">
        <v>67</v>
      </c>
      <c r="C1807" t="s">
        <v>68</v>
      </c>
      <c r="D1807" t="s">
        <v>58</v>
      </c>
      <c r="E1807">
        <v>2004</v>
      </c>
      <c r="F1807">
        <v>99</v>
      </c>
      <c r="G1807" t="s">
        <v>2161</v>
      </c>
      <c r="H1807" t="s">
        <v>9160</v>
      </c>
      <c r="I1807" s="4">
        <v>27000000</v>
      </c>
      <c r="J1807" s="4">
        <v>8712564</v>
      </c>
      <c r="K1807">
        <v>5.9</v>
      </c>
      <c r="L1807">
        <v>1.33</v>
      </c>
      <c r="M1807" t="s">
        <v>612</v>
      </c>
      <c r="N1807" t="s">
        <v>9157</v>
      </c>
      <c r="O1807">
        <v>54</v>
      </c>
      <c r="P1807" t="s">
        <v>170</v>
      </c>
      <c r="Q1807">
        <v>748</v>
      </c>
      <c r="R1807" t="s">
        <v>2168</v>
      </c>
      <c r="S1807">
        <v>489</v>
      </c>
      <c r="T1807" t="s">
        <v>9159</v>
      </c>
      <c r="U1807">
        <v>398</v>
      </c>
      <c r="V1807">
        <v>817</v>
      </c>
      <c r="W1807">
        <v>1721</v>
      </c>
      <c r="X1807">
        <v>0</v>
      </c>
      <c r="Y1807">
        <v>16555</v>
      </c>
      <c r="Z1807">
        <v>101</v>
      </c>
      <c r="AA1807">
        <v>139</v>
      </c>
      <c r="AB1807" t="s">
        <v>9161</v>
      </c>
    </row>
    <row r="1808" spans="1:28" x14ac:dyDescent="0.3">
      <c r="A1808" s="4" t="s">
        <v>9163</v>
      </c>
      <c r="B1808" t="s">
        <v>67</v>
      </c>
      <c r="C1808" t="s">
        <v>68</v>
      </c>
      <c r="D1808" t="s">
        <v>58</v>
      </c>
      <c r="E1808">
        <v>2007</v>
      </c>
      <c r="F1808">
        <v>106</v>
      </c>
      <c r="G1808" t="s">
        <v>3942</v>
      </c>
      <c r="H1808" t="s">
        <v>9164</v>
      </c>
      <c r="I1808" s="4">
        <v>27000000</v>
      </c>
      <c r="J1808" s="4">
        <v>7486906</v>
      </c>
      <c r="K1808">
        <v>6.8</v>
      </c>
      <c r="L1808">
        <v>1.85</v>
      </c>
      <c r="M1808" t="s">
        <v>122</v>
      </c>
      <c r="N1808" t="s">
        <v>9162</v>
      </c>
      <c r="O1808">
        <v>43</v>
      </c>
      <c r="P1808" t="s">
        <v>457</v>
      </c>
      <c r="Q1808">
        <v>1000</v>
      </c>
      <c r="R1808" t="s">
        <v>3001</v>
      </c>
      <c r="S1808">
        <v>506</v>
      </c>
      <c r="T1808" t="s">
        <v>4138</v>
      </c>
      <c r="U1808">
        <v>460</v>
      </c>
      <c r="V1808">
        <v>0</v>
      </c>
      <c r="W1808">
        <v>2495</v>
      </c>
      <c r="X1808">
        <v>0</v>
      </c>
      <c r="Y1808">
        <v>17436</v>
      </c>
      <c r="Z1808">
        <v>118</v>
      </c>
      <c r="AA1808">
        <v>71</v>
      </c>
      <c r="AB1808" t="s">
        <v>9165</v>
      </c>
    </row>
    <row r="1809" spans="1:28" x14ac:dyDescent="0.3">
      <c r="A1809" s="4" t="s">
        <v>9166</v>
      </c>
      <c r="B1809" t="s">
        <v>67</v>
      </c>
      <c r="C1809" t="s">
        <v>68</v>
      </c>
      <c r="D1809" t="s">
        <v>58</v>
      </c>
      <c r="E1809">
        <v>2011</v>
      </c>
      <c r="F1809">
        <v>89</v>
      </c>
      <c r="G1809" t="s">
        <v>3052</v>
      </c>
      <c r="H1809" t="s">
        <v>9167</v>
      </c>
      <c r="I1809" s="4">
        <v>27000000</v>
      </c>
      <c r="J1809" s="4">
        <v>38536376</v>
      </c>
      <c r="K1809">
        <v>3.6</v>
      </c>
      <c r="L1809">
        <v>1.85</v>
      </c>
      <c r="M1809" t="s">
        <v>122</v>
      </c>
      <c r="N1809" t="s">
        <v>4908</v>
      </c>
      <c r="O1809">
        <v>0</v>
      </c>
      <c r="P1809" t="s">
        <v>5902</v>
      </c>
      <c r="Q1809">
        <v>2000</v>
      </c>
      <c r="R1809" t="s">
        <v>5840</v>
      </c>
      <c r="S1809">
        <v>734</v>
      </c>
      <c r="T1809" t="s">
        <v>101</v>
      </c>
      <c r="U1809">
        <v>640</v>
      </c>
      <c r="V1809">
        <v>0</v>
      </c>
      <c r="W1809">
        <v>4311</v>
      </c>
      <c r="X1809">
        <v>5</v>
      </c>
      <c r="Y1809">
        <v>15866</v>
      </c>
      <c r="Z1809">
        <v>76</v>
      </c>
      <c r="AA1809">
        <v>83</v>
      </c>
      <c r="AB1809" t="s">
        <v>9168</v>
      </c>
    </row>
    <row r="1810" spans="1:28" x14ac:dyDescent="0.3">
      <c r="A1810" s="4" t="s">
        <v>9170</v>
      </c>
      <c r="B1810" t="s">
        <v>67</v>
      </c>
      <c r="C1810" t="s">
        <v>68</v>
      </c>
      <c r="D1810" t="s">
        <v>58</v>
      </c>
      <c r="E1810">
        <v>2016</v>
      </c>
      <c r="F1810">
        <v>98</v>
      </c>
      <c r="G1810" t="s">
        <v>2144</v>
      </c>
      <c r="H1810" t="s">
        <v>9171</v>
      </c>
      <c r="I1810" s="4">
        <v>27000000</v>
      </c>
      <c r="J1810" s="4">
        <v>41008532</v>
      </c>
      <c r="K1810">
        <v>6.7</v>
      </c>
      <c r="L1810">
        <v>2.35</v>
      </c>
      <c r="M1810" t="s">
        <v>612</v>
      </c>
      <c r="N1810" t="s">
        <v>9169</v>
      </c>
      <c r="O1810">
        <v>0</v>
      </c>
      <c r="P1810" t="s">
        <v>1549</v>
      </c>
      <c r="Q1810">
        <v>8000</v>
      </c>
      <c r="R1810" t="s">
        <v>3698</v>
      </c>
      <c r="S1810">
        <v>698</v>
      </c>
      <c r="T1810" t="s">
        <v>632</v>
      </c>
      <c r="U1810">
        <v>638</v>
      </c>
      <c r="V1810">
        <v>0</v>
      </c>
      <c r="W1810">
        <v>10894</v>
      </c>
      <c r="X1810">
        <v>1</v>
      </c>
      <c r="Y1810">
        <v>19611</v>
      </c>
      <c r="Z1810">
        <v>268</v>
      </c>
      <c r="AA1810">
        <v>103</v>
      </c>
      <c r="AB1810" t="s">
        <v>9172</v>
      </c>
    </row>
    <row r="1811" spans="1:28" x14ac:dyDescent="0.3">
      <c r="A1811" s="4" t="s">
        <v>9174</v>
      </c>
      <c r="B1811" t="s">
        <v>67</v>
      </c>
      <c r="C1811" t="s">
        <v>86</v>
      </c>
      <c r="D1811" t="s">
        <v>58</v>
      </c>
      <c r="E1811">
        <v>2001</v>
      </c>
      <c r="F1811">
        <v>93</v>
      </c>
      <c r="G1811" t="s">
        <v>449</v>
      </c>
      <c r="H1811" t="s">
        <v>9176</v>
      </c>
      <c r="I1811" s="4">
        <v>28000000</v>
      </c>
      <c r="J1811" s="4">
        <v>5204007</v>
      </c>
      <c r="K1811">
        <v>6.3</v>
      </c>
      <c r="L1811">
        <v>2.35</v>
      </c>
      <c r="M1811" t="s">
        <v>612</v>
      </c>
      <c r="N1811" t="s">
        <v>7680</v>
      </c>
      <c r="O1811">
        <v>31</v>
      </c>
      <c r="P1811" t="s">
        <v>3799</v>
      </c>
      <c r="Q1811">
        <v>783</v>
      </c>
      <c r="R1811" t="s">
        <v>9173</v>
      </c>
      <c r="S1811">
        <v>132</v>
      </c>
      <c r="T1811" t="s">
        <v>9175</v>
      </c>
      <c r="U1811">
        <v>57</v>
      </c>
      <c r="V1811">
        <v>0</v>
      </c>
      <c r="W1811">
        <v>1044</v>
      </c>
      <c r="X1811">
        <v>2</v>
      </c>
      <c r="Y1811">
        <v>42876</v>
      </c>
      <c r="Z1811">
        <v>95</v>
      </c>
      <c r="AA1811">
        <v>167</v>
      </c>
      <c r="AB1811" t="s">
        <v>9177</v>
      </c>
    </row>
    <row r="1812" spans="1:28" x14ac:dyDescent="0.3">
      <c r="A1812" s="4" t="s">
        <v>9179</v>
      </c>
      <c r="B1812" t="s">
        <v>67</v>
      </c>
      <c r="C1812" t="s">
        <v>68</v>
      </c>
      <c r="D1812" t="s">
        <v>58</v>
      </c>
      <c r="E1812">
        <v>1999</v>
      </c>
      <c r="F1812">
        <v>112</v>
      </c>
      <c r="G1812" t="s">
        <v>9178</v>
      </c>
      <c r="H1812" t="s">
        <v>9180</v>
      </c>
      <c r="I1812" s="4">
        <v>15000000</v>
      </c>
      <c r="J1812" s="4">
        <v>4485485</v>
      </c>
      <c r="K1812">
        <v>6.4</v>
      </c>
      <c r="L1812">
        <v>1.85</v>
      </c>
      <c r="M1812" t="s">
        <v>612</v>
      </c>
      <c r="N1812" t="s">
        <v>1347</v>
      </c>
      <c r="O1812">
        <v>541</v>
      </c>
      <c r="P1812" t="s">
        <v>1765</v>
      </c>
      <c r="Q1812">
        <v>22000</v>
      </c>
      <c r="R1812" t="s">
        <v>724</v>
      </c>
      <c r="S1812">
        <v>22000</v>
      </c>
      <c r="T1812" t="s">
        <v>632</v>
      </c>
      <c r="U1812">
        <v>638</v>
      </c>
      <c r="V1812">
        <v>0</v>
      </c>
      <c r="W1812">
        <v>46022</v>
      </c>
      <c r="X1812">
        <v>1</v>
      </c>
      <c r="Y1812">
        <v>14612</v>
      </c>
      <c r="Z1812">
        <v>78</v>
      </c>
      <c r="AA1812">
        <v>105</v>
      </c>
      <c r="AB1812" t="s">
        <v>9181</v>
      </c>
    </row>
    <row r="1813" spans="1:28" x14ac:dyDescent="0.3">
      <c r="A1813" s="4" t="s">
        <v>9182</v>
      </c>
      <c r="B1813" t="s">
        <v>67</v>
      </c>
      <c r="C1813" t="s">
        <v>68</v>
      </c>
      <c r="D1813" t="s">
        <v>58</v>
      </c>
      <c r="E1813">
        <v>2004</v>
      </c>
      <c r="F1813">
        <v>101</v>
      </c>
      <c r="G1813" t="s">
        <v>4838</v>
      </c>
      <c r="H1813" t="s">
        <v>9184</v>
      </c>
      <c r="I1813" s="4">
        <v>27000000</v>
      </c>
      <c r="J1813" s="4">
        <v>4476235</v>
      </c>
      <c r="K1813">
        <v>6.4</v>
      </c>
      <c r="L1813">
        <v>2.35</v>
      </c>
      <c r="M1813" t="s">
        <v>612</v>
      </c>
      <c r="N1813" t="s">
        <v>2085</v>
      </c>
      <c r="O1813">
        <v>212</v>
      </c>
      <c r="P1813" t="s">
        <v>2138</v>
      </c>
      <c r="Q1813">
        <v>1000</v>
      </c>
      <c r="R1813" t="s">
        <v>406</v>
      </c>
      <c r="S1813">
        <v>968</v>
      </c>
      <c r="T1813" t="s">
        <v>9183</v>
      </c>
      <c r="U1813">
        <v>749</v>
      </c>
      <c r="V1813">
        <v>2000</v>
      </c>
      <c r="W1813">
        <v>4186</v>
      </c>
      <c r="X1813">
        <v>0</v>
      </c>
      <c r="Y1813">
        <v>49405</v>
      </c>
      <c r="Z1813">
        <v>127</v>
      </c>
      <c r="AA1813">
        <v>226</v>
      </c>
      <c r="AB1813" t="s">
        <v>9185</v>
      </c>
    </row>
    <row r="1814" spans="1:28" x14ac:dyDescent="0.3">
      <c r="A1814" s="4" t="s">
        <v>9186</v>
      </c>
      <c r="B1814" t="s">
        <v>67</v>
      </c>
      <c r="C1814" t="s">
        <v>68</v>
      </c>
      <c r="D1814" t="s">
        <v>58</v>
      </c>
      <c r="E1814">
        <v>2008</v>
      </c>
      <c r="F1814">
        <v>104</v>
      </c>
      <c r="G1814" t="s">
        <v>2545</v>
      </c>
      <c r="H1814" t="s">
        <v>9187</v>
      </c>
      <c r="I1814" s="4">
        <v>25000000</v>
      </c>
      <c r="J1814" s="4">
        <v>1089365</v>
      </c>
      <c r="K1814">
        <v>5.7</v>
      </c>
      <c r="L1814">
        <v>2.35</v>
      </c>
      <c r="M1814" t="s">
        <v>612</v>
      </c>
      <c r="N1814" t="s">
        <v>3136</v>
      </c>
      <c r="O1814">
        <v>272</v>
      </c>
      <c r="P1814" t="s">
        <v>1765</v>
      </c>
      <c r="Q1814">
        <v>22000</v>
      </c>
      <c r="R1814" t="s">
        <v>465</v>
      </c>
      <c r="S1814">
        <v>18000</v>
      </c>
      <c r="T1814" t="s">
        <v>584</v>
      </c>
      <c r="U1814">
        <v>17000</v>
      </c>
      <c r="V1814">
        <v>845</v>
      </c>
      <c r="W1814">
        <v>71973</v>
      </c>
      <c r="X1814">
        <v>1</v>
      </c>
      <c r="Y1814">
        <v>23767</v>
      </c>
      <c r="Z1814">
        <v>137</v>
      </c>
      <c r="AA1814">
        <v>111</v>
      </c>
      <c r="AB1814" t="s">
        <v>9188</v>
      </c>
    </row>
    <row r="1815" spans="1:28" x14ac:dyDescent="0.3">
      <c r="A1815" s="4" t="s">
        <v>9189</v>
      </c>
      <c r="B1815" t="s">
        <v>67</v>
      </c>
      <c r="C1815" t="s">
        <v>295</v>
      </c>
      <c r="D1815" t="s">
        <v>24160</v>
      </c>
      <c r="E1815">
        <v>2003</v>
      </c>
      <c r="F1815">
        <v>120</v>
      </c>
      <c r="G1815" t="s">
        <v>4085</v>
      </c>
      <c r="H1815" t="s">
        <v>9191</v>
      </c>
      <c r="I1815" s="4">
        <v>23000000</v>
      </c>
      <c r="J1815" s="4">
        <v>763044</v>
      </c>
      <c r="K1815">
        <v>6.2</v>
      </c>
      <c r="L1815">
        <v>1.85</v>
      </c>
      <c r="M1815" t="s">
        <v>612</v>
      </c>
      <c r="N1815" t="s">
        <v>6992</v>
      </c>
      <c r="O1815">
        <v>278</v>
      </c>
      <c r="P1815" t="s">
        <v>3530</v>
      </c>
      <c r="Q1815">
        <v>844</v>
      </c>
      <c r="R1815" t="s">
        <v>988</v>
      </c>
      <c r="S1815">
        <v>766</v>
      </c>
      <c r="T1815" t="s">
        <v>9190</v>
      </c>
      <c r="U1815">
        <v>387</v>
      </c>
      <c r="V1815">
        <v>188</v>
      </c>
      <c r="W1815">
        <v>3286</v>
      </c>
      <c r="X1815">
        <v>4</v>
      </c>
      <c r="Y1815">
        <v>4257</v>
      </c>
      <c r="Z1815">
        <v>54</v>
      </c>
      <c r="AA1815">
        <v>52</v>
      </c>
      <c r="AB1815" t="s">
        <v>9192</v>
      </c>
    </row>
    <row r="1816" spans="1:28" x14ac:dyDescent="0.3">
      <c r="A1816" s="4" t="s">
        <v>9195</v>
      </c>
      <c r="B1816" t="s">
        <v>67</v>
      </c>
      <c r="C1816" t="s">
        <v>1487</v>
      </c>
      <c r="D1816" t="s">
        <v>58</v>
      </c>
      <c r="E1816">
        <v>2006</v>
      </c>
      <c r="F1816">
        <v>135</v>
      </c>
      <c r="G1816" t="s">
        <v>2866</v>
      </c>
      <c r="H1816" t="s">
        <v>9197</v>
      </c>
      <c r="I1816" s="4">
        <v>27000000</v>
      </c>
      <c r="J1816" s="4" t="s">
        <v>24161</v>
      </c>
      <c r="K1816">
        <v>6.6</v>
      </c>
      <c r="L1816">
        <v>2.35</v>
      </c>
      <c r="M1816" t="s">
        <v>24161</v>
      </c>
      <c r="N1816" t="s">
        <v>883</v>
      </c>
      <c r="O1816">
        <v>0</v>
      </c>
      <c r="P1816" t="s">
        <v>9194</v>
      </c>
      <c r="Q1816">
        <v>5</v>
      </c>
      <c r="R1816" t="s">
        <v>9193</v>
      </c>
      <c r="S1816">
        <v>4</v>
      </c>
      <c r="T1816" t="s">
        <v>9196</v>
      </c>
      <c r="U1816">
        <v>3</v>
      </c>
      <c r="V1816">
        <v>359</v>
      </c>
      <c r="W1816">
        <v>24</v>
      </c>
      <c r="X1816">
        <v>1</v>
      </c>
      <c r="Y1816">
        <v>926</v>
      </c>
      <c r="Z1816">
        <v>38</v>
      </c>
      <c r="AA1816">
        <v>19</v>
      </c>
      <c r="AB1816" t="s">
        <v>9198</v>
      </c>
    </row>
    <row r="1817" spans="1:28" x14ac:dyDescent="0.3">
      <c r="A1817" s="4" t="s">
        <v>9199</v>
      </c>
      <c r="B1817" t="s">
        <v>67</v>
      </c>
      <c r="C1817" t="s">
        <v>68</v>
      </c>
      <c r="D1817" t="s">
        <v>58</v>
      </c>
      <c r="E1817">
        <v>2009</v>
      </c>
      <c r="F1817">
        <v>91</v>
      </c>
      <c r="G1817" t="s">
        <v>1771</v>
      </c>
      <c r="H1817" t="s">
        <v>9200</v>
      </c>
      <c r="I1817" s="4">
        <v>26000000</v>
      </c>
      <c r="J1817" s="4">
        <v>20819129</v>
      </c>
      <c r="K1817">
        <v>5.2</v>
      </c>
      <c r="L1817">
        <v>1.85</v>
      </c>
      <c r="M1817" t="s">
        <v>122</v>
      </c>
      <c r="N1817" t="s">
        <v>3247</v>
      </c>
      <c r="O1817">
        <v>41</v>
      </c>
      <c r="P1817" t="s">
        <v>1732</v>
      </c>
      <c r="Q1817">
        <v>567</v>
      </c>
      <c r="R1817" t="s">
        <v>4155</v>
      </c>
      <c r="S1817">
        <v>402</v>
      </c>
      <c r="T1817" t="s">
        <v>3035</v>
      </c>
      <c r="U1817">
        <v>328</v>
      </c>
      <c r="V1817">
        <v>0</v>
      </c>
      <c r="W1817">
        <v>2954</v>
      </c>
      <c r="X1817">
        <v>1</v>
      </c>
      <c r="Y1817">
        <v>84209</v>
      </c>
      <c r="Z1817">
        <v>167</v>
      </c>
      <c r="AA1817">
        <v>201</v>
      </c>
      <c r="AB1817" t="s">
        <v>9201</v>
      </c>
    </row>
    <row r="1818" spans="1:28" x14ac:dyDescent="0.3">
      <c r="A1818" s="4" t="s">
        <v>9204</v>
      </c>
      <c r="B1818" t="s">
        <v>67</v>
      </c>
      <c r="C1818" t="s">
        <v>68</v>
      </c>
      <c r="D1818" t="s">
        <v>58</v>
      </c>
      <c r="E1818">
        <v>2003</v>
      </c>
      <c r="F1818">
        <v>97</v>
      </c>
      <c r="G1818" t="s">
        <v>9203</v>
      </c>
      <c r="H1818" t="s">
        <v>9205</v>
      </c>
      <c r="I1818" s="4">
        <v>26000000</v>
      </c>
      <c r="J1818" s="4">
        <v>110222438</v>
      </c>
      <c r="K1818">
        <v>6.1</v>
      </c>
      <c r="L1818">
        <v>1.85</v>
      </c>
      <c r="M1818" t="s">
        <v>122</v>
      </c>
      <c r="N1818" t="s">
        <v>2061</v>
      </c>
      <c r="O1818">
        <v>70</v>
      </c>
      <c r="P1818" t="s">
        <v>1753</v>
      </c>
      <c r="Q1818">
        <v>2000</v>
      </c>
      <c r="R1818" t="s">
        <v>9202</v>
      </c>
      <c r="S1818">
        <v>528</v>
      </c>
      <c r="T1818" t="s">
        <v>4471</v>
      </c>
      <c r="U1818">
        <v>512</v>
      </c>
      <c r="V1818">
        <v>0</v>
      </c>
      <c r="W1818">
        <v>3984</v>
      </c>
      <c r="X1818">
        <v>2</v>
      </c>
      <c r="Y1818">
        <v>96693</v>
      </c>
      <c r="Z1818">
        <v>129</v>
      </c>
      <c r="AA1818">
        <v>271</v>
      </c>
      <c r="AB1818" t="s">
        <v>9206</v>
      </c>
    </row>
    <row r="1819" spans="1:28" x14ac:dyDescent="0.3">
      <c r="A1819" s="4" t="s">
        <v>9207</v>
      </c>
      <c r="B1819" t="s">
        <v>67</v>
      </c>
      <c r="C1819" t="s">
        <v>68</v>
      </c>
      <c r="D1819" t="s">
        <v>58</v>
      </c>
      <c r="E1819">
        <v>2005</v>
      </c>
      <c r="F1819">
        <v>133</v>
      </c>
      <c r="G1819" t="s">
        <v>1700</v>
      </c>
      <c r="H1819" t="s">
        <v>9209</v>
      </c>
      <c r="I1819" s="4">
        <v>26000000</v>
      </c>
      <c r="J1819" s="4">
        <v>109243478</v>
      </c>
      <c r="K1819">
        <v>7.1</v>
      </c>
      <c r="L1819">
        <v>1.85</v>
      </c>
      <c r="M1819" t="s">
        <v>612</v>
      </c>
      <c r="N1819" t="s">
        <v>3232</v>
      </c>
      <c r="O1819">
        <v>0</v>
      </c>
      <c r="P1819" t="s">
        <v>545</v>
      </c>
      <c r="Q1819">
        <v>7000</v>
      </c>
      <c r="R1819" t="s">
        <v>3907</v>
      </c>
      <c r="S1819">
        <v>966</v>
      </c>
      <c r="T1819" t="s">
        <v>9208</v>
      </c>
      <c r="U1819">
        <v>218</v>
      </c>
      <c r="V1819">
        <v>0</v>
      </c>
      <c r="W1819">
        <v>8341</v>
      </c>
      <c r="X1819">
        <v>1</v>
      </c>
      <c r="Y1819">
        <v>313797</v>
      </c>
      <c r="Z1819">
        <v>217</v>
      </c>
      <c r="AA1819">
        <v>546</v>
      </c>
      <c r="AB1819" t="s">
        <v>9210</v>
      </c>
    </row>
    <row r="1820" spans="1:28" x14ac:dyDescent="0.3">
      <c r="A1820" s="4" t="s">
        <v>9212</v>
      </c>
      <c r="B1820" t="s">
        <v>67</v>
      </c>
      <c r="C1820" t="s">
        <v>68</v>
      </c>
      <c r="D1820" t="s">
        <v>58</v>
      </c>
      <c r="E1820">
        <v>1998</v>
      </c>
      <c r="F1820">
        <v>123</v>
      </c>
      <c r="G1820" t="s">
        <v>1437</v>
      </c>
      <c r="H1820" t="s">
        <v>9213</v>
      </c>
      <c r="I1820" s="4">
        <v>25000000</v>
      </c>
      <c r="J1820" s="4">
        <v>100241322</v>
      </c>
      <c r="K1820">
        <v>7.2</v>
      </c>
      <c r="L1820">
        <v>2.35</v>
      </c>
      <c r="M1820" t="s">
        <v>612</v>
      </c>
      <c r="N1820" t="s">
        <v>4544</v>
      </c>
      <c r="O1820">
        <v>108</v>
      </c>
      <c r="P1820" t="s">
        <v>165</v>
      </c>
      <c r="Q1820">
        <v>1000</v>
      </c>
      <c r="R1820" t="s">
        <v>9211</v>
      </c>
      <c r="S1820">
        <v>264</v>
      </c>
      <c r="T1820" t="s">
        <v>8018</v>
      </c>
      <c r="U1820">
        <v>239</v>
      </c>
      <c r="V1820">
        <v>0</v>
      </c>
      <c r="W1820">
        <v>1690</v>
      </c>
      <c r="X1820">
        <v>0</v>
      </c>
      <c r="Y1820">
        <v>175524</v>
      </c>
      <c r="Z1820">
        <v>134</v>
      </c>
      <c r="AA1820">
        <v>752</v>
      </c>
      <c r="AB1820" t="s">
        <v>9214</v>
      </c>
    </row>
    <row r="1821" spans="1:28" x14ac:dyDescent="0.3">
      <c r="A1821" s="4" t="s">
        <v>9217</v>
      </c>
      <c r="B1821" t="s">
        <v>67</v>
      </c>
      <c r="C1821" t="s">
        <v>68</v>
      </c>
      <c r="D1821" t="s">
        <v>58</v>
      </c>
      <c r="E1821">
        <v>2014</v>
      </c>
      <c r="F1821">
        <v>114</v>
      </c>
      <c r="G1821" t="s">
        <v>2161</v>
      </c>
      <c r="H1821" t="s">
        <v>9219</v>
      </c>
      <c r="I1821" s="4">
        <v>28000000</v>
      </c>
      <c r="J1821" s="4">
        <v>25977365</v>
      </c>
      <c r="K1821">
        <v>6.5</v>
      </c>
      <c r="L1821">
        <v>2.35</v>
      </c>
      <c r="M1821" t="s">
        <v>612</v>
      </c>
      <c r="N1821" t="s">
        <v>9215</v>
      </c>
      <c r="O1821">
        <v>71</v>
      </c>
      <c r="P1821" t="s">
        <v>255</v>
      </c>
      <c r="Q1821">
        <v>14000</v>
      </c>
      <c r="R1821" t="s">
        <v>9216</v>
      </c>
      <c r="S1821">
        <v>439</v>
      </c>
      <c r="T1821" t="s">
        <v>9218</v>
      </c>
      <c r="U1821">
        <v>313</v>
      </c>
      <c r="V1821">
        <v>15000</v>
      </c>
      <c r="W1821">
        <v>15428</v>
      </c>
      <c r="X1821">
        <v>0</v>
      </c>
      <c r="Y1821">
        <v>87950</v>
      </c>
      <c r="Z1821">
        <v>253</v>
      </c>
      <c r="AA1821">
        <v>207</v>
      </c>
      <c r="AB1821" t="s">
        <v>9220</v>
      </c>
    </row>
    <row r="1822" spans="1:28" x14ac:dyDescent="0.3">
      <c r="A1822" s="4" t="s">
        <v>9221</v>
      </c>
      <c r="B1822" t="s">
        <v>67</v>
      </c>
      <c r="C1822" t="s">
        <v>68</v>
      </c>
      <c r="D1822" t="s">
        <v>58</v>
      </c>
      <c r="E1822">
        <v>1990</v>
      </c>
      <c r="F1822">
        <v>111</v>
      </c>
      <c r="G1822" t="s">
        <v>1771</v>
      </c>
      <c r="H1822" t="s">
        <v>9222</v>
      </c>
      <c r="I1822" s="4">
        <v>26000000</v>
      </c>
      <c r="J1822" s="4">
        <v>91457688</v>
      </c>
      <c r="K1822">
        <v>6</v>
      </c>
      <c r="L1822">
        <v>1.85</v>
      </c>
      <c r="M1822" t="s">
        <v>69</v>
      </c>
      <c r="N1822" t="s">
        <v>2715</v>
      </c>
      <c r="O1822">
        <v>425</v>
      </c>
      <c r="P1822" t="s">
        <v>2854</v>
      </c>
      <c r="Q1822">
        <v>743</v>
      </c>
      <c r="R1822" t="s">
        <v>4292</v>
      </c>
      <c r="S1822">
        <v>394</v>
      </c>
      <c r="T1822" t="s">
        <v>4285</v>
      </c>
      <c r="U1822">
        <v>344</v>
      </c>
      <c r="V1822">
        <v>0</v>
      </c>
      <c r="W1822">
        <v>2403</v>
      </c>
      <c r="X1822">
        <v>4</v>
      </c>
      <c r="Y1822">
        <v>107801</v>
      </c>
      <c r="Z1822">
        <v>46</v>
      </c>
      <c r="AA1822">
        <v>109</v>
      </c>
      <c r="AB1822" t="s">
        <v>9223</v>
      </c>
    </row>
    <row r="1823" spans="1:28" x14ac:dyDescent="0.3">
      <c r="A1823" s="4" t="s">
        <v>9224</v>
      </c>
      <c r="B1823" t="s">
        <v>67</v>
      </c>
      <c r="C1823" t="s">
        <v>68</v>
      </c>
      <c r="D1823" t="s">
        <v>58</v>
      </c>
      <c r="E1823">
        <v>2008</v>
      </c>
      <c r="F1823">
        <v>117</v>
      </c>
      <c r="G1823" t="s">
        <v>1771</v>
      </c>
      <c r="H1823" t="s">
        <v>9225</v>
      </c>
      <c r="I1823" s="4">
        <v>27000000</v>
      </c>
      <c r="J1823" s="4">
        <v>87341380</v>
      </c>
      <c r="K1823">
        <v>7</v>
      </c>
      <c r="L1823">
        <v>2.35</v>
      </c>
      <c r="M1823" t="s">
        <v>612</v>
      </c>
      <c r="N1823" t="s">
        <v>5420</v>
      </c>
      <c r="O1823">
        <v>234</v>
      </c>
      <c r="P1823" t="s">
        <v>107</v>
      </c>
      <c r="Q1823">
        <v>11000</v>
      </c>
      <c r="R1823" t="s">
        <v>3244</v>
      </c>
      <c r="S1823">
        <v>989</v>
      </c>
      <c r="T1823" t="s">
        <v>2003</v>
      </c>
      <c r="U1823">
        <v>919</v>
      </c>
      <c r="V1823">
        <v>0</v>
      </c>
      <c r="W1823">
        <v>15590</v>
      </c>
      <c r="X1823">
        <v>3</v>
      </c>
      <c r="Y1823">
        <v>255257</v>
      </c>
      <c r="Z1823">
        <v>232</v>
      </c>
      <c r="AA1823">
        <v>374</v>
      </c>
      <c r="AB1823" t="s">
        <v>9226</v>
      </c>
    </row>
    <row r="1824" spans="1:28" x14ac:dyDescent="0.3">
      <c r="A1824" s="4" t="s">
        <v>9227</v>
      </c>
      <c r="B1824" t="s">
        <v>67</v>
      </c>
      <c r="C1824" t="s">
        <v>68</v>
      </c>
      <c r="D1824" t="s">
        <v>58</v>
      </c>
      <c r="E1824">
        <v>1998</v>
      </c>
      <c r="F1824">
        <v>121</v>
      </c>
      <c r="G1824" t="s">
        <v>1437</v>
      </c>
      <c r="H1824" t="s">
        <v>9229</v>
      </c>
      <c r="I1824" s="4">
        <v>26000000</v>
      </c>
      <c r="J1824" s="4">
        <v>65703412</v>
      </c>
      <c r="K1824">
        <v>7</v>
      </c>
      <c r="L1824">
        <v>2.35</v>
      </c>
      <c r="M1824" t="s">
        <v>69</v>
      </c>
      <c r="N1824" t="s">
        <v>3150</v>
      </c>
      <c r="O1824">
        <v>72</v>
      </c>
      <c r="P1824" t="s">
        <v>3990</v>
      </c>
      <c r="Q1824">
        <v>1000</v>
      </c>
      <c r="R1824" t="s">
        <v>1363</v>
      </c>
      <c r="S1824">
        <v>794</v>
      </c>
      <c r="T1824" t="s">
        <v>9228</v>
      </c>
      <c r="U1824">
        <v>343</v>
      </c>
      <c r="V1824">
        <v>0</v>
      </c>
      <c r="W1824">
        <v>2747</v>
      </c>
      <c r="X1824">
        <v>1</v>
      </c>
      <c r="Y1824">
        <v>57958</v>
      </c>
      <c r="Z1824">
        <v>92</v>
      </c>
      <c r="AA1824">
        <v>345</v>
      </c>
      <c r="AB1824" t="s">
        <v>9230</v>
      </c>
    </row>
    <row r="1825" spans="1:28" x14ac:dyDescent="0.3">
      <c r="A1825" s="4" t="s">
        <v>9231</v>
      </c>
      <c r="B1825" t="s">
        <v>67</v>
      </c>
      <c r="C1825" t="s">
        <v>68</v>
      </c>
      <c r="D1825" t="s">
        <v>58</v>
      </c>
      <c r="E1825">
        <v>2003</v>
      </c>
      <c r="F1825">
        <v>139</v>
      </c>
      <c r="G1825" t="s">
        <v>4052</v>
      </c>
      <c r="H1825" t="s">
        <v>9232</v>
      </c>
      <c r="I1825" s="4">
        <v>22000000</v>
      </c>
      <c r="J1825" s="4">
        <v>58328680</v>
      </c>
      <c r="K1825">
        <v>7.5</v>
      </c>
      <c r="L1825">
        <v>2.35</v>
      </c>
      <c r="M1825" t="s">
        <v>612</v>
      </c>
      <c r="N1825" t="s">
        <v>2875</v>
      </c>
      <c r="O1825">
        <v>0</v>
      </c>
      <c r="P1825" t="s">
        <v>1708</v>
      </c>
      <c r="Q1825">
        <v>3000</v>
      </c>
      <c r="R1825" t="s">
        <v>2051</v>
      </c>
      <c r="S1825">
        <v>693</v>
      </c>
      <c r="T1825" t="s">
        <v>7944</v>
      </c>
      <c r="U1825">
        <v>648</v>
      </c>
      <c r="V1825">
        <v>0</v>
      </c>
      <c r="W1825">
        <v>5458</v>
      </c>
      <c r="X1825">
        <v>0</v>
      </c>
      <c r="Y1825">
        <v>54096</v>
      </c>
      <c r="Z1825">
        <v>153</v>
      </c>
      <c r="AA1825">
        <v>494</v>
      </c>
      <c r="AB1825" t="s">
        <v>9233</v>
      </c>
    </row>
    <row r="1826" spans="1:28" x14ac:dyDescent="0.3">
      <c r="A1826" s="4" t="s">
        <v>9234</v>
      </c>
      <c r="B1826" t="s">
        <v>67</v>
      </c>
      <c r="C1826" t="s">
        <v>68</v>
      </c>
      <c r="D1826" t="s">
        <v>58</v>
      </c>
      <c r="E1826">
        <v>1990</v>
      </c>
      <c r="F1826">
        <v>115</v>
      </c>
      <c r="G1826" t="s">
        <v>3185</v>
      </c>
      <c r="H1826" t="s">
        <v>9235</v>
      </c>
      <c r="I1826" s="4">
        <v>26000000</v>
      </c>
      <c r="J1826" s="4">
        <v>61490000</v>
      </c>
      <c r="K1826">
        <v>6.6</v>
      </c>
      <c r="L1826">
        <v>2.35</v>
      </c>
      <c r="M1826" t="s">
        <v>612</v>
      </c>
      <c r="N1826" t="s">
        <v>1347</v>
      </c>
      <c r="O1826">
        <v>541</v>
      </c>
      <c r="P1826" t="s">
        <v>1549</v>
      </c>
      <c r="Q1826">
        <v>8000</v>
      </c>
      <c r="R1826" t="s">
        <v>457</v>
      </c>
      <c r="S1826">
        <v>1000</v>
      </c>
      <c r="T1826" t="s">
        <v>8054</v>
      </c>
      <c r="U1826">
        <v>442</v>
      </c>
      <c r="V1826">
        <v>0</v>
      </c>
      <c r="W1826">
        <v>10493</v>
      </c>
      <c r="X1826">
        <v>5</v>
      </c>
      <c r="Y1826">
        <v>62037</v>
      </c>
      <c r="Z1826">
        <v>49</v>
      </c>
      <c r="AA1826">
        <v>148</v>
      </c>
      <c r="AB1826" t="s">
        <v>9236</v>
      </c>
    </row>
    <row r="1827" spans="1:28" x14ac:dyDescent="0.3">
      <c r="A1827" s="4" t="s">
        <v>24091</v>
      </c>
      <c r="B1827" t="s">
        <v>67</v>
      </c>
      <c r="C1827" t="s">
        <v>68</v>
      </c>
      <c r="D1827" t="s">
        <v>58</v>
      </c>
      <c r="E1827" t="s">
        <v>24161</v>
      </c>
      <c r="F1827">
        <v>22</v>
      </c>
      <c r="G1827" t="s">
        <v>10</v>
      </c>
      <c r="H1827" t="s">
        <v>9240</v>
      </c>
      <c r="I1827" s="4" t="s">
        <v>24161</v>
      </c>
      <c r="J1827" s="4" t="s">
        <v>24161</v>
      </c>
      <c r="K1827">
        <v>8.8000000000000007</v>
      </c>
      <c r="L1827">
        <v>1.33</v>
      </c>
      <c r="M1827" t="s">
        <v>2652</v>
      </c>
      <c r="N1827" t="s">
        <v>24161</v>
      </c>
      <c r="O1827" t="s">
        <v>24161</v>
      </c>
      <c r="P1827" t="s">
        <v>9238</v>
      </c>
      <c r="Q1827">
        <v>813</v>
      </c>
      <c r="R1827" t="s">
        <v>9237</v>
      </c>
      <c r="S1827">
        <v>547</v>
      </c>
      <c r="T1827" t="s">
        <v>9239</v>
      </c>
      <c r="U1827">
        <v>424</v>
      </c>
      <c r="V1827">
        <v>0</v>
      </c>
      <c r="W1827">
        <v>1784</v>
      </c>
      <c r="X1827">
        <v>5</v>
      </c>
      <c r="Y1827">
        <v>133415</v>
      </c>
      <c r="Z1827">
        <v>79</v>
      </c>
      <c r="AA1827">
        <v>151</v>
      </c>
      <c r="AB1827" t="s">
        <v>9241</v>
      </c>
    </row>
    <row r="1828" spans="1:28" x14ac:dyDescent="0.3">
      <c r="A1828" s="4" t="s">
        <v>9244</v>
      </c>
      <c r="B1828" t="s">
        <v>67</v>
      </c>
      <c r="C1828" t="s">
        <v>68</v>
      </c>
      <c r="D1828" t="s">
        <v>24160</v>
      </c>
      <c r="E1828">
        <v>1977</v>
      </c>
      <c r="F1828">
        <v>175</v>
      </c>
      <c r="G1828" t="s">
        <v>1980</v>
      </c>
      <c r="H1828" t="s">
        <v>9246</v>
      </c>
      <c r="I1828" s="4">
        <v>26000000</v>
      </c>
      <c r="J1828" s="4">
        <v>50800000</v>
      </c>
      <c r="K1828">
        <v>7.4</v>
      </c>
      <c r="L1828">
        <v>2.35</v>
      </c>
      <c r="M1828" t="s">
        <v>122</v>
      </c>
      <c r="N1828" t="s">
        <v>8794</v>
      </c>
      <c r="O1828">
        <v>0</v>
      </c>
      <c r="P1828" t="s">
        <v>9243</v>
      </c>
      <c r="Q1828">
        <v>385</v>
      </c>
      <c r="R1828" t="s">
        <v>9242</v>
      </c>
      <c r="S1828">
        <v>232</v>
      </c>
      <c r="T1828" t="s">
        <v>9245</v>
      </c>
      <c r="U1828">
        <v>14</v>
      </c>
      <c r="V1828">
        <v>0</v>
      </c>
      <c r="W1828">
        <v>669</v>
      </c>
      <c r="X1828">
        <v>14</v>
      </c>
      <c r="Y1828">
        <v>40277</v>
      </c>
      <c r="Z1828">
        <v>56</v>
      </c>
      <c r="AA1828">
        <v>210</v>
      </c>
      <c r="AB1828" t="s">
        <v>9247</v>
      </c>
    </row>
    <row r="1829" spans="1:28" x14ac:dyDescent="0.3">
      <c r="A1829" s="4" t="s">
        <v>9250</v>
      </c>
      <c r="B1829" t="s">
        <v>67</v>
      </c>
      <c r="C1829" t="s">
        <v>68</v>
      </c>
      <c r="D1829" t="s">
        <v>58</v>
      </c>
      <c r="E1829">
        <v>2005</v>
      </c>
      <c r="F1829">
        <v>85</v>
      </c>
      <c r="G1829" t="s">
        <v>878</v>
      </c>
      <c r="H1829" t="s">
        <v>9252</v>
      </c>
      <c r="I1829" s="4">
        <v>26000000</v>
      </c>
      <c r="J1829" s="4">
        <v>57859105</v>
      </c>
      <c r="K1829">
        <v>6.5</v>
      </c>
      <c r="L1829">
        <v>2.35</v>
      </c>
      <c r="M1829" t="s">
        <v>69</v>
      </c>
      <c r="N1829" t="s">
        <v>6306</v>
      </c>
      <c r="O1829">
        <v>0</v>
      </c>
      <c r="P1829" t="s">
        <v>9249</v>
      </c>
      <c r="Q1829">
        <v>332</v>
      </c>
      <c r="R1829" t="s">
        <v>9248</v>
      </c>
      <c r="S1829">
        <v>285</v>
      </c>
      <c r="T1829" t="s">
        <v>9251</v>
      </c>
      <c r="U1829">
        <v>178</v>
      </c>
      <c r="V1829">
        <v>0</v>
      </c>
      <c r="W1829">
        <v>1090</v>
      </c>
      <c r="X1829">
        <v>0</v>
      </c>
      <c r="Y1829">
        <v>94108</v>
      </c>
      <c r="Z1829">
        <v>224</v>
      </c>
      <c r="AA1829">
        <v>673</v>
      </c>
      <c r="AB1829" t="s">
        <v>9253</v>
      </c>
    </row>
    <row r="1830" spans="1:28" x14ac:dyDescent="0.3">
      <c r="A1830" s="4" t="s">
        <v>9255</v>
      </c>
      <c r="B1830" t="s">
        <v>67</v>
      </c>
      <c r="C1830" t="s">
        <v>68</v>
      </c>
      <c r="D1830" t="s">
        <v>58</v>
      </c>
      <c r="E1830">
        <v>2003</v>
      </c>
      <c r="F1830">
        <v>90</v>
      </c>
      <c r="G1830" t="s">
        <v>5544</v>
      </c>
      <c r="H1830" t="s">
        <v>9257</v>
      </c>
      <c r="I1830" s="4">
        <v>26000000</v>
      </c>
      <c r="J1830" s="4">
        <v>46455802</v>
      </c>
      <c r="K1830">
        <v>6.2</v>
      </c>
      <c r="L1830">
        <v>1.85</v>
      </c>
      <c r="M1830" t="s">
        <v>612</v>
      </c>
      <c r="N1830" t="s">
        <v>5861</v>
      </c>
      <c r="O1830">
        <v>160</v>
      </c>
      <c r="P1830" t="s">
        <v>8687</v>
      </c>
      <c r="Q1830">
        <v>748</v>
      </c>
      <c r="R1830" t="s">
        <v>9254</v>
      </c>
      <c r="S1830">
        <v>439</v>
      </c>
      <c r="T1830" t="s">
        <v>9256</v>
      </c>
      <c r="U1830">
        <v>392</v>
      </c>
      <c r="V1830">
        <v>0</v>
      </c>
      <c r="W1830">
        <v>3172</v>
      </c>
      <c r="X1830">
        <v>0</v>
      </c>
      <c r="Y1830">
        <v>120786</v>
      </c>
      <c r="Z1830">
        <v>175</v>
      </c>
      <c r="AA1830">
        <v>472</v>
      </c>
      <c r="AB1830" t="s">
        <v>9258</v>
      </c>
    </row>
    <row r="1831" spans="1:28" x14ac:dyDescent="0.3">
      <c r="A1831" s="4" t="s">
        <v>9260</v>
      </c>
      <c r="B1831" t="s">
        <v>67</v>
      </c>
      <c r="C1831" t="s">
        <v>86</v>
      </c>
      <c r="D1831" t="s">
        <v>58</v>
      </c>
      <c r="E1831">
        <v>2000</v>
      </c>
      <c r="F1831">
        <v>107</v>
      </c>
      <c r="G1831" t="s">
        <v>9259</v>
      </c>
      <c r="H1831" t="s">
        <v>9261</v>
      </c>
      <c r="I1831" s="4">
        <v>26000000</v>
      </c>
      <c r="J1831" s="4">
        <v>45506619</v>
      </c>
      <c r="K1831">
        <v>7.8</v>
      </c>
      <c r="L1831">
        <v>2.35</v>
      </c>
      <c r="M1831" t="s">
        <v>69</v>
      </c>
      <c r="N1831" t="s">
        <v>4269</v>
      </c>
      <c r="O1831">
        <v>0</v>
      </c>
      <c r="P1831" t="s">
        <v>2080</v>
      </c>
      <c r="Q1831">
        <v>1000</v>
      </c>
      <c r="R1831" t="s">
        <v>1524</v>
      </c>
      <c r="S1831">
        <v>596</v>
      </c>
      <c r="T1831" t="s">
        <v>3722</v>
      </c>
      <c r="U1831">
        <v>577</v>
      </c>
      <c r="V1831">
        <v>16000</v>
      </c>
      <c r="W1831">
        <v>3066</v>
      </c>
      <c r="X1831">
        <v>3</v>
      </c>
      <c r="Y1831">
        <v>225102</v>
      </c>
      <c r="Z1831">
        <v>197</v>
      </c>
      <c r="AA1831">
        <v>862</v>
      </c>
      <c r="AB1831" t="s">
        <v>9262</v>
      </c>
    </row>
    <row r="1832" spans="1:28" x14ac:dyDescent="0.3">
      <c r="A1832" s="4" t="s">
        <v>9264</v>
      </c>
      <c r="B1832" t="s">
        <v>67</v>
      </c>
      <c r="C1832" t="s">
        <v>68</v>
      </c>
      <c r="D1832" t="s">
        <v>58</v>
      </c>
      <c r="E1832">
        <v>2010</v>
      </c>
      <c r="F1832">
        <v>100</v>
      </c>
      <c r="G1832" t="s">
        <v>3470</v>
      </c>
      <c r="H1832" t="s">
        <v>9265</v>
      </c>
      <c r="I1832" s="4">
        <v>26000000</v>
      </c>
      <c r="J1832" s="4">
        <v>40168080</v>
      </c>
      <c r="K1832">
        <v>5.2</v>
      </c>
      <c r="L1832">
        <v>2.35</v>
      </c>
      <c r="M1832" t="s">
        <v>612</v>
      </c>
      <c r="N1832" t="s">
        <v>4326</v>
      </c>
      <c r="O1832">
        <v>124</v>
      </c>
      <c r="P1832" t="s">
        <v>563</v>
      </c>
      <c r="Q1832">
        <v>2000</v>
      </c>
      <c r="R1832" t="s">
        <v>9263</v>
      </c>
      <c r="S1832">
        <v>850</v>
      </c>
      <c r="T1832" t="s">
        <v>4704</v>
      </c>
      <c r="U1832">
        <v>534</v>
      </c>
      <c r="V1832">
        <v>0</v>
      </c>
      <c r="W1832">
        <v>3889</v>
      </c>
      <c r="X1832">
        <v>0</v>
      </c>
      <c r="Y1832">
        <v>80870</v>
      </c>
      <c r="Z1832">
        <v>226</v>
      </c>
      <c r="AA1832">
        <v>315</v>
      </c>
      <c r="AB1832" t="s">
        <v>9266</v>
      </c>
    </row>
    <row r="1833" spans="1:28" x14ac:dyDescent="0.3">
      <c r="A1833" s="4" t="s">
        <v>9268</v>
      </c>
      <c r="B1833" t="s">
        <v>67</v>
      </c>
      <c r="C1833" t="s">
        <v>68</v>
      </c>
      <c r="D1833" t="s">
        <v>58</v>
      </c>
      <c r="E1833">
        <v>2013</v>
      </c>
      <c r="F1833">
        <v>129</v>
      </c>
      <c r="G1833" t="s">
        <v>9178</v>
      </c>
      <c r="H1833" t="s">
        <v>9269</v>
      </c>
      <c r="I1833" s="4">
        <v>26000000</v>
      </c>
      <c r="J1833" s="4">
        <v>49874933</v>
      </c>
      <c r="K1833">
        <v>6.5</v>
      </c>
      <c r="L1833">
        <v>2.35</v>
      </c>
      <c r="M1833" t="s">
        <v>612</v>
      </c>
      <c r="N1833" t="s">
        <v>305</v>
      </c>
      <c r="O1833">
        <v>0</v>
      </c>
      <c r="P1833" t="s">
        <v>1097</v>
      </c>
      <c r="Q1833">
        <v>12000</v>
      </c>
      <c r="R1833" t="s">
        <v>9267</v>
      </c>
      <c r="S1833">
        <v>412</v>
      </c>
      <c r="T1833" t="s">
        <v>1760</v>
      </c>
      <c r="U1833">
        <v>385</v>
      </c>
      <c r="V1833">
        <v>43000</v>
      </c>
      <c r="W1833">
        <v>13573</v>
      </c>
      <c r="X1833">
        <v>4</v>
      </c>
      <c r="Y1833">
        <v>161168</v>
      </c>
      <c r="Z1833">
        <v>335</v>
      </c>
      <c r="AA1833">
        <v>287</v>
      </c>
      <c r="AB1833" t="s">
        <v>9270</v>
      </c>
    </row>
    <row r="1834" spans="1:28" x14ac:dyDescent="0.3">
      <c r="A1834" s="4" t="s">
        <v>9271</v>
      </c>
      <c r="B1834" t="s">
        <v>67</v>
      </c>
      <c r="C1834" t="s">
        <v>68</v>
      </c>
      <c r="D1834" t="s">
        <v>58</v>
      </c>
      <c r="E1834">
        <v>2004</v>
      </c>
      <c r="F1834">
        <v>109</v>
      </c>
      <c r="G1834" t="s">
        <v>1437</v>
      </c>
      <c r="H1834" t="s">
        <v>9272</v>
      </c>
      <c r="I1834" s="4">
        <v>26000000</v>
      </c>
      <c r="J1834" s="4">
        <v>45489752</v>
      </c>
      <c r="K1834">
        <v>6.5</v>
      </c>
      <c r="L1834">
        <v>1.85</v>
      </c>
      <c r="M1834" t="s">
        <v>69</v>
      </c>
      <c r="N1834" t="s">
        <v>1763</v>
      </c>
      <c r="O1834">
        <v>80</v>
      </c>
      <c r="P1834" t="s">
        <v>127</v>
      </c>
      <c r="Q1834">
        <v>19000</v>
      </c>
      <c r="R1834" t="s">
        <v>974</v>
      </c>
      <c r="S1834">
        <v>3000</v>
      </c>
      <c r="T1834" t="s">
        <v>563</v>
      </c>
      <c r="U1834">
        <v>2000</v>
      </c>
      <c r="V1834">
        <v>736</v>
      </c>
      <c r="W1834">
        <v>28493</v>
      </c>
      <c r="X1834">
        <v>2</v>
      </c>
      <c r="Y1834">
        <v>48973</v>
      </c>
      <c r="Z1834">
        <v>157</v>
      </c>
      <c r="AA1834">
        <v>214</v>
      </c>
      <c r="AB1834" t="s">
        <v>9273</v>
      </c>
    </row>
    <row r="1835" spans="1:28" x14ac:dyDescent="0.3">
      <c r="A1835" s="4" t="s">
        <v>9276</v>
      </c>
      <c r="B1835" t="s">
        <v>67</v>
      </c>
      <c r="C1835" t="s">
        <v>68</v>
      </c>
      <c r="D1835" t="s">
        <v>58</v>
      </c>
      <c r="E1835">
        <v>2002</v>
      </c>
      <c r="F1835">
        <v>94</v>
      </c>
      <c r="G1835" t="s">
        <v>9275</v>
      </c>
      <c r="H1835" t="s">
        <v>9278</v>
      </c>
      <c r="I1835" s="4">
        <v>26000000</v>
      </c>
      <c r="J1835" s="4">
        <v>36985501</v>
      </c>
      <c r="K1835">
        <v>5.2</v>
      </c>
      <c r="L1835">
        <v>1.85</v>
      </c>
      <c r="M1835" t="s">
        <v>122</v>
      </c>
      <c r="N1835" t="s">
        <v>3389</v>
      </c>
      <c r="O1835">
        <v>906</v>
      </c>
      <c r="P1835" t="s">
        <v>3023</v>
      </c>
      <c r="Q1835">
        <v>2000</v>
      </c>
      <c r="R1835" t="s">
        <v>9274</v>
      </c>
      <c r="S1835">
        <v>587</v>
      </c>
      <c r="T1835" t="s">
        <v>9277</v>
      </c>
      <c r="U1835">
        <v>528</v>
      </c>
      <c r="V1835">
        <v>874</v>
      </c>
      <c r="W1835">
        <v>3917</v>
      </c>
      <c r="X1835">
        <v>0</v>
      </c>
      <c r="Y1835">
        <v>11212</v>
      </c>
      <c r="Z1835">
        <v>69</v>
      </c>
      <c r="AA1835">
        <v>94</v>
      </c>
      <c r="AB1835" t="s">
        <v>9279</v>
      </c>
    </row>
    <row r="1836" spans="1:28" x14ac:dyDescent="0.3">
      <c r="A1836" s="4" t="s">
        <v>9282</v>
      </c>
      <c r="B1836" t="s">
        <v>67</v>
      </c>
      <c r="C1836" t="s">
        <v>68</v>
      </c>
      <c r="D1836" t="s">
        <v>58</v>
      </c>
      <c r="E1836">
        <v>1985</v>
      </c>
      <c r="F1836">
        <v>133</v>
      </c>
      <c r="G1836" t="s">
        <v>9281</v>
      </c>
      <c r="H1836" t="s">
        <v>9284</v>
      </c>
      <c r="I1836" s="4">
        <v>26000000</v>
      </c>
      <c r="J1836" s="4">
        <v>33200000</v>
      </c>
      <c r="K1836">
        <v>7.2</v>
      </c>
      <c r="L1836">
        <v>2.35</v>
      </c>
      <c r="M1836" t="s">
        <v>69</v>
      </c>
      <c r="N1836" t="s">
        <v>3650</v>
      </c>
      <c r="O1836">
        <v>759</v>
      </c>
      <c r="P1836" t="s">
        <v>1342</v>
      </c>
      <c r="Q1836">
        <v>826</v>
      </c>
      <c r="R1836" t="s">
        <v>9280</v>
      </c>
      <c r="S1836">
        <v>130</v>
      </c>
      <c r="T1836" t="s">
        <v>9283</v>
      </c>
      <c r="U1836">
        <v>67</v>
      </c>
      <c r="V1836">
        <v>0</v>
      </c>
      <c r="W1836">
        <v>1154</v>
      </c>
      <c r="X1836">
        <v>4</v>
      </c>
      <c r="Y1836">
        <v>28247</v>
      </c>
      <c r="Z1836">
        <v>46</v>
      </c>
      <c r="AA1836">
        <v>149</v>
      </c>
      <c r="AB1836" t="s">
        <v>9285</v>
      </c>
    </row>
    <row r="1837" spans="1:28" x14ac:dyDescent="0.3">
      <c r="A1837" s="4" t="s">
        <v>9286</v>
      </c>
      <c r="B1837" t="s">
        <v>67</v>
      </c>
      <c r="C1837" t="s">
        <v>68</v>
      </c>
      <c r="D1837" t="s">
        <v>58</v>
      </c>
      <c r="E1837">
        <v>2009</v>
      </c>
      <c r="F1837">
        <v>105</v>
      </c>
      <c r="G1837" t="s">
        <v>4085</v>
      </c>
      <c r="H1837" t="s">
        <v>9287</v>
      </c>
      <c r="I1837" s="4">
        <v>26000000</v>
      </c>
      <c r="J1837" s="4">
        <v>28501651</v>
      </c>
      <c r="K1837">
        <v>7.1</v>
      </c>
      <c r="L1837">
        <v>2.35</v>
      </c>
      <c r="M1837" t="s">
        <v>612</v>
      </c>
      <c r="N1837" t="s">
        <v>5425</v>
      </c>
      <c r="O1837">
        <v>260</v>
      </c>
      <c r="P1837" t="s">
        <v>867</v>
      </c>
      <c r="Q1837">
        <v>20000</v>
      </c>
      <c r="R1837" t="s">
        <v>400</v>
      </c>
      <c r="S1837">
        <v>15000</v>
      </c>
      <c r="T1837" t="s">
        <v>2642</v>
      </c>
      <c r="U1837">
        <v>3000</v>
      </c>
      <c r="V1837">
        <v>10000</v>
      </c>
      <c r="W1837">
        <v>42473</v>
      </c>
      <c r="X1837">
        <v>0</v>
      </c>
      <c r="Y1837">
        <v>88035</v>
      </c>
      <c r="Z1837">
        <v>217</v>
      </c>
      <c r="AA1837">
        <v>201</v>
      </c>
      <c r="AB1837" t="s">
        <v>9288</v>
      </c>
    </row>
    <row r="1838" spans="1:28" x14ac:dyDescent="0.3">
      <c r="A1838" s="4" t="s">
        <v>9291</v>
      </c>
      <c r="B1838" t="s">
        <v>67</v>
      </c>
      <c r="C1838" t="s">
        <v>68</v>
      </c>
      <c r="D1838" t="s">
        <v>58</v>
      </c>
      <c r="E1838">
        <v>2004</v>
      </c>
      <c r="F1838">
        <v>100</v>
      </c>
      <c r="G1838" t="s">
        <v>9290</v>
      </c>
      <c r="H1838" t="s">
        <v>9292</v>
      </c>
      <c r="I1838" s="4">
        <v>26000000</v>
      </c>
      <c r="J1838" s="4">
        <v>23222861</v>
      </c>
      <c r="K1838">
        <v>4.5</v>
      </c>
      <c r="L1838">
        <v>2.35</v>
      </c>
      <c r="M1838" t="s">
        <v>122</v>
      </c>
      <c r="N1838" t="s">
        <v>9289</v>
      </c>
      <c r="O1838">
        <v>8</v>
      </c>
      <c r="P1838" t="s">
        <v>6007</v>
      </c>
      <c r="Q1838">
        <v>1000</v>
      </c>
      <c r="R1838" t="s">
        <v>8296</v>
      </c>
      <c r="S1838">
        <v>934</v>
      </c>
      <c r="T1838" t="s">
        <v>815</v>
      </c>
      <c r="U1838">
        <v>588</v>
      </c>
      <c r="V1838">
        <v>167</v>
      </c>
      <c r="W1838">
        <v>3742</v>
      </c>
      <c r="X1838">
        <v>4</v>
      </c>
      <c r="Y1838">
        <v>11092</v>
      </c>
      <c r="Z1838">
        <v>55</v>
      </c>
      <c r="AA1838">
        <v>44</v>
      </c>
      <c r="AB1838" t="s">
        <v>9293</v>
      </c>
    </row>
    <row r="1839" spans="1:28" x14ac:dyDescent="0.3">
      <c r="A1839" s="4" t="s">
        <v>9294</v>
      </c>
      <c r="B1839" t="s">
        <v>67</v>
      </c>
      <c r="C1839" t="s">
        <v>68</v>
      </c>
      <c r="D1839" t="s">
        <v>58</v>
      </c>
      <c r="E1839">
        <v>2011</v>
      </c>
      <c r="F1839">
        <v>113</v>
      </c>
      <c r="G1839" t="s">
        <v>1700</v>
      </c>
      <c r="H1839" t="s">
        <v>9296</v>
      </c>
      <c r="I1839" s="4">
        <v>56000000</v>
      </c>
      <c r="J1839" s="4">
        <v>54540525</v>
      </c>
      <c r="K1839">
        <v>5.7</v>
      </c>
      <c r="L1839">
        <v>1.85</v>
      </c>
      <c r="M1839" t="s">
        <v>69</v>
      </c>
      <c r="N1839" t="s">
        <v>3317</v>
      </c>
      <c r="O1839">
        <v>0</v>
      </c>
      <c r="P1839" t="s">
        <v>1765</v>
      </c>
      <c r="Q1839">
        <v>22000</v>
      </c>
      <c r="R1839" t="s">
        <v>356</v>
      </c>
      <c r="S1839">
        <v>988</v>
      </c>
      <c r="T1839" t="s">
        <v>9295</v>
      </c>
      <c r="U1839">
        <v>307</v>
      </c>
      <c r="V1839">
        <v>20000</v>
      </c>
      <c r="W1839">
        <v>23456</v>
      </c>
      <c r="X1839">
        <v>15</v>
      </c>
      <c r="Y1839">
        <v>66579</v>
      </c>
      <c r="Z1839">
        <v>200</v>
      </c>
      <c r="AA1839">
        <v>134</v>
      </c>
      <c r="AB1839" t="s">
        <v>9297</v>
      </c>
    </row>
    <row r="1840" spans="1:28" x14ac:dyDescent="0.3">
      <c r="A1840" s="4" t="s">
        <v>9300</v>
      </c>
      <c r="B1840" t="s">
        <v>67</v>
      </c>
      <c r="C1840" t="s">
        <v>1487</v>
      </c>
      <c r="D1840" t="s">
        <v>58</v>
      </c>
      <c r="E1840">
        <v>2001</v>
      </c>
      <c r="F1840">
        <v>118</v>
      </c>
      <c r="G1840" t="s">
        <v>3291</v>
      </c>
      <c r="H1840" t="s">
        <v>9302</v>
      </c>
      <c r="I1840" s="4">
        <v>42000000</v>
      </c>
      <c r="J1840" s="4">
        <v>16252765</v>
      </c>
      <c r="K1840">
        <v>6</v>
      </c>
      <c r="L1840">
        <v>2.35</v>
      </c>
      <c r="M1840" t="s">
        <v>612</v>
      </c>
      <c r="N1840" t="s">
        <v>9298</v>
      </c>
      <c r="O1840">
        <v>49</v>
      </c>
      <c r="P1840" t="s">
        <v>592</v>
      </c>
      <c r="Q1840">
        <v>11000</v>
      </c>
      <c r="R1840" t="s">
        <v>9299</v>
      </c>
      <c r="S1840">
        <v>216</v>
      </c>
      <c r="T1840" t="s">
        <v>9301</v>
      </c>
      <c r="U1840">
        <v>155</v>
      </c>
      <c r="V1840">
        <v>3000</v>
      </c>
      <c r="W1840">
        <v>11662</v>
      </c>
      <c r="X1840">
        <v>1</v>
      </c>
      <c r="Y1840">
        <v>44913</v>
      </c>
      <c r="Z1840">
        <v>93</v>
      </c>
      <c r="AA1840">
        <v>181</v>
      </c>
      <c r="AB1840" t="s">
        <v>9303</v>
      </c>
    </row>
    <row r="1841" spans="1:28" x14ac:dyDescent="0.3">
      <c r="A1841" s="4" t="s">
        <v>9305</v>
      </c>
      <c r="B1841" t="s">
        <v>67</v>
      </c>
      <c r="C1841" t="s">
        <v>68</v>
      </c>
      <c r="D1841" t="s">
        <v>58</v>
      </c>
      <c r="E1841">
        <v>2012</v>
      </c>
      <c r="F1841">
        <v>110</v>
      </c>
      <c r="G1841" t="s">
        <v>2234</v>
      </c>
      <c r="H1841" t="s">
        <v>9306</v>
      </c>
      <c r="I1841" s="4">
        <v>26000000</v>
      </c>
      <c r="J1841" s="4">
        <v>16005978</v>
      </c>
      <c r="K1841">
        <v>6.4</v>
      </c>
      <c r="L1841">
        <v>2.35</v>
      </c>
      <c r="M1841" t="s">
        <v>612</v>
      </c>
      <c r="N1841" t="s">
        <v>5144</v>
      </c>
      <c r="O1841">
        <v>160</v>
      </c>
      <c r="P1841" t="s">
        <v>9304</v>
      </c>
      <c r="Q1841">
        <v>771</v>
      </c>
      <c r="R1841" t="s">
        <v>1262</v>
      </c>
      <c r="S1841">
        <v>570</v>
      </c>
      <c r="T1841" t="s">
        <v>3615</v>
      </c>
      <c r="U1841">
        <v>427</v>
      </c>
      <c r="V1841">
        <v>35000</v>
      </c>
      <c r="W1841">
        <v>2356</v>
      </c>
      <c r="X1841">
        <v>1</v>
      </c>
      <c r="Y1841">
        <v>72886</v>
      </c>
      <c r="Z1841">
        <v>265</v>
      </c>
      <c r="AA1841">
        <v>190</v>
      </c>
      <c r="AB1841" t="s">
        <v>9307</v>
      </c>
    </row>
    <row r="1842" spans="1:28" x14ac:dyDescent="0.3">
      <c r="A1842" s="4" t="s">
        <v>9308</v>
      </c>
      <c r="B1842" t="s">
        <v>67</v>
      </c>
      <c r="C1842" t="s">
        <v>68</v>
      </c>
      <c r="D1842" t="s">
        <v>58</v>
      </c>
      <c r="E1842">
        <v>2004</v>
      </c>
      <c r="F1842">
        <v>110</v>
      </c>
      <c r="G1842" t="s">
        <v>1700</v>
      </c>
      <c r="H1842" t="s">
        <v>9309</v>
      </c>
      <c r="I1842" s="4">
        <v>26000000</v>
      </c>
      <c r="J1842" s="4">
        <v>14469428</v>
      </c>
      <c r="K1842">
        <v>5.2</v>
      </c>
      <c r="L1842">
        <v>1.85</v>
      </c>
      <c r="M1842" t="s">
        <v>69</v>
      </c>
      <c r="N1842" t="s">
        <v>4248</v>
      </c>
      <c r="O1842">
        <v>80</v>
      </c>
      <c r="P1842" t="s">
        <v>930</v>
      </c>
      <c r="Q1842">
        <v>826</v>
      </c>
      <c r="R1842" t="s">
        <v>3028</v>
      </c>
      <c r="S1842">
        <v>590</v>
      </c>
      <c r="T1842" t="s">
        <v>3772</v>
      </c>
      <c r="U1842">
        <v>509</v>
      </c>
      <c r="V1842">
        <v>260</v>
      </c>
      <c r="W1842">
        <v>2466</v>
      </c>
      <c r="X1842">
        <v>2</v>
      </c>
      <c r="Y1842">
        <v>10667</v>
      </c>
      <c r="Z1842">
        <v>82</v>
      </c>
      <c r="AA1842">
        <v>95</v>
      </c>
      <c r="AB1842" t="s">
        <v>9310</v>
      </c>
    </row>
    <row r="1843" spans="1:28" x14ac:dyDescent="0.3">
      <c r="A1843" s="4" t="s">
        <v>9313</v>
      </c>
      <c r="B1843" t="s">
        <v>67</v>
      </c>
      <c r="C1843" t="s">
        <v>295</v>
      </c>
      <c r="D1843" t="s">
        <v>58</v>
      </c>
      <c r="E1843">
        <v>1994</v>
      </c>
      <c r="F1843">
        <v>99</v>
      </c>
      <c r="G1843" t="s">
        <v>9312</v>
      </c>
      <c r="H1843" t="s">
        <v>9315</v>
      </c>
      <c r="I1843" s="4">
        <v>26000000</v>
      </c>
      <c r="J1843" s="4">
        <v>13829734</v>
      </c>
      <c r="K1843">
        <v>4.3</v>
      </c>
      <c r="L1843">
        <v>2.35</v>
      </c>
      <c r="M1843" t="s">
        <v>69</v>
      </c>
      <c r="N1843" t="s">
        <v>9311</v>
      </c>
      <c r="O1843">
        <v>5</v>
      </c>
      <c r="P1843" t="s">
        <v>4541</v>
      </c>
      <c r="Q1843">
        <v>1000</v>
      </c>
      <c r="R1843" t="s">
        <v>778</v>
      </c>
      <c r="S1843">
        <v>691</v>
      </c>
      <c r="T1843" t="s">
        <v>9314</v>
      </c>
      <c r="U1843">
        <v>535</v>
      </c>
      <c r="V1843">
        <v>319</v>
      </c>
      <c r="W1843">
        <v>2960</v>
      </c>
      <c r="X1843">
        <v>0</v>
      </c>
      <c r="Y1843">
        <v>16194</v>
      </c>
      <c r="Z1843">
        <v>32</v>
      </c>
      <c r="AA1843">
        <v>79</v>
      </c>
      <c r="AB1843" t="s">
        <v>9316</v>
      </c>
    </row>
    <row r="1844" spans="1:28" x14ac:dyDescent="0.3">
      <c r="A1844" s="4" t="s">
        <v>9318</v>
      </c>
      <c r="B1844" t="s">
        <v>67</v>
      </c>
      <c r="C1844" t="s">
        <v>68</v>
      </c>
      <c r="D1844" t="s">
        <v>58</v>
      </c>
      <c r="E1844">
        <v>1996</v>
      </c>
      <c r="F1844">
        <v>101</v>
      </c>
      <c r="G1844" t="s">
        <v>2144</v>
      </c>
      <c r="H1844" t="s">
        <v>9319</v>
      </c>
      <c r="I1844" s="4">
        <v>22000000</v>
      </c>
      <c r="J1844" s="4">
        <v>1075288</v>
      </c>
      <c r="K1844">
        <v>6.1</v>
      </c>
      <c r="L1844">
        <v>1.85</v>
      </c>
      <c r="M1844" t="s">
        <v>612</v>
      </c>
      <c r="N1844" t="s">
        <v>9317</v>
      </c>
      <c r="O1844">
        <v>30</v>
      </c>
      <c r="P1844" t="s">
        <v>2823</v>
      </c>
      <c r="Q1844">
        <v>1000</v>
      </c>
      <c r="R1844" t="s">
        <v>3210</v>
      </c>
      <c r="S1844">
        <v>854</v>
      </c>
      <c r="T1844" t="s">
        <v>7947</v>
      </c>
      <c r="U1844">
        <v>223</v>
      </c>
      <c r="V1844">
        <v>145</v>
      </c>
      <c r="W1844">
        <v>2228</v>
      </c>
      <c r="X1844">
        <v>3</v>
      </c>
      <c r="Y1844">
        <v>7772</v>
      </c>
      <c r="Z1844">
        <v>42</v>
      </c>
      <c r="AA1844">
        <v>55</v>
      </c>
      <c r="AB1844" t="s">
        <v>9320</v>
      </c>
    </row>
    <row r="1845" spans="1:28" x14ac:dyDescent="0.3">
      <c r="A1845" s="4" t="s">
        <v>9323</v>
      </c>
      <c r="B1845" t="s">
        <v>67</v>
      </c>
      <c r="C1845" t="s">
        <v>68</v>
      </c>
      <c r="D1845" t="s">
        <v>58</v>
      </c>
      <c r="E1845">
        <v>1997</v>
      </c>
      <c r="F1845">
        <v>100</v>
      </c>
      <c r="G1845" t="s">
        <v>7400</v>
      </c>
      <c r="H1845" t="s">
        <v>9325</v>
      </c>
      <c r="I1845" s="4">
        <v>26000000</v>
      </c>
      <c r="J1845" s="4" t="s">
        <v>24161</v>
      </c>
      <c r="K1845">
        <v>6.3</v>
      </c>
      <c r="L1845">
        <v>1.85</v>
      </c>
      <c r="M1845" t="s">
        <v>612</v>
      </c>
      <c r="N1845" t="s">
        <v>9321</v>
      </c>
      <c r="O1845">
        <v>2</v>
      </c>
      <c r="P1845" t="s">
        <v>9322</v>
      </c>
      <c r="Q1845">
        <v>642</v>
      </c>
      <c r="R1845" t="s">
        <v>632</v>
      </c>
      <c r="S1845">
        <v>638</v>
      </c>
      <c r="T1845" t="s">
        <v>9324</v>
      </c>
      <c r="U1845">
        <v>512</v>
      </c>
      <c r="V1845">
        <v>0</v>
      </c>
      <c r="W1845">
        <v>2170</v>
      </c>
      <c r="X1845">
        <v>2</v>
      </c>
      <c r="Y1845">
        <v>8118</v>
      </c>
      <c r="Z1845">
        <v>22</v>
      </c>
      <c r="AA1845">
        <v>69</v>
      </c>
      <c r="AB1845" t="s">
        <v>9326</v>
      </c>
    </row>
    <row r="1846" spans="1:28" x14ac:dyDescent="0.3">
      <c r="A1846" s="4" t="s">
        <v>9328</v>
      </c>
      <c r="B1846" t="s">
        <v>67</v>
      </c>
      <c r="C1846" t="s">
        <v>68</v>
      </c>
      <c r="D1846" t="s">
        <v>58</v>
      </c>
      <c r="E1846">
        <v>2001</v>
      </c>
      <c r="F1846">
        <v>103</v>
      </c>
      <c r="G1846" t="s">
        <v>9327</v>
      </c>
      <c r="H1846" t="s">
        <v>9329</v>
      </c>
      <c r="I1846" s="4">
        <v>26000000</v>
      </c>
      <c r="J1846" s="4">
        <v>7496522</v>
      </c>
      <c r="K1846">
        <v>6.8</v>
      </c>
      <c r="L1846">
        <v>1.37</v>
      </c>
      <c r="M1846" t="s">
        <v>69</v>
      </c>
      <c r="N1846" t="s">
        <v>4013</v>
      </c>
      <c r="O1846">
        <v>11000</v>
      </c>
      <c r="P1846" t="s">
        <v>4013</v>
      </c>
      <c r="Q1846">
        <v>11000</v>
      </c>
      <c r="R1846" t="s">
        <v>6714</v>
      </c>
      <c r="S1846">
        <v>893</v>
      </c>
      <c r="T1846" t="s">
        <v>3402</v>
      </c>
      <c r="U1846">
        <v>277</v>
      </c>
      <c r="V1846">
        <v>826</v>
      </c>
      <c r="W1846">
        <v>12534</v>
      </c>
      <c r="X1846">
        <v>0</v>
      </c>
      <c r="Y1846">
        <v>31798</v>
      </c>
      <c r="Z1846">
        <v>116</v>
      </c>
      <c r="AA1846">
        <v>178</v>
      </c>
      <c r="AB1846" t="s">
        <v>9330</v>
      </c>
    </row>
    <row r="1847" spans="1:28" x14ac:dyDescent="0.3">
      <c r="A1847" s="4" t="s">
        <v>9332</v>
      </c>
      <c r="B1847" t="s">
        <v>67</v>
      </c>
      <c r="C1847" t="s">
        <v>68</v>
      </c>
      <c r="D1847" t="s">
        <v>58</v>
      </c>
      <c r="E1847">
        <v>2015</v>
      </c>
      <c r="F1847">
        <v>100</v>
      </c>
      <c r="G1847" t="s">
        <v>1700</v>
      </c>
      <c r="H1847" t="s">
        <v>9333</v>
      </c>
      <c r="I1847" s="4">
        <v>26000000</v>
      </c>
      <c r="J1847" s="4" t="s">
        <v>24161</v>
      </c>
      <c r="K1847">
        <v>4</v>
      </c>
      <c r="L1847">
        <v>1.85</v>
      </c>
      <c r="M1847" t="s">
        <v>69</v>
      </c>
      <c r="N1847" t="s">
        <v>4175</v>
      </c>
      <c r="O1847">
        <v>737</v>
      </c>
      <c r="P1847" t="s">
        <v>400</v>
      </c>
      <c r="Q1847">
        <v>15000</v>
      </c>
      <c r="R1847" t="s">
        <v>9331</v>
      </c>
      <c r="S1847">
        <v>980</v>
      </c>
      <c r="T1847" t="s">
        <v>7738</v>
      </c>
      <c r="U1847">
        <v>816</v>
      </c>
      <c r="V1847">
        <v>0</v>
      </c>
      <c r="W1847">
        <v>19068</v>
      </c>
      <c r="X1847">
        <v>5</v>
      </c>
      <c r="Y1847">
        <v>5006</v>
      </c>
      <c r="Z1847">
        <v>56</v>
      </c>
      <c r="AA1847">
        <v>28</v>
      </c>
      <c r="AB1847" t="s">
        <v>9334</v>
      </c>
    </row>
    <row r="1848" spans="1:28" x14ac:dyDescent="0.3">
      <c r="A1848" s="4" t="s">
        <v>9339</v>
      </c>
      <c r="B1848" t="s">
        <v>67</v>
      </c>
      <c r="C1848" t="s">
        <v>68</v>
      </c>
      <c r="D1848" t="s">
        <v>58</v>
      </c>
      <c r="E1848">
        <v>1996</v>
      </c>
      <c r="F1848">
        <v>95</v>
      </c>
      <c r="G1848" t="s">
        <v>9337</v>
      </c>
      <c r="H1848" t="s">
        <v>9341</v>
      </c>
      <c r="I1848" s="4">
        <v>25530000</v>
      </c>
      <c r="J1848" s="4">
        <v>20047715</v>
      </c>
      <c r="K1848">
        <v>5.2</v>
      </c>
      <c r="L1848">
        <v>2.35</v>
      </c>
      <c r="M1848" t="s">
        <v>122</v>
      </c>
      <c r="N1848" t="s">
        <v>9335</v>
      </c>
      <c r="O1848">
        <v>0</v>
      </c>
      <c r="P1848" t="s">
        <v>9338</v>
      </c>
      <c r="Q1848">
        <v>442</v>
      </c>
      <c r="R1848" t="s">
        <v>9336</v>
      </c>
      <c r="S1848">
        <v>95</v>
      </c>
      <c r="T1848" t="s">
        <v>9340</v>
      </c>
      <c r="U1848">
        <v>26</v>
      </c>
      <c r="V1848">
        <v>504</v>
      </c>
      <c r="W1848">
        <v>616</v>
      </c>
      <c r="X1848">
        <v>1</v>
      </c>
      <c r="Y1848">
        <v>8008</v>
      </c>
      <c r="Z1848">
        <v>23</v>
      </c>
      <c r="AA1848">
        <v>26</v>
      </c>
      <c r="AB1848" t="s">
        <v>9342</v>
      </c>
    </row>
    <row r="1849" spans="1:28" x14ac:dyDescent="0.3">
      <c r="A1849" s="4" t="s">
        <v>9343</v>
      </c>
      <c r="B1849" t="s">
        <v>67</v>
      </c>
      <c r="C1849" t="s">
        <v>68</v>
      </c>
      <c r="D1849" t="s">
        <v>58</v>
      </c>
      <c r="E1849">
        <v>2015</v>
      </c>
      <c r="F1849">
        <v>117</v>
      </c>
      <c r="G1849" t="s">
        <v>1665</v>
      </c>
      <c r="H1849" t="s">
        <v>9344</v>
      </c>
      <c r="I1849" s="4">
        <v>26000000</v>
      </c>
      <c r="J1849" s="4">
        <v>12276810</v>
      </c>
      <c r="K1849">
        <v>6.5</v>
      </c>
      <c r="L1849">
        <v>2.35</v>
      </c>
      <c r="M1849" t="s">
        <v>69</v>
      </c>
      <c r="N1849" t="s">
        <v>2466</v>
      </c>
      <c r="O1849">
        <v>763</v>
      </c>
      <c r="P1849" t="s">
        <v>342</v>
      </c>
      <c r="Q1849">
        <v>16000</v>
      </c>
      <c r="R1849" t="s">
        <v>8327</v>
      </c>
      <c r="S1849">
        <v>543</v>
      </c>
      <c r="T1849" t="s">
        <v>1196</v>
      </c>
      <c r="U1849">
        <v>523</v>
      </c>
      <c r="V1849">
        <v>11000</v>
      </c>
      <c r="W1849">
        <v>17847</v>
      </c>
      <c r="X1849">
        <v>0</v>
      </c>
      <c r="Y1849">
        <v>57674</v>
      </c>
      <c r="Z1849">
        <v>178</v>
      </c>
      <c r="AA1849">
        <v>126</v>
      </c>
      <c r="AB1849" t="s">
        <v>9345</v>
      </c>
    </row>
    <row r="1850" spans="1:28" x14ac:dyDescent="0.3">
      <c r="A1850" s="4" t="s">
        <v>9347</v>
      </c>
      <c r="B1850" t="s">
        <v>67</v>
      </c>
      <c r="C1850" t="s">
        <v>86</v>
      </c>
      <c r="D1850" t="s">
        <v>58</v>
      </c>
      <c r="E1850">
        <v>2005</v>
      </c>
      <c r="F1850">
        <v>129</v>
      </c>
      <c r="G1850" t="s">
        <v>3291</v>
      </c>
      <c r="H1850" t="s">
        <v>9349</v>
      </c>
      <c r="I1850" s="4">
        <v>15000000</v>
      </c>
      <c r="J1850" s="4">
        <v>33565375</v>
      </c>
      <c r="K1850">
        <v>7.5</v>
      </c>
      <c r="L1850">
        <v>1.85</v>
      </c>
      <c r="M1850" t="s">
        <v>612</v>
      </c>
      <c r="N1850" t="s">
        <v>9346</v>
      </c>
      <c r="O1850">
        <v>353</v>
      </c>
      <c r="P1850" t="s">
        <v>1535</v>
      </c>
      <c r="Q1850">
        <v>883</v>
      </c>
      <c r="R1850" t="s">
        <v>3010</v>
      </c>
      <c r="S1850">
        <v>430</v>
      </c>
      <c r="T1850" t="s">
        <v>9348</v>
      </c>
      <c r="U1850">
        <v>151</v>
      </c>
      <c r="V1850">
        <v>0</v>
      </c>
      <c r="W1850">
        <v>1565</v>
      </c>
      <c r="X1850">
        <v>0</v>
      </c>
      <c r="Y1850">
        <v>111351</v>
      </c>
      <c r="Z1850">
        <v>226</v>
      </c>
      <c r="AA1850">
        <v>568</v>
      </c>
      <c r="AB1850" t="s">
        <v>9350</v>
      </c>
    </row>
    <row r="1851" spans="1:28" x14ac:dyDescent="0.3">
      <c r="A1851" s="4" t="s">
        <v>9353</v>
      </c>
      <c r="B1851" t="s">
        <v>9357</v>
      </c>
      <c r="C1851" t="s">
        <v>68</v>
      </c>
      <c r="D1851" t="s">
        <v>58</v>
      </c>
      <c r="E1851">
        <v>2004</v>
      </c>
      <c r="F1851">
        <v>120</v>
      </c>
      <c r="G1851" t="s">
        <v>19</v>
      </c>
      <c r="H1851" t="s">
        <v>9355</v>
      </c>
      <c r="I1851" s="4">
        <v>30000000</v>
      </c>
      <c r="J1851" s="4">
        <v>499263</v>
      </c>
      <c r="K1851">
        <v>7.1</v>
      </c>
      <c r="L1851">
        <v>2.35</v>
      </c>
      <c r="M1851" t="s">
        <v>612</v>
      </c>
      <c r="N1851" t="s">
        <v>3253</v>
      </c>
      <c r="O1851">
        <v>0</v>
      </c>
      <c r="P1851" t="s">
        <v>9352</v>
      </c>
      <c r="Q1851">
        <v>260</v>
      </c>
      <c r="R1851" t="s">
        <v>9351</v>
      </c>
      <c r="S1851">
        <v>252</v>
      </c>
      <c r="T1851" t="s">
        <v>9354</v>
      </c>
      <c r="U1851">
        <v>113</v>
      </c>
      <c r="V1851">
        <v>13000</v>
      </c>
      <c r="W1851">
        <v>705</v>
      </c>
      <c r="X1851">
        <v>0</v>
      </c>
      <c r="Y1851">
        <v>179235</v>
      </c>
      <c r="Z1851">
        <v>406</v>
      </c>
      <c r="AA1851">
        <v>2814</v>
      </c>
      <c r="AB1851" t="s">
        <v>9356</v>
      </c>
    </row>
    <row r="1852" spans="1:28" x14ac:dyDescent="0.3">
      <c r="A1852" s="4" t="s">
        <v>9358</v>
      </c>
      <c r="B1852" t="s">
        <v>67</v>
      </c>
      <c r="C1852" t="s">
        <v>68</v>
      </c>
      <c r="D1852" t="s">
        <v>58</v>
      </c>
      <c r="E1852">
        <v>1993</v>
      </c>
      <c r="F1852">
        <v>125</v>
      </c>
      <c r="G1852" t="s">
        <v>9091</v>
      </c>
      <c r="H1852" t="s">
        <v>9360</v>
      </c>
      <c r="I1852" s="4">
        <v>25000000</v>
      </c>
      <c r="J1852" s="4">
        <v>219200000</v>
      </c>
      <c r="K1852">
        <v>6.9</v>
      </c>
      <c r="L1852">
        <v>2.35</v>
      </c>
      <c r="M1852" t="s">
        <v>69</v>
      </c>
      <c r="N1852" t="s">
        <v>1276</v>
      </c>
      <c r="O1852">
        <v>0</v>
      </c>
      <c r="P1852" t="s">
        <v>837</v>
      </c>
      <c r="Q1852">
        <v>49000</v>
      </c>
      <c r="R1852" t="s">
        <v>8990</v>
      </c>
      <c r="S1852">
        <v>1000</v>
      </c>
      <c r="T1852" t="s">
        <v>9359</v>
      </c>
      <c r="U1852">
        <v>711</v>
      </c>
      <c r="V1852">
        <v>0</v>
      </c>
      <c r="W1852">
        <v>52201</v>
      </c>
      <c r="X1852">
        <v>5</v>
      </c>
      <c r="Y1852">
        <v>181380</v>
      </c>
      <c r="Z1852">
        <v>57</v>
      </c>
      <c r="AA1852">
        <v>223</v>
      </c>
      <c r="AB1852" t="s">
        <v>9361</v>
      </c>
    </row>
    <row r="1853" spans="1:28" x14ac:dyDescent="0.3">
      <c r="A1853" s="4" t="s">
        <v>9362</v>
      </c>
      <c r="B1853" t="s">
        <v>67</v>
      </c>
      <c r="C1853" t="s">
        <v>68</v>
      </c>
      <c r="D1853" t="s">
        <v>58</v>
      </c>
      <c r="E1853">
        <v>1988</v>
      </c>
      <c r="F1853">
        <v>133</v>
      </c>
      <c r="G1853" t="s">
        <v>19</v>
      </c>
      <c r="H1853" t="s">
        <v>9363</v>
      </c>
      <c r="I1853" s="4">
        <v>25000000</v>
      </c>
      <c r="J1853" s="4">
        <v>172825435</v>
      </c>
      <c r="K1853">
        <v>8</v>
      </c>
      <c r="L1853">
        <v>1.85</v>
      </c>
      <c r="M1853" t="s">
        <v>612</v>
      </c>
      <c r="N1853" t="s">
        <v>3136</v>
      </c>
      <c r="O1853">
        <v>272</v>
      </c>
      <c r="P1853" t="s">
        <v>550</v>
      </c>
      <c r="Q1853">
        <v>10000</v>
      </c>
      <c r="R1853" t="s">
        <v>5371</v>
      </c>
      <c r="S1853">
        <v>898</v>
      </c>
      <c r="T1853" t="s">
        <v>7027</v>
      </c>
      <c r="U1853">
        <v>628</v>
      </c>
      <c r="V1853">
        <v>12000</v>
      </c>
      <c r="W1853">
        <v>12285</v>
      </c>
      <c r="X1853">
        <v>3</v>
      </c>
      <c r="Y1853">
        <v>383784</v>
      </c>
      <c r="Z1853">
        <v>100</v>
      </c>
      <c r="AA1853">
        <v>331</v>
      </c>
      <c r="AB1853" t="s">
        <v>9364</v>
      </c>
    </row>
    <row r="1854" spans="1:28" x14ac:dyDescent="0.3">
      <c r="A1854" s="4" t="s">
        <v>9366</v>
      </c>
      <c r="B1854" t="s">
        <v>67</v>
      </c>
      <c r="C1854" t="s">
        <v>68</v>
      </c>
      <c r="D1854" t="s">
        <v>58</v>
      </c>
      <c r="E1854">
        <v>2008</v>
      </c>
      <c r="F1854">
        <v>116</v>
      </c>
      <c r="G1854" t="s">
        <v>19</v>
      </c>
      <c r="H1854" t="s">
        <v>9368</v>
      </c>
      <c r="I1854" s="4">
        <v>33000000</v>
      </c>
      <c r="J1854" s="4">
        <v>148085755</v>
      </c>
      <c r="K1854">
        <v>8.1999999999999993</v>
      </c>
      <c r="L1854">
        <v>2.35</v>
      </c>
      <c r="M1854" t="s">
        <v>612</v>
      </c>
      <c r="N1854" t="s">
        <v>3705</v>
      </c>
      <c r="O1854">
        <v>16000</v>
      </c>
      <c r="P1854" t="s">
        <v>3705</v>
      </c>
      <c r="Q1854">
        <v>16000</v>
      </c>
      <c r="R1854" t="s">
        <v>9365</v>
      </c>
      <c r="S1854">
        <v>601</v>
      </c>
      <c r="T1854" t="s">
        <v>9367</v>
      </c>
      <c r="U1854">
        <v>198</v>
      </c>
      <c r="V1854">
        <v>28000</v>
      </c>
      <c r="W1854">
        <v>17347</v>
      </c>
      <c r="X1854">
        <v>0</v>
      </c>
      <c r="Y1854">
        <v>561773</v>
      </c>
      <c r="Z1854">
        <v>366</v>
      </c>
      <c r="AA1854">
        <v>871</v>
      </c>
      <c r="AB1854" t="s">
        <v>9369</v>
      </c>
    </row>
    <row r="1855" spans="1:28" x14ac:dyDescent="0.3">
      <c r="A1855" s="4" t="s">
        <v>9370</v>
      </c>
      <c r="B1855" t="s">
        <v>67</v>
      </c>
      <c r="C1855" t="s">
        <v>68</v>
      </c>
      <c r="D1855" t="s">
        <v>58</v>
      </c>
      <c r="E1855">
        <v>2008</v>
      </c>
      <c r="F1855">
        <v>129</v>
      </c>
      <c r="G1855" t="s">
        <v>5940</v>
      </c>
      <c r="H1855" t="s">
        <v>9371</v>
      </c>
      <c r="I1855" s="4">
        <v>25100000</v>
      </c>
      <c r="J1855" s="4">
        <v>25517500</v>
      </c>
      <c r="K1855">
        <v>6.4</v>
      </c>
      <c r="L1855">
        <v>2.35</v>
      </c>
      <c r="M1855" t="s">
        <v>69</v>
      </c>
      <c r="N1855" t="s">
        <v>786</v>
      </c>
      <c r="O1855">
        <v>0</v>
      </c>
      <c r="P1855" t="s">
        <v>1236</v>
      </c>
      <c r="Q1855">
        <v>2000</v>
      </c>
      <c r="R1855" t="s">
        <v>1342</v>
      </c>
      <c r="S1855">
        <v>826</v>
      </c>
      <c r="T1855" t="s">
        <v>2302</v>
      </c>
      <c r="U1855">
        <v>655</v>
      </c>
      <c r="V1855">
        <v>0</v>
      </c>
      <c r="W1855">
        <v>4264</v>
      </c>
      <c r="X1855">
        <v>1</v>
      </c>
      <c r="Y1855">
        <v>40941</v>
      </c>
      <c r="Z1855">
        <v>242</v>
      </c>
      <c r="AA1855">
        <v>320</v>
      </c>
      <c r="AB1855" t="s">
        <v>9372</v>
      </c>
    </row>
    <row r="1856" spans="1:28" x14ac:dyDescent="0.3">
      <c r="A1856" s="4" t="s">
        <v>9373</v>
      </c>
      <c r="B1856" t="s">
        <v>67</v>
      </c>
      <c r="C1856" t="s">
        <v>1487</v>
      </c>
      <c r="D1856" t="s">
        <v>58</v>
      </c>
      <c r="E1856">
        <v>2008</v>
      </c>
      <c r="F1856">
        <v>93</v>
      </c>
      <c r="G1856" t="s">
        <v>89</v>
      </c>
      <c r="H1856" t="s">
        <v>9374</v>
      </c>
      <c r="I1856" s="4">
        <v>25000000</v>
      </c>
      <c r="J1856" s="4">
        <v>145000989</v>
      </c>
      <c r="K1856">
        <v>7.9</v>
      </c>
      <c r="L1856">
        <v>2.35</v>
      </c>
      <c r="M1856" t="s">
        <v>69</v>
      </c>
      <c r="N1856" t="s">
        <v>4970</v>
      </c>
      <c r="O1856">
        <v>180</v>
      </c>
      <c r="P1856" t="s">
        <v>255</v>
      </c>
      <c r="Q1856">
        <v>14000</v>
      </c>
      <c r="R1856" t="s">
        <v>8685</v>
      </c>
      <c r="S1856">
        <v>816</v>
      </c>
      <c r="T1856" t="s">
        <v>4230</v>
      </c>
      <c r="U1856">
        <v>485</v>
      </c>
      <c r="V1856">
        <v>29000</v>
      </c>
      <c r="W1856">
        <v>16461</v>
      </c>
      <c r="X1856">
        <v>0</v>
      </c>
      <c r="Y1856">
        <v>483756</v>
      </c>
      <c r="Z1856">
        <v>309</v>
      </c>
      <c r="AA1856">
        <v>974</v>
      </c>
      <c r="AB1856" t="s">
        <v>9375</v>
      </c>
    </row>
    <row r="1857" spans="1:28" x14ac:dyDescent="0.3">
      <c r="A1857" s="4" t="s">
        <v>9378</v>
      </c>
      <c r="B1857" t="s">
        <v>67</v>
      </c>
      <c r="C1857" t="s">
        <v>68</v>
      </c>
      <c r="D1857" t="s">
        <v>58</v>
      </c>
      <c r="E1857">
        <v>2014</v>
      </c>
      <c r="F1857">
        <v>118</v>
      </c>
      <c r="G1857" t="s">
        <v>241</v>
      </c>
      <c r="H1857" t="s">
        <v>9379</v>
      </c>
      <c r="I1857" s="4">
        <v>26000000</v>
      </c>
      <c r="J1857" s="4">
        <v>26761283</v>
      </c>
      <c r="K1857">
        <v>6.7</v>
      </c>
      <c r="L1857">
        <v>2.35</v>
      </c>
      <c r="M1857" t="s">
        <v>69</v>
      </c>
      <c r="N1857" t="s">
        <v>9376</v>
      </c>
      <c r="O1857">
        <v>97</v>
      </c>
      <c r="P1857" t="s">
        <v>9377</v>
      </c>
      <c r="Q1857">
        <v>775</v>
      </c>
      <c r="R1857" t="s">
        <v>3752</v>
      </c>
      <c r="S1857">
        <v>523</v>
      </c>
      <c r="T1857" t="s">
        <v>6087</v>
      </c>
      <c r="U1857">
        <v>437</v>
      </c>
      <c r="V1857">
        <v>19000</v>
      </c>
      <c r="W1857">
        <v>3197</v>
      </c>
      <c r="X1857">
        <v>0</v>
      </c>
      <c r="Y1857">
        <v>43084</v>
      </c>
      <c r="Z1857">
        <v>85</v>
      </c>
      <c r="AA1857">
        <v>99</v>
      </c>
      <c r="AB1857" t="s">
        <v>9380</v>
      </c>
    </row>
    <row r="1858" spans="1:28" x14ac:dyDescent="0.3">
      <c r="A1858" s="4" t="s">
        <v>9382</v>
      </c>
      <c r="B1858" t="s">
        <v>67</v>
      </c>
      <c r="C1858" t="s">
        <v>68</v>
      </c>
      <c r="D1858" t="s">
        <v>58</v>
      </c>
      <c r="E1858">
        <v>1992</v>
      </c>
      <c r="F1858">
        <v>129</v>
      </c>
      <c r="G1858" t="s">
        <v>9381</v>
      </c>
      <c r="H1858" t="s">
        <v>9384</v>
      </c>
      <c r="I1858" s="4">
        <v>25000000</v>
      </c>
      <c r="J1858" s="4">
        <v>121945720</v>
      </c>
      <c r="K1858">
        <v>6.1</v>
      </c>
      <c r="L1858">
        <v>1.85</v>
      </c>
      <c r="M1858" t="s">
        <v>612</v>
      </c>
      <c r="N1858" t="s">
        <v>2279</v>
      </c>
      <c r="O1858">
        <v>81</v>
      </c>
      <c r="P1858" t="s">
        <v>3843</v>
      </c>
      <c r="Q1858">
        <v>970</v>
      </c>
      <c r="R1858" t="s">
        <v>3210</v>
      </c>
      <c r="S1858">
        <v>854</v>
      </c>
      <c r="T1858" t="s">
        <v>9383</v>
      </c>
      <c r="U1858">
        <v>164</v>
      </c>
      <c r="V1858">
        <v>0</v>
      </c>
      <c r="W1858">
        <v>2551</v>
      </c>
      <c r="X1858">
        <v>0</v>
      </c>
      <c r="Y1858">
        <v>89972</v>
      </c>
      <c r="Z1858">
        <v>48</v>
      </c>
      <c r="AA1858">
        <v>126</v>
      </c>
      <c r="AB1858" t="s">
        <v>9385</v>
      </c>
    </row>
    <row r="1859" spans="1:28" x14ac:dyDescent="0.3">
      <c r="A1859" s="4" t="s">
        <v>9387</v>
      </c>
      <c r="B1859" t="s">
        <v>67</v>
      </c>
      <c r="C1859" t="s">
        <v>68</v>
      </c>
      <c r="D1859" t="s">
        <v>24160</v>
      </c>
      <c r="E1859">
        <v>1993</v>
      </c>
      <c r="F1859">
        <v>185</v>
      </c>
      <c r="G1859" t="s">
        <v>5940</v>
      </c>
      <c r="H1859" t="s">
        <v>9389</v>
      </c>
      <c r="I1859" s="4">
        <v>22000000</v>
      </c>
      <c r="J1859" s="4">
        <v>96067179</v>
      </c>
      <c r="K1859">
        <v>8.9</v>
      </c>
      <c r="L1859">
        <v>1.85</v>
      </c>
      <c r="M1859" t="s">
        <v>612</v>
      </c>
      <c r="N1859" t="s">
        <v>416</v>
      </c>
      <c r="O1859">
        <v>14000</v>
      </c>
      <c r="P1859" t="s">
        <v>255</v>
      </c>
      <c r="Q1859">
        <v>14000</v>
      </c>
      <c r="R1859" t="s">
        <v>9386</v>
      </c>
      <c r="S1859">
        <v>795</v>
      </c>
      <c r="T1859" t="s">
        <v>9388</v>
      </c>
      <c r="U1859">
        <v>212</v>
      </c>
      <c r="V1859">
        <v>41000</v>
      </c>
      <c r="W1859">
        <v>15233</v>
      </c>
      <c r="X1859">
        <v>0</v>
      </c>
      <c r="Y1859">
        <v>865020</v>
      </c>
      <c r="Z1859">
        <v>174</v>
      </c>
      <c r="AA1859">
        <v>1273</v>
      </c>
      <c r="AB1859" t="s">
        <v>9390</v>
      </c>
    </row>
    <row r="1860" spans="1:28" x14ac:dyDescent="0.3">
      <c r="A1860" s="4" t="s">
        <v>9391</v>
      </c>
      <c r="B1860" t="s">
        <v>67</v>
      </c>
      <c r="C1860" t="s">
        <v>68</v>
      </c>
      <c r="D1860" t="s">
        <v>58</v>
      </c>
      <c r="E1860">
        <v>2011</v>
      </c>
      <c r="F1860">
        <v>146</v>
      </c>
      <c r="G1860" t="s">
        <v>19</v>
      </c>
      <c r="H1860" t="s">
        <v>9392</v>
      </c>
      <c r="I1860" s="4">
        <v>25000000</v>
      </c>
      <c r="J1860" s="4">
        <v>169705587</v>
      </c>
      <c r="K1860">
        <v>8.1</v>
      </c>
      <c r="L1860">
        <v>1.85</v>
      </c>
      <c r="M1860" t="s">
        <v>69</v>
      </c>
      <c r="N1860" t="s">
        <v>3465</v>
      </c>
      <c r="O1860">
        <v>150</v>
      </c>
      <c r="P1860" t="s">
        <v>209</v>
      </c>
      <c r="Q1860">
        <v>15000</v>
      </c>
      <c r="R1860" t="s">
        <v>262</v>
      </c>
      <c r="S1860">
        <v>3000</v>
      </c>
      <c r="T1860" t="s">
        <v>738</v>
      </c>
      <c r="U1860">
        <v>2000</v>
      </c>
      <c r="V1860">
        <v>75000</v>
      </c>
      <c r="W1860">
        <v>23227</v>
      </c>
      <c r="X1860">
        <v>2</v>
      </c>
      <c r="Y1860">
        <v>318955</v>
      </c>
      <c r="Z1860">
        <v>373</v>
      </c>
      <c r="AA1860">
        <v>460</v>
      </c>
      <c r="AB1860" t="s">
        <v>9393</v>
      </c>
    </row>
    <row r="1861" spans="1:28" x14ac:dyDescent="0.3">
      <c r="A1861" s="4" t="s">
        <v>9394</v>
      </c>
      <c r="B1861" t="s">
        <v>67</v>
      </c>
      <c r="C1861" t="s">
        <v>68</v>
      </c>
      <c r="D1861" t="s">
        <v>58</v>
      </c>
      <c r="E1861">
        <v>2013</v>
      </c>
      <c r="F1861">
        <v>128</v>
      </c>
      <c r="G1861" t="s">
        <v>3593</v>
      </c>
      <c r="H1861" t="s">
        <v>9396</v>
      </c>
      <c r="I1861" s="4">
        <v>28000000</v>
      </c>
      <c r="J1861" s="4">
        <v>3254172</v>
      </c>
      <c r="K1861">
        <v>6.2</v>
      </c>
      <c r="L1861">
        <v>2.35</v>
      </c>
      <c r="M1861" t="s">
        <v>612</v>
      </c>
      <c r="N1861" t="s">
        <v>1129</v>
      </c>
      <c r="O1861">
        <v>386</v>
      </c>
      <c r="P1861" t="s">
        <v>380</v>
      </c>
      <c r="Q1861">
        <v>19000</v>
      </c>
      <c r="R1861" t="s">
        <v>369</v>
      </c>
      <c r="S1861">
        <v>17000</v>
      </c>
      <c r="T1861" t="s">
        <v>9395</v>
      </c>
      <c r="U1861">
        <v>203</v>
      </c>
      <c r="V1861">
        <v>11000</v>
      </c>
      <c r="W1861">
        <v>36337</v>
      </c>
      <c r="X1861">
        <v>1</v>
      </c>
      <c r="Y1861">
        <v>29282</v>
      </c>
      <c r="Z1861">
        <v>224</v>
      </c>
      <c r="AA1861">
        <v>105</v>
      </c>
      <c r="AB1861" t="s">
        <v>9397</v>
      </c>
    </row>
    <row r="1862" spans="1:28" x14ac:dyDescent="0.3">
      <c r="A1862" s="4" t="s">
        <v>9399</v>
      </c>
      <c r="B1862" t="s">
        <v>67</v>
      </c>
      <c r="C1862" t="s">
        <v>68</v>
      </c>
      <c r="D1862" t="s">
        <v>58</v>
      </c>
      <c r="E1862">
        <v>2004</v>
      </c>
      <c r="F1862">
        <v>93</v>
      </c>
      <c r="G1862" t="s">
        <v>9398</v>
      </c>
      <c r="H1862" t="s">
        <v>9400</v>
      </c>
      <c r="I1862" s="4">
        <v>80000000</v>
      </c>
      <c r="J1862" s="4">
        <v>84185387</v>
      </c>
      <c r="K1862">
        <v>4.9000000000000004</v>
      </c>
      <c r="L1862">
        <v>1.85</v>
      </c>
      <c r="M1862" t="s">
        <v>122</v>
      </c>
      <c r="N1862" t="s">
        <v>1596</v>
      </c>
      <c r="O1862">
        <v>67</v>
      </c>
      <c r="P1862" t="s">
        <v>2495</v>
      </c>
      <c r="Q1862">
        <v>4000</v>
      </c>
      <c r="R1862" t="s">
        <v>2493</v>
      </c>
      <c r="S1862">
        <v>2000</v>
      </c>
      <c r="T1862" t="s">
        <v>1524</v>
      </c>
      <c r="U1862">
        <v>596</v>
      </c>
      <c r="V1862">
        <v>567</v>
      </c>
      <c r="W1862">
        <v>7800</v>
      </c>
      <c r="X1862">
        <v>0</v>
      </c>
      <c r="Y1862">
        <v>33180</v>
      </c>
      <c r="Z1862">
        <v>94</v>
      </c>
      <c r="AA1862">
        <v>149</v>
      </c>
      <c r="AB1862" t="s">
        <v>9401</v>
      </c>
    </row>
    <row r="1863" spans="1:28" x14ac:dyDescent="0.3">
      <c r="A1863" s="4" t="s">
        <v>9405</v>
      </c>
      <c r="B1863" t="s">
        <v>5641</v>
      </c>
      <c r="C1863" t="s">
        <v>7165</v>
      </c>
      <c r="D1863" t="s">
        <v>58</v>
      </c>
      <c r="E1863">
        <v>2014</v>
      </c>
      <c r="F1863">
        <v>107</v>
      </c>
      <c r="G1863" t="s">
        <v>9404</v>
      </c>
      <c r="H1863" t="s">
        <v>9407</v>
      </c>
      <c r="I1863" s="4">
        <v>26000000</v>
      </c>
      <c r="J1863" s="4" t="s">
        <v>24161</v>
      </c>
      <c r="K1863">
        <v>5.4</v>
      </c>
      <c r="L1863">
        <v>1.85</v>
      </c>
      <c r="M1863" t="s">
        <v>24161</v>
      </c>
      <c r="N1863" t="s">
        <v>9402</v>
      </c>
      <c r="O1863">
        <v>0</v>
      </c>
      <c r="P1863" t="s">
        <v>713</v>
      </c>
      <c r="Q1863">
        <v>1000</v>
      </c>
      <c r="R1863" t="s">
        <v>9403</v>
      </c>
      <c r="S1863">
        <v>65</v>
      </c>
      <c r="T1863" t="s">
        <v>9406</v>
      </c>
      <c r="U1863">
        <v>48</v>
      </c>
      <c r="V1863">
        <v>0</v>
      </c>
      <c r="W1863">
        <v>1166</v>
      </c>
      <c r="X1863">
        <v>1</v>
      </c>
      <c r="Y1863">
        <v>3170</v>
      </c>
      <c r="Z1863">
        <v>25</v>
      </c>
      <c r="AA1863">
        <v>18</v>
      </c>
      <c r="AB1863" t="s">
        <v>9408</v>
      </c>
    </row>
    <row r="1864" spans="1:28" x14ac:dyDescent="0.3">
      <c r="A1864" s="4" t="s">
        <v>9411</v>
      </c>
      <c r="B1864" t="s">
        <v>67</v>
      </c>
      <c r="C1864" t="s">
        <v>68</v>
      </c>
      <c r="D1864" t="s">
        <v>58</v>
      </c>
      <c r="E1864">
        <v>2003</v>
      </c>
      <c r="F1864">
        <v>97</v>
      </c>
      <c r="G1864" t="s">
        <v>4909</v>
      </c>
      <c r="H1864" t="s">
        <v>9412</v>
      </c>
      <c r="I1864" s="4">
        <v>30000000</v>
      </c>
      <c r="J1864" s="4">
        <v>82163317</v>
      </c>
      <c r="K1864">
        <v>5.8</v>
      </c>
      <c r="L1864">
        <v>2.35</v>
      </c>
      <c r="M1864" t="s">
        <v>612</v>
      </c>
      <c r="N1864" t="s">
        <v>7680</v>
      </c>
      <c r="O1864">
        <v>31</v>
      </c>
      <c r="P1864" t="s">
        <v>9410</v>
      </c>
      <c r="Q1864">
        <v>918</v>
      </c>
      <c r="R1864" t="s">
        <v>9409</v>
      </c>
      <c r="S1864">
        <v>782</v>
      </c>
      <c r="T1864" t="s">
        <v>782</v>
      </c>
      <c r="U1864">
        <v>662</v>
      </c>
      <c r="V1864">
        <v>3000</v>
      </c>
      <c r="W1864">
        <v>4692</v>
      </c>
      <c r="X1864">
        <v>0</v>
      </c>
      <c r="Y1864">
        <v>89101</v>
      </c>
      <c r="Z1864">
        <v>273</v>
      </c>
      <c r="AA1864">
        <v>885</v>
      </c>
      <c r="AB1864" t="s">
        <v>9413</v>
      </c>
    </row>
    <row r="1865" spans="1:28" x14ac:dyDescent="0.3">
      <c r="A1865" s="4" t="s">
        <v>9416</v>
      </c>
      <c r="B1865" t="s">
        <v>67</v>
      </c>
      <c r="C1865" t="s">
        <v>86</v>
      </c>
      <c r="D1865" t="s">
        <v>58</v>
      </c>
      <c r="E1865">
        <v>2014</v>
      </c>
      <c r="F1865">
        <v>101</v>
      </c>
      <c r="G1865" t="s">
        <v>19</v>
      </c>
      <c r="H1865" t="s">
        <v>24161</v>
      </c>
      <c r="I1865" s="4" t="s">
        <v>24161</v>
      </c>
      <c r="J1865" s="4" t="s">
        <v>24161</v>
      </c>
      <c r="K1865">
        <v>4.7</v>
      </c>
      <c r="L1865">
        <v>2.35</v>
      </c>
      <c r="M1865" t="s">
        <v>4835</v>
      </c>
      <c r="N1865" t="s">
        <v>9414</v>
      </c>
      <c r="O1865">
        <v>187</v>
      </c>
      <c r="P1865" t="s">
        <v>967</v>
      </c>
      <c r="Q1865">
        <v>554</v>
      </c>
      <c r="R1865" t="s">
        <v>9415</v>
      </c>
      <c r="S1865">
        <v>213</v>
      </c>
      <c r="T1865" t="s">
        <v>9417</v>
      </c>
      <c r="U1865">
        <v>127</v>
      </c>
      <c r="V1865">
        <v>488</v>
      </c>
      <c r="W1865">
        <v>1041</v>
      </c>
      <c r="X1865">
        <v>2</v>
      </c>
      <c r="Y1865">
        <v>2863</v>
      </c>
      <c r="Z1865">
        <v>78</v>
      </c>
      <c r="AA1865">
        <v>25</v>
      </c>
      <c r="AB1865" t="s">
        <v>9418</v>
      </c>
    </row>
    <row r="1866" spans="1:28" x14ac:dyDescent="0.3">
      <c r="A1866" s="4" t="s">
        <v>9419</v>
      </c>
      <c r="B1866" t="s">
        <v>67</v>
      </c>
      <c r="C1866" t="s">
        <v>68</v>
      </c>
      <c r="D1866" t="s">
        <v>58</v>
      </c>
      <c r="E1866">
        <v>2001</v>
      </c>
      <c r="F1866">
        <v>82</v>
      </c>
      <c r="G1866" t="s">
        <v>505</v>
      </c>
      <c r="H1866" t="s">
        <v>9420</v>
      </c>
      <c r="I1866" s="4">
        <v>30000000</v>
      </c>
      <c r="J1866" s="4">
        <v>80920948</v>
      </c>
      <c r="K1866">
        <v>6</v>
      </c>
      <c r="L1866">
        <v>1.85</v>
      </c>
      <c r="M1866" t="s">
        <v>304</v>
      </c>
      <c r="N1866" t="s">
        <v>5873</v>
      </c>
      <c r="O1866">
        <v>8</v>
      </c>
      <c r="P1866" t="s">
        <v>983</v>
      </c>
      <c r="Q1866">
        <v>770</v>
      </c>
      <c r="R1866" t="s">
        <v>4988</v>
      </c>
      <c r="S1866">
        <v>677</v>
      </c>
      <c r="T1866" t="s">
        <v>7995</v>
      </c>
      <c r="U1866">
        <v>179</v>
      </c>
      <c r="V1866">
        <v>425</v>
      </c>
      <c r="W1866">
        <v>2251</v>
      </c>
      <c r="X1866">
        <v>0</v>
      </c>
      <c r="Y1866">
        <v>23943</v>
      </c>
      <c r="Z1866">
        <v>66</v>
      </c>
      <c r="AA1866">
        <v>118</v>
      </c>
      <c r="AB1866" t="s">
        <v>9421</v>
      </c>
    </row>
    <row r="1867" spans="1:28" x14ac:dyDescent="0.3">
      <c r="A1867" s="4" t="s">
        <v>9423</v>
      </c>
      <c r="B1867" t="s">
        <v>67</v>
      </c>
      <c r="C1867" t="s">
        <v>68</v>
      </c>
      <c r="D1867" t="s">
        <v>58</v>
      </c>
      <c r="E1867">
        <v>2008</v>
      </c>
      <c r="F1867">
        <v>85</v>
      </c>
      <c r="G1867" t="s">
        <v>3458</v>
      </c>
      <c r="H1867" t="s">
        <v>9425</v>
      </c>
      <c r="I1867" s="4">
        <v>25000000</v>
      </c>
      <c r="J1867" s="4">
        <v>80034302</v>
      </c>
      <c r="K1867">
        <v>7</v>
      </c>
      <c r="L1867">
        <v>1.85</v>
      </c>
      <c r="M1867" t="s">
        <v>69</v>
      </c>
      <c r="N1867" t="s">
        <v>597</v>
      </c>
      <c r="O1867">
        <v>198</v>
      </c>
      <c r="P1867" t="s">
        <v>738</v>
      </c>
      <c r="Q1867">
        <v>2000</v>
      </c>
      <c r="R1867" t="s">
        <v>9422</v>
      </c>
      <c r="S1867">
        <v>1000</v>
      </c>
      <c r="T1867" t="s">
        <v>9424</v>
      </c>
      <c r="U1867">
        <v>387</v>
      </c>
      <c r="V1867">
        <v>0</v>
      </c>
      <c r="W1867">
        <v>3958</v>
      </c>
      <c r="X1867">
        <v>0</v>
      </c>
      <c r="Y1867">
        <v>296787</v>
      </c>
      <c r="Z1867">
        <v>459</v>
      </c>
      <c r="AA1867">
        <v>2192</v>
      </c>
      <c r="AB1867" t="s">
        <v>9426</v>
      </c>
    </row>
    <row r="1868" spans="1:28" x14ac:dyDescent="0.3">
      <c r="A1868" s="4" t="s">
        <v>9430</v>
      </c>
      <c r="B1868" t="s">
        <v>67</v>
      </c>
      <c r="C1868" t="s">
        <v>68</v>
      </c>
      <c r="D1868" t="s">
        <v>58</v>
      </c>
      <c r="E1868">
        <v>1991</v>
      </c>
      <c r="F1868">
        <v>88</v>
      </c>
      <c r="G1868" t="s">
        <v>3052</v>
      </c>
      <c r="H1868" t="s">
        <v>9432</v>
      </c>
      <c r="I1868" s="4">
        <v>25000000</v>
      </c>
      <c r="J1868" s="4">
        <v>78656813</v>
      </c>
      <c r="K1868">
        <v>6</v>
      </c>
      <c r="L1868">
        <v>1.85</v>
      </c>
      <c r="M1868" t="s">
        <v>122</v>
      </c>
      <c r="N1868" t="s">
        <v>9427</v>
      </c>
      <c r="O1868">
        <v>34</v>
      </c>
      <c r="P1868" t="s">
        <v>9429</v>
      </c>
      <c r="Q1868">
        <v>642</v>
      </c>
      <c r="R1868" t="s">
        <v>9428</v>
      </c>
      <c r="S1868">
        <v>533</v>
      </c>
      <c r="T1868" t="s">
        <v>9431</v>
      </c>
      <c r="U1868">
        <v>445</v>
      </c>
      <c r="V1868">
        <v>0</v>
      </c>
      <c r="W1868">
        <v>2501</v>
      </c>
      <c r="X1868">
        <v>0</v>
      </c>
      <c r="Y1868">
        <v>42765</v>
      </c>
      <c r="Z1868">
        <v>68</v>
      </c>
      <c r="AA1868">
        <v>93</v>
      </c>
      <c r="AB1868" t="s">
        <v>9433</v>
      </c>
    </row>
    <row r="1869" spans="1:28" x14ac:dyDescent="0.3">
      <c r="A1869" s="4" t="s">
        <v>9435</v>
      </c>
      <c r="B1869" t="s">
        <v>67</v>
      </c>
      <c r="C1869" t="s">
        <v>68</v>
      </c>
      <c r="D1869" t="s">
        <v>58</v>
      </c>
      <c r="E1869">
        <v>1987</v>
      </c>
      <c r="F1869">
        <v>119</v>
      </c>
      <c r="G1869" t="s">
        <v>2144</v>
      </c>
      <c r="H1869" t="s">
        <v>9436</v>
      </c>
      <c r="I1869" s="4">
        <v>25000000</v>
      </c>
      <c r="J1869" s="4">
        <v>76270454</v>
      </c>
      <c r="K1869">
        <v>7.9</v>
      </c>
      <c r="L1869">
        <v>2.35</v>
      </c>
      <c r="M1869" t="s">
        <v>612</v>
      </c>
      <c r="N1869" t="s">
        <v>2265</v>
      </c>
      <c r="O1869">
        <v>0</v>
      </c>
      <c r="P1869" t="s">
        <v>1765</v>
      </c>
      <c r="Q1869">
        <v>22000</v>
      </c>
      <c r="R1869" t="s">
        <v>9434</v>
      </c>
      <c r="S1869">
        <v>371</v>
      </c>
      <c r="T1869" t="s">
        <v>7137</v>
      </c>
      <c r="U1869">
        <v>188</v>
      </c>
      <c r="V1869">
        <v>0</v>
      </c>
      <c r="W1869">
        <v>22767</v>
      </c>
      <c r="X1869">
        <v>1</v>
      </c>
      <c r="Y1869">
        <v>219008</v>
      </c>
      <c r="Z1869">
        <v>123</v>
      </c>
      <c r="AA1869">
        <v>418</v>
      </c>
      <c r="AB1869" t="s">
        <v>9437</v>
      </c>
    </row>
    <row r="1870" spans="1:28" x14ac:dyDescent="0.3">
      <c r="A1870" s="4" t="s">
        <v>9438</v>
      </c>
      <c r="B1870" t="s">
        <v>67</v>
      </c>
      <c r="C1870" t="s">
        <v>68</v>
      </c>
      <c r="D1870" t="s">
        <v>58</v>
      </c>
      <c r="E1870">
        <v>2007</v>
      </c>
      <c r="F1870">
        <v>122</v>
      </c>
      <c r="G1870" t="s">
        <v>2144</v>
      </c>
      <c r="H1870" t="s">
        <v>9439</v>
      </c>
      <c r="I1870" s="4">
        <v>25000000</v>
      </c>
      <c r="J1870" s="4">
        <v>74273505</v>
      </c>
      <c r="K1870">
        <v>8.1</v>
      </c>
      <c r="L1870">
        <v>2.35</v>
      </c>
      <c r="M1870" t="s">
        <v>612</v>
      </c>
      <c r="N1870" t="s">
        <v>7108</v>
      </c>
      <c r="O1870">
        <v>1000</v>
      </c>
      <c r="P1870" t="s">
        <v>430</v>
      </c>
      <c r="Q1870">
        <v>2000</v>
      </c>
      <c r="R1870" t="s">
        <v>1171</v>
      </c>
      <c r="S1870">
        <v>939</v>
      </c>
      <c r="T1870" t="s">
        <v>4552</v>
      </c>
      <c r="U1870">
        <v>883</v>
      </c>
      <c r="V1870">
        <v>21000</v>
      </c>
      <c r="W1870">
        <v>4738</v>
      </c>
      <c r="X1870">
        <v>0</v>
      </c>
      <c r="Y1870">
        <v>612060</v>
      </c>
      <c r="Z1870">
        <v>488</v>
      </c>
      <c r="AA1870">
        <v>1518</v>
      </c>
      <c r="AB1870" t="s">
        <v>9440</v>
      </c>
    </row>
    <row r="1871" spans="1:28" x14ac:dyDescent="0.3">
      <c r="A1871" s="4" t="s">
        <v>9441</v>
      </c>
      <c r="B1871" t="s">
        <v>67</v>
      </c>
      <c r="C1871" t="s">
        <v>68</v>
      </c>
      <c r="D1871" t="s">
        <v>58</v>
      </c>
      <c r="E1871">
        <v>2014</v>
      </c>
      <c r="F1871">
        <v>99</v>
      </c>
      <c r="G1871" t="s">
        <v>5710</v>
      </c>
      <c r="H1871" t="s">
        <v>9443</v>
      </c>
      <c r="I1871" s="4">
        <v>25000000</v>
      </c>
      <c r="J1871" s="4">
        <v>134141530</v>
      </c>
      <c r="K1871">
        <v>6.2</v>
      </c>
      <c r="L1871">
        <v>2.35</v>
      </c>
      <c r="M1871" t="s">
        <v>69</v>
      </c>
      <c r="N1871" t="s">
        <v>1373</v>
      </c>
      <c r="O1871">
        <v>167</v>
      </c>
      <c r="P1871" t="s">
        <v>2302</v>
      </c>
      <c r="Q1871">
        <v>655</v>
      </c>
      <c r="R1871" t="s">
        <v>8461</v>
      </c>
      <c r="S1871">
        <v>521</v>
      </c>
      <c r="T1871" t="s">
        <v>9442</v>
      </c>
      <c r="U1871">
        <v>460</v>
      </c>
      <c r="V1871">
        <v>0</v>
      </c>
      <c r="W1871">
        <v>2394</v>
      </c>
      <c r="X1871">
        <v>1</v>
      </c>
      <c r="Y1871">
        <v>75903</v>
      </c>
      <c r="Z1871">
        <v>146</v>
      </c>
      <c r="AA1871">
        <v>109</v>
      </c>
      <c r="AB1871" t="s">
        <v>9444</v>
      </c>
    </row>
    <row r="1872" spans="1:28" x14ac:dyDescent="0.3">
      <c r="A1872" s="4" t="s">
        <v>9446</v>
      </c>
      <c r="B1872" t="s">
        <v>67</v>
      </c>
      <c r="C1872" t="s">
        <v>86</v>
      </c>
      <c r="D1872" t="s">
        <v>58</v>
      </c>
      <c r="E1872">
        <v>2001</v>
      </c>
      <c r="F1872">
        <v>97</v>
      </c>
      <c r="G1872" t="s">
        <v>1437</v>
      </c>
      <c r="H1872" t="s">
        <v>9447</v>
      </c>
      <c r="I1872" s="4">
        <v>26000000</v>
      </c>
      <c r="J1872" s="4">
        <v>71500556</v>
      </c>
      <c r="K1872">
        <v>6.7</v>
      </c>
      <c r="L1872">
        <v>2.35</v>
      </c>
      <c r="M1872" t="s">
        <v>612</v>
      </c>
      <c r="N1872" t="s">
        <v>9445</v>
      </c>
      <c r="O1872">
        <v>11</v>
      </c>
      <c r="P1872" t="s">
        <v>463</v>
      </c>
      <c r="Q1872">
        <v>14000</v>
      </c>
      <c r="R1872" t="s">
        <v>420</v>
      </c>
      <c r="S1872">
        <v>1000</v>
      </c>
      <c r="T1872" t="s">
        <v>2310</v>
      </c>
      <c r="U1872">
        <v>887</v>
      </c>
      <c r="V1872">
        <v>0</v>
      </c>
      <c r="W1872">
        <v>16999</v>
      </c>
      <c r="X1872">
        <v>3</v>
      </c>
      <c r="Y1872">
        <v>171568</v>
      </c>
      <c r="Z1872">
        <v>168</v>
      </c>
      <c r="AA1872">
        <v>571</v>
      </c>
      <c r="AB1872" t="s">
        <v>9448</v>
      </c>
    </row>
    <row r="1873" spans="1:28" x14ac:dyDescent="0.3">
      <c r="A1873" s="4" t="s">
        <v>9450</v>
      </c>
      <c r="B1873" t="s">
        <v>67</v>
      </c>
      <c r="C1873" t="s">
        <v>86</v>
      </c>
      <c r="D1873" t="s">
        <v>58</v>
      </c>
      <c r="E1873">
        <v>2000</v>
      </c>
      <c r="F1873">
        <v>121</v>
      </c>
      <c r="G1873" t="s">
        <v>241</v>
      </c>
      <c r="H1873" t="s">
        <v>9452</v>
      </c>
      <c r="I1873" s="4">
        <v>25000000</v>
      </c>
      <c r="J1873" s="4">
        <v>71309760</v>
      </c>
      <c r="K1873">
        <v>7.3</v>
      </c>
      <c r="L1873">
        <v>1.85</v>
      </c>
      <c r="M1873" t="s">
        <v>69</v>
      </c>
      <c r="N1873" t="s">
        <v>7628</v>
      </c>
      <c r="O1873">
        <v>529</v>
      </c>
      <c r="P1873" t="s">
        <v>3175</v>
      </c>
      <c r="Q1873">
        <v>541</v>
      </c>
      <c r="R1873" t="s">
        <v>9449</v>
      </c>
      <c r="S1873">
        <v>399</v>
      </c>
      <c r="T1873" t="s">
        <v>9451</v>
      </c>
      <c r="U1873">
        <v>163</v>
      </c>
      <c r="V1873">
        <v>18000</v>
      </c>
      <c r="W1873">
        <v>1323</v>
      </c>
      <c r="X1873">
        <v>1</v>
      </c>
      <c r="Y1873">
        <v>150308</v>
      </c>
      <c r="Z1873">
        <v>152</v>
      </c>
      <c r="AA1873">
        <v>498</v>
      </c>
      <c r="AB1873" t="s">
        <v>9453</v>
      </c>
    </row>
    <row r="1874" spans="1:28" x14ac:dyDescent="0.3">
      <c r="A1874" s="4" t="s">
        <v>9455</v>
      </c>
      <c r="B1874" t="s">
        <v>67</v>
      </c>
      <c r="C1874" t="s">
        <v>68</v>
      </c>
      <c r="D1874" t="s">
        <v>58</v>
      </c>
      <c r="E1874">
        <v>2003</v>
      </c>
      <c r="F1874">
        <v>95</v>
      </c>
      <c r="G1874" t="s">
        <v>10</v>
      </c>
      <c r="H1874" t="s">
        <v>9457</v>
      </c>
      <c r="I1874" s="4">
        <v>45000000</v>
      </c>
      <c r="J1874" s="4">
        <v>89808372</v>
      </c>
      <c r="K1874">
        <v>4.5999999999999996</v>
      </c>
      <c r="L1874">
        <v>1.85</v>
      </c>
      <c r="M1874" t="s">
        <v>69</v>
      </c>
      <c r="N1874" t="s">
        <v>9454</v>
      </c>
      <c r="O1874">
        <v>0</v>
      </c>
      <c r="P1874" t="s">
        <v>5210</v>
      </c>
      <c r="Q1874">
        <v>934</v>
      </c>
      <c r="R1874" t="s">
        <v>2302</v>
      </c>
      <c r="S1874">
        <v>655</v>
      </c>
      <c r="T1874" t="s">
        <v>9456</v>
      </c>
      <c r="U1874">
        <v>643</v>
      </c>
      <c r="V1874">
        <v>660</v>
      </c>
      <c r="W1874">
        <v>3500</v>
      </c>
      <c r="X1874">
        <v>2</v>
      </c>
      <c r="Y1874">
        <v>46417</v>
      </c>
      <c r="Z1874">
        <v>133</v>
      </c>
      <c r="AA1874">
        <v>297</v>
      </c>
      <c r="AB1874" t="s">
        <v>9458</v>
      </c>
    </row>
    <row r="1875" spans="1:28" x14ac:dyDescent="0.3">
      <c r="A1875" s="4" t="s">
        <v>9460</v>
      </c>
      <c r="B1875" t="s">
        <v>67</v>
      </c>
      <c r="C1875" t="s">
        <v>68</v>
      </c>
      <c r="D1875" t="s">
        <v>58</v>
      </c>
      <c r="E1875">
        <v>2012</v>
      </c>
      <c r="F1875">
        <v>105</v>
      </c>
      <c r="G1875" t="s">
        <v>3072</v>
      </c>
      <c r="H1875" t="s">
        <v>9461</v>
      </c>
      <c r="I1875" s="4">
        <v>25000000</v>
      </c>
      <c r="J1875" s="4">
        <v>77264926</v>
      </c>
      <c r="K1875">
        <v>6.1</v>
      </c>
      <c r="L1875">
        <v>1.85</v>
      </c>
      <c r="M1875" t="s">
        <v>122</v>
      </c>
      <c r="N1875" t="s">
        <v>5138</v>
      </c>
      <c r="O1875">
        <v>99</v>
      </c>
      <c r="P1875" t="s">
        <v>2642</v>
      </c>
      <c r="Q1875">
        <v>3000</v>
      </c>
      <c r="R1875" t="s">
        <v>9459</v>
      </c>
      <c r="S1875">
        <v>448</v>
      </c>
      <c r="T1875" t="s">
        <v>958</v>
      </c>
      <c r="U1875">
        <v>433</v>
      </c>
      <c r="V1875">
        <v>0</v>
      </c>
      <c r="W1875">
        <v>5740</v>
      </c>
      <c r="X1875">
        <v>5</v>
      </c>
      <c r="Y1875">
        <v>21176</v>
      </c>
      <c r="Z1875">
        <v>139</v>
      </c>
      <c r="AA1875">
        <v>107</v>
      </c>
      <c r="AB1875" t="s">
        <v>9462</v>
      </c>
    </row>
    <row r="1876" spans="1:28" x14ac:dyDescent="0.3">
      <c r="A1876" s="4" t="s">
        <v>9464</v>
      </c>
      <c r="B1876" t="s">
        <v>67</v>
      </c>
      <c r="C1876" t="s">
        <v>68</v>
      </c>
      <c r="D1876" t="s">
        <v>58</v>
      </c>
      <c r="E1876">
        <v>2011</v>
      </c>
      <c r="F1876">
        <v>108</v>
      </c>
      <c r="G1876" t="s">
        <v>1700</v>
      </c>
      <c r="H1876" t="s">
        <v>9465</v>
      </c>
      <c r="I1876" s="4">
        <v>25000000</v>
      </c>
      <c r="J1876" s="4">
        <v>70625986</v>
      </c>
      <c r="K1876">
        <v>6.2</v>
      </c>
      <c r="L1876">
        <v>2.35</v>
      </c>
      <c r="M1876" t="s">
        <v>612</v>
      </c>
      <c r="N1876" t="s">
        <v>2715</v>
      </c>
      <c r="O1876">
        <v>425</v>
      </c>
      <c r="P1876" t="s">
        <v>867</v>
      </c>
      <c r="Q1876">
        <v>20000</v>
      </c>
      <c r="R1876" t="s">
        <v>9463</v>
      </c>
      <c r="S1876">
        <v>962</v>
      </c>
      <c r="T1876" t="s">
        <v>568</v>
      </c>
      <c r="U1876">
        <v>766</v>
      </c>
      <c r="V1876">
        <v>24000</v>
      </c>
      <c r="W1876">
        <v>22739</v>
      </c>
      <c r="X1876">
        <v>1</v>
      </c>
      <c r="Y1876">
        <v>168717</v>
      </c>
      <c r="Z1876">
        <v>245</v>
      </c>
      <c r="AA1876">
        <v>178</v>
      </c>
      <c r="AB1876" t="s">
        <v>9466</v>
      </c>
    </row>
    <row r="1877" spans="1:28" x14ac:dyDescent="0.3">
      <c r="A1877" s="4" t="s">
        <v>9469</v>
      </c>
      <c r="B1877" t="s">
        <v>67</v>
      </c>
      <c r="C1877" t="s">
        <v>68</v>
      </c>
      <c r="D1877" t="s">
        <v>58</v>
      </c>
      <c r="E1877">
        <v>1993</v>
      </c>
      <c r="F1877">
        <v>134</v>
      </c>
      <c r="G1877" t="s">
        <v>9468</v>
      </c>
      <c r="H1877" t="s">
        <v>9470</v>
      </c>
      <c r="I1877" s="4">
        <v>25000000</v>
      </c>
      <c r="J1877" s="4">
        <v>56505065</v>
      </c>
      <c r="K1877">
        <v>7.8</v>
      </c>
      <c r="L1877">
        <v>2.35</v>
      </c>
      <c r="M1877" t="s">
        <v>612</v>
      </c>
      <c r="N1877" t="s">
        <v>5984</v>
      </c>
      <c r="O1877">
        <v>170</v>
      </c>
      <c r="P1877" t="s">
        <v>3023</v>
      </c>
      <c r="Q1877">
        <v>2000</v>
      </c>
      <c r="R1877" t="s">
        <v>9467</v>
      </c>
      <c r="S1877">
        <v>722</v>
      </c>
      <c r="T1877" t="s">
        <v>6358</v>
      </c>
      <c r="U1877">
        <v>472</v>
      </c>
      <c r="V1877">
        <v>11000</v>
      </c>
      <c r="W1877">
        <v>4453</v>
      </c>
      <c r="X1877">
        <v>0</v>
      </c>
      <c r="Y1877">
        <v>95241</v>
      </c>
      <c r="Z1877">
        <v>84</v>
      </c>
      <c r="AA1877">
        <v>439</v>
      </c>
      <c r="AB1877" t="s">
        <v>9471</v>
      </c>
    </row>
    <row r="1878" spans="1:28" x14ac:dyDescent="0.3">
      <c r="A1878" s="4" t="s">
        <v>9472</v>
      </c>
      <c r="B1878" t="s">
        <v>67</v>
      </c>
      <c r="C1878" t="s">
        <v>68</v>
      </c>
      <c r="D1878" t="s">
        <v>58</v>
      </c>
      <c r="E1878">
        <v>2000</v>
      </c>
      <c r="F1878">
        <v>115</v>
      </c>
      <c r="G1878" t="s">
        <v>361</v>
      </c>
      <c r="H1878" t="s">
        <v>9473</v>
      </c>
      <c r="I1878" s="4">
        <v>25000000</v>
      </c>
      <c r="J1878" s="4">
        <v>55973336</v>
      </c>
      <c r="K1878">
        <v>6.1</v>
      </c>
      <c r="L1878">
        <v>2.35</v>
      </c>
      <c r="M1878" t="s">
        <v>612</v>
      </c>
      <c r="N1878" t="s">
        <v>3456</v>
      </c>
      <c r="O1878">
        <v>43</v>
      </c>
      <c r="P1878" t="s">
        <v>529</v>
      </c>
      <c r="Q1878">
        <v>5000</v>
      </c>
      <c r="R1878" t="s">
        <v>497</v>
      </c>
      <c r="S1878">
        <v>848</v>
      </c>
      <c r="T1878" t="s">
        <v>7478</v>
      </c>
      <c r="U1878">
        <v>775</v>
      </c>
      <c r="V1878">
        <v>0</v>
      </c>
      <c r="W1878">
        <v>9082</v>
      </c>
      <c r="X1878">
        <v>1</v>
      </c>
      <c r="Y1878">
        <v>57040</v>
      </c>
      <c r="Z1878">
        <v>70</v>
      </c>
      <c r="AA1878">
        <v>365</v>
      </c>
      <c r="AB1878" t="s">
        <v>9474</v>
      </c>
    </row>
    <row r="1879" spans="1:28" x14ac:dyDescent="0.3">
      <c r="A1879" s="4" t="s">
        <v>9478</v>
      </c>
      <c r="B1879" t="s">
        <v>67</v>
      </c>
      <c r="C1879" t="s">
        <v>86</v>
      </c>
      <c r="D1879" t="s">
        <v>58</v>
      </c>
      <c r="E1879">
        <v>1976</v>
      </c>
      <c r="F1879">
        <v>107</v>
      </c>
      <c r="G1879" t="s">
        <v>9476</v>
      </c>
      <c r="H1879" t="s">
        <v>9480</v>
      </c>
      <c r="I1879" s="4">
        <v>2800000</v>
      </c>
      <c r="J1879" s="4" t="s">
        <v>24161</v>
      </c>
      <c r="K1879">
        <v>7.6</v>
      </c>
      <c r="L1879">
        <v>2.35</v>
      </c>
      <c r="M1879" t="s">
        <v>612</v>
      </c>
      <c r="N1879" t="s">
        <v>1083</v>
      </c>
      <c r="O1879">
        <v>503</v>
      </c>
      <c r="P1879" t="s">
        <v>9477</v>
      </c>
      <c r="Q1879">
        <v>264</v>
      </c>
      <c r="R1879" t="s">
        <v>9475</v>
      </c>
      <c r="S1879">
        <v>139</v>
      </c>
      <c r="T1879" t="s">
        <v>9479</v>
      </c>
      <c r="U1879">
        <v>108</v>
      </c>
      <c r="V1879">
        <v>7000</v>
      </c>
      <c r="W1879">
        <v>673</v>
      </c>
      <c r="X1879">
        <v>2</v>
      </c>
      <c r="Y1879">
        <v>80958</v>
      </c>
      <c r="Z1879">
        <v>154</v>
      </c>
      <c r="AA1879">
        <v>310</v>
      </c>
      <c r="AB1879" t="s">
        <v>9481</v>
      </c>
    </row>
    <row r="1880" spans="1:28" x14ac:dyDescent="0.3">
      <c r="A1880" s="4" t="s">
        <v>9484</v>
      </c>
      <c r="B1880" t="s">
        <v>67</v>
      </c>
      <c r="C1880" t="s">
        <v>793</v>
      </c>
      <c r="D1880" t="s">
        <v>58</v>
      </c>
      <c r="E1880">
        <v>2006</v>
      </c>
      <c r="F1880">
        <v>86</v>
      </c>
      <c r="G1880" t="s">
        <v>23</v>
      </c>
      <c r="H1880" t="s">
        <v>9485</v>
      </c>
      <c r="I1880" s="4">
        <v>25000000</v>
      </c>
      <c r="J1880" s="4">
        <v>54098051</v>
      </c>
      <c r="K1880">
        <v>5.8</v>
      </c>
      <c r="L1880">
        <v>2.35</v>
      </c>
      <c r="M1880" t="s">
        <v>612</v>
      </c>
      <c r="N1880" t="s">
        <v>5496</v>
      </c>
      <c r="O1880">
        <v>70</v>
      </c>
      <c r="P1880" t="s">
        <v>9483</v>
      </c>
      <c r="Q1880">
        <v>440</v>
      </c>
      <c r="R1880" t="s">
        <v>9482</v>
      </c>
      <c r="S1880">
        <v>346</v>
      </c>
      <c r="T1880" t="s">
        <v>5661</v>
      </c>
      <c r="U1880">
        <v>318</v>
      </c>
      <c r="V1880">
        <v>0</v>
      </c>
      <c r="W1880">
        <v>2420</v>
      </c>
      <c r="X1880">
        <v>0</v>
      </c>
      <c r="Y1880">
        <v>102861</v>
      </c>
      <c r="Z1880">
        <v>216</v>
      </c>
      <c r="AA1880">
        <v>571</v>
      </c>
      <c r="AB1880" t="s">
        <v>9486</v>
      </c>
    </row>
    <row r="1881" spans="1:28" x14ac:dyDescent="0.3">
      <c r="A1881" s="4" t="s">
        <v>9488</v>
      </c>
      <c r="B1881" t="s">
        <v>67</v>
      </c>
      <c r="C1881" t="s">
        <v>68</v>
      </c>
      <c r="D1881" t="s">
        <v>58</v>
      </c>
      <c r="E1881">
        <v>2012</v>
      </c>
      <c r="F1881">
        <v>101</v>
      </c>
      <c r="G1881" t="s">
        <v>241</v>
      </c>
      <c r="H1881" t="s">
        <v>9490</v>
      </c>
      <c r="I1881" s="4">
        <v>25000000</v>
      </c>
      <c r="J1881" s="4">
        <v>60443237</v>
      </c>
      <c r="K1881">
        <v>6.5</v>
      </c>
      <c r="L1881">
        <v>2.35</v>
      </c>
      <c r="M1881" t="s">
        <v>69</v>
      </c>
      <c r="N1881" t="s">
        <v>7199</v>
      </c>
      <c r="O1881">
        <v>96</v>
      </c>
      <c r="P1881" t="s">
        <v>1764</v>
      </c>
      <c r="Q1881">
        <v>713</v>
      </c>
      <c r="R1881" t="s">
        <v>9487</v>
      </c>
      <c r="S1881">
        <v>220</v>
      </c>
      <c r="T1881" t="s">
        <v>9489</v>
      </c>
      <c r="U1881">
        <v>204</v>
      </c>
      <c r="V1881">
        <v>29000</v>
      </c>
      <c r="W1881">
        <v>1852</v>
      </c>
      <c r="X1881">
        <v>0</v>
      </c>
      <c r="Y1881">
        <v>76882</v>
      </c>
      <c r="Z1881">
        <v>170</v>
      </c>
      <c r="AA1881">
        <v>106</v>
      </c>
      <c r="AB1881" t="s">
        <v>9491</v>
      </c>
    </row>
    <row r="1882" spans="1:28" x14ac:dyDescent="0.3">
      <c r="A1882" s="4" t="s">
        <v>9493</v>
      </c>
      <c r="B1882" t="s">
        <v>67</v>
      </c>
      <c r="C1882" t="s">
        <v>68</v>
      </c>
      <c r="D1882" t="s">
        <v>58</v>
      </c>
      <c r="E1882">
        <v>2007</v>
      </c>
      <c r="F1882">
        <v>96</v>
      </c>
      <c r="G1882" t="s">
        <v>575</v>
      </c>
      <c r="H1882" t="s">
        <v>9494</v>
      </c>
      <c r="I1882" s="4">
        <v>17000000</v>
      </c>
      <c r="J1882" s="4">
        <v>82234139</v>
      </c>
      <c r="K1882">
        <v>7.2</v>
      </c>
      <c r="L1882">
        <v>1.85</v>
      </c>
      <c r="M1882" t="s">
        <v>122</v>
      </c>
      <c r="N1882" t="s">
        <v>9492</v>
      </c>
      <c r="O1882">
        <v>47</v>
      </c>
      <c r="P1882" t="s">
        <v>727</v>
      </c>
      <c r="Q1882">
        <v>14000</v>
      </c>
      <c r="R1882" t="s">
        <v>1967</v>
      </c>
      <c r="S1882">
        <v>11000</v>
      </c>
      <c r="T1882" t="s">
        <v>2642</v>
      </c>
      <c r="U1882">
        <v>3000</v>
      </c>
      <c r="V1882">
        <v>6000</v>
      </c>
      <c r="W1882">
        <v>28071</v>
      </c>
      <c r="X1882">
        <v>3</v>
      </c>
      <c r="Y1882">
        <v>110390</v>
      </c>
      <c r="Z1882">
        <v>181</v>
      </c>
      <c r="AA1882">
        <v>522</v>
      </c>
      <c r="AB1882" t="s">
        <v>9495</v>
      </c>
    </row>
    <row r="1883" spans="1:28" x14ac:dyDescent="0.3">
      <c r="A1883" s="4" t="s">
        <v>9497</v>
      </c>
      <c r="B1883" t="s">
        <v>67</v>
      </c>
      <c r="C1883" t="s">
        <v>68</v>
      </c>
      <c r="D1883" t="s">
        <v>58</v>
      </c>
      <c r="E1883">
        <v>2004</v>
      </c>
      <c r="F1883">
        <v>101</v>
      </c>
      <c r="G1883" t="s">
        <v>9496</v>
      </c>
      <c r="H1883" t="s">
        <v>9498</v>
      </c>
      <c r="I1883" s="4">
        <v>25000000</v>
      </c>
      <c r="J1883" s="4">
        <v>51676606</v>
      </c>
      <c r="K1883">
        <v>7.8</v>
      </c>
      <c r="L1883">
        <v>2.35</v>
      </c>
      <c r="M1883" t="s">
        <v>122</v>
      </c>
      <c r="N1883" t="s">
        <v>152</v>
      </c>
      <c r="O1883">
        <v>395</v>
      </c>
      <c r="P1883" t="s">
        <v>73</v>
      </c>
      <c r="Q1883">
        <v>40000</v>
      </c>
      <c r="R1883" t="s">
        <v>240</v>
      </c>
      <c r="S1883">
        <v>14000</v>
      </c>
      <c r="T1883" t="s">
        <v>430</v>
      </c>
      <c r="U1883">
        <v>2000</v>
      </c>
      <c r="V1883">
        <v>0</v>
      </c>
      <c r="W1883">
        <v>58823</v>
      </c>
      <c r="X1883">
        <v>1</v>
      </c>
      <c r="Y1883">
        <v>174591</v>
      </c>
      <c r="Z1883">
        <v>226</v>
      </c>
      <c r="AA1883">
        <v>632</v>
      </c>
      <c r="AB1883" t="s">
        <v>9499</v>
      </c>
    </row>
    <row r="1884" spans="1:28" x14ac:dyDescent="0.3">
      <c r="A1884" s="4" t="s">
        <v>9501</v>
      </c>
      <c r="B1884" t="s">
        <v>67</v>
      </c>
      <c r="C1884" t="s">
        <v>68</v>
      </c>
      <c r="D1884" t="s">
        <v>58</v>
      </c>
      <c r="E1884">
        <v>2013</v>
      </c>
      <c r="F1884">
        <v>100</v>
      </c>
      <c r="G1884" t="s">
        <v>2545</v>
      </c>
      <c r="H1884" t="s">
        <v>9503</v>
      </c>
      <c r="I1884" s="4">
        <v>25000000</v>
      </c>
      <c r="J1884" s="4">
        <v>52528330</v>
      </c>
      <c r="K1884">
        <v>4.7</v>
      </c>
      <c r="L1884">
        <v>1.85</v>
      </c>
      <c r="M1884" t="s">
        <v>69</v>
      </c>
      <c r="N1884" t="s">
        <v>9500</v>
      </c>
      <c r="O1884">
        <v>0</v>
      </c>
      <c r="P1884" t="s">
        <v>4009</v>
      </c>
      <c r="Q1884">
        <v>975</v>
      </c>
      <c r="R1884" t="s">
        <v>8461</v>
      </c>
      <c r="S1884">
        <v>521</v>
      </c>
      <c r="T1884" t="s">
        <v>9502</v>
      </c>
      <c r="U1884">
        <v>400</v>
      </c>
      <c r="V1884">
        <v>0</v>
      </c>
      <c r="W1884">
        <v>3202</v>
      </c>
      <c r="X1884">
        <v>0</v>
      </c>
      <c r="Y1884">
        <v>4265</v>
      </c>
      <c r="Z1884">
        <v>24</v>
      </c>
      <c r="AA1884">
        <v>27</v>
      </c>
      <c r="AB1884" t="s">
        <v>9504</v>
      </c>
    </row>
    <row r="1885" spans="1:28" x14ac:dyDescent="0.3">
      <c r="A1885" s="4" t="s">
        <v>9506</v>
      </c>
      <c r="B1885" t="s">
        <v>67</v>
      </c>
      <c r="C1885" t="s">
        <v>68</v>
      </c>
      <c r="D1885" t="s">
        <v>58</v>
      </c>
      <c r="E1885">
        <v>2011</v>
      </c>
      <c r="F1885">
        <v>117</v>
      </c>
      <c r="G1885" t="s">
        <v>739</v>
      </c>
      <c r="H1885" t="s">
        <v>9507</v>
      </c>
      <c r="I1885" s="4">
        <v>25000000</v>
      </c>
      <c r="J1885" s="4">
        <v>51533608</v>
      </c>
      <c r="K1885">
        <v>6.8</v>
      </c>
      <c r="L1885">
        <v>2.35</v>
      </c>
      <c r="M1885" t="s">
        <v>612</v>
      </c>
      <c r="N1885" t="s">
        <v>9505</v>
      </c>
      <c r="O1885">
        <v>248</v>
      </c>
      <c r="P1885" t="s">
        <v>255</v>
      </c>
      <c r="Q1885">
        <v>14000</v>
      </c>
      <c r="R1885" t="s">
        <v>1717</v>
      </c>
      <c r="S1885">
        <v>798</v>
      </c>
      <c r="T1885" t="s">
        <v>5198</v>
      </c>
      <c r="U1885">
        <v>726</v>
      </c>
      <c r="V1885">
        <v>32000</v>
      </c>
      <c r="W1885">
        <v>16606</v>
      </c>
      <c r="X1885">
        <v>1</v>
      </c>
      <c r="Y1885">
        <v>203111</v>
      </c>
      <c r="Z1885">
        <v>408</v>
      </c>
      <c r="AA1885">
        <v>755</v>
      </c>
      <c r="AB1885" t="s">
        <v>9508</v>
      </c>
    </row>
    <row r="1886" spans="1:28" x14ac:dyDescent="0.3">
      <c r="A1886" s="4" t="s">
        <v>9510</v>
      </c>
      <c r="B1886" t="s">
        <v>67</v>
      </c>
      <c r="C1886" t="s">
        <v>68</v>
      </c>
      <c r="D1886" t="s">
        <v>58</v>
      </c>
      <c r="E1886">
        <v>2005</v>
      </c>
      <c r="F1886">
        <v>101</v>
      </c>
      <c r="G1886" t="s">
        <v>6131</v>
      </c>
      <c r="H1886" t="s">
        <v>9511</v>
      </c>
      <c r="I1886" s="4">
        <v>30000000</v>
      </c>
      <c r="J1886" s="4">
        <v>51097664</v>
      </c>
      <c r="K1886">
        <v>5.9</v>
      </c>
      <c r="L1886">
        <v>2.35</v>
      </c>
      <c r="M1886" t="s">
        <v>612</v>
      </c>
      <c r="N1886" t="s">
        <v>9509</v>
      </c>
      <c r="O1886">
        <v>21</v>
      </c>
      <c r="P1886" t="s">
        <v>1765</v>
      </c>
      <c r="Q1886">
        <v>22000</v>
      </c>
      <c r="R1886" t="s">
        <v>4645</v>
      </c>
      <c r="S1886">
        <v>812</v>
      </c>
      <c r="T1886" t="s">
        <v>7856</v>
      </c>
      <c r="U1886">
        <v>317</v>
      </c>
      <c r="V1886">
        <v>0</v>
      </c>
      <c r="W1886">
        <v>23328</v>
      </c>
      <c r="X1886">
        <v>0</v>
      </c>
      <c r="Y1886">
        <v>70205</v>
      </c>
      <c r="Z1886">
        <v>180</v>
      </c>
      <c r="AA1886">
        <v>450</v>
      </c>
      <c r="AB1886" t="s">
        <v>9512</v>
      </c>
    </row>
    <row r="1887" spans="1:28" x14ac:dyDescent="0.3">
      <c r="A1887" s="4" t="s">
        <v>9514</v>
      </c>
      <c r="B1887" t="s">
        <v>67</v>
      </c>
      <c r="C1887" t="s">
        <v>68</v>
      </c>
      <c r="D1887" t="s">
        <v>58</v>
      </c>
      <c r="E1887">
        <v>2004</v>
      </c>
      <c r="F1887">
        <v>98</v>
      </c>
      <c r="G1887" t="s">
        <v>10</v>
      </c>
      <c r="H1887" t="s">
        <v>9515</v>
      </c>
      <c r="I1887" s="4">
        <v>26000000</v>
      </c>
      <c r="J1887" s="4">
        <v>84136909</v>
      </c>
      <c r="K1887">
        <v>7.2</v>
      </c>
      <c r="L1887">
        <v>1.85</v>
      </c>
      <c r="M1887" t="s">
        <v>69</v>
      </c>
      <c r="N1887" t="s">
        <v>1770</v>
      </c>
      <c r="O1887">
        <v>285</v>
      </c>
      <c r="P1887" t="s">
        <v>9513</v>
      </c>
      <c r="Q1887">
        <v>640000</v>
      </c>
      <c r="R1887" t="s">
        <v>1273</v>
      </c>
      <c r="S1887">
        <v>8000</v>
      </c>
      <c r="T1887" t="s">
        <v>545</v>
      </c>
      <c r="U1887">
        <v>7000</v>
      </c>
      <c r="V1887">
        <v>0</v>
      </c>
      <c r="W1887">
        <v>656730</v>
      </c>
      <c r="X1887">
        <v>5</v>
      </c>
      <c r="Y1887">
        <v>267921</v>
      </c>
      <c r="Z1887">
        <v>181</v>
      </c>
      <c r="AA1887">
        <v>577</v>
      </c>
      <c r="AB1887" t="s">
        <v>9516</v>
      </c>
    </row>
    <row r="1888" spans="1:28" x14ac:dyDescent="0.3">
      <c r="A1888" s="4" t="s">
        <v>9517</v>
      </c>
      <c r="B1888" t="s">
        <v>67</v>
      </c>
      <c r="C1888" t="s">
        <v>68</v>
      </c>
      <c r="D1888" t="s">
        <v>58</v>
      </c>
      <c r="E1888">
        <v>1990</v>
      </c>
      <c r="F1888">
        <v>146</v>
      </c>
      <c r="G1888" t="s">
        <v>1745</v>
      </c>
      <c r="H1888" t="s">
        <v>9518</v>
      </c>
      <c r="I1888" s="4">
        <v>25000000</v>
      </c>
      <c r="J1888" s="4">
        <v>46836394</v>
      </c>
      <c r="K1888">
        <v>8.6999999999999993</v>
      </c>
      <c r="L1888">
        <v>1.85</v>
      </c>
      <c r="M1888" t="s">
        <v>612</v>
      </c>
      <c r="N1888" t="s">
        <v>514</v>
      </c>
      <c r="O1888">
        <v>17000</v>
      </c>
      <c r="P1888" t="s">
        <v>1765</v>
      </c>
      <c r="Q1888">
        <v>22000</v>
      </c>
      <c r="R1888" t="s">
        <v>3210</v>
      </c>
      <c r="S1888">
        <v>854</v>
      </c>
      <c r="T1888" t="s">
        <v>7652</v>
      </c>
      <c r="U1888">
        <v>635</v>
      </c>
      <c r="V1888">
        <v>25000</v>
      </c>
      <c r="W1888">
        <v>24783</v>
      </c>
      <c r="X1888">
        <v>3</v>
      </c>
      <c r="Y1888">
        <v>728685</v>
      </c>
      <c r="Z1888">
        <v>192</v>
      </c>
      <c r="AA1888">
        <v>989</v>
      </c>
      <c r="AB1888" t="s">
        <v>9519</v>
      </c>
    </row>
    <row r="1889" spans="1:28" x14ac:dyDescent="0.3">
      <c r="A1889" s="4" t="s">
        <v>9521</v>
      </c>
      <c r="B1889" t="s">
        <v>67</v>
      </c>
      <c r="C1889" t="s">
        <v>68</v>
      </c>
      <c r="D1889" t="s">
        <v>58</v>
      </c>
      <c r="E1889">
        <v>2003</v>
      </c>
      <c r="F1889">
        <v>102</v>
      </c>
      <c r="G1889" t="s">
        <v>9520</v>
      </c>
      <c r="H1889" t="s">
        <v>9523</v>
      </c>
      <c r="I1889" s="4">
        <v>26000000</v>
      </c>
      <c r="J1889" s="4">
        <v>47285499</v>
      </c>
      <c r="K1889">
        <v>5</v>
      </c>
      <c r="L1889">
        <v>2.35</v>
      </c>
      <c r="M1889" t="s">
        <v>122</v>
      </c>
      <c r="N1889" t="s">
        <v>4379</v>
      </c>
      <c r="O1889">
        <v>91</v>
      </c>
      <c r="P1889" t="s">
        <v>6007</v>
      </c>
      <c r="Q1889">
        <v>1000</v>
      </c>
      <c r="R1889" t="s">
        <v>8296</v>
      </c>
      <c r="S1889">
        <v>934</v>
      </c>
      <c r="T1889" t="s">
        <v>9522</v>
      </c>
      <c r="U1889">
        <v>434</v>
      </c>
      <c r="V1889">
        <v>542</v>
      </c>
      <c r="W1889">
        <v>3037</v>
      </c>
      <c r="X1889">
        <v>3</v>
      </c>
      <c r="Y1889">
        <v>26755</v>
      </c>
      <c r="Z1889">
        <v>79</v>
      </c>
      <c r="AA1889">
        <v>104</v>
      </c>
      <c r="AB1889" t="s">
        <v>9524</v>
      </c>
    </row>
    <row r="1890" spans="1:28" x14ac:dyDescent="0.3">
      <c r="A1890" s="4" t="s">
        <v>9525</v>
      </c>
      <c r="B1890" t="s">
        <v>67</v>
      </c>
      <c r="C1890" t="s">
        <v>68</v>
      </c>
      <c r="D1890" t="s">
        <v>58</v>
      </c>
      <c r="E1890">
        <v>2005</v>
      </c>
      <c r="F1890">
        <v>97</v>
      </c>
      <c r="G1890" t="s">
        <v>542</v>
      </c>
      <c r="H1890" t="s">
        <v>9526</v>
      </c>
      <c r="I1890" s="4">
        <v>25000000</v>
      </c>
      <c r="J1890" s="4">
        <v>47124400</v>
      </c>
      <c r="K1890">
        <v>6.6</v>
      </c>
      <c r="L1890">
        <v>2.35</v>
      </c>
      <c r="M1890" t="s">
        <v>122</v>
      </c>
      <c r="N1890" t="s">
        <v>7104</v>
      </c>
      <c r="O1890">
        <v>52</v>
      </c>
      <c r="P1890" t="s">
        <v>463</v>
      </c>
      <c r="Q1890">
        <v>14000</v>
      </c>
      <c r="R1890" t="s">
        <v>430</v>
      </c>
      <c r="S1890">
        <v>2000</v>
      </c>
      <c r="T1890" t="s">
        <v>2442</v>
      </c>
      <c r="U1890">
        <v>579</v>
      </c>
      <c r="V1890">
        <v>0</v>
      </c>
      <c r="W1890">
        <v>17278</v>
      </c>
      <c r="X1890">
        <v>0</v>
      </c>
      <c r="Y1890">
        <v>49676</v>
      </c>
      <c r="Z1890">
        <v>128</v>
      </c>
      <c r="AA1890">
        <v>181</v>
      </c>
      <c r="AB1890" t="s">
        <v>9527</v>
      </c>
    </row>
    <row r="1891" spans="1:28" x14ac:dyDescent="0.3">
      <c r="A1891" s="4" t="s">
        <v>9528</v>
      </c>
      <c r="B1891" t="s">
        <v>67</v>
      </c>
      <c r="C1891" t="s">
        <v>68</v>
      </c>
      <c r="D1891" t="s">
        <v>58</v>
      </c>
      <c r="E1891">
        <v>1983</v>
      </c>
      <c r="F1891">
        <v>142</v>
      </c>
      <c r="G1891" t="s">
        <v>1954</v>
      </c>
      <c r="H1891" t="s">
        <v>9529</v>
      </c>
      <c r="I1891" s="4">
        <v>25000000</v>
      </c>
      <c r="J1891" s="4">
        <v>44700000</v>
      </c>
      <c r="K1891">
        <v>8.3000000000000007</v>
      </c>
      <c r="L1891">
        <v>2.35</v>
      </c>
      <c r="M1891" t="s">
        <v>612</v>
      </c>
      <c r="N1891" t="s">
        <v>2265</v>
      </c>
      <c r="O1891">
        <v>0</v>
      </c>
      <c r="P1891" t="s">
        <v>2400</v>
      </c>
      <c r="Q1891">
        <v>14000</v>
      </c>
      <c r="R1891" t="s">
        <v>2426</v>
      </c>
      <c r="S1891">
        <v>670</v>
      </c>
      <c r="T1891" t="s">
        <v>1367</v>
      </c>
      <c r="U1891">
        <v>638</v>
      </c>
      <c r="V1891">
        <v>19000</v>
      </c>
      <c r="W1891">
        <v>16464</v>
      </c>
      <c r="X1891">
        <v>0</v>
      </c>
      <c r="Y1891">
        <v>537442</v>
      </c>
      <c r="Z1891">
        <v>147</v>
      </c>
      <c r="AA1891">
        <v>851</v>
      </c>
      <c r="AB1891" t="s">
        <v>9530</v>
      </c>
    </row>
    <row r="1892" spans="1:28" x14ac:dyDescent="0.3">
      <c r="A1892" s="4" t="s">
        <v>9531</v>
      </c>
      <c r="B1892" t="s">
        <v>67</v>
      </c>
      <c r="C1892" t="s">
        <v>68</v>
      </c>
      <c r="D1892" t="s">
        <v>58</v>
      </c>
      <c r="E1892">
        <v>1997</v>
      </c>
      <c r="F1892">
        <v>98</v>
      </c>
      <c r="G1892" t="s">
        <v>1396</v>
      </c>
      <c r="H1892" t="s">
        <v>9533</v>
      </c>
      <c r="I1892" s="4">
        <v>25000000</v>
      </c>
      <c r="J1892" s="4">
        <v>44455658</v>
      </c>
      <c r="K1892">
        <v>6.7</v>
      </c>
      <c r="L1892">
        <v>1.85</v>
      </c>
      <c r="M1892" t="s">
        <v>612</v>
      </c>
      <c r="N1892" t="s">
        <v>4987</v>
      </c>
      <c r="O1892">
        <v>176</v>
      </c>
      <c r="P1892" t="s">
        <v>1660</v>
      </c>
      <c r="Q1892">
        <v>742</v>
      </c>
      <c r="R1892" t="s">
        <v>2804</v>
      </c>
      <c r="S1892">
        <v>658</v>
      </c>
      <c r="T1892" t="s">
        <v>9532</v>
      </c>
      <c r="U1892">
        <v>468</v>
      </c>
      <c r="V1892">
        <v>0</v>
      </c>
      <c r="W1892">
        <v>2457</v>
      </c>
      <c r="X1892">
        <v>2</v>
      </c>
      <c r="Y1892">
        <v>36253</v>
      </c>
      <c r="Z1892">
        <v>49</v>
      </c>
      <c r="AA1892">
        <v>92</v>
      </c>
      <c r="AB1892" t="s">
        <v>9534</v>
      </c>
    </row>
    <row r="1893" spans="1:28" x14ac:dyDescent="0.3">
      <c r="A1893" s="4" t="s">
        <v>9536</v>
      </c>
      <c r="B1893" t="s">
        <v>67</v>
      </c>
      <c r="C1893" t="s">
        <v>918</v>
      </c>
      <c r="D1893" t="s">
        <v>58</v>
      </c>
      <c r="E1893">
        <v>1987</v>
      </c>
      <c r="F1893">
        <v>219</v>
      </c>
      <c r="G1893" t="s">
        <v>5940</v>
      </c>
      <c r="H1893" t="s">
        <v>9537</v>
      </c>
      <c r="I1893" s="4">
        <v>23000000</v>
      </c>
      <c r="J1893" s="4">
        <v>43984230</v>
      </c>
      <c r="K1893">
        <v>7.8</v>
      </c>
      <c r="L1893">
        <v>2.35</v>
      </c>
      <c r="M1893" t="s">
        <v>69</v>
      </c>
      <c r="N1893" t="s">
        <v>9535</v>
      </c>
      <c r="O1893">
        <v>973</v>
      </c>
      <c r="P1893" t="s">
        <v>614</v>
      </c>
      <c r="Q1893">
        <v>1000</v>
      </c>
      <c r="R1893" t="s">
        <v>5284</v>
      </c>
      <c r="S1893">
        <v>643</v>
      </c>
      <c r="T1893" t="s">
        <v>3444</v>
      </c>
      <c r="U1893">
        <v>400</v>
      </c>
      <c r="V1893">
        <v>0</v>
      </c>
      <c r="W1893">
        <v>2451</v>
      </c>
      <c r="X1893">
        <v>0</v>
      </c>
      <c r="Y1893">
        <v>70274</v>
      </c>
      <c r="Z1893">
        <v>75</v>
      </c>
      <c r="AA1893">
        <v>133</v>
      </c>
      <c r="AB1893" t="s">
        <v>9538</v>
      </c>
    </row>
    <row r="1894" spans="1:28" x14ac:dyDescent="0.3">
      <c r="A1894" s="4" t="s">
        <v>9540</v>
      </c>
      <c r="B1894" t="s">
        <v>67</v>
      </c>
      <c r="C1894" t="s">
        <v>68</v>
      </c>
      <c r="D1894" t="s">
        <v>58</v>
      </c>
      <c r="E1894">
        <v>2012</v>
      </c>
      <c r="F1894">
        <v>109</v>
      </c>
      <c r="G1894" t="s">
        <v>491</v>
      </c>
      <c r="H1894" t="s">
        <v>9541</v>
      </c>
      <c r="I1894" s="4">
        <v>25000000</v>
      </c>
      <c r="J1894" s="4">
        <v>66489425</v>
      </c>
      <c r="K1894">
        <v>6.5</v>
      </c>
      <c r="L1894">
        <v>2.35</v>
      </c>
      <c r="M1894" t="s">
        <v>612</v>
      </c>
      <c r="N1894" t="s">
        <v>3846</v>
      </c>
      <c r="O1894">
        <v>175</v>
      </c>
      <c r="P1894" t="s">
        <v>109</v>
      </c>
      <c r="Q1894">
        <v>24000</v>
      </c>
      <c r="R1894" t="s">
        <v>9539</v>
      </c>
      <c r="S1894">
        <v>736</v>
      </c>
      <c r="T1894" t="s">
        <v>1160</v>
      </c>
      <c r="U1894">
        <v>733</v>
      </c>
      <c r="V1894">
        <v>0</v>
      </c>
      <c r="W1894">
        <v>26625</v>
      </c>
      <c r="X1894">
        <v>3</v>
      </c>
      <c r="Y1894">
        <v>101977</v>
      </c>
      <c r="Z1894">
        <v>270</v>
      </c>
      <c r="AA1894">
        <v>161</v>
      </c>
      <c r="AB1894" t="s">
        <v>9542</v>
      </c>
    </row>
    <row r="1895" spans="1:28" x14ac:dyDescent="0.3">
      <c r="A1895" s="4" t="s">
        <v>9543</v>
      </c>
      <c r="B1895" t="s">
        <v>67</v>
      </c>
      <c r="C1895" t="s">
        <v>68</v>
      </c>
      <c r="D1895" t="s">
        <v>58</v>
      </c>
      <c r="E1895">
        <v>1997</v>
      </c>
      <c r="F1895">
        <v>97</v>
      </c>
      <c r="G1895" t="s">
        <v>449</v>
      </c>
      <c r="H1895" t="s">
        <v>9544</v>
      </c>
      <c r="I1895" s="4">
        <v>25000000</v>
      </c>
      <c r="J1895" s="4">
        <v>41067398</v>
      </c>
      <c r="K1895">
        <v>6.1</v>
      </c>
      <c r="L1895">
        <v>2.35</v>
      </c>
      <c r="M1895" t="s">
        <v>612</v>
      </c>
      <c r="N1895" t="s">
        <v>287</v>
      </c>
      <c r="O1895">
        <v>420</v>
      </c>
      <c r="P1895" t="s">
        <v>2862</v>
      </c>
      <c r="Q1895">
        <v>695</v>
      </c>
      <c r="R1895" t="s">
        <v>7652</v>
      </c>
      <c r="S1895">
        <v>635</v>
      </c>
      <c r="T1895" t="s">
        <v>5231</v>
      </c>
      <c r="U1895">
        <v>585</v>
      </c>
      <c r="V1895">
        <v>666</v>
      </c>
      <c r="W1895">
        <v>2530</v>
      </c>
      <c r="X1895">
        <v>2</v>
      </c>
      <c r="Y1895">
        <v>22748</v>
      </c>
      <c r="Z1895">
        <v>29</v>
      </c>
      <c r="AA1895">
        <v>41</v>
      </c>
      <c r="AB1895" t="s">
        <v>9545</v>
      </c>
    </row>
    <row r="1896" spans="1:28" x14ac:dyDescent="0.3">
      <c r="A1896" s="4" t="s">
        <v>9547</v>
      </c>
      <c r="B1896" t="s">
        <v>67</v>
      </c>
      <c r="C1896" t="s">
        <v>68</v>
      </c>
      <c r="D1896" t="s">
        <v>58</v>
      </c>
      <c r="E1896">
        <v>2007</v>
      </c>
      <c r="F1896">
        <v>158</v>
      </c>
      <c r="G1896" t="s">
        <v>19</v>
      </c>
      <c r="H1896" t="s">
        <v>9549</v>
      </c>
      <c r="I1896" s="4">
        <v>25000000</v>
      </c>
      <c r="J1896" s="4">
        <v>40218903</v>
      </c>
      <c r="K1896">
        <v>8.1</v>
      </c>
      <c r="L1896">
        <v>2.35</v>
      </c>
      <c r="M1896" t="s">
        <v>612</v>
      </c>
      <c r="N1896" t="s">
        <v>7071</v>
      </c>
      <c r="O1896">
        <v>0</v>
      </c>
      <c r="P1896" t="s">
        <v>7126</v>
      </c>
      <c r="Q1896">
        <v>272</v>
      </c>
      <c r="R1896" t="s">
        <v>9546</v>
      </c>
      <c r="S1896">
        <v>111</v>
      </c>
      <c r="T1896" t="s">
        <v>9548</v>
      </c>
      <c r="U1896">
        <v>104</v>
      </c>
      <c r="V1896">
        <v>16000</v>
      </c>
      <c r="W1896">
        <v>533</v>
      </c>
      <c r="X1896">
        <v>0</v>
      </c>
      <c r="Y1896">
        <v>372990</v>
      </c>
      <c r="Z1896">
        <v>398</v>
      </c>
      <c r="AA1896">
        <v>1107</v>
      </c>
      <c r="AB1896" t="s">
        <v>9550</v>
      </c>
    </row>
    <row r="1897" spans="1:28" x14ac:dyDescent="0.3">
      <c r="A1897" s="4" t="s">
        <v>9553</v>
      </c>
      <c r="B1897" t="s">
        <v>67</v>
      </c>
      <c r="C1897" t="s">
        <v>68</v>
      </c>
      <c r="D1897" t="s">
        <v>58</v>
      </c>
      <c r="E1897">
        <v>2002</v>
      </c>
      <c r="F1897">
        <v>85</v>
      </c>
      <c r="G1897" t="s">
        <v>298</v>
      </c>
      <c r="H1897" t="s">
        <v>9554</v>
      </c>
      <c r="I1897" s="4">
        <v>25000000</v>
      </c>
      <c r="J1897" s="4">
        <v>39880476</v>
      </c>
      <c r="K1897">
        <v>5.2</v>
      </c>
      <c r="L1897">
        <v>2.35</v>
      </c>
      <c r="M1897" t="s">
        <v>122</v>
      </c>
      <c r="N1897" t="s">
        <v>9551</v>
      </c>
      <c r="O1897">
        <v>0</v>
      </c>
      <c r="P1897" t="s">
        <v>1256</v>
      </c>
      <c r="Q1897">
        <v>1000</v>
      </c>
      <c r="R1897" t="s">
        <v>9552</v>
      </c>
      <c r="S1897">
        <v>535</v>
      </c>
      <c r="T1897" t="s">
        <v>2182</v>
      </c>
      <c r="U1897">
        <v>503</v>
      </c>
      <c r="V1897">
        <v>187</v>
      </c>
      <c r="W1897">
        <v>2908</v>
      </c>
      <c r="X1897">
        <v>0</v>
      </c>
      <c r="Y1897">
        <v>12218</v>
      </c>
      <c r="Z1897">
        <v>38</v>
      </c>
      <c r="AA1897">
        <v>33</v>
      </c>
      <c r="AB1897" t="s">
        <v>9555</v>
      </c>
    </row>
    <row r="1898" spans="1:28" x14ac:dyDescent="0.3">
      <c r="A1898" s="4" t="s">
        <v>9557</v>
      </c>
      <c r="B1898" t="s">
        <v>67</v>
      </c>
      <c r="C1898" t="s">
        <v>68</v>
      </c>
      <c r="D1898" t="s">
        <v>58</v>
      </c>
      <c r="E1898">
        <v>2003</v>
      </c>
      <c r="F1898">
        <v>80</v>
      </c>
      <c r="G1898" t="s">
        <v>855</v>
      </c>
      <c r="H1898" t="s">
        <v>9559</v>
      </c>
      <c r="I1898" s="4">
        <v>25000000</v>
      </c>
      <c r="J1898" s="4">
        <v>39399750</v>
      </c>
      <c r="K1898">
        <v>5.6</v>
      </c>
      <c r="L1898">
        <v>2.35</v>
      </c>
      <c r="M1898" t="s">
        <v>122</v>
      </c>
      <c r="N1898" t="s">
        <v>9556</v>
      </c>
      <c r="O1898">
        <v>0</v>
      </c>
      <c r="P1898" t="s">
        <v>2334</v>
      </c>
      <c r="Q1898">
        <v>971</v>
      </c>
      <c r="R1898" t="s">
        <v>2182</v>
      </c>
      <c r="S1898">
        <v>503</v>
      </c>
      <c r="T1898" t="s">
        <v>9558</v>
      </c>
      <c r="U1898">
        <v>362</v>
      </c>
      <c r="V1898">
        <v>329</v>
      </c>
      <c r="W1898">
        <v>3017</v>
      </c>
      <c r="X1898">
        <v>0</v>
      </c>
      <c r="Y1898">
        <v>5674</v>
      </c>
      <c r="Z1898">
        <v>45</v>
      </c>
      <c r="AA1898">
        <v>35</v>
      </c>
      <c r="AB1898" t="s">
        <v>9560</v>
      </c>
    </row>
    <row r="1899" spans="1:28" x14ac:dyDescent="0.3">
      <c r="A1899" s="4" t="s">
        <v>9562</v>
      </c>
      <c r="B1899" t="s">
        <v>67</v>
      </c>
      <c r="C1899" t="s">
        <v>68</v>
      </c>
      <c r="D1899" t="s">
        <v>58</v>
      </c>
      <c r="E1899">
        <v>2002</v>
      </c>
      <c r="F1899">
        <v>86</v>
      </c>
      <c r="G1899" t="s">
        <v>2155</v>
      </c>
      <c r="H1899" t="s">
        <v>9563</v>
      </c>
      <c r="I1899" s="4">
        <v>25000000</v>
      </c>
      <c r="J1899" s="4">
        <v>38230435</v>
      </c>
      <c r="K1899">
        <v>5.8</v>
      </c>
      <c r="L1899">
        <v>1.85</v>
      </c>
      <c r="M1899" t="s">
        <v>69</v>
      </c>
      <c r="N1899" t="s">
        <v>6796</v>
      </c>
      <c r="O1899">
        <v>92</v>
      </c>
      <c r="P1899" t="s">
        <v>2655</v>
      </c>
      <c r="Q1899">
        <v>744</v>
      </c>
      <c r="R1899" t="s">
        <v>9561</v>
      </c>
      <c r="S1899">
        <v>489</v>
      </c>
      <c r="T1899" t="s">
        <v>1667</v>
      </c>
      <c r="U1899">
        <v>466</v>
      </c>
      <c r="V1899">
        <v>0</v>
      </c>
      <c r="W1899">
        <v>3001</v>
      </c>
      <c r="X1899">
        <v>3</v>
      </c>
      <c r="Y1899">
        <v>29661</v>
      </c>
      <c r="Z1899">
        <v>81</v>
      </c>
      <c r="AA1899">
        <v>179</v>
      </c>
      <c r="AB1899" t="s">
        <v>9564</v>
      </c>
    </row>
    <row r="1900" spans="1:28" x14ac:dyDescent="0.3">
      <c r="A1900" s="4" t="s">
        <v>9565</v>
      </c>
      <c r="B1900" t="s">
        <v>67</v>
      </c>
      <c r="C1900" t="s">
        <v>68</v>
      </c>
      <c r="D1900" t="s">
        <v>58</v>
      </c>
      <c r="E1900">
        <v>2005</v>
      </c>
      <c r="F1900">
        <v>119</v>
      </c>
      <c r="G1900" t="s">
        <v>9091</v>
      </c>
      <c r="H1900" t="s">
        <v>9566</v>
      </c>
      <c r="I1900" s="4">
        <v>25000000</v>
      </c>
      <c r="J1900" s="4">
        <v>39008741</v>
      </c>
      <c r="K1900">
        <v>6.6</v>
      </c>
      <c r="L1900">
        <v>2.35</v>
      </c>
      <c r="M1900" t="s">
        <v>122</v>
      </c>
      <c r="N1900" t="s">
        <v>6295</v>
      </c>
      <c r="O1900">
        <v>42</v>
      </c>
      <c r="P1900" t="s">
        <v>738</v>
      </c>
      <c r="Q1900">
        <v>2000</v>
      </c>
      <c r="R1900" t="s">
        <v>667</v>
      </c>
      <c r="S1900">
        <v>953</v>
      </c>
      <c r="T1900" t="s">
        <v>7961</v>
      </c>
      <c r="U1900">
        <v>917</v>
      </c>
      <c r="V1900">
        <v>0</v>
      </c>
      <c r="W1900">
        <v>6862</v>
      </c>
      <c r="X1900">
        <v>0</v>
      </c>
      <c r="Y1900">
        <v>44838</v>
      </c>
      <c r="Z1900">
        <v>88</v>
      </c>
      <c r="AA1900">
        <v>223</v>
      </c>
      <c r="AB1900" t="s">
        <v>9567</v>
      </c>
    </row>
    <row r="1901" spans="1:28" x14ac:dyDescent="0.3">
      <c r="A1901" s="4" t="s">
        <v>9569</v>
      </c>
      <c r="B1901" t="s">
        <v>67</v>
      </c>
      <c r="C1901" t="s">
        <v>1487</v>
      </c>
      <c r="D1901" t="s">
        <v>58</v>
      </c>
      <c r="E1901">
        <v>2001</v>
      </c>
      <c r="F1901">
        <v>98</v>
      </c>
      <c r="G1901" t="s">
        <v>491</v>
      </c>
      <c r="H1901" t="s">
        <v>9570</v>
      </c>
      <c r="I1901" s="4">
        <v>25000000</v>
      </c>
      <c r="J1901" s="4">
        <v>36833473</v>
      </c>
      <c r="K1901">
        <v>6.6</v>
      </c>
      <c r="L1901">
        <v>2.35</v>
      </c>
      <c r="M1901" t="s">
        <v>612</v>
      </c>
      <c r="N1901" t="s">
        <v>9568</v>
      </c>
      <c r="O1901">
        <v>20</v>
      </c>
      <c r="P1901" t="s">
        <v>529</v>
      </c>
      <c r="Q1901">
        <v>5000</v>
      </c>
      <c r="R1901" t="s">
        <v>3191</v>
      </c>
      <c r="S1901">
        <v>888</v>
      </c>
      <c r="T1901" t="s">
        <v>2988</v>
      </c>
      <c r="U1901">
        <v>872</v>
      </c>
      <c r="V1901">
        <v>0</v>
      </c>
      <c r="W1901">
        <v>7945</v>
      </c>
      <c r="X1901">
        <v>1</v>
      </c>
      <c r="Y1901">
        <v>53126</v>
      </c>
      <c r="Z1901">
        <v>116</v>
      </c>
      <c r="AA1901">
        <v>254</v>
      </c>
      <c r="AB1901" t="s">
        <v>9571</v>
      </c>
    </row>
    <row r="1902" spans="1:28" x14ac:dyDescent="0.3">
      <c r="A1902" s="4" t="s">
        <v>9574</v>
      </c>
      <c r="B1902" t="s">
        <v>67</v>
      </c>
      <c r="C1902" t="s">
        <v>68</v>
      </c>
      <c r="D1902" t="s">
        <v>58</v>
      </c>
      <c r="E1902">
        <v>2008</v>
      </c>
      <c r="F1902">
        <v>97</v>
      </c>
      <c r="G1902" t="s">
        <v>1700</v>
      </c>
      <c r="H1902" t="s">
        <v>9575</v>
      </c>
      <c r="I1902" s="4">
        <v>25000000</v>
      </c>
      <c r="J1902" s="4">
        <v>48237389</v>
      </c>
      <c r="K1902">
        <v>5.5</v>
      </c>
      <c r="L1902">
        <v>2.35</v>
      </c>
      <c r="M1902" t="s">
        <v>69</v>
      </c>
      <c r="N1902" t="s">
        <v>9572</v>
      </c>
      <c r="O1902">
        <v>29</v>
      </c>
      <c r="P1902" t="s">
        <v>209</v>
      </c>
      <c r="Q1902">
        <v>15000</v>
      </c>
      <c r="R1902" t="s">
        <v>9573</v>
      </c>
      <c r="S1902">
        <v>852</v>
      </c>
      <c r="T1902" t="s">
        <v>7738</v>
      </c>
      <c r="U1902">
        <v>816</v>
      </c>
      <c r="V1902">
        <v>0</v>
      </c>
      <c r="W1902">
        <v>18789</v>
      </c>
      <c r="X1902">
        <v>1</v>
      </c>
      <c r="Y1902">
        <v>63969</v>
      </c>
      <c r="Z1902">
        <v>129</v>
      </c>
      <c r="AA1902">
        <v>126</v>
      </c>
      <c r="AB1902" t="s">
        <v>9576</v>
      </c>
    </row>
    <row r="1903" spans="1:28" x14ac:dyDescent="0.3">
      <c r="A1903" s="4" t="s">
        <v>9579</v>
      </c>
      <c r="B1903" t="s">
        <v>67</v>
      </c>
      <c r="C1903" t="s">
        <v>68</v>
      </c>
      <c r="D1903" t="s">
        <v>58</v>
      </c>
      <c r="E1903">
        <v>2005</v>
      </c>
      <c r="F1903">
        <v>105</v>
      </c>
      <c r="G1903" t="s">
        <v>10</v>
      </c>
      <c r="H1903" t="s">
        <v>9581</v>
      </c>
      <c r="I1903" s="4" t="s">
        <v>24161</v>
      </c>
      <c r="J1903" s="4">
        <v>36310118</v>
      </c>
      <c r="K1903">
        <v>5.5</v>
      </c>
      <c r="L1903">
        <v>2.35</v>
      </c>
      <c r="M1903" t="s">
        <v>69</v>
      </c>
      <c r="N1903" t="s">
        <v>9577</v>
      </c>
      <c r="O1903">
        <v>23</v>
      </c>
      <c r="P1903" t="s">
        <v>1256</v>
      </c>
      <c r="Q1903">
        <v>1000</v>
      </c>
      <c r="R1903" t="s">
        <v>9578</v>
      </c>
      <c r="S1903">
        <v>619</v>
      </c>
      <c r="T1903" t="s">
        <v>9580</v>
      </c>
      <c r="U1903">
        <v>485</v>
      </c>
      <c r="V1903">
        <v>671</v>
      </c>
      <c r="W1903">
        <v>3535</v>
      </c>
      <c r="X1903">
        <v>1</v>
      </c>
      <c r="Y1903">
        <v>13194</v>
      </c>
      <c r="Z1903">
        <v>72</v>
      </c>
      <c r="AA1903">
        <v>59</v>
      </c>
      <c r="AB1903" t="s">
        <v>9582</v>
      </c>
    </row>
    <row r="1904" spans="1:28" x14ac:dyDescent="0.3">
      <c r="A1904" s="4" t="s">
        <v>9583</v>
      </c>
      <c r="B1904" t="s">
        <v>67</v>
      </c>
      <c r="C1904" t="s">
        <v>68</v>
      </c>
      <c r="D1904" t="s">
        <v>58</v>
      </c>
      <c r="E1904">
        <v>2014</v>
      </c>
      <c r="F1904">
        <v>124</v>
      </c>
      <c r="G1904" t="s">
        <v>1655</v>
      </c>
      <c r="H1904" t="s">
        <v>9585</v>
      </c>
      <c r="I1904" s="4">
        <v>25000000</v>
      </c>
      <c r="J1904" s="4">
        <v>36447959</v>
      </c>
      <c r="K1904">
        <v>7</v>
      </c>
      <c r="L1904">
        <v>2.39</v>
      </c>
      <c r="M1904" t="s">
        <v>122</v>
      </c>
      <c r="N1904" t="s">
        <v>3597</v>
      </c>
      <c r="O1904">
        <v>44</v>
      </c>
      <c r="P1904" t="s">
        <v>626</v>
      </c>
      <c r="Q1904">
        <v>4000</v>
      </c>
      <c r="R1904" t="s">
        <v>1379</v>
      </c>
      <c r="S1904">
        <v>774</v>
      </c>
      <c r="T1904" t="s">
        <v>9584</v>
      </c>
      <c r="U1904">
        <v>367</v>
      </c>
      <c r="V1904">
        <v>10000</v>
      </c>
      <c r="W1904">
        <v>6393</v>
      </c>
      <c r="X1904">
        <v>0</v>
      </c>
      <c r="Y1904">
        <v>35833</v>
      </c>
      <c r="Z1904">
        <v>151</v>
      </c>
      <c r="AA1904">
        <v>96</v>
      </c>
      <c r="AB1904" t="s">
        <v>9586</v>
      </c>
    </row>
    <row r="1905" spans="1:28" x14ac:dyDescent="0.3">
      <c r="A1905" s="4" t="s">
        <v>9587</v>
      </c>
      <c r="B1905" t="s">
        <v>67</v>
      </c>
      <c r="C1905" t="s">
        <v>8136</v>
      </c>
      <c r="D1905" t="s">
        <v>24160</v>
      </c>
      <c r="E1905">
        <v>2014</v>
      </c>
      <c r="F1905">
        <v>97</v>
      </c>
      <c r="G1905" t="s">
        <v>5500</v>
      </c>
      <c r="H1905" t="s">
        <v>9588</v>
      </c>
      <c r="I1905" s="4">
        <v>25000000</v>
      </c>
      <c r="J1905" s="4">
        <v>45089048</v>
      </c>
      <c r="K1905">
        <v>6.5</v>
      </c>
      <c r="L1905">
        <v>2.35</v>
      </c>
      <c r="M1905" t="s">
        <v>69</v>
      </c>
      <c r="N1905" t="s">
        <v>1222</v>
      </c>
      <c r="O1905">
        <v>176</v>
      </c>
      <c r="P1905" t="s">
        <v>328</v>
      </c>
      <c r="Q1905">
        <v>12000</v>
      </c>
      <c r="R1905" t="s">
        <v>2395</v>
      </c>
      <c r="S1905">
        <v>11000</v>
      </c>
      <c r="T1905" t="s">
        <v>253</v>
      </c>
      <c r="U1905">
        <v>10000</v>
      </c>
      <c r="V1905">
        <v>58000</v>
      </c>
      <c r="W1905">
        <v>36064</v>
      </c>
      <c r="X1905">
        <v>3</v>
      </c>
      <c r="Y1905">
        <v>86251</v>
      </c>
      <c r="Z1905">
        <v>198</v>
      </c>
      <c r="AA1905">
        <v>260</v>
      </c>
      <c r="AB1905" t="s">
        <v>9589</v>
      </c>
    </row>
    <row r="1906" spans="1:28" x14ac:dyDescent="0.3">
      <c r="A1906" s="4" t="s">
        <v>9591</v>
      </c>
      <c r="B1906" t="s">
        <v>67</v>
      </c>
      <c r="C1906" t="s">
        <v>68</v>
      </c>
      <c r="D1906" t="s">
        <v>58</v>
      </c>
      <c r="E1906">
        <v>2003</v>
      </c>
      <c r="F1906">
        <v>105</v>
      </c>
      <c r="G1906" t="s">
        <v>9091</v>
      </c>
      <c r="H1906" t="s">
        <v>9592</v>
      </c>
      <c r="I1906" s="4">
        <v>20000000</v>
      </c>
      <c r="J1906" s="4">
        <v>35990505</v>
      </c>
      <c r="K1906">
        <v>5.8</v>
      </c>
      <c r="L1906">
        <v>2.35</v>
      </c>
      <c r="M1906" t="s">
        <v>122</v>
      </c>
      <c r="N1906" t="s">
        <v>6763</v>
      </c>
      <c r="O1906">
        <v>29</v>
      </c>
      <c r="P1906" t="s">
        <v>463</v>
      </c>
      <c r="Q1906">
        <v>14000</v>
      </c>
      <c r="R1906" t="s">
        <v>9590</v>
      </c>
      <c r="S1906">
        <v>1000</v>
      </c>
      <c r="T1906" t="s">
        <v>1660</v>
      </c>
      <c r="U1906">
        <v>742</v>
      </c>
      <c r="V1906">
        <v>0</v>
      </c>
      <c r="W1906">
        <v>16400</v>
      </c>
      <c r="X1906">
        <v>1</v>
      </c>
      <c r="Y1906">
        <v>48095</v>
      </c>
      <c r="Z1906">
        <v>66</v>
      </c>
      <c r="AA1906">
        <v>194</v>
      </c>
      <c r="AB1906" t="s">
        <v>9593</v>
      </c>
    </row>
    <row r="1907" spans="1:28" x14ac:dyDescent="0.3">
      <c r="A1907" s="4" t="s">
        <v>9596</v>
      </c>
      <c r="B1907" t="s">
        <v>67</v>
      </c>
      <c r="C1907" t="s">
        <v>68</v>
      </c>
      <c r="D1907" t="s">
        <v>58</v>
      </c>
      <c r="E1907">
        <v>2003</v>
      </c>
      <c r="F1907">
        <v>104</v>
      </c>
      <c r="G1907" t="s">
        <v>23</v>
      </c>
      <c r="H1907" t="s">
        <v>9598</v>
      </c>
      <c r="I1907" s="4">
        <v>17000000</v>
      </c>
      <c r="J1907" s="4">
        <v>35143332</v>
      </c>
      <c r="K1907">
        <v>5.6</v>
      </c>
      <c r="L1907">
        <v>2.35</v>
      </c>
      <c r="M1907" t="s">
        <v>612</v>
      </c>
      <c r="N1907" t="s">
        <v>9594</v>
      </c>
      <c r="O1907">
        <v>108</v>
      </c>
      <c r="P1907" t="s">
        <v>7530</v>
      </c>
      <c r="Q1907">
        <v>296</v>
      </c>
      <c r="R1907" t="s">
        <v>9595</v>
      </c>
      <c r="S1907">
        <v>270</v>
      </c>
      <c r="T1907" t="s">
        <v>9597</v>
      </c>
      <c r="U1907">
        <v>177</v>
      </c>
      <c r="V1907">
        <v>0</v>
      </c>
      <c r="W1907">
        <v>1340</v>
      </c>
      <c r="X1907">
        <v>0</v>
      </c>
      <c r="Y1907">
        <v>45102</v>
      </c>
      <c r="Z1907">
        <v>167</v>
      </c>
      <c r="AA1907">
        <v>316</v>
      </c>
      <c r="AB1907" t="s">
        <v>9599</v>
      </c>
    </row>
    <row r="1908" spans="1:28" x14ac:dyDescent="0.3">
      <c r="A1908" s="4" t="s">
        <v>9601</v>
      </c>
      <c r="B1908" t="s">
        <v>67</v>
      </c>
      <c r="C1908" t="s">
        <v>68</v>
      </c>
      <c r="D1908" t="s">
        <v>58</v>
      </c>
      <c r="E1908">
        <v>2007</v>
      </c>
      <c r="F1908">
        <v>101</v>
      </c>
      <c r="G1908" t="s">
        <v>1700</v>
      </c>
      <c r="H1908" t="s">
        <v>9602</v>
      </c>
      <c r="I1908" s="4">
        <v>25000000</v>
      </c>
      <c r="J1908" s="4">
        <v>35000629</v>
      </c>
      <c r="K1908">
        <v>5.6</v>
      </c>
      <c r="L1908">
        <v>1.85</v>
      </c>
      <c r="M1908" t="s">
        <v>612</v>
      </c>
      <c r="N1908" t="s">
        <v>9600</v>
      </c>
      <c r="O1908">
        <v>7</v>
      </c>
      <c r="P1908" t="s">
        <v>6707</v>
      </c>
      <c r="Q1908">
        <v>1000</v>
      </c>
      <c r="R1908" t="s">
        <v>955</v>
      </c>
      <c r="S1908">
        <v>562</v>
      </c>
      <c r="T1908" t="s">
        <v>9483</v>
      </c>
      <c r="U1908">
        <v>440</v>
      </c>
      <c r="V1908">
        <v>0</v>
      </c>
      <c r="W1908">
        <v>2822</v>
      </c>
      <c r="X1908">
        <v>1</v>
      </c>
      <c r="Y1908">
        <v>74622</v>
      </c>
      <c r="Z1908">
        <v>127</v>
      </c>
      <c r="AA1908">
        <v>150</v>
      </c>
      <c r="AB1908" t="s">
        <v>9603</v>
      </c>
    </row>
    <row r="1909" spans="1:28" x14ac:dyDescent="0.3">
      <c r="A1909" s="4" t="s">
        <v>9604</v>
      </c>
      <c r="B1909" t="s">
        <v>67</v>
      </c>
      <c r="C1909" t="s">
        <v>68</v>
      </c>
      <c r="D1909" t="s">
        <v>58</v>
      </c>
      <c r="E1909">
        <v>2003</v>
      </c>
      <c r="F1909">
        <v>101</v>
      </c>
      <c r="G1909" t="s">
        <v>491</v>
      </c>
      <c r="H1909" t="s">
        <v>9606</v>
      </c>
      <c r="I1909" s="4">
        <v>30000000</v>
      </c>
      <c r="J1909" s="4">
        <v>34604054</v>
      </c>
      <c r="K1909">
        <v>5.8</v>
      </c>
      <c r="L1909">
        <v>2.35</v>
      </c>
      <c r="M1909" t="s">
        <v>612</v>
      </c>
      <c r="N1909" t="s">
        <v>3456</v>
      </c>
      <c r="O1909">
        <v>43</v>
      </c>
      <c r="P1909" t="s">
        <v>529</v>
      </c>
      <c r="Q1909">
        <v>5000</v>
      </c>
      <c r="R1909" t="s">
        <v>1755</v>
      </c>
      <c r="S1909">
        <v>618</v>
      </c>
      <c r="T1909" t="s">
        <v>9605</v>
      </c>
      <c r="U1909">
        <v>432</v>
      </c>
      <c r="V1909">
        <v>1000</v>
      </c>
      <c r="W1909">
        <v>6867</v>
      </c>
      <c r="X1909">
        <v>2</v>
      </c>
      <c r="Y1909">
        <v>34942</v>
      </c>
      <c r="Z1909">
        <v>109</v>
      </c>
      <c r="AA1909">
        <v>185</v>
      </c>
      <c r="AB1909" t="s">
        <v>9607</v>
      </c>
    </row>
    <row r="1910" spans="1:28" x14ac:dyDescent="0.3">
      <c r="A1910" s="4" t="s">
        <v>9608</v>
      </c>
      <c r="B1910" t="s">
        <v>67</v>
      </c>
      <c r="C1910" t="s">
        <v>68</v>
      </c>
      <c r="D1910" t="s">
        <v>58</v>
      </c>
      <c r="E1910">
        <v>2002</v>
      </c>
      <c r="F1910">
        <v>114</v>
      </c>
      <c r="G1910" t="s">
        <v>241</v>
      </c>
      <c r="H1910" t="s">
        <v>9609</v>
      </c>
      <c r="I1910" s="4">
        <v>25000000</v>
      </c>
      <c r="J1910" s="4">
        <v>41597830</v>
      </c>
      <c r="K1910">
        <v>7.6</v>
      </c>
      <c r="L1910">
        <v>1.85</v>
      </c>
      <c r="M1910" t="s">
        <v>69</v>
      </c>
      <c r="N1910" t="s">
        <v>6616</v>
      </c>
      <c r="O1910">
        <v>335</v>
      </c>
      <c r="P1910" t="s">
        <v>2395</v>
      </c>
      <c r="Q1910">
        <v>11000</v>
      </c>
      <c r="R1910" t="s">
        <v>2260</v>
      </c>
      <c r="S1910">
        <v>577</v>
      </c>
      <c r="T1910" t="s">
        <v>4775</v>
      </c>
      <c r="U1910">
        <v>530</v>
      </c>
      <c r="V1910">
        <v>0</v>
      </c>
      <c r="W1910">
        <v>12624</v>
      </c>
      <c r="X1910">
        <v>3</v>
      </c>
      <c r="Y1910">
        <v>102123</v>
      </c>
      <c r="Z1910">
        <v>174</v>
      </c>
      <c r="AA1910">
        <v>660</v>
      </c>
      <c r="AB1910" t="s">
        <v>9610</v>
      </c>
    </row>
    <row r="1911" spans="1:28" x14ac:dyDescent="0.3">
      <c r="A1911" s="4" t="s">
        <v>9612</v>
      </c>
      <c r="B1911" t="s">
        <v>67</v>
      </c>
      <c r="C1911" t="s">
        <v>68</v>
      </c>
      <c r="D1911" t="s">
        <v>58</v>
      </c>
      <c r="E1911">
        <v>2006</v>
      </c>
      <c r="F1911">
        <v>105</v>
      </c>
      <c r="G1911" t="s">
        <v>1700</v>
      </c>
      <c r="H1911" t="s">
        <v>9614</v>
      </c>
      <c r="I1911" s="4">
        <v>20000000</v>
      </c>
      <c r="J1911" s="4">
        <v>33687630</v>
      </c>
      <c r="K1911">
        <v>6.4</v>
      </c>
      <c r="L1911">
        <v>1.85</v>
      </c>
      <c r="M1911" t="s">
        <v>69</v>
      </c>
      <c r="N1911" t="s">
        <v>5138</v>
      </c>
      <c r="O1911">
        <v>99</v>
      </c>
      <c r="P1911" t="s">
        <v>471</v>
      </c>
      <c r="Q1911">
        <v>17000</v>
      </c>
      <c r="R1911" t="s">
        <v>9611</v>
      </c>
      <c r="S1911">
        <v>1000</v>
      </c>
      <c r="T1911" t="s">
        <v>9613</v>
      </c>
      <c r="U1911">
        <v>960</v>
      </c>
      <c r="V1911">
        <v>0</v>
      </c>
      <c r="W1911">
        <v>20109</v>
      </c>
      <c r="X1911">
        <v>0</v>
      </c>
      <c r="Y1911">
        <v>116762</v>
      </c>
      <c r="Z1911">
        <v>91</v>
      </c>
      <c r="AA1911">
        <v>261</v>
      </c>
      <c r="AB1911" t="s">
        <v>9615</v>
      </c>
    </row>
    <row r="1912" spans="1:28" x14ac:dyDescent="0.3">
      <c r="A1912" s="4" t="s">
        <v>9619</v>
      </c>
      <c r="B1912" t="s">
        <v>67</v>
      </c>
      <c r="C1912" t="s">
        <v>86</v>
      </c>
      <c r="D1912" t="s">
        <v>58</v>
      </c>
      <c r="E1912">
        <v>2007</v>
      </c>
      <c r="F1912">
        <v>90</v>
      </c>
      <c r="G1912" t="s">
        <v>3072</v>
      </c>
      <c r="H1912" t="s">
        <v>9621</v>
      </c>
      <c r="I1912" s="4">
        <v>25000000</v>
      </c>
      <c r="J1912" s="4">
        <v>32553210</v>
      </c>
      <c r="K1912">
        <v>6.3</v>
      </c>
      <c r="L1912">
        <v>1.85</v>
      </c>
      <c r="M1912" t="s">
        <v>122</v>
      </c>
      <c r="N1912" t="s">
        <v>9616</v>
      </c>
      <c r="O1912">
        <v>68</v>
      </c>
      <c r="P1912" t="s">
        <v>9618</v>
      </c>
      <c r="Q1912">
        <v>328</v>
      </c>
      <c r="R1912" t="s">
        <v>9617</v>
      </c>
      <c r="S1912">
        <v>132</v>
      </c>
      <c r="T1912" t="s">
        <v>9620</v>
      </c>
      <c r="U1912">
        <v>100</v>
      </c>
      <c r="V1912">
        <v>0</v>
      </c>
      <c r="W1912">
        <v>794</v>
      </c>
      <c r="X1912">
        <v>0</v>
      </c>
      <c r="Y1912">
        <v>88714</v>
      </c>
      <c r="Z1912">
        <v>151</v>
      </c>
      <c r="AA1912">
        <v>235</v>
      </c>
      <c r="AB1912" t="s">
        <v>9622</v>
      </c>
    </row>
    <row r="1913" spans="1:28" x14ac:dyDescent="0.3">
      <c r="A1913" s="4" t="s">
        <v>9626</v>
      </c>
      <c r="B1913" t="s">
        <v>67</v>
      </c>
      <c r="C1913" t="s">
        <v>68</v>
      </c>
      <c r="D1913" t="s">
        <v>58</v>
      </c>
      <c r="E1913">
        <v>2004</v>
      </c>
      <c r="F1913">
        <v>97</v>
      </c>
      <c r="G1913" t="s">
        <v>5782</v>
      </c>
      <c r="H1913" t="s">
        <v>9628</v>
      </c>
      <c r="I1913" s="4">
        <v>25000000</v>
      </c>
      <c r="J1913" s="4">
        <v>31526393</v>
      </c>
      <c r="K1913">
        <v>4.5999999999999996</v>
      </c>
      <c r="L1913">
        <v>2.35</v>
      </c>
      <c r="M1913" t="s">
        <v>69</v>
      </c>
      <c r="N1913" t="s">
        <v>9623</v>
      </c>
      <c r="O1913">
        <v>27</v>
      </c>
      <c r="P1913" t="s">
        <v>9625</v>
      </c>
      <c r="Q1913">
        <v>601</v>
      </c>
      <c r="R1913" t="s">
        <v>9624</v>
      </c>
      <c r="S1913">
        <v>543</v>
      </c>
      <c r="T1913" t="s">
        <v>9627</v>
      </c>
      <c r="U1913">
        <v>522</v>
      </c>
      <c r="V1913">
        <v>686</v>
      </c>
      <c r="W1913">
        <v>2730</v>
      </c>
      <c r="X1913">
        <v>0</v>
      </c>
      <c r="Y1913">
        <v>22243</v>
      </c>
      <c r="Z1913">
        <v>94</v>
      </c>
      <c r="AA1913">
        <v>144</v>
      </c>
      <c r="AB1913" t="s">
        <v>9629</v>
      </c>
    </row>
    <row r="1914" spans="1:28" x14ac:dyDescent="0.3">
      <c r="A1914" s="4" t="s">
        <v>9631</v>
      </c>
      <c r="B1914" t="s">
        <v>67</v>
      </c>
      <c r="C1914" t="s">
        <v>1487</v>
      </c>
      <c r="D1914" t="s">
        <v>58</v>
      </c>
      <c r="E1914">
        <v>2013</v>
      </c>
      <c r="F1914">
        <v>144</v>
      </c>
      <c r="G1914" t="s">
        <v>2144</v>
      </c>
      <c r="H1914" t="s">
        <v>9632</v>
      </c>
      <c r="I1914" s="4">
        <v>25500000</v>
      </c>
      <c r="J1914" s="4">
        <v>41229</v>
      </c>
      <c r="K1914">
        <v>6.5</v>
      </c>
      <c r="L1914">
        <v>2.35</v>
      </c>
      <c r="M1914" t="s">
        <v>612</v>
      </c>
      <c r="N1914" t="s">
        <v>9630</v>
      </c>
      <c r="O1914">
        <v>0</v>
      </c>
      <c r="P1914" t="s">
        <v>317</v>
      </c>
      <c r="Q1914">
        <v>15000</v>
      </c>
      <c r="R1914" t="s">
        <v>2680</v>
      </c>
      <c r="S1914">
        <v>960</v>
      </c>
      <c r="T1914" t="s">
        <v>1076</v>
      </c>
      <c r="U1914">
        <v>745</v>
      </c>
      <c r="V1914">
        <v>0</v>
      </c>
      <c r="W1914">
        <v>18442</v>
      </c>
      <c r="X1914">
        <v>6</v>
      </c>
      <c r="Y1914">
        <v>14612</v>
      </c>
      <c r="Z1914">
        <v>91</v>
      </c>
      <c r="AA1914">
        <v>41</v>
      </c>
      <c r="AB1914" t="s">
        <v>9633</v>
      </c>
    </row>
    <row r="1915" spans="1:28" x14ac:dyDescent="0.3">
      <c r="A1915" s="4" t="s">
        <v>9636</v>
      </c>
      <c r="B1915" t="s">
        <v>67</v>
      </c>
      <c r="C1915" t="s">
        <v>68</v>
      </c>
      <c r="D1915" t="s">
        <v>58</v>
      </c>
      <c r="E1915">
        <v>2007</v>
      </c>
      <c r="F1915">
        <v>114</v>
      </c>
      <c r="G1915" t="s">
        <v>6197</v>
      </c>
      <c r="H1915" t="s">
        <v>9637</v>
      </c>
      <c r="I1915" s="4">
        <v>30000000</v>
      </c>
      <c r="J1915" s="4">
        <v>31655091</v>
      </c>
      <c r="K1915">
        <v>7.5</v>
      </c>
      <c r="L1915">
        <v>2.35</v>
      </c>
      <c r="M1915" t="s">
        <v>122</v>
      </c>
      <c r="N1915" t="s">
        <v>9634</v>
      </c>
      <c r="O1915">
        <v>59</v>
      </c>
      <c r="P1915" t="s">
        <v>837</v>
      </c>
      <c r="Q1915">
        <v>49000</v>
      </c>
      <c r="R1915" t="s">
        <v>9635</v>
      </c>
      <c r="S1915">
        <v>702</v>
      </c>
      <c r="T1915" t="s">
        <v>3730</v>
      </c>
      <c r="U1915">
        <v>403</v>
      </c>
      <c r="V1915">
        <v>18000</v>
      </c>
      <c r="W1915">
        <v>50927</v>
      </c>
      <c r="X1915">
        <v>0</v>
      </c>
      <c r="Y1915">
        <v>87331</v>
      </c>
      <c r="Z1915">
        <v>148</v>
      </c>
      <c r="AA1915">
        <v>364</v>
      </c>
      <c r="AB1915" t="s">
        <v>9638</v>
      </c>
    </row>
    <row r="1916" spans="1:28" x14ac:dyDescent="0.3">
      <c r="A1916" s="4" t="s">
        <v>9640</v>
      </c>
      <c r="B1916" t="s">
        <v>67</v>
      </c>
      <c r="C1916" t="s">
        <v>86</v>
      </c>
      <c r="D1916" t="s">
        <v>58</v>
      </c>
      <c r="E1916">
        <v>1998</v>
      </c>
      <c r="F1916">
        <v>124</v>
      </c>
      <c r="G1916" t="s">
        <v>5940</v>
      </c>
      <c r="H1916" t="s">
        <v>9642</v>
      </c>
      <c r="I1916" s="4">
        <v>25000000</v>
      </c>
      <c r="J1916" s="4">
        <v>30012990</v>
      </c>
      <c r="K1916">
        <v>7.5</v>
      </c>
      <c r="L1916">
        <v>1.85</v>
      </c>
      <c r="M1916" t="s">
        <v>612</v>
      </c>
      <c r="N1916" t="s">
        <v>4778</v>
      </c>
      <c r="O1916">
        <v>159</v>
      </c>
      <c r="P1916" t="s">
        <v>9639</v>
      </c>
      <c r="Q1916">
        <v>288</v>
      </c>
      <c r="R1916" t="s">
        <v>3147</v>
      </c>
      <c r="S1916">
        <v>249</v>
      </c>
      <c r="T1916" t="s">
        <v>9641</v>
      </c>
      <c r="U1916">
        <v>240</v>
      </c>
      <c r="V1916">
        <v>0</v>
      </c>
      <c r="W1916">
        <v>1006</v>
      </c>
      <c r="X1916">
        <v>1</v>
      </c>
      <c r="Y1916">
        <v>75973</v>
      </c>
      <c r="Z1916">
        <v>141</v>
      </c>
      <c r="AA1916">
        <v>409</v>
      </c>
      <c r="AB1916" t="s">
        <v>9643</v>
      </c>
    </row>
    <row r="1917" spans="1:28" x14ac:dyDescent="0.3">
      <c r="A1917" s="4" t="s">
        <v>9647</v>
      </c>
      <c r="B1917" t="s">
        <v>67</v>
      </c>
      <c r="C1917" t="s">
        <v>295</v>
      </c>
      <c r="D1917" t="s">
        <v>58</v>
      </c>
      <c r="E1917">
        <v>1998</v>
      </c>
      <c r="F1917">
        <v>89</v>
      </c>
      <c r="G1917" t="s">
        <v>9645</v>
      </c>
      <c r="H1917" t="s">
        <v>9649</v>
      </c>
      <c r="I1917" s="4">
        <v>25000000</v>
      </c>
      <c r="J1917" s="4">
        <v>32368960</v>
      </c>
      <c r="K1917">
        <v>5.3</v>
      </c>
      <c r="L1917">
        <v>1.85</v>
      </c>
      <c r="M1917" t="s">
        <v>612</v>
      </c>
      <c r="N1917" t="s">
        <v>7680</v>
      </c>
      <c r="O1917">
        <v>31</v>
      </c>
      <c r="P1917" t="s">
        <v>9646</v>
      </c>
      <c r="Q1917">
        <v>285</v>
      </c>
      <c r="R1917" t="s">
        <v>9644</v>
      </c>
      <c r="S1917">
        <v>81</v>
      </c>
      <c r="T1917" t="s">
        <v>9648</v>
      </c>
      <c r="U1917">
        <v>71</v>
      </c>
      <c r="V1917">
        <v>0</v>
      </c>
      <c r="W1917">
        <v>667</v>
      </c>
      <c r="X1917">
        <v>0</v>
      </c>
      <c r="Y1917">
        <v>39768</v>
      </c>
      <c r="Z1917">
        <v>114</v>
      </c>
      <c r="AA1917">
        <v>292</v>
      </c>
      <c r="AB1917" t="s">
        <v>9650</v>
      </c>
    </row>
    <row r="1918" spans="1:28" x14ac:dyDescent="0.3">
      <c r="A1918" s="4" t="s">
        <v>9654</v>
      </c>
      <c r="B1918" t="s">
        <v>67</v>
      </c>
      <c r="C1918" t="s">
        <v>704</v>
      </c>
      <c r="D1918" t="s">
        <v>58</v>
      </c>
      <c r="E1918">
        <v>1970</v>
      </c>
      <c r="F1918">
        <v>160</v>
      </c>
      <c r="G1918" t="s">
        <v>1042</v>
      </c>
      <c r="H1918" t="s">
        <v>9656</v>
      </c>
      <c r="I1918" s="4">
        <v>25000000</v>
      </c>
      <c r="J1918" s="4">
        <v>14500000</v>
      </c>
      <c r="K1918">
        <v>7.5</v>
      </c>
      <c r="L1918">
        <v>2.35</v>
      </c>
      <c r="M1918" t="s">
        <v>304</v>
      </c>
      <c r="N1918" t="s">
        <v>9651</v>
      </c>
      <c r="O1918">
        <v>130</v>
      </c>
      <c r="P1918" t="s">
        <v>9653</v>
      </c>
      <c r="Q1918">
        <v>469</v>
      </c>
      <c r="R1918" t="s">
        <v>9652</v>
      </c>
      <c r="S1918">
        <v>377</v>
      </c>
      <c r="T1918" t="s">
        <v>9655</v>
      </c>
      <c r="U1918">
        <v>288</v>
      </c>
      <c r="V1918">
        <v>0</v>
      </c>
      <c r="W1918">
        <v>1548</v>
      </c>
      <c r="X1918">
        <v>0</v>
      </c>
      <c r="Y1918">
        <v>25019</v>
      </c>
      <c r="Z1918">
        <v>79</v>
      </c>
      <c r="AA1918">
        <v>159</v>
      </c>
      <c r="AB1918" t="s">
        <v>9657</v>
      </c>
    </row>
    <row r="1919" spans="1:28" x14ac:dyDescent="0.3">
      <c r="A1919" s="4" t="s">
        <v>9661</v>
      </c>
      <c r="B1919" t="s">
        <v>67</v>
      </c>
      <c r="C1919" t="s">
        <v>86</v>
      </c>
      <c r="D1919" t="s">
        <v>58</v>
      </c>
      <c r="E1919">
        <v>1997</v>
      </c>
      <c r="F1919">
        <v>93</v>
      </c>
      <c r="G1919" t="s">
        <v>9660</v>
      </c>
      <c r="H1919" t="s">
        <v>9663</v>
      </c>
      <c r="I1919" s="4">
        <v>25000000</v>
      </c>
      <c r="J1919" s="4">
        <v>29247405</v>
      </c>
      <c r="K1919">
        <v>3.3</v>
      </c>
      <c r="L1919">
        <v>1.85</v>
      </c>
      <c r="M1919" t="s">
        <v>122</v>
      </c>
      <c r="N1919" t="s">
        <v>9658</v>
      </c>
      <c r="O1919">
        <v>14</v>
      </c>
      <c r="P1919" t="s">
        <v>713</v>
      </c>
      <c r="Q1919">
        <v>1000</v>
      </c>
      <c r="R1919" t="s">
        <v>9659</v>
      </c>
      <c r="S1919">
        <v>401</v>
      </c>
      <c r="T1919" t="s">
        <v>9662</v>
      </c>
      <c r="U1919">
        <v>199</v>
      </c>
      <c r="V1919">
        <v>0</v>
      </c>
      <c r="W1919">
        <v>2176</v>
      </c>
      <c r="X1919">
        <v>1</v>
      </c>
      <c r="Y1919">
        <v>28377</v>
      </c>
      <c r="Z1919">
        <v>33</v>
      </c>
      <c r="AA1919">
        <v>261</v>
      </c>
      <c r="AB1919" t="s">
        <v>9664</v>
      </c>
    </row>
    <row r="1920" spans="1:28" x14ac:dyDescent="0.3">
      <c r="A1920" s="4" t="s">
        <v>9667</v>
      </c>
      <c r="B1920" t="s">
        <v>67</v>
      </c>
      <c r="C1920" t="s">
        <v>68</v>
      </c>
      <c r="D1920" t="s">
        <v>58</v>
      </c>
      <c r="E1920">
        <v>2011</v>
      </c>
      <c r="F1920">
        <v>87</v>
      </c>
      <c r="G1920" t="s">
        <v>10</v>
      </c>
      <c r="H1920" t="s">
        <v>9669</v>
      </c>
      <c r="I1920" s="4" t="s">
        <v>24161</v>
      </c>
      <c r="J1920" s="4">
        <v>30538669</v>
      </c>
      <c r="K1920">
        <v>5.7</v>
      </c>
      <c r="L1920">
        <v>1.85</v>
      </c>
      <c r="M1920" t="s">
        <v>612</v>
      </c>
      <c r="N1920" t="s">
        <v>5420</v>
      </c>
      <c r="O1920">
        <v>234</v>
      </c>
      <c r="P1920" t="s">
        <v>9666</v>
      </c>
      <c r="Q1920">
        <v>904</v>
      </c>
      <c r="R1920" t="s">
        <v>9665</v>
      </c>
      <c r="S1920">
        <v>555</v>
      </c>
      <c r="T1920" t="s">
        <v>9668</v>
      </c>
      <c r="U1920">
        <v>370</v>
      </c>
      <c r="V1920">
        <v>0</v>
      </c>
      <c r="W1920">
        <v>3850</v>
      </c>
      <c r="X1920">
        <v>3</v>
      </c>
      <c r="Y1920">
        <v>60202</v>
      </c>
      <c r="Z1920">
        <v>146</v>
      </c>
      <c r="AA1920">
        <v>114</v>
      </c>
      <c r="AB1920" t="s">
        <v>9670</v>
      </c>
    </row>
    <row r="1921" spans="1:28" x14ac:dyDescent="0.3">
      <c r="A1921" s="4" t="s">
        <v>9674</v>
      </c>
      <c r="B1921" t="s">
        <v>67</v>
      </c>
      <c r="C1921" t="s">
        <v>68</v>
      </c>
      <c r="D1921" t="s">
        <v>58</v>
      </c>
      <c r="E1921">
        <v>2009</v>
      </c>
      <c r="F1921">
        <v>88</v>
      </c>
      <c r="G1921" t="s">
        <v>9673</v>
      </c>
      <c r="H1921" t="s">
        <v>9675</v>
      </c>
      <c r="I1921" s="4">
        <v>25000000</v>
      </c>
      <c r="J1921" s="4">
        <v>25615792</v>
      </c>
      <c r="K1921">
        <v>3.5</v>
      </c>
      <c r="L1921">
        <v>1.85</v>
      </c>
      <c r="M1921" t="s">
        <v>69</v>
      </c>
      <c r="N1921" t="s">
        <v>9671</v>
      </c>
      <c r="O1921">
        <v>82</v>
      </c>
      <c r="P1921" t="s">
        <v>641</v>
      </c>
      <c r="Q1921">
        <v>756</v>
      </c>
      <c r="R1921" t="s">
        <v>9672</v>
      </c>
      <c r="S1921">
        <v>713</v>
      </c>
      <c r="T1921" t="s">
        <v>2490</v>
      </c>
      <c r="U1921">
        <v>571</v>
      </c>
      <c r="V1921">
        <v>657</v>
      </c>
      <c r="W1921">
        <v>4378</v>
      </c>
      <c r="X1921">
        <v>0</v>
      </c>
      <c r="Y1921">
        <v>10161</v>
      </c>
      <c r="Z1921">
        <v>83</v>
      </c>
      <c r="AA1921">
        <v>50</v>
      </c>
      <c r="AB1921" t="s">
        <v>9676</v>
      </c>
    </row>
    <row r="1922" spans="1:28" x14ac:dyDescent="0.3">
      <c r="A1922" s="4" t="s">
        <v>9677</v>
      </c>
      <c r="B1922" t="s">
        <v>67</v>
      </c>
      <c r="C1922" t="s">
        <v>68</v>
      </c>
      <c r="D1922" t="s">
        <v>58</v>
      </c>
      <c r="E1922">
        <v>1994</v>
      </c>
      <c r="F1922">
        <v>142</v>
      </c>
      <c r="G1922" t="s">
        <v>1954</v>
      </c>
      <c r="H1922" t="s">
        <v>9678</v>
      </c>
      <c r="I1922" s="4">
        <v>25000000</v>
      </c>
      <c r="J1922" s="4">
        <v>28341469</v>
      </c>
      <c r="K1922">
        <v>9.3000000000000007</v>
      </c>
      <c r="L1922">
        <v>1.85</v>
      </c>
      <c r="M1922" t="s">
        <v>612</v>
      </c>
      <c r="N1922" t="s">
        <v>3273</v>
      </c>
      <c r="O1922">
        <v>0</v>
      </c>
      <c r="P1922" t="s">
        <v>493</v>
      </c>
      <c r="Q1922">
        <v>11000</v>
      </c>
      <c r="R1922" t="s">
        <v>3276</v>
      </c>
      <c r="S1922">
        <v>745</v>
      </c>
      <c r="T1922" t="s">
        <v>1370</v>
      </c>
      <c r="U1922">
        <v>461</v>
      </c>
      <c r="V1922">
        <v>108000</v>
      </c>
      <c r="W1922">
        <v>13495</v>
      </c>
      <c r="X1922">
        <v>0</v>
      </c>
      <c r="Y1922">
        <v>1689764</v>
      </c>
      <c r="Z1922">
        <v>199</v>
      </c>
      <c r="AA1922">
        <v>4144</v>
      </c>
      <c r="AB1922" t="s">
        <v>9679</v>
      </c>
    </row>
    <row r="1923" spans="1:28" x14ac:dyDescent="0.3">
      <c r="A1923" s="4" t="s">
        <v>9682</v>
      </c>
      <c r="B1923" t="s">
        <v>67</v>
      </c>
      <c r="C1923" t="s">
        <v>397</v>
      </c>
      <c r="D1923" t="s">
        <v>58</v>
      </c>
      <c r="E1923">
        <v>2001</v>
      </c>
      <c r="F1923">
        <v>92</v>
      </c>
      <c r="G1923" t="s">
        <v>9680</v>
      </c>
      <c r="H1923" t="s">
        <v>9684</v>
      </c>
      <c r="I1923" s="4">
        <v>21150000</v>
      </c>
      <c r="J1923" s="4">
        <v>25590119</v>
      </c>
      <c r="K1923">
        <v>4.8</v>
      </c>
      <c r="L1923">
        <v>1.85</v>
      </c>
      <c r="M1923" t="s">
        <v>122</v>
      </c>
      <c r="N1923" t="s">
        <v>5930</v>
      </c>
      <c r="O1923">
        <v>23</v>
      </c>
      <c r="P1923" t="s">
        <v>9681</v>
      </c>
      <c r="Q1923">
        <v>460</v>
      </c>
      <c r="R1923" t="s">
        <v>9338</v>
      </c>
      <c r="S1923">
        <v>442</v>
      </c>
      <c r="T1923" t="s">
        <v>9683</v>
      </c>
      <c r="U1923">
        <v>162</v>
      </c>
      <c r="V1923">
        <v>387</v>
      </c>
      <c r="W1923">
        <v>1315</v>
      </c>
      <c r="X1923">
        <v>0</v>
      </c>
      <c r="Y1923">
        <v>19699</v>
      </c>
      <c r="Z1923">
        <v>71</v>
      </c>
      <c r="AA1923">
        <v>119</v>
      </c>
      <c r="AB1923" t="s">
        <v>9685</v>
      </c>
    </row>
    <row r="1924" spans="1:28" x14ac:dyDescent="0.3">
      <c r="A1924" s="4" t="s">
        <v>9686</v>
      </c>
      <c r="B1924" t="s">
        <v>67</v>
      </c>
      <c r="C1924" t="s">
        <v>68</v>
      </c>
      <c r="D1924" t="s">
        <v>58</v>
      </c>
      <c r="E1924">
        <v>1996</v>
      </c>
      <c r="F1924">
        <v>117</v>
      </c>
      <c r="G1924" t="s">
        <v>3923</v>
      </c>
      <c r="H1924" t="s">
        <v>9687</v>
      </c>
      <c r="I1924" s="4">
        <v>27000000</v>
      </c>
      <c r="J1924" s="4">
        <v>24944213</v>
      </c>
      <c r="K1924">
        <v>6.9</v>
      </c>
      <c r="L1924">
        <v>2.35</v>
      </c>
      <c r="M1924" t="s">
        <v>69</v>
      </c>
      <c r="N1924" t="s">
        <v>3506</v>
      </c>
      <c r="O1924">
        <v>101</v>
      </c>
      <c r="P1924" t="s">
        <v>574</v>
      </c>
      <c r="Q1924">
        <v>13000</v>
      </c>
      <c r="R1924" t="s">
        <v>7323</v>
      </c>
      <c r="S1924">
        <v>852</v>
      </c>
      <c r="T1924" t="s">
        <v>2854</v>
      </c>
      <c r="U1924">
        <v>743</v>
      </c>
      <c r="V1924">
        <v>3000</v>
      </c>
      <c r="W1924">
        <v>16937</v>
      </c>
      <c r="X1924">
        <v>2</v>
      </c>
      <c r="Y1924">
        <v>63459</v>
      </c>
      <c r="Z1924">
        <v>62</v>
      </c>
      <c r="AA1924">
        <v>185</v>
      </c>
      <c r="AB1924" t="s">
        <v>9688</v>
      </c>
    </row>
    <row r="1925" spans="1:28" x14ac:dyDescent="0.3">
      <c r="A1925" s="4" t="s">
        <v>9690</v>
      </c>
      <c r="B1925" t="s">
        <v>67</v>
      </c>
      <c r="C1925" t="s">
        <v>68</v>
      </c>
      <c r="D1925" t="s">
        <v>58</v>
      </c>
      <c r="E1925">
        <v>2014</v>
      </c>
      <c r="F1925">
        <v>111</v>
      </c>
      <c r="G1925" t="s">
        <v>2144</v>
      </c>
      <c r="H1925" t="s">
        <v>9692</v>
      </c>
      <c r="I1925" s="4">
        <v>25000000</v>
      </c>
      <c r="J1925" s="4">
        <v>33631221</v>
      </c>
      <c r="K1925">
        <v>6</v>
      </c>
      <c r="L1925">
        <v>2.35</v>
      </c>
      <c r="M1925" t="s">
        <v>612</v>
      </c>
      <c r="N1925" t="s">
        <v>2056</v>
      </c>
      <c r="O1925">
        <v>81</v>
      </c>
      <c r="P1925" t="s">
        <v>8003</v>
      </c>
      <c r="Q1925">
        <v>3000</v>
      </c>
      <c r="R1925" t="s">
        <v>9689</v>
      </c>
      <c r="S1925">
        <v>571</v>
      </c>
      <c r="T1925" t="s">
        <v>9691</v>
      </c>
      <c r="U1925">
        <v>81</v>
      </c>
      <c r="V1925">
        <v>0</v>
      </c>
      <c r="W1925">
        <v>3784</v>
      </c>
      <c r="X1925">
        <v>1</v>
      </c>
      <c r="Y1925">
        <v>48559</v>
      </c>
      <c r="Z1925">
        <v>175</v>
      </c>
      <c r="AA1925">
        <v>145</v>
      </c>
      <c r="AB1925" t="s">
        <v>9693</v>
      </c>
    </row>
    <row r="1926" spans="1:28" x14ac:dyDescent="0.3">
      <c r="A1926" s="4" t="s">
        <v>9695</v>
      </c>
      <c r="B1926" t="s">
        <v>67</v>
      </c>
      <c r="C1926" t="s">
        <v>68</v>
      </c>
      <c r="D1926" t="s">
        <v>58</v>
      </c>
      <c r="E1926">
        <v>2013</v>
      </c>
      <c r="F1926">
        <v>121</v>
      </c>
      <c r="G1926" t="s">
        <v>19</v>
      </c>
      <c r="H1926" t="s">
        <v>9696</v>
      </c>
      <c r="I1926" s="4">
        <v>25000000</v>
      </c>
      <c r="J1926" s="4">
        <v>37738400</v>
      </c>
      <c r="K1926">
        <v>7.3</v>
      </c>
      <c r="L1926">
        <v>2.35</v>
      </c>
      <c r="M1926" t="s">
        <v>612</v>
      </c>
      <c r="N1926" t="s">
        <v>9694</v>
      </c>
      <c r="O1926">
        <v>53</v>
      </c>
      <c r="P1926" t="s">
        <v>380</v>
      </c>
      <c r="Q1926">
        <v>19000</v>
      </c>
      <c r="R1926" t="s">
        <v>2395</v>
      </c>
      <c r="S1926">
        <v>11000</v>
      </c>
      <c r="T1926" t="s">
        <v>1549</v>
      </c>
      <c r="U1926">
        <v>8000</v>
      </c>
      <c r="V1926">
        <v>30000</v>
      </c>
      <c r="W1926">
        <v>39690</v>
      </c>
      <c r="X1926">
        <v>3</v>
      </c>
      <c r="Y1926">
        <v>67797</v>
      </c>
      <c r="Z1926">
        <v>322</v>
      </c>
      <c r="AA1926">
        <v>285</v>
      </c>
      <c r="AB1926" t="s">
        <v>9697</v>
      </c>
    </row>
    <row r="1927" spans="1:28" x14ac:dyDescent="0.3">
      <c r="A1927" s="4" t="s">
        <v>9701</v>
      </c>
      <c r="B1927" t="s">
        <v>67</v>
      </c>
      <c r="C1927" t="s">
        <v>68</v>
      </c>
      <c r="D1927" t="s">
        <v>58</v>
      </c>
      <c r="E1927">
        <v>2005</v>
      </c>
      <c r="F1927">
        <v>98</v>
      </c>
      <c r="G1927" t="s">
        <v>7438</v>
      </c>
      <c r="H1927" t="s">
        <v>9703</v>
      </c>
      <c r="I1927" s="4" t="s">
        <v>24161</v>
      </c>
      <c r="J1927" s="4">
        <v>24381334</v>
      </c>
      <c r="K1927">
        <v>6</v>
      </c>
      <c r="L1927">
        <v>1.85</v>
      </c>
      <c r="M1927" t="s">
        <v>304</v>
      </c>
      <c r="N1927" t="s">
        <v>9698</v>
      </c>
      <c r="O1927">
        <v>3</v>
      </c>
      <c r="P1927" t="s">
        <v>9700</v>
      </c>
      <c r="Q1927">
        <v>90</v>
      </c>
      <c r="R1927" t="s">
        <v>9699</v>
      </c>
      <c r="S1927">
        <v>89</v>
      </c>
      <c r="T1927" t="s">
        <v>9702</v>
      </c>
      <c r="U1927">
        <v>28</v>
      </c>
      <c r="V1927">
        <v>901</v>
      </c>
      <c r="W1927">
        <v>235</v>
      </c>
      <c r="X1927">
        <v>2</v>
      </c>
      <c r="Y1927">
        <v>19737</v>
      </c>
      <c r="Z1927">
        <v>67</v>
      </c>
      <c r="AA1927">
        <v>81</v>
      </c>
      <c r="AB1927" t="s">
        <v>9704</v>
      </c>
    </row>
    <row r="1928" spans="1:28" x14ac:dyDescent="0.3">
      <c r="A1928" s="4" t="s">
        <v>9707</v>
      </c>
      <c r="B1928" t="s">
        <v>67</v>
      </c>
      <c r="C1928" t="s">
        <v>68</v>
      </c>
      <c r="D1928" t="s">
        <v>58</v>
      </c>
      <c r="E1928">
        <v>2005</v>
      </c>
      <c r="F1928">
        <v>107</v>
      </c>
      <c r="G1928" t="s">
        <v>1437</v>
      </c>
      <c r="H1928" t="s">
        <v>9709</v>
      </c>
      <c r="I1928" s="4">
        <v>30000000</v>
      </c>
      <c r="J1928" s="4">
        <v>21835784</v>
      </c>
      <c r="K1928">
        <v>6.6</v>
      </c>
      <c r="L1928">
        <v>1.85</v>
      </c>
      <c r="M1928" t="s">
        <v>69</v>
      </c>
      <c r="N1928" t="s">
        <v>9705</v>
      </c>
      <c r="O1928">
        <v>13</v>
      </c>
      <c r="P1928" t="s">
        <v>7257</v>
      </c>
      <c r="Q1928">
        <v>618</v>
      </c>
      <c r="R1928" t="s">
        <v>9706</v>
      </c>
      <c r="S1928">
        <v>172</v>
      </c>
      <c r="T1928" t="s">
        <v>9708</v>
      </c>
      <c r="U1928">
        <v>165</v>
      </c>
      <c r="V1928">
        <v>0</v>
      </c>
      <c r="W1928">
        <v>1095</v>
      </c>
      <c r="X1928">
        <v>3</v>
      </c>
      <c r="Y1928">
        <v>58297</v>
      </c>
      <c r="Z1928">
        <v>112</v>
      </c>
      <c r="AA1928">
        <v>161</v>
      </c>
      <c r="AB1928" t="s">
        <v>9710</v>
      </c>
    </row>
    <row r="1929" spans="1:28" x14ac:dyDescent="0.3">
      <c r="A1929" s="4" t="s">
        <v>9713</v>
      </c>
      <c r="B1929" t="s">
        <v>67</v>
      </c>
      <c r="C1929" t="s">
        <v>86</v>
      </c>
      <c r="D1929" t="s">
        <v>58</v>
      </c>
      <c r="E1929">
        <v>2016</v>
      </c>
      <c r="F1929">
        <v>106</v>
      </c>
      <c r="G1929" t="s">
        <v>9712</v>
      </c>
      <c r="H1929" t="s">
        <v>9714</v>
      </c>
      <c r="I1929" s="4">
        <v>23000000</v>
      </c>
      <c r="J1929" s="4">
        <v>15785632</v>
      </c>
      <c r="K1929">
        <v>7.5</v>
      </c>
      <c r="L1929">
        <v>2.35</v>
      </c>
      <c r="M1929" t="s">
        <v>69</v>
      </c>
      <c r="N1929" t="s">
        <v>3460</v>
      </c>
      <c r="O1929">
        <v>452</v>
      </c>
      <c r="P1929" t="s">
        <v>290</v>
      </c>
      <c r="Q1929">
        <v>20000</v>
      </c>
      <c r="R1929" t="s">
        <v>9711</v>
      </c>
      <c r="S1929">
        <v>732</v>
      </c>
      <c r="T1929" t="s">
        <v>5990</v>
      </c>
      <c r="U1929">
        <v>141</v>
      </c>
      <c r="V1929">
        <v>15000</v>
      </c>
      <c r="W1929">
        <v>21195</v>
      </c>
      <c r="X1929">
        <v>3</v>
      </c>
      <c r="Y1929">
        <v>32507</v>
      </c>
      <c r="Z1929">
        <v>216</v>
      </c>
      <c r="AA1929">
        <v>119</v>
      </c>
      <c r="AB1929" t="s">
        <v>9715</v>
      </c>
    </row>
    <row r="1930" spans="1:28" x14ac:dyDescent="0.3">
      <c r="A1930" s="4" t="s">
        <v>9716</v>
      </c>
      <c r="B1930" t="s">
        <v>67</v>
      </c>
      <c r="C1930" t="s">
        <v>68</v>
      </c>
      <c r="D1930" t="s">
        <v>58</v>
      </c>
      <c r="E1930">
        <v>1998</v>
      </c>
      <c r="F1930">
        <v>136</v>
      </c>
      <c r="G1930" t="s">
        <v>3805</v>
      </c>
      <c r="H1930" t="s">
        <v>9717</v>
      </c>
      <c r="I1930" s="4">
        <v>25000000</v>
      </c>
      <c r="J1930" s="4">
        <v>21554585</v>
      </c>
      <c r="K1930">
        <v>6.9</v>
      </c>
      <c r="L1930">
        <v>1.85</v>
      </c>
      <c r="M1930" t="s">
        <v>612</v>
      </c>
      <c r="N1930" t="s">
        <v>5081</v>
      </c>
      <c r="O1930">
        <v>0</v>
      </c>
      <c r="P1930" t="s">
        <v>1746</v>
      </c>
      <c r="Q1930">
        <v>18000</v>
      </c>
      <c r="R1930" t="s">
        <v>1991</v>
      </c>
      <c r="S1930">
        <v>14000</v>
      </c>
      <c r="T1930" t="s">
        <v>1007</v>
      </c>
      <c r="U1930">
        <v>3000</v>
      </c>
      <c r="V1930">
        <v>0</v>
      </c>
      <c r="W1930">
        <v>37315</v>
      </c>
      <c r="X1930">
        <v>0</v>
      </c>
      <c r="Y1930">
        <v>36108</v>
      </c>
      <c r="Z1930">
        <v>48</v>
      </c>
      <c r="AA1930">
        <v>109</v>
      </c>
      <c r="AB1930" t="s">
        <v>9718</v>
      </c>
    </row>
    <row r="1931" spans="1:28" x14ac:dyDescent="0.3">
      <c r="A1931" s="4" t="s">
        <v>9720</v>
      </c>
      <c r="B1931" t="s">
        <v>67</v>
      </c>
      <c r="C1931" t="s">
        <v>68</v>
      </c>
      <c r="D1931" t="s">
        <v>58</v>
      </c>
      <c r="E1931">
        <v>1994</v>
      </c>
      <c r="F1931">
        <v>97</v>
      </c>
      <c r="G1931" t="s">
        <v>1437</v>
      </c>
      <c r="H1931" t="s">
        <v>9721</v>
      </c>
      <c r="I1931" s="4">
        <v>25000000</v>
      </c>
      <c r="J1931" s="4">
        <v>22200000</v>
      </c>
      <c r="K1931">
        <v>6.8</v>
      </c>
      <c r="L1931">
        <v>1.85</v>
      </c>
      <c r="M1931" t="s">
        <v>69</v>
      </c>
      <c r="N1931" t="s">
        <v>9719</v>
      </c>
      <c r="O1931">
        <v>19</v>
      </c>
      <c r="P1931" t="s">
        <v>73</v>
      </c>
      <c r="Q1931">
        <v>40000</v>
      </c>
      <c r="R1931" t="s">
        <v>146</v>
      </c>
      <c r="S1931">
        <v>10000</v>
      </c>
      <c r="T1931" t="s">
        <v>5619</v>
      </c>
      <c r="U1931">
        <v>977</v>
      </c>
      <c r="V1931">
        <v>0</v>
      </c>
      <c r="W1931">
        <v>52122</v>
      </c>
      <c r="X1931">
        <v>3</v>
      </c>
      <c r="Y1931">
        <v>41310</v>
      </c>
      <c r="Z1931">
        <v>44</v>
      </c>
      <c r="AA1931">
        <v>117</v>
      </c>
      <c r="AB1931" t="s">
        <v>9722</v>
      </c>
    </row>
    <row r="1932" spans="1:28" x14ac:dyDescent="0.3">
      <c r="A1932" s="4" t="s">
        <v>24092</v>
      </c>
      <c r="B1932" t="s">
        <v>67</v>
      </c>
      <c r="C1932" t="s">
        <v>86</v>
      </c>
      <c r="D1932" t="s">
        <v>58</v>
      </c>
      <c r="E1932" t="s">
        <v>24161</v>
      </c>
      <c r="F1932">
        <v>7</v>
      </c>
      <c r="G1932" t="s">
        <v>2982</v>
      </c>
      <c r="H1932" t="s">
        <v>9726</v>
      </c>
      <c r="I1932" s="4" t="s">
        <v>24161</v>
      </c>
      <c r="J1932" s="4" t="s">
        <v>24161</v>
      </c>
      <c r="K1932">
        <v>8.3000000000000007</v>
      </c>
      <c r="L1932" t="s">
        <v>24161</v>
      </c>
      <c r="M1932" t="s">
        <v>2765</v>
      </c>
      <c r="N1932" t="s">
        <v>24161</v>
      </c>
      <c r="O1932" t="s">
        <v>24161</v>
      </c>
      <c r="P1932" t="s">
        <v>9724</v>
      </c>
      <c r="Q1932">
        <v>45</v>
      </c>
      <c r="R1932" t="s">
        <v>9723</v>
      </c>
      <c r="S1932">
        <v>7</v>
      </c>
      <c r="T1932" t="s">
        <v>9725</v>
      </c>
      <c r="U1932">
        <v>3</v>
      </c>
      <c r="V1932">
        <v>834</v>
      </c>
      <c r="W1932">
        <v>55</v>
      </c>
      <c r="X1932">
        <v>0</v>
      </c>
      <c r="Y1932">
        <v>7968</v>
      </c>
      <c r="Z1932">
        <v>12</v>
      </c>
      <c r="AA1932">
        <v>12</v>
      </c>
      <c r="AB1932" t="s">
        <v>9727</v>
      </c>
    </row>
    <row r="1933" spans="1:28" x14ac:dyDescent="0.3">
      <c r="A1933" s="4" t="s">
        <v>9728</v>
      </c>
      <c r="B1933" t="s">
        <v>67</v>
      </c>
      <c r="C1933" t="s">
        <v>68</v>
      </c>
      <c r="D1933" t="s">
        <v>24161</v>
      </c>
      <c r="E1933">
        <v>2010</v>
      </c>
      <c r="F1933">
        <v>108</v>
      </c>
      <c r="G1933" t="s">
        <v>5605</v>
      </c>
      <c r="H1933" t="s">
        <v>9729</v>
      </c>
      <c r="I1933" s="4">
        <v>25000000</v>
      </c>
      <c r="J1933" s="4">
        <v>80014842</v>
      </c>
      <c r="K1933">
        <v>6.3</v>
      </c>
      <c r="L1933">
        <v>2.35</v>
      </c>
      <c r="M1933" t="s">
        <v>69</v>
      </c>
      <c r="N1933" t="s">
        <v>7628</v>
      </c>
      <c r="O1933">
        <v>529</v>
      </c>
      <c r="P1933" t="s">
        <v>471</v>
      </c>
      <c r="Q1933">
        <v>17000</v>
      </c>
      <c r="R1933" t="s">
        <v>5936</v>
      </c>
      <c r="S1933">
        <v>861</v>
      </c>
      <c r="T1933" t="s">
        <v>1430</v>
      </c>
      <c r="U1933">
        <v>690</v>
      </c>
      <c r="V1933">
        <v>14000</v>
      </c>
      <c r="W1933">
        <v>19945</v>
      </c>
      <c r="X1933" t="s">
        <v>24161</v>
      </c>
      <c r="Y1933">
        <v>104356</v>
      </c>
      <c r="Z1933">
        <v>162</v>
      </c>
      <c r="AA1933">
        <v>186</v>
      </c>
      <c r="AB1933" t="s">
        <v>9730</v>
      </c>
    </row>
    <row r="1934" spans="1:28" x14ac:dyDescent="0.3">
      <c r="A1934" s="4" t="s">
        <v>9732</v>
      </c>
      <c r="B1934" t="s">
        <v>67</v>
      </c>
      <c r="C1934" t="s">
        <v>68</v>
      </c>
      <c r="D1934" t="s">
        <v>58</v>
      </c>
      <c r="E1934">
        <v>2010</v>
      </c>
      <c r="F1934">
        <v>97</v>
      </c>
      <c r="G1934" t="s">
        <v>1145</v>
      </c>
      <c r="H1934" t="s">
        <v>9734</v>
      </c>
      <c r="I1934" s="4">
        <v>25000000</v>
      </c>
      <c r="J1934" s="4">
        <v>23527955</v>
      </c>
      <c r="K1934">
        <v>6.4</v>
      </c>
      <c r="L1934">
        <v>2.35</v>
      </c>
      <c r="M1934" t="s">
        <v>69</v>
      </c>
      <c r="N1934" t="s">
        <v>9731</v>
      </c>
      <c r="O1934">
        <v>41</v>
      </c>
      <c r="P1934" t="s">
        <v>249</v>
      </c>
      <c r="Q1934">
        <v>11000</v>
      </c>
      <c r="R1934" t="s">
        <v>1628</v>
      </c>
      <c r="S1934">
        <v>673</v>
      </c>
      <c r="T1934" t="s">
        <v>9733</v>
      </c>
      <c r="U1934">
        <v>619</v>
      </c>
      <c r="V1934">
        <v>0</v>
      </c>
      <c r="W1934">
        <v>12841</v>
      </c>
      <c r="X1934">
        <v>1</v>
      </c>
      <c r="Y1934">
        <v>74691</v>
      </c>
      <c r="Z1934">
        <v>213</v>
      </c>
      <c r="AA1934">
        <v>165</v>
      </c>
      <c r="AB1934" t="s">
        <v>9735</v>
      </c>
    </row>
    <row r="1935" spans="1:28" x14ac:dyDescent="0.3">
      <c r="A1935" s="4" t="s">
        <v>9738</v>
      </c>
      <c r="B1935" t="s">
        <v>67</v>
      </c>
      <c r="C1935" t="s">
        <v>68</v>
      </c>
      <c r="D1935" t="s">
        <v>58</v>
      </c>
      <c r="E1935">
        <v>2010</v>
      </c>
      <c r="F1935">
        <v>99</v>
      </c>
      <c r="G1935" t="s">
        <v>9737</v>
      </c>
      <c r="H1935" t="s">
        <v>9739</v>
      </c>
      <c r="I1935" s="4">
        <v>25000000</v>
      </c>
      <c r="J1935" s="4">
        <v>24042490</v>
      </c>
      <c r="K1935">
        <v>5.6</v>
      </c>
      <c r="L1935">
        <v>1.85</v>
      </c>
      <c r="M1935" t="s">
        <v>612</v>
      </c>
      <c r="N1935" t="s">
        <v>9736</v>
      </c>
      <c r="O1935">
        <v>24</v>
      </c>
      <c r="P1935" t="s">
        <v>2642</v>
      </c>
      <c r="Q1935">
        <v>3000</v>
      </c>
      <c r="R1935" t="s">
        <v>4327</v>
      </c>
      <c r="S1935">
        <v>441</v>
      </c>
      <c r="T1935" t="s">
        <v>9301</v>
      </c>
      <c r="U1935">
        <v>155</v>
      </c>
      <c r="V1935">
        <v>10000</v>
      </c>
      <c r="W1935">
        <v>3744</v>
      </c>
      <c r="X1935">
        <v>1</v>
      </c>
      <c r="Y1935">
        <v>40776</v>
      </c>
      <c r="Z1935">
        <v>298</v>
      </c>
      <c r="AA1935">
        <v>250</v>
      </c>
      <c r="AB1935" t="s">
        <v>9740</v>
      </c>
    </row>
    <row r="1936" spans="1:28" x14ac:dyDescent="0.3">
      <c r="A1936" s="4" t="s">
        <v>9742</v>
      </c>
      <c r="B1936" t="s">
        <v>67</v>
      </c>
      <c r="C1936" t="s">
        <v>68</v>
      </c>
      <c r="D1936" t="s">
        <v>58</v>
      </c>
      <c r="E1936">
        <v>2007</v>
      </c>
      <c r="F1936">
        <v>103</v>
      </c>
      <c r="G1936" t="s">
        <v>361</v>
      </c>
      <c r="H1936" t="s">
        <v>9743</v>
      </c>
      <c r="I1936" s="4">
        <v>25000000</v>
      </c>
      <c r="J1936" s="4">
        <v>22466994</v>
      </c>
      <c r="K1936">
        <v>6.3</v>
      </c>
      <c r="L1936">
        <v>2.35</v>
      </c>
      <c r="M1936" t="s">
        <v>612</v>
      </c>
      <c r="N1936" t="s">
        <v>9741</v>
      </c>
      <c r="O1936">
        <v>5</v>
      </c>
      <c r="P1936" t="s">
        <v>362</v>
      </c>
      <c r="Q1936">
        <v>26000</v>
      </c>
      <c r="R1936" t="s">
        <v>529</v>
      </c>
      <c r="S1936">
        <v>5000</v>
      </c>
      <c r="T1936" t="s">
        <v>6344</v>
      </c>
      <c r="U1936">
        <v>874</v>
      </c>
      <c r="V1936">
        <v>0</v>
      </c>
      <c r="W1936">
        <v>33565</v>
      </c>
      <c r="X1936">
        <v>0</v>
      </c>
      <c r="Y1936">
        <v>72673</v>
      </c>
      <c r="Z1936">
        <v>119</v>
      </c>
      <c r="AA1936">
        <v>166</v>
      </c>
      <c r="AB1936" t="s">
        <v>9744</v>
      </c>
    </row>
    <row r="1937" spans="1:28" x14ac:dyDescent="0.3">
      <c r="A1937" s="4" t="s">
        <v>9746</v>
      </c>
      <c r="B1937" t="s">
        <v>67</v>
      </c>
      <c r="C1937" t="s">
        <v>68</v>
      </c>
      <c r="D1937" t="s">
        <v>58</v>
      </c>
      <c r="E1937">
        <v>2002</v>
      </c>
      <c r="F1937">
        <v>95</v>
      </c>
      <c r="G1937" t="s">
        <v>9745</v>
      </c>
      <c r="H1937" t="s">
        <v>9748</v>
      </c>
      <c r="I1937" s="4">
        <v>25000000</v>
      </c>
      <c r="J1937" s="4">
        <v>17791031</v>
      </c>
      <c r="K1937">
        <v>7.3</v>
      </c>
      <c r="L1937">
        <v>2.35</v>
      </c>
      <c r="M1937" t="s">
        <v>612</v>
      </c>
      <c r="N1937" t="s">
        <v>7071</v>
      </c>
      <c r="O1937">
        <v>0</v>
      </c>
      <c r="P1937" t="s">
        <v>2199</v>
      </c>
      <c r="Q1937">
        <v>11000</v>
      </c>
      <c r="R1937" t="s">
        <v>2949</v>
      </c>
      <c r="S1937">
        <v>876</v>
      </c>
      <c r="T1937" t="s">
        <v>9747</v>
      </c>
      <c r="U1937">
        <v>98</v>
      </c>
      <c r="V1937">
        <v>0</v>
      </c>
      <c r="W1937">
        <v>11994</v>
      </c>
      <c r="X1937">
        <v>0</v>
      </c>
      <c r="Y1937">
        <v>109855</v>
      </c>
      <c r="Z1937">
        <v>251</v>
      </c>
      <c r="AA1937">
        <v>888</v>
      </c>
      <c r="AB1937" t="s">
        <v>9749</v>
      </c>
    </row>
    <row r="1938" spans="1:28" x14ac:dyDescent="0.3">
      <c r="A1938" s="4" t="s">
        <v>9752</v>
      </c>
      <c r="B1938" t="s">
        <v>67</v>
      </c>
      <c r="C1938" t="s">
        <v>68</v>
      </c>
      <c r="D1938" t="s">
        <v>58</v>
      </c>
      <c r="E1938">
        <v>2004</v>
      </c>
      <c r="F1938">
        <v>93</v>
      </c>
      <c r="G1938" t="s">
        <v>10</v>
      </c>
      <c r="H1938" t="s">
        <v>9754</v>
      </c>
      <c r="I1938" s="4">
        <v>25000000</v>
      </c>
      <c r="J1938" s="4">
        <v>17718223</v>
      </c>
      <c r="K1938">
        <v>6.6</v>
      </c>
      <c r="L1938">
        <v>1.85</v>
      </c>
      <c r="M1938" t="s">
        <v>612</v>
      </c>
      <c r="N1938" t="s">
        <v>9750</v>
      </c>
      <c r="O1938">
        <v>17</v>
      </c>
      <c r="P1938" t="s">
        <v>1181</v>
      </c>
      <c r="Q1938">
        <v>13000</v>
      </c>
      <c r="R1938" t="s">
        <v>9751</v>
      </c>
      <c r="S1938">
        <v>634</v>
      </c>
      <c r="T1938" t="s">
        <v>9753</v>
      </c>
      <c r="U1938">
        <v>360</v>
      </c>
      <c r="V1938">
        <v>0</v>
      </c>
      <c r="W1938">
        <v>14180</v>
      </c>
      <c r="X1938">
        <v>5</v>
      </c>
      <c r="Y1938">
        <v>162067</v>
      </c>
      <c r="Z1938">
        <v>92</v>
      </c>
      <c r="AA1938">
        <v>316</v>
      </c>
      <c r="AB1938" t="s">
        <v>9755</v>
      </c>
    </row>
    <row r="1939" spans="1:28" x14ac:dyDescent="0.3">
      <c r="A1939" s="4" t="s">
        <v>9759</v>
      </c>
      <c r="B1939" t="s">
        <v>67</v>
      </c>
      <c r="C1939" t="s">
        <v>793</v>
      </c>
      <c r="D1939" t="s">
        <v>58</v>
      </c>
      <c r="E1939">
        <v>2002</v>
      </c>
      <c r="F1939">
        <v>98</v>
      </c>
      <c r="G1939" t="s">
        <v>361</v>
      </c>
      <c r="H1939" t="s">
        <v>9761</v>
      </c>
      <c r="I1939" s="4">
        <v>13000000</v>
      </c>
      <c r="J1939" s="4">
        <v>15361537</v>
      </c>
      <c r="K1939">
        <v>4.5999999999999996</v>
      </c>
      <c r="L1939">
        <v>1.85</v>
      </c>
      <c r="M1939" t="s">
        <v>69</v>
      </c>
      <c r="N1939" t="s">
        <v>9756</v>
      </c>
      <c r="O1939">
        <v>70</v>
      </c>
      <c r="P1939" t="s">
        <v>9758</v>
      </c>
      <c r="Q1939">
        <v>462</v>
      </c>
      <c r="R1939" t="s">
        <v>9757</v>
      </c>
      <c r="S1939">
        <v>444</v>
      </c>
      <c r="T1939" t="s">
        <v>9760</v>
      </c>
      <c r="U1939">
        <v>223</v>
      </c>
      <c r="V1939">
        <v>564</v>
      </c>
      <c r="W1939">
        <v>1855</v>
      </c>
      <c r="X1939">
        <v>0</v>
      </c>
      <c r="Y1939">
        <v>12263</v>
      </c>
      <c r="Z1939">
        <v>58</v>
      </c>
      <c r="AA1939">
        <v>132</v>
      </c>
      <c r="AB1939" t="s">
        <v>9762</v>
      </c>
    </row>
    <row r="1940" spans="1:28" x14ac:dyDescent="0.3">
      <c r="A1940" s="4" t="s">
        <v>9765</v>
      </c>
      <c r="B1940" t="s">
        <v>67</v>
      </c>
      <c r="C1940" t="s">
        <v>68</v>
      </c>
      <c r="D1940" t="s">
        <v>58</v>
      </c>
      <c r="E1940">
        <v>2006</v>
      </c>
      <c r="F1940">
        <v>90</v>
      </c>
      <c r="G1940" t="s">
        <v>9763</v>
      </c>
      <c r="H1940" t="s">
        <v>9766</v>
      </c>
      <c r="I1940" s="4">
        <v>26000000</v>
      </c>
      <c r="J1940" s="4">
        <v>16647384</v>
      </c>
      <c r="K1940">
        <v>5.0999999999999996</v>
      </c>
      <c r="L1940">
        <v>2.35</v>
      </c>
      <c r="M1940" t="s">
        <v>122</v>
      </c>
      <c r="N1940" t="s">
        <v>994</v>
      </c>
      <c r="O1940">
        <v>176</v>
      </c>
      <c r="P1940" t="s">
        <v>9764</v>
      </c>
      <c r="Q1940">
        <v>931</v>
      </c>
      <c r="R1940" t="s">
        <v>4504</v>
      </c>
      <c r="S1940">
        <v>839</v>
      </c>
      <c r="T1940" t="s">
        <v>323</v>
      </c>
      <c r="U1940">
        <v>825</v>
      </c>
      <c r="V1940">
        <v>498</v>
      </c>
      <c r="W1940">
        <v>4431</v>
      </c>
      <c r="X1940">
        <v>1</v>
      </c>
      <c r="Y1940">
        <v>8398</v>
      </c>
      <c r="Z1940">
        <v>73</v>
      </c>
      <c r="AA1940">
        <v>56</v>
      </c>
      <c r="AB1940" t="s">
        <v>9767</v>
      </c>
    </row>
    <row r="1941" spans="1:28" x14ac:dyDescent="0.3">
      <c r="A1941" s="4" t="s">
        <v>9769</v>
      </c>
      <c r="B1941" t="s">
        <v>67</v>
      </c>
      <c r="C1941" t="s">
        <v>68</v>
      </c>
      <c r="D1941" t="s">
        <v>58</v>
      </c>
      <c r="E1941">
        <v>1988</v>
      </c>
      <c r="F1941">
        <v>107</v>
      </c>
      <c r="G1941" t="s">
        <v>19</v>
      </c>
      <c r="H1941" t="s">
        <v>9770</v>
      </c>
      <c r="I1941" s="4">
        <v>25000000</v>
      </c>
      <c r="J1941" s="4">
        <v>16118077</v>
      </c>
      <c r="K1941">
        <v>5.6</v>
      </c>
      <c r="L1941">
        <v>1.85</v>
      </c>
      <c r="M1941" t="s">
        <v>612</v>
      </c>
      <c r="N1941" t="s">
        <v>9768</v>
      </c>
      <c r="O1941">
        <v>21</v>
      </c>
      <c r="P1941" t="s">
        <v>4204</v>
      </c>
      <c r="Q1941">
        <v>967</v>
      </c>
      <c r="R1941" t="s">
        <v>5257</v>
      </c>
      <c r="S1941">
        <v>767</v>
      </c>
      <c r="T1941" t="s">
        <v>5678</v>
      </c>
      <c r="U1941">
        <v>418</v>
      </c>
      <c r="V1941">
        <v>377</v>
      </c>
      <c r="W1941">
        <v>3067</v>
      </c>
      <c r="X1941">
        <v>0</v>
      </c>
      <c r="Y1941">
        <v>5817</v>
      </c>
      <c r="Z1941">
        <v>28</v>
      </c>
      <c r="AA1941">
        <v>37</v>
      </c>
      <c r="AB1941" t="s">
        <v>9771</v>
      </c>
    </row>
    <row r="1942" spans="1:28" x14ac:dyDescent="0.3">
      <c r="A1942" s="4" t="s">
        <v>9774</v>
      </c>
      <c r="B1942" t="s">
        <v>9778</v>
      </c>
      <c r="C1942" t="s">
        <v>86</v>
      </c>
      <c r="D1942" t="s">
        <v>58</v>
      </c>
      <c r="E1942">
        <v>1996</v>
      </c>
      <c r="F1942">
        <v>90</v>
      </c>
      <c r="G1942" t="s">
        <v>9773</v>
      </c>
      <c r="H1942" t="s">
        <v>9776</v>
      </c>
      <c r="I1942" s="4">
        <v>25000000</v>
      </c>
      <c r="J1942" s="4">
        <v>15091542</v>
      </c>
      <c r="K1942">
        <v>5.3</v>
      </c>
      <c r="L1942">
        <v>2.35</v>
      </c>
      <c r="M1942" t="s">
        <v>304</v>
      </c>
      <c r="N1942" t="s">
        <v>9772</v>
      </c>
      <c r="O1942">
        <v>48</v>
      </c>
      <c r="P1942" t="s">
        <v>3274</v>
      </c>
      <c r="Q1942">
        <v>940</v>
      </c>
      <c r="R1942" t="s">
        <v>1842</v>
      </c>
      <c r="S1942">
        <v>595</v>
      </c>
      <c r="T1942" t="s">
        <v>9775</v>
      </c>
      <c r="U1942">
        <v>376</v>
      </c>
      <c r="V1942">
        <v>246</v>
      </c>
      <c r="W1942">
        <v>2465</v>
      </c>
      <c r="X1942">
        <v>2</v>
      </c>
      <c r="Y1942">
        <v>4086</v>
      </c>
      <c r="Z1942">
        <v>19</v>
      </c>
      <c r="AA1942">
        <v>22</v>
      </c>
      <c r="AB1942" t="s">
        <v>9777</v>
      </c>
    </row>
    <row r="1943" spans="1:28" x14ac:dyDescent="0.3">
      <c r="A1943" s="4" t="s">
        <v>9781</v>
      </c>
      <c r="B1943" t="s">
        <v>67</v>
      </c>
      <c r="C1943" t="s">
        <v>68</v>
      </c>
      <c r="D1943" t="s">
        <v>58</v>
      </c>
      <c r="E1943">
        <v>2005</v>
      </c>
      <c r="F1943">
        <v>120</v>
      </c>
      <c r="G1943" t="s">
        <v>2317</v>
      </c>
      <c r="H1943" t="s">
        <v>9783</v>
      </c>
      <c r="I1943" s="4" t="s">
        <v>24161</v>
      </c>
      <c r="J1943" s="4">
        <v>15331289</v>
      </c>
      <c r="K1943">
        <v>7.5</v>
      </c>
      <c r="L1943">
        <v>1.85</v>
      </c>
      <c r="M1943" t="s">
        <v>122</v>
      </c>
      <c r="N1943" t="s">
        <v>9779</v>
      </c>
      <c r="O1943">
        <v>0</v>
      </c>
      <c r="P1943" t="s">
        <v>2260</v>
      </c>
      <c r="Q1943">
        <v>577</v>
      </c>
      <c r="R1943" t="s">
        <v>9780</v>
      </c>
      <c r="S1943">
        <v>464</v>
      </c>
      <c r="T1943" t="s">
        <v>9782</v>
      </c>
      <c r="U1943">
        <v>58</v>
      </c>
      <c r="V1943">
        <v>0</v>
      </c>
      <c r="W1943">
        <v>1217</v>
      </c>
      <c r="X1943">
        <v>1</v>
      </c>
      <c r="Y1943">
        <v>22289</v>
      </c>
      <c r="Z1943">
        <v>86</v>
      </c>
      <c r="AA1943">
        <v>106</v>
      </c>
      <c r="AB1943" t="s">
        <v>9784</v>
      </c>
    </row>
    <row r="1944" spans="1:28" x14ac:dyDescent="0.3">
      <c r="A1944" s="4" t="s">
        <v>9787</v>
      </c>
      <c r="B1944" t="s">
        <v>67</v>
      </c>
      <c r="C1944" t="s">
        <v>68</v>
      </c>
      <c r="D1944" t="s">
        <v>58</v>
      </c>
      <c r="E1944">
        <v>2009</v>
      </c>
      <c r="F1944">
        <v>115</v>
      </c>
      <c r="G1944" t="s">
        <v>3366</v>
      </c>
      <c r="H1944" t="s">
        <v>9788</v>
      </c>
      <c r="I1944" s="4">
        <v>16000000</v>
      </c>
      <c r="J1944" s="4">
        <v>15045676</v>
      </c>
      <c r="K1944">
        <v>5.6</v>
      </c>
      <c r="L1944">
        <v>2.35</v>
      </c>
      <c r="M1944" t="s">
        <v>69</v>
      </c>
      <c r="N1944" t="s">
        <v>9785</v>
      </c>
      <c r="O1944">
        <v>219</v>
      </c>
      <c r="P1944" t="s">
        <v>149</v>
      </c>
      <c r="Q1944">
        <v>902</v>
      </c>
      <c r="R1944" t="s">
        <v>9786</v>
      </c>
      <c r="S1944">
        <v>837</v>
      </c>
      <c r="T1944" t="s">
        <v>1093</v>
      </c>
      <c r="U1944">
        <v>258</v>
      </c>
      <c r="V1944">
        <v>0</v>
      </c>
      <c r="W1944">
        <v>2466</v>
      </c>
      <c r="X1944">
        <v>1</v>
      </c>
      <c r="Y1944">
        <v>76303</v>
      </c>
      <c r="Z1944">
        <v>287</v>
      </c>
      <c r="AA1944">
        <v>376</v>
      </c>
      <c r="AB1944" t="s">
        <v>9789</v>
      </c>
    </row>
    <row r="1945" spans="1:28" x14ac:dyDescent="0.3">
      <c r="A1945" s="4" t="s">
        <v>9792</v>
      </c>
      <c r="B1945" t="s">
        <v>67</v>
      </c>
      <c r="C1945" t="s">
        <v>68</v>
      </c>
      <c r="D1945" t="s">
        <v>58</v>
      </c>
      <c r="E1945">
        <v>2008</v>
      </c>
      <c r="F1945">
        <v>93</v>
      </c>
      <c r="G1945" t="s">
        <v>23</v>
      </c>
      <c r="H1945" t="s">
        <v>9794</v>
      </c>
      <c r="I1945" s="4">
        <v>8000000</v>
      </c>
      <c r="J1945" s="4">
        <v>17427926</v>
      </c>
      <c r="K1945">
        <v>5.9</v>
      </c>
      <c r="L1945">
        <v>2.35</v>
      </c>
      <c r="M1945" t="s">
        <v>612</v>
      </c>
      <c r="N1945" t="s">
        <v>9790</v>
      </c>
      <c r="O1945">
        <v>27</v>
      </c>
      <c r="P1945" t="s">
        <v>9613</v>
      </c>
      <c r="Q1945">
        <v>960</v>
      </c>
      <c r="R1945" t="s">
        <v>9791</v>
      </c>
      <c r="S1945">
        <v>664</v>
      </c>
      <c r="T1945" t="s">
        <v>9793</v>
      </c>
      <c r="U1945">
        <v>49</v>
      </c>
      <c r="V1945">
        <v>0</v>
      </c>
      <c r="W1945">
        <v>1749</v>
      </c>
      <c r="X1945">
        <v>0</v>
      </c>
      <c r="Y1945">
        <v>60062</v>
      </c>
      <c r="Z1945">
        <v>233</v>
      </c>
      <c r="AA1945">
        <v>351</v>
      </c>
      <c r="AB1945" t="s">
        <v>9795</v>
      </c>
    </row>
    <row r="1946" spans="1:28" x14ac:dyDescent="0.3">
      <c r="A1946" s="4" t="s">
        <v>9797</v>
      </c>
      <c r="B1946" t="s">
        <v>67</v>
      </c>
      <c r="C1946" t="s">
        <v>68</v>
      </c>
      <c r="D1946" t="s">
        <v>58</v>
      </c>
      <c r="E1946">
        <v>2000</v>
      </c>
      <c r="F1946">
        <v>99</v>
      </c>
      <c r="G1946" t="s">
        <v>1437</v>
      </c>
      <c r="H1946" t="s">
        <v>9798</v>
      </c>
      <c r="I1946" s="4">
        <v>25000000</v>
      </c>
      <c r="J1946" s="4">
        <v>14983572</v>
      </c>
      <c r="K1946">
        <v>4.7</v>
      </c>
      <c r="L1946">
        <v>1.85</v>
      </c>
      <c r="M1946" t="s">
        <v>69</v>
      </c>
      <c r="N1946" t="s">
        <v>9796</v>
      </c>
      <c r="O1946">
        <v>154</v>
      </c>
      <c r="P1946" t="s">
        <v>3434</v>
      </c>
      <c r="Q1946">
        <v>774</v>
      </c>
      <c r="R1946" t="s">
        <v>752</v>
      </c>
      <c r="S1946">
        <v>692</v>
      </c>
      <c r="T1946" t="s">
        <v>7936</v>
      </c>
      <c r="U1946">
        <v>347</v>
      </c>
      <c r="V1946">
        <v>378</v>
      </c>
      <c r="W1946">
        <v>2498</v>
      </c>
      <c r="X1946">
        <v>1</v>
      </c>
      <c r="Y1946">
        <v>9361</v>
      </c>
      <c r="Z1946">
        <v>86</v>
      </c>
      <c r="AA1946">
        <v>162</v>
      </c>
      <c r="AB1946" t="s">
        <v>9799</v>
      </c>
    </row>
    <row r="1947" spans="1:28" x14ac:dyDescent="0.3">
      <c r="A1947" s="4" t="s">
        <v>9801</v>
      </c>
      <c r="B1947" t="s">
        <v>67</v>
      </c>
      <c r="C1947" t="s">
        <v>68</v>
      </c>
      <c r="D1947" t="s">
        <v>58</v>
      </c>
      <c r="E1947">
        <v>2010</v>
      </c>
      <c r="F1947">
        <v>107</v>
      </c>
      <c r="G1947" t="s">
        <v>3046</v>
      </c>
      <c r="H1947" t="s">
        <v>9803</v>
      </c>
      <c r="I1947" s="4">
        <v>25000000</v>
      </c>
      <c r="J1947" s="4">
        <v>14637490</v>
      </c>
      <c r="K1947">
        <v>4.8</v>
      </c>
      <c r="L1947">
        <v>2.35</v>
      </c>
      <c r="M1947" t="s">
        <v>612</v>
      </c>
      <c r="N1947" t="s">
        <v>6306</v>
      </c>
      <c r="O1947">
        <v>0</v>
      </c>
      <c r="P1947" t="s">
        <v>1717</v>
      </c>
      <c r="Q1947">
        <v>798</v>
      </c>
      <c r="R1947" t="s">
        <v>9800</v>
      </c>
      <c r="S1947">
        <v>374</v>
      </c>
      <c r="T1947" t="s">
        <v>9802</v>
      </c>
      <c r="U1947">
        <v>255</v>
      </c>
      <c r="V1947">
        <v>0</v>
      </c>
      <c r="W1947">
        <v>2537</v>
      </c>
      <c r="X1947">
        <v>2</v>
      </c>
      <c r="Y1947">
        <v>16411</v>
      </c>
      <c r="Z1947">
        <v>160</v>
      </c>
      <c r="AA1947">
        <v>136</v>
      </c>
      <c r="AB1947" t="s">
        <v>9804</v>
      </c>
    </row>
    <row r="1948" spans="1:28" x14ac:dyDescent="0.3">
      <c r="A1948" s="4" t="s">
        <v>9807</v>
      </c>
      <c r="B1948" t="s">
        <v>67</v>
      </c>
      <c r="C1948" t="s">
        <v>68</v>
      </c>
      <c r="D1948" t="s">
        <v>58</v>
      </c>
      <c r="E1948">
        <v>2004</v>
      </c>
      <c r="F1948">
        <v>110</v>
      </c>
      <c r="G1948" t="s">
        <v>1437</v>
      </c>
      <c r="H1948" t="s">
        <v>9809</v>
      </c>
      <c r="I1948" s="4">
        <v>25000000</v>
      </c>
      <c r="J1948" s="4">
        <v>14589444</v>
      </c>
      <c r="K1948">
        <v>6.8</v>
      </c>
      <c r="L1948">
        <v>1.85</v>
      </c>
      <c r="M1948" t="s">
        <v>612</v>
      </c>
      <c r="N1948" t="s">
        <v>7421</v>
      </c>
      <c r="O1948">
        <v>42</v>
      </c>
      <c r="P1948" t="s">
        <v>9806</v>
      </c>
      <c r="Q1948">
        <v>355</v>
      </c>
      <c r="R1948" t="s">
        <v>9805</v>
      </c>
      <c r="S1948">
        <v>155</v>
      </c>
      <c r="T1948" t="s">
        <v>9808</v>
      </c>
      <c r="U1948">
        <v>111</v>
      </c>
      <c r="V1948">
        <v>0</v>
      </c>
      <c r="W1948">
        <v>911</v>
      </c>
      <c r="X1948">
        <v>2</v>
      </c>
      <c r="Y1948">
        <v>171151</v>
      </c>
      <c r="Z1948">
        <v>126</v>
      </c>
      <c r="AA1948">
        <v>513</v>
      </c>
      <c r="AB1948" t="s">
        <v>9810</v>
      </c>
    </row>
    <row r="1949" spans="1:28" x14ac:dyDescent="0.3">
      <c r="A1949" s="4" t="s">
        <v>9813</v>
      </c>
      <c r="B1949" t="s">
        <v>67</v>
      </c>
      <c r="C1949" t="s">
        <v>68</v>
      </c>
      <c r="D1949" t="s">
        <v>58</v>
      </c>
      <c r="E1949">
        <v>1996</v>
      </c>
      <c r="F1949">
        <v>101</v>
      </c>
      <c r="G1949" t="s">
        <v>2706</v>
      </c>
      <c r="H1949" t="s">
        <v>9815</v>
      </c>
      <c r="I1949" s="4">
        <v>25000000</v>
      </c>
      <c r="J1949" s="4">
        <v>14095303</v>
      </c>
      <c r="K1949">
        <v>5.4</v>
      </c>
      <c r="L1949">
        <v>2.35</v>
      </c>
      <c r="M1949" t="s">
        <v>612</v>
      </c>
      <c r="N1949" t="s">
        <v>9811</v>
      </c>
      <c r="O1949">
        <v>17</v>
      </c>
      <c r="P1949" t="s">
        <v>7318</v>
      </c>
      <c r="Q1949">
        <v>900</v>
      </c>
      <c r="R1949" t="s">
        <v>9812</v>
      </c>
      <c r="S1949">
        <v>246</v>
      </c>
      <c r="T1949" t="s">
        <v>9814</v>
      </c>
      <c r="U1949">
        <v>218</v>
      </c>
      <c r="V1949">
        <v>503</v>
      </c>
      <c r="W1949">
        <v>1634</v>
      </c>
      <c r="X1949">
        <v>1</v>
      </c>
      <c r="Y1949">
        <v>15814</v>
      </c>
      <c r="Z1949">
        <v>50</v>
      </c>
      <c r="AA1949">
        <v>68</v>
      </c>
      <c r="AB1949" t="s">
        <v>9816</v>
      </c>
    </row>
    <row r="1950" spans="1:28" x14ac:dyDescent="0.3">
      <c r="A1950" s="4" t="s">
        <v>9818</v>
      </c>
      <c r="B1950" t="s">
        <v>67</v>
      </c>
      <c r="C1950" t="s">
        <v>68</v>
      </c>
      <c r="D1950" t="s">
        <v>58</v>
      </c>
      <c r="E1950">
        <v>2002</v>
      </c>
      <c r="F1950">
        <v>85</v>
      </c>
      <c r="G1950" t="s">
        <v>1034</v>
      </c>
      <c r="H1950" t="s">
        <v>9819</v>
      </c>
      <c r="I1950" s="4">
        <v>25000000</v>
      </c>
      <c r="J1950" s="4">
        <v>13973532</v>
      </c>
      <c r="K1950">
        <v>5.0999999999999996</v>
      </c>
      <c r="L1950">
        <v>1.85</v>
      </c>
      <c r="M1950" t="s">
        <v>69</v>
      </c>
      <c r="N1950" t="s">
        <v>9817</v>
      </c>
      <c r="O1950">
        <v>54</v>
      </c>
      <c r="P1950" t="s">
        <v>9040</v>
      </c>
      <c r="Q1950">
        <v>985</v>
      </c>
      <c r="R1950" t="s">
        <v>3194</v>
      </c>
      <c r="S1950">
        <v>637</v>
      </c>
      <c r="T1950" t="s">
        <v>4535</v>
      </c>
      <c r="U1950">
        <v>455</v>
      </c>
      <c r="V1950">
        <v>215</v>
      </c>
      <c r="W1950">
        <v>3065</v>
      </c>
      <c r="X1950">
        <v>1</v>
      </c>
      <c r="Y1950">
        <v>11211</v>
      </c>
      <c r="Z1950">
        <v>52</v>
      </c>
      <c r="AA1950">
        <v>92</v>
      </c>
      <c r="AB1950" t="s">
        <v>9820</v>
      </c>
    </row>
    <row r="1951" spans="1:28" x14ac:dyDescent="0.3">
      <c r="A1951" s="4" t="s">
        <v>9822</v>
      </c>
      <c r="B1951" t="s">
        <v>67</v>
      </c>
      <c r="C1951" t="s">
        <v>86</v>
      </c>
      <c r="D1951" t="s">
        <v>58</v>
      </c>
      <c r="E1951">
        <v>2015</v>
      </c>
      <c r="F1951">
        <v>132</v>
      </c>
      <c r="G1951" t="s">
        <v>9821</v>
      </c>
      <c r="H1951" t="s">
        <v>9824</v>
      </c>
      <c r="I1951" s="4">
        <v>30000000</v>
      </c>
      <c r="J1951" s="4">
        <v>1865774</v>
      </c>
      <c r="K1951">
        <v>7</v>
      </c>
      <c r="L1951">
        <v>2.35</v>
      </c>
      <c r="M1951" t="s">
        <v>612</v>
      </c>
      <c r="N1951" t="s">
        <v>5086</v>
      </c>
      <c r="O1951">
        <v>241</v>
      </c>
      <c r="P1951" t="s">
        <v>90</v>
      </c>
      <c r="Q1951">
        <v>27000</v>
      </c>
      <c r="R1951" t="s">
        <v>1320</v>
      </c>
      <c r="S1951">
        <v>154</v>
      </c>
      <c r="T1951" t="s">
        <v>9823</v>
      </c>
      <c r="U1951">
        <v>151</v>
      </c>
      <c r="V1951">
        <v>43000</v>
      </c>
      <c r="W1951">
        <v>27659</v>
      </c>
      <c r="X1951">
        <v>2</v>
      </c>
      <c r="Y1951">
        <v>87682</v>
      </c>
      <c r="Z1951">
        <v>260</v>
      </c>
      <c r="AA1951">
        <v>174</v>
      </c>
      <c r="AB1951" t="s">
        <v>9825</v>
      </c>
    </row>
    <row r="1952" spans="1:28" x14ac:dyDescent="0.3">
      <c r="A1952" s="4" t="s">
        <v>9827</v>
      </c>
      <c r="B1952" t="s">
        <v>67</v>
      </c>
      <c r="C1952" t="s">
        <v>68</v>
      </c>
      <c r="D1952" t="s">
        <v>58</v>
      </c>
      <c r="E1952">
        <v>2007</v>
      </c>
      <c r="F1952">
        <v>88</v>
      </c>
      <c r="G1952" t="s">
        <v>10</v>
      </c>
      <c r="H1952" t="s">
        <v>9829</v>
      </c>
      <c r="I1952" s="4" t="s">
        <v>24161</v>
      </c>
      <c r="J1952" s="4">
        <v>13920741</v>
      </c>
      <c r="K1952">
        <v>6.7</v>
      </c>
      <c r="L1952">
        <v>2.35</v>
      </c>
      <c r="M1952" t="s">
        <v>69</v>
      </c>
      <c r="N1952" t="s">
        <v>4733</v>
      </c>
      <c r="O1952">
        <v>82</v>
      </c>
      <c r="P1952" t="s">
        <v>5110</v>
      </c>
      <c r="Q1952">
        <v>874</v>
      </c>
      <c r="R1952" t="s">
        <v>9826</v>
      </c>
      <c r="S1952">
        <v>434</v>
      </c>
      <c r="T1952" t="s">
        <v>9828</v>
      </c>
      <c r="U1952">
        <v>432</v>
      </c>
      <c r="V1952">
        <v>0</v>
      </c>
      <c r="W1952">
        <v>2062</v>
      </c>
      <c r="X1952">
        <v>5</v>
      </c>
      <c r="Y1952">
        <v>59900</v>
      </c>
      <c r="Z1952">
        <v>111</v>
      </c>
      <c r="AA1952">
        <v>149</v>
      </c>
      <c r="AB1952" t="s">
        <v>9830</v>
      </c>
    </row>
    <row r="1953" spans="1:28" x14ac:dyDescent="0.3">
      <c r="A1953" s="4" t="s">
        <v>9831</v>
      </c>
      <c r="B1953" t="s">
        <v>67</v>
      </c>
      <c r="C1953" t="s">
        <v>68</v>
      </c>
      <c r="D1953" t="s">
        <v>58</v>
      </c>
      <c r="E1953">
        <v>2011</v>
      </c>
      <c r="F1953">
        <v>90</v>
      </c>
      <c r="G1953" t="s">
        <v>5544</v>
      </c>
      <c r="H1953" t="s">
        <v>9832</v>
      </c>
      <c r="I1953" s="4">
        <v>25000000</v>
      </c>
      <c r="J1953" s="4">
        <v>18860403</v>
      </c>
      <c r="K1953">
        <v>4</v>
      </c>
      <c r="L1953">
        <v>1.85</v>
      </c>
      <c r="M1953" t="s">
        <v>69</v>
      </c>
      <c r="N1953" t="s">
        <v>5861</v>
      </c>
      <c r="O1953">
        <v>160</v>
      </c>
      <c r="P1953" t="s">
        <v>211</v>
      </c>
      <c r="Q1953">
        <v>963</v>
      </c>
      <c r="R1953" t="s">
        <v>60</v>
      </c>
      <c r="S1953">
        <v>936</v>
      </c>
      <c r="T1953" t="s">
        <v>9573</v>
      </c>
      <c r="U1953">
        <v>852</v>
      </c>
      <c r="V1953">
        <v>0</v>
      </c>
      <c r="W1953">
        <v>4952</v>
      </c>
      <c r="X1953">
        <v>0</v>
      </c>
      <c r="Y1953">
        <v>20823</v>
      </c>
      <c r="Z1953">
        <v>231</v>
      </c>
      <c r="AA1953">
        <v>130</v>
      </c>
      <c r="AB1953" t="s">
        <v>9833</v>
      </c>
    </row>
    <row r="1954" spans="1:28" x14ac:dyDescent="0.3">
      <c r="A1954" s="4" t="s">
        <v>9835</v>
      </c>
      <c r="B1954" t="s">
        <v>67</v>
      </c>
      <c r="C1954" t="s">
        <v>68</v>
      </c>
      <c r="D1954" t="s">
        <v>58</v>
      </c>
      <c r="E1954">
        <v>1999</v>
      </c>
      <c r="F1954">
        <v>145</v>
      </c>
      <c r="G1954" t="s">
        <v>19</v>
      </c>
      <c r="H1954" t="s">
        <v>9837</v>
      </c>
      <c r="I1954" s="4">
        <v>25000000</v>
      </c>
      <c r="J1954" s="4">
        <v>13038660</v>
      </c>
      <c r="K1954">
        <v>7.3</v>
      </c>
      <c r="L1954">
        <v>1.85</v>
      </c>
      <c r="M1954" t="s">
        <v>612</v>
      </c>
      <c r="N1954" t="s">
        <v>4709</v>
      </c>
      <c r="O1954">
        <v>317</v>
      </c>
      <c r="P1954" t="s">
        <v>2949</v>
      </c>
      <c r="Q1954">
        <v>876</v>
      </c>
      <c r="R1954" t="s">
        <v>9834</v>
      </c>
      <c r="S1954">
        <v>219</v>
      </c>
      <c r="T1954" t="s">
        <v>9836</v>
      </c>
      <c r="U1954">
        <v>70</v>
      </c>
      <c r="V1954">
        <v>0</v>
      </c>
      <c r="W1954">
        <v>1282</v>
      </c>
      <c r="X1954">
        <v>1</v>
      </c>
      <c r="Y1954">
        <v>16995</v>
      </c>
      <c r="Z1954">
        <v>99</v>
      </c>
      <c r="AA1954">
        <v>163</v>
      </c>
      <c r="AB1954" t="s">
        <v>9838</v>
      </c>
    </row>
    <row r="1955" spans="1:28" x14ac:dyDescent="0.3">
      <c r="A1955" s="4" t="s">
        <v>9839</v>
      </c>
      <c r="B1955" t="s">
        <v>67</v>
      </c>
      <c r="C1955" t="s">
        <v>68</v>
      </c>
      <c r="D1955" t="s">
        <v>58</v>
      </c>
      <c r="E1955">
        <v>2014</v>
      </c>
      <c r="F1955">
        <v>110</v>
      </c>
      <c r="G1955" t="s">
        <v>3805</v>
      </c>
      <c r="H1955" t="s">
        <v>9841</v>
      </c>
      <c r="I1955" s="4">
        <v>25000000</v>
      </c>
      <c r="J1955" s="4">
        <v>28831145</v>
      </c>
      <c r="K1955">
        <v>6.8</v>
      </c>
      <c r="L1955">
        <v>2.35</v>
      </c>
      <c r="M1955" t="s">
        <v>612</v>
      </c>
      <c r="N1955" t="s">
        <v>2715</v>
      </c>
      <c r="O1955">
        <v>425</v>
      </c>
      <c r="P1955" t="s">
        <v>776</v>
      </c>
      <c r="Q1955">
        <v>3000</v>
      </c>
      <c r="R1955" t="s">
        <v>1667</v>
      </c>
      <c r="S1955">
        <v>466</v>
      </c>
      <c r="T1955" t="s">
        <v>9840</v>
      </c>
      <c r="U1955">
        <v>148</v>
      </c>
      <c r="V1955">
        <v>14000</v>
      </c>
      <c r="W1955">
        <v>3757</v>
      </c>
      <c r="X1955">
        <v>1</v>
      </c>
      <c r="Y1955">
        <v>39357</v>
      </c>
      <c r="Z1955">
        <v>159</v>
      </c>
      <c r="AA1955">
        <v>113</v>
      </c>
      <c r="AB1955" t="s">
        <v>9842</v>
      </c>
    </row>
    <row r="1956" spans="1:28" x14ac:dyDescent="0.3">
      <c r="A1956" s="4" t="s">
        <v>9844</v>
      </c>
      <c r="B1956" t="s">
        <v>67</v>
      </c>
      <c r="C1956" t="s">
        <v>86</v>
      </c>
      <c r="D1956" t="s">
        <v>58</v>
      </c>
      <c r="E1956">
        <v>1985</v>
      </c>
      <c r="F1956">
        <v>101</v>
      </c>
      <c r="G1956" t="s">
        <v>2227</v>
      </c>
      <c r="H1956" t="s">
        <v>9846</v>
      </c>
      <c r="I1956" s="4">
        <v>25000000</v>
      </c>
      <c r="J1956" s="4" t="s">
        <v>24161</v>
      </c>
      <c r="K1956">
        <v>6.1</v>
      </c>
      <c r="L1956">
        <v>2.35</v>
      </c>
      <c r="M1956" t="s">
        <v>612</v>
      </c>
      <c r="N1956" t="s">
        <v>7398</v>
      </c>
      <c r="O1956">
        <v>365</v>
      </c>
      <c r="P1956" t="s">
        <v>7449</v>
      </c>
      <c r="Q1956">
        <v>338</v>
      </c>
      <c r="R1956" t="s">
        <v>9843</v>
      </c>
      <c r="S1956">
        <v>246</v>
      </c>
      <c r="T1956" t="s">
        <v>9845</v>
      </c>
      <c r="U1956">
        <v>141</v>
      </c>
      <c r="V1956">
        <v>0</v>
      </c>
      <c r="W1956">
        <v>1008</v>
      </c>
      <c r="X1956">
        <v>0</v>
      </c>
      <c r="Y1956">
        <v>15531</v>
      </c>
      <c r="Z1956">
        <v>159</v>
      </c>
      <c r="AA1956">
        <v>189</v>
      </c>
      <c r="AB1956" t="s">
        <v>9847</v>
      </c>
    </row>
    <row r="1957" spans="1:28" x14ac:dyDescent="0.3">
      <c r="A1957" s="4" t="s">
        <v>24093</v>
      </c>
      <c r="B1957" t="s">
        <v>67</v>
      </c>
      <c r="C1957" t="s">
        <v>68</v>
      </c>
      <c r="D1957" t="s">
        <v>58</v>
      </c>
      <c r="E1957" t="s">
        <v>24161</v>
      </c>
      <c r="F1957">
        <v>30</v>
      </c>
      <c r="G1957" t="s">
        <v>9849</v>
      </c>
      <c r="H1957" t="s">
        <v>9850</v>
      </c>
      <c r="I1957" s="4" t="s">
        <v>24161</v>
      </c>
      <c r="J1957" s="4" t="s">
        <v>24161</v>
      </c>
      <c r="K1957">
        <v>7.2</v>
      </c>
      <c r="L1957">
        <v>4</v>
      </c>
      <c r="M1957" t="s">
        <v>9852</v>
      </c>
      <c r="N1957" t="s">
        <v>24161</v>
      </c>
      <c r="O1957" t="s">
        <v>24161</v>
      </c>
      <c r="P1957" t="s">
        <v>2334</v>
      </c>
      <c r="Q1957">
        <v>971</v>
      </c>
      <c r="R1957" t="s">
        <v>9848</v>
      </c>
      <c r="S1957">
        <v>918</v>
      </c>
      <c r="T1957" t="s">
        <v>8432</v>
      </c>
      <c r="U1957">
        <v>265</v>
      </c>
      <c r="V1957">
        <v>581</v>
      </c>
      <c r="W1957">
        <v>2346</v>
      </c>
      <c r="X1957">
        <v>0</v>
      </c>
      <c r="Y1957">
        <v>23664</v>
      </c>
      <c r="Z1957">
        <v>7</v>
      </c>
      <c r="AA1957">
        <v>60</v>
      </c>
      <c r="AB1957" t="s">
        <v>9851</v>
      </c>
    </row>
    <row r="1958" spans="1:28" x14ac:dyDescent="0.3">
      <c r="A1958" s="4" t="s">
        <v>9854</v>
      </c>
      <c r="B1958" t="s">
        <v>67</v>
      </c>
      <c r="C1958" t="s">
        <v>68</v>
      </c>
      <c r="D1958" t="s">
        <v>58</v>
      </c>
      <c r="E1958">
        <v>2010</v>
      </c>
      <c r="F1958">
        <v>122</v>
      </c>
      <c r="G1958" t="s">
        <v>9853</v>
      </c>
      <c r="H1958" t="s">
        <v>9855</v>
      </c>
      <c r="I1958" s="4">
        <v>25000000</v>
      </c>
      <c r="J1958" s="4">
        <v>11538204</v>
      </c>
      <c r="K1958">
        <v>7</v>
      </c>
      <c r="L1958">
        <v>2.35</v>
      </c>
      <c r="M1958" t="s">
        <v>69</v>
      </c>
      <c r="N1958" t="s">
        <v>4051</v>
      </c>
      <c r="O1958">
        <v>0</v>
      </c>
      <c r="P1958" t="s">
        <v>465</v>
      </c>
      <c r="Q1958">
        <v>18000</v>
      </c>
      <c r="R1958" t="s">
        <v>165</v>
      </c>
      <c r="S1958">
        <v>1000</v>
      </c>
      <c r="T1958" t="s">
        <v>1171</v>
      </c>
      <c r="U1958">
        <v>939</v>
      </c>
      <c r="V1958">
        <v>0</v>
      </c>
      <c r="W1958">
        <v>21163</v>
      </c>
      <c r="X1958">
        <v>0</v>
      </c>
      <c r="Y1958">
        <v>23696</v>
      </c>
      <c r="Z1958">
        <v>199</v>
      </c>
      <c r="AA1958">
        <v>135</v>
      </c>
      <c r="AB1958" t="s">
        <v>9856</v>
      </c>
    </row>
    <row r="1959" spans="1:28" x14ac:dyDescent="0.3">
      <c r="A1959" s="4" t="s">
        <v>9857</v>
      </c>
      <c r="B1959" t="s">
        <v>67</v>
      </c>
      <c r="C1959" t="s">
        <v>68</v>
      </c>
      <c r="D1959" t="s">
        <v>58</v>
      </c>
      <c r="E1959">
        <v>2005</v>
      </c>
      <c r="F1959">
        <v>107</v>
      </c>
      <c r="G1959" t="s">
        <v>1655</v>
      </c>
      <c r="H1959" t="s">
        <v>9858</v>
      </c>
      <c r="I1959" s="4">
        <v>25000000</v>
      </c>
      <c r="J1959" s="4">
        <v>11008432</v>
      </c>
      <c r="K1959">
        <v>7.1</v>
      </c>
      <c r="L1959">
        <v>1.85</v>
      </c>
      <c r="M1959" t="s">
        <v>69</v>
      </c>
      <c r="N1959" t="s">
        <v>6147</v>
      </c>
      <c r="O1959">
        <v>308</v>
      </c>
      <c r="P1959" t="s">
        <v>490</v>
      </c>
      <c r="Q1959">
        <v>13000</v>
      </c>
      <c r="R1959" t="s">
        <v>2316</v>
      </c>
      <c r="S1959">
        <v>947</v>
      </c>
      <c r="T1959" t="s">
        <v>8882</v>
      </c>
      <c r="U1959">
        <v>872</v>
      </c>
      <c r="V1959">
        <v>5000</v>
      </c>
      <c r="W1959">
        <v>16651</v>
      </c>
      <c r="X1959">
        <v>0</v>
      </c>
      <c r="Y1959">
        <v>43903</v>
      </c>
      <c r="Z1959">
        <v>119</v>
      </c>
      <c r="AA1959">
        <v>194</v>
      </c>
      <c r="AB1959" t="s">
        <v>9859</v>
      </c>
    </row>
    <row r="1960" spans="1:28" x14ac:dyDescent="0.3">
      <c r="A1960" s="4" t="s">
        <v>9862</v>
      </c>
      <c r="B1960" t="s">
        <v>67</v>
      </c>
      <c r="C1960" t="s">
        <v>9865</v>
      </c>
      <c r="D1960" t="s">
        <v>58</v>
      </c>
      <c r="E1960">
        <v>2015</v>
      </c>
      <c r="F1960">
        <v>127</v>
      </c>
      <c r="G1960" t="s">
        <v>5940</v>
      </c>
      <c r="H1960" t="s">
        <v>9863</v>
      </c>
      <c r="I1960" s="4">
        <v>26000000</v>
      </c>
      <c r="J1960" s="4">
        <v>12188642</v>
      </c>
      <c r="K1960">
        <v>6.9</v>
      </c>
      <c r="L1960">
        <v>2.35</v>
      </c>
      <c r="M1960" t="s">
        <v>69</v>
      </c>
      <c r="N1960" t="s">
        <v>9860</v>
      </c>
      <c r="O1960">
        <v>36</v>
      </c>
      <c r="P1960" t="s">
        <v>9861</v>
      </c>
      <c r="Q1960">
        <v>562</v>
      </c>
      <c r="R1960" t="s">
        <v>6867</v>
      </c>
      <c r="S1960">
        <v>499</v>
      </c>
      <c r="T1960" t="s">
        <v>5515</v>
      </c>
      <c r="U1960">
        <v>399</v>
      </c>
      <c r="V1960">
        <v>0</v>
      </c>
      <c r="W1960">
        <v>2230</v>
      </c>
      <c r="X1960">
        <v>7</v>
      </c>
      <c r="Y1960">
        <v>21098</v>
      </c>
      <c r="Z1960">
        <v>120</v>
      </c>
      <c r="AA1960">
        <v>56</v>
      </c>
      <c r="AB1960" t="s">
        <v>9864</v>
      </c>
    </row>
    <row r="1961" spans="1:28" x14ac:dyDescent="0.3">
      <c r="A1961" s="4" t="s">
        <v>9867</v>
      </c>
      <c r="B1961" t="s">
        <v>67</v>
      </c>
      <c r="C1961" t="s">
        <v>68</v>
      </c>
      <c r="D1961" t="s">
        <v>58</v>
      </c>
      <c r="E1961">
        <v>1986</v>
      </c>
      <c r="F1961">
        <v>99</v>
      </c>
      <c r="G1961" t="s">
        <v>2425</v>
      </c>
      <c r="H1961" t="s">
        <v>9869</v>
      </c>
      <c r="I1961" s="4">
        <v>25000000</v>
      </c>
      <c r="J1961" s="4">
        <v>11100000</v>
      </c>
      <c r="K1961">
        <v>7.3</v>
      </c>
      <c r="L1961">
        <v>2.35</v>
      </c>
      <c r="M1961" t="s">
        <v>69</v>
      </c>
      <c r="N1961" t="s">
        <v>5370</v>
      </c>
      <c r="O1961">
        <v>0</v>
      </c>
      <c r="P1961" t="s">
        <v>3444</v>
      </c>
      <c r="Q1961">
        <v>400</v>
      </c>
      <c r="R1961" t="s">
        <v>9866</v>
      </c>
      <c r="S1961">
        <v>223</v>
      </c>
      <c r="T1961" t="s">
        <v>9868</v>
      </c>
      <c r="U1961">
        <v>52</v>
      </c>
      <c r="V1961">
        <v>19000</v>
      </c>
      <c r="W1961">
        <v>896</v>
      </c>
      <c r="X1961">
        <v>1</v>
      </c>
      <c r="Y1961">
        <v>92464</v>
      </c>
      <c r="Z1961">
        <v>180</v>
      </c>
      <c r="AA1961">
        <v>331</v>
      </c>
      <c r="AB1961" t="s">
        <v>9870</v>
      </c>
    </row>
    <row r="1962" spans="1:28" x14ac:dyDescent="0.3">
      <c r="A1962" s="4" t="s">
        <v>9873</v>
      </c>
      <c r="B1962" t="s">
        <v>1486</v>
      </c>
      <c r="C1962" t="s">
        <v>1487</v>
      </c>
      <c r="D1962" t="s">
        <v>58</v>
      </c>
      <c r="E1962">
        <v>2012</v>
      </c>
      <c r="F1962">
        <v>104</v>
      </c>
      <c r="G1962" t="s">
        <v>1700</v>
      </c>
      <c r="H1962" t="s">
        <v>9875</v>
      </c>
      <c r="I1962" s="4">
        <v>17000000</v>
      </c>
      <c r="J1962" s="4" t="s">
        <v>24161</v>
      </c>
      <c r="K1962">
        <v>6.3</v>
      </c>
      <c r="L1962">
        <v>2.35</v>
      </c>
      <c r="M1962" t="s">
        <v>24161</v>
      </c>
      <c r="N1962" t="s">
        <v>9871</v>
      </c>
      <c r="O1962">
        <v>8</v>
      </c>
      <c r="P1962" t="s">
        <v>6193</v>
      </c>
      <c r="Q1962">
        <v>172</v>
      </c>
      <c r="R1962" t="s">
        <v>9872</v>
      </c>
      <c r="S1962">
        <v>20</v>
      </c>
      <c r="T1962" t="s">
        <v>9874</v>
      </c>
      <c r="U1962">
        <v>8</v>
      </c>
      <c r="V1962">
        <v>853</v>
      </c>
      <c r="W1962">
        <v>210</v>
      </c>
      <c r="X1962">
        <v>2</v>
      </c>
      <c r="Y1962">
        <v>5525</v>
      </c>
      <c r="Z1962">
        <v>58</v>
      </c>
      <c r="AA1962">
        <v>11</v>
      </c>
      <c r="AB1962" t="s">
        <v>9876</v>
      </c>
    </row>
    <row r="1963" spans="1:28" x14ac:dyDescent="0.3">
      <c r="A1963" s="4" t="s">
        <v>9877</v>
      </c>
      <c r="B1963" t="s">
        <v>67</v>
      </c>
      <c r="C1963" t="s">
        <v>68</v>
      </c>
      <c r="D1963" t="s">
        <v>58</v>
      </c>
      <c r="E1963">
        <v>2011</v>
      </c>
      <c r="F1963">
        <v>140</v>
      </c>
      <c r="G1963" t="s">
        <v>3805</v>
      </c>
      <c r="H1963" t="s">
        <v>9878</v>
      </c>
      <c r="I1963" s="4">
        <v>25000000</v>
      </c>
      <c r="J1963" s="4">
        <v>13651662</v>
      </c>
      <c r="K1963">
        <v>8.1999999999999993</v>
      </c>
      <c r="L1963">
        <v>2.35</v>
      </c>
      <c r="M1963" t="s">
        <v>69</v>
      </c>
      <c r="N1963" t="s">
        <v>8554</v>
      </c>
      <c r="O1963">
        <v>149</v>
      </c>
      <c r="P1963" t="s">
        <v>90</v>
      </c>
      <c r="Q1963">
        <v>27000</v>
      </c>
      <c r="R1963" t="s">
        <v>1717</v>
      </c>
      <c r="S1963">
        <v>798</v>
      </c>
      <c r="T1963" t="s">
        <v>306</v>
      </c>
      <c r="U1963">
        <v>581</v>
      </c>
      <c r="V1963">
        <v>77000</v>
      </c>
      <c r="W1963">
        <v>29692</v>
      </c>
      <c r="X1963">
        <v>1</v>
      </c>
      <c r="Y1963">
        <v>332276</v>
      </c>
      <c r="Z1963">
        <v>317</v>
      </c>
      <c r="AA1963">
        <v>514</v>
      </c>
      <c r="AB1963" t="s">
        <v>9879</v>
      </c>
    </row>
    <row r="1964" spans="1:28" x14ac:dyDescent="0.3">
      <c r="A1964" s="4" t="s">
        <v>9881</v>
      </c>
      <c r="B1964" t="s">
        <v>67</v>
      </c>
      <c r="C1964" t="s">
        <v>86</v>
      </c>
      <c r="D1964" t="s">
        <v>24160</v>
      </c>
      <c r="E1964">
        <v>1996</v>
      </c>
      <c r="F1964">
        <v>133</v>
      </c>
      <c r="G1964" t="s">
        <v>9880</v>
      </c>
      <c r="H1964" t="s">
        <v>9882</v>
      </c>
      <c r="I1964" s="4">
        <v>28000000</v>
      </c>
      <c r="J1964" s="4">
        <v>11030963</v>
      </c>
      <c r="K1964">
        <v>7.1</v>
      </c>
      <c r="L1964">
        <v>1.85</v>
      </c>
      <c r="M1964" t="s">
        <v>612</v>
      </c>
      <c r="N1964" t="s">
        <v>5055</v>
      </c>
      <c r="O1964">
        <v>277</v>
      </c>
      <c r="P1964" t="s">
        <v>133</v>
      </c>
      <c r="Q1964">
        <v>25000</v>
      </c>
      <c r="R1964" t="s">
        <v>255</v>
      </c>
      <c r="S1964">
        <v>14000</v>
      </c>
      <c r="T1964" t="s">
        <v>1549</v>
      </c>
      <c r="U1964">
        <v>8000</v>
      </c>
      <c r="V1964">
        <v>0</v>
      </c>
      <c r="W1964">
        <v>48482</v>
      </c>
      <c r="X1964">
        <v>2</v>
      </c>
      <c r="Y1964">
        <v>24145</v>
      </c>
      <c r="Z1964">
        <v>44</v>
      </c>
      <c r="AA1964">
        <v>93</v>
      </c>
      <c r="AB1964" t="s">
        <v>9883</v>
      </c>
    </row>
    <row r="1965" spans="1:28" x14ac:dyDescent="0.3">
      <c r="A1965" s="4" t="s">
        <v>9885</v>
      </c>
      <c r="B1965" t="s">
        <v>67</v>
      </c>
      <c r="C1965" t="s">
        <v>68</v>
      </c>
      <c r="D1965" t="s">
        <v>58</v>
      </c>
      <c r="E1965">
        <v>1993</v>
      </c>
      <c r="F1965">
        <v>271</v>
      </c>
      <c r="G1965" t="s">
        <v>1980</v>
      </c>
      <c r="H1965" t="s">
        <v>9887</v>
      </c>
      <c r="I1965" s="4">
        <v>25000000</v>
      </c>
      <c r="J1965" s="4">
        <v>10769960</v>
      </c>
      <c r="K1965">
        <v>7.7</v>
      </c>
      <c r="L1965">
        <v>1.85</v>
      </c>
      <c r="M1965" t="s">
        <v>122</v>
      </c>
      <c r="N1965" t="s">
        <v>4787</v>
      </c>
      <c r="O1965">
        <v>33</v>
      </c>
      <c r="P1965" t="s">
        <v>4837</v>
      </c>
      <c r="Q1965">
        <v>854</v>
      </c>
      <c r="R1965" t="s">
        <v>9884</v>
      </c>
      <c r="S1965">
        <v>702</v>
      </c>
      <c r="T1965" t="s">
        <v>9886</v>
      </c>
      <c r="U1965">
        <v>251</v>
      </c>
      <c r="V1965">
        <v>0</v>
      </c>
      <c r="W1965">
        <v>2107</v>
      </c>
      <c r="X1965">
        <v>0</v>
      </c>
      <c r="Y1965">
        <v>21940</v>
      </c>
      <c r="Z1965">
        <v>22</v>
      </c>
      <c r="AA1965">
        <v>256</v>
      </c>
      <c r="AB1965" t="s">
        <v>9888</v>
      </c>
    </row>
    <row r="1966" spans="1:28" x14ac:dyDescent="0.3">
      <c r="A1966" s="4" t="s">
        <v>9889</v>
      </c>
      <c r="B1966" t="s">
        <v>67</v>
      </c>
      <c r="C1966" t="s">
        <v>68</v>
      </c>
      <c r="D1966" t="s">
        <v>58</v>
      </c>
      <c r="E1966">
        <v>2008</v>
      </c>
      <c r="F1966">
        <v>112</v>
      </c>
      <c r="G1966" t="s">
        <v>3409</v>
      </c>
      <c r="H1966" t="s">
        <v>9890</v>
      </c>
      <c r="I1966" s="4">
        <v>25000000</v>
      </c>
      <c r="J1966" s="4">
        <v>10911750</v>
      </c>
      <c r="K1966">
        <v>6.5</v>
      </c>
      <c r="L1966">
        <v>1.85</v>
      </c>
      <c r="M1966" t="s">
        <v>612</v>
      </c>
      <c r="N1966" t="s">
        <v>8407</v>
      </c>
      <c r="O1966">
        <v>108</v>
      </c>
      <c r="P1966" t="s">
        <v>92</v>
      </c>
      <c r="Q1966">
        <v>23000</v>
      </c>
      <c r="R1966" t="s">
        <v>471</v>
      </c>
      <c r="S1966">
        <v>17000</v>
      </c>
      <c r="T1966" t="s">
        <v>1422</v>
      </c>
      <c r="U1966">
        <v>2000</v>
      </c>
      <c r="V1966">
        <v>982</v>
      </c>
      <c r="W1966">
        <v>43560</v>
      </c>
      <c r="X1966">
        <v>2</v>
      </c>
      <c r="Y1966">
        <v>17757</v>
      </c>
      <c r="Z1966">
        <v>143</v>
      </c>
      <c r="AA1966">
        <v>99</v>
      </c>
      <c r="AB1966" t="s">
        <v>9891</v>
      </c>
    </row>
    <row r="1967" spans="1:28" x14ac:dyDescent="0.3">
      <c r="A1967" s="4" t="s">
        <v>9893</v>
      </c>
      <c r="B1967" t="s">
        <v>67</v>
      </c>
      <c r="C1967" t="s">
        <v>68</v>
      </c>
      <c r="D1967" t="s">
        <v>58</v>
      </c>
      <c r="E1967">
        <v>2002</v>
      </c>
      <c r="F1967">
        <v>99</v>
      </c>
      <c r="G1967" t="s">
        <v>9892</v>
      </c>
      <c r="H1967" t="s">
        <v>9894</v>
      </c>
      <c r="I1967" s="4">
        <v>25000000</v>
      </c>
      <c r="J1967" s="4">
        <v>10719367</v>
      </c>
      <c r="K1967">
        <v>4.9000000000000004</v>
      </c>
      <c r="L1967">
        <v>2.35</v>
      </c>
      <c r="M1967" t="s">
        <v>69</v>
      </c>
      <c r="N1967" t="s">
        <v>5192</v>
      </c>
      <c r="O1967">
        <v>79</v>
      </c>
      <c r="P1967" t="s">
        <v>407</v>
      </c>
      <c r="Q1967">
        <v>16000</v>
      </c>
      <c r="R1967" t="s">
        <v>1967</v>
      </c>
      <c r="S1967">
        <v>11000</v>
      </c>
      <c r="T1967" t="s">
        <v>1041</v>
      </c>
      <c r="U1967">
        <v>956</v>
      </c>
      <c r="V1967">
        <v>261</v>
      </c>
      <c r="W1967">
        <v>28987</v>
      </c>
      <c r="X1967">
        <v>3</v>
      </c>
      <c r="Y1967">
        <v>7909</v>
      </c>
      <c r="Z1967">
        <v>72</v>
      </c>
      <c r="AA1967">
        <v>157</v>
      </c>
      <c r="AB1967" t="s">
        <v>9895</v>
      </c>
    </row>
    <row r="1968" spans="1:28" x14ac:dyDescent="0.3">
      <c r="A1968" s="4" t="s">
        <v>9899</v>
      </c>
      <c r="B1968" t="s">
        <v>67</v>
      </c>
      <c r="C1968" t="s">
        <v>68</v>
      </c>
      <c r="D1968" t="s">
        <v>58</v>
      </c>
      <c r="E1968">
        <v>1999</v>
      </c>
      <c r="F1968">
        <v>100</v>
      </c>
      <c r="G1968" t="s">
        <v>1943</v>
      </c>
      <c r="H1968" t="s">
        <v>9901</v>
      </c>
      <c r="I1968" s="4">
        <v>25000000</v>
      </c>
      <c r="J1968" s="4">
        <v>10114315</v>
      </c>
      <c r="K1968">
        <v>6.4</v>
      </c>
      <c r="L1968">
        <v>2.35</v>
      </c>
      <c r="M1968" t="s">
        <v>69</v>
      </c>
      <c r="N1968" t="s">
        <v>9896</v>
      </c>
      <c r="O1968">
        <v>57</v>
      </c>
      <c r="P1968" t="s">
        <v>9898</v>
      </c>
      <c r="Q1968">
        <v>181</v>
      </c>
      <c r="R1968" t="s">
        <v>9897</v>
      </c>
      <c r="S1968">
        <v>151</v>
      </c>
      <c r="T1968" t="s">
        <v>9900</v>
      </c>
      <c r="U1968">
        <v>92</v>
      </c>
      <c r="V1968">
        <v>0</v>
      </c>
      <c r="W1968">
        <v>582</v>
      </c>
      <c r="X1968">
        <v>0</v>
      </c>
      <c r="Y1968">
        <v>18693</v>
      </c>
      <c r="Z1968">
        <v>70</v>
      </c>
      <c r="AA1968">
        <v>187</v>
      </c>
      <c r="AB1968" t="s">
        <v>9902</v>
      </c>
    </row>
    <row r="1969" spans="1:28" x14ac:dyDescent="0.3">
      <c r="A1969" s="4" t="s">
        <v>9905</v>
      </c>
      <c r="B1969" t="s">
        <v>67</v>
      </c>
      <c r="C1969" t="s">
        <v>68</v>
      </c>
      <c r="D1969" t="s">
        <v>58</v>
      </c>
      <c r="E1969">
        <v>2012</v>
      </c>
      <c r="F1969">
        <v>92</v>
      </c>
      <c r="G1969" t="s">
        <v>5544</v>
      </c>
      <c r="H1969" t="s">
        <v>9907</v>
      </c>
      <c r="I1969" s="4">
        <v>14000000</v>
      </c>
      <c r="J1969" s="4">
        <v>49122319</v>
      </c>
      <c r="K1969">
        <v>5.9</v>
      </c>
      <c r="L1969">
        <v>2.35</v>
      </c>
      <c r="M1969" t="s">
        <v>69</v>
      </c>
      <c r="N1969" t="s">
        <v>9903</v>
      </c>
      <c r="O1969">
        <v>30</v>
      </c>
      <c r="P1969" t="s">
        <v>7884</v>
      </c>
      <c r="Q1969">
        <v>941</v>
      </c>
      <c r="R1969" t="s">
        <v>9904</v>
      </c>
      <c r="S1969">
        <v>459</v>
      </c>
      <c r="T1969" t="s">
        <v>9906</v>
      </c>
      <c r="U1969">
        <v>309</v>
      </c>
      <c r="V1969">
        <v>17000</v>
      </c>
      <c r="W1969">
        <v>2348</v>
      </c>
      <c r="X1969">
        <v>0</v>
      </c>
      <c r="Y1969">
        <v>47169</v>
      </c>
      <c r="Z1969">
        <v>264</v>
      </c>
      <c r="AA1969">
        <v>162</v>
      </c>
      <c r="AB1969" t="s">
        <v>9908</v>
      </c>
    </row>
    <row r="1970" spans="1:28" x14ac:dyDescent="0.3">
      <c r="A1970" s="4" t="s">
        <v>9910</v>
      </c>
      <c r="B1970" t="s">
        <v>67</v>
      </c>
      <c r="C1970" t="s">
        <v>68</v>
      </c>
      <c r="D1970" t="s">
        <v>58</v>
      </c>
      <c r="E1970">
        <v>1996</v>
      </c>
      <c r="F1970">
        <v>105</v>
      </c>
      <c r="G1970" t="s">
        <v>1437</v>
      </c>
      <c r="H1970" t="s">
        <v>9912</v>
      </c>
      <c r="I1970" s="4">
        <v>25000000</v>
      </c>
      <c r="J1970" s="4">
        <v>10070000</v>
      </c>
      <c r="K1970">
        <v>6.2</v>
      </c>
      <c r="L1970">
        <v>1.85</v>
      </c>
      <c r="M1970" t="s">
        <v>69</v>
      </c>
      <c r="N1970" t="s">
        <v>9909</v>
      </c>
      <c r="O1970">
        <v>121</v>
      </c>
      <c r="P1970" t="s">
        <v>527</v>
      </c>
      <c r="Q1970">
        <v>3000</v>
      </c>
      <c r="R1970" t="s">
        <v>2407</v>
      </c>
      <c r="S1970">
        <v>624</v>
      </c>
      <c r="T1970" t="s">
        <v>9911</v>
      </c>
      <c r="U1970">
        <v>354</v>
      </c>
      <c r="V1970">
        <v>491</v>
      </c>
      <c r="W1970">
        <v>5023</v>
      </c>
      <c r="X1970">
        <v>3</v>
      </c>
      <c r="Y1970">
        <v>5668</v>
      </c>
      <c r="Z1970">
        <v>20</v>
      </c>
      <c r="AA1970">
        <v>50</v>
      </c>
      <c r="AB1970" t="s">
        <v>9913</v>
      </c>
    </row>
    <row r="1971" spans="1:28" x14ac:dyDescent="0.3">
      <c r="A1971" s="4" t="s">
        <v>9914</v>
      </c>
      <c r="B1971" t="s">
        <v>67</v>
      </c>
      <c r="C1971" t="s">
        <v>68</v>
      </c>
      <c r="D1971" t="s">
        <v>58</v>
      </c>
      <c r="E1971">
        <v>2011</v>
      </c>
      <c r="F1971">
        <v>110</v>
      </c>
      <c r="G1971" t="s">
        <v>949</v>
      </c>
      <c r="H1971" t="s">
        <v>9916</v>
      </c>
      <c r="I1971" s="4">
        <v>25000000</v>
      </c>
      <c r="J1971" s="4">
        <v>10324441</v>
      </c>
      <c r="K1971">
        <v>5.8</v>
      </c>
      <c r="L1971">
        <v>2.35</v>
      </c>
      <c r="M1971" t="s">
        <v>612</v>
      </c>
      <c r="N1971" t="s">
        <v>4360</v>
      </c>
      <c r="O1971">
        <v>37</v>
      </c>
      <c r="P1971" t="s">
        <v>253</v>
      </c>
      <c r="Q1971">
        <v>10000</v>
      </c>
      <c r="R1971" t="s">
        <v>5953</v>
      </c>
      <c r="S1971">
        <v>826</v>
      </c>
      <c r="T1971" t="s">
        <v>9915</v>
      </c>
      <c r="U1971">
        <v>268</v>
      </c>
      <c r="V1971">
        <v>7000</v>
      </c>
      <c r="W1971">
        <v>11431</v>
      </c>
      <c r="X1971">
        <v>1</v>
      </c>
      <c r="Y1971">
        <v>27117</v>
      </c>
      <c r="Z1971">
        <v>190</v>
      </c>
      <c r="AA1971">
        <v>140</v>
      </c>
      <c r="AB1971" t="s">
        <v>9917</v>
      </c>
    </row>
    <row r="1972" spans="1:28" x14ac:dyDescent="0.3">
      <c r="A1972" s="4" t="s">
        <v>9919</v>
      </c>
      <c r="B1972" t="s">
        <v>67</v>
      </c>
      <c r="C1972" t="s">
        <v>68</v>
      </c>
      <c r="D1972" t="s">
        <v>58</v>
      </c>
      <c r="E1972">
        <v>2006</v>
      </c>
      <c r="F1972">
        <v>116</v>
      </c>
      <c r="G1972" t="s">
        <v>2545</v>
      </c>
      <c r="H1972" t="s">
        <v>9920</v>
      </c>
      <c r="I1972" s="4">
        <v>25000000</v>
      </c>
      <c r="J1972" s="4">
        <v>7156933</v>
      </c>
      <c r="K1972">
        <v>6.7</v>
      </c>
      <c r="L1972">
        <v>1.85</v>
      </c>
      <c r="M1972" t="s">
        <v>612</v>
      </c>
      <c r="N1972" t="s">
        <v>7628</v>
      </c>
      <c r="O1972">
        <v>529</v>
      </c>
      <c r="P1972" t="s">
        <v>8054</v>
      </c>
      <c r="Q1972">
        <v>442</v>
      </c>
      <c r="R1972" t="s">
        <v>9918</v>
      </c>
      <c r="S1972">
        <v>252</v>
      </c>
      <c r="T1972" t="s">
        <v>8656</v>
      </c>
      <c r="U1972">
        <v>174</v>
      </c>
      <c r="V1972">
        <v>348</v>
      </c>
      <c r="W1972">
        <v>1134</v>
      </c>
      <c r="X1972">
        <v>0</v>
      </c>
      <c r="Y1972">
        <v>14581</v>
      </c>
      <c r="Z1972">
        <v>142</v>
      </c>
      <c r="AA1972">
        <v>74</v>
      </c>
      <c r="AB1972" t="s">
        <v>9921</v>
      </c>
    </row>
    <row r="1973" spans="1:28" x14ac:dyDescent="0.3">
      <c r="A1973" s="4" t="s">
        <v>9925</v>
      </c>
      <c r="B1973" t="s">
        <v>67</v>
      </c>
      <c r="C1973" t="s">
        <v>68</v>
      </c>
      <c r="D1973" t="s">
        <v>58</v>
      </c>
      <c r="E1973">
        <v>1991</v>
      </c>
      <c r="F1973">
        <v>88</v>
      </c>
      <c r="G1973" t="s">
        <v>491</v>
      </c>
      <c r="H1973" t="s">
        <v>9927</v>
      </c>
      <c r="I1973" s="4">
        <v>17000000</v>
      </c>
      <c r="J1973" s="4">
        <v>9286314</v>
      </c>
      <c r="K1973">
        <v>5.9</v>
      </c>
      <c r="L1973">
        <v>1.85</v>
      </c>
      <c r="M1973" t="s">
        <v>612</v>
      </c>
      <c r="N1973" t="s">
        <v>9922</v>
      </c>
      <c r="O1973">
        <v>22</v>
      </c>
      <c r="P1973" t="s">
        <v>9924</v>
      </c>
      <c r="Q1973">
        <v>174</v>
      </c>
      <c r="R1973" t="s">
        <v>9923</v>
      </c>
      <c r="S1973">
        <v>132</v>
      </c>
      <c r="T1973" t="s">
        <v>9926</v>
      </c>
      <c r="U1973">
        <v>120</v>
      </c>
      <c r="V1973">
        <v>0</v>
      </c>
      <c r="W1973">
        <v>583</v>
      </c>
      <c r="X1973">
        <v>1</v>
      </c>
      <c r="Y1973">
        <v>4972</v>
      </c>
      <c r="Z1973">
        <v>27</v>
      </c>
      <c r="AA1973">
        <v>62</v>
      </c>
      <c r="AB1973" t="s">
        <v>9928</v>
      </c>
    </row>
    <row r="1974" spans="1:28" x14ac:dyDescent="0.3">
      <c r="A1974" s="4" t="s">
        <v>9930</v>
      </c>
      <c r="B1974" t="s">
        <v>67</v>
      </c>
      <c r="C1974" t="s">
        <v>68</v>
      </c>
      <c r="D1974" t="s">
        <v>58</v>
      </c>
      <c r="E1974">
        <v>2009</v>
      </c>
      <c r="F1974">
        <v>111</v>
      </c>
      <c r="G1974" t="s">
        <v>7038</v>
      </c>
      <c r="H1974" t="s">
        <v>9931</v>
      </c>
      <c r="I1974" s="4">
        <v>25000000</v>
      </c>
      <c r="J1974" s="4">
        <v>56692</v>
      </c>
      <c r="K1974">
        <v>7.3</v>
      </c>
      <c r="L1974">
        <v>2.35</v>
      </c>
      <c r="M1974" t="s">
        <v>612</v>
      </c>
      <c r="N1974" t="s">
        <v>9929</v>
      </c>
      <c r="O1974">
        <v>214</v>
      </c>
      <c r="P1974" t="s">
        <v>2840</v>
      </c>
      <c r="Q1974">
        <v>10000</v>
      </c>
      <c r="R1974" t="s">
        <v>802</v>
      </c>
      <c r="S1974">
        <v>9000</v>
      </c>
      <c r="T1974" t="s">
        <v>1708</v>
      </c>
      <c r="U1974">
        <v>3000</v>
      </c>
      <c r="V1974">
        <v>32000</v>
      </c>
      <c r="W1974">
        <v>23566</v>
      </c>
      <c r="X1974">
        <v>2</v>
      </c>
      <c r="Y1974">
        <v>177401</v>
      </c>
      <c r="Z1974">
        <v>355</v>
      </c>
      <c r="AA1974">
        <v>504</v>
      </c>
      <c r="AB1974" t="s">
        <v>9932</v>
      </c>
    </row>
    <row r="1975" spans="1:28" x14ac:dyDescent="0.3">
      <c r="A1975" s="4" t="s">
        <v>9935</v>
      </c>
      <c r="B1975" t="s">
        <v>67</v>
      </c>
      <c r="C1975" t="s">
        <v>86</v>
      </c>
      <c r="D1975" t="s">
        <v>58</v>
      </c>
      <c r="E1975">
        <v>1984</v>
      </c>
      <c r="F1975">
        <v>117</v>
      </c>
      <c r="G1975" t="s">
        <v>200</v>
      </c>
      <c r="H1975" t="s">
        <v>9937</v>
      </c>
      <c r="I1975" s="4">
        <v>25000000</v>
      </c>
      <c r="J1975" s="4" t="s">
        <v>24161</v>
      </c>
      <c r="K1975">
        <v>4.8</v>
      </c>
      <c r="L1975">
        <v>2.35</v>
      </c>
      <c r="M1975" t="s">
        <v>122</v>
      </c>
      <c r="N1975" t="s">
        <v>9933</v>
      </c>
      <c r="O1975">
        <v>71</v>
      </c>
      <c r="P1975" t="s">
        <v>8281</v>
      </c>
      <c r="Q1975">
        <v>433</v>
      </c>
      <c r="R1975" t="s">
        <v>9934</v>
      </c>
      <c r="S1975">
        <v>54</v>
      </c>
      <c r="T1975" t="s">
        <v>9936</v>
      </c>
      <c r="U1975">
        <v>42</v>
      </c>
      <c r="V1975">
        <v>739</v>
      </c>
      <c r="W1975">
        <v>611</v>
      </c>
      <c r="X1975">
        <v>1</v>
      </c>
      <c r="Y1975">
        <v>3334</v>
      </c>
      <c r="Z1975">
        <v>21</v>
      </c>
      <c r="AA1975">
        <v>52</v>
      </c>
      <c r="AB1975" t="s">
        <v>9938</v>
      </c>
    </row>
    <row r="1976" spans="1:28" x14ac:dyDescent="0.3">
      <c r="A1976" s="4" t="s">
        <v>9940</v>
      </c>
      <c r="B1976" t="s">
        <v>67</v>
      </c>
      <c r="C1976" t="s">
        <v>68</v>
      </c>
      <c r="D1976" t="s">
        <v>58</v>
      </c>
      <c r="E1976">
        <v>2005</v>
      </c>
      <c r="F1976">
        <v>95</v>
      </c>
      <c r="G1976" t="s">
        <v>3566</v>
      </c>
      <c r="H1976" t="s">
        <v>9942</v>
      </c>
      <c r="I1976" s="4">
        <v>25000000</v>
      </c>
      <c r="J1976" s="4">
        <v>5654777</v>
      </c>
      <c r="K1976">
        <v>4.0999999999999996</v>
      </c>
      <c r="L1976">
        <v>2.35</v>
      </c>
      <c r="M1976" t="s">
        <v>69</v>
      </c>
      <c r="N1976" t="s">
        <v>9939</v>
      </c>
      <c r="O1976">
        <v>32</v>
      </c>
      <c r="P1976" t="s">
        <v>3312</v>
      </c>
      <c r="Q1976">
        <v>843</v>
      </c>
      <c r="R1976" t="s">
        <v>6422</v>
      </c>
      <c r="S1976">
        <v>593</v>
      </c>
      <c r="T1976" t="s">
        <v>9941</v>
      </c>
      <c r="U1976">
        <v>324</v>
      </c>
      <c r="V1976">
        <v>206</v>
      </c>
      <c r="W1976">
        <v>2165</v>
      </c>
      <c r="X1976">
        <v>3</v>
      </c>
      <c r="Y1976">
        <v>4875</v>
      </c>
      <c r="Z1976">
        <v>31</v>
      </c>
      <c r="AA1976">
        <v>26</v>
      </c>
      <c r="AB1976" t="s">
        <v>9943</v>
      </c>
    </row>
    <row r="1977" spans="1:28" x14ac:dyDescent="0.3">
      <c r="A1977" s="4" t="s">
        <v>9944</v>
      </c>
      <c r="B1977" t="s">
        <v>67</v>
      </c>
      <c r="C1977" t="s">
        <v>68</v>
      </c>
      <c r="D1977" t="s">
        <v>58</v>
      </c>
      <c r="E1977">
        <v>2001</v>
      </c>
      <c r="F1977">
        <v>95</v>
      </c>
      <c r="G1977" t="s">
        <v>1700</v>
      </c>
      <c r="H1977" t="s">
        <v>9946</v>
      </c>
      <c r="I1977" s="4">
        <v>25000000</v>
      </c>
      <c r="J1977" s="4">
        <v>5516708</v>
      </c>
      <c r="K1977">
        <v>4.9000000000000004</v>
      </c>
      <c r="L1977">
        <v>1.85</v>
      </c>
      <c r="M1977" t="s">
        <v>612</v>
      </c>
      <c r="N1977" t="s">
        <v>8084</v>
      </c>
      <c r="O1977">
        <v>6</v>
      </c>
      <c r="P1977" t="s">
        <v>8560</v>
      </c>
      <c r="Q1977">
        <v>849</v>
      </c>
      <c r="R1977" t="s">
        <v>3382</v>
      </c>
      <c r="S1977">
        <v>841</v>
      </c>
      <c r="T1977" t="s">
        <v>9945</v>
      </c>
      <c r="U1977">
        <v>248</v>
      </c>
      <c r="V1977">
        <v>295</v>
      </c>
      <c r="W1977">
        <v>2413</v>
      </c>
      <c r="X1977">
        <v>2</v>
      </c>
      <c r="Y1977">
        <v>11375</v>
      </c>
      <c r="Z1977">
        <v>87</v>
      </c>
      <c r="AA1977">
        <v>91</v>
      </c>
      <c r="AB1977" t="s">
        <v>9947</v>
      </c>
    </row>
    <row r="1978" spans="1:28" x14ac:dyDescent="0.3">
      <c r="A1978" s="4" t="s">
        <v>9948</v>
      </c>
      <c r="B1978" t="s">
        <v>67</v>
      </c>
      <c r="C1978" t="s">
        <v>206</v>
      </c>
      <c r="D1978" t="s">
        <v>58</v>
      </c>
      <c r="E1978">
        <v>2005</v>
      </c>
      <c r="F1978">
        <v>127</v>
      </c>
      <c r="G1978" t="s">
        <v>1655</v>
      </c>
      <c r="H1978" t="s">
        <v>9950</v>
      </c>
      <c r="I1978" s="4">
        <v>25000000</v>
      </c>
      <c r="J1978" s="4">
        <v>5128124</v>
      </c>
      <c r="K1978">
        <v>7.9</v>
      </c>
      <c r="L1978">
        <v>2.35</v>
      </c>
      <c r="M1978" t="s">
        <v>69</v>
      </c>
      <c r="N1978" t="s">
        <v>1511</v>
      </c>
      <c r="O1978">
        <v>79</v>
      </c>
      <c r="P1978" t="s">
        <v>788</v>
      </c>
      <c r="Q1978">
        <v>12000</v>
      </c>
      <c r="R1978" t="s">
        <v>8238</v>
      </c>
      <c r="S1978">
        <v>506</v>
      </c>
      <c r="T1978" t="s">
        <v>9949</v>
      </c>
      <c r="U1978">
        <v>50</v>
      </c>
      <c r="V1978">
        <v>11000</v>
      </c>
      <c r="W1978">
        <v>12574</v>
      </c>
      <c r="X1978">
        <v>1</v>
      </c>
      <c r="Y1978">
        <v>44198</v>
      </c>
      <c r="Z1978">
        <v>126</v>
      </c>
      <c r="AA1978">
        <v>251</v>
      </c>
      <c r="AB1978" t="s">
        <v>9951</v>
      </c>
    </row>
    <row r="1979" spans="1:28" x14ac:dyDescent="0.3">
      <c r="A1979" s="4" t="s">
        <v>9953</v>
      </c>
      <c r="B1979" t="s">
        <v>67</v>
      </c>
      <c r="C1979" t="s">
        <v>68</v>
      </c>
      <c r="D1979" t="s">
        <v>58</v>
      </c>
      <c r="E1979">
        <v>1995</v>
      </c>
      <c r="F1979">
        <v>104</v>
      </c>
      <c r="G1979" t="s">
        <v>1923</v>
      </c>
      <c r="H1979" t="s">
        <v>9954</v>
      </c>
      <c r="I1979" s="4">
        <v>25000000</v>
      </c>
      <c r="J1979" s="4">
        <v>4064333</v>
      </c>
      <c r="K1979">
        <v>5.2</v>
      </c>
      <c r="L1979">
        <v>2.35</v>
      </c>
      <c r="M1979" t="s">
        <v>612</v>
      </c>
      <c r="N1979" t="s">
        <v>9952</v>
      </c>
      <c r="O1979">
        <v>54</v>
      </c>
      <c r="P1979" t="s">
        <v>235</v>
      </c>
      <c r="Q1979">
        <v>6000</v>
      </c>
      <c r="R1979" t="s">
        <v>6280</v>
      </c>
      <c r="S1979">
        <v>923</v>
      </c>
      <c r="T1979" t="s">
        <v>6996</v>
      </c>
      <c r="U1979">
        <v>919</v>
      </c>
      <c r="V1979">
        <v>0</v>
      </c>
      <c r="W1979">
        <v>9662</v>
      </c>
      <c r="X1979">
        <v>0</v>
      </c>
      <c r="Y1979">
        <v>24790</v>
      </c>
      <c r="Z1979">
        <v>60</v>
      </c>
      <c r="AA1979">
        <v>173</v>
      </c>
      <c r="AB1979" t="s">
        <v>9955</v>
      </c>
    </row>
    <row r="1980" spans="1:28" x14ac:dyDescent="0.3">
      <c r="A1980" s="4" t="s">
        <v>9957</v>
      </c>
      <c r="B1980" t="s">
        <v>67</v>
      </c>
      <c r="C1980" t="s">
        <v>68</v>
      </c>
      <c r="D1980" t="s">
        <v>58</v>
      </c>
      <c r="E1980">
        <v>2005</v>
      </c>
      <c r="F1980">
        <v>95</v>
      </c>
      <c r="G1980" t="s">
        <v>1034</v>
      </c>
      <c r="H1980" t="s">
        <v>9958</v>
      </c>
      <c r="I1980" s="4">
        <v>15000000</v>
      </c>
      <c r="J1980" s="4">
        <v>4006906</v>
      </c>
      <c r="K1980">
        <v>4.0999999999999996</v>
      </c>
      <c r="L1980">
        <v>1.85</v>
      </c>
      <c r="M1980" t="s">
        <v>69</v>
      </c>
      <c r="N1980" t="s">
        <v>9956</v>
      </c>
      <c r="O1980">
        <v>2</v>
      </c>
      <c r="P1980" t="s">
        <v>9019</v>
      </c>
      <c r="Q1980">
        <v>927</v>
      </c>
      <c r="R1980" t="s">
        <v>3092</v>
      </c>
      <c r="S1980">
        <v>912</v>
      </c>
      <c r="T1980" t="s">
        <v>5704</v>
      </c>
      <c r="U1980">
        <v>807</v>
      </c>
      <c r="V1980">
        <v>83</v>
      </c>
      <c r="W1980">
        <v>4990</v>
      </c>
      <c r="X1980">
        <v>7</v>
      </c>
      <c r="Y1980">
        <v>3229</v>
      </c>
      <c r="Z1980">
        <v>23</v>
      </c>
      <c r="AA1980">
        <v>20</v>
      </c>
      <c r="AB1980" t="s">
        <v>9959</v>
      </c>
    </row>
    <row r="1981" spans="1:28" x14ac:dyDescent="0.3">
      <c r="A1981" s="4" t="s">
        <v>9962</v>
      </c>
      <c r="B1981" t="s">
        <v>67</v>
      </c>
      <c r="C1981" t="s">
        <v>295</v>
      </c>
      <c r="D1981" t="s">
        <v>58</v>
      </c>
      <c r="E1981">
        <v>2008</v>
      </c>
      <c r="F1981">
        <v>121</v>
      </c>
      <c r="G1981" t="s">
        <v>2221</v>
      </c>
      <c r="H1981" t="s">
        <v>9964</v>
      </c>
      <c r="I1981" s="4">
        <v>25000000</v>
      </c>
      <c r="J1981" s="4">
        <v>3073392</v>
      </c>
      <c r="K1981">
        <v>6.6</v>
      </c>
      <c r="L1981">
        <v>1.85</v>
      </c>
      <c r="M1981" t="s">
        <v>612</v>
      </c>
      <c r="N1981" t="s">
        <v>9346</v>
      </c>
      <c r="O1981">
        <v>353</v>
      </c>
      <c r="P1981" t="s">
        <v>9961</v>
      </c>
      <c r="Q1981">
        <v>45</v>
      </c>
      <c r="R1981" t="s">
        <v>9960</v>
      </c>
      <c r="S1981">
        <v>30</v>
      </c>
      <c r="T1981" t="s">
        <v>9963</v>
      </c>
      <c r="U1981">
        <v>18</v>
      </c>
      <c r="V1981">
        <v>0</v>
      </c>
      <c r="W1981">
        <v>142</v>
      </c>
      <c r="X1981">
        <v>0</v>
      </c>
      <c r="Y1981">
        <v>59462</v>
      </c>
      <c r="Z1981">
        <v>229</v>
      </c>
      <c r="AA1981">
        <v>300</v>
      </c>
      <c r="AB1981" t="s">
        <v>9965</v>
      </c>
    </row>
    <row r="1982" spans="1:28" x14ac:dyDescent="0.3">
      <c r="A1982" s="4" t="s">
        <v>9967</v>
      </c>
      <c r="B1982" t="s">
        <v>67</v>
      </c>
      <c r="C1982" t="s">
        <v>68</v>
      </c>
      <c r="D1982" t="s">
        <v>58</v>
      </c>
      <c r="E1982">
        <v>2005</v>
      </c>
      <c r="F1982">
        <v>92</v>
      </c>
      <c r="G1982" t="s">
        <v>9966</v>
      </c>
      <c r="H1982" t="s">
        <v>9969</v>
      </c>
      <c r="I1982" s="4">
        <v>25000000</v>
      </c>
      <c r="J1982" s="4">
        <v>1550000</v>
      </c>
      <c r="K1982">
        <v>2.9</v>
      </c>
      <c r="L1982">
        <v>2.35</v>
      </c>
      <c r="M1982" t="s">
        <v>612</v>
      </c>
      <c r="N1982" t="s">
        <v>4417</v>
      </c>
      <c r="O1982">
        <v>892</v>
      </c>
      <c r="P1982" t="s">
        <v>3799</v>
      </c>
      <c r="Q1982">
        <v>783</v>
      </c>
      <c r="R1982" t="s">
        <v>1842</v>
      </c>
      <c r="S1982">
        <v>595</v>
      </c>
      <c r="T1982" t="s">
        <v>9968</v>
      </c>
      <c r="U1982">
        <v>492</v>
      </c>
      <c r="V1982">
        <v>937</v>
      </c>
      <c r="W1982">
        <v>2930</v>
      </c>
      <c r="X1982">
        <v>2</v>
      </c>
      <c r="Y1982">
        <v>30628</v>
      </c>
      <c r="Z1982">
        <v>143</v>
      </c>
      <c r="AA1982">
        <v>471</v>
      </c>
      <c r="AB1982" t="s">
        <v>9970</v>
      </c>
    </row>
    <row r="1983" spans="1:28" x14ac:dyDescent="0.3">
      <c r="A1983" s="4" t="s">
        <v>9971</v>
      </c>
      <c r="B1983" t="s">
        <v>67</v>
      </c>
      <c r="C1983" t="s">
        <v>1487</v>
      </c>
      <c r="D1983" t="s">
        <v>58</v>
      </c>
      <c r="E1983">
        <v>2011</v>
      </c>
      <c r="F1983">
        <v>80</v>
      </c>
      <c r="G1983" t="s">
        <v>2545</v>
      </c>
      <c r="H1983" t="s">
        <v>9973</v>
      </c>
      <c r="I1983" s="4">
        <v>25000000</v>
      </c>
      <c r="J1983" s="4" t="s">
        <v>24161</v>
      </c>
      <c r="K1983">
        <v>7.2</v>
      </c>
      <c r="L1983">
        <v>2.35</v>
      </c>
      <c r="M1983" t="s">
        <v>612</v>
      </c>
      <c r="N1983" t="s">
        <v>3827</v>
      </c>
      <c r="O1983">
        <v>2000</v>
      </c>
      <c r="P1983" t="s">
        <v>240</v>
      </c>
      <c r="Q1983">
        <v>14000</v>
      </c>
      <c r="R1983" t="s">
        <v>81</v>
      </c>
      <c r="S1983">
        <v>11000</v>
      </c>
      <c r="T1983" t="s">
        <v>9972</v>
      </c>
      <c r="U1983">
        <v>132</v>
      </c>
      <c r="V1983">
        <v>21000</v>
      </c>
      <c r="W1983">
        <v>25143</v>
      </c>
      <c r="X1983">
        <v>3</v>
      </c>
      <c r="Y1983">
        <v>96480</v>
      </c>
      <c r="Z1983">
        <v>376</v>
      </c>
      <c r="AA1983">
        <v>181</v>
      </c>
      <c r="AB1983" t="s">
        <v>9974</v>
      </c>
    </row>
    <row r="1984" spans="1:28" x14ac:dyDescent="0.3">
      <c r="A1984" s="4" t="s">
        <v>9975</v>
      </c>
      <c r="B1984" t="s">
        <v>67</v>
      </c>
      <c r="C1984" t="s">
        <v>295</v>
      </c>
      <c r="D1984" t="s">
        <v>58</v>
      </c>
      <c r="E1984">
        <v>2005</v>
      </c>
      <c r="F1984">
        <v>107</v>
      </c>
      <c r="G1984" t="s">
        <v>2161</v>
      </c>
      <c r="H1984" t="s">
        <v>9976</v>
      </c>
      <c r="I1984" s="4">
        <v>25000000</v>
      </c>
      <c r="J1984" s="4">
        <v>871527</v>
      </c>
      <c r="K1984">
        <v>6.5</v>
      </c>
      <c r="L1984">
        <v>2.35</v>
      </c>
      <c r="M1984" t="s">
        <v>612</v>
      </c>
      <c r="N1984" t="s">
        <v>8627</v>
      </c>
      <c r="O1984">
        <v>460</v>
      </c>
      <c r="P1984" t="s">
        <v>463</v>
      </c>
      <c r="Q1984">
        <v>14000</v>
      </c>
      <c r="R1984" t="s">
        <v>3398</v>
      </c>
      <c r="S1984">
        <v>1000</v>
      </c>
      <c r="T1984" t="s">
        <v>7836</v>
      </c>
      <c r="U1984">
        <v>490</v>
      </c>
      <c r="V1984">
        <v>507</v>
      </c>
      <c r="W1984">
        <v>16090</v>
      </c>
      <c r="X1984">
        <v>2</v>
      </c>
      <c r="Y1984">
        <v>14982</v>
      </c>
      <c r="Z1984">
        <v>97</v>
      </c>
      <c r="AA1984">
        <v>128</v>
      </c>
      <c r="AB1984" t="s">
        <v>9977</v>
      </c>
    </row>
    <row r="1985" spans="1:28" x14ac:dyDescent="0.3">
      <c r="A1985" s="4" t="s">
        <v>9980</v>
      </c>
      <c r="B1985" t="s">
        <v>67</v>
      </c>
      <c r="C1985" t="s">
        <v>68</v>
      </c>
      <c r="D1985" t="s">
        <v>58</v>
      </c>
      <c r="E1985">
        <v>2012</v>
      </c>
      <c r="F1985">
        <v>91</v>
      </c>
      <c r="G1985" t="s">
        <v>6</v>
      </c>
      <c r="H1985" t="s">
        <v>9982</v>
      </c>
      <c r="I1985" s="4" t="s">
        <v>24161</v>
      </c>
      <c r="J1985" s="4">
        <v>12495865</v>
      </c>
      <c r="K1985">
        <v>6.8</v>
      </c>
      <c r="L1985" t="s">
        <v>24161</v>
      </c>
      <c r="M1985" t="s">
        <v>122</v>
      </c>
      <c r="N1985" t="s">
        <v>173</v>
      </c>
      <c r="O1985">
        <v>80</v>
      </c>
      <c r="P1985" t="s">
        <v>9979</v>
      </c>
      <c r="Q1985">
        <v>473</v>
      </c>
      <c r="R1985" t="s">
        <v>9978</v>
      </c>
      <c r="S1985">
        <v>31</v>
      </c>
      <c r="T1985" t="s">
        <v>9981</v>
      </c>
      <c r="U1985">
        <v>31</v>
      </c>
      <c r="V1985">
        <v>0</v>
      </c>
      <c r="W1985">
        <v>539</v>
      </c>
      <c r="X1985">
        <v>0</v>
      </c>
      <c r="Y1985">
        <v>7100</v>
      </c>
      <c r="Z1985">
        <v>73</v>
      </c>
      <c r="AA1985">
        <v>35</v>
      </c>
      <c r="AB1985" t="s">
        <v>9983</v>
      </c>
    </row>
    <row r="1986" spans="1:28" x14ac:dyDescent="0.3">
      <c r="A1986" s="4" t="s">
        <v>9985</v>
      </c>
      <c r="B1986" t="s">
        <v>67</v>
      </c>
      <c r="C1986" t="s">
        <v>68</v>
      </c>
      <c r="D1986" t="s">
        <v>58</v>
      </c>
      <c r="E1986">
        <v>1998</v>
      </c>
      <c r="F1986">
        <v>117</v>
      </c>
      <c r="G1986" t="s">
        <v>1655</v>
      </c>
      <c r="H1986" t="s">
        <v>9986</v>
      </c>
      <c r="I1986" s="4">
        <v>25000000</v>
      </c>
      <c r="J1986" s="4">
        <v>777423</v>
      </c>
      <c r="K1986">
        <v>7.2</v>
      </c>
      <c r="L1986">
        <v>2.35</v>
      </c>
      <c r="M1986" t="s">
        <v>69</v>
      </c>
      <c r="N1986" t="s">
        <v>9984</v>
      </c>
      <c r="O1986">
        <v>162</v>
      </c>
      <c r="P1986" t="s">
        <v>4064</v>
      </c>
      <c r="Q1986">
        <v>2000</v>
      </c>
      <c r="R1986" t="s">
        <v>2653</v>
      </c>
      <c r="S1986">
        <v>878</v>
      </c>
      <c r="T1986" t="s">
        <v>1076</v>
      </c>
      <c r="U1986">
        <v>745</v>
      </c>
      <c r="V1986">
        <v>942</v>
      </c>
      <c r="W1986">
        <v>4351</v>
      </c>
      <c r="X1986">
        <v>0</v>
      </c>
      <c r="Y1986">
        <v>5841</v>
      </c>
      <c r="Z1986">
        <v>28</v>
      </c>
      <c r="AA1986">
        <v>57</v>
      </c>
      <c r="AB1986" t="s">
        <v>9987</v>
      </c>
    </row>
    <row r="1987" spans="1:28" x14ac:dyDescent="0.3">
      <c r="A1987" s="4" t="s">
        <v>9989</v>
      </c>
      <c r="B1987" t="s">
        <v>67</v>
      </c>
      <c r="C1987" t="s">
        <v>86</v>
      </c>
      <c r="D1987" t="s">
        <v>58</v>
      </c>
      <c r="E1987">
        <v>2008</v>
      </c>
      <c r="F1987">
        <v>107</v>
      </c>
      <c r="G1987" t="s">
        <v>19</v>
      </c>
      <c r="H1987" t="s">
        <v>9991</v>
      </c>
      <c r="I1987" s="4">
        <v>25000000</v>
      </c>
      <c r="J1987" s="4">
        <v>1186957</v>
      </c>
      <c r="K1987">
        <v>6.8</v>
      </c>
      <c r="L1987">
        <v>2.35</v>
      </c>
      <c r="M1987" t="s">
        <v>69</v>
      </c>
      <c r="N1987" t="s">
        <v>9147</v>
      </c>
      <c r="O1987">
        <v>0</v>
      </c>
      <c r="P1987" t="s">
        <v>2397</v>
      </c>
      <c r="Q1987">
        <v>962</v>
      </c>
      <c r="R1987" t="s">
        <v>9988</v>
      </c>
      <c r="S1987">
        <v>266</v>
      </c>
      <c r="T1987" t="s">
        <v>9990</v>
      </c>
      <c r="U1987">
        <v>240</v>
      </c>
      <c r="V1987">
        <v>0</v>
      </c>
      <c r="W1987">
        <v>1591</v>
      </c>
      <c r="X1987">
        <v>3</v>
      </c>
      <c r="Y1987">
        <v>9264</v>
      </c>
      <c r="Z1987">
        <v>160</v>
      </c>
      <c r="AA1987">
        <v>69</v>
      </c>
      <c r="AB1987" t="s">
        <v>9992</v>
      </c>
    </row>
    <row r="1988" spans="1:28" x14ac:dyDescent="0.3">
      <c r="A1988" s="4" t="s">
        <v>9996</v>
      </c>
      <c r="B1988" t="s">
        <v>67</v>
      </c>
      <c r="C1988" t="s">
        <v>7085</v>
      </c>
      <c r="D1988" t="s">
        <v>58</v>
      </c>
      <c r="E1988">
        <v>2013</v>
      </c>
      <c r="F1988">
        <v>131</v>
      </c>
      <c r="G1988" t="s">
        <v>9995</v>
      </c>
      <c r="H1988" t="s">
        <v>9998</v>
      </c>
      <c r="I1988" s="4">
        <v>13500000</v>
      </c>
      <c r="J1988" s="4">
        <v>85433</v>
      </c>
      <c r="K1988">
        <v>7.8</v>
      </c>
      <c r="L1988">
        <v>2.35</v>
      </c>
      <c r="M1988" t="s">
        <v>612</v>
      </c>
      <c r="N1988" t="s">
        <v>9993</v>
      </c>
      <c r="O1988">
        <v>911</v>
      </c>
      <c r="P1988" t="s">
        <v>1867</v>
      </c>
      <c r="Q1988">
        <v>5000</v>
      </c>
      <c r="R1988" t="s">
        <v>9994</v>
      </c>
      <c r="S1988">
        <v>234</v>
      </c>
      <c r="T1988" t="s">
        <v>9997</v>
      </c>
      <c r="U1988">
        <v>232</v>
      </c>
      <c r="V1988">
        <v>31000</v>
      </c>
      <c r="W1988">
        <v>5954</v>
      </c>
      <c r="X1988">
        <v>2</v>
      </c>
      <c r="Y1988">
        <v>69676</v>
      </c>
      <c r="Z1988">
        <v>124</v>
      </c>
      <c r="AA1988">
        <v>131</v>
      </c>
      <c r="AB1988" t="s">
        <v>9999</v>
      </c>
    </row>
    <row r="1989" spans="1:28" x14ac:dyDescent="0.3">
      <c r="A1989" s="4" t="s">
        <v>10001</v>
      </c>
      <c r="B1989" t="s">
        <v>67</v>
      </c>
      <c r="C1989" t="s">
        <v>68</v>
      </c>
      <c r="D1989" t="s">
        <v>58</v>
      </c>
      <c r="E1989">
        <v>2009</v>
      </c>
      <c r="F1989">
        <v>122</v>
      </c>
      <c r="G1989" t="s">
        <v>1954</v>
      </c>
      <c r="H1989" t="s">
        <v>10003</v>
      </c>
      <c r="I1989" s="4">
        <v>20000000</v>
      </c>
      <c r="J1989" s="4">
        <v>1697956</v>
      </c>
      <c r="K1989">
        <v>6.7</v>
      </c>
      <c r="L1989">
        <v>1.85</v>
      </c>
      <c r="M1989" t="s">
        <v>612</v>
      </c>
      <c r="N1989" t="s">
        <v>10000</v>
      </c>
      <c r="O1989">
        <v>0</v>
      </c>
      <c r="P1989" t="s">
        <v>732</v>
      </c>
      <c r="Q1989">
        <v>12000</v>
      </c>
      <c r="R1989" t="s">
        <v>5855</v>
      </c>
      <c r="S1989">
        <v>463</v>
      </c>
      <c r="T1989" t="s">
        <v>10002</v>
      </c>
      <c r="U1989">
        <v>407</v>
      </c>
      <c r="V1989">
        <v>6000</v>
      </c>
      <c r="W1989">
        <v>13809</v>
      </c>
      <c r="X1989">
        <v>2</v>
      </c>
      <c r="Y1989">
        <v>64944</v>
      </c>
      <c r="Z1989">
        <v>280</v>
      </c>
      <c r="AA1989">
        <v>212</v>
      </c>
      <c r="AB1989" t="s">
        <v>10004</v>
      </c>
    </row>
    <row r="1990" spans="1:28" x14ac:dyDescent="0.3">
      <c r="A1990" s="4" t="s">
        <v>10006</v>
      </c>
      <c r="B1990" t="s">
        <v>67</v>
      </c>
      <c r="C1990" t="s">
        <v>1487</v>
      </c>
      <c r="D1990" t="s">
        <v>58</v>
      </c>
      <c r="E1990">
        <v>2010</v>
      </c>
      <c r="F1990">
        <v>88</v>
      </c>
      <c r="G1990" t="s">
        <v>2847</v>
      </c>
      <c r="H1990" t="s">
        <v>10007</v>
      </c>
      <c r="I1990" s="4" t="s">
        <v>24161</v>
      </c>
      <c r="J1990" s="4" t="s">
        <v>24161</v>
      </c>
      <c r="K1990">
        <v>6.1</v>
      </c>
      <c r="L1990">
        <v>2.35</v>
      </c>
      <c r="M1990" t="s">
        <v>122</v>
      </c>
      <c r="N1990" t="s">
        <v>10005</v>
      </c>
      <c r="O1990">
        <v>4</v>
      </c>
      <c r="P1990" t="s">
        <v>997</v>
      </c>
      <c r="Q1990">
        <v>783</v>
      </c>
      <c r="R1990" t="s">
        <v>5706</v>
      </c>
      <c r="S1990">
        <v>749</v>
      </c>
      <c r="T1990" t="s">
        <v>1344</v>
      </c>
      <c r="U1990">
        <v>602</v>
      </c>
      <c r="V1990">
        <v>0</v>
      </c>
      <c r="W1990">
        <v>3874</v>
      </c>
      <c r="X1990">
        <v>2</v>
      </c>
      <c r="Y1990">
        <v>5385</v>
      </c>
      <c r="Z1990">
        <v>56</v>
      </c>
      <c r="AA1990">
        <v>22</v>
      </c>
      <c r="AB1990" t="s">
        <v>10008</v>
      </c>
    </row>
    <row r="1991" spans="1:28" x14ac:dyDescent="0.3">
      <c r="A1991" s="4" t="s">
        <v>10010</v>
      </c>
      <c r="B1991" t="s">
        <v>1486</v>
      </c>
      <c r="C1991" t="s">
        <v>1487</v>
      </c>
      <c r="D1991" t="s">
        <v>58</v>
      </c>
      <c r="E1991">
        <v>2010</v>
      </c>
      <c r="F1991">
        <v>134</v>
      </c>
      <c r="G1991" t="s">
        <v>2545</v>
      </c>
      <c r="H1991" t="s">
        <v>10012</v>
      </c>
      <c r="I1991" s="4">
        <v>25000000</v>
      </c>
      <c r="J1991" s="4">
        <v>183662</v>
      </c>
      <c r="K1991">
        <v>7.1</v>
      </c>
      <c r="L1991">
        <v>2.35</v>
      </c>
      <c r="M1991" t="s">
        <v>4835</v>
      </c>
      <c r="N1991" t="s">
        <v>9630</v>
      </c>
      <c r="O1991">
        <v>0</v>
      </c>
      <c r="P1991" t="s">
        <v>6894</v>
      </c>
      <c r="Q1991">
        <v>541</v>
      </c>
      <c r="R1991" t="s">
        <v>10009</v>
      </c>
      <c r="S1991">
        <v>173</v>
      </c>
      <c r="T1991" t="s">
        <v>10011</v>
      </c>
      <c r="U1991">
        <v>92</v>
      </c>
      <c r="V1991">
        <v>0</v>
      </c>
      <c r="W1991">
        <v>890</v>
      </c>
      <c r="X1991">
        <v>6</v>
      </c>
      <c r="Y1991">
        <v>18395</v>
      </c>
      <c r="Z1991">
        <v>118</v>
      </c>
      <c r="AA1991">
        <v>48</v>
      </c>
      <c r="AB1991" t="s">
        <v>10013</v>
      </c>
    </row>
    <row r="1992" spans="1:28" x14ac:dyDescent="0.3">
      <c r="A1992" s="4" t="s">
        <v>10015</v>
      </c>
      <c r="B1992" t="s">
        <v>67</v>
      </c>
      <c r="C1992" t="s">
        <v>68</v>
      </c>
      <c r="D1992" t="s">
        <v>58</v>
      </c>
      <c r="E1992">
        <v>2010</v>
      </c>
      <c r="F1992">
        <v>117</v>
      </c>
      <c r="G1992" t="s">
        <v>4487</v>
      </c>
      <c r="H1992" t="s">
        <v>10017</v>
      </c>
      <c r="I1992" s="4">
        <v>25000000</v>
      </c>
      <c r="J1992" s="4">
        <v>134904</v>
      </c>
      <c r="K1992">
        <v>5.7</v>
      </c>
      <c r="L1992">
        <v>1.78</v>
      </c>
      <c r="M1992" t="s">
        <v>612</v>
      </c>
      <c r="N1992" t="s">
        <v>3789</v>
      </c>
      <c r="O1992">
        <v>138</v>
      </c>
      <c r="P1992" t="s">
        <v>10014</v>
      </c>
      <c r="Q1992">
        <v>908</v>
      </c>
      <c r="R1992" t="s">
        <v>523</v>
      </c>
      <c r="S1992">
        <v>581</v>
      </c>
      <c r="T1992" t="s">
        <v>10016</v>
      </c>
      <c r="U1992">
        <v>416</v>
      </c>
      <c r="V1992">
        <v>636</v>
      </c>
      <c r="W1992">
        <v>3204</v>
      </c>
      <c r="X1992">
        <v>9</v>
      </c>
      <c r="Y1992">
        <v>2395</v>
      </c>
      <c r="Z1992">
        <v>49</v>
      </c>
      <c r="AA1992">
        <v>17</v>
      </c>
      <c r="AB1992" t="s">
        <v>10018</v>
      </c>
    </row>
    <row r="1993" spans="1:28" x14ac:dyDescent="0.3">
      <c r="A1993" s="4" t="s">
        <v>10022</v>
      </c>
      <c r="B1993" t="s">
        <v>67</v>
      </c>
      <c r="C1993" t="s">
        <v>1487</v>
      </c>
      <c r="D1993" t="s">
        <v>58</v>
      </c>
      <c r="E1993">
        <v>2009</v>
      </c>
      <c r="F1993">
        <v>80</v>
      </c>
      <c r="G1993" t="s">
        <v>3268</v>
      </c>
      <c r="H1993" t="s">
        <v>10023</v>
      </c>
      <c r="I1993" s="4">
        <v>25000000</v>
      </c>
      <c r="J1993" s="4" t="s">
        <v>24161</v>
      </c>
      <c r="K1993">
        <v>2.9</v>
      </c>
      <c r="L1993" t="s">
        <v>24161</v>
      </c>
      <c r="M1993" t="s">
        <v>304</v>
      </c>
      <c r="N1993" t="s">
        <v>10019</v>
      </c>
      <c r="O1993">
        <v>0</v>
      </c>
      <c r="P1993" t="s">
        <v>10021</v>
      </c>
      <c r="Q1993">
        <v>44</v>
      </c>
      <c r="R1993" t="s">
        <v>10020</v>
      </c>
      <c r="S1993">
        <v>9</v>
      </c>
      <c r="T1993" t="s">
        <v>10019</v>
      </c>
      <c r="U1993">
        <v>0</v>
      </c>
      <c r="V1993">
        <v>90</v>
      </c>
      <c r="W1993">
        <v>53</v>
      </c>
      <c r="X1993">
        <v>0</v>
      </c>
      <c r="Y1993">
        <v>753</v>
      </c>
      <c r="Z1993">
        <v>4</v>
      </c>
      <c r="AA1993">
        <v>24</v>
      </c>
      <c r="AB1993" t="s">
        <v>10024</v>
      </c>
    </row>
    <row r="1994" spans="1:28" x14ac:dyDescent="0.3">
      <c r="A1994" s="4" t="s">
        <v>10027</v>
      </c>
      <c r="B1994" t="s">
        <v>5641</v>
      </c>
      <c r="C1994" t="s">
        <v>7165</v>
      </c>
      <c r="D1994" t="s">
        <v>58</v>
      </c>
      <c r="E1994">
        <v>2010</v>
      </c>
      <c r="F1994">
        <v>85</v>
      </c>
      <c r="G1994" t="s">
        <v>498</v>
      </c>
      <c r="H1994" t="s">
        <v>10029</v>
      </c>
      <c r="I1994" s="4">
        <v>25000000</v>
      </c>
      <c r="J1994" s="4" t="s">
        <v>24161</v>
      </c>
      <c r="K1994">
        <v>5.2</v>
      </c>
      <c r="L1994" t="s">
        <v>24161</v>
      </c>
      <c r="M1994" t="s">
        <v>304</v>
      </c>
      <c r="N1994" t="s">
        <v>10025</v>
      </c>
      <c r="O1994">
        <v>0</v>
      </c>
      <c r="P1994" t="s">
        <v>8739</v>
      </c>
      <c r="Q1994">
        <v>21</v>
      </c>
      <c r="R1994" t="s">
        <v>10026</v>
      </c>
      <c r="S1994">
        <v>15</v>
      </c>
      <c r="T1994" t="s">
        <v>10028</v>
      </c>
      <c r="U1994">
        <v>7</v>
      </c>
      <c r="V1994">
        <v>200</v>
      </c>
      <c r="W1994">
        <v>48</v>
      </c>
      <c r="X1994">
        <v>0</v>
      </c>
      <c r="Y1994">
        <v>891</v>
      </c>
      <c r="Z1994">
        <v>16</v>
      </c>
      <c r="AA1994">
        <v>8</v>
      </c>
      <c r="AB1994" t="s">
        <v>10030</v>
      </c>
    </row>
    <row r="1995" spans="1:28" x14ac:dyDescent="0.3">
      <c r="A1995" s="4" t="s">
        <v>10031</v>
      </c>
      <c r="B1995" t="s">
        <v>67</v>
      </c>
      <c r="C1995" t="s">
        <v>68</v>
      </c>
      <c r="D1995" t="s">
        <v>58</v>
      </c>
      <c r="E1995">
        <v>2013</v>
      </c>
      <c r="F1995">
        <v>138</v>
      </c>
      <c r="G1995" t="s">
        <v>2144</v>
      </c>
      <c r="H1995" t="s">
        <v>10032</v>
      </c>
      <c r="I1995" s="4">
        <v>25000000</v>
      </c>
      <c r="J1995" s="4">
        <v>16969390</v>
      </c>
      <c r="K1995">
        <v>5.3</v>
      </c>
      <c r="L1995">
        <v>2.35</v>
      </c>
      <c r="M1995" t="s">
        <v>612</v>
      </c>
      <c r="N1995" t="s">
        <v>214</v>
      </c>
      <c r="O1995">
        <v>0</v>
      </c>
      <c r="P1995" t="s">
        <v>485</v>
      </c>
      <c r="Q1995">
        <v>13000</v>
      </c>
      <c r="R1995" t="s">
        <v>367</v>
      </c>
      <c r="S1995">
        <v>11000</v>
      </c>
      <c r="T1995" t="s">
        <v>2160</v>
      </c>
      <c r="U1995">
        <v>1000</v>
      </c>
      <c r="V1995">
        <v>24000</v>
      </c>
      <c r="W1995">
        <v>27797</v>
      </c>
      <c r="X1995">
        <v>4</v>
      </c>
      <c r="Y1995">
        <v>80861</v>
      </c>
      <c r="Z1995">
        <v>336</v>
      </c>
      <c r="AA1995">
        <v>431</v>
      </c>
      <c r="AB1995" t="s">
        <v>10033</v>
      </c>
    </row>
    <row r="1996" spans="1:28" x14ac:dyDescent="0.3">
      <c r="A1996" s="4" t="s">
        <v>10036</v>
      </c>
      <c r="B1996" t="s">
        <v>67</v>
      </c>
      <c r="C1996" t="s">
        <v>86</v>
      </c>
      <c r="D1996" t="s">
        <v>58</v>
      </c>
      <c r="E1996">
        <v>2011</v>
      </c>
      <c r="F1996">
        <v>121</v>
      </c>
      <c r="G1996" t="s">
        <v>10035</v>
      </c>
      <c r="H1996" t="s">
        <v>10037</v>
      </c>
      <c r="I1996" s="4">
        <v>25000000</v>
      </c>
      <c r="J1996" s="4" t="s">
        <v>24161</v>
      </c>
      <c r="K1996">
        <v>6.2</v>
      </c>
      <c r="L1996">
        <v>2.35</v>
      </c>
      <c r="M1996" t="s">
        <v>612</v>
      </c>
      <c r="N1996" t="s">
        <v>10034</v>
      </c>
      <c r="O1996">
        <v>9</v>
      </c>
      <c r="P1996" t="s">
        <v>713</v>
      </c>
      <c r="Q1996">
        <v>1000</v>
      </c>
      <c r="R1996" t="s">
        <v>1234</v>
      </c>
      <c r="S1996">
        <v>870</v>
      </c>
      <c r="T1996" t="s">
        <v>2014</v>
      </c>
      <c r="U1996">
        <v>520</v>
      </c>
      <c r="V1996">
        <v>0</v>
      </c>
      <c r="W1996">
        <v>3287</v>
      </c>
      <c r="X1996">
        <v>2</v>
      </c>
      <c r="Y1996">
        <v>34338</v>
      </c>
      <c r="Z1996">
        <v>91</v>
      </c>
      <c r="AA1996">
        <v>103</v>
      </c>
      <c r="AB1996" t="s">
        <v>10038</v>
      </c>
    </row>
    <row r="1997" spans="1:28" x14ac:dyDescent="0.3">
      <c r="A1997" s="4" t="s">
        <v>10041</v>
      </c>
      <c r="B1997" t="s">
        <v>67</v>
      </c>
      <c r="C1997" t="s">
        <v>7085</v>
      </c>
      <c r="D1997" t="s">
        <v>58</v>
      </c>
      <c r="E1997">
        <v>1970</v>
      </c>
      <c r="F1997">
        <v>134</v>
      </c>
      <c r="G1997" t="s">
        <v>1042</v>
      </c>
      <c r="H1997" t="s">
        <v>10043</v>
      </c>
      <c r="I1997" s="4">
        <v>25000000</v>
      </c>
      <c r="J1997" s="4" t="s">
        <v>24161</v>
      </c>
      <c r="K1997">
        <v>7.3</v>
      </c>
      <c r="L1997">
        <v>2.35</v>
      </c>
      <c r="M1997" t="s">
        <v>304</v>
      </c>
      <c r="N1997" t="s">
        <v>10039</v>
      </c>
      <c r="O1997">
        <v>27</v>
      </c>
      <c r="P1997" t="s">
        <v>5805</v>
      </c>
      <c r="Q1997">
        <v>279</v>
      </c>
      <c r="R1997" t="s">
        <v>10040</v>
      </c>
      <c r="S1997">
        <v>128</v>
      </c>
      <c r="T1997" t="s">
        <v>10042</v>
      </c>
      <c r="U1997">
        <v>87</v>
      </c>
      <c r="V1997">
        <v>690</v>
      </c>
      <c r="W1997">
        <v>705</v>
      </c>
      <c r="X1997">
        <v>2</v>
      </c>
      <c r="Y1997">
        <v>5911</v>
      </c>
      <c r="Z1997">
        <v>16</v>
      </c>
      <c r="AA1997">
        <v>76</v>
      </c>
      <c r="AB1997" t="s">
        <v>10044</v>
      </c>
    </row>
    <row r="1998" spans="1:28" x14ac:dyDescent="0.3">
      <c r="A1998" s="4" t="s">
        <v>10047</v>
      </c>
      <c r="B1998" t="s">
        <v>7236</v>
      </c>
      <c r="C1998" t="s">
        <v>918</v>
      </c>
      <c r="D1998" t="s">
        <v>58</v>
      </c>
      <c r="E1998">
        <v>2014</v>
      </c>
      <c r="F1998">
        <v>100</v>
      </c>
      <c r="G1998" t="s">
        <v>803</v>
      </c>
      <c r="H1998" t="s">
        <v>10049</v>
      </c>
      <c r="I1998" s="4">
        <v>25000000</v>
      </c>
      <c r="J1998" s="4">
        <v>129115</v>
      </c>
      <c r="K1998">
        <v>6.5</v>
      </c>
      <c r="L1998">
        <v>2.35</v>
      </c>
      <c r="M1998" t="s">
        <v>24161</v>
      </c>
      <c r="N1998" t="s">
        <v>10045</v>
      </c>
      <c r="O1998">
        <v>3</v>
      </c>
      <c r="P1998" t="s">
        <v>10046</v>
      </c>
      <c r="Q1998">
        <v>79</v>
      </c>
      <c r="R1998" t="s">
        <v>5962</v>
      </c>
      <c r="S1998">
        <v>68</v>
      </c>
      <c r="T1998" t="s">
        <v>10048</v>
      </c>
      <c r="U1998">
        <v>55</v>
      </c>
      <c r="V1998">
        <v>0</v>
      </c>
      <c r="W1998">
        <v>285</v>
      </c>
      <c r="X1998">
        <v>2</v>
      </c>
      <c r="Y1998">
        <v>5900</v>
      </c>
      <c r="Z1998">
        <v>65</v>
      </c>
      <c r="AA1998">
        <v>26</v>
      </c>
      <c r="AB1998" t="s">
        <v>10050</v>
      </c>
    </row>
    <row r="1999" spans="1:28" x14ac:dyDescent="0.3">
      <c r="A1999" s="4" t="s">
        <v>10051</v>
      </c>
      <c r="B1999" t="s">
        <v>67</v>
      </c>
      <c r="C1999" t="s">
        <v>68</v>
      </c>
      <c r="D1999" t="s">
        <v>24161</v>
      </c>
      <c r="E1999">
        <v>2014</v>
      </c>
      <c r="F1999">
        <v>100</v>
      </c>
      <c r="G1999" t="s">
        <v>89</v>
      </c>
      <c r="H1999" t="s">
        <v>10052</v>
      </c>
      <c r="I1999" s="4">
        <v>25000000</v>
      </c>
      <c r="J1999" s="4" t="s">
        <v>24161</v>
      </c>
      <c r="K1999">
        <v>4.0999999999999996</v>
      </c>
      <c r="L1999" t="s">
        <v>24161</v>
      </c>
      <c r="M1999" t="s">
        <v>69</v>
      </c>
      <c r="N1999" t="s">
        <v>9314</v>
      </c>
      <c r="O1999">
        <v>535</v>
      </c>
      <c r="P1999" t="s">
        <v>6020</v>
      </c>
      <c r="Q1999">
        <v>668</v>
      </c>
      <c r="R1999" t="s">
        <v>9314</v>
      </c>
      <c r="S1999">
        <v>535</v>
      </c>
      <c r="T1999" t="s">
        <v>5515</v>
      </c>
      <c r="U1999">
        <v>399</v>
      </c>
      <c r="V1999">
        <v>437</v>
      </c>
      <c r="W1999">
        <v>2204</v>
      </c>
      <c r="X1999">
        <v>0</v>
      </c>
      <c r="Y1999">
        <v>1084</v>
      </c>
      <c r="Z1999">
        <v>7</v>
      </c>
      <c r="AA1999">
        <v>11</v>
      </c>
      <c r="AB1999" t="s">
        <v>10053</v>
      </c>
    </row>
    <row r="2000" spans="1:28" x14ac:dyDescent="0.3">
      <c r="A2000" s="4" t="s">
        <v>10054</v>
      </c>
      <c r="B2000" t="s">
        <v>67</v>
      </c>
      <c r="C2000" t="s">
        <v>68</v>
      </c>
      <c r="D2000" t="s">
        <v>58</v>
      </c>
      <c r="E2000">
        <v>1988</v>
      </c>
      <c r="F2000">
        <v>119</v>
      </c>
      <c r="G2000" t="s">
        <v>241</v>
      </c>
      <c r="H2000" t="s">
        <v>10055</v>
      </c>
      <c r="I2000" s="4">
        <v>14000000</v>
      </c>
      <c r="J2000" s="4">
        <v>34700000</v>
      </c>
      <c r="K2000">
        <v>7.7</v>
      </c>
      <c r="L2000">
        <v>1.85</v>
      </c>
      <c r="M2000" t="s">
        <v>612</v>
      </c>
      <c r="N2000" t="s">
        <v>5647</v>
      </c>
      <c r="O2000">
        <v>350</v>
      </c>
      <c r="P2000" t="s">
        <v>615</v>
      </c>
      <c r="Q2000">
        <v>18000</v>
      </c>
      <c r="R2000" t="s">
        <v>369</v>
      </c>
      <c r="S2000">
        <v>17000</v>
      </c>
      <c r="T2000" t="s">
        <v>5678</v>
      </c>
      <c r="U2000">
        <v>418</v>
      </c>
      <c r="V2000">
        <v>0</v>
      </c>
      <c r="W2000">
        <v>35501</v>
      </c>
      <c r="X2000">
        <v>2</v>
      </c>
      <c r="Y2000">
        <v>52846</v>
      </c>
      <c r="Z2000">
        <v>51</v>
      </c>
      <c r="AA2000">
        <v>143</v>
      </c>
      <c r="AB2000" t="s">
        <v>10056</v>
      </c>
    </row>
    <row r="2001" spans="1:28" x14ac:dyDescent="0.3">
      <c r="A2001" s="4" t="s">
        <v>10057</v>
      </c>
      <c r="B2001" t="s">
        <v>67</v>
      </c>
      <c r="C2001" t="s">
        <v>1487</v>
      </c>
      <c r="D2001" t="s">
        <v>58</v>
      </c>
      <c r="E2001">
        <v>2012</v>
      </c>
      <c r="F2001">
        <v>137</v>
      </c>
      <c r="G2001" t="s">
        <v>7038</v>
      </c>
      <c r="H2001" t="s">
        <v>10058</v>
      </c>
      <c r="I2001" s="4">
        <v>25000000</v>
      </c>
      <c r="J2001" s="4">
        <v>717753</v>
      </c>
      <c r="K2001">
        <v>6.1</v>
      </c>
      <c r="L2001">
        <v>2.35</v>
      </c>
      <c r="M2001" t="s">
        <v>612</v>
      </c>
      <c r="N2001" t="s">
        <v>4391</v>
      </c>
      <c r="O2001">
        <v>179</v>
      </c>
      <c r="P2001" t="s">
        <v>584</v>
      </c>
      <c r="Q2001">
        <v>17000</v>
      </c>
      <c r="R2001" t="s">
        <v>2840</v>
      </c>
      <c r="S2001">
        <v>10000</v>
      </c>
      <c r="T2001" t="s">
        <v>111</v>
      </c>
      <c r="U2001">
        <v>4000</v>
      </c>
      <c r="V2001">
        <v>27000</v>
      </c>
      <c r="W2001">
        <v>33747</v>
      </c>
      <c r="X2001">
        <v>4</v>
      </c>
      <c r="Y2001">
        <v>33107</v>
      </c>
      <c r="Z2001">
        <v>252</v>
      </c>
      <c r="AA2001">
        <v>128</v>
      </c>
      <c r="AB2001" t="s">
        <v>10059</v>
      </c>
    </row>
    <row r="2002" spans="1:28" x14ac:dyDescent="0.3">
      <c r="A2002" s="4" t="s">
        <v>10060</v>
      </c>
      <c r="B2002" t="s">
        <v>67</v>
      </c>
      <c r="C2002" t="s">
        <v>68</v>
      </c>
      <c r="D2002" t="s">
        <v>58</v>
      </c>
      <c r="E2002">
        <v>1986</v>
      </c>
      <c r="F2002">
        <v>119</v>
      </c>
      <c r="G2002" t="s">
        <v>1894</v>
      </c>
      <c r="H2002" t="s">
        <v>10061</v>
      </c>
      <c r="I2002" s="4">
        <v>25000000</v>
      </c>
      <c r="J2002" s="4">
        <v>109713132</v>
      </c>
      <c r="K2002">
        <v>7.3</v>
      </c>
      <c r="L2002">
        <v>2.35</v>
      </c>
      <c r="M2002" t="s">
        <v>122</v>
      </c>
      <c r="N2002" t="s">
        <v>1053</v>
      </c>
      <c r="O2002">
        <v>12000</v>
      </c>
      <c r="P2002" t="s">
        <v>1053</v>
      </c>
      <c r="Q2002">
        <v>12000</v>
      </c>
      <c r="R2002" t="s">
        <v>7276</v>
      </c>
      <c r="S2002">
        <v>664</v>
      </c>
      <c r="T2002" t="s">
        <v>7278</v>
      </c>
      <c r="U2002">
        <v>643</v>
      </c>
      <c r="V2002">
        <v>0</v>
      </c>
      <c r="W2002">
        <v>15449</v>
      </c>
      <c r="X2002">
        <v>5</v>
      </c>
      <c r="Y2002">
        <v>61621</v>
      </c>
      <c r="Z2002">
        <v>106</v>
      </c>
      <c r="AA2002">
        <v>219</v>
      </c>
      <c r="AB2002" t="s">
        <v>10062</v>
      </c>
    </row>
    <row r="2003" spans="1:28" x14ac:dyDescent="0.3">
      <c r="A2003" s="4" t="s">
        <v>10063</v>
      </c>
      <c r="B2003" t="s">
        <v>67</v>
      </c>
      <c r="C2003" t="s">
        <v>68</v>
      </c>
      <c r="D2003" t="s">
        <v>58</v>
      </c>
      <c r="E2003">
        <v>2006</v>
      </c>
      <c r="F2003">
        <v>139</v>
      </c>
      <c r="G2003" t="s">
        <v>3805</v>
      </c>
      <c r="H2003" t="s">
        <v>10064</v>
      </c>
      <c r="I2003" s="4">
        <v>24000000</v>
      </c>
      <c r="J2003" s="4">
        <v>70269171</v>
      </c>
      <c r="K2003">
        <v>7.2</v>
      </c>
      <c r="L2003">
        <v>1.85</v>
      </c>
      <c r="M2003" t="s">
        <v>122</v>
      </c>
      <c r="N2003" t="s">
        <v>1803</v>
      </c>
      <c r="O2003">
        <v>13000</v>
      </c>
      <c r="P2003" t="s">
        <v>1803</v>
      </c>
      <c r="Q2003">
        <v>13000</v>
      </c>
      <c r="R2003" t="s">
        <v>1925</v>
      </c>
      <c r="S2003">
        <v>683</v>
      </c>
      <c r="T2003" t="s">
        <v>2563</v>
      </c>
      <c r="U2003">
        <v>461</v>
      </c>
      <c r="V2003">
        <v>0</v>
      </c>
      <c r="W2003">
        <v>15111</v>
      </c>
      <c r="X2003">
        <v>0</v>
      </c>
      <c r="Y2003">
        <v>162130</v>
      </c>
      <c r="Z2003">
        <v>285</v>
      </c>
      <c r="AA2003">
        <v>962</v>
      </c>
      <c r="AB2003" t="s">
        <v>10065</v>
      </c>
    </row>
    <row r="2004" spans="1:28" x14ac:dyDescent="0.3">
      <c r="A2004" s="4" t="s">
        <v>10066</v>
      </c>
      <c r="B2004" t="s">
        <v>67</v>
      </c>
      <c r="C2004" t="s">
        <v>68</v>
      </c>
      <c r="D2004" t="s">
        <v>58</v>
      </c>
      <c r="E2004">
        <v>1997</v>
      </c>
      <c r="F2004">
        <v>120</v>
      </c>
      <c r="G2004" t="s">
        <v>5108</v>
      </c>
      <c r="H2004" t="s">
        <v>10068</v>
      </c>
      <c r="I2004" s="4">
        <v>24000000</v>
      </c>
      <c r="J2004" s="4">
        <v>101334374</v>
      </c>
      <c r="K2004">
        <v>6.1</v>
      </c>
      <c r="L2004">
        <v>2.35</v>
      </c>
      <c r="M2004" t="s">
        <v>612</v>
      </c>
      <c r="N2004" t="s">
        <v>6306</v>
      </c>
      <c r="O2004">
        <v>0</v>
      </c>
      <c r="P2004" t="s">
        <v>5969</v>
      </c>
      <c r="Q2004">
        <v>865</v>
      </c>
      <c r="R2004" t="s">
        <v>828</v>
      </c>
      <c r="S2004">
        <v>851</v>
      </c>
      <c r="T2004" t="s">
        <v>10067</v>
      </c>
      <c r="U2004">
        <v>221</v>
      </c>
      <c r="V2004">
        <v>0</v>
      </c>
      <c r="W2004">
        <v>2321</v>
      </c>
      <c r="X2004">
        <v>5</v>
      </c>
      <c r="Y2004">
        <v>124941</v>
      </c>
      <c r="Z2004">
        <v>195</v>
      </c>
      <c r="AA2004">
        <v>488</v>
      </c>
      <c r="AB2004" t="s">
        <v>10069</v>
      </c>
    </row>
    <row r="2005" spans="1:28" x14ac:dyDescent="0.3">
      <c r="A2005" s="4" t="s">
        <v>10071</v>
      </c>
      <c r="B2005" t="s">
        <v>67</v>
      </c>
      <c r="C2005" t="s">
        <v>68</v>
      </c>
      <c r="D2005" t="s">
        <v>58</v>
      </c>
      <c r="E2005">
        <v>2016</v>
      </c>
      <c r="F2005">
        <v>98</v>
      </c>
      <c r="G2005" t="s">
        <v>10070</v>
      </c>
      <c r="H2005" t="s">
        <v>10072</v>
      </c>
      <c r="I2005" s="4">
        <v>25000000</v>
      </c>
      <c r="J2005" s="4">
        <v>1512815</v>
      </c>
      <c r="K2005">
        <v>5.8</v>
      </c>
      <c r="L2005">
        <v>2.35</v>
      </c>
      <c r="M2005" t="s">
        <v>612</v>
      </c>
      <c r="N2005" t="s">
        <v>8554</v>
      </c>
      <c r="O2005">
        <v>149</v>
      </c>
      <c r="P2005" t="s">
        <v>867</v>
      </c>
      <c r="Q2005">
        <v>20000</v>
      </c>
      <c r="R2005" t="s">
        <v>1491</v>
      </c>
      <c r="S2005">
        <v>617</v>
      </c>
      <c r="T2005" t="s">
        <v>9216</v>
      </c>
      <c r="U2005">
        <v>439</v>
      </c>
      <c r="V2005">
        <v>0</v>
      </c>
      <c r="W2005">
        <v>21414</v>
      </c>
      <c r="X2005">
        <v>0</v>
      </c>
      <c r="Y2005">
        <v>8885</v>
      </c>
      <c r="Z2005">
        <v>123</v>
      </c>
      <c r="AA2005">
        <v>56</v>
      </c>
      <c r="AB2005" t="s">
        <v>10073</v>
      </c>
    </row>
    <row r="2006" spans="1:28" x14ac:dyDescent="0.3">
      <c r="A2006" s="4" t="s">
        <v>10074</v>
      </c>
      <c r="B2006" t="s">
        <v>67</v>
      </c>
      <c r="C2006" t="s">
        <v>68</v>
      </c>
      <c r="D2006" t="s">
        <v>58</v>
      </c>
      <c r="E2006">
        <v>2014</v>
      </c>
      <c r="F2006">
        <v>106</v>
      </c>
      <c r="G2006" t="s">
        <v>1700</v>
      </c>
      <c r="H2006" t="s">
        <v>10075</v>
      </c>
      <c r="I2006" s="4">
        <v>24000000</v>
      </c>
      <c r="J2006" s="4">
        <v>65182182</v>
      </c>
      <c r="K2006">
        <v>5.7</v>
      </c>
      <c r="L2006">
        <v>2.35</v>
      </c>
      <c r="M2006" t="s">
        <v>69</v>
      </c>
      <c r="N2006" t="s">
        <v>1373</v>
      </c>
      <c r="O2006">
        <v>167</v>
      </c>
      <c r="P2006" t="s">
        <v>3907</v>
      </c>
      <c r="Q2006">
        <v>966</v>
      </c>
      <c r="R2006" t="s">
        <v>5704</v>
      </c>
      <c r="S2006">
        <v>807</v>
      </c>
      <c r="T2006" t="s">
        <v>4818</v>
      </c>
      <c r="U2006">
        <v>676</v>
      </c>
      <c r="V2006">
        <v>3000</v>
      </c>
      <c r="W2006">
        <v>4830</v>
      </c>
      <c r="X2006">
        <v>8</v>
      </c>
      <c r="Y2006">
        <v>15310</v>
      </c>
      <c r="Z2006">
        <v>52</v>
      </c>
      <c r="AA2006">
        <v>38</v>
      </c>
      <c r="AB2006" t="s">
        <v>10076</v>
      </c>
    </row>
    <row r="2007" spans="1:28" x14ac:dyDescent="0.3">
      <c r="A2007" s="4" t="s">
        <v>10077</v>
      </c>
      <c r="B2007" t="s">
        <v>67</v>
      </c>
      <c r="C2007" t="s">
        <v>68</v>
      </c>
      <c r="D2007" t="s">
        <v>58</v>
      </c>
      <c r="E2007">
        <v>2000</v>
      </c>
      <c r="F2007">
        <v>98</v>
      </c>
      <c r="G2007" t="s">
        <v>1034</v>
      </c>
      <c r="H2007" t="s">
        <v>10078</v>
      </c>
      <c r="I2007" s="4">
        <v>24000000</v>
      </c>
      <c r="J2007" s="4">
        <v>57262492</v>
      </c>
      <c r="K2007">
        <v>6.7</v>
      </c>
      <c r="L2007">
        <v>1.85</v>
      </c>
      <c r="M2007" t="s">
        <v>612</v>
      </c>
      <c r="N2007" t="s">
        <v>6959</v>
      </c>
      <c r="O2007">
        <v>36</v>
      </c>
      <c r="P2007" t="s">
        <v>1002</v>
      </c>
      <c r="Q2007">
        <v>13000</v>
      </c>
      <c r="R2007" t="s">
        <v>6390</v>
      </c>
      <c r="S2007">
        <v>2000</v>
      </c>
      <c r="T2007" t="s">
        <v>7318</v>
      </c>
      <c r="U2007">
        <v>900</v>
      </c>
      <c r="V2007">
        <v>0</v>
      </c>
      <c r="W2007">
        <v>17582</v>
      </c>
      <c r="X2007">
        <v>4</v>
      </c>
      <c r="Y2007">
        <v>90374</v>
      </c>
      <c r="Z2007">
        <v>129</v>
      </c>
      <c r="AA2007">
        <v>318</v>
      </c>
      <c r="AB2007" t="s">
        <v>10079</v>
      </c>
    </row>
    <row r="2008" spans="1:28" x14ac:dyDescent="0.3">
      <c r="A2008" s="4" t="s">
        <v>10081</v>
      </c>
      <c r="B2008" t="s">
        <v>67</v>
      </c>
      <c r="C2008" t="s">
        <v>68</v>
      </c>
      <c r="D2008" t="s">
        <v>58</v>
      </c>
      <c r="E2008">
        <v>1984</v>
      </c>
      <c r="F2008">
        <v>107</v>
      </c>
      <c r="G2008" t="s">
        <v>7829</v>
      </c>
      <c r="H2008" t="s">
        <v>10083</v>
      </c>
      <c r="I2008" s="4">
        <v>8200000</v>
      </c>
      <c r="J2008" s="4">
        <v>80000000</v>
      </c>
      <c r="K2008">
        <v>6.5</v>
      </c>
      <c r="L2008">
        <v>1.85</v>
      </c>
      <c r="M2008" t="s">
        <v>122</v>
      </c>
      <c r="N2008" t="s">
        <v>10080</v>
      </c>
      <c r="O2008">
        <v>71</v>
      </c>
      <c r="P2008" t="s">
        <v>4204</v>
      </c>
      <c r="Q2008">
        <v>967</v>
      </c>
      <c r="R2008" t="s">
        <v>4535</v>
      </c>
      <c r="S2008">
        <v>455</v>
      </c>
      <c r="T2008" t="s">
        <v>10082</v>
      </c>
      <c r="U2008">
        <v>304</v>
      </c>
      <c r="V2008">
        <v>0</v>
      </c>
      <c r="W2008">
        <v>1962</v>
      </c>
      <c r="X2008">
        <v>0</v>
      </c>
      <c r="Y2008">
        <v>51459</v>
      </c>
      <c r="Z2008">
        <v>60</v>
      </c>
      <c r="AA2008">
        <v>113</v>
      </c>
      <c r="AB2008" t="s">
        <v>10084</v>
      </c>
    </row>
    <row r="2009" spans="1:28" x14ac:dyDescent="0.3">
      <c r="A2009" s="4" t="s">
        <v>10086</v>
      </c>
      <c r="B2009" t="s">
        <v>67</v>
      </c>
      <c r="C2009" t="s">
        <v>68</v>
      </c>
      <c r="D2009" t="s">
        <v>58</v>
      </c>
      <c r="E2009">
        <v>2003</v>
      </c>
      <c r="F2009">
        <v>88</v>
      </c>
      <c r="G2009" t="s">
        <v>10</v>
      </c>
      <c r="H2009" t="s">
        <v>10087</v>
      </c>
      <c r="I2009" s="4">
        <v>24000000</v>
      </c>
      <c r="J2009" s="4">
        <v>74608545</v>
      </c>
      <c r="K2009">
        <v>7.2</v>
      </c>
      <c r="L2009">
        <v>2.35</v>
      </c>
      <c r="M2009" t="s">
        <v>612</v>
      </c>
      <c r="N2009" t="s">
        <v>2560</v>
      </c>
      <c r="O2009">
        <v>480</v>
      </c>
      <c r="P2009" t="s">
        <v>1273</v>
      </c>
      <c r="Q2009">
        <v>8000</v>
      </c>
      <c r="R2009" t="s">
        <v>10085</v>
      </c>
      <c r="S2009">
        <v>909</v>
      </c>
      <c r="T2009" t="s">
        <v>3994</v>
      </c>
      <c r="U2009">
        <v>497</v>
      </c>
      <c r="V2009">
        <v>0</v>
      </c>
      <c r="W2009">
        <v>10325</v>
      </c>
      <c r="X2009">
        <v>4</v>
      </c>
      <c r="Y2009">
        <v>185258</v>
      </c>
      <c r="Z2009">
        <v>123</v>
      </c>
      <c r="AA2009">
        <v>404</v>
      </c>
      <c r="AB2009" t="s">
        <v>10088</v>
      </c>
    </row>
    <row r="2010" spans="1:28" x14ac:dyDescent="0.3">
      <c r="A2010" s="4" t="s">
        <v>10089</v>
      </c>
      <c r="B2010" t="s">
        <v>67</v>
      </c>
      <c r="C2010" t="s">
        <v>68</v>
      </c>
      <c r="D2010" t="s">
        <v>58</v>
      </c>
      <c r="E2010">
        <v>1991</v>
      </c>
      <c r="F2010">
        <v>137</v>
      </c>
      <c r="G2010" t="s">
        <v>7893</v>
      </c>
      <c r="H2010" t="s">
        <v>10091</v>
      </c>
      <c r="I2010" s="4">
        <v>24000000</v>
      </c>
      <c r="J2010" s="4">
        <v>41895491</v>
      </c>
      <c r="K2010">
        <v>7.6</v>
      </c>
      <c r="L2010">
        <v>1.85</v>
      </c>
      <c r="M2010" t="s">
        <v>612</v>
      </c>
      <c r="N2010" t="s">
        <v>2807</v>
      </c>
      <c r="O2010">
        <v>0</v>
      </c>
      <c r="P2010" t="s">
        <v>328</v>
      </c>
      <c r="Q2010">
        <v>12000</v>
      </c>
      <c r="R2010" t="s">
        <v>3404</v>
      </c>
      <c r="S2010">
        <v>443</v>
      </c>
      <c r="T2010" t="s">
        <v>10090</v>
      </c>
      <c r="U2010">
        <v>161</v>
      </c>
      <c r="V2010">
        <v>12000</v>
      </c>
      <c r="W2010">
        <v>12947</v>
      </c>
      <c r="X2010">
        <v>1</v>
      </c>
      <c r="Y2010">
        <v>63274</v>
      </c>
      <c r="Z2010">
        <v>84</v>
      </c>
      <c r="AA2010">
        <v>170</v>
      </c>
      <c r="AB2010" t="s">
        <v>10092</v>
      </c>
    </row>
    <row r="2011" spans="1:28" x14ac:dyDescent="0.3">
      <c r="A2011" s="4" t="s">
        <v>10093</v>
      </c>
      <c r="B2011" t="s">
        <v>67</v>
      </c>
      <c r="C2011" t="s">
        <v>68</v>
      </c>
      <c r="D2011" t="s">
        <v>58</v>
      </c>
      <c r="E2011">
        <v>1998</v>
      </c>
      <c r="F2011">
        <v>100</v>
      </c>
      <c r="G2011" t="s">
        <v>5108</v>
      </c>
      <c r="H2011" t="s">
        <v>10094</v>
      </c>
      <c r="I2011" s="4">
        <v>24000000</v>
      </c>
      <c r="J2011" s="4">
        <v>39989008</v>
      </c>
      <c r="K2011">
        <v>4.5999999999999996</v>
      </c>
      <c r="L2011">
        <v>2.35</v>
      </c>
      <c r="M2011" t="s">
        <v>612</v>
      </c>
      <c r="N2011" t="s">
        <v>7850</v>
      </c>
      <c r="O2011">
        <v>41</v>
      </c>
      <c r="P2011" t="s">
        <v>5336</v>
      </c>
      <c r="Q2011">
        <v>45000</v>
      </c>
      <c r="R2011" t="s">
        <v>1562</v>
      </c>
      <c r="S2011">
        <v>1000</v>
      </c>
      <c r="T2011" t="s">
        <v>3843</v>
      </c>
      <c r="U2011">
        <v>970</v>
      </c>
      <c r="V2011">
        <v>891</v>
      </c>
      <c r="W2011">
        <v>49847</v>
      </c>
      <c r="X2011">
        <v>2</v>
      </c>
      <c r="Y2011">
        <v>55398</v>
      </c>
      <c r="Z2011">
        <v>125</v>
      </c>
      <c r="AA2011">
        <v>418</v>
      </c>
      <c r="AB2011" t="s">
        <v>10095</v>
      </c>
    </row>
    <row r="2012" spans="1:28" x14ac:dyDescent="0.3">
      <c r="A2012" s="4" t="s">
        <v>10096</v>
      </c>
      <c r="B2012" t="s">
        <v>67</v>
      </c>
      <c r="C2012" t="s">
        <v>68</v>
      </c>
      <c r="D2012" t="s">
        <v>58</v>
      </c>
      <c r="E2012">
        <v>2000</v>
      </c>
      <c r="F2012">
        <v>115</v>
      </c>
      <c r="G2012" t="s">
        <v>1437</v>
      </c>
      <c r="H2012" t="s">
        <v>10097</v>
      </c>
      <c r="I2012" s="4">
        <v>24000000</v>
      </c>
      <c r="J2012" s="4">
        <v>32662299</v>
      </c>
      <c r="K2012">
        <v>6.9</v>
      </c>
      <c r="L2012">
        <v>1.85</v>
      </c>
      <c r="M2012" t="s">
        <v>122</v>
      </c>
      <c r="N2012" t="s">
        <v>5016</v>
      </c>
      <c r="O2012">
        <v>597</v>
      </c>
      <c r="P2012" t="s">
        <v>3502</v>
      </c>
      <c r="Q2012">
        <v>893</v>
      </c>
      <c r="R2012" t="s">
        <v>3515</v>
      </c>
      <c r="S2012">
        <v>854</v>
      </c>
      <c r="T2012" t="s">
        <v>5016</v>
      </c>
      <c r="U2012">
        <v>597</v>
      </c>
      <c r="V2012">
        <v>0</v>
      </c>
      <c r="W2012">
        <v>3946</v>
      </c>
      <c r="X2012">
        <v>1</v>
      </c>
      <c r="Y2012">
        <v>16469</v>
      </c>
      <c r="Z2012">
        <v>106</v>
      </c>
      <c r="AA2012">
        <v>275</v>
      </c>
      <c r="AB2012" t="s">
        <v>10098</v>
      </c>
    </row>
    <row r="2013" spans="1:28" x14ac:dyDescent="0.3">
      <c r="A2013" s="4" t="s">
        <v>10100</v>
      </c>
      <c r="B2013" t="s">
        <v>67</v>
      </c>
      <c r="C2013" t="s">
        <v>68</v>
      </c>
      <c r="D2013" t="s">
        <v>58</v>
      </c>
      <c r="E2013">
        <v>2008</v>
      </c>
      <c r="F2013">
        <v>101</v>
      </c>
      <c r="G2013" t="s">
        <v>1700</v>
      </c>
      <c r="H2013" t="s">
        <v>10102</v>
      </c>
      <c r="I2013" s="4">
        <v>24000000</v>
      </c>
      <c r="J2013" s="4">
        <v>31452765</v>
      </c>
      <c r="K2013">
        <v>6.6</v>
      </c>
      <c r="L2013">
        <v>1.85</v>
      </c>
      <c r="M2013" t="s">
        <v>612</v>
      </c>
      <c r="N2013" t="s">
        <v>7129</v>
      </c>
      <c r="O2013">
        <v>0</v>
      </c>
      <c r="P2013" t="s">
        <v>9208</v>
      </c>
      <c r="Q2013">
        <v>218</v>
      </c>
      <c r="R2013" t="s">
        <v>10099</v>
      </c>
      <c r="S2013">
        <v>216</v>
      </c>
      <c r="T2013" t="s">
        <v>10101</v>
      </c>
      <c r="U2013">
        <v>92</v>
      </c>
      <c r="V2013">
        <v>0</v>
      </c>
      <c r="W2013">
        <v>638</v>
      </c>
      <c r="X2013">
        <v>7</v>
      </c>
      <c r="Y2013">
        <v>149835</v>
      </c>
      <c r="Z2013">
        <v>247</v>
      </c>
      <c r="AA2013">
        <v>243</v>
      </c>
      <c r="AB2013" t="s">
        <v>10103</v>
      </c>
    </row>
    <row r="2014" spans="1:28" x14ac:dyDescent="0.3">
      <c r="A2014" s="4" t="s">
        <v>10105</v>
      </c>
      <c r="B2014" t="s">
        <v>67</v>
      </c>
      <c r="C2014" t="s">
        <v>793</v>
      </c>
      <c r="D2014" t="s">
        <v>58</v>
      </c>
      <c r="E2014">
        <v>2000</v>
      </c>
      <c r="F2014">
        <v>110</v>
      </c>
      <c r="G2014" t="s">
        <v>9178</v>
      </c>
      <c r="H2014" t="s">
        <v>10107</v>
      </c>
      <c r="I2014" s="4">
        <v>24000000</v>
      </c>
      <c r="J2014" s="4">
        <v>25167270</v>
      </c>
      <c r="K2014">
        <v>6.3</v>
      </c>
      <c r="L2014">
        <v>2.35</v>
      </c>
      <c r="M2014" t="s">
        <v>612</v>
      </c>
      <c r="N2014" t="s">
        <v>10104</v>
      </c>
      <c r="O2014">
        <v>119</v>
      </c>
      <c r="P2014" t="s">
        <v>493</v>
      </c>
      <c r="Q2014">
        <v>11000</v>
      </c>
      <c r="R2014" t="s">
        <v>5467</v>
      </c>
      <c r="S2014">
        <v>592</v>
      </c>
      <c r="T2014" t="s">
        <v>10106</v>
      </c>
      <c r="U2014">
        <v>265</v>
      </c>
      <c r="V2014">
        <v>455</v>
      </c>
      <c r="W2014">
        <v>12254</v>
      </c>
      <c r="X2014">
        <v>4</v>
      </c>
      <c r="Y2014">
        <v>30119</v>
      </c>
      <c r="Z2014">
        <v>156</v>
      </c>
      <c r="AA2014">
        <v>263</v>
      </c>
      <c r="AB2014" t="s">
        <v>10108</v>
      </c>
    </row>
    <row r="2015" spans="1:28" x14ac:dyDescent="0.3">
      <c r="A2015" s="4" t="s">
        <v>10109</v>
      </c>
      <c r="B2015" t="s">
        <v>67</v>
      </c>
      <c r="C2015" t="s">
        <v>68</v>
      </c>
      <c r="D2015" t="s">
        <v>58</v>
      </c>
      <c r="E2015">
        <v>2009</v>
      </c>
      <c r="F2015">
        <v>94</v>
      </c>
      <c r="G2015" t="s">
        <v>6189</v>
      </c>
      <c r="H2015" t="s">
        <v>10110</v>
      </c>
      <c r="I2015" s="4">
        <v>25000000</v>
      </c>
      <c r="J2015" s="4">
        <v>32416109</v>
      </c>
      <c r="K2015">
        <v>6.2</v>
      </c>
      <c r="L2015">
        <v>2.35</v>
      </c>
      <c r="M2015" t="s">
        <v>612</v>
      </c>
      <c r="N2015" t="s">
        <v>1512</v>
      </c>
      <c r="O2015">
        <v>293</v>
      </c>
      <c r="P2015" t="s">
        <v>147</v>
      </c>
      <c r="Q2015">
        <v>18000</v>
      </c>
      <c r="R2015" t="s">
        <v>328</v>
      </c>
      <c r="S2015">
        <v>12000</v>
      </c>
      <c r="T2015" t="s">
        <v>1171</v>
      </c>
      <c r="U2015">
        <v>939</v>
      </c>
      <c r="V2015">
        <v>15000</v>
      </c>
      <c r="W2015">
        <v>32474</v>
      </c>
      <c r="X2015">
        <v>0</v>
      </c>
      <c r="Y2015">
        <v>109620</v>
      </c>
      <c r="Z2015">
        <v>271</v>
      </c>
      <c r="AA2015">
        <v>268</v>
      </c>
      <c r="AB2015" t="s">
        <v>10111</v>
      </c>
    </row>
    <row r="2016" spans="1:28" x14ac:dyDescent="0.3">
      <c r="A2016" s="4" t="s">
        <v>10113</v>
      </c>
      <c r="B2016" t="s">
        <v>67</v>
      </c>
      <c r="C2016" t="s">
        <v>68</v>
      </c>
      <c r="D2016" t="s">
        <v>58</v>
      </c>
      <c r="E2016">
        <v>2001</v>
      </c>
      <c r="F2016">
        <v>88</v>
      </c>
      <c r="G2016" t="s">
        <v>449</v>
      </c>
      <c r="H2016" t="s">
        <v>10114</v>
      </c>
      <c r="I2016" s="4">
        <v>24000000</v>
      </c>
      <c r="J2016" s="4">
        <v>20218</v>
      </c>
      <c r="K2016">
        <v>5.3</v>
      </c>
      <c r="L2016">
        <v>2.35</v>
      </c>
      <c r="M2016" t="s">
        <v>69</v>
      </c>
      <c r="N2016" t="s">
        <v>10112</v>
      </c>
      <c r="O2016">
        <v>269</v>
      </c>
      <c r="P2016" t="s">
        <v>6007</v>
      </c>
      <c r="Q2016">
        <v>1000</v>
      </c>
      <c r="R2016" t="s">
        <v>9561</v>
      </c>
      <c r="S2016">
        <v>489</v>
      </c>
      <c r="T2016" t="s">
        <v>3453</v>
      </c>
      <c r="U2016">
        <v>384</v>
      </c>
      <c r="V2016">
        <v>204</v>
      </c>
      <c r="W2016">
        <v>2557</v>
      </c>
      <c r="X2016">
        <v>2</v>
      </c>
      <c r="Y2016">
        <v>5431</v>
      </c>
      <c r="Z2016">
        <v>45</v>
      </c>
      <c r="AA2016">
        <v>50</v>
      </c>
      <c r="AB2016" t="s">
        <v>10115</v>
      </c>
    </row>
    <row r="2017" spans="1:28" x14ac:dyDescent="0.3">
      <c r="A2017" s="4" t="s">
        <v>10116</v>
      </c>
      <c r="B2017" t="s">
        <v>67</v>
      </c>
      <c r="C2017" t="s">
        <v>68</v>
      </c>
      <c r="D2017" t="s">
        <v>58</v>
      </c>
      <c r="E2017">
        <v>1999</v>
      </c>
      <c r="F2017">
        <v>127</v>
      </c>
      <c r="G2017" t="s">
        <v>1566</v>
      </c>
      <c r="H2017" t="s">
        <v>10117</v>
      </c>
      <c r="I2017" s="4">
        <v>24000000</v>
      </c>
      <c r="J2017" s="4">
        <v>28871190</v>
      </c>
      <c r="K2017">
        <v>7.3</v>
      </c>
      <c r="L2017">
        <v>1.85</v>
      </c>
      <c r="M2017" t="s">
        <v>612</v>
      </c>
      <c r="N2017" t="s">
        <v>1443</v>
      </c>
      <c r="O2017">
        <v>446</v>
      </c>
      <c r="P2017" t="s">
        <v>592</v>
      </c>
      <c r="Q2017">
        <v>11000</v>
      </c>
      <c r="R2017" t="s">
        <v>6003</v>
      </c>
      <c r="S2017">
        <v>1000</v>
      </c>
      <c r="T2017" t="s">
        <v>2553</v>
      </c>
      <c r="U2017">
        <v>898</v>
      </c>
      <c r="V2017">
        <v>0</v>
      </c>
      <c r="W2017">
        <v>13433</v>
      </c>
      <c r="X2017">
        <v>0</v>
      </c>
      <c r="Y2017">
        <v>125421</v>
      </c>
      <c r="Z2017">
        <v>133</v>
      </c>
      <c r="AA2017">
        <v>385</v>
      </c>
      <c r="AB2017" t="s">
        <v>10118</v>
      </c>
    </row>
    <row r="2018" spans="1:28" x14ac:dyDescent="0.3">
      <c r="A2018" s="4" t="s">
        <v>10119</v>
      </c>
      <c r="B2018" t="s">
        <v>67</v>
      </c>
      <c r="C2018" t="s">
        <v>68</v>
      </c>
      <c r="D2018" t="s">
        <v>58</v>
      </c>
      <c r="E2018">
        <v>2004</v>
      </c>
      <c r="F2018">
        <v>95</v>
      </c>
      <c r="G2018" t="s">
        <v>1700</v>
      </c>
      <c r="H2018" t="s">
        <v>10120</v>
      </c>
      <c r="I2018" s="4">
        <v>24000000</v>
      </c>
      <c r="J2018" s="4">
        <v>16964743</v>
      </c>
      <c r="K2018">
        <v>5.6</v>
      </c>
      <c r="L2018">
        <v>2.35</v>
      </c>
      <c r="M2018" t="s">
        <v>69</v>
      </c>
      <c r="N2018" t="s">
        <v>3116</v>
      </c>
      <c r="O2018">
        <v>126</v>
      </c>
      <c r="P2018" t="s">
        <v>6470</v>
      </c>
      <c r="Q2018">
        <v>2000</v>
      </c>
      <c r="R2018" t="s">
        <v>3244</v>
      </c>
      <c r="S2018">
        <v>989</v>
      </c>
      <c r="T2018" t="s">
        <v>1406</v>
      </c>
      <c r="U2018">
        <v>886</v>
      </c>
      <c r="V2018">
        <v>876</v>
      </c>
      <c r="W2018">
        <v>4681</v>
      </c>
      <c r="X2018">
        <v>1</v>
      </c>
      <c r="Y2018">
        <v>22844</v>
      </c>
      <c r="Z2018">
        <v>84</v>
      </c>
      <c r="AA2018">
        <v>140</v>
      </c>
      <c r="AB2018" t="s">
        <v>10121</v>
      </c>
    </row>
    <row r="2019" spans="1:28" x14ac:dyDescent="0.3">
      <c r="A2019" s="4" t="s">
        <v>10123</v>
      </c>
      <c r="B2019" t="s">
        <v>67</v>
      </c>
      <c r="C2019" t="s">
        <v>68</v>
      </c>
      <c r="D2019" t="s">
        <v>58</v>
      </c>
      <c r="E2019">
        <v>1999</v>
      </c>
      <c r="F2019">
        <v>87</v>
      </c>
      <c r="G2019" t="s">
        <v>10122</v>
      </c>
      <c r="H2019" t="s">
        <v>10125</v>
      </c>
      <c r="I2019" s="4">
        <v>24000000</v>
      </c>
      <c r="J2019" s="4">
        <v>16290976</v>
      </c>
      <c r="K2019">
        <v>6.2</v>
      </c>
      <c r="L2019">
        <v>1.85</v>
      </c>
      <c r="M2019" t="s">
        <v>304</v>
      </c>
      <c r="N2019" t="s">
        <v>3927</v>
      </c>
      <c r="O2019">
        <v>25</v>
      </c>
      <c r="P2019" t="s">
        <v>3349</v>
      </c>
      <c r="Q2019">
        <v>1000</v>
      </c>
      <c r="R2019" t="s">
        <v>2426</v>
      </c>
      <c r="S2019">
        <v>670</v>
      </c>
      <c r="T2019" t="s">
        <v>10124</v>
      </c>
      <c r="U2019">
        <v>611</v>
      </c>
      <c r="V2019">
        <v>619</v>
      </c>
      <c r="W2019">
        <v>3243</v>
      </c>
      <c r="X2019">
        <v>0</v>
      </c>
      <c r="Y2019">
        <v>14637</v>
      </c>
      <c r="Z2019">
        <v>70</v>
      </c>
      <c r="AA2019">
        <v>100</v>
      </c>
      <c r="AB2019" t="s">
        <v>10126</v>
      </c>
    </row>
    <row r="2020" spans="1:28" x14ac:dyDescent="0.3">
      <c r="A2020" s="4" t="s">
        <v>10131</v>
      </c>
      <c r="B2020" t="s">
        <v>67</v>
      </c>
      <c r="C2020" t="s">
        <v>68</v>
      </c>
      <c r="D2020" t="s">
        <v>58</v>
      </c>
      <c r="E2020">
        <v>1978</v>
      </c>
      <c r="F2020">
        <v>118</v>
      </c>
      <c r="G2020" t="s">
        <v>10129</v>
      </c>
      <c r="H2020" t="s">
        <v>10133</v>
      </c>
      <c r="I2020" s="4">
        <v>24000000</v>
      </c>
      <c r="J2020" s="4">
        <v>13000000</v>
      </c>
      <c r="K2020">
        <v>5.2</v>
      </c>
      <c r="L2020">
        <v>1.85</v>
      </c>
      <c r="M2020" t="s">
        <v>304</v>
      </c>
      <c r="N2020" t="s">
        <v>10127</v>
      </c>
      <c r="O2020">
        <v>0</v>
      </c>
      <c r="P2020" t="s">
        <v>10130</v>
      </c>
      <c r="Q2020">
        <v>738</v>
      </c>
      <c r="R2020" t="s">
        <v>10128</v>
      </c>
      <c r="S2020">
        <v>295</v>
      </c>
      <c r="T2020" t="s">
        <v>10132</v>
      </c>
      <c r="U2020">
        <v>227</v>
      </c>
      <c r="V2020">
        <v>0</v>
      </c>
      <c r="W2020">
        <v>1458</v>
      </c>
      <c r="X2020">
        <v>0</v>
      </c>
      <c r="Y2020">
        <v>10895</v>
      </c>
      <c r="Z2020">
        <v>32</v>
      </c>
      <c r="AA2020">
        <v>150</v>
      </c>
      <c r="AB2020" t="s">
        <v>10134</v>
      </c>
    </row>
    <row r="2021" spans="1:28" x14ac:dyDescent="0.3">
      <c r="A2021" s="4" t="s">
        <v>10136</v>
      </c>
      <c r="B2021" t="s">
        <v>67</v>
      </c>
      <c r="C2021" t="s">
        <v>68</v>
      </c>
      <c r="D2021" t="s">
        <v>58</v>
      </c>
      <c r="E2021">
        <v>2000</v>
      </c>
      <c r="F2021">
        <v>107</v>
      </c>
      <c r="G2021" t="s">
        <v>3923</v>
      </c>
      <c r="H2021" t="s">
        <v>10137</v>
      </c>
      <c r="I2021" s="4">
        <v>24000000</v>
      </c>
      <c r="J2021" s="4">
        <v>12372410</v>
      </c>
      <c r="K2021">
        <v>5.3</v>
      </c>
      <c r="L2021">
        <v>1.85</v>
      </c>
      <c r="M2021" t="s">
        <v>69</v>
      </c>
      <c r="N2021" t="s">
        <v>4109</v>
      </c>
      <c r="O2021">
        <v>48</v>
      </c>
      <c r="P2021" t="s">
        <v>457</v>
      </c>
      <c r="Q2021">
        <v>1000</v>
      </c>
      <c r="R2021" t="s">
        <v>10135</v>
      </c>
      <c r="S2021">
        <v>957</v>
      </c>
      <c r="T2021" t="s">
        <v>3274</v>
      </c>
      <c r="U2021">
        <v>940</v>
      </c>
      <c r="V2021">
        <v>650</v>
      </c>
      <c r="W2021">
        <v>4971</v>
      </c>
      <c r="X2021">
        <v>1</v>
      </c>
      <c r="Y2021">
        <v>11709</v>
      </c>
      <c r="Z2021">
        <v>51</v>
      </c>
      <c r="AA2021">
        <v>101</v>
      </c>
      <c r="AB2021" t="s">
        <v>10138</v>
      </c>
    </row>
    <row r="2022" spans="1:28" x14ac:dyDescent="0.3">
      <c r="A2022" s="4" t="s">
        <v>10139</v>
      </c>
      <c r="B2022" t="s">
        <v>67</v>
      </c>
      <c r="C2022" t="s">
        <v>68</v>
      </c>
      <c r="D2022" t="s">
        <v>58</v>
      </c>
      <c r="E2022">
        <v>1999</v>
      </c>
      <c r="F2022">
        <v>124</v>
      </c>
      <c r="G2022" t="s">
        <v>6281</v>
      </c>
      <c r="H2022" t="s">
        <v>10141</v>
      </c>
      <c r="I2022" s="4">
        <v>24000000</v>
      </c>
      <c r="J2022" s="4">
        <v>8427204</v>
      </c>
      <c r="K2022">
        <v>5.4</v>
      </c>
      <c r="L2022">
        <v>2.35</v>
      </c>
      <c r="M2022" t="s">
        <v>612</v>
      </c>
      <c r="N2022" t="s">
        <v>3173</v>
      </c>
      <c r="O2022">
        <v>41</v>
      </c>
      <c r="P2022" t="s">
        <v>4471</v>
      </c>
      <c r="Q2022">
        <v>512</v>
      </c>
      <c r="R2022" t="s">
        <v>3862</v>
      </c>
      <c r="S2022">
        <v>481</v>
      </c>
      <c r="T2022" t="s">
        <v>10140</v>
      </c>
      <c r="U2022">
        <v>197</v>
      </c>
      <c r="V2022">
        <v>153</v>
      </c>
      <c r="W2022">
        <v>1523</v>
      </c>
      <c r="X2022">
        <v>0</v>
      </c>
      <c r="Y2022">
        <v>10100</v>
      </c>
      <c r="Z2022">
        <v>73</v>
      </c>
      <c r="AA2022">
        <v>59</v>
      </c>
      <c r="AB2022" t="s">
        <v>10142</v>
      </c>
    </row>
    <row r="2023" spans="1:28" x14ac:dyDescent="0.3">
      <c r="A2023" s="4" t="s">
        <v>10144</v>
      </c>
      <c r="B2023" t="s">
        <v>67</v>
      </c>
      <c r="C2023" t="s">
        <v>68</v>
      </c>
      <c r="D2023" t="s">
        <v>58</v>
      </c>
      <c r="E2023">
        <v>2011</v>
      </c>
      <c r="F2023">
        <v>89</v>
      </c>
      <c r="G2023" t="s">
        <v>1700</v>
      </c>
      <c r="H2023" t="s">
        <v>10145</v>
      </c>
      <c r="I2023" s="4">
        <v>24000000</v>
      </c>
      <c r="J2023" s="4">
        <v>9639242</v>
      </c>
      <c r="K2023">
        <v>4.9000000000000004</v>
      </c>
      <c r="L2023">
        <v>1.85</v>
      </c>
      <c r="M2023" t="s">
        <v>69</v>
      </c>
      <c r="N2023" t="s">
        <v>10143</v>
      </c>
      <c r="O2023">
        <v>41</v>
      </c>
      <c r="P2023" t="s">
        <v>4411</v>
      </c>
      <c r="Q2023">
        <v>2000</v>
      </c>
      <c r="R2023" t="s">
        <v>6499</v>
      </c>
      <c r="S2023">
        <v>1000</v>
      </c>
      <c r="T2023" t="s">
        <v>4502</v>
      </c>
      <c r="U2023">
        <v>847</v>
      </c>
      <c r="V2023">
        <v>0</v>
      </c>
      <c r="W2023">
        <v>5470</v>
      </c>
      <c r="X2023">
        <v>0</v>
      </c>
      <c r="Y2023">
        <v>16437</v>
      </c>
      <c r="Z2023">
        <v>169</v>
      </c>
      <c r="AA2023">
        <v>68</v>
      </c>
      <c r="AB2023" t="s">
        <v>10146</v>
      </c>
    </row>
    <row r="2024" spans="1:28" x14ac:dyDescent="0.3">
      <c r="A2024" s="4" t="s">
        <v>10148</v>
      </c>
      <c r="B2024" t="s">
        <v>67</v>
      </c>
      <c r="C2024" t="s">
        <v>68</v>
      </c>
      <c r="D2024" t="s">
        <v>58</v>
      </c>
      <c r="E2024">
        <v>2010</v>
      </c>
      <c r="F2024">
        <v>88</v>
      </c>
      <c r="G2024" t="s">
        <v>7572</v>
      </c>
      <c r="H2024" t="s">
        <v>10149</v>
      </c>
      <c r="I2024" s="4">
        <v>24000000</v>
      </c>
      <c r="J2024" s="4">
        <v>25003072</v>
      </c>
      <c r="K2024">
        <v>5.5</v>
      </c>
      <c r="L2024">
        <v>2.35</v>
      </c>
      <c r="M2024" t="s">
        <v>612</v>
      </c>
      <c r="N2024" t="s">
        <v>7473</v>
      </c>
      <c r="O2024">
        <v>192</v>
      </c>
      <c r="P2024" t="s">
        <v>1565</v>
      </c>
      <c r="Q2024">
        <v>3000</v>
      </c>
      <c r="R2024" t="s">
        <v>10147</v>
      </c>
      <c r="S2024">
        <v>859</v>
      </c>
      <c r="T2024" t="s">
        <v>4502</v>
      </c>
      <c r="U2024">
        <v>847</v>
      </c>
      <c r="V2024">
        <v>13000</v>
      </c>
      <c r="W2024">
        <v>5737</v>
      </c>
      <c r="X2024">
        <v>0</v>
      </c>
      <c r="Y2024">
        <v>72552</v>
      </c>
      <c r="Z2024">
        <v>365</v>
      </c>
      <c r="AA2024">
        <v>374</v>
      </c>
      <c r="AB2024" t="s">
        <v>10150</v>
      </c>
    </row>
    <row r="2025" spans="1:28" x14ac:dyDescent="0.3">
      <c r="A2025" s="4" t="s">
        <v>10151</v>
      </c>
      <c r="B2025" t="s">
        <v>67</v>
      </c>
      <c r="C2025" t="s">
        <v>68</v>
      </c>
      <c r="D2025" t="s">
        <v>24160</v>
      </c>
      <c r="E2025">
        <v>2004</v>
      </c>
      <c r="F2025">
        <v>118</v>
      </c>
      <c r="G2025" t="s">
        <v>6504</v>
      </c>
      <c r="H2025" t="s">
        <v>10152</v>
      </c>
      <c r="I2025" s="4">
        <v>23000000</v>
      </c>
      <c r="J2025" s="4">
        <v>6144806</v>
      </c>
      <c r="K2025">
        <v>6.7</v>
      </c>
      <c r="L2025">
        <v>2.35</v>
      </c>
      <c r="M2025" t="s">
        <v>69</v>
      </c>
      <c r="N2025" t="s">
        <v>147</v>
      </c>
      <c r="O2025">
        <v>18000</v>
      </c>
      <c r="P2025" t="s">
        <v>147</v>
      </c>
      <c r="Q2025">
        <v>18000</v>
      </c>
      <c r="R2025" t="s">
        <v>2416</v>
      </c>
      <c r="S2025">
        <v>5000</v>
      </c>
      <c r="T2025" t="s">
        <v>8303</v>
      </c>
      <c r="U2025">
        <v>286</v>
      </c>
      <c r="V2025">
        <v>0</v>
      </c>
      <c r="W2025">
        <v>23689</v>
      </c>
      <c r="X2025">
        <v>1</v>
      </c>
      <c r="Y2025">
        <v>12821</v>
      </c>
      <c r="Z2025">
        <v>113</v>
      </c>
      <c r="AA2025">
        <v>248</v>
      </c>
      <c r="AB2025" t="s">
        <v>10153</v>
      </c>
    </row>
    <row r="2026" spans="1:28" x14ac:dyDescent="0.3">
      <c r="A2026" s="4" t="s">
        <v>10154</v>
      </c>
      <c r="B2026" t="s">
        <v>67</v>
      </c>
      <c r="C2026" t="s">
        <v>68</v>
      </c>
      <c r="D2026" t="s">
        <v>58</v>
      </c>
      <c r="E2026">
        <v>1998</v>
      </c>
      <c r="F2026">
        <v>93</v>
      </c>
      <c r="G2026" t="s">
        <v>3072</v>
      </c>
      <c r="H2026" t="s">
        <v>10156</v>
      </c>
      <c r="I2026" s="4">
        <v>24000000</v>
      </c>
      <c r="J2026" s="4">
        <v>4308981</v>
      </c>
      <c r="K2026">
        <v>3.9</v>
      </c>
      <c r="L2026" t="s">
        <v>24161</v>
      </c>
      <c r="M2026" t="s">
        <v>122</v>
      </c>
      <c r="N2026" t="s">
        <v>8668</v>
      </c>
      <c r="O2026">
        <v>9</v>
      </c>
      <c r="P2026" t="s">
        <v>360</v>
      </c>
      <c r="Q2026">
        <v>23000</v>
      </c>
      <c r="R2026" t="s">
        <v>119</v>
      </c>
      <c r="S2026">
        <v>284</v>
      </c>
      <c r="T2026" t="s">
        <v>10155</v>
      </c>
      <c r="U2026">
        <v>254</v>
      </c>
      <c r="V2026">
        <v>839</v>
      </c>
      <c r="W2026">
        <v>24436</v>
      </c>
      <c r="X2026">
        <v>2</v>
      </c>
      <c r="Y2026">
        <v>2265</v>
      </c>
      <c r="Z2026">
        <v>18</v>
      </c>
      <c r="AA2026">
        <v>37</v>
      </c>
      <c r="AB2026" t="s">
        <v>10157</v>
      </c>
    </row>
    <row r="2027" spans="1:28" x14ac:dyDescent="0.3">
      <c r="A2027" s="4" t="s">
        <v>10162</v>
      </c>
      <c r="B2027" t="s">
        <v>67</v>
      </c>
      <c r="C2027" t="s">
        <v>86</v>
      </c>
      <c r="D2027" t="s">
        <v>58</v>
      </c>
      <c r="E2027">
        <v>1993</v>
      </c>
      <c r="F2027">
        <v>80</v>
      </c>
      <c r="G2027" t="s">
        <v>10160</v>
      </c>
      <c r="H2027" t="s">
        <v>10164</v>
      </c>
      <c r="I2027" s="4">
        <v>28000000</v>
      </c>
      <c r="J2027" s="4">
        <v>669276</v>
      </c>
      <c r="K2027">
        <v>7.2</v>
      </c>
      <c r="L2027">
        <v>2.35</v>
      </c>
      <c r="M2027" t="s">
        <v>304</v>
      </c>
      <c r="N2027" t="s">
        <v>10158</v>
      </c>
      <c r="O2027">
        <v>18</v>
      </c>
      <c r="P2027" t="s">
        <v>10161</v>
      </c>
      <c r="Q2027">
        <v>742</v>
      </c>
      <c r="R2027" t="s">
        <v>10159</v>
      </c>
      <c r="S2027">
        <v>83</v>
      </c>
      <c r="T2027" t="s">
        <v>10163</v>
      </c>
      <c r="U2027">
        <v>73</v>
      </c>
      <c r="V2027">
        <v>408</v>
      </c>
      <c r="W2027">
        <v>1088</v>
      </c>
      <c r="X2027">
        <v>0</v>
      </c>
      <c r="Y2027">
        <v>2541</v>
      </c>
      <c r="Z2027">
        <v>10</v>
      </c>
      <c r="AA2027">
        <v>47</v>
      </c>
      <c r="AB2027" t="s">
        <v>10165</v>
      </c>
    </row>
    <row r="2028" spans="1:28" x14ac:dyDescent="0.3">
      <c r="A2028" s="4" t="s">
        <v>10167</v>
      </c>
      <c r="B2028" t="s">
        <v>67</v>
      </c>
      <c r="C2028" t="s">
        <v>86</v>
      </c>
      <c r="D2028" t="s">
        <v>58</v>
      </c>
      <c r="E2028">
        <v>2004</v>
      </c>
      <c r="F2028">
        <v>120</v>
      </c>
      <c r="G2028" t="s">
        <v>241</v>
      </c>
      <c r="H2028" t="s">
        <v>10168</v>
      </c>
      <c r="I2028" s="4">
        <v>24000000</v>
      </c>
      <c r="J2028" s="4">
        <v>42880</v>
      </c>
      <c r="K2028">
        <v>5.0999999999999996</v>
      </c>
      <c r="L2028">
        <v>1.85</v>
      </c>
      <c r="M2028" t="s">
        <v>122</v>
      </c>
      <c r="N2028" t="s">
        <v>10166</v>
      </c>
      <c r="O2028">
        <v>6</v>
      </c>
      <c r="P2028" t="s">
        <v>1765</v>
      </c>
      <c r="Q2028">
        <v>22000</v>
      </c>
      <c r="R2028" t="s">
        <v>2426</v>
      </c>
      <c r="S2028">
        <v>670</v>
      </c>
      <c r="T2028" t="s">
        <v>6733</v>
      </c>
      <c r="U2028">
        <v>382</v>
      </c>
      <c r="V2028">
        <v>181</v>
      </c>
      <c r="W2028">
        <v>23769</v>
      </c>
      <c r="X2028">
        <v>3</v>
      </c>
      <c r="Y2028">
        <v>2919</v>
      </c>
      <c r="Z2028">
        <v>16</v>
      </c>
      <c r="AA2028">
        <v>50</v>
      </c>
      <c r="AB2028" t="s">
        <v>10169</v>
      </c>
    </row>
    <row r="2029" spans="1:28" x14ac:dyDescent="0.3">
      <c r="A2029" s="4" t="s">
        <v>10170</v>
      </c>
      <c r="B2029" t="s">
        <v>67</v>
      </c>
      <c r="C2029" t="s">
        <v>68</v>
      </c>
      <c r="D2029" t="s">
        <v>58</v>
      </c>
      <c r="E2029">
        <v>2010</v>
      </c>
      <c r="F2029">
        <v>98</v>
      </c>
      <c r="G2029" t="s">
        <v>491</v>
      </c>
      <c r="H2029" t="s">
        <v>10171</v>
      </c>
      <c r="I2029" s="4">
        <v>24000000</v>
      </c>
      <c r="J2029" s="4">
        <v>23225911</v>
      </c>
      <c r="K2029">
        <v>6.5</v>
      </c>
      <c r="L2029">
        <v>2.35</v>
      </c>
      <c r="M2029" t="s">
        <v>612</v>
      </c>
      <c r="N2029" t="s">
        <v>7777</v>
      </c>
      <c r="O2029">
        <v>88</v>
      </c>
      <c r="P2029" t="s">
        <v>1097</v>
      </c>
      <c r="Q2029">
        <v>12000</v>
      </c>
      <c r="R2029" t="s">
        <v>4837</v>
      </c>
      <c r="S2029">
        <v>854</v>
      </c>
      <c r="T2029" t="s">
        <v>5269</v>
      </c>
      <c r="U2029">
        <v>706</v>
      </c>
      <c r="V2029">
        <v>12000</v>
      </c>
      <c r="W2029">
        <v>14699</v>
      </c>
      <c r="X2029">
        <v>1</v>
      </c>
      <c r="Y2029">
        <v>80574</v>
      </c>
      <c r="Z2029">
        <v>196</v>
      </c>
      <c r="AA2029">
        <v>157</v>
      </c>
      <c r="AB2029" t="s">
        <v>10172</v>
      </c>
    </row>
    <row r="2030" spans="1:28" x14ac:dyDescent="0.3">
      <c r="A2030" s="4" t="s">
        <v>10173</v>
      </c>
      <c r="B2030" t="s">
        <v>703</v>
      </c>
      <c r="C2030" t="s">
        <v>704</v>
      </c>
      <c r="D2030" t="s">
        <v>58</v>
      </c>
      <c r="E2030">
        <v>2004</v>
      </c>
      <c r="F2030">
        <v>119</v>
      </c>
      <c r="G2030" t="s">
        <v>655</v>
      </c>
      <c r="H2030" t="s">
        <v>10174</v>
      </c>
      <c r="I2030" s="4">
        <v>24000000</v>
      </c>
      <c r="J2030" s="4">
        <v>4710455</v>
      </c>
      <c r="K2030">
        <v>8.1999999999999993</v>
      </c>
      <c r="L2030">
        <v>1.85</v>
      </c>
      <c r="M2030" t="s">
        <v>122</v>
      </c>
      <c r="N2030" t="s">
        <v>7770</v>
      </c>
      <c r="O2030">
        <v>6000</v>
      </c>
      <c r="P2030" t="s">
        <v>88</v>
      </c>
      <c r="Q2030">
        <v>23000</v>
      </c>
      <c r="R2030" t="s">
        <v>1764</v>
      </c>
      <c r="S2030">
        <v>713</v>
      </c>
      <c r="T2030" t="s">
        <v>1110</v>
      </c>
      <c r="U2030">
        <v>422</v>
      </c>
      <c r="V2030">
        <v>13000</v>
      </c>
      <c r="W2030">
        <v>24263</v>
      </c>
      <c r="X2030">
        <v>0</v>
      </c>
      <c r="Y2030">
        <v>214091</v>
      </c>
      <c r="Z2030">
        <v>212</v>
      </c>
      <c r="AA2030">
        <v>330</v>
      </c>
      <c r="AB2030" t="s">
        <v>10175</v>
      </c>
    </row>
    <row r="2031" spans="1:28" x14ac:dyDescent="0.3">
      <c r="A2031" s="4" t="s">
        <v>10177</v>
      </c>
      <c r="B2031" t="s">
        <v>67</v>
      </c>
      <c r="C2031" t="s">
        <v>68</v>
      </c>
      <c r="D2031" t="s">
        <v>58</v>
      </c>
      <c r="E2031">
        <v>2009</v>
      </c>
      <c r="F2031">
        <v>88</v>
      </c>
      <c r="G2031" t="s">
        <v>10176</v>
      </c>
      <c r="H2031" t="s">
        <v>10179</v>
      </c>
      <c r="I2031" s="4">
        <v>23600000</v>
      </c>
      <c r="J2031" s="4">
        <v>75590286</v>
      </c>
      <c r="K2031">
        <v>7.7</v>
      </c>
      <c r="L2031">
        <v>2.35</v>
      </c>
      <c r="M2031" t="s">
        <v>612</v>
      </c>
      <c r="N2031" t="s">
        <v>4221</v>
      </c>
      <c r="O2031">
        <v>181</v>
      </c>
      <c r="P2031" t="s">
        <v>209</v>
      </c>
      <c r="Q2031">
        <v>15000</v>
      </c>
      <c r="R2031" t="s">
        <v>574</v>
      </c>
      <c r="S2031">
        <v>13000</v>
      </c>
      <c r="T2031" t="s">
        <v>10178</v>
      </c>
      <c r="U2031">
        <v>11</v>
      </c>
      <c r="V2031">
        <v>26000</v>
      </c>
      <c r="W2031">
        <v>28011</v>
      </c>
      <c r="X2031">
        <v>4</v>
      </c>
      <c r="Y2031">
        <v>386217</v>
      </c>
      <c r="Z2031">
        <v>445</v>
      </c>
      <c r="AA2031">
        <v>553</v>
      </c>
      <c r="AB2031" t="s">
        <v>10180</v>
      </c>
    </row>
    <row r="2032" spans="1:28" x14ac:dyDescent="0.3">
      <c r="A2032" s="4" t="s">
        <v>10181</v>
      </c>
      <c r="B2032" t="s">
        <v>67</v>
      </c>
      <c r="C2032" t="s">
        <v>68</v>
      </c>
      <c r="D2032" t="s">
        <v>24160</v>
      </c>
      <c r="E2032">
        <v>1998</v>
      </c>
      <c r="F2032">
        <v>90</v>
      </c>
      <c r="G2032" t="s">
        <v>3923</v>
      </c>
      <c r="H2032" t="s">
        <v>10182</v>
      </c>
      <c r="I2032" s="4">
        <v>20000000</v>
      </c>
      <c r="J2032" s="4">
        <v>161487252</v>
      </c>
      <c r="K2032">
        <v>6.1</v>
      </c>
      <c r="L2032">
        <v>1.85</v>
      </c>
      <c r="M2032" t="s">
        <v>69</v>
      </c>
      <c r="N2032" t="s">
        <v>1648</v>
      </c>
      <c r="O2032">
        <v>153</v>
      </c>
      <c r="P2032" t="s">
        <v>2199</v>
      </c>
      <c r="Q2032">
        <v>11000</v>
      </c>
      <c r="R2032" t="s">
        <v>1354</v>
      </c>
      <c r="S2032">
        <v>1000</v>
      </c>
      <c r="T2032" t="s">
        <v>3033</v>
      </c>
      <c r="U2032">
        <v>427</v>
      </c>
      <c r="V2032">
        <v>0</v>
      </c>
      <c r="W2032">
        <v>13823</v>
      </c>
      <c r="X2032">
        <v>0</v>
      </c>
      <c r="Y2032">
        <v>119450</v>
      </c>
      <c r="Z2032">
        <v>108</v>
      </c>
      <c r="AA2032">
        <v>300</v>
      </c>
      <c r="AB2032" t="s">
        <v>10183</v>
      </c>
    </row>
    <row r="2033" spans="1:28" x14ac:dyDescent="0.3">
      <c r="A2033" s="4" t="s">
        <v>10184</v>
      </c>
      <c r="B2033" t="s">
        <v>67</v>
      </c>
      <c r="C2033" t="s">
        <v>68</v>
      </c>
      <c r="D2033" t="s">
        <v>58</v>
      </c>
      <c r="E2033">
        <v>1980</v>
      </c>
      <c r="F2033">
        <v>127</v>
      </c>
      <c r="G2033" t="s">
        <v>61</v>
      </c>
      <c r="H2033" t="s">
        <v>10186</v>
      </c>
      <c r="I2033" s="4">
        <v>18000000</v>
      </c>
      <c r="J2033" s="4">
        <v>290158751</v>
      </c>
      <c r="K2033">
        <v>8.8000000000000007</v>
      </c>
      <c r="L2033">
        <v>2.35</v>
      </c>
      <c r="M2033" t="s">
        <v>122</v>
      </c>
      <c r="N2033" t="s">
        <v>7169</v>
      </c>
      <c r="O2033">
        <v>883</v>
      </c>
      <c r="P2033" t="s">
        <v>418</v>
      </c>
      <c r="Q2033">
        <v>11000</v>
      </c>
      <c r="R2033" t="s">
        <v>7864</v>
      </c>
      <c r="S2033">
        <v>504</v>
      </c>
      <c r="T2033" t="s">
        <v>10185</v>
      </c>
      <c r="U2033">
        <v>441</v>
      </c>
      <c r="V2033">
        <v>17000</v>
      </c>
      <c r="W2033">
        <v>12643</v>
      </c>
      <c r="X2033">
        <v>0</v>
      </c>
      <c r="Y2033">
        <v>837759</v>
      </c>
      <c r="Z2033">
        <v>223</v>
      </c>
      <c r="AA2033">
        <v>900</v>
      </c>
      <c r="AB2033" t="s">
        <v>10187</v>
      </c>
    </row>
    <row r="2034" spans="1:28" x14ac:dyDescent="0.3">
      <c r="A2034" s="4" t="s">
        <v>10188</v>
      </c>
      <c r="B2034" t="s">
        <v>67</v>
      </c>
      <c r="C2034" t="s">
        <v>68</v>
      </c>
      <c r="D2034" t="s">
        <v>58</v>
      </c>
      <c r="E2034">
        <v>1995</v>
      </c>
      <c r="F2034">
        <v>119</v>
      </c>
      <c r="G2034" t="s">
        <v>3566</v>
      </c>
      <c r="H2034" t="s">
        <v>10190</v>
      </c>
      <c r="I2034" s="4">
        <v>19000000</v>
      </c>
      <c r="J2034" s="4">
        <v>65807024</v>
      </c>
      <c r="K2034">
        <v>6.8</v>
      </c>
      <c r="L2034">
        <v>1.85</v>
      </c>
      <c r="M2034" t="s">
        <v>612</v>
      </c>
      <c r="N2034" t="s">
        <v>305</v>
      </c>
      <c r="O2034">
        <v>0</v>
      </c>
      <c r="P2034" t="s">
        <v>193</v>
      </c>
      <c r="Q2034">
        <v>10000</v>
      </c>
      <c r="R2034" t="s">
        <v>2480</v>
      </c>
      <c r="S2034">
        <v>345</v>
      </c>
      <c r="T2034" t="s">
        <v>10189</v>
      </c>
      <c r="U2034">
        <v>244</v>
      </c>
      <c r="V2034">
        <v>0</v>
      </c>
      <c r="W2034">
        <v>11013</v>
      </c>
      <c r="X2034">
        <v>0</v>
      </c>
      <c r="Y2034">
        <v>172405</v>
      </c>
      <c r="Z2034">
        <v>63</v>
      </c>
      <c r="AA2034">
        <v>203</v>
      </c>
      <c r="AB2034" t="s">
        <v>10191</v>
      </c>
    </row>
    <row r="2035" spans="1:28" x14ac:dyDescent="0.3">
      <c r="A2035" s="4" t="s">
        <v>10192</v>
      </c>
      <c r="B2035" t="s">
        <v>67</v>
      </c>
      <c r="C2035" t="s">
        <v>68</v>
      </c>
      <c r="D2035" t="s">
        <v>58</v>
      </c>
      <c r="E2035">
        <v>1991</v>
      </c>
      <c r="F2035">
        <v>85</v>
      </c>
      <c r="G2035" t="s">
        <v>1034</v>
      </c>
      <c r="H2035" t="s">
        <v>10194</v>
      </c>
      <c r="I2035" s="4">
        <v>23000000</v>
      </c>
      <c r="J2035" s="4">
        <v>86930411</v>
      </c>
      <c r="K2035">
        <v>6.8</v>
      </c>
      <c r="L2035">
        <v>1.85</v>
      </c>
      <c r="M2035" t="s">
        <v>69</v>
      </c>
      <c r="N2035" t="s">
        <v>5702</v>
      </c>
      <c r="O2035">
        <v>119</v>
      </c>
      <c r="P2035" t="s">
        <v>8003</v>
      </c>
      <c r="Q2035">
        <v>3000</v>
      </c>
      <c r="R2035" t="s">
        <v>8276</v>
      </c>
      <c r="S2035">
        <v>348</v>
      </c>
      <c r="T2035" t="s">
        <v>10193</v>
      </c>
      <c r="U2035">
        <v>144</v>
      </c>
      <c r="V2035">
        <v>0</v>
      </c>
      <c r="W2035">
        <v>3847</v>
      </c>
      <c r="X2035">
        <v>6</v>
      </c>
      <c r="Y2035">
        <v>83269</v>
      </c>
      <c r="Z2035">
        <v>43</v>
      </c>
      <c r="AA2035">
        <v>87</v>
      </c>
      <c r="AB2035" t="s">
        <v>10195</v>
      </c>
    </row>
    <row r="2036" spans="1:28" x14ac:dyDescent="0.3">
      <c r="A2036" s="4" t="s">
        <v>10197</v>
      </c>
      <c r="B2036" t="s">
        <v>67</v>
      </c>
      <c r="C2036" t="s">
        <v>68</v>
      </c>
      <c r="D2036" t="s">
        <v>58</v>
      </c>
      <c r="E2036">
        <v>2000</v>
      </c>
      <c r="F2036">
        <v>98</v>
      </c>
      <c r="G2036" t="s">
        <v>5544</v>
      </c>
      <c r="H2036" t="s">
        <v>10199</v>
      </c>
      <c r="I2036" s="4">
        <v>23000000</v>
      </c>
      <c r="J2036" s="4">
        <v>53302314</v>
      </c>
      <c r="K2036">
        <v>6.7</v>
      </c>
      <c r="L2036">
        <v>1.85</v>
      </c>
      <c r="M2036" t="s">
        <v>612</v>
      </c>
      <c r="N2036" t="s">
        <v>5496</v>
      </c>
      <c r="O2036">
        <v>70</v>
      </c>
      <c r="P2036" t="s">
        <v>6007</v>
      </c>
      <c r="Q2036">
        <v>1000</v>
      </c>
      <c r="R2036" t="s">
        <v>10196</v>
      </c>
      <c r="S2036">
        <v>847</v>
      </c>
      <c r="T2036" t="s">
        <v>10198</v>
      </c>
      <c r="U2036">
        <v>591</v>
      </c>
      <c r="V2036">
        <v>0</v>
      </c>
      <c r="W2036">
        <v>3345</v>
      </c>
      <c r="X2036">
        <v>1</v>
      </c>
      <c r="Y2036">
        <v>181058</v>
      </c>
      <c r="Z2036">
        <v>211</v>
      </c>
      <c r="AA2036">
        <v>674</v>
      </c>
      <c r="AB2036" t="s">
        <v>10200</v>
      </c>
    </row>
    <row r="2037" spans="1:28" x14ac:dyDescent="0.3">
      <c r="A2037" s="4" t="s">
        <v>10201</v>
      </c>
      <c r="B2037" t="s">
        <v>67</v>
      </c>
      <c r="C2037" t="s">
        <v>68</v>
      </c>
      <c r="D2037" t="s">
        <v>58</v>
      </c>
      <c r="E2037">
        <v>2011</v>
      </c>
      <c r="F2037">
        <v>101</v>
      </c>
      <c r="G2037" t="s">
        <v>19</v>
      </c>
      <c r="H2037" t="s">
        <v>10202</v>
      </c>
      <c r="I2037" s="4">
        <v>12500000</v>
      </c>
      <c r="J2037" s="4">
        <v>40962534</v>
      </c>
      <c r="K2037">
        <v>7.1</v>
      </c>
      <c r="L2037">
        <v>2.35</v>
      </c>
      <c r="M2037" t="s">
        <v>612</v>
      </c>
      <c r="N2037" t="s">
        <v>3414</v>
      </c>
      <c r="O2037">
        <v>0</v>
      </c>
      <c r="P2037" t="s">
        <v>4222</v>
      </c>
      <c r="Q2037">
        <v>33000</v>
      </c>
      <c r="R2037" t="s">
        <v>724</v>
      </c>
      <c r="S2037">
        <v>22000</v>
      </c>
      <c r="T2037" t="s">
        <v>1425</v>
      </c>
      <c r="U2037">
        <v>1000</v>
      </c>
      <c r="V2037">
        <v>22000</v>
      </c>
      <c r="W2037">
        <v>57077</v>
      </c>
      <c r="X2037">
        <v>1</v>
      </c>
      <c r="Y2037">
        <v>188652</v>
      </c>
      <c r="Z2037">
        <v>421</v>
      </c>
      <c r="AA2037">
        <v>288</v>
      </c>
      <c r="AB2037" t="s">
        <v>10203</v>
      </c>
    </row>
    <row r="2038" spans="1:28" x14ac:dyDescent="0.3">
      <c r="A2038" s="4" t="s">
        <v>10205</v>
      </c>
      <c r="B2038" t="s">
        <v>67</v>
      </c>
      <c r="C2038" t="s">
        <v>68</v>
      </c>
      <c r="D2038" t="s">
        <v>58</v>
      </c>
      <c r="E2038">
        <v>2000</v>
      </c>
      <c r="F2038">
        <v>112</v>
      </c>
      <c r="G2038" t="s">
        <v>10204</v>
      </c>
      <c r="H2038" t="s">
        <v>10206</v>
      </c>
      <c r="I2038" s="4">
        <v>23000000</v>
      </c>
      <c r="J2038" s="4">
        <v>39235088</v>
      </c>
      <c r="K2038">
        <v>7.1</v>
      </c>
      <c r="L2038">
        <v>2.35</v>
      </c>
      <c r="M2038" t="s">
        <v>612</v>
      </c>
      <c r="N2038" t="s">
        <v>1416</v>
      </c>
      <c r="O2038">
        <v>123</v>
      </c>
      <c r="P2038" t="s">
        <v>364</v>
      </c>
      <c r="Q2038">
        <v>14000</v>
      </c>
      <c r="R2038" t="s">
        <v>3386</v>
      </c>
      <c r="S2038">
        <v>991</v>
      </c>
      <c r="T2038" t="s">
        <v>2068</v>
      </c>
      <c r="U2038">
        <v>787</v>
      </c>
      <c r="V2038">
        <v>5000</v>
      </c>
      <c r="W2038">
        <v>16196</v>
      </c>
      <c r="X2038">
        <v>0</v>
      </c>
      <c r="Y2038">
        <v>193962</v>
      </c>
      <c r="Z2038">
        <v>214</v>
      </c>
      <c r="AA2038">
        <v>805</v>
      </c>
      <c r="AB2038" t="s">
        <v>10207</v>
      </c>
    </row>
    <row r="2039" spans="1:28" x14ac:dyDescent="0.3">
      <c r="A2039" s="4" t="s">
        <v>10208</v>
      </c>
      <c r="B2039" t="s">
        <v>67</v>
      </c>
      <c r="C2039" t="s">
        <v>68</v>
      </c>
      <c r="D2039" t="s">
        <v>58</v>
      </c>
      <c r="E2039">
        <v>2001</v>
      </c>
      <c r="F2039">
        <v>97</v>
      </c>
      <c r="G2039" t="s">
        <v>1700</v>
      </c>
      <c r="H2039" t="s">
        <v>10210</v>
      </c>
      <c r="I2039" s="4">
        <v>23000000</v>
      </c>
      <c r="J2039" s="4">
        <v>27338033</v>
      </c>
      <c r="K2039">
        <v>6.1</v>
      </c>
      <c r="L2039">
        <v>1.85</v>
      </c>
      <c r="M2039" t="s">
        <v>69</v>
      </c>
      <c r="N2039" t="s">
        <v>1041</v>
      </c>
      <c r="O2039">
        <v>956</v>
      </c>
      <c r="P2039" t="s">
        <v>290</v>
      </c>
      <c r="Q2039">
        <v>20000</v>
      </c>
      <c r="R2039" t="s">
        <v>4770</v>
      </c>
      <c r="S2039">
        <v>551</v>
      </c>
      <c r="T2039" t="s">
        <v>10209</v>
      </c>
      <c r="U2039">
        <v>99</v>
      </c>
      <c r="V2039">
        <v>0</v>
      </c>
      <c r="W2039">
        <v>20798</v>
      </c>
      <c r="X2039">
        <v>3</v>
      </c>
      <c r="Y2039">
        <v>19709</v>
      </c>
      <c r="Z2039">
        <v>92</v>
      </c>
      <c r="AA2039">
        <v>167</v>
      </c>
      <c r="AB2039" t="s">
        <v>10211</v>
      </c>
    </row>
    <row r="2040" spans="1:28" x14ac:dyDescent="0.3">
      <c r="A2040" s="4" t="s">
        <v>10213</v>
      </c>
      <c r="B2040" t="s">
        <v>67</v>
      </c>
      <c r="C2040" t="s">
        <v>68</v>
      </c>
      <c r="D2040" t="s">
        <v>58</v>
      </c>
      <c r="E2040">
        <v>2013</v>
      </c>
      <c r="F2040">
        <v>126</v>
      </c>
      <c r="G2040" t="s">
        <v>5500</v>
      </c>
      <c r="H2040" t="s">
        <v>10215</v>
      </c>
      <c r="I2040" s="4">
        <v>23000000</v>
      </c>
      <c r="J2040" s="4">
        <v>25556065</v>
      </c>
      <c r="K2040">
        <v>8</v>
      </c>
      <c r="L2040">
        <v>1.85</v>
      </c>
      <c r="M2040" t="s">
        <v>612</v>
      </c>
      <c r="N2040" t="s">
        <v>1819</v>
      </c>
      <c r="O2040">
        <v>0</v>
      </c>
      <c r="P2040" t="s">
        <v>127</v>
      </c>
      <c r="Q2040">
        <v>19000</v>
      </c>
      <c r="R2040" t="s">
        <v>10212</v>
      </c>
      <c r="S2040">
        <v>128</v>
      </c>
      <c r="T2040" t="s">
        <v>10214</v>
      </c>
      <c r="U2040">
        <v>105</v>
      </c>
      <c r="V2040">
        <v>148000</v>
      </c>
      <c r="W2040">
        <v>19359</v>
      </c>
      <c r="X2040">
        <v>1</v>
      </c>
      <c r="Y2040">
        <v>355126</v>
      </c>
      <c r="Z2040">
        <v>574</v>
      </c>
      <c r="AA2040">
        <v>748</v>
      </c>
      <c r="AB2040" t="s">
        <v>10216</v>
      </c>
    </row>
    <row r="2041" spans="1:28" x14ac:dyDescent="0.3">
      <c r="A2041" s="4" t="s">
        <v>10218</v>
      </c>
      <c r="B2041" t="s">
        <v>67</v>
      </c>
      <c r="C2041" t="s">
        <v>68</v>
      </c>
      <c r="D2041" t="s">
        <v>58</v>
      </c>
      <c r="E2041">
        <v>2001</v>
      </c>
      <c r="F2041">
        <v>97</v>
      </c>
      <c r="G2041" t="s">
        <v>878</v>
      </c>
      <c r="H2041" t="s">
        <v>10220</v>
      </c>
      <c r="I2041" s="4">
        <v>23000000</v>
      </c>
      <c r="J2041" s="4">
        <v>21973182</v>
      </c>
      <c r="K2041">
        <v>6.6</v>
      </c>
      <c r="L2041">
        <v>2.35</v>
      </c>
      <c r="M2041" t="s">
        <v>612</v>
      </c>
      <c r="N2041" t="s">
        <v>4432</v>
      </c>
      <c r="O2041">
        <v>131</v>
      </c>
      <c r="P2041" t="s">
        <v>360</v>
      </c>
      <c r="Q2041">
        <v>23000</v>
      </c>
      <c r="R2041" t="s">
        <v>10217</v>
      </c>
      <c r="S2041">
        <v>81</v>
      </c>
      <c r="T2041" t="s">
        <v>10219</v>
      </c>
      <c r="U2041">
        <v>62</v>
      </c>
      <c r="V2041">
        <v>0</v>
      </c>
      <c r="W2041">
        <v>23242</v>
      </c>
      <c r="X2041">
        <v>2</v>
      </c>
      <c r="Y2041">
        <v>53415</v>
      </c>
      <c r="Z2041">
        <v>140</v>
      </c>
      <c r="AA2041">
        <v>339</v>
      </c>
      <c r="AB2041" t="s">
        <v>10221</v>
      </c>
    </row>
    <row r="2042" spans="1:28" x14ac:dyDescent="0.3">
      <c r="A2042" s="4" t="s">
        <v>10224</v>
      </c>
      <c r="B2042" t="s">
        <v>67</v>
      </c>
      <c r="C2042" t="s">
        <v>86</v>
      </c>
      <c r="D2042" t="s">
        <v>58</v>
      </c>
      <c r="E2042">
        <v>2013</v>
      </c>
      <c r="F2042">
        <v>100</v>
      </c>
      <c r="G2042" t="s">
        <v>227</v>
      </c>
      <c r="H2042" t="s">
        <v>10226</v>
      </c>
      <c r="I2042" s="4">
        <v>25000000</v>
      </c>
      <c r="J2042" s="4">
        <v>4756</v>
      </c>
      <c r="K2042">
        <v>5.4</v>
      </c>
      <c r="L2042">
        <v>2.35</v>
      </c>
      <c r="M2042" t="s">
        <v>122</v>
      </c>
      <c r="N2042" t="s">
        <v>10222</v>
      </c>
      <c r="O2042">
        <v>3</v>
      </c>
      <c r="P2042" t="s">
        <v>1374</v>
      </c>
      <c r="Q2042">
        <v>2000</v>
      </c>
      <c r="R2042" t="s">
        <v>10223</v>
      </c>
      <c r="S2042">
        <v>228</v>
      </c>
      <c r="T2042" t="s">
        <v>10225</v>
      </c>
      <c r="U2042">
        <v>88</v>
      </c>
      <c r="V2042">
        <v>0</v>
      </c>
      <c r="W2042">
        <v>2450</v>
      </c>
      <c r="X2042">
        <v>4</v>
      </c>
      <c r="Y2042">
        <v>4191</v>
      </c>
      <c r="Z2042">
        <v>28</v>
      </c>
      <c r="AA2042">
        <v>32</v>
      </c>
      <c r="AB2042" t="s">
        <v>10227</v>
      </c>
    </row>
    <row r="2043" spans="1:28" x14ac:dyDescent="0.3">
      <c r="A2043" s="4" t="s">
        <v>10229</v>
      </c>
      <c r="B2043" t="s">
        <v>67</v>
      </c>
      <c r="C2043" t="s">
        <v>68</v>
      </c>
      <c r="D2043" t="s">
        <v>58</v>
      </c>
      <c r="E2043">
        <v>1999</v>
      </c>
      <c r="F2043">
        <v>114</v>
      </c>
      <c r="G2043" t="s">
        <v>2545</v>
      </c>
      <c r="H2043" t="s">
        <v>10230</v>
      </c>
      <c r="I2043" s="4">
        <v>23000000</v>
      </c>
      <c r="J2043" s="4">
        <v>18653615</v>
      </c>
      <c r="K2043">
        <v>6.1</v>
      </c>
      <c r="L2043">
        <v>2.35</v>
      </c>
      <c r="M2043" t="s">
        <v>69</v>
      </c>
      <c r="N2043" t="s">
        <v>4625</v>
      </c>
      <c r="O2043">
        <v>61</v>
      </c>
      <c r="P2043" t="s">
        <v>867</v>
      </c>
      <c r="Q2043">
        <v>20000</v>
      </c>
      <c r="R2043" t="s">
        <v>10228</v>
      </c>
      <c r="S2043">
        <v>797</v>
      </c>
      <c r="T2043" t="s">
        <v>10002</v>
      </c>
      <c r="U2043">
        <v>407</v>
      </c>
      <c r="V2043">
        <v>638</v>
      </c>
      <c r="W2043">
        <v>22040</v>
      </c>
      <c r="X2043">
        <v>2</v>
      </c>
      <c r="Y2043">
        <v>14786</v>
      </c>
      <c r="Z2043">
        <v>36</v>
      </c>
      <c r="AA2043">
        <v>103</v>
      </c>
      <c r="AB2043" t="s">
        <v>10231</v>
      </c>
    </row>
    <row r="2044" spans="1:28" x14ac:dyDescent="0.3">
      <c r="A2044" s="4" t="s">
        <v>10234</v>
      </c>
      <c r="B2044" t="s">
        <v>67</v>
      </c>
      <c r="C2044" t="s">
        <v>68</v>
      </c>
      <c r="D2044" t="s">
        <v>58</v>
      </c>
      <c r="E2044">
        <v>2000</v>
      </c>
      <c r="F2044">
        <v>88</v>
      </c>
      <c r="G2044" t="s">
        <v>1034</v>
      </c>
      <c r="H2044" t="s">
        <v>10236</v>
      </c>
      <c r="I2044" s="4">
        <v>23000000</v>
      </c>
      <c r="J2044" s="4">
        <v>13019253</v>
      </c>
      <c r="K2044">
        <v>5.6</v>
      </c>
      <c r="L2044">
        <v>1.85</v>
      </c>
      <c r="M2044" t="s">
        <v>69</v>
      </c>
      <c r="N2044" t="s">
        <v>10232</v>
      </c>
      <c r="O2044">
        <v>12</v>
      </c>
      <c r="P2044" t="s">
        <v>4750</v>
      </c>
      <c r="Q2044">
        <v>327</v>
      </c>
      <c r="R2044" t="s">
        <v>10233</v>
      </c>
      <c r="S2044">
        <v>281</v>
      </c>
      <c r="T2044" t="s">
        <v>10235</v>
      </c>
      <c r="U2044">
        <v>249</v>
      </c>
      <c r="V2044">
        <v>153</v>
      </c>
      <c r="W2044">
        <v>1509</v>
      </c>
      <c r="X2044">
        <v>4</v>
      </c>
      <c r="Y2044">
        <v>3914</v>
      </c>
      <c r="Z2044">
        <v>53</v>
      </c>
      <c r="AA2044">
        <v>47</v>
      </c>
      <c r="AB2044" t="s">
        <v>10237</v>
      </c>
    </row>
    <row r="2045" spans="1:28" x14ac:dyDescent="0.3">
      <c r="A2045" s="4" t="s">
        <v>10238</v>
      </c>
      <c r="B2045" t="s">
        <v>67</v>
      </c>
      <c r="C2045" t="s">
        <v>7979</v>
      </c>
      <c r="D2045" t="s">
        <v>58</v>
      </c>
      <c r="E2045">
        <v>2011</v>
      </c>
      <c r="F2045">
        <v>93</v>
      </c>
      <c r="G2045" t="s">
        <v>89</v>
      </c>
      <c r="H2045" t="s">
        <v>10239</v>
      </c>
      <c r="I2045" s="4">
        <v>23000000</v>
      </c>
      <c r="J2045" s="4">
        <v>18934858</v>
      </c>
      <c r="K2045">
        <v>5.8</v>
      </c>
      <c r="L2045">
        <v>2.35</v>
      </c>
      <c r="M2045" t="s">
        <v>612</v>
      </c>
      <c r="N2045" t="s">
        <v>1548</v>
      </c>
      <c r="O2045">
        <v>0</v>
      </c>
      <c r="P2045" t="s">
        <v>471</v>
      </c>
      <c r="Q2045">
        <v>17000</v>
      </c>
      <c r="R2045" t="s">
        <v>485</v>
      </c>
      <c r="S2045">
        <v>13000</v>
      </c>
      <c r="T2045" t="s">
        <v>2316</v>
      </c>
      <c r="U2045">
        <v>947</v>
      </c>
      <c r="V2045">
        <v>0</v>
      </c>
      <c r="W2045">
        <v>31187</v>
      </c>
      <c r="X2045">
        <v>5</v>
      </c>
      <c r="Y2045">
        <v>72646</v>
      </c>
      <c r="Z2045">
        <v>394</v>
      </c>
      <c r="AA2045">
        <v>397</v>
      </c>
      <c r="AB2045" t="s">
        <v>10240</v>
      </c>
    </row>
    <row r="2046" spans="1:28" x14ac:dyDescent="0.3">
      <c r="A2046" s="4" t="s">
        <v>10243</v>
      </c>
      <c r="B2046" t="s">
        <v>67</v>
      </c>
      <c r="C2046" t="s">
        <v>68</v>
      </c>
      <c r="D2046" t="s">
        <v>58</v>
      </c>
      <c r="E2046">
        <v>1987</v>
      </c>
      <c r="F2046">
        <v>92</v>
      </c>
      <c r="G2046" t="s">
        <v>8559</v>
      </c>
      <c r="H2046" t="s">
        <v>10245</v>
      </c>
      <c r="I2046" s="4">
        <v>23000000</v>
      </c>
      <c r="J2046" s="4">
        <v>20763013</v>
      </c>
      <c r="K2046">
        <v>2.8</v>
      </c>
      <c r="L2046">
        <v>2.35</v>
      </c>
      <c r="M2046" t="s">
        <v>69</v>
      </c>
      <c r="N2046" t="s">
        <v>10241</v>
      </c>
      <c r="O2046">
        <v>114</v>
      </c>
      <c r="P2046" t="s">
        <v>10242</v>
      </c>
      <c r="Q2046">
        <v>912</v>
      </c>
      <c r="R2046" t="s">
        <v>9314</v>
      </c>
      <c r="S2046">
        <v>535</v>
      </c>
      <c r="T2046" t="s">
        <v>10244</v>
      </c>
      <c r="U2046">
        <v>434</v>
      </c>
      <c r="V2046">
        <v>0</v>
      </c>
      <c r="W2046">
        <v>2355</v>
      </c>
      <c r="X2046">
        <v>0</v>
      </c>
      <c r="Y2046">
        <v>30840</v>
      </c>
      <c r="Z2046">
        <v>80</v>
      </c>
      <c r="AA2046">
        <v>383</v>
      </c>
      <c r="AB2046" t="s">
        <v>10246</v>
      </c>
    </row>
    <row r="2047" spans="1:28" x14ac:dyDescent="0.3">
      <c r="A2047" s="4" t="s">
        <v>10248</v>
      </c>
      <c r="B2047" t="s">
        <v>67</v>
      </c>
      <c r="C2047" t="s">
        <v>68</v>
      </c>
      <c r="D2047" t="s">
        <v>58</v>
      </c>
      <c r="E2047">
        <v>1996</v>
      </c>
      <c r="F2047">
        <v>98</v>
      </c>
      <c r="G2047" t="s">
        <v>19</v>
      </c>
      <c r="H2047" t="s">
        <v>10249</v>
      </c>
      <c r="I2047" s="4">
        <v>23000000</v>
      </c>
      <c r="J2047" s="4">
        <v>12782508</v>
      </c>
      <c r="K2047">
        <v>6.7</v>
      </c>
      <c r="L2047">
        <v>1.85</v>
      </c>
      <c r="M2047" t="s">
        <v>69</v>
      </c>
      <c r="N2047" t="s">
        <v>10247</v>
      </c>
      <c r="O2047">
        <v>4</v>
      </c>
      <c r="P2047" t="s">
        <v>242</v>
      </c>
      <c r="Q2047">
        <v>29000</v>
      </c>
      <c r="R2047" t="s">
        <v>1765</v>
      </c>
      <c r="S2047">
        <v>22000</v>
      </c>
      <c r="T2047" t="s">
        <v>2395</v>
      </c>
      <c r="U2047">
        <v>11000</v>
      </c>
      <c r="V2047">
        <v>1000</v>
      </c>
      <c r="W2047">
        <v>63194</v>
      </c>
      <c r="X2047">
        <v>2</v>
      </c>
      <c r="Y2047">
        <v>20163</v>
      </c>
      <c r="Z2047">
        <v>45</v>
      </c>
      <c r="AA2047">
        <v>71</v>
      </c>
      <c r="AB2047" t="s">
        <v>10250</v>
      </c>
    </row>
    <row r="2048" spans="1:28" x14ac:dyDescent="0.3">
      <c r="A2048" s="4" t="s">
        <v>10253</v>
      </c>
      <c r="B2048" t="s">
        <v>67</v>
      </c>
      <c r="C2048" t="s">
        <v>68</v>
      </c>
      <c r="D2048" t="s">
        <v>58</v>
      </c>
      <c r="E2048">
        <v>2008</v>
      </c>
      <c r="F2048">
        <v>94</v>
      </c>
      <c r="G2048" t="s">
        <v>10252</v>
      </c>
      <c r="H2048" t="s">
        <v>10255</v>
      </c>
      <c r="I2048" s="4">
        <v>23000000</v>
      </c>
      <c r="J2048" s="4">
        <v>11508423</v>
      </c>
      <c r="K2048">
        <v>5.0999999999999996</v>
      </c>
      <c r="L2048">
        <v>2.35</v>
      </c>
      <c r="M2048" t="s">
        <v>122</v>
      </c>
      <c r="N2048" t="s">
        <v>10251</v>
      </c>
      <c r="O2048">
        <v>258</v>
      </c>
      <c r="P2048" t="s">
        <v>4020</v>
      </c>
      <c r="Q2048">
        <v>721</v>
      </c>
      <c r="R2048" t="s">
        <v>4952</v>
      </c>
      <c r="S2048">
        <v>463</v>
      </c>
      <c r="T2048" t="s">
        <v>10254</v>
      </c>
      <c r="U2048">
        <v>424</v>
      </c>
      <c r="V2048">
        <v>376</v>
      </c>
      <c r="W2048">
        <v>2453</v>
      </c>
      <c r="X2048">
        <v>2</v>
      </c>
      <c r="Y2048">
        <v>3174</v>
      </c>
      <c r="Z2048">
        <v>47</v>
      </c>
      <c r="AA2048">
        <v>19</v>
      </c>
      <c r="AB2048" t="s">
        <v>10256</v>
      </c>
    </row>
    <row r="2049" spans="1:28" x14ac:dyDescent="0.3">
      <c r="A2049" s="4" t="s">
        <v>10258</v>
      </c>
      <c r="B2049" t="s">
        <v>67</v>
      </c>
      <c r="C2049" t="s">
        <v>86</v>
      </c>
      <c r="D2049" t="s">
        <v>58</v>
      </c>
      <c r="E2049">
        <v>1999</v>
      </c>
      <c r="F2049">
        <v>102</v>
      </c>
      <c r="G2049" t="s">
        <v>241</v>
      </c>
      <c r="H2049" t="s">
        <v>10260</v>
      </c>
      <c r="I2049" s="4">
        <v>23000000</v>
      </c>
      <c r="J2049" s="4">
        <v>10660147</v>
      </c>
      <c r="K2049">
        <v>7.2</v>
      </c>
      <c r="L2049">
        <v>1.85</v>
      </c>
      <c r="M2049" t="s">
        <v>612</v>
      </c>
      <c r="N2049" t="s">
        <v>5055</v>
      </c>
      <c r="O2049">
        <v>277</v>
      </c>
      <c r="P2049" t="s">
        <v>3469</v>
      </c>
      <c r="Q2049">
        <v>327</v>
      </c>
      <c r="R2049" t="s">
        <v>10257</v>
      </c>
      <c r="S2049">
        <v>261</v>
      </c>
      <c r="T2049" t="s">
        <v>10259</v>
      </c>
      <c r="U2049">
        <v>57</v>
      </c>
      <c r="V2049">
        <v>0</v>
      </c>
      <c r="W2049">
        <v>672</v>
      </c>
      <c r="X2049">
        <v>0</v>
      </c>
      <c r="Y2049">
        <v>17740</v>
      </c>
      <c r="Z2049">
        <v>90</v>
      </c>
      <c r="AA2049">
        <v>165</v>
      </c>
      <c r="AB2049" t="s">
        <v>10261</v>
      </c>
    </row>
    <row r="2050" spans="1:28" x14ac:dyDescent="0.3">
      <c r="A2050" s="4" t="s">
        <v>10263</v>
      </c>
      <c r="B2050" t="s">
        <v>67</v>
      </c>
      <c r="C2050" t="s">
        <v>68</v>
      </c>
      <c r="D2050" t="s">
        <v>58</v>
      </c>
      <c r="E2050">
        <v>1991</v>
      </c>
      <c r="F2050">
        <v>98</v>
      </c>
      <c r="G2050" t="s">
        <v>10262</v>
      </c>
      <c r="H2050" t="s">
        <v>10264</v>
      </c>
      <c r="I2050" s="4">
        <v>23000000</v>
      </c>
      <c r="J2050" s="4">
        <v>7434726</v>
      </c>
      <c r="K2050">
        <v>6</v>
      </c>
      <c r="L2050">
        <v>1.85</v>
      </c>
      <c r="M2050" t="s">
        <v>612</v>
      </c>
      <c r="N2050" t="s">
        <v>5930</v>
      </c>
      <c r="O2050">
        <v>23</v>
      </c>
      <c r="P2050" t="s">
        <v>1778</v>
      </c>
      <c r="Q2050">
        <v>1000</v>
      </c>
      <c r="R2050" t="s">
        <v>1751</v>
      </c>
      <c r="S2050">
        <v>1000</v>
      </c>
      <c r="T2050" t="s">
        <v>1146</v>
      </c>
      <c r="U2050">
        <v>982</v>
      </c>
      <c r="V2050">
        <v>0</v>
      </c>
      <c r="W2050">
        <v>3671</v>
      </c>
      <c r="X2050">
        <v>2</v>
      </c>
      <c r="Y2050">
        <v>14473</v>
      </c>
      <c r="Z2050">
        <v>30</v>
      </c>
      <c r="AA2050">
        <v>81</v>
      </c>
      <c r="AB2050" t="s">
        <v>10265</v>
      </c>
    </row>
    <row r="2051" spans="1:28" x14ac:dyDescent="0.3">
      <c r="A2051" s="4" t="s">
        <v>10266</v>
      </c>
      <c r="B2051" t="s">
        <v>67</v>
      </c>
      <c r="C2051" t="s">
        <v>68</v>
      </c>
      <c r="D2051" t="s">
        <v>58</v>
      </c>
      <c r="E2051">
        <v>2007</v>
      </c>
      <c r="F2051">
        <v>121</v>
      </c>
      <c r="G2051" t="s">
        <v>2161</v>
      </c>
      <c r="H2051" t="s">
        <v>10267</v>
      </c>
      <c r="I2051" s="4" t="s">
        <v>24161</v>
      </c>
      <c r="J2051" s="4">
        <v>6777589</v>
      </c>
      <c r="K2051">
        <v>7.2</v>
      </c>
      <c r="L2051">
        <v>2.35</v>
      </c>
      <c r="M2051" t="s">
        <v>612</v>
      </c>
      <c r="N2051" t="s">
        <v>8497</v>
      </c>
      <c r="O2051">
        <v>549</v>
      </c>
      <c r="P2051" t="s">
        <v>107</v>
      </c>
      <c r="Q2051">
        <v>11000</v>
      </c>
      <c r="R2051" t="s">
        <v>802</v>
      </c>
      <c r="S2051">
        <v>9000</v>
      </c>
      <c r="T2051" t="s">
        <v>4552</v>
      </c>
      <c r="U2051">
        <v>883</v>
      </c>
      <c r="V2051">
        <v>0</v>
      </c>
      <c r="W2051">
        <v>24248</v>
      </c>
      <c r="X2051">
        <v>2</v>
      </c>
      <c r="Y2051">
        <v>60115</v>
      </c>
      <c r="Z2051">
        <v>232</v>
      </c>
      <c r="AA2051">
        <v>224</v>
      </c>
      <c r="AB2051" t="s">
        <v>10268</v>
      </c>
    </row>
    <row r="2052" spans="1:28" x14ac:dyDescent="0.3">
      <c r="A2052" s="4" t="s">
        <v>10271</v>
      </c>
      <c r="B2052" t="s">
        <v>1486</v>
      </c>
      <c r="C2052" t="s">
        <v>1487</v>
      </c>
      <c r="D2052" t="s">
        <v>58</v>
      </c>
      <c r="E2052">
        <v>2009</v>
      </c>
      <c r="F2052">
        <v>111</v>
      </c>
      <c r="G2052" t="s">
        <v>1566</v>
      </c>
      <c r="H2052" t="s">
        <v>10273</v>
      </c>
      <c r="I2052" s="4">
        <v>19430000</v>
      </c>
      <c r="J2052" s="4">
        <v>6109075</v>
      </c>
      <c r="K2052">
        <v>6.7</v>
      </c>
      <c r="L2052">
        <v>2.35</v>
      </c>
      <c r="M2052" t="s">
        <v>69</v>
      </c>
      <c r="N2052" t="s">
        <v>10269</v>
      </c>
      <c r="O2052">
        <v>105</v>
      </c>
      <c r="P2052" t="s">
        <v>2053</v>
      </c>
      <c r="Q2052">
        <v>527</v>
      </c>
      <c r="R2052" t="s">
        <v>10270</v>
      </c>
      <c r="S2052">
        <v>86</v>
      </c>
      <c r="T2052" t="s">
        <v>10272</v>
      </c>
      <c r="U2052">
        <v>64</v>
      </c>
      <c r="V2052">
        <v>0</v>
      </c>
      <c r="W2052">
        <v>735</v>
      </c>
      <c r="X2052">
        <v>1</v>
      </c>
      <c r="Y2052">
        <v>32003</v>
      </c>
      <c r="Z2052">
        <v>165</v>
      </c>
      <c r="AA2052">
        <v>65</v>
      </c>
      <c r="AB2052" t="s">
        <v>10274</v>
      </c>
    </row>
    <row r="2053" spans="1:28" x14ac:dyDescent="0.3">
      <c r="A2053" s="4" t="s">
        <v>10277</v>
      </c>
      <c r="B2053" t="s">
        <v>67</v>
      </c>
      <c r="C2053" t="s">
        <v>295</v>
      </c>
      <c r="D2053" t="s">
        <v>58</v>
      </c>
      <c r="E2053">
        <v>2015</v>
      </c>
      <c r="F2053">
        <v>90</v>
      </c>
      <c r="G2053" t="s">
        <v>1784</v>
      </c>
      <c r="H2053" t="s">
        <v>24161</v>
      </c>
      <c r="I2053" s="4">
        <v>11000000</v>
      </c>
      <c r="J2053" s="4" t="s">
        <v>24161</v>
      </c>
      <c r="K2053">
        <v>6.3</v>
      </c>
      <c r="L2053">
        <v>2.35</v>
      </c>
      <c r="M2053" t="s">
        <v>612</v>
      </c>
      <c r="N2053" t="s">
        <v>10275</v>
      </c>
      <c r="O2053">
        <v>78</v>
      </c>
      <c r="P2053" t="s">
        <v>1397</v>
      </c>
      <c r="Q2053">
        <v>2000</v>
      </c>
      <c r="R2053" t="s">
        <v>10276</v>
      </c>
      <c r="S2053">
        <v>1000</v>
      </c>
      <c r="T2053" t="s">
        <v>1889</v>
      </c>
      <c r="U2053">
        <v>720</v>
      </c>
      <c r="V2053">
        <v>0</v>
      </c>
      <c r="W2053">
        <v>4142</v>
      </c>
      <c r="X2053">
        <v>1</v>
      </c>
      <c r="Y2053">
        <v>4693</v>
      </c>
      <c r="Z2053">
        <v>45</v>
      </c>
      <c r="AA2053">
        <v>49</v>
      </c>
      <c r="AB2053" t="s">
        <v>10278</v>
      </c>
    </row>
    <row r="2054" spans="1:28" x14ac:dyDescent="0.3">
      <c r="A2054" s="4" t="s">
        <v>10281</v>
      </c>
      <c r="B2054" t="s">
        <v>67</v>
      </c>
      <c r="C2054" t="s">
        <v>86</v>
      </c>
      <c r="D2054" t="s">
        <v>58</v>
      </c>
      <c r="E2054">
        <v>2009</v>
      </c>
      <c r="F2054">
        <v>100</v>
      </c>
      <c r="G2054" t="s">
        <v>1437</v>
      </c>
      <c r="H2054" t="s">
        <v>10283</v>
      </c>
      <c r="I2054" s="4">
        <v>23000000</v>
      </c>
      <c r="J2054" s="4">
        <v>2708188</v>
      </c>
      <c r="K2054">
        <v>6.2</v>
      </c>
      <c r="L2054">
        <v>2.35</v>
      </c>
      <c r="M2054" t="s">
        <v>612</v>
      </c>
      <c r="N2054" t="s">
        <v>5647</v>
      </c>
      <c r="O2054">
        <v>350</v>
      </c>
      <c r="P2054" t="s">
        <v>10280</v>
      </c>
      <c r="Q2054">
        <v>201</v>
      </c>
      <c r="R2054" t="s">
        <v>10279</v>
      </c>
      <c r="S2054">
        <v>123</v>
      </c>
      <c r="T2054" t="s">
        <v>10282</v>
      </c>
      <c r="U2054">
        <v>30</v>
      </c>
      <c r="V2054">
        <v>0</v>
      </c>
      <c r="W2054">
        <v>365</v>
      </c>
      <c r="X2054">
        <v>1</v>
      </c>
      <c r="Y2054">
        <v>8924</v>
      </c>
      <c r="Z2054">
        <v>155</v>
      </c>
      <c r="AA2054">
        <v>43</v>
      </c>
      <c r="AB2054" t="s">
        <v>10284</v>
      </c>
    </row>
    <row r="2055" spans="1:28" x14ac:dyDescent="0.3">
      <c r="A2055" s="4" t="s">
        <v>24094</v>
      </c>
      <c r="B2055" t="s">
        <v>67</v>
      </c>
      <c r="C2055" t="s">
        <v>68</v>
      </c>
      <c r="D2055" t="s">
        <v>58</v>
      </c>
      <c r="E2055" t="s">
        <v>24161</v>
      </c>
      <c r="F2055">
        <v>50</v>
      </c>
      <c r="G2055" t="s">
        <v>491</v>
      </c>
      <c r="H2055" t="s">
        <v>10285</v>
      </c>
      <c r="I2055" s="4" t="s">
        <v>24161</v>
      </c>
      <c r="J2055" s="4" t="s">
        <v>24161</v>
      </c>
      <c r="K2055">
        <v>6.8</v>
      </c>
      <c r="L2055" t="s">
        <v>24161</v>
      </c>
      <c r="M2055" t="s">
        <v>24161</v>
      </c>
      <c r="N2055" t="s">
        <v>24161</v>
      </c>
      <c r="O2055" t="s">
        <v>24161</v>
      </c>
      <c r="P2055" t="s">
        <v>2068</v>
      </c>
      <c r="Q2055">
        <v>787</v>
      </c>
      <c r="R2055" t="s">
        <v>8687</v>
      </c>
      <c r="S2055">
        <v>748</v>
      </c>
      <c r="T2055" t="s">
        <v>8327</v>
      </c>
      <c r="U2055">
        <v>543</v>
      </c>
      <c r="V2055">
        <v>532</v>
      </c>
      <c r="W2055">
        <v>3276</v>
      </c>
      <c r="X2055">
        <v>0</v>
      </c>
      <c r="Y2055">
        <v>1781</v>
      </c>
      <c r="Z2055">
        <v>6</v>
      </c>
      <c r="AA2055">
        <v>23</v>
      </c>
      <c r="AB2055" t="s">
        <v>10286</v>
      </c>
    </row>
    <row r="2056" spans="1:28" x14ac:dyDescent="0.3">
      <c r="A2056" s="4" t="s">
        <v>10290</v>
      </c>
      <c r="B2056" t="s">
        <v>67</v>
      </c>
      <c r="C2056" t="s">
        <v>68</v>
      </c>
      <c r="D2056" t="s">
        <v>58</v>
      </c>
      <c r="E2056">
        <v>2004</v>
      </c>
      <c r="F2056">
        <v>141</v>
      </c>
      <c r="G2056" t="s">
        <v>19</v>
      </c>
      <c r="H2056" t="s">
        <v>10292</v>
      </c>
      <c r="I2056" s="4">
        <v>23000000</v>
      </c>
      <c r="J2056" s="4">
        <v>16123851</v>
      </c>
      <c r="K2056">
        <v>6.2</v>
      </c>
      <c r="L2056">
        <v>2.35</v>
      </c>
      <c r="M2056" t="s">
        <v>69</v>
      </c>
      <c r="N2056" t="s">
        <v>10287</v>
      </c>
      <c r="O2056">
        <v>300</v>
      </c>
      <c r="P2056" t="s">
        <v>10289</v>
      </c>
      <c r="Q2056">
        <v>805</v>
      </c>
      <c r="R2056" t="s">
        <v>10288</v>
      </c>
      <c r="S2056">
        <v>539</v>
      </c>
      <c r="T2056" t="s">
        <v>10291</v>
      </c>
      <c r="U2056">
        <v>73</v>
      </c>
      <c r="V2056">
        <v>767</v>
      </c>
      <c r="W2056">
        <v>1618</v>
      </c>
      <c r="X2056">
        <v>2</v>
      </c>
      <c r="Y2056">
        <v>17373</v>
      </c>
      <c r="Z2056">
        <v>118</v>
      </c>
      <c r="AA2056">
        <v>148</v>
      </c>
      <c r="AB2056" t="s">
        <v>10293</v>
      </c>
    </row>
    <row r="2057" spans="1:28" x14ac:dyDescent="0.3">
      <c r="A2057" s="4" t="s">
        <v>10297</v>
      </c>
      <c r="B2057" t="s">
        <v>1965</v>
      </c>
      <c r="C2057" t="s">
        <v>918</v>
      </c>
      <c r="D2057" t="s">
        <v>58</v>
      </c>
      <c r="E2057">
        <v>2009</v>
      </c>
      <c r="F2057">
        <v>139</v>
      </c>
      <c r="G2057" t="s">
        <v>10295</v>
      </c>
      <c r="H2057" t="s">
        <v>10298</v>
      </c>
      <c r="I2057" s="4">
        <v>23000000</v>
      </c>
      <c r="J2057" s="4" t="s">
        <v>24161</v>
      </c>
      <c r="K2057">
        <v>6.9</v>
      </c>
      <c r="L2057">
        <v>2.35</v>
      </c>
      <c r="M2057" t="s">
        <v>24161</v>
      </c>
      <c r="N2057" t="s">
        <v>10045</v>
      </c>
      <c r="O2057">
        <v>3</v>
      </c>
      <c r="P2057" t="s">
        <v>10296</v>
      </c>
      <c r="Q2057">
        <v>556</v>
      </c>
      <c r="R2057" t="s">
        <v>10294</v>
      </c>
      <c r="S2057">
        <v>155</v>
      </c>
      <c r="T2057" t="s">
        <v>8681</v>
      </c>
      <c r="U2057">
        <v>107</v>
      </c>
      <c r="V2057">
        <v>765</v>
      </c>
      <c r="W2057">
        <v>1059</v>
      </c>
      <c r="X2057">
        <v>0</v>
      </c>
      <c r="Y2057">
        <v>6263</v>
      </c>
      <c r="Z2057">
        <v>55</v>
      </c>
      <c r="AA2057">
        <v>33</v>
      </c>
      <c r="AB2057" t="s">
        <v>10299</v>
      </c>
    </row>
    <row r="2058" spans="1:28" x14ac:dyDescent="0.3">
      <c r="A2058" s="4" t="s">
        <v>10302</v>
      </c>
      <c r="B2058" t="s">
        <v>67</v>
      </c>
      <c r="C2058" t="s">
        <v>68</v>
      </c>
      <c r="D2058" t="s">
        <v>58</v>
      </c>
      <c r="E2058">
        <v>2007</v>
      </c>
      <c r="F2058">
        <v>114</v>
      </c>
      <c r="G2058" t="s">
        <v>7400</v>
      </c>
      <c r="H2058" t="s">
        <v>10304</v>
      </c>
      <c r="I2058" s="4">
        <v>25000000</v>
      </c>
      <c r="J2058" s="4">
        <v>71975611</v>
      </c>
      <c r="K2058">
        <v>6.8</v>
      </c>
      <c r="L2058">
        <v>2.35</v>
      </c>
      <c r="M2058" t="s">
        <v>69</v>
      </c>
      <c r="N2058" t="s">
        <v>3535</v>
      </c>
      <c r="O2058">
        <v>101</v>
      </c>
      <c r="P2058" t="s">
        <v>10301</v>
      </c>
      <c r="Q2058">
        <v>129</v>
      </c>
      <c r="R2058" t="s">
        <v>10300</v>
      </c>
      <c r="S2058">
        <v>25</v>
      </c>
      <c r="T2058" t="s">
        <v>10303</v>
      </c>
      <c r="U2058">
        <v>23</v>
      </c>
      <c r="V2058">
        <v>11000</v>
      </c>
      <c r="W2058">
        <v>214</v>
      </c>
      <c r="X2058">
        <v>0</v>
      </c>
      <c r="Y2058">
        <v>209396</v>
      </c>
      <c r="Z2058">
        <v>314</v>
      </c>
      <c r="AA2058">
        <v>580</v>
      </c>
      <c r="AB2058" t="s">
        <v>10305</v>
      </c>
    </row>
    <row r="2059" spans="1:28" x14ac:dyDescent="0.3">
      <c r="A2059" s="4" t="s">
        <v>10309</v>
      </c>
      <c r="B2059" t="s">
        <v>67</v>
      </c>
      <c r="C2059" t="s">
        <v>68</v>
      </c>
      <c r="D2059" t="s">
        <v>58</v>
      </c>
      <c r="E2059">
        <v>1987</v>
      </c>
      <c r="F2059">
        <v>96</v>
      </c>
      <c r="G2059" t="s">
        <v>1894</v>
      </c>
      <c r="H2059" t="s">
        <v>10311</v>
      </c>
      <c r="I2059" s="4">
        <v>22700000</v>
      </c>
      <c r="J2059" s="4">
        <v>38119483</v>
      </c>
      <c r="K2059">
        <v>7.1</v>
      </c>
      <c r="L2059">
        <v>1.85</v>
      </c>
      <c r="M2059" t="s">
        <v>122</v>
      </c>
      <c r="N2059" t="s">
        <v>10306</v>
      </c>
      <c r="O2059">
        <v>0</v>
      </c>
      <c r="P2059" t="s">
        <v>10308</v>
      </c>
      <c r="Q2059">
        <v>1000</v>
      </c>
      <c r="R2059" t="s">
        <v>10307</v>
      </c>
      <c r="S2059">
        <v>605</v>
      </c>
      <c r="T2059" t="s">
        <v>10310</v>
      </c>
      <c r="U2059">
        <v>542</v>
      </c>
      <c r="V2059">
        <v>13000</v>
      </c>
      <c r="W2059">
        <v>2936</v>
      </c>
      <c r="X2059">
        <v>2</v>
      </c>
      <c r="Y2059">
        <v>136667</v>
      </c>
      <c r="Z2059">
        <v>103</v>
      </c>
      <c r="AA2059">
        <v>273</v>
      </c>
      <c r="AB2059" t="s">
        <v>10312</v>
      </c>
    </row>
    <row r="2060" spans="1:28" x14ac:dyDescent="0.3">
      <c r="A2060" s="4" t="s">
        <v>10315</v>
      </c>
      <c r="B2060" t="s">
        <v>67</v>
      </c>
      <c r="C2060" t="s">
        <v>397</v>
      </c>
      <c r="D2060" t="s">
        <v>58</v>
      </c>
      <c r="E2060">
        <v>2014</v>
      </c>
      <c r="F2060">
        <v>111</v>
      </c>
      <c r="G2060" t="s">
        <v>3409</v>
      </c>
      <c r="H2060" t="s">
        <v>10316</v>
      </c>
      <c r="I2060" s="4">
        <v>22500000</v>
      </c>
      <c r="J2060" s="4">
        <v>4190530</v>
      </c>
      <c r="K2060">
        <v>7.1</v>
      </c>
      <c r="L2060">
        <v>2.35</v>
      </c>
      <c r="M2060" t="s">
        <v>612</v>
      </c>
      <c r="N2060" t="s">
        <v>10313</v>
      </c>
      <c r="O2060">
        <v>0</v>
      </c>
      <c r="P2060" t="s">
        <v>10314</v>
      </c>
      <c r="Q2060">
        <v>523</v>
      </c>
      <c r="R2060" t="s">
        <v>1820</v>
      </c>
      <c r="S2060">
        <v>468</v>
      </c>
      <c r="T2060" t="s">
        <v>862</v>
      </c>
      <c r="U2060">
        <v>234</v>
      </c>
      <c r="V2060">
        <v>18000</v>
      </c>
      <c r="W2060">
        <v>1795</v>
      </c>
      <c r="X2060">
        <v>0</v>
      </c>
      <c r="Y2060">
        <v>53341</v>
      </c>
      <c r="Z2060">
        <v>183</v>
      </c>
      <c r="AA2060">
        <v>185</v>
      </c>
      <c r="AB2060" t="s">
        <v>10317</v>
      </c>
    </row>
    <row r="2061" spans="1:28" x14ac:dyDescent="0.3">
      <c r="A2061" s="4" t="s">
        <v>10319</v>
      </c>
      <c r="B2061" t="s">
        <v>67</v>
      </c>
      <c r="C2061" t="s">
        <v>68</v>
      </c>
      <c r="D2061" t="s">
        <v>58</v>
      </c>
      <c r="E2061">
        <v>1990</v>
      </c>
      <c r="F2061">
        <v>127</v>
      </c>
      <c r="G2061" t="s">
        <v>10318</v>
      </c>
      <c r="H2061" t="s">
        <v>10321</v>
      </c>
      <c r="I2061" s="4">
        <v>22000000</v>
      </c>
      <c r="J2061" s="4">
        <v>217631306</v>
      </c>
      <c r="K2061">
        <v>7</v>
      </c>
      <c r="L2061">
        <v>1.85</v>
      </c>
      <c r="M2061" t="s">
        <v>69</v>
      </c>
      <c r="N2061" t="s">
        <v>3143</v>
      </c>
      <c r="O2061">
        <v>109</v>
      </c>
      <c r="P2061" t="s">
        <v>1397</v>
      </c>
      <c r="Q2061">
        <v>2000</v>
      </c>
      <c r="R2061" t="s">
        <v>1041</v>
      </c>
      <c r="S2061">
        <v>956</v>
      </c>
      <c r="T2061" t="s">
        <v>10320</v>
      </c>
      <c r="U2061">
        <v>71</v>
      </c>
      <c r="V2061">
        <v>0</v>
      </c>
      <c r="W2061">
        <v>3100</v>
      </c>
      <c r="X2061">
        <v>0</v>
      </c>
      <c r="Y2061">
        <v>154199</v>
      </c>
      <c r="Z2061">
        <v>77</v>
      </c>
      <c r="AA2061">
        <v>252</v>
      </c>
      <c r="AB2061" t="s">
        <v>10322</v>
      </c>
    </row>
    <row r="2062" spans="1:28" x14ac:dyDescent="0.3">
      <c r="A2062" s="4" t="s">
        <v>10323</v>
      </c>
      <c r="B2062" t="s">
        <v>67</v>
      </c>
      <c r="C2062" t="s">
        <v>68</v>
      </c>
      <c r="D2062" t="s">
        <v>58</v>
      </c>
      <c r="E2062">
        <v>1998</v>
      </c>
      <c r="F2062">
        <v>107</v>
      </c>
      <c r="G2062" t="s">
        <v>1700</v>
      </c>
      <c r="H2062" t="s">
        <v>10324</v>
      </c>
      <c r="I2062" s="4">
        <v>23000000</v>
      </c>
      <c r="J2062" s="4">
        <v>176483808</v>
      </c>
      <c r="K2062">
        <v>7.1</v>
      </c>
      <c r="L2062">
        <v>1.85</v>
      </c>
      <c r="M2062" t="s">
        <v>612</v>
      </c>
      <c r="N2062" t="s">
        <v>3506</v>
      </c>
      <c r="O2062">
        <v>101</v>
      </c>
      <c r="P2062" t="s">
        <v>647</v>
      </c>
      <c r="Q2062">
        <v>931</v>
      </c>
      <c r="R2062" t="s">
        <v>7323</v>
      </c>
      <c r="S2062">
        <v>852</v>
      </c>
      <c r="T2062" t="s">
        <v>2854</v>
      </c>
      <c r="U2062">
        <v>743</v>
      </c>
      <c r="V2062">
        <v>0</v>
      </c>
      <c r="W2062">
        <v>4664</v>
      </c>
      <c r="X2062">
        <v>1</v>
      </c>
      <c r="Y2062">
        <v>247289</v>
      </c>
      <c r="Z2062">
        <v>171</v>
      </c>
      <c r="AA2062">
        <v>611</v>
      </c>
      <c r="AB2062" t="s">
        <v>10325</v>
      </c>
    </row>
    <row r="2063" spans="1:28" x14ac:dyDescent="0.3">
      <c r="A2063" s="4" t="s">
        <v>10326</v>
      </c>
      <c r="B2063" t="s">
        <v>67</v>
      </c>
      <c r="C2063" t="s">
        <v>68</v>
      </c>
      <c r="D2063" t="s">
        <v>58</v>
      </c>
      <c r="E2063">
        <v>1994</v>
      </c>
      <c r="F2063">
        <v>97</v>
      </c>
      <c r="G2063" t="s">
        <v>4800</v>
      </c>
      <c r="H2063" t="s">
        <v>10327</v>
      </c>
      <c r="I2063" s="4">
        <v>22000000</v>
      </c>
      <c r="J2063" s="4">
        <v>144833357</v>
      </c>
      <c r="K2063">
        <v>6.4</v>
      </c>
      <c r="L2063">
        <v>1.85</v>
      </c>
      <c r="M2063" t="s">
        <v>122</v>
      </c>
      <c r="N2063" t="s">
        <v>4212</v>
      </c>
      <c r="O2063">
        <v>11</v>
      </c>
      <c r="P2063" t="s">
        <v>3670</v>
      </c>
      <c r="Q2063">
        <v>901</v>
      </c>
      <c r="R2063" t="s">
        <v>3672</v>
      </c>
      <c r="S2063">
        <v>775</v>
      </c>
      <c r="T2063" t="s">
        <v>3297</v>
      </c>
      <c r="U2063">
        <v>595</v>
      </c>
      <c r="V2063">
        <v>0</v>
      </c>
      <c r="W2063">
        <v>2790</v>
      </c>
      <c r="X2063">
        <v>0</v>
      </c>
      <c r="Y2063">
        <v>64742</v>
      </c>
      <c r="Z2063">
        <v>64</v>
      </c>
      <c r="AA2063">
        <v>111</v>
      </c>
      <c r="AB2063" t="s">
        <v>10328</v>
      </c>
    </row>
    <row r="2064" spans="1:28" x14ac:dyDescent="0.3">
      <c r="A2064" s="4" t="s">
        <v>10329</v>
      </c>
      <c r="B2064" t="s">
        <v>67</v>
      </c>
      <c r="C2064" t="s">
        <v>68</v>
      </c>
      <c r="D2064" t="s">
        <v>58</v>
      </c>
      <c r="E2064">
        <v>2002</v>
      </c>
      <c r="F2064">
        <v>127</v>
      </c>
      <c r="G2064" t="s">
        <v>7955</v>
      </c>
      <c r="H2064" t="s">
        <v>10331</v>
      </c>
      <c r="I2064" s="4">
        <v>20000000</v>
      </c>
      <c r="J2064" s="4">
        <v>75597042</v>
      </c>
      <c r="K2064">
        <v>7</v>
      </c>
      <c r="L2064">
        <v>2.35</v>
      </c>
      <c r="M2064" t="s">
        <v>304</v>
      </c>
      <c r="N2064" t="s">
        <v>2073</v>
      </c>
      <c r="O2064">
        <v>102</v>
      </c>
      <c r="P2064" t="s">
        <v>563</v>
      </c>
      <c r="Q2064">
        <v>2000</v>
      </c>
      <c r="R2064" t="s">
        <v>3725</v>
      </c>
      <c r="S2064">
        <v>1000</v>
      </c>
      <c r="T2064" t="s">
        <v>10330</v>
      </c>
      <c r="U2064">
        <v>1000</v>
      </c>
      <c r="V2064">
        <v>0</v>
      </c>
      <c r="W2064">
        <v>6657</v>
      </c>
      <c r="X2064">
        <v>0</v>
      </c>
      <c r="Y2064">
        <v>26434</v>
      </c>
      <c r="Z2064">
        <v>92</v>
      </c>
      <c r="AA2064">
        <v>174</v>
      </c>
      <c r="AB2064" t="s">
        <v>10332</v>
      </c>
    </row>
    <row r="2065" spans="1:28" x14ac:dyDescent="0.3">
      <c r="A2065" s="4" t="s">
        <v>10333</v>
      </c>
      <c r="B2065" t="s">
        <v>67</v>
      </c>
      <c r="C2065" t="s">
        <v>68</v>
      </c>
      <c r="D2065" t="s">
        <v>58</v>
      </c>
      <c r="E2065">
        <v>2007</v>
      </c>
      <c r="F2065">
        <v>110</v>
      </c>
      <c r="G2065" t="s">
        <v>7898</v>
      </c>
      <c r="H2065" t="s">
        <v>10334</v>
      </c>
      <c r="I2065" s="4">
        <v>22000000</v>
      </c>
      <c r="J2065" s="4">
        <v>90636983</v>
      </c>
      <c r="K2065">
        <v>6.2</v>
      </c>
      <c r="L2065">
        <v>2.35</v>
      </c>
      <c r="M2065" t="s">
        <v>122</v>
      </c>
      <c r="N2065" t="s">
        <v>5138</v>
      </c>
      <c r="O2065">
        <v>99</v>
      </c>
      <c r="P2065" t="s">
        <v>1097</v>
      </c>
      <c r="Q2065">
        <v>12000</v>
      </c>
      <c r="R2065" t="s">
        <v>7884</v>
      </c>
      <c r="S2065">
        <v>941</v>
      </c>
      <c r="T2065" t="s">
        <v>4847</v>
      </c>
      <c r="U2065">
        <v>835</v>
      </c>
      <c r="V2065">
        <v>0</v>
      </c>
      <c r="W2065">
        <v>15170</v>
      </c>
      <c r="X2065">
        <v>0</v>
      </c>
      <c r="Y2065">
        <v>44021</v>
      </c>
      <c r="Z2065">
        <v>112</v>
      </c>
      <c r="AA2065">
        <v>83</v>
      </c>
      <c r="AB2065" t="s">
        <v>10335</v>
      </c>
    </row>
    <row r="2066" spans="1:28" x14ac:dyDescent="0.3">
      <c r="A2066" s="4" t="s">
        <v>10336</v>
      </c>
      <c r="B2066" t="s">
        <v>67</v>
      </c>
      <c r="C2066" t="s">
        <v>68</v>
      </c>
      <c r="D2066" t="s">
        <v>58</v>
      </c>
      <c r="E2066">
        <v>1995</v>
      </c>
      <c r="F2066">
        <v>135</v>
      </c>
      <c r="G2066" t="s">
        <v>241</v>
      </c>
      <c r="H2066" t="s">
        <v>10338</v>
      </c>
      <c r="I2066" s="4">
        <v>35000000</v>
      </c>
      <c r="J2066" s="4">
        <v>70960517</v>
      </c>
      <c r="K2066">
        <v>7.5</v>
      </c>
      <c r="L2066">
        <v>1.85</v>
      </c>
      <c r="M2066" t="s">
        <v>69</v>
      </c>
      <c r="N2066" t="s">
        <v>3705</v>
      </c>
      <c r="O2066">
        <v>16000</v>
      </c>
      <c r="P2066" t="s">
        <v>3705</v>
      </c>
      <c r="Q2066">
        <v>16000</v>
      </c>
      <c r="R2066" t="s">
        <v>2395</v>
      </c>
      <c r="S2066">
        <v>11000</v>
      </c>
      <c r="T2066" t="s">
        <v>10337</v>
      </c>
      <c r="U2066">
        <v>86</v>
      </c>
      <c r="V2066">
        <v>0</v>
      </c>
      <c r="W2066">
        <v>27237</v>
      </c>
      <c r="X2066">
        <v>0</v>
      </c>
      <c r="Y2066">
        <v>54631</v>
      </c>
      <c r="Z2066">
        <v>69</v>
      </c>
      <c r="AA2066">
        <v>192</v>
      </c>
      <c r="AB2066" t="s">
        <v>10339</v>
      </c>
    </row>
    <row r="2067" spans="1:28" x14ac:dyDescent="0.3">
      <c r="A2067" s="4" t="s">
        <v>10341</v>
      </c>
      <c r="B2067" t="s">
        <v>67</v>
      </c>
      <c r="C2067" t="s">
        <v>68</v>
      </c>
      <c r="D2067" t="s">
        <v>58</v>
      </c>
      <c r="E2067">
        <v>2001</v>
      </c>
      <c r="F2067">
        <v>84</v>
      </c>
      <c r="G2067" t="s">
        <v>5483</v>
      </c>
      <c r="H2067" t="s">
        <v>10343</v>
      </c>
      <c r="I2067" s="4">
        <v>22000000</v>
      </c>
      <c r="J2067" s="4">
        <v>55762229</v>
      </c>
      <c r="K2067">
        <v>4.8</v>
      </c>
      <c r="L2067">
        <v>1.85</v>
      </c>
      <c r="M2067" t="s">
        <v>69</v>
      </c>
      <c r="N2067" t="s">
        <v>7421</v>
      </c>
      <c r="O2067">
        <v>42</v>
      </c>
      <c r="P2067" t="s">
        <v>4407</v>
      </c>
      <c r="Q2067">
        <v>436</v>
      </c>
      <c r="R2067" t="s">
        <v>10340</v>
      </c>
      <c r="S2067">
        <v>241</v>
      </c>
      <c r="T2067" t="s">
        <v>10342</v>
      </c>
      <c r="U2067">
        <v>182</v>
      </c>
      <c r="V2067">
        <v>1000</v>
      </c>
      <c r="W2067">
        <v>1203</v>
      </c>
      <c r="X2067">
        <v>1</v>
      </c>
      <c r="Y2067">
        <v>47383</v>
      </c>
      <c r="Z2067">
        <v>75</v>
      </c>
      <c r="AA2067">
        <v>132</v>
      </c>
      <c r="AB2067" t="s">
        <v>10344</v>
      </c>
    </row>
    <row r="2068" spans="1:28" x14ac:dyDescent="0.3">
      <c r="A2068" s="4" t="s">
        <v>10345</v>
      </c>
      <c r="B2068" t="s">
        <v>67</v>
      </c>
      <c r="C2068" t="s">
        <v>86</v>
      </c>
      <c r="D2068" t="s">
        <v>24160</v>
      </c>
      <c r="E2068">
        <v>1982</v>
      </c>
      <c r="F2068">
        <v>240</v>
      </c>
      <c r="G2068" t="s">
        <v>5940</v>
      </c>
      <c r="H2068" t="s">
        <v>10346</v>
      </c>
      <c r="I2068" s="4">
        <v>22000000</v>
      </c>
      <c r="J2068" s="4" t="s">
        <v>24161</v>
      </c>
      <c r="K2068">
        <v>8.1</v>
      </c>
      <c r="L2068">
        <v>2.35</v>
      </c>
      <c r="M2068" t="s">
        <v>122</v>
      </c>
      <c r="N2068" t="s">
        <v>8794</v>
      </c>
      <c r="O2068">
        <v>0</v>
      </c>
      <c r="P2068" t="s">
        <v>5711</v>
      </c>
      <c r="Q2068">
        <v>545</v>
      </c>
      <c r="R2068" t="s">
        <v>8823</v>
      </c>
      <c r="S2068">
        <v>429</v>
      </c>
      <c r="T2068" t="s">
        <v>3147</v>
      </c>
      <c r="U2068">
        <v>249</v>
      </c>
      <c r="V2068">
        <v>12000</v>
      </c>
      <c r="W2068">
        <v>1943</v>
      </c>
      <c r="X2068">
        <v>0</v>
      </c>
      <c r="Y2068">
        <v>171726</v>
      </c>
      <c r="Z2068">
        <v>95</v>
      </c>
      <c r="AA2068">
        <v>256</v>
      </c>
      <c r="AB2068" t="s">
        <v>10347</v>
      </c>
    </row>
    <row r="2069" spans="1:28" x14ac:dyDescent="0.3">
      <c r="A2069" s="4" t="s">
        <v>10350</v>
      </c>
      <c r="B2069" t="s">
        <v>67</v>
      </c>
      <c r="C2069" t="s">
        <v>68</v>
      </c>
      <c r="D2069" t="s">
        <v>58</v>
      </c>
      <c r="E2069">
        <v>2014</v>
      </c>
      <c r="F2069">
        <v>122</v>
      </c>
      <c r="G2069" t="s">
        <v>2545</v>
      </c>
      <c r="H2069" t="s">
        <v>10352</v>
      </c>
      <c r="I2069" s="4">
        <v>22000000</v>
      </c>
      <c r="J2069" s="4">
        <v>54235441</v>
      </c>
      <c r="K2069">
        <v>7.3</v>
      </c>
      <c r="L2069">
        <v>2.35</v>
      </c>
      <c r="M2069" t="s">
        <v>122</v>
      </c>
      <c r="N2069" t="s">
        <v>7628</v>
      </c>
      <c r="O2069">
        <v>529</v>
      </c>
      <c r="P2069" t="s">
        <v>10349</v>
      </c>
      <c r="Q2069">
        <v>820</v>
      </c>
      <c r="R2069" t="s">
        <v>10348</v>
      </c>
      <c r="S2069">
        <v>201</v>
      </c>
      <c r="T2069" t="s">
        <v>10351</v>
      </c>
      <c r="U2069">
        <v>171</v>
      </c>
      <c r="V2069">
        <v>55000</v>
      </c>
      <c r="W2069">
        <v>1484</v>
      </c>
      <c r="X2069">
        <v>3</v>
      </c>
      <c r="Y2069">
        <v>52894</v>
      </c>
      <c r="Z2069">
        <v>180</v>
      </c>
      <c r="AA2069">
        <v>185</v>
      </c>
      <c r="AB2069" t="s">
        <v>10353</v>
      </c>
    </row>
    <row r="2070" spans="1:28" x14ac:dyDescent="0.3">
      <c r="A2070" s="4" t="s">
        <v>10354</v>
      </c>
      <c r="B2070" t="s">
        <v>67</v>
      </c>
      <c r="C2070" t="s">
        <v>68</v>
      </c>
      <c r="D2070" t="s">
        <v>58</v>
      </c>
      <c r="E2070">
        <v>1995</v>
      </c>
      <c r="F2070">
        <v>114</v>
      </c>
      <c r="G2070" t="s">
        <v>1145</v>
      </c>
      <c r="H2070" t="s">
        <v>10356</v>
      </c>
      <c r="I2070" s="4">
        <v>22000000</v>
      </c>
      <c r="J2070" s="4">
        <v>50728000</v>
      </c>
      <c r="K2070">
        <v>5.8</v>
      </c>
      <c r="L2070">
        <v>1.85</v>
      </c>
      <c r="M2070" t="s">
        <v>69</v>
      </c>
      <c r="N2070" t="s">
        <v>6700</v>
      </c>
      <c r="O2070">
        <v>34</v>
      </c>
      <c r="P2070" t="s">
        <v>7956</v>
      </c>
      <c r="Q2070">
        <v>649</v>
      </c>
      <c r="R2070" t="s">
        <v>2972</v>
      </c>
      <c r="S2070">
        <v>327</v>
      </c>
      <c r="T2070" t="s">
        <v>10355</v>
      </c>
      <c r="U2070">
        <v>287</v>
      </c>
      <c r="V2070">
        <v>0</v>
      </c>
      <c r="W2070">
        <v>1725</v>
      </c>
      <c r="X2070">
        <v>0</v>
      </c>
      <c r="Y2070">
        <v>48909</v>
      </c>
      <c r="Z2070">
        <v>53</v>
      </c>
      <c r="AA2070">
        <v>166</v>
      </c>
      <c r="AB2070" t="s">
        <v>10357</v>
      </c>
    </row>
    <row r="2071" spans="1:28" x14ac:dyDescent="0.3">
      <c r="A2071" s="4" t="s">
        <v>10359</v>
      </c>
      <c r="B2071" t="s">
        <v>67</v>
      </c>
      <c r="C2071" t="s">
        <v>68</v>
      </c>
      <c r="D2071" t="s">
        <v>58</v>
      </c>
      <c r="E2071">
        <v>2001</v>
      </c>
      <c r="F2071">
        <v>132</v>
      </c>
      <c r="G2071" t="s">
        <v>19</v>
      </c>
      <c r="H2071" t="s">
        <v>10360</v>
      </c>
      <c r="I2071" s="4">
        <v>22000000</v>
      </c>
      <c r="J2071" s="4">
        <v>40270895</v>
      </c>
      <c r="K2071">
        <v>7.6</v>
      </c>
      <c r="L2071">
        <v>1.85</v>
      </c>
      <c r="M2071" t="s">
        <v>69</v>
      </c>
      <c r="N2071" t="s">
        <v>10358</v>
      </c>
      <c r="O2071">
        <v>24</v>
      </c>
      <c r="P2071" t="s">
        <v>4204</v>
      </c>
      <c r="Q2071">
        <v>967</v>
      </c>
      <c r="R2071" t="s">
        <v>3092</v>
      </c>
      <c r="S2071">
        <v>912</v>
      </c>
      <c r="T2071" t="s">
        <v>3001</v>
      </c>
      <c r="U2071">
        <v>506</v>
      </c>
      <c r="V2071">
        <v>15000</v>
      </c>
      <c r="W2071">
        <v>3152</v>
      </c>
      <c r="X2071">
        <v>0</v>
      </c>
      <c r="Y2071">
        <v>121937</v>
      </c>
      <c r="Z2071">
        <v>129</v>
      </c>
      <c r="AA2071">
        <v>431</v>
      </c>
      <c r="AB2071" t="s">
        <v>10361</v>
      </c>
    </row>
    <row r="2072" spans="1:28" x14ac:dyDescent="0.3">
      <c r="A2072" s="4" t="s">
        <v>10364</v>
      </c>
      <c r="B2072" t="s">
        <v>67</v>
      </c>
      <c r="C2072" t="s">
        <v>68</v>
      </c>
      <c r="D2072" t="s">
        <v>58</v>
      </c>
      <c r="E2072">
        <v>2014</v>
      </c>
      <c r="F2072">
        <v>170</v>
      </c>
      <c r="G2072" t="s">
        <v>5940</v>
      </c>
      <c r="H2072" t="s">
        <v>10366</v>
      </c>
      <c r="I2072" s="4">
        <v>22000000</v>
      </c>
      <c r="J2072" s="4">
        <v>59696176</v>
      </c>
      <c r="K2072">
        <v>5.6</v>
      </c>
      <c r="L2072">
        <v>2.35</v>
      </c>
      <c r="M2072" t="s">
        <v>69</v>
      </c>
      <c r="N2072" t="s">
        <v>10362</v>
      </c>
      <c r="O2072">
        <v>25</v>
      </c>
      <c r="P2072" t="s">
        <v>10363</v>
      </c>
      <c r="Q2072">
        <v>329</v>
      </c>
      <c r="R2072" t="s">
        <v>4971</v>
      </c>
      <c r="S2072">
        <v>134</v>
      </c>
      <c r="T2072" t="s">
        <v>10365</v>
      </c>
      <c r="U2072">
        <v>55</v>
      </c>
      <c r="V2072">
        <v>15000</v>
      </c>
      <c r="W2072">
        <v>775</v>
      </c>
      <c r="X2072">
        <v>1</v>
      </c>
      <c r="Y2072">
        <v>15448</v>
      </c>
      <c r="Z2072">
        <v>61</v>
      </c>
      <c r="AA2072">
        <v>174</v>
      </c>
      <c r="AB2072" t="s">
        <v>10367</v>
      </c>
    </row>
    <row r="2073" spans="1:28" x14ac:dyDescent="0.3">
      <c r="A2073" s="4" t="s">
        <v>10368</v>
      </c>
      <c r="B2073" t="s">
        <v>67</v>
      </c>
      <c r="C2073" t="s">
        <v>86</v>
      </c>
      <c r="D2073" t="s">
        <v>58</v>
      </c>
      <c r="E2073">
        <v>2003</v>
      </c>
      <c r="F2073">
        <v>133</v>
      </c>
      <c r="G2073" t="s">
        <v>1386</v>
      </c>
      <c r="H2073" t="s">
        <v>10370</v>
      </c>
      <c r="I2073" s="4">
        <v>22000000</v>
      </c>
      <c r="J2073" s="4">
        <v>51483949</v>
      </c>
      <c r="K2073">
        <v>7</v>
      </c>
      <c r="L2073">
        <v>2.35</v>
      </c>
      <c r="M2073" t="s">
        <v>612</v>
      </c>
      <c r="N2073" t="s">
        <v>1638</v>
      </c>
      <c r="O2073">
        <v>235</v>
      </c>
      <c r="P2073" t="s">
        <v>312</v>
      </c>
      <c r="Q2073">
        <v>955</v>
      </c>
      <c r="R2073" t="s">
        <v>3821</v>
      </c>
      <c r="S2073">
        <v>593</v>
      </c>
      <c r="T2073" t="s">
        <v>10369</v>
      </c>
      <c r="U2073">
        <v>105</v>
      </c>
      <c r="V2073">
        <v>0</v>
      </c>
      <c r="W2073">
        <v>1777</v>
      </c>
      <c r="X2073">
        <v>0</v>
      </c>
      <c r="Y2073">
        <v>208092</v>
      </c>
      <c r="Z2073">
        <v>226</v>
      </c>
      <c r="AA2073">
        <v>806</v>
      </c>
      <c r="AB2073" t="s">
        <v>10371</v>
      </c>
    </row>
    <row r="2074" spans="1:28" x14ac:dyDescent="0.3">
      <c r="A2074" s="4" t="s">
        <v>10372</v>
      </c>
      <c r="B2074" t="s">
        <v>67</v>
      </c>
      <c r="C2074" t="s">
        <v>68</v>
      </c>
      <c r="D2074" t="s">
        <v>58</v>
      </c>
      <c r="E2074">
        <v>2005</v>
      </c>
      <c r="F2074">
        <v>112</v>
      </c>
      <c r="G2074" t="s">
        <v>4085</v>
      </c>
      <c r="H2074" t="s">
        <v>10373</v>
      </c>
      <c r="I2074" s="4">
        <v>22000000</v>
      </c>
      <c r="J2074" s="4">
        <v>36020063</v>
      </c>
      <c r="K2074">
        <v>6.6</v>
      </c>
      <c r="L2074">
        <v>2.35</v>
      </c>
      <c r="M2074" t="s">
        <v>612</v>
      </c>
      <c r="N2074" t="s">
        <v>3535</v>
      </c>
      <c r="O2074">
        <v>101</v>
      </c>
      <c r="P2074" t="s">
        <v>4245</v>
      </c>
      <c r="Q2074">
        <v>896</v>
      </c>
      <c r="R2074" t="s">
        <v>1748</v>
      </c>
      <c r="S2074">
        <v>561</v>
      </c>
      <c r="T2074" t="s">
        <v>4323</v>
      </c>
      <c r="U2074">
        <v>218</v>
      </c>
      <c r="V2074">
        <v>0</v>
      </c>
      <c r="W2074">
        <v>2019</v>
      </c>
      <c r="X2074">
        <v>2</v>
      </c>
      <c r="Y2074">
        <v>62584</v>
      </c>
      <c r="Z2074">
        <v>116</v>
      </c>
      <c r="AA2074">
        <v>375</v>
      </c>
      <c r="AB2074" t="s">
        <v>10374</v>
      </c>
    </row>
    <row r="2075" spans="1:28" x14ac:dyDescent="0.3">
      <c r="A2075" s="4" t="s">
        <v>10375</v>
      </c>
      <c r="B2075" t="s">
        <v>67</v>
      </c>
      <c r="C2075" t="s">
        <v>68</v>
      </c>
      <c r="D2075" t="s">
        <v>58</v>
      </c>
      <c r="E2075">
        <v>2009</v>
      </c>
      <c r="F2075">
        <v>108</v>
      </c>
      <c r="G2075" t="s">
        <v>5319</v>
      </c>
      <c r="H2075" t="s">
        <v>10376</v>
      </c>
      <c r="I2075" s="4">
        <v>21000000</v>
      </c>
      <c r="J2075" s="4">
        <v>33313582</v>
      </c>
      <c r="K2075">
        <v>6.5</v>
      </c>
      <c r="L2075">
        <v>1.85</v>
      </c>
      <c r="M2075" t="s">
        <v>612</v>
      </c>
      <c r="N2075" t="s">
        <v>1548</v>
      </c>
      <c r="O2075">
        <v>0</v>
      </c>
      <c r="P2075" t="s">
        <v>1181</v>
      </c>
      <c r="Q2075">
        <v>13000</v>
      </c>
      <c r="R2075" t="s">
        <v>5840</v>
      </c>
      <c r="S2075">
        <v>734</v>
      </c>
      <c r="T2075" t="s">
        <v>6254</v>
      </c>
      <c r="U2075">
        <v>690</v>
      </c>
      <c r="V2075">
        <v>0</v>
      </c>
      <c r="W2075">
        <v>16031</v>
      </c>
      <c r="X2075">
        <v>1</v>
      </c>
      <c r="Y2075">
        <v>52888</v>
      </c>
      <c r="Z2075">
        <v>248</v>
      </c>
      <c r="AA2075">
        <v>175</v>
      </c>
      <c r="AB2075" t="s">
        <v>10377</v>
      </c>
    </row>
    <row r="2076" spans="1:28" x14ac:dyDescent="0.3">
      <c r="A2076" s="4" t="s">
        <v>10378</v>
      </c>
      <c r="B2076" t="s">
        <v>67</v>
      </c>
      <c r="C2076" t="s">
        <v>86</v>
      </c>
      <c r="D2076" t="s">
        <v>58</v>
      </c>
      <c r="E2076">
        <v>1993</v>
      </c>
      <c r="F2076">
        <v>115</v>
      </c>
      <c r="G2076" t="s">
        <v>6324</v>
      </c>
      <c r="H2076" t="s">
        <v>10380</v>
      </c>
      <c r="I2076" s="4">
        <v>22000000</v>
      </c>
      <c r="J2076" s="4">
        <v>25842000</v>
      </c>
      <c r="K2076">
        <v>7.4</v>
      </c>
      <c r="L2076">
        <v>2.35</v>
      </c>
      <c r="M2076" t="s">
        <v>122</v>
      </c>
      <c r="N2076" t="s">
        <v>8794</v>
      </c>
      <c r="O2076">
        <v>0</v>
      </c>
      <c r="P2076" t="s">
        <v>788</v>
      </c>
      <c r="Q2076">
        <v>12000</v>
      </c>
      <c r="R2076" t="s">
        <v>330</v>
      </c>
      <c r="S2076">
        <v>1000</v>
      </c>
      <c r="T2076" t="s">
        <v>10379</v>
      </c>
      <c r="U2076">
        <v>266</v>
      </c>
      <c r="V2076">
        <v>2000</v>
      </c>
      <c r="W2076">
        <v>13619</v>
      </c>
      <c r="X2076">
        <v>0</v>
      </c>
      <c r="Y2076">
        <v>13455</v>
      </c>
      <c r="Z2076">
        <v>23</v>
      </c>
      <c r="AA2076">
        <v>87</v>
      </c>
      <c r="AB2076" t="s">
        <v>10381</v>
      </c>
    </row>
    <row r="2077" spans="1:28" x14ac:dyDescent="0.3">
      <c r="A2077" s="4" t="s">
        <v>10383</v>
      </c>
      <c r="B2077" t="s">
        <v>67</v>
      </c>
      <c r="C2077" t="s">
        <v>68</v>
      </c>
      <c r="D2077" t="s">
        <v>58</v>
      </c>
      <c r="E2077">
        <v>2005</v>
      </c>
      <c r="F2077">
        <v>83</v>
      </c>
      <c r="G2077" t="s">
        <v>10</v>
      </c>
      <c r="H2077" t="s">
        <v>10385</v>
      </c>
      <c r="I2077" s="4">
        <v>22000000</v>
      </c>
      <c r="J2077" s="4">
        <v>22264487</v>
      </c>
      <c r="K2077">
        <v>4.5999999999999996</v>
      </c>
      <c r="L2077">
        <v>1.85</v>
      </c>
      <c r="M2077" t="s">
        <v>612</v>
      </c>
      <c r="N2077" t="s">
        <v>10382</v>
      </c>
      <c r="O2077">
        <v>2</v>
      </c>
      <c r="P2077" t="s">
        <v>4699</v>
      </c>
      <c r="Q2077">
        <v>591</v>
      </c>
      <c r="R2077" t="s">
        <v>9561</v>
      </c>
      <c r="S2077">
        <v>489</v>
      </c>
      <c r="T2077" t="s">
        <v>10384</v>
      </c>
      <c r="U2077">
        <v>137</v>
      </c>
      <c r="V2077">
        <v>887</v>
      </c>
      <c r="W2077">
        <v>1729</v>
      </c>
      <c r="X2077">
        <v>0</v>
      </c>
      <c r="Y2077">
        <v>41239</v>
      </c>
      <c r="Z2077">
        <v>98</v>
      </c>
      <c r="AA2077">
        <v>166</v>
      </c>
      <c r="AB2077" t="s">
        <v>10386</v>
      </c>
    </row>
    <row r="2078" spans="1:28" x14ac:dyDescent="0.3">
      <c r="A2078" s="4" t="s">
        <v>10389</v>
      </c>
      <c r="B2078" t="s">
        <v>67</v>
      </c>
      <c r="C2078" t="s">
        <v>68</v>
      </c>
      <c r="D2078" t="s">
        <v>58</v>
      </c>
      <c r="E2078">
        <v>2013</v>
      </c>
      <c r="F2078">
        <v>105</v>
      </c>
      <c r="G2078" t="s">
        <v>2545</v>
      </c>
      <c r="H2078" t="s">
        <v>10391</v>
      </c>
      <c r="I2078" s="4">
        <v>26000000</v>
      </c>
      <c r="J2078" s="4">
        <v>30659817</v>
      </c>
      <c r="K2078">
        <v>6.4</v>
      </c>
      <c r="L2078">
        <v>2.35</v>
      </c>
      <c r="M2078" t="s">
        <v>69</v>
      </c>
      <c r="N2078" t="s">
        <v>7746</v>
      </c>
      <c r="O2078">
        <v>31</v>
      </c>
      <c r="P2078" t="s">
        <v>10388</v>
      </c>
      <c r="Q2078">
        <v>390</v>
      </c>
      <c r="R2078" t="s">
        <v>10387</v>
      </c>
      <c r="S2078">
        <v>311</v>
      </c>
      <c r="T2078" t="s">
        <v>10390</v>
      </c>
      <c r="U2078">
        <v>110</v>
      </c>
      <c r="V2078">
        <v>0</v>
      </c>
      <c r="W2078">
        <v>1006</v>
      </c>
      <c r="X2078">
        <v>10</v>
      </c>
      <c r="Y2078">
        <v>59805</v>
      </c>
      <c r="Z2078">
        <v>168</v>
      </c>
      <c r="AA2078">
        <v>95</v>
      </c>
      <c r="AB2078" t="s">
        <v>10392</v>
      </c>
    </row>
    <row r="2079" spans="1:28" x14ac:dyDescent="0.3">
      <c r="A2079" s="4" t="s">
        <v>10395</v>
      </c>
      <c r="B2079" t="s">
        <v>67</v>
      </c>
      <c r="C2079" t="s">
        <v>86</v>
      </c>
      <c r="D2079" t="s">
        <v>58</v>
      </c>
      <c r="E2079">
        <v>2016</v>
      </c>
      <c r="F2079">
        <v>108</v>
      </c>
      <c r="G2079" t="s">
        <v>8</v>
      </c>
      <c r="H2079" t="s">
        <v>10397</v>
      </c>
      <c r="I2079" s="4" t="s">
        <v>24161</v>
      </c>
      <c r="J2079" s="4">
        <v>3108216</v>
      </c>
      <c r="K2079">
        <v>6.4</v>
      </c>
      <c r="L2079">
        <v>2.35</v>
      </c>
      <c r="M2079" t="s">
        <v>612</v>
      </c>
      <c r="N2079" t="s">
        <v>7518</v>
      </c>
      <c r="O2079">
        <v>24</v>
      </c>
      <c r="P2079" t="s">
        <v>10394</v>
      </c>
      <c r="Q2079">
        <v>150</v>
      </c>
      <c r="R2079" t="s">
        <v>10393</v>
      </c>
      <c r="S2079">
        <v>104</v>
      </c>
      <c r="T2079" t="s">
        <v>10396</v>
      </c>
      <c r="U2079">
        <v>100</v>
      </c>
      <c r="V2079">
        <v>0</v>
      </c>
      <c r="W2079">
        <v>540</v>
      </c>
      <c r="X2079">
        <v>2</v>
      </c>
      <c r="Y2079">
        <v>2587</v>
      </c>
      <c r="Z2079">
        <v>134</v>
      </c>
      <c r="AA2079">
        <v>21</v>
      </c>
      <c r="AB2079" t="s">
        <v>10398</v>
      </c>
    </row>
    <row r="2080" spans="1:28" x14ac:dyDescent="0.3">
      <c r="A2080" s="4" t="s">
        <v>10400</v>
      </c>
      <c r="B2080" t="s">
        <v>67</v>
      </c>
      <c r="C2080" t="s">
        <v>68</v>
      </c>
      <c r="D2080" t="s">
        <v>58</v>
      </c>
      <c r="E2080">
        <v>2001</v>
      </c>
      <c r="F2080">
        <v>96</v>
      </c>
      <c r="G2080" t="s">
        <v>4271</v>
      </c>
      <c r="H2080" t="s">
        <v>10402</v>
      </c>
      <c r="I2080" s="4">
        <v>22000000</v>
      </c>
      <c r="J2080" s="4">
        <v>19351569</v>
      </c>
      <c r="K2080">
        <v>5.9</v>
      </c>
      <c r="L2080">
        <v>1.85</v>
      </c>
      <c r="M2080" t="s">
        <v>69</v>
      </c>
      <c r="N2080" t="s">
        <v>2197</v>
      </c>
      <c r="O2080">
        <v>221</v>
      </c>
      <c r="P2080" t="s">
        <v>4865</v>
      </c>
      <c r="Q2080">
        <v>240</v>
      </c>
      <c r="R2080" t="s">
        <v>10399</v>
      </c>
      <c r="S2080">
        <v>226</v>
      </c>
      <c r="T2080" t="s">
        <v>10401</v>
      </c>
      <c r="U2080">
        <v>110</v>
      </c>
      <c r="V2080">
        <v>739</v>
      </c>
      <c r="W2080">
        <v>664</v>
      </c>
      <c r="X2080">
        <v>1</v>
      </c>
      <c r="Y2080">
        <v>33287</v>
      </c>
      <c r="Z2080">
        <v>97</v>
      </c>
      <c r="AA2080">
        <v>201</v>
      </c>
      <c r="AB2080" t="s">
        <v>10403</v>
      </c>
    </row>
    <row r="2081" spans="1:28" x14ac:dyDescent="0.3">
      <c r="A2081" s="4" t="s">
        <v>10405</v>
      </c>
      <c r="B2081" t="s">
        <v>67</v>
      </c>
      <c r="C2081" t="s">
        <v>68</v>
      </c>
      <c r="D2081" t="s">
        <v>58</v>
      </c>
      <c r="E2081">
        <v>2012</v>
      </c>
      <c r="F2081">
        <v>94</v>
      </c>
      <c r="G2081" t="s">
        <v>3072</v>
      </c>
      <c r="H2081" t="s">
        <v>10406</v>
      </c>
      <c r="I2081" s="4">
        <v>22000000</v>
      </c>
      <c r="J2081" s="4">
        <v>49002815</v>
      </c>
      <c r="K2081">
        <v>6.4</v>
      </c>
      <c r="L2081">
        <v>2.35</v>
      </c>
      <c r="M2081" t="s">
        <v>122</v>
      </c>
      <c r="N2081" t="s">
        <v>961</v>
      </c>
      <c r="O2081">
        <v>42</v>
      </c>
      <c r="P2081" t="s">
        <v>10404</v>
      </c>
      <c r="Q2081">
        <v>975</v>
      </c>
      <c r="R2081" t="s">
        <v>2213</v>
      </c>
      <c r="S2081">
        <v>569</v>
      </c>
      <c r="T2081" t="s">
        <v>976</v>
      </c>
      <c r="U2081">
        <v>517</v>
      </c>
      <c r="V2081">
        <v>0</v>
      </c>
      <c r="W2081">
        <v>3153</v>
      </c>
      <c r="X2081">
        <v>2</v>
      </c>
      <c r="Y2081">
        <v>15665</v>
      </c>
      <c r="Z2081">
        <v>88</v>
      </c>
      <c r="AA2081">
        <v>35</v>
      </c>
      <c r="AB2081" t="s">
        <v>10407</v>
      </c>
    </row>
    <row r="2082" spans="1:28" x14ac:dyDescent="0.3">
      <c r="A2082" s="4" t="s">
        <v>10408</v>
      </c>
      <c r="B2082" t="s">
        <v>67</v>
      </c>
      <c r="C2082" t="s">
        <v>68</v>
      </c>
      <c r="D2082" t="s">
        <v>58</v>
      </c>
      <c r="E2082">
        <v>1999</v>
      </c>
      <c r="F2082">
        <v>142</v>
      </c>
      <c r="G2082" t="s">
        <v>5278</v>
      </c>
      <c r="H2082" t="s">
        <v>10409</v>
      </c>
      <c r="I2082" s="4">
        <v>22000000</v>
      </c>
      <c r="J2082" s="4">
        <v>19283782</v>
      </c>
      <c r="K2082">
        <v>6.6</v>
      </c>
      <c r="L2082">
        <v>1.85</v>
      </c>
      <c r="M2082" t="s">
        <v>612</v>
      </c>
      <c r="N2082" t="s">
        <v>5081</v>
      </c>
      <c r="O2082">
        <v>0</v>
      </c>
      <c r="P2082" t="s">
        <v>6701</v>
      </c>
      <c r="Q2082">
        <v>978</v>
      </c>
      <c r="R2082" t="s">
        <v>5169</v>
      </c>
      <c r="S2082">
        <v>911</v>
      </c>
      <c r="T2082" t="s">
        <v>3210</v>
      </c>
      <c r="U2082">
        <v>854</v>
      </c>
      <c r="V2082">
        <v>0</v>
      </c>
      <c r="W2082">
        <v>5386</v>
      </c>
      <c r="X2082">
        <v>0</v>
      </c>
      <c r="Y2082">
        <v>31227</v>
      </c>
      <c r="Z2082">
        <v>85</v>
      </c>
      <c r="AA2082">
        <v>354</v>
      </c>
      <c r="AB2082" t="s">
        <v>10410</v>
      </c>
    </row>
    <row r="2083" spans="1:28" x14ac:dyDescent="0.3">
      <c r="A2083" s="4" t="s">
        <v>10411</v>
      </c>
      <c r="B2083" t="s">
        <v>67</v>
      </c>
      <c r="C2083" t="s">
        <v>68</v>
      </c>
      <c r="D2083" t="s">
        <v>58</v>
      </c>
      <c r="E2083">
        <v>2001</v>
      </c>
      <c r="F2083">
        <v>104</v>
      </c>
      <c r="G2083" t="s">
        <v>10</v>
      </c>
      <c r="H2083" t="s">
        <v>10413</v>
      </c>
      <c r="I2083" s="4">
        <v>22000000</v>
      </c>
      <c r="J2083" s="4">
        <v>30059386</v>
      </c>
      <c r="K2083">
        <v>6.9</v>
      </c>
      <c r="L2083">
        <v>2.35</v>
      </c>
      <c r="M2083" t="s">
        <v>612</v>
      </c>
      <c r="N2083" t="s">
        <v>7129</v>
      </c>
      <c r="O2083">
        <v>0</v>
      </c>
      <c r="P2083" t="s">
        <v>1273</v>
      </c>
      <c r="Q2083">
        <v>8000</v>
      </c>
      <c r="R2083" t="s">
        <v>7573</v>
      </c>
      <c r="S2083">
        <v>1000</v>
      </c>
      <c r="T2083" t="s">
        <v>10412</v>
      </c>
      <c r="U2083">
        <v>898</v>
      </c>
      <c r="V2083">
        <v>0</v>
      </c>
      <c r="W2083">
        <v>11632</v>
      </c>
      <c r="X2083">
        <v>5</v>
      </c>
      <c r="Y2083">
        <v>128593</v>
      </c>
      <c r="Z2083">
        <v>181</v>
      </c>
      <c r="AA2083">
        <v>867</v>
      </c>
      <c r="AB2083" t="s">
        <v>10414</v>
      </c>
    </row>
    <row r="2084" spans="1:28" x14ac:dyDescent="0.3">
      <c r="A2084" s="4" t="s">
        <v>10417</v>
      </c>
      <c r="B2084" t="s">
        <v>67</v>
      </c>
      <c r="C2084" t="s">
        <v>68</v>
      </c>
      <c r="D2084" t="s">
        <v>58</v>
      </c>
      <c r="E2084">
        <v>2001</v>
      </c>
      <c r="F2084">
        <v>106</v>
      </c>
      <c r="G2084" t="s">
        <v>2161</v>
      </c>
      <c r="H2084" t="s">
        <v>10418</v>
      </c>
      <c r="I2084" s="4">
        <v>30000000</v>
      </c>
      <c r="J2084" s="4">
        <v>17951431</v>
      </c>
      <c r="K2084">
        <v>5.8</v>
      </c>
      <c r="L2084">
        <v>2.35</v>
      </c>
      <c r="M2084" t="s">
        <v>69</v>
      </c>
      <c r="N2084" t="s">
        <v>10415</v>
      </c>
      <c r="O2084">
        <v>12</v>
      </c>
      <c r="P2084" t="s">
        <v>1997</v>
      </c>
      <c r="Q2084">
        <v>962</v>
      </c>
      <c r="R2084" t="s">
        <v>10416</v>
      </c>
      <c r="S2084">
        <v>844</v>
      </c>
      <c r="T2084" t="s">
        <v>2050</v>
      </c>
      <c r="U2084">
        <v>595</v>
      </c>
      <c r="V2084">
        <v>804</v>
      </c>
      <c r="W2084">
        <v>4239</v>
      </c>
      <c r="X2084">
        <v>1</v>
      </c>
      <c r="Y2084">
        <v>25462</v>
      </c>
      <c r="Z2084">
        <v>95</v>
      </c>
      <c r="AA2084">
        <v>200</v>
      </c>
      <c r="AB2084" t="s">
        <v>10419</v>
      </c>
    </row>
    <row r="2085" spans="1:28" x14ac:dyDescent="0.3">
      <c r="A2085" s="4" t="s">
        <v>10421</v>
      </c>
      <c r="B2085" t="s">
        <v>67</v>
      </c>
      <c r="C2085" t="s">
        <v>86</v>
      </c>
      <c r="D2085" t="s">
        <v>58</v>
      </c>
      <c r="E2085">
        <v>2016</v>
      </c>
      <c r="F2085">
        <v>106</v>
      </c>
      <c r="G2085" t="s">
        <v>10420</v>
      </c>
      <c r="H2085" t="s">
        <v>10422</v>
      </c>
      <c r="I2085" s="4">
        <v>22000000</v>
      </c>
      <c r="J2085" s="4">
        <v>29997095</v>
      </c>
      <c r="K2085">
        <v>6.4</v>
      </c>
      <c r="L2085">
        <v>1.85</v>
      </c>
      <c r="M2085" t="s">
        <v>69</v>
      </c>
      <c r="N2085" t="s">
        <v>7108</v>
      </c>
      <c r="O2085">
        <v>1000</v>
      </c>
      <c r="P2085" t="s">
        <v>127</v>
      </c>
      <c r="Q2085">
        <v>19000</v>
      </c>
      <c r="R2085" t="s">
        <v>471</v>
      </c>
      <c r="S2085">
        <v>17000</v>
      </c>
      <c r="T2085" t="s">
        <v>5465</v>
      </c>
      <c r="U2085">
        <v>1000</v>
      </c>
      <c r="V2085">
        <v>23000</v>
      </c>
      <c r="W2085">
        <v>38494</v>
      </c>
      <c r="X2085">
        <v>5</v>
      </c>
      <c r="Y2085">
        <v>60926</v>
      </c>
      <c r="Z2085">
        <v>423</v>
      </c>
      <c r="AA2085">
        <v>302</v>
      </c>
      <c r="AB2085" t="s">
        <v>10423</v>
      </c>
    </row>
    <row r="2086" spans="1:28" x14ac:dyDescent="0.3">
      <c r="A2086" s="4" t="s">
        <v>10426</v>
      </c>
      <c r="B2086" t="s">
        <v>67</v>
      </c>
      <c r="C2086" t="s">
        <v>295</v>
      </c>
      <c r="D2086" t="s">
        <v>58</v>
      </c>
      <c r="E2086">
        <v>2001</v>
      </c>
      <c r="F2086">
        <v>98</v>
      </c>
      <c r="G2086" t="s">
        <v>6416</v>
      </c>
      <c r="H2086" t="s">
        <v>10428</v>
      </c>
      <c r="I2086" s="4">
        <v>22000000</v>
      </c>
      <c r="J2086" s="4">
        <v>14252830</v>
      </c>
      <c r="K2086">
        <v>5.3</v>
      </c>
      <c r="L2086">
        <v>1.85</v>
      </c>
      <c r="M2086" t="s">
        <v>69</v>
      </c>
      <c r="N2086" t="s">
        <v>10424</v>
      </c>
      <c r="O2086">
        <v>4</v>
      </c>
      <c r="P2086" t="s">
        <v>1007</v>
      </c>
      <c r="Q2086">
        <v>3000</v>
      </c>
      <c r="R2086" t="s">
        <v>10425</v>
      </c>
      <c r="S2086">
        <v>486</v>
      </c>
      <c r="T2086" t="s">
        <v>10427</v>
      </c>
      <c r="U2086">
        <v>83</v>
      </c>
      <c r="V2086">
        <v>0</v>
      </c>
      <c r="W2086">
        <v>3769</v>
      </c>
      <c r="X2086">
        <v>0</v>
      </c>
      <c r="Y2086">
        <v>18900</v>
      </c>
      <c r="Z2086">
        <v>93</v>
      </c>
      <c r="AA2086">
        <v>242</v>
      </c>
      <c r="AB2086" t="s">
        <v>10429</v>
      </c>
    </row>
    <row r="2087" spans="1:28" x14ac:dyDescent="0.3">
      <c r="A2087" s="4" t="s">
        <v>10430</v>
      </c>
      <c r="B2087" t="s">
        <v>67</v>
      </c>
      <c r="C2087" t="s">
        <v>68</v>
      </c>
      <c r="D2087" t="s">
        <v>58</v>
      </c>
      <c r="E2087">
        <v>2013</v>
      </c>
      <c r="F2087">
        <v>100</v>
      </c>
      <c r="G2087" t="s">
        <v>491</v>
      </c>
      <c r="H2087" t="s">
        <v>10431</v>
      </c>
      <c r="I2087" s="4">
        <v>22000000</v>
      </c>
      <c r="J2087" s="4">
        <v>19783777</v>
      </c>
      <c r="K2087">
        <v>6.5</v>
      </c>
      <c r="L2087">
        <v>2.35</v>
      </c>
      <c r="M2087" t="s">
        <v>612</v>
      </c>
      <c r="N2087" t="s">
        <v>5168</v>
      </c>
      <c r="O2087">
        <v>39</v>
      </c>
      <c r="P2087" t="s">
        <v>362</v>
      </c>
      <c r="Q2087">
        <v>26000</v>
      </c>
      <c r="R2087" t="s">
        <v>107</v>
      </c>
      <c r="S2087">
        <v>11000</v>
      </c>
      <c r="T2087" t="s">
        <v>1717</v>
      </c>
      <c r="U2087">
        <v>798</v>
      </c>
      <c r="V2087">
        <v>15000</v>
      </c>
      <c r="W2087">
        <v>39989</v>
      </c>
      <c r="X2087">
        <v>1</v>
      </c>
      <c r="Y2087">
        <v>82804</v>
      </c>
      <c r="Z2087">
        <v>203</v>
      </c>
      <c r="AA2087">
        <v>154</v>
      </c>
      <c r="AB2087" t="s">
        <v>10432</v>
      </c>
    </row>
    <row r="2088" spans="1:28" x14ac:dyDescent="0.3">
      <c r="A2088" s="4" t="s">
        <v>10434</v>
      </c>
      <c r="B2088" t="s">
        <v>67</v>
      </c>
      <c r="C2088" t="s">
        <v>793</v>
      </c>
      <c r="D2088" t="s">
        <v>58</v>
      </c>
      <c r="E2088">
        <v>2000</v>
      </c>
      <c r="F2088">
        <v>95</v>
      </c>
      <c r="G2088" t="s">
        <v>813</v>
      </c>
      <c r="H2088" t="s">
        <v>10435</v>
      </c>
      <c r="I2088" s="4">
        <v>22000000</v>
      </c>
      <c r="J2088" s="4">
        <v>13555988</v>
      </c>
      <c r="K2088">
        <v>5.7</v>
      </c>
      <c r="L2088">
        <v>1.85</v>
      </c>
      <c r="M2088" t="s">
        <v>122</v>
      </c>
      <c r="N2088" t="s">
        <v>10433</v>
      </c>
      <c r="O2088">
        <v>34</v>
      </c>
      <c r="P2088" t="s">
        <v>2312</v>
      </c>
      <c r="Q2088">
        <v>554</v>
      </c>
      <c r="R2088" t="s">
        <v>2378</v>
      </c>
      <c r="S2088">
        <v>439</v>
      </c>
      <c r="T2088" t="s">
        <v>5226</v>
      </c>
      <c r="U2088">
        <v>368</v>
      </c>
      <c r="V2088">
        <v>0</v>
      </c>
      <c r="W2088">
        <v>2216</v>
      </c>
      <c r="X2088">
        <v>1</v>
      </c>
      <c r="Y2088">
        <v>7242</v>
      </c>
      <c r="Z2088">
        <v>38</v>
      </c>
      <c r="AA2088">
        <v>38</v>
      </c>
      <c r="AB2088" t="s">
        <v>10436</v>
      </c>
    </row>
    <row r="2089" spans="1:28" x14ac:dyDescent="0.3">
      <c r="A2089" s="4" t="s">
        <v>10437</v>
      </c>
      <c r="B2089" t="s">
        <v>67</v>
      </c>
      <c r="C2089" t="s">
        <v>68</v>
      </c>
      <c r="D2089" t="s">
        <v>58</v>
      </c>
      <c r="E2089">
        <v>2004</v>
      </c>
      <c r="F2089">
        <v>107</v>
      </c>
      <c r="G2089" t="s">
        <v>10</v>
      </c>
      <c r="H2089" t="s">
        <v>10438</v>
      </c>
      <c r="I2089" s="4">
        <v>22000000</v>
      </c>
      <c r="J2089" s="4">
        <v>12784713</v>
      </c>
      <c r="K2089">
        <v>6.7</v>
      </c>
      <c r="L2089">
        <v>2.35</v>
      </c>
      <c r="M2089" t="s">
        <v>612</v>
      </c>
      <c r="N2089" t="s">
        <v>4175</v>
      </c>
      <c r="O2089">
        <v>737</v>
      </c>
      <c r="P2089" t="s">
        <v>235</v>
      </c>
      <c r="Q2089">
        <v>6000</v>
      </c>
      <c r="R2089" t="s">
        <v>3720</v>
      </c>
      <c r="S2089">
        <v>718</v>
      </c>
      <c r="T2089" t="s">
        <v>6039</v>
      </c>
      <c r="U2089">
        <v>678</v>
      </c>
      <c r="V2089">
        <v>0</v>
      </c>
      <c r="W2089">
        <v>8094</v>
      </c>
      <c r="X2089">
        <v>11</v>
      </c>
      <c r="Y2089">
        <v>56813</v>
      </c>
      <c r="Z2089">
        <v>183</v>
      </c>
      <c r="AA2089">
        <v>381</v>
      </c>
      <c r="AB2089" t="s">
        <v>10439</v>
      </c>
    </row>
    <row r="2090" spans="1:28" x14ac:dyDescent="0.3">
      <c r="A2090" s="4" t="s">
        <v>10441</v>
      </c>
      <c r="B2090" t="s">
        <v>67</v>
      </c>
      <c r="C2090" t="s">
        <v>68</v>
      </c>
      <c r="D2090" t="s">
        <v>58</v>
      </c>
      <c r="E2090">
        <v>1993</v>
      </c>
      <c r="F2090">
        <v>104</v>
      </c>
      <c r="G2090" t="s">
        <v>1423</v>
      </c>
      <c r="H2090" t="s">
        <v>10442</v>
      </c>
      <c r="I2090" s="4">
        <v>23500000</v>
      </c>
      <c r="J2090" s="4">
        <v>10696210</v>
      </c>
      <c r="K2090">
        <v>3.9</v>
      </c>
      <c r="L2090">
        <v>1.85</v>
      </c>
      <c r="M2090" t="s">
        <v>69</v>
      </c>
      <c r="N2090" t="s">
        <v>10440</v>
      </c>
      <c r="O2090">
        <v>87</v>
      </c>
      <c r="P2090" t="s">
        <v>62</v>
      </c>
      <c r="Q2090">
        <v>1000</v>
      </c>
      <c r="R2090" t="s">
        <v>930</v>
      </c>
      <c r="S2090">
        <v>826</v>
      </c>
      <c r="T2090" t="s">
        <v>778</v>
      </c>
      <c r="U2090">
        <v>691</v>
      </c>
      <c r="V2090">
        <v>716</v>
      </c>
      <c r="W2090">
        <v>3148</v>
      </c>
      <c r="X2090">
        <v>0</v>
      </c>
      <c r="Y2090">
        <v>35018</v>
      </c>
      <c r="Z2090">
        <v>75</v>
      </c>
      <c r="AA2090">
        <v>180</v>
      </c>
      <c r="AB2090" t="s">
        <v>10443</v>
      </c>
    </row>
    <row r="2091" spans="1:28" x14ac:dyDescent="0.3">
      <c r="A2091" s="4" t="s">
        <v>10445</v>
      </c>
      <c r="B2091" t="s">
        <v>67</v>
      </c>
      <c r="C2091" t="s">
        <v>68</v>
      </c>
      <c r="D2091" t="s">
        <v>58</v>
      </c>
      <c r="E2091">
        <v>2001</v>
      </c>
      <c r="F2091">
        <v>104</v>
      </c>
      <c r="G2091" t="s">
        <v>289</v>
      </c>
      <c r="H2091" t="s">
        <v>10446</v>
      </c>
      <c r="I2091" s="4">
        <v>22000000</v>
      </c>
      <c r="J2091" s="4">
        <v>5974653</v>
      </c>
      <c r="K2091">
        <v>4.0999999999999996</v>
      </c>
      <c r="L2091">
        <v>1.85</v>
      </c>
      <c r="M2091" t="s">
        <v>69</v>
      </c>
      <c r="N2091" t="s">
        <v>10444</v>
      </c>
      <c r="O2091">
        <v>53</v>
      </c>
      <c r="P2091" t="s">
        <v>3023</v>
      </c>
      <c r="Q2091">
        <v>2000</v>
      </c>
      <c r="R2091" t="s">
        <v>1842</v>
      </c>
      <c r="S2091">
        <v>595</v>
      </c>
      <c r="T2091" t="s">
        <v>3345</v>
      </c>
      <c r="U2091">
        <v>576</v>
      </c>
      <c r="V2091">
        <v>158</v>
      </c>
      <c r="W2091">
        <v>4221</v>
      </c>
      <c r="X2091">
        <v>0</v>
      </c>
      <c r="Y2091">
        <v>2253</v>
      </c>
      <c r="Z2091">
        <v>18</v>
      </c>
      <c r="AA2091">
        <v>111</v>
      </c>
      <c r="AB2091" t="s">
        <v>10447</v>
      </c>
    </row>
    <row r="2092" spans="1:28" x14ac:dyDescent="0.3">
      <c r="A2092" s="4" t="s">
        <v>10452</v>
      </c>
      <c r="B2092" t="s">
        <v>67</v>
      </c>
      <c r="C2092" t="s">
        <v>68</v>
      </c>
      <c r="D2092" t="s">
        <v>58</v>
      </c>
      <c r="E2092">
        <v>1970</v>
      </c>
      <c r="F2092">
        <v>143</v>
      </c>
      <c r="G2092" t="s">
        <v>10450</v>
      </c>
      <c r="H2092" t="s">
        <v>10454</v>
      </c>
      <c r="I2092" s="4">
        <v>25000000</v>
      </c>
      <c r="J2092" s="4">
        <v>5000000</v>
      </c>
      <c r="K2092">
        <v>6.2</v>
      </c>
      <c r="L2092">
        <v>2.35</v>
      </c>
      <c r="M2092" t="s">
        <v>304</v>
      </c>
      <c r="N2092" t="s">
        <v>10448</v>
      </c>
      <c r="O2092">
        <v>688</v>
      </c>
      <c r="P2092" t="s">
        <v>10451</v>
      </c>
      <c r="Q2092">
        <v>638</v>
      </c>
      <c r="R2092" t="s">
        <v>10449</v>
      </c>
      <c r="S2092">
        <v>50</v>
      </c>
      <c r="T2092" t="s">
        <v>10453</v>
      </c>
      <c r="U2092">
        <v>42</v>
      </c>
      <c r="V2092">
        <v>104</v>
      </c>
      <c r="W2092">
        <v>788</v>
      </c>
      <c r="X2092">
        <v>2</v>
      </c>
      <c r="Y2092">
        <v>1547</v>
      </c>
      <c r="Z2092">
        <v>22</v>
      </c>
      <c r="AA2092">
        <v>50</v>
      </c>
      <c r="AB2092" t="s">
        <v>10455</v>
      </c>
    </row>
    <row r="2093" spans="1:28" x14ac:dyDescent="0.3">
      <c r="A2093" s="4" t="s">
        <v>10456</v>
      </c>
      <c r="B2093" t="s">
        <v>67</v>
      </c>
      <c r="C2093" t="s">
        <v>68</v>
      </c>
      <c r="D2093" t="s">
        <v>58</v>
      </c>
      <c r="E2093">
        <v>1999</v>
      </c>
      <c r="F2093">
        <v>77</v>
      </c>
      <c r="G2093" t="s">
        <v>2734</v>
      </c>
      <c r="H2093" t="s">
        <v>10457</v>
      </c>
      <c r="I2093" s="4">
        <v>22000000</v>
      </c>
      <c r="J2093" s="4">
        <v>9694105</v>
      </c>
      <c r="K2093">
        <v>3.8</v>
      </c>
      <c r="L2093">
        <v>2.35</v>
      </c>
      <c r="M2093" t="s">
        <v>122</v>
      </c>
      <c r="N2093" t="s">
        <v>7491</v>
      </c>
      <c r="O2093">
        <v>37</v>
      </c>
      <c r="P2093" t="s">
        <v>527</v>
      </c>
      <c r="Q2093">
        <v>3000</v>
      </c>
      <c r="R2093" t="s">
        <v>8868</v>
      </c>
      <c r="S2093">
        <v>968</v>
      </c>
      <c r="T2093" t="s">
        <v>749</v>
      </c>
      <c r="U2093">
        <v>795</v>
      </c>
      <c r="V2093">
        <v>272</v>
      </c>
      <c r="W2093">
        <v>5568</v>
      </c>
      <c r="X2093">
        <v>0</v>
      </c>
      <c r="Y2093">
        <v>8176</v>
      </c>
      <c r="Z2093">
        <v>41</v>
      </c>
      <c r="AA2093">
        <v>77</v>
      </c>
      <c r="AB2093" t="s">
        <v>10458</v>
      </c>
    </row>
    <row r="2094" spans="1:28" x14ac:dyDescent="0.3">
      <c r="A2094" s="4" t="s">
        <v>10459</v>
      </c>
      <c r="B2094" t="s">
        <v>67</v>
      </c>
      <c r="C2094" t="s">
        <v>1487</v>
      </c>
      <c r="D2094" t="s">
        <v>58</v>
      </c>
      <c r="E2094">
        <v>2015</v>
      </c>
      <c r="F2094">
        <v>96</v>
      </c>
      <c r="G2094" t="s">
        <v>361</v>
      </c>
      <c r="H2094" t="s">
        <v>10460</v>
      </c>
      <c r="I2094" s="4">
        <v>25000000</v>
      </c>
      <c r="J2094" s="4">
        <v>16027866</v>
      </c>
      <c r="K2094">
        <v>5.0999999999999996</v>
      </c>
      <c r="L2094">
        <v>2.35</v>
      </c>
      <c r="M2094" t="s">
        <v>69</v>
      </c>
      <c r="N2094" t="s">
        <v>9030</v>
      </c>
      <c r="O2094">
        <v>11</v>
      </c>
      <c r="P2094" t="s">
        <v>4440</v>
      </c>
      <c r="Q2094">
        <v>805</v>
      </c>
      <c r="R2094" t="s">
        <v>452</v>
      </c>
      <c r="S2094">
        <v>173</v>
      </c>
      <c r="T2094" t="s">
        <v>10394</v>
      </c>
      <c r="U2094">
        <v>150</v>
      </c>
      <c r="V2094">
        <v>0</v>
      </c>
      <c r="W2094">
        <v>1411</v>
      </c>
      <c r="X2094">
        <v>0</v>
      </c>
      <c r="Y2094">
        <v>26767</v>
      </c>
      <c r="Z2094">
        <v>148</v>
      </c>
      <c r="AA2094">
        <v>121</v>
      </c>
      <c r="AB2094" t="s">
        <v>10461</v>
      </c>
    </row>
    <row r="2095" spans="1:28" x14ac:dyDescent="0.3">
      <c r="A2095" s="4" t="s">
        <v>10463</v>
      </c>
      <c r="B2095" t="s">
        <v>67</v>
      </c>
      <c r="C2095" t="s">
        <v>86</v>
      </c>
      <c r="D2095" t="s">
        <v>58</v>
      </c>
      <c r="E2095">
        <v>2004</v>
      </c>
      <c r="F2095">
        <v>114</v>
      </c>
      <c r="G2095" t="s">
        <v>241</v>
      </c>
      <c r="H2095" t="s">
        <v>10464</v>
      </c>
      <c r="I2095" s="4" t="s">
        <v>24161</v>
      </c>
      <c r="J2095" s="4">
        <v>4829497</v>
      </c>
      <c r="K2095">
        <v>6.4</v>
      </c>
      <c r="L2095">
        <v>2.35</v>
      </c>
      <c r="M2095" t="s">
        <v>612</v>
      </c>
      <c r="N2095" t="s">
        <v>10462</v>
      </c>
      <c r="O2095">
        <v>2</v>
      </c>
      <c r="P2095" t="s">
        <v>73</v>
      </c>
      <c r="Q2095">
        <v>40000</v>
      </c>
      <c r="R2095" t="s">
        <v>75</v>
      </c>
      <c r="S2095">
        <v>1000</v>
      </c>
      <c r="T2095" t="s">
        <v>399</v>
      </c>
      <c r="U2095">
        <v>567</v>
      </c>
      <c r="V2095">
        <v>0</v>
      </c>
      <c r="W2095">
        <v>42484</v>
      </c>
      <c r="X2095">
        <v>1</v>
      </c>
      <c r="Y2095">
        <v>31433</v>
      </c>
      <c r="Z2095">
        <v>111</v>
      </c>
      <c r="AA2095">
        <v>260</v>
      </c>
      <c r="AB2095" t="s">
        <v>10465</v>
      </c>
    </row>
    <row r="2096" spans="1:28" x14ac:dyDescent="0.3">
      <c r="A2096" s="4" t="s">
        <v>10467</v>
      </c>
      <c r="B2096" t="s">
        <v>10470</v>
      </c>
      <c r="C2096" t="s">
        <v>10471</v>
      </c>
      <c r="D2096" t="s">
        <v>58</v>
      </c>
      <c r="E2096">
        <v>2006</v>
      </c>
      <c r="F2096">
        <v>145</v>
      </c>
      <c r="G2096" t="s">
        <v>7615</v>
      </c>
      <c r="H2096" t="s">
        <v>10468</v>
      </c>
      <c r="I2096" s="4">
        <v>21000000</v>
      </c>
      <c r="J2096" s="4">
        <v>4398392</v>
      </c>
      <c r="K2096">
        <v>7.8</v>
      </c>
      <c r="L2096">
        <v>2.35</v>
      </c>
      <c r="M2096" t="s">
        <v>612</v>
      </c>
      <c r="N2096" t="s">
        <v>1327</v>
      </c>
      <c r="O2096">
        <v>719</v>
      </c>
      <c r="P2096" t="s">
        <v>7638</v>
      </c>
      <c r="Q2096">
        <v>2000</v>
      </c>
      <c r="R2096" t="s">
        <v>10466</v>
      </c>
      <c r="S2096">
        <v>380</v>
      </c>
      <c r="T2096" t="s">
        <v>3123</v>
      </c>
      <c r="U2096">
        <v>104</v>
      </c>
      <c r="V2096">
        <v>0</v>
      </c>
      <c r="W2096">
        <v>2590</v>
      </c>
      <c r="X2096">
        <v>1</v>
      </c>
      <c r="Y2096">
        <v>59507</v>
      </c>
      <c r="Z2096">
        <v>231</v>
      </c>
      <c r="AA2096">
        <v>232</v>
      </c>
      <c r="AB2096" t="s">
        <v>10469</v>
      </c>
    </row>
    <row r="2097" spans="1:28" x14ac:dyDescent="0.3">
      <c r="A2097" s="4" t="s">
        <v>10474</v>
      </c>
      <c r="B2097" t="s">
        <v>1486</v>
      </c>
      <c r="C2097" t="s">
        <v>1487</v>
      </c>
      <c r="D2097" t="s">
        <v>58</v>
      </c>
      <c r="E2097">
        <v>2005</v>
      </c>
      <c r="F2097">
        <v>116</v>
      </c>
      <c r="G2097" t="s">
        <v>10473</v>
      </c>
      <c r="H2097" t="s">
        <v>10475</v>
      </c>
      <c r="I2097" s="4">
        <v>22000000</v>
      </c>
      <c r="J2097" s="4">
        <v>1050445</v>
      </c>
      <c r="K2097">
        <v>7.8</v>
      </c>
      <c r="L2097">
        <v>2.35</v>
      </c>
      <c r="M2097" t="s">
        <v>69</v>
      </c>
      <c r="N2097" t="s">
        <v>10472</v>
      </c>
      <c r="O2097">
        <v>13</v>
      </c>
      <c r="P2097" t="s">
        <v>1816</v>
      </c>
      <c r="Q2097">
        <v>203</v>
      </c>
      <c r="R2097" t="s">
        <v>6193</v>
      </c>
      <c r="S2097">
        <v>172</v>
      </c>
      <c r="T2097" t="s">
        <v>5802</v>
      </c>
      <c r="U2097">
        <v>140</v>
      </c>
      <c r="V2097">
        <v>11000</v>
      </c>
      <c r="W2097">
        <v>773</v>
      </c>
      <c r="X2097">
        <v>0</v>
      </c>
      <c r="Y2097">
        <v>21394</v>
      </c>
      <c r="Z2097">
        <v>115</v>
      </c>
      <c r="AA2097">
        <v>147</v>
      </c>
      <c r="AB2097" t="s">
        <v>10476</v>
      </c>
    </row>
    <row r="2098" spans="1:28" x14ac:dyDescent="0.3">
      <c r="A2098" s="4" t="s">
        <v>10478</v>
      </c>
      <c r="B2098" t="s">
        <v>67</v>
      </c>
      <c r="C2098" t="s">
        <v>68</v>
      </c>
      <c r="D2098" t="s">
        <v>58</v>
      </c>
      <c r="E2098">
        <v>2012</v>
      </c>
      <c r="F2098">
        <v>100</v>
      </c>
      <c r="G2098" t="s">
        <v>1445</v>
      </c>
      <c r="H2098" t="s">
        <v>10479</v>
      </c>
      <c r="I2098" s="4">
        <v>2000000</v>
      </c>
      <c r="J2098" s="4">
        <v>13746550</v>
      </c>
      <c r="K2098">
        <v>6.1</v>
      </c>
      <c r="L2098">
        <v>2.35</v>
      </c>
      <c r="M2098" t="s">
        <v>612</v>
      </c>
      <c r="N2098" t="s">
        <v>10477</v>
      </c>
      <c r="O2098">
        <v>21</v>
      </c>
      <c r="P2098" t="s">
        <v>681</v>
      </c>
      <c r="Q2098">
        <v>14000</v>
      </c>
      <c r="R2098" t="s">
        <v>1755</v>
      </c>
      <c r="S2098">
        <v>618</v>
      </c>
      <c r="T2098" t="s">
        <v>7408</v>
      </c>
      <c r="U2098">
        <v>552</v>
      </c>
      <c r="V2098">
        <v>0</v>
      </c>
      <c r="W2098">
        <v>15922</v>
      </c>
      <c r="X2098">
        <v>5</v>
      </c>
      <c r="Y2098">
        <v>29322</v>
      </c>
      <c r="Z2098">
        <v>176</v>
      </c>
      <c r="AA2098">
        <v>104</v>
      </c>
      <c r="AB2098" t="s">
        <v>10480</v>
      </c>
    </row>
    <row r="2099" spans="1:28" x14ac:dyDescent="0.3">
      <c r="A2099" s="4" t="s">
        <v>10481</v>
      </c>
      <c r="B2099" t="s">
        <v>67</v>
      </c>
      <c r="C2099" t="s">
        <v>68</v>
      </c>
      <c r="D2099" t="s">
        <v>58</v>
      </c>
      <c r="E2099">
        <v>2008</v>
      </c>
      <c r="F2099">
        <v>104</v>
      </c>
      <c r="G2099" t="s">
        <v>5967</v>
      </c>
      <c r="H2099" t="s">
        <v>10483</v>
      </c>
      <c r="I2099" s="4">
        <v>22000000</v>
      </c>
      <c r="J2099" s="4">
        <v>20668843</v>
      </c>
      <c r="K2099">
        <v>5.8</v>
      </c>
      <c r="L2099">
        <v>2.35</v>
      </c>
      <c r="M2099" t="s">
        <v>69</v>
      </c>
      <c r="N2099" t="s">
        <v>9075</v>
      </c>
      <c r="O2099">
        <v>144</v>
      </c>
      <c r="P2099" t="s">
        <v>1171</v>
      </c>
      <c r="Q2099">
        <v>939</v>
      </c>
      <c r="R2099" t="s">
        <v>2515</v>
      </c>
      <c r="S2099">
        <v>875</v>
      </c>
      <c r="T2099" t="s">
        <v>10482</v>
      </c>
      <c r="U2099">
        <v>290</v>
      </c>
      <c r="V2099">
        <v>687</v>
      </c>
      <c r="W2099">
        <v>2453</v>
      </c>
      <c r="X2099">
        <v>3</v>
      </c>
      <c r="Y2099">
        <v>16831</v>
      </c>
      <c r="Z2099">
        <v>98</v>
      </c>
      <c r="AA2099">
        <v>54</v>
      </c>
      <c r="AB2099" t="s">
        <v>10484</v>
      </c>
    </row>
    <row r="2100" spans="1:28" x14ac:dyDescent="0.3">
      <c r="A2100" s="4" t="s">
        <v>10487</v>
      </c>
      <c r="B2100" t="s">
        <v>67</v>
      </c>
      <c r="C2100" t="s">
        <v>86</v>
      </c>
      <c r="D2100" t="s">
        <v>58</v>
      </c>
      <c r="E2100">
        <v>2014</v>
      </c>
      <c r="F2100">
        <v>92</v>
      </c>
      <c r="G2100" t="s">
        <v>1943</v>
      </c>
      <c r="H2100" t="s">
        <v>10489</v>
      </c>
      <c r="I2100" s="4">
        <v>22000000</v>
      </c>
      <c r="J2100" s="4">
        <v>2963012</v>
      </c>
      <c r="K2100">
        <v>6.3</v>
      </c>
      <c r="L2100">
        <v>2.35</v>
      </c>
      <c r="M2100" t="s">
        <v>612</v>
      </c>
      <c r="N2100" t="s">
        <v>10485</v>
      </c>
      <c r="O2100">
        <v>17</v>
      </c>
      <c r="P2100" t="s">
        <v>463</v>
      </c>
      <c r="Q2100">
        <v>14000</v>
      </c>
      <c r="R2100" t="s">
        <v>10486</v>
      </c>
      <c r="S2100">
        <v>257</v>
      </c>
      <c r="T2100" t="s">
        <v>10488</v>
      </c>
      <c r="U2100">
        <v>231</v>
      </c>
      <c r="V2100">
        <v>11000</v>
      </c>
      <c r="W2100">
        <v>14617</v>
      </c>
      <c r="X2100">
        <v>1</v>
      </c>
      <c r="Y2100">
        <v>48873</v>
      </c>
      <c r="Z2100">
        <v>149</v>
      </c>
      <c r="AA2100">
        <v>105</v>
      </c>
      <c r="AB2100" t="s">
        <v>10490</v>
      </c>
    </row>
    <row r="2101" spans="1:28" x14ac:dyDescent="0.3">
      <c r="A2101" s="4" t="s">
        <v>10492</v>
      </c>
      <c r="B2101" t="s">
        <v>67</v>
      </c>
      <c r="C2101" t="s">
        <v>68</v>
      </c>
      <c r="D2101" t="s">
        <v>58</v>
      </c>
      <c r="E2101">
        <v>1977</v>
      </c>
      <c r="F2101">
        <v>92</v>
      </c>
      <c r="G2101" t="s">
        <v>1845</v>
      </c>
      <c r="H2101" t="s">
        <v>10494</v>
      </c>
      <c r="I2101" s="4">
        <v>12000000</v>
      </c>
      <c r="J2101" s="4" t="s">
        <v>24161</v>
      </c>
      <c r="K2101">
        <v>7.7</v>
      </c>
      <c r="L2101">
        <v>1.85</v>
      </c>
      <c r="M2101" t="s">
        <v>122</v>
      </c>
      <c r="N2101" t="s">
        <v>4738</v>
      </c>
      <c r="O2101">
        <v>607</v>
      </c>
      <c r="P2101" t="s">
        <v>2461</v>
      </c>
      <c r="Q2101">
        <v>813</v>
      </c>
      <c r="R2101" t="s">
        <v>10491</v>
      </c>
      <c r="S2101">
        <v>85</v>
      </c>
      <c r="T2101" t="s">
        <v>10493</v>
      </c>
      <c r="U2101">
        <v>35</v>
      </c>
      <c r="V2101">
        <v>0</v>
      </c>
      <c r="W2101">
        <v>1011</v>
      </c>
      <c r="X2101">
        <v>0</v>
      </c>
      <c r="Y2101">
        <v>9513</v>
      </c>
      <c r="Z2101">
        <v>84</v>
      </c>
      <c r="AA2101">
        <v>116</v>
      </c>
      <c r="AB2101" t="s">
        <v>10495</v>
      </c>
    </row>
    <row r="2102" spans="1:28" x14ac:dyDescent="0.3">
      <c r="A2102" s="4" t="s">
        <v>10497</v>
      </c>
      <c r="B2102" t="s">
        <v>67</v>
      </c>
      <c r="C2102" t="s">
        <v>68</v>
      </c>
      <c r="D2102" t="s">
        <v>58</v>
      </c>
      <c r="E2102">
        <v>2010</v>
      </c>
      <c r="F2102">
        <v>105</v>
      </c>
      <c r="G2102" t="s">
        <v>4085</v>
      </c>
      <c r="H2102" t="s">
        <v>10498</v>
      </c>
      <c r="I2102" s="4">
        <v>22000000</v>
      </c>
      <c r="J2102" s="4">
        <v>1796024</v>
      </c>
      <c r="K2102">
        <v>5.4</v>
      </c>
      <c r="L2102">
        <v>2.35</v>
      </c>
      <c r="M2102" t="s">
        <v>612</v>
      </c>
      <c r="N2102" t="s">
        <v>10496</v>
      </c>
      <c r="O2102">
        <v>43</v>
      </c>
      <c r="P2102" t="s">
        <v>1765</v>
      </c>
      <c r="Q2102">
        <v>22000</v>
      </c>
      <c r="R2102" t="s">
        <v>1991</v>
      </c>
      <c r="S2102">
        <v>14000</v>
      </c>
      <c r="T2102" t="s">
        <v>1568</v>
      </c>
      <c r="U2102">
        <v>827</v>
      </c>
      <c r="V2102">
        <v>0</v>
      </c>
      <c r="W2102">
        <v>37766</v>
      </c>
      <c r="X2102">
        <v>1</v>
      </c>
      <c r="Y2102">
        <v>34985</v>
      </c>
      <c r="Z2102">
        <v>138</v>
      </c>
      <c r="AA2102">
        <v>135</v>
      </c>
      <c r="AB2102" t="s">
        <v>10499</v>
      </c>
    </row>
    <row r="2103" spans="1:28" x14ac:dyDescent="0.3">
      <c r="A2103" s="4" t="s">
        <v>10503</v>
      </c>
      <c r="B2103" t="s">
        <v>1486</v>
      </c>
      <c r="C2103" t="s">
        <v>1487</v>
      </c>
      <c r="D2103" t="s">
        <v>58</v>
      </c>
      <c r="E2103">
        <v>2007</v>
      </c>
      <c r="F2103">
        <v>120</v>
      </c>
      <c r="G2103" t="s">
        <v>10501</v>
      </c>
      <c r="H2103" t="s">
        <v>10505</v>
      </c>
      <c r="I2103" s="4">
        <v>16000000</v>
      </c>
      <c r="J2103" s="4">
        <v>634277</v>
      </c>
      <c r="K2103">
        <v>7.3</v>
      </c>
      <c r="L2103">
        <v>2.35</v>
      </c>
      <c r="M2103" t="s">
        <v>69</v>
      </c>
      <c r="N2103" t="s">
        <v>8700</v>
      </c>
      <c r="O2103">
        <v>2</v>
      </c>
      <c r="P2103" t="s">
        <v>10502</v>
      </c>
      <c r="Q2103">
        <v>809</v>
      </c>
      <c r="R2103" t="s">
        <v>10500</v>
      </c>
      <c r="S2103">
        <v>521</v>
      </c>
      <c r="T2103" t="s">
        <v>10504</v>
      </c>
      <c r="U2103">
        <v>80</v>
      </c>
      <c r="V2103">
        <v>815</v>
      </c>
      <c r="W2103">
        <v>1651</v>
      </c>
      <c r="X2103">
        <v>1</v>
      </c>
      <c r="Y2103">
        <v>5166</v>
      </c>
      <c r="Z2103">
        <v>78</v>
      </c>
      <c r="AA2103">
        <v>27</v>
      </c>
      <c r="AB2103" t="s">
        <v>10506</v>
      </c>
    </row>
    <row r="2104" spans="1:28" x14ac:dyDescent="0.3">
      <c r="A2104" s="4" t="s">
        <v>10507</v>
      </c>
      <c r="B2104" t="s">
        <v>67</v>
      </c>
      <c r="C2104" t="s">
        <v>68</v>
      </c>
      <c r="D2104" t="s">
        <v>58</v>
      </c>
      <c r="E2104">
        <v>2013</v>
      </c>
      <c r="F2104">
        <v>116</v>
      </c>
      <c r="G2104" t="s">
        <v>2144</v>
      </c>
      <c r="H2104" t="s">
        <v>10509</v>
      </c>
      <c r="I2104" s="4">
        <v>22000000</v>
      </c>
      <c r="J2104" s="4">
        <v>11326836</v>
      </c>
      <c r="K2104">
        <v>6.8</v>
      </c>
      <c r="L2104">
        <v>2.35</v>
      </c>
      <c r="M2104" t="s">
        <v>612</v>
      </c>
      <c r="N2104" t="s">
        <v>4898</v>
      </c>
      <c r="O2104">
        <v>108</v>
      </c>
      <c r="P2104" t="s">
        <v>88</v>
      </c>
      <c r="Q2104">
        <v>23000</v>
      </c>
      <c r="R2104" t="s">
        <v>1071</v>
      </c>
      <c r="S2104">
        <v>820</v>
      </c>
      <c r="T2104" t="s">
        <v>10508</v>
      </c>
      <c r="U2104">
        <v>120</v>
      </c>
      <c r="V2104">
        <v>17000</v>
      </c>
      <c r="W2104">
        <v>24134</v>
      </c>
      <c r="X2104">
        <v>0</v>
      </c>
      <c r="Y2104">
        <v>83171</v>
      </c>
      <c r="Z2104">
        <v>288</v>
      </c>
      <c r="AA2104">
        <v>231</v>
      </c>
      <c r="AB2104" t="s">
        <v>10510</v>
      </c>
    </row>
    <row r="2105" spans="1:28" x14ac:dyDescent="0.3">
      <c r="A2105" s="4" t="s">
        <v>10511</v>
      </c>
      <c r="B2105" t="s">
        <v>67</v>
      </c>
      <c r="C2105" t="s">
        <v>68</v>
      </c>
      <c r="D2105" t="s">
        <v>58</v>
      </c>
      <c r="E2105">
        <v>2007</v>
      </c>
      <c r="F2105">
        <v>119</v>
      </c>
      <c r="G2105" t="s">
        <v>2161</v>
      </c>
      <c r="H2105" t="s">
        <v>10512</v>
      </c>
      <c r="I2105" s="4">
        <v>25000000</v>
      </c>
      <c r="J2105" s="4">
        <v>49024969</v>
      </c>
      <c r="K2105">
        <v>7.3</v>
      </c>
      <c r="L2105">
        <v>2.35</v>
      </c>
      <c r="M2105" t="s">
        <v>612</v>
      </c>
      <c r="N2105" t="s">
        <v>1341</v>
      </c>
      <c r="O2105">
        <v>209</v>
      </c>
      <c r="P2105" t="s">
        <v>165</v>
      </c>
      <c r="Q2105">
        <v>1000</v>
      </c>
      <c r="R2105" t="s">
        <v>4245</v>
      </c>
      <c r="S2105">
        <v>896</v>
      </c>
      <c r="T2105" t="s">
        <v>2232</v>
      </c>
      <c r="U2105">
        <v>521</v>
      </c>
      <c r="V2105">
        <v>0</v>
      </c>
      <c r="W2105">
        <v>3284</v>
      </c>
      <c r="X2105">
        <v>0</v>
      </c>
      <c r="Y2105">
        <v>133367</v>
      </c>
      <c r="Z2105">
        <v>299</v>
      </c>
      <c r="AA2105">
        <v>363</v>
      </c>
      <c r="AB2105" t="s">
        <v>10513</v>
      </c>
    </row>
    <row r="2106" spans="1:28" x14ac:dyDescent="0.3">
      <c r="A2106" s="4" t="s">
        <v>10514</v>
      </c>
      <c r="B2106" t="s">
        <v>67</v>
      </c>
      <c r="C2106" t="s">
        <v>68</v>
      </c>
      <c r="D2106" t="s">
        <v>58</v>
      </c>
      <c r="E2106">
        <v>1996</v>
      </c>
      <c r="F2106">
        <v>101</v>
      </c>
      <c r="G2106" t="s">
        <v>4228</v>
      </c>
      <c r="H2106" t="s">
        <v>10515</v>
      </c>
      <c r="I2106" s="4">
        <v>21500000</v>
      </c>
      <c r="J2106" s="4">
        <v>22294341</v>
      </c>
      <c r="K2106">
        <v>6.5</v>
      </c>
      <c r="L2106">
        <v>1.85</v>
      </c>
      <c r="M2106" t="s">
        <v>69</v>
      </c>
      <c r="N2106" t="s">
        <v>2485</v>
      </c>
      <c r="O2106">
        <v>88</v>
      </c>
      <c r="P2106" t="s">
        <v>6070</v>
      </c>
      <c r="Q2106">
        <v>957</v>
      </c>
      <c r="R2106" t="s">
        <v>5572</v>
      </c>
      <c r="S2106">
        <v>821</v>
      </c>
      <c r="T2106" t="s">
        <v>660</v>
      </c>
      <c r="U2106">
        <v>812</v>
      </c>
      <c r="V2106">
        <v>758</v>
      </c>
      <c r="W2106">
        <v>4629</v>
      </c>
      <c r="X2106">
        <v>3</v>
      </c>
      <c r="Y2106">
        <v>12278</v>
      </c>
      <c r="Z2106">
        <v>27</v>
      </c>
      <c r="AA2106">
        <v>71</v>
      </c>
      <c r="AB2106" t="s">
        <v>10516</v>
      </c>
    </row>
    <row r="2107" spans="1:28" x14ac:dyDescent="0.3">
      <c r="A2107" s="4" t="s">
        <v>10517</v>
      </c>
      <c r="B2107" t="s">
        <v>67</v>
      </c>
      <c r="C2107" t="s">
        <v>68</v>
      </c>
      <c r="D2107" t="s">
        <v>58</v>
      </c>
      <c r="E2107">
        <v>1999</v>
      </c>
      <c r="F2107">
        <v>117</v>
      </c>
      <c r="G2107" t="s">
        <v>2144</v>
      </c>
      <c r="H2107" t="s">
        <v>10518</v>
      </c>
      <c r="I2107" s="4">
        <v>21500000</v>
      </c>
      <c r="J2107" s="4">
        <v>24362501</v>
      </c>
      <c r="K2107">
        <v>7.2</v>
      </c>
      <c r="L2107">
        <v>2.35</v>
      </c>
      <c r="M2107" t="s">
        <v>612</v>
      </c>
      <c r="N2107" t="s">
        <v>6130</v>
      </c>
      <c r="O2107">
        <v>89</v>
      </c>
      <c r="P2107" t="s">
        <v>328</v>
      </c>
      <c r="Q2107">
        <v>12000</v>
      </c>
      <c r="R2107" t="s">
        <v>8142</v>
      </c>
      <c r="S2107">
        <v>541</v>
      </c>
      <c r="T2107" t="s">
        <v>8054</v>
      </c>
      <c r="U2107">
        <v>442</v>
      </c>
      <c r="V2107">
        <v>0</v>
      </c>
      <c r="W2107">
        <v>13576</v>
      </c>
      <c r="X2107">
        <v>1</v>
      </c>
      <c r="Y2107">
        <v>69980</v>
      </c>
      <c r="Z2107">
        <v>155</v>
      </c>
      <c r="AA2107">
        <v>591</v>
      </c>
      <c r="AB2107" t="s">
        <v>10519</v>
      </c>
    </row>
    <row r="2108" spans="1:28" x14ac:dyDescent="0.3">
      <c r="A2108" s="4" t="s">
        <v>10524</v>
      </c>
      <c r="B2108" t="s">
        <v>2794</v>
      </c>
      <c r="C2108" t="s">
        <v>3583</v>
      </c>
      <c r="D2108" t="s">
        <v>58</v>
      </c>
      <c r="E2108">
        <v>2013</v>
      </c>
      <c r="F2108">
        <v>106</v>
      </c>
      <c r="G2108" t="s">
        <v>10522</v>
      </c>
      <c r="H2108" t="s">
        <v>10526</v>
      </c>
      <c r="I2108" s="4">
        <v>22000000</v>
      </c>
      <c r="J2108" s="4" t="s">
        <v>24161</v>
      </c>
      <c r="K2108">
        <v>6.7</v>
      </c>
      <c r="L2108">
        <v>2.35</v>
      </c>
      <c r="M2108" t="s">
        <v>122</v>
      </c>
      <c r="N2108" t="s">
        <v>10520</v>
      </c>
      <c r="O2108">
        <v>195</v>
      </c>
      <c r="P2108" t="s">
        <v>10523</v>
      </c>
      <c r="Q2108">
        <v>20</v>
      </c>
      <c r="R2108" t="s">
        <v>10521</v>
      </c>
      <c r="S2108">
        <v>10</v>
      </c>
      <c r="T2108" t="s">
        <v>10525</v>
      </c>
      <c r="U2108">
        <v>0</v>
      </c>
      <c r="V2108">
        <v>0</v>
      </c>
      <c r="W2108">
        <v>30</v>
      </c>
      <c r="X2108">
        <v>4</v>
      </c>
      <c r="Y2108">
        <v>6920</v>
      </c>
      <c r="Z2108">
        <v>82</v>
      </c>
      <c r="AA2108">
        <v>22</v>
      </c>
      <c r="AB2108" t="s">
        <v>10527</v>
      </c>
    </row>
    <row r="2109" spans="1:28" x14ac:dyDescent="0.3">
      <c r="A2109" s="4" t="s">
        <v>10529</v>
      </c>
      <c r="B2109" t="s">
        <v>67</v>
      </c>
      <c r="C2109" t="s">
        <v>68</v>
      </c>
      <c r="D2109" t="s">
        <v>58</v>
      </c>
      <c r="E2109">
        <v>2012</v>
      </c>
      <c r="F2109">
        <v>112</v>
      </c>
      <c r="G2109" t="s">
        <v>1700</v>
      </c>
      <c r="H2109" t="s">
        <v>10531</v>
      </c>
      <c r="I2109" s="4">
        <v>17000000</v>
      </c>
      <c r="J2109" s="4">
        <v>16684352</v>
      </c>
      <c r="K2109">
        <v>6.3</v>
      </c>
      <c r="L2109">
        <v>1.85</v>
      </c>
      <c r="M2109" t="s">
        <v>612</v>
      </c>
      <c r="N2109" t="s">
        <v>4013</v>
      </c>
      <c r="O2109">
        <v>11000</v>
      </c>
      <c r="P2109" t="s">
        <v>10528</v>
      </c>
      <c r="Q2109">
        <v>385</v>
      </c>
      <c r="R2109" t="s">
        <v>7947</v>
      </c>
      <c r="S2109">
        <v>223</v>
      </c>
      <c r="T2109" t="s">
        <v>10530</v>
      </c>
      <c r="U2109">
        <v>159</v>
      </c>
      <c r="V2109">
        <v>18000</v>
      </c>
      <c r="W2109">
        <v>1205</v>
      </c>
      <c r="X2109">
        <v>0</v>
      </c>
      <c r="Y2109">
        <v>67893</v>
      </c>
      <c r="Z2109">
        <v>275</v>
      </c>
      <c r="AA2109">
        <v>163</v>
      </c>
      <c r="AB2109" t="s">
        <v>10532</v>
      </c>
    </row>
    <row r="2110" spans="1:28" x14ac:dyDescent="0.3">
      <c r="A2110" s="4" t="s">
        <v>10534</v>
      </c>
      <c r="B2110" t="s">
        <v>67</v>
      </c>
      <c r="C2110" t="s">
        <v>68</v>
      </c>
      <c r="D2110" t="s">
        <v>58</v>
      </c>
      <c r="E2110">
        <v>1982</v>
      </c>
      <c r="F2110">
        <v>136</v>
      </c>
      <c r="G2110" t="s">
        <v>80</v>
      </c>
      <c r="H2110" t="s">
        <v>10536</v>
      </c>
      <c r="I2110" s="4">
        <v>21000000</v>
      </c>
      <c r="J2110" s="4">
        <v>46700000</v>
      </c>
      <c r="K2110">
        <v>5.9</v>
      </c>
      <c r="L2110">
        <v>2.35</v>
      </c>
      <c r="M2110" t="s">
        <v>122</v>
      </c>
      <c r="N2110" t="s">
        <v>3705</v>
      </c>
      <c r="O2110">
        <v>16000</v>
      </c>
      <c r="P2110" t="s">
        <v>3705</v>
      </c>
      <c r="Q2110">
        <v>16000</v>
      </c>
      <c r="R2110" t="s">
        <v>10533</v>
      </c>
      <c r="S2110">
        <v>281</v>
      </c>
      <c r="T2110" t="s">
        <v>10535</v>
      </c>
      <c r="U2110">
        <v>216</v>
      </c>
      <c r="V2110">
        <v>0</v>
      </c>
      <c r="W2110">
        <v>16805</v>
      </c>
      <c r="X2110">
        <v>1</v>
      </c>
      <c r="Y2110">
        <v>19832</v>
      </c>
      <c r="Z2110">
        <v>43</v>
      </c>
      <c r="AA2110">
        <v>98</v>
      </c>
      <c r="AB2110" t="s">
        <v>10537</v>
      </c>
    </row>
    <row r="2111" spans="1:28" x14ac:dyDescent="0.3">
      <c r="A2111" s="4" t="s">
        <v>10540</v>
      </c>
      <c r="B2111" t="s">
        <v>67</v>
      </c>
      <c r="C2111" t="s">
        <v>68</v>
      </c>
      <c r="D2111" t="s">
        <v>58</v>
      </c>
      <c r="E2111">
        <v>1999</v>
      </c>
      <c r="F2111">
        <v>81</v>
      </c>
      <c r="G2111" t="s">
        <v>10539</v>
      </c>
      <c r="H2111" t="s">
        <v>10541</v>
      </c>
      <c r="I2111" s="4">
        <v>21000000</v>
      </c>
      <c r="J2111" s="4">
        <v>52008288</v>
      </c>
      <c r="K2111">
        <v>7.8</v>
      </c>
      <c r="L2111">
        <v>1.85</v>
      </c>
      <c r="M2111" t="s">
        <v>612</v>
      </c>
      <c r="N2111" t="s">
        <v>10538</v>
      </c>
      <c r="O2111">
        <v>406</v>
      </c>
      <c r="P2111" t="s">
        <v>3502</v>
      </c>
      <c r="Q2111">
        <v>893</v>
      </c>
      <c r="R2111" t="s">
        <v>749</v>
      </c>
      <c r="S2111">
        <v>795</v>
      </c>
      <c r="T2111" t="s">
        <v>10538</v>
      </c>
      <c r="U2111">
        <v>406</v>
      </c>
      <c r="V2111">
        <v>0</v>
      </c>
      <c r="W2111">
        <v>3003</v>
      </c>
      <c r="X2111">
        <v>1</v>
      </c>
      <c r="Y2111">
        <v>162037</v>
      </c>
      <c r="Z2111">
        <v>163</v>
      </c>
      <c r="AA2111">
        <v>928</v>
      </c>
      <c r="AB2111" t="s">
        <v>10542</v>
      </c>
    </row>
    <row r="2112" spans="1:28" x14ac:dyDescent="0.3">
      <c r="A2112" s="4" t="s">
        <v>10543</v>
      </c>
      <c r="B2112" t="s">
        <v>67</v>
      </c>
      <c r="C2112" t="s">
        <v>68</v>
      </c>
      <c r="D2112" t="s">
        <v>58</v>
      </c>
      <c r="E2112">
        <v>2007</v>
      </c>
      <c r="F2112">
        <v>87</v>
      </c>
      <c r="G2112" t="s">
        <v>10</v>
      </c>
      <c r="H2112" t="s">
        <v>10544</v>
      </c>
      <c r="I2112" s="4">
        <v>9000000</v>
      </c>
      <c r="J2112" s="4">
        <v>8579684</v>
      </c>
      <c r="K2112">
        <v>7.4</v>
      </c>
      <c r="L2112">
        <v>1.85</v>
      </c>
      <c r="M2112" t="s">
        <v>612</v>
      </c>
      <c r="N2112" t="s">
        <v>1973</v>
      </c>
      <c r="O2112">
        <v>0</v>
      </c>
      <c r="P2112" t="s">
        <v>176</v>
      </c>
      <c r="Q2112">
        <v>22000</v>
      </c>
      <c r="R2112" t="s">
        <v>385</v>
      </c>
      <c r="S2112">
        <v>557</v>
      </c>
      <c r="T2112" t="s">
        <v>5794</v>
      </c>
      <c r="U2112">
        <v>548</v>
      </c>
      <c r="V2112">
        <v>0</v>
      </c>
      <c r="W2112">
        <v>24324</v>
      </c>
      <c r="X2112">
        <v>0</v>
      </c>
      <c r="Y2112">
        <v>89547</v>
      </c>
      <c r="Z2112">
        <v>168</v>
      </c>
      <c r="AA2112">
        <v>199</v>
      </c>
      <c r="AB2112" t="s">
        <v>10545</v>
      </c>
    </row>
    <row r="2113" spans="1:28" x14ac:dyDescent="0.3">
      <c r="A2113" s="4" t="s">
        <v>10547</v>
      </c>
      <c r="B2113" t="s">
        <v>67</v>
      </c>
      <c r="C2113" t="s">
        <v>68</v>
      </c>
      <c r="D2113" t="s">
        <v>58</v>
      </c>
      <c r="E2113">
        <v>1993</v>
      </c>
      <c r="F2113">
        <v>96</v>
      </c>
      <c r="G2113" t="s">
        <v>192</v>
      </c>
      <c r="H2113" t="s">
        <v>10549</v>
      </c>
      <c r="I2113" s="4">
        <v>17000000</v>
      </c>
      <c r="J2113" s="4">
        <v>42660000</v>
      </c>
      <c r="K2113">
        <v>4.8</v>
      </c>
      <c r="L2113">
        <v>1.85</v>
      </c>
      <c r="M2113" t="s">
        <v>122</v>
      </c>
      <c r="N2113" t="s">
        <v>10546</v>
      </c>
      <c r="O2113">
        <v>8</v>
      </c>
      <c r="P2113" t="s">
        <v>9428</v>
      </c>
      <c r="Q2113">
        <v>533</v>
      </c>
      <c r="R2113" t="s">
        <v>6827</v>
      </c>
      <c r="S2113">
        <v>219</v>
      </c>
      <c r="T2113" t="s">
        <v>10548</v>
      </c>
      <c r="U2113">
        <v>199</v>
      </c>
      <c r="V2113">
        <v>1000</v>
      </c>
      <c r="W2113">
        <v>1254</v>
      </c>
      <c r="X2113">
        <v>0</v>
      </c>
      <c r="Y2113">
        <v>25086</v>
      </c>
      <c r="Z2113">
        <v>60</v>
      </c>
      <c r="AA2113">
        <v>87</v>
      </c>
      <c r="AB2113" t="s">
        <v>10550</v>
      </c>
    </row>
    <row r="2114" spans="1:28" x14ac:dyDescent="0.3">
      <c r="A2114" s="4" t="s">
        <v>10551</v>
      </c>
      <c r="B2114" t="s">
        <v>67</v>
      </c>
      <c r="C2114" t="s">
        <v>68</v>
      </c>
      <c r="D2114" t="s">
        <v>58</v>
      </c>
      <c r="E2114">
        <v>2001</v>
      </c>
      <c r="F2114">
        <v>106</v>
      </c>
      <c r="G2114" t="s">
        <v>3805</v>
      </c>
      <c r="H2114" t="s">
        <v>10553</v>
      </c>
      <c r="I2114" s="4">
        <v>21000000</v>
      </c>
      <c r="J2114" s="4">
        <v>40219708</v>
      </c>
      <c r="K2114">
        <v>6.3</v>
      </c>
      <c r="L2114">
        <v>1.85</v>
      </c>
      <c r="M2114" t="s">
        <v>69</v>
      </c>
      <c r="N2114" t="s">
        <v>4109</v>
      </c>
      <c r="O2114">
        <v>48</v>
      </c>
      <c r="P2114" t="s">
        <v>615</v>
      </c>
      <c r="Q2114">
        <v>18000</v>
      </c>
      <c r="R2114" t="s">
        <v>1254</v>
      </c>
      <c r="S2114">
        <v>558</v>
      </c>
      <c r="T2114" t="s">
        <v>10552</v>
      </c>
      <c r="U2114">
        <v>39</v>
      </c>
      <c r="V2114">
        <v>0</v>
      </c>
      <c r="W2114">
        <v>18630</v>
      </c>
      <c r="X2114">
        <v>3</v>
      </c>
      <c r="Y2114">
        <v>22649</v>
      </c>
      <c r="Z2114">
        <v>85</v>
      </c>
      <c r="AA2114">
        <v>131</v>
      </c>
      <c r="AB2114" t="s">
        <v>10554</v>
      </c>
    </row>
    <row r="2115" spans="1:28" x14ac:dyDescent="0.3">
      <c r="A2115" s="4" t="s">
        <v>10555</v>
      </c>
      <c r="B2115" t="s">
        <v>67</v>
      </c>
      <c r="C2115" t="s">
        <v>68</v>
      </c>
      <c r="D2115" t="s">
        <v>58</v>
      </c>
      <c r="E2115">
        <v>2012</v>
      </c>
      <c r="F2115">
        <v>122</v>
      </c>
      <c r="G2115" t="s">
        <v>1437</v>
      </c>
      <c r="H2115" t="s">
        <v>10556</v>
      </c>
      <c r="I2115" s="4">
        <v>21000000</v>
      </c>
      <c r="J2115" s="4">
        <v>132088910</v>
      </c>
      <c r="K2115">
        <v>7.8</v>
      </c>
      <c r="L2115">
        <v>2.35</v>
      </c>
      <c r="M2115" t="s">
        <v>612</v>
      </c>
      <c r="N2115" t="s">
        <v>4175</v>
      </c>
      <c r="O2115">
        <v>737</v>
      </c>
      <c r="P2115" t="s">
        <v>374</v>
      </c>
      <c r="Q2115">
        <v>34000</v>
      </c>
      <c r="R2115" t="s">
        <v>1765</v>
      </c>
      <c r="S2115">
        <v>22000</v>
      </c>
      <c r="T2115" t="s">
        <v>681</v>
      </c>
      <c r="U2115">
        <v>14000</v>
      </c>
      <c r="V2115">
        <v>117000</v>
      </c>
      <c r="W2115">
        <v>72115</v>
      </c>
      <c r="X2115">
        <v>0</v>
      </c>
      <c r="Y2115">
        <v>533607</v>
      </c>
      <c r="Z2115">
        <v>539</v>
      </c>
      <c r="AA2115">
        <v>692</v>
      </c>
      <c r="AB2115" t="s">
        <v>10557</v>
      </c>
    </row>
    <row r="2116" spans="1:28" x14ac:dyDescent="0.3">
      <c r="A2116" s="4" t="s">
        <v>10558</v>
      </c>
      <c r="B2116" t="s">
        <v>67</v>
      </c>
      <c r="C2116" t="s">
        <v>793</v>
      </c>
      <c r="D2116" t="s">
        <v>58</v>
      </c>
      <c r="E2116">
        <v>2007</v>
      </c>
      <c r="F2116">
        <v>123</v>
      </c>
      <c r="G2116" t="s">
        <v>1745</v>
      </c>
      <c r="H2116" t="s">
        <v>10559</v>
      </c>
      <c r="I2116" s="4">
        <v>21000000</v>
      </c>
      <c r="J2116" s="4">
        <v>36581633</v>
      </c>
      <c r="K2116">
        <v>7.5</v>
      </c>
      <c r="L2116">
        <v>1.85</v>
      </c>
      <c r="M2116" t="s">
        <v>69</v>
      </c>
      <c r="N2116" t="s">
        <v>5463</v>
      </c>
      <c r="O2116">
        <v>98</v>
      </c>
      <c r="P2116" t="s">
        <v>2394</v>
      </c>
      <c r="Q2116">
        <v>2000</v>
      </c>
      <c r="R2116" t="s">
        <v>1342</v>
      </c>
      <c r="S2116">
        <v>826</v>
      </c>
      <c r="T2116" t="s">
        <v>2442</v>
      </c>
      <c r="U2116">
        <v>579</v>
      </c>
      <c r="V2116">
        <v>10000</v>
      </c>
      <c r="W2116">
        <v>3994</v>
      </c>
      <c r="X2116">
        <v>1</v>
      </c>
      <c r="Y2116">
        <v>52533</v>
      </c>
      <c r="Z2116">
        <v>84</v>
      </c>
      <c r="AA2116">
        <v>235</v>
      </c>
      <c r="AB2116" t="s">
        <v>10560</v>
      </c>
    </row>
    <row r="2117" spans="1:28" x14ac:dyDescent="0.3">
      <c r="A2117" s="4" t="s">
        <v>10561</v>
      </c>
      <c r="B2117" t="s">
        <v>67</v>
      </c>
      <c r="C2117" t="s">
        <v>68</v>
      </c>
      <c r="D2117" t="s">
        <v>58</v>
      </c>
      <c r="E2117">
        <v>2010</v>
      </c>
      <c r="F2117">
        <v>133</v>
      </c>
      <c r="G2117" t="s">
        <v>19</v>
      </c>
      <c r="H2117" t="s">
        <v>10562</v>
      </c>
      <c r="I2117" s="4" t="s">
        <v>24161</v>
      </c>
      <c r="J2117" s="4">
        <v>37721949</v>
      </c>
      <c r="K2117">
        <v>6</v>
      </c>
      <c r="L2117">
        <v>1.85</v>
      </c>
      <c r="M2117" t="s">
        <v>612</v>
      </c>
      <c r="N2117" t="s">
        <v>9500</v>
      </c>
      <c r="O2117">
        <v>0</v>
      </c>
      <c r="P2117" t="s">
        <v>5950</v>
      </c>
      <c r="Q2117">
        <v>1000</v>
      </c>
      <c r="R2117" t="s">
        <v>3092</v>
      </c>
      <c r="S2117">
        <v>912</v>
      </c>
      <c r="T2117" t="s">
        <v>4913</v>
      </c>
      <c r="U2117">
        <v>637</v>
      </c>
      <c r="V2117">
        <v>0</v>
      </c>
      <c r="W2117">
        <v>6035</v>
      </c>
      <c r="X2117">
        <v>0</v>
      </c>
      <c r="Y2117">
        <v>6067</v>
      </c>
      <c r="Z2117">
        <v>75</v>
      </c>
      <c r="AA2117">
        <v>73</v>
      </c>
      <c r="AB2117" t="s">
        <v>10563</v>
      </c>
    </row>
    <row r="2118" spans="1:28" x14ac:dyDescent="0.3">
      <c r="A2118" s="4" t="s">
        <v>10565</v>
      </c>
      <c r="B2118" t="s">
        <v>67</v>
      </c>
      <c r="C2118" t="s">
        <v>1487</v>
      </c>
      <c r="D2118" t="s">
        <v>58</v>
      </c>
      <c r="E2118">
        <v>2002</v>
      </c>
      <c r="F2118">
        <v>92</v>
      </c>
      <c r="G2118" t="s">
        <v>361</v>
      </c>
      <c r="H2118" t="s">
        <v>10567</v>
      </c>
      <c r="I2118" s="4">
        <v>21000000</v>
      </c>
      <c r="J2118" s="4">
        <v>25296447</v>
      </c>
      <c r="K2118">
        <v>6.8</v>
      </c>
      <c r="L2118">
        <v>2.35</v>
      </c>
      <c r="M2118" t="s">
        <v>69</v>
      </c>
      <c r="N2118" t="s">
        <v>1139</v>
      </c>
      <c r="O2118">
        <v>255</v>
      </c>
      <c r="P2118" t="s">
        <v>362</v>
      </c>
      <c r="Q2118">
        <v>26000</v>
      </c>
      <c r="R2118" t="s">
        <v>10564</v>
      </c>
      <c r="S2118">
        <v>1000</v>
      </c>
      <c r="T2118" t="s">
        <v>10566</v>
      </c>
      <c r="U2118">
        <v>447</v>
      </c>
      <c r="V2118">
        <v>0</v>
      </c>
      <c r="W2118">
        <v>27572</v>
      </c>
      <c r="X2118">
        <v>0</v>
      </c>
      <c r="Y2118">
        <v>237248</v>
      </c>
      <c r="Z2118">
        <v>171</v>
      </c>
      <c r="AA2118">
        <v>460</v>
      </c>
      <c r="AB2118" t="s">
        <v>10568</v>
      </c>
    </row>
    <row r="2119" spans="1:28" x14ac:dyDescent="0.3">
      <c r="A2119" s="4" t="s">
        <v>10569</v>
      </c>
      <c r="B2119" t="s">
        <v>67</v>
      </c>
      <c r="C2119" t="s">
        <v>68</v>
      </c>
      <c r="D2119" t="s">
        <v>58</v>
      </c>
      <c r="E2119">
        <v>2008</v>
      </c>
      <c r="F2119">
        <v>110</v>
      </c>
      <c r="G2119" t="s">
        <v>3279</v>
      </c>
      <c r="H2119" t="s">
        <v>10571</v>
      </c>
      <c r="I2119" s="4">
        <v>20000000</v>
      </c>
      <c r="J2119" s="4">
        <v>24848292</v>
      </c>
      <c r="K2119">
        <v>6.6</v>
      </c>
      <c r="L2119">
        <v>2.35</v>
      </c>
      <c r="M2119" t="s">
        <v>69</v>
      </c>
      <c r="N2119" t="s">
        <v>9018</v>
      </c>
      <c r="O2119">
        <v>65</v>
      </c>
      <c r="P2119" t="s">
        <v>683</v>
      </c>
      <c r="Q2119">
        <v>3000</v>
      </c>
      <c r="R2119" t="s">
        <v>8817</v>
      </c>
      <c r="S2119">
        <v>427</v>
      </c>
      <c r="T2119" t="s">
        <v>10570</v>
      </c>
      <c r="U2119">
        <v>149</v>
      </c>
      <c r="V2119">
        <v>0</v>
      </c>
      <c r="W2119">
        <v>4089</v>
      </c>
      <c r="X2119">
        <v>1</v>
      </c>
      <c r="Y2119">
        <v>80556</v>
      </c>
      <c r="Z2119">
        <v>140</v>
      </c>
      <c r="AA2119">
        <v>184</v>
      </c>
      <c r="AB2119" t="s">
        <v>10572</v>
      </c>
    </row>
    <row r="2120" spans="1:28" x14ac:dyDescent="0.3">
      <c r="A2120" s="4" t="s">
        <v>10575</v>
      </c>
      <c r="B2120" t="s">
        <v>67</v>
      </c>
      <c r="C2120" t="s">
        <v>68</v>
      </c>
      <c r="D2120" t="s">
        <v>24160</v>
      </c>
      <c r="E2120">
        <v>1999</v>
      </c>
      <c r="F2120">
        <v>104</v>
      </c>
      <c r="G2120" t="s">
        <v>4341</v>
      </c>
      <c r="H2120" t="s">
        <v>10577</v>
      </c>
      <c r="I2120" s="4">
        <v>21000000</v>
      </c>
      <c r="J2120" s="4">
        <v>17757087</v>
      </c>
      <c r="K2120">
        <v>4.5999999999999996</v>
      </c>
      <c r="L2120">
        <v>1.85</v>
      </c>
      <c r="M2120" t="s">
        <v>612</v>
      </c>
      <c r="N2120" t="s">
        <v>10573</v>
      </c>
      <c r="O2120">
        <v>52</v>
      </c>
      <c r="P2120" t="s">
        <v>10574</v>
      </c>
      <c r="Q2120">
        <v>711</v>
      </c>
      <c r="R2120" t="s">
        <v>7836</v>
      </c>
      <c r="S2120">
        <v>490</v>
      </c>
      <c r="T2120" t="s">
        <v>10576</v>
      </c>
      <c r="U2120">
        <v>484</v>
      </c>
      <c r="V2120">
        <v>897</v>
      </c>
      <c r="W2120">
        <v>3162</v>
      </c>
      <c r="X2120">
        <v>1</v>
      </c>
      <c r="Y2120">
        <v>13065</v>
      </c>
      <c r="Z2120">
        <v>85</v>
      </c>
      <c r="AA2120">
        <v>253</v>
      </c>
      <c r="AB2120" t="s">
        <v>10578</v>
      </c>
    </row>
    <row r="2121" spans="1:28" x14ac:dyDescent="0.3">
      <c r="A2121" s="4" t="s">
        <v>24095</v>
      </c>
      <c r="B2121" t="s">
        <v>67</v>
      </c>
      <c r="C2121" t="s">
        <v>68</v>
      </c>
      <c r="D2121" t="s">
        <v>58</v>
      </c>
      <c r="E2121" t="s">
        <v>24161</v>
      </c>
      <c r="F2121">
        <v>60</v>
      </c>
      <c r="G2121" t="s">
        <v>10579</v>
      </c>
      <c r="H2121" t="s">
        <v>10581</v>
      </c>
      <c r="I2121" s="4">
        <v>3000000</v>
      </c>
      <c r="J2121" s="4" t="s">
        <v>24161</v>
      </c>
      <c r="K2121">
        <v>2.9</v>
      </c>
      <c r="L2121" t="s">
        <v>24161</v>
      </c>
      <c r="M2121" t="s">
        <v>24161</v>
      </c>
      <c r="N2121" t="s">
        <v>24161</v>
      </c>
      <c r="O2121" t="s">
        <v>24161</v>
      </c>
      <c r="P2121" t="s">
        <v>10580</v>
      </c>
      <c r="Q2121">
        <v>98</v>
      </c>
      <c r="R2121" t="s">
        <v>24161</v>
      </c>
      <c r="S2121" t="s">
        <v>24161</v>
      </c>
      <c r="T2121" t="s">
        <v>24161</v>
      </c>
      <c r="U2121" t="s">
        <v>24161</v>
      </c>
      <c r="V2121">
        <v>141</v>
      </c>
      <c r="W2121">
        <v>98</v>
      </c>
      <c r="X2121">
        <v>0</v>
      </c>
      <c r="Y2121">
        <v>4398</v>
      </c>
      <c r="Z2121">
        <v>5</v>
      </c>
      <c r="AA2121">
        <v>33</v>
      </c>
      <c r="AB2121" t="s">
        <v>10582</v>
      </c>
    </row>
    <row r="2122" spans="1:28" x14ac:dyDescent="0.3">
      <c r="A2122" s="4" t="s">
        <v>10583</v>
      </c>
      <c r="B2122" t="s">
        <v>67</v>
      </c>
      <c r="C2122" t="s">
        <v>68</v>
      </c>
      <c r="D2122" t="s">
        <v>58</v>
      </c>
      <c r="E2122">
        <v>2009</v>
      </c>
      <c r="F2122">
        <v>98</v>
      </c>
      <c r="G2122" t="s">
        <v>1437</v>
      </c>
      <c r="H2122" t="s">
        <v>10584</v>
      </c>
      <c r="I2122" s="4">
        <v>17000000</v>
      </c>
      <c r="J2122" s="4">
        <v>9430988</v>
      </c>
      <c r="K2122">
        <v>7.1</v>
      </c>
      <c r="L2122">
        <v>2.35</v>
      </c>
      <c r="M2122" t="s">
        <v>612</v>
      </c>
      <c r="N2122" t="s">
        <v>78</v>
      </c>
      <c r="O2122">
        <v>0</v>
      </c>
      <c r="P2122" t="s">
        <v>1821</v>
      </c>
      <c r="Q2122">
        <v>925</v>
      </c>
      <c r="R2122" t="s">
        <v>7581</v>
      </c>
      <c r="S2122">
        <v>472</v>
      </c>
      <c r="T2122" t="s">
        <v>7507</v>
      </c>
      <c r="U2122">
        <v>374</v>
      </c>
      <c r="V2122">
        <v>7000</v>
      </c>
      <c r="W2122">
        <v>1997</v>
      </c>
      <c r="X2122">
        <v>2</v>
      </c>
      <c r="Y2122">
        <v>45992</v>
      </c>
      <c r="Z2122">
        <v>217</v>
      </c>
      <c r="AA2122">
        <v>115</v>
      </c>
      <c r="AB2122" t="s">
        <v>10585</v>
      </c>
    </row>
    <row r="2123" spans="1:28" x14ac:dyDescent="0.3">
      <c r="A2123" s="4" t="s">
        <v>10587</v>
      </c>
      <c r="B2123" t="s">
        <v>67</v>
      </c>
      <c r="C2123" t="s">
        <v>68</v>
      </c>
      <c r="D2123" t="s">
        <v>58</v>
      </c>
      <c r="E2123">
        <v>2008</v>
      </c>
      <c r="F2123">
        <v>120</v>
      </c>
      <c r="G2123" t="s">
        <v>2545</v>
      </c>
      <c r="H2123" t="s">
        <v>10588</v>
      </c>
      <c r="I2123" s="4">
        <v>21000000</v>
      </c>
      <c r="J2123" s="4">
        <v>16284360</v>
      </c>
      <c r="K2123">
        <v>6.1</v>
      </c>
      <c r="L2123">
        <v>2.35</v>
      </c>
      <c r="M2123" t="s">
        <v>69</v>
      </c>
      <c r="N2123" t="s">
        <v>10586</v>
      </c>
      <c r="O2123">
        <v>0</v>
      </c>
      <c r="P2123" t="s">
        <v>4690</v>
      </c>
      <c r="Q2123">
        <v>1000</v>
      </c>
      <c r="R2123" t="s">
        <v>3670</v>
      </c>
      <c r="S2123">
        <v>901</v>
      </c>
      <c r="T2123" t="s">
        <v>1406</v>
      </c>
      <c r="U2123">
        <v>886</v>
      </c>
      <c r="V2123">
        <v>1000</v>
      </c>
      <c r="W2123">
        <v>6212</v>
      </c>
      <c r="X2123">
        <v>1</v>
      </c>
      <c r="Y2123">
        <v>15079</v>
      </c>
      <c r="Z2123">
        <v>131</v>
      </c>
      <c r="AA2123">
        <v>79</v>
      </c>
      <c r="AB2123" t="s">
        <v>10589</v>
      </c>
    </row>
    <row r="2124" spans="1:28" x14ac:dyDescent="0.3">
      <c r="A2124" s="4" t="s">
        <v>10590</v>
      </c>
      <c r="B2124" t="s">
        <v>67</v>
      </c>
      <c r="C2124" t="s">
        <v>68</v>
      </c>
      <c r="D2124" t="s">
        <v>58</v>
      </c>
      <c r="E2124">
        <v>2002</v>
      </c>
      <c r="F2124">
        <v>112</v>
      </c>
      <c r="G2124" t="s">
        <v>241</v>
      </c>
      <c r="H2124" t="s">
        <v>10591</v>
      </c>
      <c r="I2124" s="4">
        <v>21000000</v>
      </c>
      <c r="J2124" s="4">
        <v>6830957</v>
      </c>
      <c r="K2124">
        <v>6.7</v>
      </c>
      <c r="L2124">
        <v>2.35</v>
      </c>
      <c r="M2124" t="s">
        <v>69</v>
      </c>
      <c r="N2124" t="s">
        <v>1892</v>
      </c>
      <c r="O2124">
        <v>52</v>
      </c>
      <c r="P2124" t="s">
        <v>400</v>
      </c>
      <c r="Q2124">
        <v>15000</v>
      </c>
      <c r="R2124" t="s">
        <v>2080</v>
      </c>
      <c r="S2124">
        <v>1000</v>
      </c>
      <c r="T2124" t="s">
        <v>8966</v>
      </c>
      <c r="U2124">
        <v>347</v>
      </c>
      <c r="V2124">
        <v>365</v>
      </c>
      <c r="W2124">
        <v>16692</v>
      </c>
      <c r="X2124">
        <v>3</v>
      </c>
      <c r="Y2124">
        <v>11983</v>
      </c>
      <c r="Z2124">
        <v>111</v>
      </c>
      <c r="AA2124">
        <v>147</v>
      </c>
      <c r="AB2124" t="s">
        <v>10592</v>
      </c>
    </row>
    <row r="2125" spans="1:28" x14ac:dyDescent="0.3">
      <c r="A2125" s="4" t="s">
        <v>10594</v>
      </c>
      <c r="B2125" t="s">
        <v>67</v>
      </c>
      <c r="C2125" t="s">
        <v>1487</v>
      </c>
      <c r="D2125" t="s">
        <v>58</v>
      </c>
      <c r="E2125">
        <v>2011</v>
      </c>
      <c r="F2125">
        <v>127</v>
      </c>
      <c r="G2125" t="s">
        <v>1943</v>
      </c>
      <c r="H2125" t="s">
        <v>10595</v>
      </c>
      <c r="I2125" s="4">
        <v>20000000</v>
      </c>
      <c r="J2125" s="4">
        <v>24104113</v>
      </c>
      <c r="K2125">
        <v>7.1</v>
      </c>
      <c r="L2125">
        <v>2.35</v>
      </c>
      <c r="M2125" t="s">
        <v>612</v>
      </c>
      <c r="N2125" t="s">
        <v>10593</v>
      </c>
      <c r="O2125">
        <v>140</v>
      </c>
      <c r="P2125" t="s">
        <v>380</v>
      </c>
      <c r="Q2125">
        <v>19000</v>
      </c>
      <c r="R2125" t="s">
        <v>463</v>
      </c>
      <c r="S2125">
        <v>14000</v>
      </c>
      <c r="T2125" t="s">
        <v>467</v>
      </c>
      <c r="U2125">
        <v>10000</v>
      </c>
      <c r="V2125">
        <v>24000</v>
      </c>
      <c r="W2125">
        <v>46241</v>
      </c>
      <c r="X2125">
        <v>1</v>
      </c>
      <c r="Y2125">
        <v>149066</v>
      </c>
      <c r="Z2125">
        <v>466</v>
      </c>
      <c r="AA2125">
        <v>517</v>
      </c>
      <c r="AB2125" t="s">
        <v>10596</v>
      </c>
    </row>
    <row r="2126" spans="1:28" x14ac:dyDescent="0.3">
      <c r="A2126" s="4" t="s">
        <v>10599</v>
      </c>
      <c r="B2126" t="s">
        <v>67</v>
      </c>
      <c r="C2126" t="s">
        <v>68</v>
      </c>
      <c r="D2126" t="s">
        <v>58</v>
      </c>
      <c r="E2126">
        <v>1999</v>
      </c>
      <c r="F2126">
        <v>102</v>
      </c>
      <c r="G2126" t="s">
        <v>1437</v>
      </c>
      <c r="H2126" t="s">
        <v>10601</v>
      </c>
      <c r="I2126" s="4">
        <v>21000000</v>
      </c>
      <c r="J2126" s="4">
        <v>15593</v>
      </c>
      <c r="K2126">
        <v>5.8</v>
      </c>
      <c r="L2126">
        <v>1.85</v>
      </c>
      <c r="M2126" t="s">
        <v>69</v>
      </c>
      <c r="N2126" t="s">
        <v>10597</v>
      </c>
      <c r="O2126">
        <v>18</v>
      </c>
      <c r="P2126" t="s">
        <v>10598</v>
      </c>
      <c r="Q2126">
        <v>670</v>
      </c>
      <c r="R2126" t="s">
        <v>3953</v>
      </c>
      <c r="S2126">
        <v>419</v>
      </c>
      <c r="T2126" t="s">
        <v>10600</v>
      </c>
      <c r="U2126">
        <v>186</v>
      </c>
      <c r="V2126">
        <v>284</v>
      </c>
      <c r="W2126">
        <v>1562</v>
      </c>
      <c r="X2126">
        <v>1</v>
      </c>
      <c r="Y2126">
        <v>2295</v>
      </c>
      <c r="Z2126">
        <v>16</v>
      </c>
      <c r="AA2126">
        <v>40</v>
      </c>
      <c r="AB2126" t="s">
        <v>10602</v>
      </c>
    </row>
    <row r="2127" spans="1:28" x14ac:dyDescent="0.3">
      <c r="A2127" s="4" t="s">
        <v>10603</v>
      </c>
      <c r="B2127" t="s">
        <v>67</v>
      </c>
      <c r="C2127" t="s">
        <v>68</v>
      </c>
      <c r="D2127" t="s">
        <v>58</v>
      </c>
      <c r="E2127">
        <v>2011</v>
      </c>
      <c r="F2127">
        <v>91</v>
      </c>
      <c r="G2127" t="s">
        <v>19</v>
      </c>
      <c r="H2127" t="s">
        <v>10604</v>
      </c>
      <c r="I2127" s="4">
        <v>21000000</v>
      </c>
      <c r="J2127" s="4">
        <v>958319</v>
      </c>
      <c r="K2127">
        <v>6.7</v>
      </c>
      <c r="L2127">
        <v>2.35</v>
      </c>
      <c r="M2127" t="s">
        <v>69</v>
      </c>
      <c r="N2127" t="s">
        <v>9169</v>
      </c>
      <c r="O2127">
        <v>0</v>
      </c>
      <c r="P2127" t="s">
        <v>374</v>
      </c>
      <c r="Q2127">
        <v>34000</v>
      </c>
      <c r="R2127" t="s">
        <v>3303</v>
      </c>
      <c r="S2127">
        <v>242</v>
      </c>
      <c r="T2127" t="s">
        <v>9487</v>
      </c>
      <c r="U2127">
        <v>220</v>
      </c>
      <c r="V2127">
        <v>17000</v>
      </c>
      <c r="W2127">
        <v>34705</v>
      </c>
      <c r="X2127">
        <v>0</v>
      </c>
      <c r="Y2127">
        <v>39764</v>
      </c>
      <c r="Z2127">
        <v>276</v>
      </c>
      <c r="AA2127">
        <v>148</v>
      </c>
      <c r="AB2127" t="s">
        <v>10605</v>
      </c>
    </row>
    <row r="2128" spans="1:28" x14ac:dyDescent="0.3">
      <c r="A2128" s="4" t="s">
        <v>10607</v>
      </c>
      <c r="B2128" t="s">
        <v>67</v>
      </c>
      <c r="C2128" t="s">
        <v>68</v>
      </c>
      <c r="D2128" t="s">
        <v>58</v>
      </c>
      <c r="E2128">
        <v>1982</v>
      </c>
      <c r="F2128">
        <v>114</v>
      </c>
      <c r="G2128" t="s">
        <v>5926</v>
      </c>
      <c r="H2128" t="s">
        <v>10609</v>
      </c>
      <c r="I2128" s="4">
        <v>35000000</v>
      </c>
      <c r="J2128" s="4">
        <v>69700000</v>
      </c>
      <c r="K2128">
        <v>5.8</v>
      </c>
      <c r="L2128">
        <v>2.35</v>
      </c>
      <c r="M2128" t="s">
        <v>612</v>
      </c>
      <c r="N2128" t="s">
        <v>10606</v>
      </c>
      <c r="O2128">
        <v>19</v>
      </c>
      <c r="P2128" t="s">
        <v>9097</v>
      </c>
      <c r="Q2128">
        <v>1000</v>
      </c>
      <c r="R2128" t="s">
        <v>4552</v>
      </c>
      <c r="S2128">
        <v>883</v>
      </c>
      <c r="T2128" t="s">
        <v>10608</v>
      </c>
      <c r="U2128">
        <v>842</v>
      </c>
      <c r="V2128">
        <v>0</v>
      </c>
      <c r="W2128">
        <v>3688</v>
      </c>
      <c r="X2128">
        <v>2</v>
      </c>
      <c r="Y2128">
        <v>7748</v>
      </c>
      <c r="Z2128">
        <v>11</v>
      </c>
      <c r="AA2128">
        <v>48</v>
      </c>
      <c r="AB2128" t="s">
        <v>10610</v>
      </c>
    </row>
    <row r="2129" spans="1:28" x14ac:dyDescent="0.3">
      <c r="A2129" s="4" t="s">
        <v>10611</v>
      </c>
      <c r="B2129" t="s">
        <v>67</v>
      </c>
      <c r="C2129" t="s">
        <v>295</v>
      </c>
      <c r="D2129" t="s">
        <v>58</v>
      </c>
      <c r="E2129">
        <v>1999</v>
      </c>
      <c r="F2129">
        <v>115</v>
      </c>
      <c r="G2129" t="s">
        <v>4341</v>
      </c>
      <c r="H2129" t="s">
        <v>10612</v>
      </c>
      <c r="I2129" s="4">
        <v>31000000</v>
      </c>
      <c r="J2129" s="4">
        <v>2840417</v>
      </c>
      <c r="K2129">
        <v>6.8</v>
      </c>
      <c r="L2129">
        <v>1.85</v>
      </c>
      <c r="M2129" t="s">
        <v>612</v>
      </c>
      <c r="N2129" t="s">
        <v>5405</v>
      </c>
      <c r="O2129">
        <v>0</v>
      </c>
      <c r="P2129" t="s">
        <v>2637</v>
      </c>
      <c r="Q2129">
        <v>1000</v>
      </c>
      <c r="R2129" t="s">
        <v>8544</v>
      </c>
      <c r="S2129">
        <v>900</v>
      </c>
      <c r="T2129" t="s">
        <v>756</v>
      </c>
      <c r="U2129">
        <v>716</v>
      </c>
      <c r="V2129">
        <v>6000</v>
      </c>
      <c r="W2129">
        <v>2990</v>
      </c>
      <c r="X2129">
        <v>0</v>
      </c>
      <c r="Y2129">
        <v>77493</v>
      </c>
      <c r="Z2129">
        <v>196</v>
      </c>
      <c r="AA2129">
        <v>527</v>
      </c>
      <c r="AB2129" t="s">
        <v>10613</v>
      </c>
    </row>
    <row r="2130" spans="1:28" x14ac:dyDescent="0.3">
      <c r="A2130" s="4" t="s">
        <v>10614</v>
      </c>
      <c r="B2130" t="s">
        <v>67</v>
      </c>
      <c r="C2130" t="s">
        <v>68</v>
      </c>
      <c r="D2130" t="s">
        <v>58</v>
      </c>
      <c r="E2130">
        <v>1981</v>
      </c>
      <c r="F2130">
        <v>115</v>
      </c>
      <c r="G2130" t="s">
        <v>154</v>
      </c>
      <c r="H2130" t="s">
        <v>10615</v>
      </c>
      <c r="I2130" s="4">
        <v>18000000</v>
      </c>
      <c r="J2130" s="4">
        <v>242374454</v>
      </c>
      <c r="K2130">
        <v>8.5</v>
      </c>
      <c r="L2130">
        <v>2.35</v>
      </c>
      <c r="M2130" t="s">
        <v>122</v>
      </c>
      <c r="N2130" t="s">
        <v>416</v>
      </c>
      <c r="O2130">
        <v>14000</v>
      </c>
      <c r="P2130" t="s">
        <v>418</v>
      </c>
      <c r="Q2130">
        <v>11000</v>
      </c>
      <c r="R2130" t="s">
        <v>1368</v>
      </c>
      <c r="S2130">
        <v>783</v>
      </c>
      <c r="T2130" t="s">
        <v>7241</v>
      </c>
      <c r="U2130">
        <v>488</v>
      </c>
      <c r="V2130">
        <v>16000</v>
      </c>
      <c r="W2130">
        <v>12906</v>
      </c>
      <c r="X2130">
        <v>1</v>
      </c>
      <c r="Y2130">
        <v>661017</v>
      </c>
      <c r="Z2130">
        <v>234</v>
      </c>
      <c r="AA2130">
        <v>771</v>
      </c>
      <c r="AB2130" t="s">
        <v>10616</v>
      </c>
    </row>
    <row r="2131" spans="1:28" x14ac:dyDescent="0.3">
      <c r="A2131" s="4" t="s">
        <v>10617</v>
      </c>
      <c r="B2131" t="s">
        <v>67</v>
      </c>
      <c r="C2131" t="s">
        <v>68</v>
      </c>
      <c r="D2131" t="s">
        <v>58</v>
      </c>
      <c r="E2131">
        <v>1992</v>
      </c>
      <c r="F2131">
        <v>120</v>
      </c>
      <c r="G2131" t="s">
        <v>2376</v>
      </c>
      <c r="H2131" t="s">
        <v>10618</v>
      </c>
      <c r="I2131" s="4">
        <v>18000000</v>
      </c>
      <c r="J2131" s="4">
        <v>173585516</v>
      </c>
      <c r="K2131">
        <v>6.6</v>
      </c>
      <c r="L2131">
        <v>1.85</v>
      </c>
      <c r="M2131" t="s">
        <v>122</v>
      </c>
      <c r="N2131" t="s">
        <v>1276</v>
      </c>
      <c r="O2131">
        <v>0</v>
      </c>
      <c r="P2131" t="s">
        <v>6534</v>
      </c>
      <c r="Q2131">
        <v>3000</v>
      </c>
      <c r="R2131" t="s">
        <v>2472</v>
      </c>
      <c r="S2131">
        <v>1000</v>
      </c>
      <c r="T2131" t="s">
        <v>2828</v>
      </c>
      <c r="U2131">
        <v>1000</v>
      </c>
      <c r="V2131">
        <v>0</v>
      </c>
      <c r="W2131">
        <v>7860</v>
      </c>
      <c r="X2131">
        <v>2</v>
      </c>
      <c r="Y2131">
        <v>200077</v>
      </c>
      <c r="Z2131">
        <v>37</v>
      </c>
      <c r="AA2131">
        <v>189</v>
      </c>
      <c r="AB2131" t="s">
        <v>10619</v>
      </c>
    </row>
    <row r="2132" spans="1:28" x14ac:dyDescent="0.3">
      <c r="A2132" s="4" t="s">
        <v>10621</v>
      </c>
      <c r="B2132" t="s">
        <v>67</v>
      </c>
      <c r="C2132" t="s">
        <v>68</v>
      </c>
      <c r="D2132" t="s">
        <v>58</v>
      </c>
      <c r="E2132">
        <v>1977</v>
      </c>
      <c r="F2132">
        <v>135</v>
      </c>
      <c r="G2132" t="s">
        <v>1868</v>
      </c>
      <c r="H2132" t="s">
        <v>10622</v>
      </c>
      <c r="I2132" s="4">
        <v>19400870</v>
      </c>
      <c r="J2132" s="4">
        <v>128300000</v>
      </c>
      <c r="K2132">
        <v>7.7</v>
      </c>
      <c r="L2132">
        <v>2.35</v>
      </c>
      <c r="M2132" t="s">
        <v>122</v>
      </c>
      <c r="N2132" t="s">
        <v>416</v>
      </c>
      <c r="O2132">
        <v>14000</v>
      </c>
      <c r="P2132" t="s">
        <v>3368</v>
      </c>
      <c r="Q2132">
        <v>559</v>
      </c>
      <c r="R2132" t="s">
        <v>10620</v>
      </c>
      <c r="S2132">
        <v>481</v>
      </c>
      <c r="T2132" t="s">
        <v>8172</v>
      </c>
      <c r="U2132">
        <v>252</v>
      </c>
      <c r="V2132">
        <v>0</v>
      </c>
      <c r="W2132">
        <v>1591</v>
      </c>
      <c r="X2132">
        <v>0</v>
      </c>
      <c r="Y2132">
        <v>139288</v>
      </c>
      <c r="Z2132">
        <v>171</v>
      </c>
      <c r="AA2132">
        <v>339</v>
      </c>
      <c r="AB2132" t="s">
        <v>10623</v>
      </c>
    </row>
    <row r="2133" spans="1:28" x14ac:dyDescent="0.3">
      <c r="A2133" s="4" t="s">
        <v>10626</v>
      </c>
      <c r="B2133" t="s">
        <v>67</v>
      </c>
      <c r="C2133" t="s">
        <v>68</v>
      </c>
      <c r="D2133" t="s">
        <v>58</v>
      </c>
      <c r="E2133">
        <v>2006</v>
      </c>
      <c r="F2133">
        <v>90</v>
      </c>
      <c r="G2133" t="s">
        <v>3185</v>
      </c>
      <c r="H2133" t="s">
        <v>10627</v>
      </c>
      <c r="I2133" s="4">
        <v>20000000</v>
      </c>
      <c r="J2133" s="4">
        <v>20259297</v>
      </c>
      <c r="K2133">
        <v>4.7</v>
      </c>
      <c r="L2133">
        <v>2.35</v>
      </c>
      <c r="M2133" t="s">
        <v>69</v>
      </c>
      <c r="N2133" t="s">
        <v>10624</v>
      </c>
      <c r="O2133">
        <v>2</v>
      </c>
      <c r="P2133" t="s">
        <v>10625</v>
      </c>
      <c r="Q2133">
        <v>16000</v>
      </c>
      <c r="R2133" t="s">
        <v>3103</v>
      </c>
      <c r="S2133">
        <v>1000</v>
      </c>
      <c r="T2133" t="s">
        <v>1209</v>
      </c>
      <c r="U2133">
        <v>807</v>
      </c>
      <c r="V2133">
        <v>0</v>
      </c>
      <c r="W2133">
        <v>19952</v>
      </c>
      <c r="X2133">
        <v>0</v>
      </c>
      <c r="Y2133">
        <v>24969</v>
      </c>
      <c r="Z2133">
        <v>148</v>
      </c>
      <c r="AA2133">
        <v>258</v>
      </c>
      <c r="AB2133" t="s">
        <v>10628</v>
      </c>
    </row>
    <row r="2134" spans="1:28" x14ac:dyDescent="0.3">
      <c r="A2134" s="4" t="s">
        <v>10629</v>
      </c>
      <c r="B2134" t="s">
        <v>67</v>
      </c>
      <c r="C2134" t="s">
        <v>68</v>
      </c>
      <c r="D2134" t="s">
        <v>58</v>
      </c>
      <c r="E2134">
        <v>1987</v>
      </c>
      <c r="F2134">
        <v>100</v>
      </c>
      <c r="G2134" t="s">
        <v>449</v>
      </c>
      <c r="H2134" t="s">
        <v>10630</v>
      </c>
      <c r="I2134" s="4">
        <v>28000000</v>
      </c>
      <c r="J2134" s="4">
        <v>153665036</v>
      </c>
      <c r="K2134">
        <v>6.4</v>
      </c>
      <c r="L2134">
        <v>2.35</v>
      </c>
      <c r="M2134" t="s">
        <v>612</v>
      </c>
      <c r="N2134" t="s">
        <v>1758</v>
      </c>
      <c r="O2134">
        <v>12000</v>
      </c>
      <c r="P2134" t="s">
        <v>2343</v>
      </c>
      <c r="Q2134">
        <v>936</v>
      </c>
      <c r="R2134" t="s">
        <v>3670</v>
      </c>
      <c r="S2134">
        <v>901</v>
      </c>
      <c r="T2134" t="s">
        <v>1329</v>
      </c>
      <c r="U2134">
        <v>605</v>
      </c>
      <c r="V2134">
        <v>0</v>
      </c>
      <c r="W2134">
        <v>4121</v>
      </c>
      <c r="X2134">
        <v>1</v>
      </c>
      <c r="Y2134">
        <v>84824</v>
      </c>
      <c r="Z2134">
        <v>50</v>
      </c>
      <c r="AA2134">
        <v>95</v>
      </c>
      <c r="AB2134" t="s">
        <v>10631</v>
      </c>
    </row>
    <row r="2135" spans="1:28" x14ac:dyDescent="0.3">
      <c r="A2135" s="4" t="s">
        <v>10633</v>
      </c>
      <c r="B2135" t="s">
        <v>67</v>
      </c>
      <c r="C2135" t="s">
        <v>68</v>
      </c>
      <c r="D2135" t="s">
        <v>58</v>
      </c>
      <c r="E2135">
        <v>2003</v>
      </c>
      <c r="F2135">
        <v>105</v>
      </c>
      <c r="G2135" t="s">
        <v>10</v>
      </c>
      <c r="H2135" t="s">
        <v>10635</v>
      </c>
      <c r="I2135" s="4">
        <v>33000000</v>
      </c>
      <c r="J2135" s="4">
        <v>132541238</v>
      </c>
      <c r="K2135">
        <v>5.5</v>
      </c>
      <c r="L2135">
        <v>2.35</v>
      </c>
      <c r="M2135" t="s">
        <v>69</v>
      </c>
      <c r="N2135" t="s">
        <v>2630</v>
      </c>
      <c r="O2135">
        <v>163</v>
      </c>
      <c r="P2135" t="s">
        <v>10330</v>
      </c>
      <c r="Q2135">
        <v>1000</v>
      </c>
      <c r="R2135" t="s">
        <v>10632</v>
      </c>
      <c r="S2135">
        <v>409</v>
      </c>
      <c r="T2135" t="s">
        <v>10634</v>
      </c>
      <c r="U2135">
        <v>338</v>
      </c>
      <c r="V2135">
        <v>800</v>
      </c>
      <c r="W2135">
        <v>2505</v>
      </c>
      <c r="X2135">
        <v>2</v>
      </c>
      <c r="Y2135">
        <v>30058</v>
      </c>
      <c r="Z2135">
        <v>121</v>
      </c>
      <c r="AA2135">
        <v>236</v>
      </c>
      <c r="AB2135" t="s">
        <v>10636</v>
      </c>
    </row>
    <row r="2136" spans="1:28" x14ac:dyDescent="0.3">
      <c r="A2136" s="4" t="s">
        <v>10637</v>
      </c>
      <c r="B2136" t="s">
        <v>67</v>
      </c>
      <c r="C2136" t="s">
        <v>68</v>
      </c>
      <c r="D2136" t="s">
        <v>58</v>
      </c>
      <c r="E2136">
        <v>1991</v>
      </c>
      <c r="F2136">
        <v>138</v>
      </c>
      <c r="G2136" t="s">
        <v>6644</v>
      </c>
      <c r="H2136" t="s">
        <v>10638</v>
      </c>
      <c r="I2136" s="4">
        <v>19000000</v>
      </c>
      <c r="J2136" s="4">
        <v>130727000</v>
      </c>
      <c r="K2136">
        <v>8.6</v>
      </c>
      <c r="L2136">
        <v>1.85</v>
      </c>
      <c r="M2136" t="s">
        <v>612</v>
      </c>
      <c r="N2136" t="s">
        <v>2745</v>
      </c>
      <c r="O2136">
        <v>438</v>
      </c>
      <c r="P2136" t="s">
        <v>788</v>
      </c>
      <c r="Q2136">
        <v>12000</v>
      </c>
      <c r="R2136" t="s">
        <v>1342</v>
      </c>
      <c r="S2136">
        <v>826</v>
      </c>
      <c r="T2136" t="s">
        <v>6564</v>
      </c>
      <c r="U2136">
        <v>173</v>
      </c>
      <c r="V2136">
        <v>40000</v>
      </c>
      <c r="W2136">
        <v>13184</v>
      </c>
      <c r="X2136">
        <v>0</v>
      </c>
      <c r="Y2136">
        <v>887467</v>
      </c>
      <c r="Z2136">
        <v>185</v>
      </c>
      <c r="AA2136">
        <v>916</v>
      </c>
      <c r="AB2136" t="s">
        <v>10639</v>
      </c>
    </row>
    <row r="2137" spans="1:28" x14ac:dyDescent="0.3">
      <c r="A2137" s="4" t="s">
        <v>10641</v>
      </c>
      <c r="B2137" t="s">
        <v>67</v>
      </c>
      <c r="C2137" t="s">
        <v>68</v>
      </c>
      <c r="D2137" t="s">
        <v>58</v>
      </c>
      <c r="E2137">
        <v>1992</v>
      </c>
      <c r="F2137">
        <v>94</v>
      </c>
      <c r="G2137" t="s">
        <v>6416</v>
      </c>
      <c r="H2137" t="s">
        <v>10642</v>
      </c>
      <c r="I2137" s="4">
        <v>20000000</v>
      </c>
      <c r="J2137" s="4">
        <v>121697350</v>
      </c>
      <c r="K2137">
        <v>7</v>
      </c>
      <c r="L2137">
        <v>1.85</v>
      </c>
      <c r="M2137" t="s">
        <v>69</v>
      </c>
      <c r="N2137" t="s">
        <v>10640</v>
      </c>
      <c r="O2137">
        <v>122</v>
      </c>
      <c r="P2137" t="s">
        <v>1751</v>
      </c>
      <c r="Q2137">
        <v>1000</v>
      </c>
      <c r="R2137" t="s">
        <v>5436</v>
      </c>
      <c r="S2137">
        <v>619</v>
      </c>
      <c r="T2137" t="s">
        <v>4635</v>
      </c>
      <c r="U2137">
        <v>617</v>
      </c>
      <c r="V2137">
        <v>0</v>
      </c>
      <c r="W2137">
        <v>4263</v>
      </c>
      <c r="X2137">
        <v>2</v>
      </c>
      <c r="Y2137">
        <v>114610</v>
      </c>
      <c r="Z2137">
        <v>61</v>
      </c>
      <c r="AA2137">
        <v>176</v>
      </c>
      <c r="AB2137" t="s">
        <v>10643</v>
      </c>
    </row>
    <row r="2138" spans="1:28" x14ac:dyDescent="0.3">
      <c r="A2138" s="4" t="s">
        <v>10648</v>
      </c>
      <c r="B2138" t="s">
        <v>67</v>
      </c>
      <c r="C2138" t="s">
        <v>68</v>
      </c>
      <c r="D2138" t="s">
        <v>58</v>
      </c>
      <c r="E2138">
        <v>2010</v>
      </c>
      <c r="F2138">
        <v>101</v>
      </c>
      <c r="G2138" t="s">
        <v>10646</v>
      </c>
      <c r="H2138" t="s">
        <v>10650</v>
      </c>
      <c r="I2138" s="4">
        <v>20000000</v>
      </c>
      <c r="J2138" s="4">
        <v>117224271</v>
      </c>
      <c r="K2138">
        <v>7.1</v>
      </c>
      <c r="L2138">
        <v>1.78</v>
      </c>
      <c r="M2138" t="s">
        <v>612</v>
      </c>
      <c r="N2138" t="s">
        <v>10644</v>
      </c>
      <c r="O2138">
        <v>79</v>
      </c>
      <c r="P2138" t="s">
        <v>10647</v>
      </c>
      <c r="Q2138">
        <v>608</v>
      </c>
      <c r="R2138" t="s">
        <v>10645</v>
      </c>
      <c r="S2138">
        <v>362</v>
      </c>
      <c r="T2138" t="s">
        <v>10649</v>
      </c>
      <c r="U2138">
        <v>218</v>
      </c>
      <c r="V2138">
        <v>0</v>
      </c>
      <c r="W2138">
        <v>1787</v>
      </c>
      <c r="X2138">
        <v>1</v>
      </c>
      <c r="Y2138">
        <v>47794</v>
      </c>
      <c r="Z2138">
        <v>156</v>
      </c>
      <c r="AA2138">
        <v>81</v>
      </c>
      <c r="AB2138" t="s">
        <v>10651</v>
      </c>
    </row>
    <row r="2139" spans="1:28" x14ac:dyDescent="0.3">
      <c r="A2139" s="4" t="s">
        <v>10654</v>
      </c>
      <c r="B2139" t="s">
        <v>67</v>
      </c>
      <c r="C2139" t="s">
        <v>68</v>
      </c>
      <c r="D2139" t="s">
        <v>58</v>
      </c>
      <c r="E2139">
        <v>1978</v>
      </c>
      <c r="F2139">
        <v>131</v>
      </c>
      <c r="G2139" t="s">
        <v>8559</v>
      </c>
      <c r="H2139" t="s">
        <v>10656</v>
      </c>
      <c r="I2139" s="4">
        <v>20000000</v>
      </c>
      <c r="J2139" s="4">
        <v>102922376</v>
      </c>
      <c r="K2139">
        <v>5.7</v>
      </c>
      <c r="L2139">
        <v>2.35</v>
      </c>
      <c r="M2139" t="s">
        <v>122</v>
      </c>
      <c r="N2139" t="s">
        <v>10652</v>
      </c>
      <c r="O2139">
        <v>82</v>
      </c>
      <c r="P2139" t="s">
        <v>2461</v>
      </c>
      <c r="Q2139">
        <v>813</v>
      </c>
      <c r="R2139" t="s">
        <v>10653</v>
      </c>
      <c r="S2139">
        <v>366</v>
      </c>
      <c r="T2139" t="s">
        <v>10655</v>
      </c>
      <c r="U2139">
        <v>85</v>
      </c>
      <c r="V2139">
        <v>0</v>
      </c>
      <c r="W2139">
        <v>1520</v>
      </c>
      <c r="X2139">
        <v>0</v>
      </c>
      <c r="Y2139">
        <v>51314</v>
      </c>
      <c r="Z2139">
        <v>75</v>
      </c>
      <c r="AA2139">
        <v>265</v>
      </c>
      <c r="AB2139" t="s">
        <v>10657</v>
      </c>
    </row>
    <row r="2140" spans="1:28" x14ac:dyDescent="0.3">
      <c r="A2140" s="4" t="s">
        <v>10659</v>
      </c>
      <c r="B2140" t="s">
        <v>67</v>
      </c>
      <c r="C2140" t="s">
        <v>68</v>
      </c>
      <c r="D2140" t="s">
        <v>58</v>
      </c>
      <c r="E2140">
        <v>2008</v>
      </c>
      <c r="F2140">
        <v>91</v>
      </c>
      <c r="G2140" t="s">
        <v>10658</v>
      </c>
      <c r="H2140" t="s">
        <v>10661</v>
      </c>
      <c r="I2140" s="4">
        <v>20000000</v>
      </c>
      <c r="J2140" s="4">
        <v>94497271</v>
      </c>
      <c r="K2140">
        <v>3.7</v>
      </c>
      <c r="L2140">
        <v>2.35</v>
      </c>
      <c r="M2140" t="s">
        <v>122</v>
      </c>
      <c r="N2140" t="s">
        <v>1596</v>
      </c>
      <c r="O2140">
        <v>67</v>
      </c>
      <c r="P2140" t="s">
        <v>1753</v>
      </c>
      <c r="Q2140">
        <v>2000</v>
      </c>
      <c r="R2140" t="s">
        <v>5830</v>
      </c>
      <c r="S2140">
        <v>641</v>
      </c>
      <c r="T2140" t="s">
        <v>10660</v>
      </c>
      <c r="U2140">
        <v>597</v>
      </c>
      <c r="V2140">
        <v>0</v>
      </c>
      <c r="W2140">
        <v>4729</v>
      </c>
      <c r="X2140">
        <v>1</v>
      </c>
      <c r="Y2140">
        <v>17829</v>
      </c>
      <c r="Z2140">
        <v>100</v>
      </c>
      <c r="AA2140">
        <v>99</v>
      </c>
      <c r="AB2140" t="s">
        <v>10662</v>
      </c>
    </row>
    <row r="2141" spans="1:28" x14ac:dyDescent="0.3">
      <c r="A2141" s="4" t="s">
        <v>10663</v>
      </c>
      <c r="B2141" t="s">
        <v>67</v>
      </c>
      <c r="C2141" t="s">
        <v>68</v>
      </c>
      <c r="D2141" t="s">
        <v>58</v>
      </c>
      <c r="E2141">
        <v>2013</v>
      </c>
      <c r="F2141">
        <v>112</v>
      </c>
      <c r="G2141" t="s">
        <v>3046</v>
      </c>
      <c r="H2141" t="s">
        <v>10665</v>
      </c>
      <c r="I2141" s="4">
        <v>20000000</v>
      </c>
      <c r="J2141" s="4">
        <v>137387272</v>
      </c>
      <c r="K2141">
        <v>7.5</v>
      </c>
      <c r="L2141">
        <v>2.35</v>
      </c>
      <c r="M2141" t="s">
        <v>612</v>
      </c>
      <c r="N2141" t="s">
        <v>359</v>
      </c>
      <c r="O2141">
        <v>0</v>
      </c>
      <c r="P2141" t="s">
        <v>689</v>
      </c>
      <c r="Q2141">
        <v>6000</v>
      </c>
      <c r="R2141" t="s">
        <v>2680</v>
      </c>
      <c r="S2141">
        <v>960</v>
      </c>
      <c r="T2141" t="s">
        <v>10664</v>
      </c>
      <c r="U2141">
        <v>697</v>
      </c>
      <c r="V2141">
        <v>131000</v>
      </c>
      <c r="W2141">
        <v>9049</v>
      </c>
      <c r="X2141">
        <v>0</v>
      </c>
      <c r="Y2141">
        <v>300110</v>
      </c>
      <c r="Z2141">
        <v>511</v>
      </c>
      <c r="AA2141">
        <v>807</v>
      </c>
      <c r="AB2141" t="s">
        <v>10666</v>
      </c>
    </row>
    <row r="2142" spans="1:28" x14ac:dyDescent="0.3">
      <c r="A2142" s="4" t="s">
        <v>10667</v>
      </c>
      <c r="B2142" t="s">
        <v>67</v>
      </c>
      <c r="C2142" t="s">
        <v>68</v>
      </c>
      <c r="D2142" t="s">
        <v>58</v>
      </c>
      <c r="E2142">
        <v>2005</v>
      </c>
      <c r="F2142">
        <v>95</v>
      </c>
      <c r="G2142" t="s">
        <v>9763</v>
      </c>
      <c r="H2142" t="s">
        <v>10668</v>
      </c>
      <c r="I2142" s="4">
        <v>32000000</v>
      </c>
      <c r="J2142" s="4">
        <v>82301521</v>
      </c>
      <c r="K2142">
        <v>4.5999999999999996</v>
      </c>
      <c r="L2142">
        <v>1.85</v>
      </c>
      <c r="M2142" t="s">
        <v>122</v>
      </c>
      <c r="N2142" t="s">
        <v>4117</v>
      </c>
      <c r="O2142">
        <v>32</v>
      </c>
      <c r="P2142" t="s">
        <v>6380</v>
      </c>
      <c r="Q2142">
        <v>826</v>
      </c>
      <c r="R2142" t="s">
        <v>4200</v>
      </c>
      <c r="S2142">
        <v>642</v>
      </c>
      <c r="T2142" t="s">
        <v>5326</v>
      </c>
      <c r="U2142">
        <v>563</v>
      </c>
      <c r="V2142">
        <v>773</v>
      </c>
      <c r="W2142">
        <v>3558</v>
      </c>
      <c r="X2142">
        <v>2</v>
      </c>
      <c r="Y2142">
        <v>22679</v>
      </c>
      <c r="Z2142">
        <v>75</v>
      </c>
      <c r="AA2142">
        <v>149</v>
      </c>
      <c r="AB2142" t="s">
        <v>10669</v>
      </c>
    </row>
    <row r="2143" spans="1:28" x14ac:dyDescent="0.3">
      <c r="A2143" s="4" t="s">
        <v>10671</v>
      </c>
      <c r="B2143" t="s">
        <v>67</v>
      </c>
      <c r="C2143" t="s">
        <v>68</v>
      </c>
      <c r="D2143" t="s">
        <v>58</v>
      </c>
      <c r="E2143">
        <v>2014</v>
      </c>
      <c r="F2143">
        <v>100</v>
      </c>
      <c r="G2143" t="s">
        <v>10</v>
      </c>
      <c r="H2143" t="s">
        <v>10672</v>
      </c>
      <c r="I2143" s="4">
        <v>20000000</v>
      </c>
      <c r="J2143" s="4">
        <v>84518155</v>
      </c>
      <c r="K2143">
        <v>4.9000000000000004</v>
      </c>
      <c r="L2143">
        <v>1.85</v>
      </c>
      <c r="M2143" t="s">
        <v>612</v>
      </c>
      <c r="N2143" t="s">
        <v>4318</v>
      </c>
      <c r="O2143">
        <v>265</v>
      </c>
      <c r="P2143" t="s">
        <v>3244</v>
      </c>
      <c r="Q2143">
        <v>989</v>
      </c>
      <c r="R2143" t="s">
        <v>10670</v>
      </c>
      <c r="S2143">
        <v>830</v>
      </c>
      <c r="T2143" t="s">
        <v>4318</v>
      </c>
      <c r="U2143">
        <v>265</v>
      </c>
      <c r="V2143">
        <v>11000</v>
      </c>
      <c r="W2143">
        <v>2654</v>
      </c>
      <c r="X2143">
        <v>0</v>
      </c>
      <c r="Y2143">
        <v>35965</v>
      </c>
      <c r="Z2143">
        <v>148</v>
      </c>
      <c r="AA2143">
        <v>144</v>
      </c>
      <c r="AB2143" t="s">
        <v>10673</v>
      </c>
    </row>
    <row r="2144" spans="1:28" x14ac:dyDescent="0.3">
      <c r="A2144" s="4" t="s">
        <v>10674</v>
      </c>
      <c r="B2144" t="s">
        <v>67</v>
      </c>
      <c r="C2144" t="s">
        <v>68</v>
      </c>
      <c r="D2144" t="s">
        <v>58</v>
      </c>
      <c r="E2144">
        <v>2003</v>
      </c>
      <c r="F2144">
        <v>108</v>
      </c>
      <c r="G2144" t="s">
        <v>6416</v>
      </c>
      <c r="H2144" t="s">
        <v>10676</v>
      </c>
      <c r="I2144" s="4">
        <v>35000000</v>
      </c>
      <c r="J2144" s="4">
        <v>81257845</v>
      </c>
      <c r="K2144">
        <v>7.1</v>
      </c>
      <c r="L2144">
        <v>1.85</v>
      </c>
      <c r="M2144" t="s">
        <v>69</v>
      </c>
      <c r="N2144" t="s">
        <v>9147</v>
      </c>
      <c r="O2144">
        <v>0</v>
      </c>
      <c r="P2144" t="s">
        <v>2993</v>
      </c>
      <c r="Q2144">
        <v>2000</v>
      </c>
      <c r="R2144" t="s">
        <v>647</v>
      </c>
      <c r="S2144">
        <v>931</v>
      </c>
      <c r="T2144" t="s">
        <v>10675</v>
      </c>
      <c r="U2144">
        <v>487</v>
      </c>
      <c r="V2144">
        <v>0</v>
      </c>
      <c r="W2144">
        <v>4403</v>
      </c>
      <c r="X2144">
        <v>1</v>
      </c>
      <c r="Y2144">
        <v>210680</v>
      </c>
      <c r="Z2144">
        <v>204</v>
      </c>
      <c r="AA2144">
        <v>479</v>
      </c>
      <c r="AB2144" t="s">
        <v>10677</v>
      </c>
    </row>
    <row r="2145" spans="1:28" x14ac:dyDescent="0.3">
      <c r="A2145" s="4" t="s">
        <v>10678</v>
      </c>
      <c r="B2145" t="s">
        <v>67</v>
      </c>
      <c r="C2145" t="s">
        <v>68</v>
      </c>
      <c r="D2145" t="s">
        <v>58</v>
      </c>
      <c r="E2145">
        <v>1995</v>
      </c>
      <c r="F2145">
        <v>101</v>
      </c>
      <c r="G2145" t="s">
        <v>289</v>
      </c>
      <c r="H2145" t="s">
        <v>10679</v>
      </c>
      <c r="I2145" s="4">
        <v>18000000</v>
      </c>
      <c r="J2145" s="4">
        <v>70360285</v>
      </c>
      <c r="K2145">
        <v>5.8</v>
      </c>
      <c r="L2145">
        <v>1.85</v>
      </c>
      <c r="M2145" t="s">
        <v>69</v>
      </c>
      <c r="N2145" t="s">
        <v>2350</v>
      </c>
      <c r="O2145">
        <v>545</v>
      </c>
      <c r="P2145" t="s">
        <v>4541</v>
      </c>
      <c r="Q2145">
        <v>1000</v>
      </c>
      <c r="R2145" t="s">
        <v>614</v>
      </c>
      <c r="S2145">
        <v>1000</v>
      </c>
      <c r="T2145" t="s">
        <v>6819</v>
      </c>
      <c r="U2145">
        <v>545</v>
      </c>
      <c r="V2145">
        <v>0</v>
      </c>
      <c r="W2145">
        <v>3816</v>
      </c>
      <c r="X2145">
        <v>0</v>
      </c>
      <c r="Y2145">
        <v>81783</v>
      </c>
      <c r="Z2145">
        <v>72</v>
      </c>
      <c r="AA2145">
        <v>283</v>
      </c>
      <c r="AB2145" t="s">
        <v>10680</v>
      </c>
    </row>
    <row r="2146" spans="1:28" x14ac:dyDescent="0.3">
      <c r="A2146" s="4" t="s">
        <v>10681</v>
      </c>
      <c r="B2146" t="s">
        <v>67</v>
      </c>
      <c r="C2146" t="s">
        <v>68</v>
      </c>
      <c r="D2146" t="s">
        <v>58</v>
      </c>
      <c r="E2146">
        <v>2004</v>
      </c>
      <c r="F2146">
        <v>109</v>
      </c>
      <c r="G2146" t="s">
        <v>1034</v>
      </c>
      <c r="H2146" t="s">
        <v>10682</v>
      </c>
      <c r="I2146" s="4">
        <v>37000000</v>
      </c>
      <c r="J2146" s="4">
        <v>69148997</v>
      </c>
      <c r="K2146">
        <v>5.4</v>
      </c>
      <c r="L2146">
        <v>1.85</v>
      </c>
      <c r="M2146" t="s">
        <v>69</v>
      </c>
      <c r="N2146" t="s">
        <v>3890</v>
      </c>
      <c r="O2146">
        <v>322</v>
      </c>
      <c r="P2146" t="s">
        <v>6499</v>
      </c>
      <c r="Q2146">
        <v>1000</v>
      </c>
      <c r="R2146" t="s">
        <v>774</v>
      </c>
      <c r="S2146">
        <v>960</v>
      </c>
      <c r="T2146" t="s">
        <v>3891</v>
      </c>
      <c r="U2146">
        <v>861</v>
      </c>
      <c r="V2146">
        <v>0</v>
      </c>
      <c r="W2146">
        <v>6313</v>
      </c>
      <c r="X2146">
        <v>4</v>
      </c>
      <c r="Y2146">
        <v>98794</v>
      </c>
      <c r="Z2146">
        <v>62</v>
      </c>
      <c r="AA2146">
        <v>251</v>
      </c>
      <c r="AB2146" t="s">
        <v>10683</v>
      </c>
    </row>
    <row r="2147" spans="1:28" x14ac:dyDescent="0.3">
      <c r="A2147" s="4" t="s">
        <v>10686</v>
      </c>
      <c r="B2147" t="s">
        <v>67</v>
      </c>
      <c r="C2147" t="s">
        <v>68</v>
      </c>
      <c r="D2147" t="s">
        <v>58</v>
      </c>
      <c r="E2147">
        <v>2011</v>
      </c>
      <c r="F2147">
        <v>115</v>
      </c>
      <c r="G2147" t="s">
        <v>2545</v>
      </c>
      <c r="H2147" t="s">
        <v>10687</v>
      </c>
      <c r="I2147" s="4">
        <v>20000000</v>
      </c>
      <c r="J2147" s="4">
        <v>82624961</v>
      </c>
      <c r="K2147">
        <v>7.3</v>
      </c>
      <c r="L2147">
        <v>2.35</v>
      </c>
      <c r="M2147" t="s">
        <v>612</v>
      </c>
      <c r="N2147" t="s">
        <v>8183</v>
      </c>
      <c r="O2147">
        <v>729</v>
      </c>
      <c r="P2147" t="s">
        <v>10685</v>
      </c>
      <c r="Q2147">
        <v>8000</v>
      </c>
      <c r="R2147" t="s">
        <v>10684</v>
      </c>
      <c r="S2147">
        <v>727</v>
      </c>
      <c r="T2147" t="s">
        <v>7408</v>
      </c>
      <c r="U2147">
        <v>552</v>
      </c>
      <c r="V2147">
        <v>22000</v>
      </c>
      <c r="W2147">
        <v>9578</v>
      </c>
      <c r="X2147">
        <v>0</v>
      </c>
      <c r="Y2147">
        <v>205284</v>
      </c>
      <c r="Z2147">
        <v>549</v>
      </c>
      <c r="AA2147">
        <v>439</v>
      </c>
      <c r="AB2147" t="s">
        <v>10688</v>
      </c>
    </row>
    <row r="2148" spans="1:28" x14ac:dyDescent="0.3">
      <c r="A2148" s="4" t="s">
        <v>10691</v>
      </c>
      <c r="B2148" t="s">
        <v>67</v>
      </c>
      <c r="C2148" t="s">
        <v>68</v>
      </c>
      <c r="D2148" t="s">
        <v>24160</v>
      </c>
      <c r="E2148">
        <v>2003</v>
      </c>
      <c r="F2148">
        <v>117</v>
      </c>
      <c r="G2148" t="s">
        <v>10690</v>
      </c>
      <c r="H2148" t="s">
        <v>10693</v>
      </c>
      <c r="I2148" s="4">
        <v>20000000</v>
      </c>
      <c r="J2148" s="4">
        <v>67325559</v>
      </c>
      <c r="K2148">
        <v>7.1</v>
      </c>
      <c r="L2148">
        <v>1.85</v>
      </c>
      <c r="M2148" t="s">
        <v>122</v>
      </c>
      <c r="N2148" t="s">
        <v>2451</v>
      </c>
      <c r="O2148">
        <v>99</v>
      </c>
      <c r="P2148" t="s">
        <v>1524</v>
      </c>
      <c r="Q2148">
        <v>596</v>
      </c>
      <c r="R2148" t="s">
        <v>10689</v>
      </c>
      <c r="S2148">
        <v>265</v>
      </c>
      <c r="T2148" t="s">
        <v>10692</v>
      </c>
      <c r="U2148">
        <v>165</v>
      </c>
      <c r="V2148">
        <v>0</v>
      </c>
      <c r="W2148">
        <v>1293</v>
      </c>
      <c r="X2148">
        <v>0</v>
      </c>
      <c r="Y2148">
        <v>58222</v>
      </c>
      <c r="Z2148">
        <v>106</v>
      </c>
      <c r="AA2148">
        <v>331</v>
      </c>
      <c r="AB2148" t="s">
        <v>10694</v>
      </c>
    </row>
    <row r="2149" spans="1:28" x14ac:dyDescent="0.3">
      <c r="A2149" s="4" t="s">
        <v>10697</v>
      </c>
      <c r="B2149" t="s">
        <v>67</v>
      </c>
      <c r="C2149" t="s">
        <v>68</v>
      </c>
      <c r="D2149" t="s">
        <v>58</v>
      </c>
      <c r="E2149">
        <v>2010</v>
      </c>
      <c r="F2149">
        <v>107</v>
      </c>
      <c r="G2149" t="s">
        <v>10696</v>
      </c>
      <c r="H2149" t="s">
        <v>10699</v>
      </c>
      <c r="I2149" s="4">
        <v>20000000</v>
      </c>
      <c r="J2149" s="4">
        <v>62933793</v>
      </c>
      <c r="K2149">
        <v>5.8</v>
      </c>
      <c r="L2149">
        <v>2.35</v>
      </c>
      <c r="M2149" t="s">
        <v>122</v>
      </c>
      <c r="N2149" t="s">
        <v>6170</v>
      </c>
      <c r="O2149">
        <v>30</v>
      </c>
      <c r="P2149" t="s">
        <v>1660</v>
      </c>
      <c r="Q2149">
        <v>742</v>
      </c>
      <c r="R2149" t="s">
        <v>10695</v>
      </c>
      <c r="S2149">
        <v>360</v>
      </c>
      <c r="T2149" t="s">
        <v>10698</v>
      </c>
      <c r="U2149">
        <v>318</v>
      </c>
      <c r="V2149">
        <v>10000</v>
      </c>
      <c r="W2149">
        <v>2341</v>
      </c>
      <c r="X2149">
        <v>1</v>
      </c>
      <c r="Y2149">
        <v>62421</v>
      </c>
      <c r="Z2149">
        <v>123</v>
      </c>
      <c r="AA2149">
        <v>185</v>
      </c>
      <c r="AB2149" t="s">
        <v>10700</v>
      </c>
    </row>
    <row r="2150" spans="1:28" x14ac:dyDescent="0.3">
      <c r="A2150" s="4" t="s">
        <v>10702</v>
      </c>
      <c r="B2150" t="s">
        <v>67</v>
      </c>
      <c r="C2150" t="s">
        <v>68</v>
      </c>
      <c r="D2150" t="s">
        <v>58</v>
      </c>
      <c r="E2150">
        <v>2013</v>
      </c>
      <c r="F2150">
        <v>134</v>
      </c>
      <c r="G2150" t="s">
        <v>5940</v>
      </c>
      <c r="H2150" t="s">
        <v>10704</v>
      </c>
      <c r="I2150" s="4">
        <v>20000000</v>
      </c>
      <c r="J2150" s="4">
        <v>56667870</v>
      </c>
      <c r="K2150">
        <v>8.1</v>
      </c>
      <c r="L2150">
        <v>2.35</v>
      </c>
      <c r="M2150" t="s">
        <v>612</v>
      </c>
      <c r="N2150" t="s">
        <v>10701</v>
      </c>
      <c r="O2150">
        <v>0</v>
      </c>
      <c r="P2150" t="s">
        <v>3745</v>
      </c>
      <c r="Q2150">
        <v>2000</v>
      </c>
      <c r="R2150" t="s">
        <v>5135</v>
      </c>
      <c r="S2150">
        <v>660</v>
      </c>
      <c r="T2150" t="s">
        <v>10703</v>
      </c>
      <c r="U2150">
        <v>500</v>
      </c>
      <c r="V2150">
        <v>83000</v>
      </c>
      <c r="W2150">
        <v>4251</v>
      </c>
      <c r="X2150">
        <v>0</v>
      </c>
      <c r="Y2150">
        <v>439176</v>
      </c>
      <c r="Z2150">
        <v>597</v>
      </c>
      <c r="AA2150">
        <v>695</v>
      </c>
      <c r="AB2150" t="s">
        <v>10705</v>
      </c>
    </row>
    <row r="2151" spans="1:28" x14ac:dyDescent="0.3">
      <c r="A2151" s="4" t="s">
        <v>10706</v>
      </c>
      <c r="B2151" t="s">
        <v>67</v>
      </c>
      <c r="C2151" t="s">
        <v>68</v>
      </c>
      <c r="D2151" t="s">
        <v>58</v>
      </c>
      <c r="E2151">
        <v>2002</v>
      </c>
      <c r="F2151">
        <v>118</v>
      </c>
      <c r="G2151" t="s">
        <v>5788</v>
      </c>
      <c r="H2151" t="s">
        <v>10708</v>
      </c>
      <c r="I2151" s="4">
        <v>20000000</v>
      </c>
      <c r="J2151" s="4">
        <v>56398162</v>
      </c>
      <c r="K2151">
        <v>5.7</v>
      </c>
      <c r="L2151">
        <v>2.35</v>
      </c>
      <c r="M2151" t="s">
        <v>69</v>
      </c>
      <c r="N2151" t="s">
        <v>8493</v>
      </c>
      <c r="O2151">
        <v>30</v>
      </c>
      <c r="P2151" t="s">
        <v>4452</v>
      </c>
      <c r="Q2151">
        <v>962</v>
      </c>
      <c r="R2151" t="s">
        <v>6422</v>
      </c>
      <c r="S2151">
        <v>593</v>
      </c>
      <c r="T2151" t="s">
        <v>10707</v>
      </c>
      <c r="U2151">
        <v>284</v>
      </c>
      <c r="V2151">
        <v>2000</v>
      </c>
      <c r="W2151">
        <v>2390</v>
      </c>
      <c r="X2151">
        <v>0</v>
      </c>
      <c r="Y2151">
        <v>28649</v>
      </c>
      <c r="Z2151">
        <v>64</v>
      </c>
      <c r="AA2151">
        <v>185</v>
      </c>
      <c r="AB2151" t="s">
        <v>10709</v>
      </c>
    </row>
    <row r="2152" spans="1:28" x14ac:dyDescent="0.3">
      <c r="A2152" s="4" t="s">
        <v>10710</v>
      </c>
      <c r="B2152" t="s">
        <v>67</v>
      </c>
      <c r="C2152" t="s">
        <v>68</v>
      </c>
      <c r="D2152" t="s">
        <v>58</v>
      </c>
      <c r="E2152">
        <v>2010</v>
      </c>
      <c r="F2152">
        <v>121</v>
      </c>
      <c r="G2152" t="s">
        <v>1437</v>
      </c>
      <c r="H2152" t="s">
        <v>10711</v>
      </c>
      <c r="I2152" s="4">
        <v>20000000</v>
      </c>
      <c r="J2152" s="4">
        <v>60072596</v>
      </c>
      <c r="K2152">
        <v>4.4000000000000004</v>
      </c>
      <c r="L2152">
        <v>1.85</v>
      </c>
      <c r="M2152" t="s">
        <v>69</v>
      </c>
      <c r="N2152" t="s">
        <v>9500</v>
      </c>
      <c r="O2152">
        <v>0</v>
      </c>
      <c r="P2152" t="s">
        <v>6430</v>
      </c>
      <c r="Q2152">
        <v>2000</v>
      </c>
      <c r="R2152" t="s">
        <v>7505</v>
      </c>
      <c r="S2152">
        <v>907</v>
      </c>
      <c r="T2152" t="s">
        <v>4020</v>
      </c>
      <c r="U2152">
        <v>721</v>
      </c>
      <c r="V2152">
        <v>0</v>
      </c>
      <c r="W2152">
        <v>6657</v>
      </c>
      <c r="X2152">
        <v>8</v>
      </c>
      <c r="Y2152">
        <v>7664</v>
      </c>
      <c r="Z2152">
        <v>40</v>
      </c>
      <c r="AA2152">
        <v>68</v>
      </c>
      <c r="AB2152" t="s">
        <v>10712</v>
      </c>
    </row>
    <row r="2153" spans="1:28" x14ac:dyDescent="0.3">
      <c r="A2153" s="4" t="s">
        <v>10714</v>
      </c>
      <c r="B2153" t="s">
        <v>67</v>
      </c>
      <c r="C2153" t="s">
        <v>68</v>
      </c>
      <c r="D2153" t="s">
        <v>58</v>
      </c>
      <c r="E2153">
        <v>1990</v>
      </c>
      <c r="F2153">
        <v>105</v>
      </c>
      <c r="G2153" t="s">
        <v>10713</v>
      </c>
      <c r="H2153" t="s">
        <v>10715</v>
      </c>
      <c r="I2153" s="4">
        <v>20000000</v>
      </c>
      <c r="J2153" s="4">
        <v>56362352</v>
      </c>
      <c r="K2153">
        <v>7.9</v>
      </c>
      <c r="L2153">
        <v>1.85</v>
      </c>
      <c r="M2153" t="s">
        <v>69</v>
      </c>
      <c r="N2153" t="s">
        <v>282</v>
      </c>
      <c r="O2153">
        <v>13000</v>
      </c>
      <c r="P2153" t="s">
        <v>73</v>
      </c>
      <c r="Q2153">
        <v>40000</v>
      </c>
      <c r="R2153" t="s">
        <v>4204</v>
      </c>
      <c r="S2153">
        <v>967</v>
      </c>
      <c r="T2153" t="s">
        <v>5044</v>
      </c>
      <c r="U2153">
        <v>658</v>
      </c>
      <c r="V2153">
        <v>16000</v>
      </c>
      <c r="W2153">
        <v>42330</v>
      </c>
      <c r="X2153">
        <v>0</v>
      </c>
      <c r="Y2153">
        <v>357581</v>
      </c>
      <c r="Z2153">
        <v>111</v>
      </c>
      <c r="AA2153">
        <v>588</v>
      </c>
      <c r="AB2153" t="s">
        <v>10716</v>
      </c>
    </row>
    <row r="2154" spans="1:28" x14ac:dyDescent="0.3">
      <c r="A2154" s="4" t="s">
        <v>10718</v>
      </c>
      <c r="B2154" t="s">
        <v>67</v>
      </c>
      <c r="C2154" t="s">
        <v>86</v>
      </c>
      <c r="D2154" t="s">
        <v>58</v>
      </c>
      <c r="E2154">
        <v>2016</v>
      </c>
      <c r="F2154">
        <v>110</v>
      </c>
      <c r="G2154" t="s">
        <v>241</v>
      </c>
      <c r="H2154" t="s">
        <v>10720</v>
      </c>
      <c r="I2154" s="4">
        <v>20000000</v>
      </c>
      <c r="J2154" s="4">
        <v>56154094</v>
      </c>
      <c r="K2154">
        <v>7.6</v>
      </c>
      <c r="L2154">
        <v>2.35</v>
      </c>
      <c r="M2154" t="s">
        <v>69</v>
      </c>
      <c r="N2154" t="s">
        <v>10717</v>
      </c>
      <c r="O2154">
        <v>17</v>
      </c>
      <c r="P2154" t="s">
        <v>185</v>
      </c>
      <c r="Q2154">
        <v>11000</v>
      </c>
      <c r="R2154" t="s">
        <v>763</v>
      </c>
      <c r="S2154">
        <v>10000</v>
      </c>
      <c r="T2154" t="s">
        <v>10719</v>
      </c>
      <c r="U2154">
        <v>418</v>
      </c>
      <c r="V2154">
        <v>51000</v>
      </c>
      <c r="W2154">
        <v>21852</v>
      </c>
      <c r="X2154">
        <v>0</v>
      </c>
      <c r="Y2154">
        <v>44723</v>
      </c>
      <c r="Z2154">
        <v>151</v>
      </c>
      <c r="AA2154">
        <v>130</v>
      </c>
      <c r="AB2154" t="s">
        <v>10721</v>
      </c>
    </row>
    <row r="2155" spans="1:28" x14ac:dyDescent="0.3">
      <c r="A2155" s="4" t="s">
        <v>10722</v>
      </c>
      <c r="B2155" t="s">
        <v>67</v>
      </c>
      <c r="C2155" t="s">
        <v>68</v>
      </c>
      <c r="D2155" t="s">
        <v>58</v>
      </c>
      <c r="E2155">
        <v>2012</v>
      </c>
      <c r="F2155">
        <v>114</v>
      </c>
      <c r="G2155" t="s">
        <v>9178</v>
      </c>
      <c r="H2155" t="s">
        <v>10724</v>
      </c>
      <c r="I2155" s="4">
        <v>20000000</v>
      </c>
      <c r="J2155" s="4">
        <v>65623128</v>
      </c>
      <c r="K2155">
        <v>4.8</v>
      </c>
      <c r="L2155">
        <v>1.85</v>
      </c>
      <c r="M2155" t="s">
        <v>69</v>
      </c>
      <c r="N2155" t="s">
        <v>9500</v>
      </c>
      <c r="O2155">
        <v>0</v>
      </c>
      <c r="P2155" t="s">
        <v>3343</v>
      </c>
      <c r="Q2155">
        <v>982</v>
      </c>
      <c r="R2155" t="s">
        <v>1755</v>
      </c>
      <c r="S2155">
        <v>618</v>
      </c>
      <c r="T2155" t="s">
        <v>10723</v>
      </c>
      <c r="U2155">
        <v>582</v>
      </c>
      <c r="V2155">
        <v>0</v>
      </c>
      <c r="W2155">
        <v>2753</v>
      </c>
      <c r="X2155">
        <v>5</v>
      </c>
      <c r="Y2155">
        <v>7354</v>
      </c>
      <c r="Z2155">
        <v>31</v>
      </c>
      <c r="AA2155">
        <v>50</v>
      </c>
      <c r="AB2155" t="s">
        <v>10725</v>
      </c>
    </row>
    <row r="2156" spans="1:28" x14ac:dyDescent="0.3">
      <c r="A2156" s="4" t="s">
        <v>10727</v>
      </c>
      <c r="B2156" t="s">
        <v>67</v>
      </c>
      <c r="C2156" t="s">
        <v>68</v>
      </c>
      <c r="D2156" t="s">
        <v>58</v>
      </c>
      <c r="E2156">
        <v>1971</v>
      </c>
      <c r="F2156">
        <v>104</v>
      </c>
      <c r="G2156" t="s">
        <v>491</v>
      </c>
      <c r="H2156" t="s">
        <v>10729</v>
      </c>
      <c r="I2156" s="4">
        <v>1800000</v>
      </c>
      <c r="J2156" s="4" t="s">
        <v>24161</v>
      </c>
      <c r="K2156">
        <v>7.8</v>
      </c>
      <c r="L2156">
        <v>1.85</v>
      </c>
      <c r="M2156" t="s">
        <v>612</v>
      </c>
      <c r="N2156" t="s">
        <v>4738</v>
      </c>
      <c r="O2156">
        <v>607</v>
      </c>
      <c r="P2156" t="s">
        <v>2461</v>
      </c>
      <c r="Q2156">
        <v>813</v>
      </c>
      <c r="R2156" t="s">
        <v>10726</v>
      </c>
      <c r="S2156">
        <v>165</v>
      </c>
      <c r="T2156" t="s">
        <v>10728</v>
      </c>
      <c r="U2156">
        <v>109</v>
      </c>
      <c r="V2156">
        <v>0</v>
      </c>
      <c r="W2156">
        <v>1196</v>
      </c>
      <c r="X2156">
        <v>0</v>
      </c>
      <c r="Y2156">
        <v>82476</v>
      </c>
      <c r="Z2156">
        <v>138</v>
      </c>
      <c r="AA2156">
        <v>280</v>
      </c>
      <c r="AB2156" t="s">
        <v>10730</v>
      </c>
    </row>
    <row r="2157" spans="1:28" x14ac:dyDescent="0.3">
      <c r="A2157" s="4" t="s">
        <v>10732</v>
      </c>
      <c r="B2157" t="s">
        <v>67</v>
      </c>
      <c r="C2157" t="s">
        <v>68</v>
      </c>
      <c r="D2157" t="s">
        <v>58</v>
      </c>
      <c r="E2157">
        <v>2016</v>
      </c>
      <c r="F2157">
        <v>100</v>
      </c>
      <c r="G2157" t="s">
        <v>10</v>
      </c>
      <c r="H2157" t="s">
        <v>10733</v>
      </c>
      <c r="I2157" s="4">
        <v>20000000</v>
      </c>
      <c r="J2157" s="4">
        <v>55461307</v>
      </c>
      <c r="K2157">
        <v>6.7</v>
      </c>
      <c r="L2157" t="s">
        <v>24161</v>
      </c>
      <c r="M2157" t="s">
        <v>612</v>
      </c>
      <c r="N2157" t="s">
        <v>10731</v>
      </c>
      <c r="O2157">
        <v>24</v>
      </c>
      <c r="P2157" t="s">
        <v>317</v>
      </c>
      <c r="Q2157">
        <v>15000</v>
      </c>
      <c r="R2157" t="s">
        <v>3725</v>
      </c>
      <c r="S2157">
        <v>1000</v>
      </c>
      <c r="T2157" t="s">
        <v>828</v>
      </c>
      <c r="U2157">
        <v>851</v>
      </c>
      <c r="V2157">
        <v>18000</v>
      </c>
      <c r="W2157">
        <v>18786</v>
      </c>
      <c r="X2157">
        <v>9</v>
      </c>
      <c r="Y2157">
        <v>4654</v>
      </c>
      <c r="Z2157">
        <v>81</v>
      </c>
      <c r="AA2157">
        <v>46</v>
      </c>
      <c r="AB2157" t="s">
        <v>10734</v>
      </c>
    </row>
    <row r="2158" spans="1:28" x14ac:dyDescent="0.3">
      <c r="A2158" s="4" t="s">
        <v>10736</v>
      </c>
      <c r="B2158" t="s">
        <v>67</v>
      </c>
      <c r="C2158" t="s">
        <v>68</v>
      </c>
      <c r="D2158" t="s">
        <v>58</v>
      </c>
      <c r="E2158">
        <v>2006</v>
      </c>
      <c r="F2158">
        <v>85</v>
      </c>
      <c r="G2158" t="s">
        <v>1700</v>
      </c>
      <c r="H2158" t="s">
        <v>10737</v>
      </c>
      <c r="I2158" s="4">
        <v>20000000</v>
      </c>
      <c r="J2158" s="4">
        <v>48546578</v>
      </c>
      <c r="K2158">
        <v>2.7</v>
      </c>
      <c r="L2158">
        <v>1.85</v>
      </c>
      <c r="M2158" t="s">
        <v>69</v>
      </c>
      <c r="N2158" t="s">
        <v>10735</v>
      </c>
      <c r="O2158">
        <v>64</v>
      </c>
      <c r="P2158" t="s">
        <v>4605</v>
      </c>
      <c r="Q2158">
        <v>3000</v>
      </c>
      <c r="R2158" t="s">
        <v>2631</v>
      </c>
      <c r="S2158">
        <v>869</v>
      </c>
      <c r="T2158" t="s">
        <v>442</v>
      </c>
      <c r="U2158">
        <v>729</v>
      </c>
      <c r="V2158">
        <v>806</v>
      </c>
      <c r="W2158">
        <v>6539</v>
      </c>
      <c r="X2158">
        <v>0</v>
      </c>
      <c r="Y2158">
        <v>50415</v>
      </c>
      <c r="Z2158">
        <v>99</v>
      </c>
      <c r="AA2158">
        <v>613</v>
      </c>
      <c r="AB2158" t="s">
        <v>10738</v>
      </c>
    </row>
    <row r="2159" spans="1:28" x14ac:dyDescent="0.3">
      <c r="A2159" s="4" t="s">
        <v>10740</v>
      </c>
      <c r="B2159" t="s">
        <v>67</v>
      </c>
      <c r="C2159" t="s">
        <v>68</v>
      </c>
      <c r="D2159" t="s">
        <v>58</v>
      </c>
      <c r="E2159">
        <v>2002</v>
      </c>
      <c r="F2159">
        <v>72</v>
      </c>
      <c r="G2159" t="s">
        <v>655</v>
      </c>
      <c r="H2159" t="s">
        <v>10741</v>
      </c>
      <c r="I2159" s="4">
        <v>20000000</v>
      </c>
      <c r="J2159" s="4">
        <v>48423368</v>
      </c>
      <c r="K2159">
        <v>5.8</v>
      </c>
      <c r="L2159">
        <v>1.66</v>
      </c>
      <c r="M2159" t="s">
        <v>304</v>
      </c>
      <c r="N2159" t="s">
        <v>10739</v>
      </c>
      <c r="O2159">
        <v>2</v>
      </c>
      <c r="P2159" t="s">
        <v>2694</v>
      </c>
      <c r="Q2159">
        <v>1000</v>
      </c>
      <c r="R2159" t="s">
        <v>4988</v>
      </c>
      <c r="S2159">
        <v>677</v>
      </c>
      <c r="T2159" t="s">
        <v>1662</v>
      </c>
      <c r="U2159">
        <v>434</v>
      </c>
      <c r="V2159">
        <v>302</v>
      </c>
      <c r="W2159">
        <v>3402</v>
      </c>
      <c r="X2159">
        <v>1</v>
      </c>
      <c r="Y2159">
        <v>13324</v>
      </c>
      <c r="Z2159">
        <v>80</v>
      </c>
      <c r="AA2159">
        <v>79</v>
      </c>
      <c r="AB2159" t="s">
        <v>10742</v>
      </c>
    </row>
    <row r="2160" spans="1:28" x14ac:dyDescent="0.3">
      <c r="A2160" s="4" t="s">
        <v>10744</v>
      </c>
      <c r="B2160" t="s">
        <v>67</v>
      </c>
      <c r="C2160" t="s">
        <v>86</v>
      </c>
      <c r="D2160" t="s">
        <v>58</v>
      </c>
      <c r="E2160">
        <v>2014</v>
      </c>
      <c r="F2160">
        <v>128</v>
      </c>
      <c r="G2160" t="s">
        <v>5940</v>
      </c>
      <c r="H2160" t="s">
        <v>10745</v>
      </c>
      <c r="I2160" s="4">
        <v>20000000</v>
      </c>
      <c r="J2160" s="4">
        <v>52066000</v>
      </c>
      <c r="K2160">
        <v>7.5</v>
      </c>
      <c r="L2160">
        <v>2.35</v>
      </c>
      <c r="M2160" t="s">
        <v>69</v>
      </c>
      <c r="N2160" t="s">
        <v>10743</v>
      </c>
      <c r="O2160">
        <v>151</v>
      </c>
      <c r="P2160" t="s">
        <v>2057</v>
      </c>
      <c r="Q2160">
        <v>1000</v>
      </c>
      <c r="R2160" t="s">
        <v>165</v>
      </c>
      <c r="S2160">
        <v>1000</v>
      </c>
      <c r="T2160" t="s">
        <v>927</v>
      </c>
      <c r="U2160">
        <v>852</v>
      </c>
      <c r="V2160">
        <v>22000</v>
      </c>
      <c r="W2160">
        <v>3869</v>
      </c>
      <c r="X2160">
        <v>0</v>
      </c>
      <c r="Y2160">
        <v>61114</v>
      </c>
      <c r="Z2160">
        <v>364</v>
      </c>
      <c r="AA2160">
        <v>212</v>
      </c>
      <c r="AB2160" t="s">
        <v>10746</v>
      </c>
    </row>
    <row r="2161" spans="1:28" x14ac:dyDescent="0.3">
      <c r="A2161" s="4" t="s">
        <v>10750</v>
      </c>
      <c r="B2161" t="s">
        <v>67</v>
      </c>
      <c r="C2161" t="s">
        <v>68</v>
      </c>
      <c r="D2161" t="s">
        <v>58</v>
      </c>
      <c r="E2161">
        <v>2003</v>
      </c>
      <c r="F2161">
        <v>72</v>
      </c>
      <c r="G2161" t="s">
        <v>10749</v>
      </c>
      <c r="H2161" t="s">
        <v>10752</v>
      </c>
      <c r="I2161" s="4">
        <v>20000000</v>
      </c>
      <c r="J2161" s="4">
        <v>47887943</v>
      </c>
      <c r="K2161">
        <v>5.4</v>
      </c>
      <c r="L2161">
        <v>1.85</v>
      </c>
      <c r="M2161" t="s">
        <v>304</v>
      </c>
      <c r="N2161" t="s">
        <v>10747</v>
      </c>
      <c r="O2161">
        <v>0</v>
      </c>
      <c r="P2161" t="s">
        <v>2208</v>
      </c>
      <c r="Q2161">
        <v>3000</v>
      </c>
      <c r="R2161" t="s">
        <v>10748</v>
      </c>
      <c r="S2161">
        <v>455</v>
      </c>
      <c r="T2161" t="s">
        <v>10751</v>
      </c>
      <c r="U2161">
        <v>384</v>
      </c>
      <c r="V2161">
        <v>227</v>
      </c>
      <c r="W2161">
        <v>4480</v>
      </c>
      <c r="X2161">
        <v>0</v>
      </c>
      <c r="Y2161">
        <v>11634</v>
      </c>
      <c r="Z2161">
        <v>85</v>
      </c>
      <c r="AA2161">
        <v>58</v>
      </c>
      <c r="AB2161" t="s">
        <v>10753</v>
      </c>
    </row>
    <row r="2162" spans="1:28" x14ac:dyDescent="0.3">
      <c r="A2162" s="4" t="s">
        <v>10756</v>
      </c>
      <c r="B2162" t="s">
        <v>67</v>
      </c>
      <c r="C2162" t="s">
        <v>68</v>
      </c>
      <c r="D2162" t="s">
        <v>58</v>
      </c>
      <c r="E2162">
        <v>2005</v>
      </c>
      <c r="F2162">
        <v>89</v>
      </c>
      <c r="G2162" t="s">
        <v>6131</v>
      </c>
      <c r="H2162" t="s">
        <v>10758</v>
      </c>
      <c r="I2162" s="4">
        <v>20000000</v>
      </c>
      <c r="J2162" s="4">
        <v>46363118</v>
      </c>
      <c r="K2162">
        <v>4.0999999999999996</v>
      </c>
      <c r="L2162">
        <v>1.85</v>
      </c>
      <c r="M2162" t="s">
        <v>69</v>
      </c>
      <c r="N2162" t="s">
        <v>6727</v>
      </c>
      <c r="O2162">
        <v>19</v>
      </c>
      <c r="P2162" t="s">
        <v>10755</v>
      </c>
      <c r="Q2162">
        <v>526</v>
      </c>
      <c r="R2162" t="s">
        <v>10754</v>
      </c>
      <c r="S2162">
        <v>392</v>
      </c>
      <c r="T2162" t="s">
        <v>10757</v>
      </c>
      <c r="U2162">
        <v>349</v>
      </c>
      <c r="V2162">
        <v>1000</v>
      </c>
      <c r="W2162">
        <v>1383</v>
      </c>
      <c r="X2162">
        <v>0</v>
      </c>
      <c r="Y2162">
        <v>25960</v>
      </c>
      <c r="Z2162">
        <v>140</v>
      </c>
      <c r="AA2162">
        <v>389</v>
      </c>
      <c r="AB2162" t="s">
        <v>10759</v>
      </c>
    </row>
    <row r="2163" spans="1:28" x14ac:dyDescent="0.3">
      <c r="A2163" s="4" t="s">
        <v>10761</v>
      </c>
      <c r="B2163" t="s">
        <v>67</v>
      </c>
      <c r="C2163" t="s">
        <v>68</v>
      </c>
      <c r="D2163" t="s">
        <v>58</v>
      </c>
      <c r="E2163">
        <v>2007</v>
      </c>
      <c r="F2163">
        <v>96</v>
      </c>
      <c r="G2163" t="s">
        <v>1943</v>
      </c>
      <c r="H2163" t="s">
        <v>10763</v>
      </c>
      <c r="I2163" s="4">
        <v>20000000</v>
      </c>
      <c r="J2163" s="4">
        <v>47852604</v>
      </c>
      <c r="K2163">
        <v>5.9</v>
      </c>
      <c r="L2163">
        <v>2.35</v>
      </c>
      <c r="M2163" t="s">
        <v>69</v>
      </c>
      <c r="N2163" t="s">
        <v>10760</v>
      </c>
      <c r="O2163">
        <v>9</v>
      </c>
      <c r="P2163" t="s">
        <v>6380</v>
      </c>
      <c r="Q2163">
        <v>826</v>
      </c>
      <c r="R2163" t="s">
        <v>2112</v>
      </c>
      <c r="S2163">
        <v>626</v>
      </c>
      <c r="T2163" t="s">
        <v>10762</v>
      </c>
      <c r="U2163">
        <v>107</v>
      </c>
      <c r="V2163">
        <v>0</v>
      </c>
      <c r="W2163">
        <v>1825</v>
      </c>
      <c r="X2163">
        <v>0</v>
      </c>
      <c r="Y2163">
        <v>62364</v>
      </c>
      <c r="Z2163">
        <v>184</v>
      </c>
      <c r="AA2163">
        <v>337</v>
      </c>
      <c r="AB2163" t="s">
        <v>10764</v>
      </c>
    </row>
    <row r="2164" spans="1:28" x14ac:dyDescent="0.3">
      <c r="A2164" s="4" t="s">
        <v>10768</v>
      </c>
      <c r="B2164" t="s">
        <v>67</v>
      </c>
      <c r="C2164" t="s">
        <v>68</v>
      </c>
      <c r="D2164" t="s">
        <v>58</v>
      </c>
      <c r="E2164">
        <v>2000</v>
      </c>
      <c r="F2164">
        <v>77</v>
      </c>
      <c r="G2164" t="s">
        <v>10766</v>
      </c>
      <c r="H2164" t="s">
        <v>10770</v>
      </c>
      <c r="I2164" s="4">
        <v>30000000</v>
      </c>
      <c r="J2164" s="4">
        <v>45542421</v>
      </c>
      <c r="K2164">
        <v>6.3</v>
      </c>
      <c r="L2164">
        <v>1.78</v>
      </c>
      <c r="M2164" t="s">
        <v>304</v>
      </c>
      <c r="N2164" t="s">
        <v>10765</v>
      </c>
      <c r="O2164">
        <v>25</v>
      </c>
      <c r="P2164" t="s">
        <v>10767</v>
      </c>
      <c r="Q2164">
        <v>304</v>
      </c>
      <c r="R2164" t="s">
        <v>1799</v>
      </c>
      <c r="S2164">
        <v>253</v>
      </c>
      <c r="T2164" t="s">
        <v>10769</v>
      </c>
      <c r="U2164">
        <v>16</v>
      </c>
      <c r="V2164">
        <v>347</v>
      </c>
      <c r="W2164">
        <v>575</v>
      </c>
      <c r="X2164">
        <v>0</v>
      </c>
      <c r="Y2164">
        <v>13319</v>
      </c>
      <c r="Z2164">
        <v>89</v>
      </c>
      <c r="AA2164">
        <v>53</v>
      </c>
      <c r="AB2164" t="s">
        <v>10771</v>
      </c>
    </row>
    <row r="2165" spans="1:28" x14ac:dyDescent="0.3">
      <c r="A2165" s="4" t="s">
        <v>10772</v>
      </c>
      <c r="B2165" t="s">
        <v>67</v>
      </c>
      <c r="C2165" t="s">
        <v>68</v>
      </c>
      <c r="D2165" t="s">
        <v>58</v>
      </c>
      <c r="E2165">
        <v>2009</v>
      </c>
      <c r="F2165">
        <v>123</v>
      </c>
      <c r="G2165" t="s">
        <v>3046</v>
      </c>
      <c r="H2165" t="s">
        <v>10774</v>
      </c>
      <c r="I2165" s="4" t="s">
        <v>24161</v>
      </c>
      <c r="J2165" s="4">
        <v>41573740</v>
      </c>
      <c r="K2165">
        <v>7</v>
      </c>
      <c r="L2165">
        <v>1.85</v>
      </c>
      <c r="M2165" t="s">
        <v>612</v>
      </c>
      <c r="N2165" t="s">
        <v>5133</v>
      </c>
      <c r="O2165">
        <v>174</v>
      </c>
      <c r="P2165" t="s">
        <v>543</v>
      </c>
      <c r="Q2165">
        <v>87000</v>
      </c>
      <c r="R2165" t="s">
        <v>62</v>
      </c>
      <c r="S2165">
        <v>1000</v>
      </c>
      <c r="T2165" t="s">
        <v>10773</v>
      </c>
      <c r="U2165">
        <v>602</v>
      </c>
      <c r="V2165">
        <v>20000</v>
      </c>
      <c r="W2165">
        <v>88953</v>
      </c>
      <c r="X2165">
        <v>1</v>
      </c>
      <c r="Y2165">
        <v>141663</v>
      </c>
      <c r="Z2165">
        <v>265</v>
      </c>
      <c r="AA2165">
        <v>383</v>
      </c>
      <c r="AB2165" t="s">
        <v>10775</v>
      </c>
    </row>
    <row r="2166" spans="1:28" x14ac:dyDescent="0.3">
      <c r="A2166" s="4" t="s">
        <v>10777</v>
      </c>
      <c r="B2166" t="s">
        <v>67</v>
      </c>
      <c r="C2166" t="s">
        <v>68</v>
      </c>
      <c r="D2166" t="s">
        <v>58</v>
      </c>
      <c r="E2166">
        <v>2015</v>
      </c>
      <c r="F2166">
        <v>111</v>
      </c>
      <c r="G2166" t="s">
        <v>9337</v>
      </c>
      <c r="H2166" t="s">
        <v>10778</v>
      </c>
      <c r="I2166" s="4">
        <v>20000000</v>
      </c>
      <c r="J2166" s="4">
        <v>42652003</v>
      </c>
      <c r="K2166">
        <v>6.8</v>
      </c>
      <c r="L2166">
        <v>2.35</v>
      </c>
      <c r="M2166" t="s">
        <v>122</v>
      </c>
      <c r="N2166" t="s">
        <v>7854</v>
      </c>
      <c r="O2166">
        <v>132</v>
      </c>
      <c r="P2166" t="s">
        <v>3725</v>
      </c>
      <c r="Q2166">
        <v>1000</v>
      </c>
      <c r="R2166" t="s">
        <v>10776</v>
      </c>
      <c r="S2166">
        <v>465</v>
      </c>
      <c r="T2166" t="s">
        <v>8331</v>
      </c>
      <c r="U2166">
        <v>455</v>
      </c>
      <c r="V2166">
        <v>33000</v>
      </c>
      <c r="W2166">
        <v>2851</v>
      </c>
      <c r="X2166">
        <v>0</v>
      </c>
      <c r="Y2166">
        <v>18915</v>
      </c>
      <c r="Z2166">
        <v>61</v>
      </c>
      <c r="AA2166">
        <v>87</v>
      </c>
      <c r="AB2166" t="s">
        <v>10779</v>
      </c>
    </row>
    <row r="2167" spans="1:28" x14ac:dyDescent="0.3">
      <c r="A2167" s="4" t="s">
        <v>24096</v>
      </c>
      <c r="B2167" t="s">
        <v>67</v>
      </c>
      <c r="C2167" t="s">
        <v>68</v>
      </c>
      <c r="D2167" t="s">
        <v>58</v>
      </c>
      <c r="E2167" t="s">
        <v>24161</v>
      </c>
      <c r="F2167">
        <v>30</v>
      </c>
      <c r="G2167" t="s">
        <v>10</v>
      </c>
      <c r="H2167" t="s">
        <v>10783</v>
      </c>
      <c r="I2167" s="4" t="s">
        <v>24161</v>
      </c>
      <c r="J2167" s="4" t="s">
        <v>24161</v>
      </c>
      <c r="K2167">
        <v>3.5</v>
      </c>
      <c r="L2167">
        <v>1.85</v>
      </c>
      <c r="M2167" t="s">
        <v>24161</v>
      </c>
      <c r="N2167" t="s">
        <v>24161</v>
      </c>
      <c r="O2167" t="s">
        <v>24161</v>
      </c>
      <c r="P2167" t="s">
        <v>10781</v>
      </c>
      <c r="Q2167">
        <v>607</v>
      </c>
      <c r="R2167" t="s">
        <v>10780</v>
      </c>
      <c r="S2167">
        <v>378</v>
      </c>
      <c r="T2167" t="s">
        <v>10782</v>
      </c>
      <c r="U2167">
        <v>295</v>
      </c>
      <c r="V2167">
        <v>211</v>
      </c>
      <c r="W2167">
        <v>1530</v>
      </c>
      <c r="X2167">
        <v>2</v>
      </c>
      <c r="Y2167">
        <v>1922</v>
      </c>
      <c r="Z2167">
        <v>3</v>
      </c>
      <c r="AA2167">
        <v>20</v>
      </c>
      <c r="AB2167" t="s">
        <v>10784</v>
      </c>
    </row>
    <row r="2168" spans="1:28" x14ac:dyDescent="0.3">
      <c r="A2168" s="4" t="s">
        <v>10785</v>
      </c>
      <c r="B2168" t="s">
        <v>67</v>
      </c>
      <c r="C2168" t="s">
        <v>68</v>
      </c>
      <c r="D2168" t="s">
        <v>58</v>
      </c>
      <c r="E2168">
        <v>2007</v>
      </c>
      <c r="F2168">
        <v>93</v>
      </c>
      <c r="G2168" t="s">
        <v>4228</v>
      </c>
      <c r="H2168" t="s">
        <v>10786</v>
      </c>
      <c r="I2168" s="4">
        <v>20000000</v>
      </c>
      <c r="J2168" s="4">
        <v>39737645</v>
      </c>
      <c r="K2168">
        <v>2.2999999999999998</v>
      </c>
      <c r="L2168">
        <v>1.85</v>
      </c>
      <c r="M2168" t="s">
        <v>69</v>
      </c>
      <c r="N2168" t="s">
        <v>8373</v>
      </c>
      <c r="O2168">
        <v>82</v>
      </c>
      <c r="P2168" t="s">
        <v>4652</v>
      </c>
      <c r="Q2168">
        <v>926</v>
      </c>
      <c r="R2168" t="s">
        <v>2631</v>
      </c>
      <c r="S2168">
        <v>869</v>
      </c>
      <c r="T2168" t="s">
        <v>442</v>
      </c>
      <c r="U2168">
        <v>729</v>
      </c>
      <c r="V2168">
        <v>0</v>
      </c>
      <c r="W2168">
        <v>4293</v>
      </c>
      <c r="X2168">
        <v>11</v>
      </c>
      <c r="Y2168">
        <v>89687</v>
      </c>
      <c r="Z2168">
        <v>112</v>
      </c>
      <c r="AA2168">
        <v>666</v>
      </c>
      <c r="AB2168" t="s">
        <v>10787</v>
      </c>
    </row>
    <row r="2169" spans="1:28" x14ac:dyDescent="0.3">
      <c r="A2169" s="4" t="s">
        <v>10790</v>
      </c>
      <c r="B2169" t="s">
        <v>67</v>
      </c>
      <c r="C2169" t="s">
        <v>68</v>
      </c>
      <c r="D2169" t="s">
        <v>58</v>
      </c>
      <c r="E2169">
        <v>2015</v>
      </c>
      <c r="F2169">
        <v>128</v>
      </c>
      <c r="G2169" t="s">
        <v>10789</v>
      </c>
      <c r="H2169" t="s">
        <v>10792</v>
      </c>
      <c r="I2169" s="4">
        <v>20000000</v>
      </c>
      <c r="J2169" s="4">
        <v>44988180</v>
      </c>
      <c r="K2169">
        <v>8.1</v>
      </c>
      <c r="L2169">
        <v>1.85</v>
      </c>
      <c r="M2169" t="s">
        <v>612</v>
      </c>
      <c r="N2169" t="s">
        <v>459</v>
      </c>
      <c r="O2169">
        <v>310</v>
      </c>
      <c r="P2169" t="s">
        <v>1076</v>
      </c>
      <c r="Q2169">
        <v>745</v>
      </c>
      <c r="R2169" t="s">
        <v>10788</v>
      </c>
      <c r="S2169">
        <v>168</v>
      </c>
      <c r="T2169" t="s">
        <v>10791</v>
      </c>
      <c r="U2169">
        <v>77</v>
      </c>
      <c r="V2169">
        <v>80000</v>
      </c>
      <c r="W2169">
        <v>1058</v>
      </c>
      <c r="X2169">
        <v>2</v>
      </c>
      <c r="Y2169">
        <v>195333</v>
      </c>
      <c r="Z2169">
        <v>474</v>
      </c>
      <c r="AA2169">
        <v>409</v>
      </c>
      <c r="AB2169" t="s">
        <v>10793</v>
      </c>
    </row>
    <row r="2170" spans="1:28" x14ac:dyDescent="0.3">
      <c r="A2170" s="4" t="s">
        <v>10794</v>
      </c>
      <c r="B2170" t="s">
        <v>67</v>
      </c>
      <c r="C2170" t="s">
        <v>68</v>
      </c>
      <c r="D2170" t="s">
        <v>58</v>
      </c>
      <c r="E2170">
        <v>2008</v>
      </c>
      <c r="F2170">
        <v>110</v>
      </c>
      <c r="G2170" t="s">
        <v>2144</v>
      </c>
      <c r="H2170" t="s">
        <v>10795</v>
      </c>
      <c r="I2170" s="4">
        <v>22000000</v>
      </c>
      <c r="J2170" s="4">
        <v>39263506</v>
      </c>
      <c r="K2170">
        <v>6.1</v>
      </c>
      <c r="L2170">
        <v>2.35</v>
      </c>
      <c r="M2170" t="s">
        <v>69</v>
      </c>
      <c r="N2170" t="s">
        <v>10104</v>
      </c>
      <c r="O2170">
        <v>119</v>
      </c>
      <c r="P2170" t="s">
        <v>3725</v>
      </c>
      <c r="Q2170">
        <v>1000</v>
      </c>
      <c r="R2170" t="s">
        <v>6658</v>
      </c>
      <c r="S2170">
        <v>931</v>
      </c>
      <c r="T2170" t="s">
        <v>9249</v>
      </c>
      <c r="U2170">
        <v>332</v>
      </c>
      <c r="V2170">
        <v>0</v>
      </c>
      <c r="W2170">
        <v>2382</v>
      </c>
      <c r="X2170">
        <v>1</v>
      </c>
      <c r="Y2170">
        <v>40469</v>
      </c>
      <c r="Z2170">
        <v>165</v>
      </c>
      <c r="AA2170">
        <v>135</v>
      </c>
      <c r="AB2170" t="s">
        <v>10796</v>
      </c>
    </row>
    <row r="2171" spans="1:28" x14ac:dyDescent="0.3">
      <c r="A2171" s="4" t="s">
        <v>10798</v>
      </c>
      <c r="B2171" t="s">
        <v>67</v>
      </c>
      <c r="C2171" t="s">
        <v>68</v>
      </c>
      <c r="D2171" t="s">
        <v>58</v>
      </c>
      <c r="E2171">
        <v>2006</v>
      </c>
      <c r="F2171">
        <v>137</v>
      </c>
      <c r="G2171" t="s">
        <v>5544</v>
      </c>
      <c r="H2171" t="s">
        <v>10799</v>
      </c>
      <c r="I2171" s="4">
        <v>20000000</v>
      </c>
      <c r="J2171" s="4">
        <v>39143839</v>
      </c>
      <c r="K2171">
        <v>5</v>
      </c>
      <c r="L2171">
        <v>1.85</v>
      </c>
      <c r="M2171" t="s">
        <v>69</v>
      </c>
      <c r="N2171" t="s">
        <v>10797</v>
      </c>
      <c r="O2171">
        <v>70</v>
      </c>
      <c r="P2171" t="s">
        <v>2495</v>
      </c>
      <c r="Q2171">
        <v>4000</v>
      </c>
      <c r="R2171" t="s">
        <v>6857</v>
      </c>
      <c r="S2171">
        <v>884</v>
      </c>
      <c r="T2171" t="s">
        <v>9780</v>
      </c>
      <c r="U2171">
        <v>464</v>
      </c>
      <c r="V2171">
        <v>930</v>
      </c>
      <c r="W2171">
        <v>5746</v>
      </c>
      <c r="X2171">
        <v>0</v>
      </c>
      <c r="Y2171">
        <v>38658</v>
      </c>
      <c r="Z2171">
        <v>131</v>
      </c>
      <c r="AA2171">
        <v>284</v>
      </c>
      <c r="AB2171" t="s">
        <v>10800</v>
      </c>
    </row>
    <row r="2172" spans="1:28" x14ac:dyDescent="0.3">
      <c r="A2172" s="4" t="s">
        <v>10802</v>
      </c>
      <c r="B2172" t="s">
        <v>67</v>
      </c>
      <c r="C2172" t="s">
        <v>68</v>
      </c>
      <c r="D2172" t="s">
        <v>58</v>
      </c>
      <c r="E2172">
        <v>1998</v>
      </c>
      <c r="F2172">
        <v>124</v>
      </c>
      <c r="G2172" t="s">
        <v>1437</v>
      </c>
      <c r="H2172" t="s">
        <v>10803</v>
      </c>
      <c r="I2172" s="4">
        <v>20000000</v>
      </c>
      <c r="J2172" s="4">
        <v>37672350</v>
      </c>
      <c r="K2172">
        <v>5.5</v>
      </c>
      <c r="L2172">
        <v>1.85</v>
      </c>
      <c r="M2172" t="s">
        <v>612</v>
      </c>
      <c r="N2172" t="s">
        <v>7296</v>
      </c>
      <c r="O2172">
        <v>8</v>
      </c>
      <c r="P2172" t="s">
        <v>10801</v>
      </c>
      <c r="Q2172">
        <v>508</v>
      </c>
      <c r="R2172" t="s">
        <v>3215</v>
      </c>
      <c r="S2172">
        <v>270</v>
      </c>
      <c r="T2172" t="s">
        <v>3064</v>
      </c>
      <c r="U2172">
        <v>232</v>
      </c>
      <c r="V2172">
        <v>0</v>
      </c>
      <c r="W2172">
        <v>1660</v>
      </c>
      <c r="X2172">
        <v>1</v>
      </c>
      <c r="Y2172">
        <v>5427</v>
      </c>
      <c r="Z2172">
        <v>29</v>
      </c>
      <c r="AA2172">
        <v>51</v>
      </c>
      <c r="AB2172" t="s">
        <v>10804</v>
      </c>
    </row>
    <row r="2173" spans="1:28" x14ac:dyDescent="0.3">
      <c r="A2173" s="4" t="s">
        <v>10806</v>
      </c>
      <c r="B2173" t="s">
        <v>67</v>
      </c>
      <c r="C2173" t="s">
        <v>68</v>
      </c>
      <c r="D2173" t="s">
        <v>58</v>
      </c>
      <c r="E2173">
        <v>1991</v>
      </c>
      <c r="F2173">
        <v>93</v>
      </c>
      <c r="G2173" t="s">
        <v>10805</v>
      </c>
      <c r="H2173" t="s">
        <v>10808</v>
      </c>
      <c r="I2173" s="4">
        <v>20000000</v>
      </c>
      <c r="J2173" s="4">
        <v>38037513</v>
      </c>
      <c r="K2173">
        <v>6.2</v>
      </c>
      <c r="L2173">
        <v>1.85</v>
      </c>
      <c r="M2173" t="s">
        <v>122</v>
      </c>
      <c r="N2173" t="s">
        <v>5116</v>
      </c>
      <c r="O2173">
        <v>12</v>
      </c>
      <c r="P2173" t="s">
        <v>615</v>
      </c>
      <c r="Q2173">
        <v>18000</v>
      </c>
      <c r="R2173" t="s">
        <v>3314</v>
      </c>
      <c r="S2173">
        <v>769</v>
      </c>
      <c r="T2173" t="s">
        <v>10807</v>
      </c>
      <c r="U2173">
        <v>636</v>
      </c>
      <c r="V2173">
        <v>0</v>
      </c>
      <c r="W2173">
        <v>20188</v>
      </c>
      <c r="X2173">
        <v>2</v>
      </c>
      <c r="Y2173">
        <v>49680</v>
      </c>
      <c r="Z2173">
        <v>43</v>
      </c>
      <c r="AA2173">
        <v>117</v>
      </c>
      <c r="AB2173" t="s">
        <v>10809</v>
      </c>
    </row>
    <row r="2174" spans="1:28" x14ac:dyDescent="0.3">
      <c r="A2174" s="4" t="s">
        <v>10810</v>
      </c>
      <c r="B2174" t="s">
        <v>67</v>
      </c>
      <c r="C2174" t="s">
        <v>68</v>
      </c>
      <c r="D2174" t="s">
        <v>58</v>
      </c>
      <c r="E2174">
        <v>2006</v>
      </c>
      <c r="F2174">
        <v>115</v>
      </c>
      <c r="G2174" t="s">
        <v>9745</v>
      </c>
      <c r="H2174" t="s">
        <v>10811</v>
      </c>
      <c r="I2174" s="4">
        <v>20000000</v>
      </c>
      <c r="J2174" s="4">
        <v>37442180</v>
      </c>
      <c r="K2174">
        <v>6.2</v>
      </c>
      <c r="L2174">
        <v>2.35</v>
      </c>
      <c r="M2174" t="s">
        <v>69</v>
      </c>
      <c r="N2174" t="s">
        <v>3136</v>
      </c>
      <c r="O2174">
        <v>272</v>
      </c>
      <c r="P2174" t="s">
        <v>837</v>
      </c>
      <c r="Q2174">
        <v>49000</v>
      </c>
      <c r="R2174" t="s">
        <v>4804</v>
      </c>
      <c r="S2174">
        <v>2000</v>
      </c>
      <c r="T2174" t="s">
        <v>506</v>
      </c>
      <c r="U2174">
        <v>1000</v>
      </c>
      <c r="V2174">
        <v>0</v>
      </c>
      <c r="W2174">
        <v>52571</v>
      </c>
      <c r="X2174">
        <v>1</v>
      </c>
      <c r="Y2174">
        <v>28005</v>
      </c>
      <c r="Z2174">
        <v>111</v>
      </c>
      <c r="AA2174">
        <v>236</v>
      </c>
      <c r="AB2174" t="s">
        <v>10812</v>
      </c>
    </row>
    <row r="2175" spans="1:28" x14ac:dyDescent="0.3">
      <c r="A2175" s="4" t="s">
        <v>10815</v>
      </c>
      <c r="B2175" t="s">
        <v>67</v>
      </c>
      <c r="C2175" t="s">
        <v>68</v>
      </c>
      <c r="D2175" t="s">
        <v>58</v>
      </c>
      <c r="E2175">
        <v>1979</v>
      </c>
      <c r="F2175">
        <v>98</v>
      </c>
      <c r="G2175" t="s">
        <v>674</v>
      </c>
      <c r="H2175" t="s">
        <v>10817</v>
      </c>
      <c r="I2175" s="4">
        <v>20000000</v>
      </c>
      <c r="J2175" s="4" t="s">
        <v>24161</v>
      </c>
      <c r="K2175">
        <v>5.9</v>
      </c>
      <c r="L2175">
        <v>2.35</v>
      </c>
      <c r="M2175" t="s">
        <v>122</v>
      </c>
      <c r="N2175" t="s">
        <v>10813</v>
      </c>
      <c r="O2175">
        <v>20</v>
      </c>
      <c r="P2175" t="s">
        <v>4367</v>
      </c>
      <c r="Q2175">
        <v>889</v>
      </c>
      <c r="R2175" t="s">
        <v>10814</v>
      </c>
      <c r="S2175">
        <v>877</v>
      </c>
      <c r="T2175" t="s">
        <v>10816</v>
      </c>
      <c r="U2175">
        <v>160</v>
      </c>
      <c r="V2175">
        <v>4000</v>
      </c>
      <c r="W2175">
        <v>2110</v>
      </c>
      <c r="X2175">
        <v>0</v>
      </c>
      <c r="Y2175">
        <v>18481</v>
      </c>
      <c r="Z2175">
        <v>90</v>
      </c>
      <c r="AA2175">
        <v>230</v>
      </c>
      <c r="AB2175" t="s">
        <v>10818</v>
      </c>
    </row>
    <row r="2176" spans="1:28" x14ac:dyDescent="0.3">
      <c r="A2176" s="4" t="s">
        <v>10822</v>
      </c>
      <c r="B2176" t="s">
        <v>67</v>
      </c>
      <c r="C2176" t="s">
        <v>68</v>
      </c>
      <c r="D2176" t="s">
        <v>58</v>
      </c>
      <c r="E2176">
        <v>2010</v>
      </c>
      <c r="F2176">
        <v>105</v>
      </c>
      <c r="G2176" t="s">
        <v>2144</v>
      </c>
      <c r="H2176" t="s">
        <v>10824</v>
      </c>
      <c r="I2176" s="4">
        <v>20000000</v>
      </c>
      <c r="J2176" s="4">
        <v>35596227</v>
      </c>
      <c r="K2176">
        <v>6.3</v>
      </c>
      <c r="L2176">
        <v>2.35</v>
      </c>
      <c r="M2176" t="s">
        <v>612</v>
      </c>
      <c r="N2176" t="s">
        <v>10819</v>
      </c>
      <c r="O2176">
        <v>210</v>
      </c>
      <c r="P2176" t="s">
        <v>10821</v>
      </c>
      <c r="Q2176">
        <v>978</v>
      </c>
      <c r="R2176" t="s">
        <v>10820</v>
      </c>
      <c r="S2176">
        <v>191</v>
      </c>
      <c r="T2176" t="s">
        <v>10823</v>
      </c>
      <c r="U2176">
        <v>101</v>
      </c>
      <c r="V2176">
        <v>10000</v>
      </c>
      <c r="W2176">
        <v>1454</v>
      </c>
      <c r="X2176">
        <v>1</v>
      </c>
      <c r="Y2176">
        <v>79461</v>
      </c>
      <c r="Z2176">
        <v>333</v>
      </c>
      <c r="AA2176">
        <v>463</v>
      </c>
      <c r="AB2176" t="s">
        <v>10825</v>
      </c>
    </row>
    <row r="2177" spans="1:28" x14ac:dyDescent="0.3">
      <c r="A2177" s="4" t="s">
        <v>10827</v>
      </c>
      <c r="B2177" t="s">
        <v>67</v>
      </c>
      <c r="C2177" t="s">
        <v>68</v>
      </c>
      <c r="D2177" t="s">
        <v>58</v>
      </c>
      <c r="E2177">
        <v>1997</v>
      </c>
      <c r="F2177">
        <v>127</v>
      </c>
      <c r="G2177" t="s">
        <v>4305</v>
      </c>
      <c r="H2177" t="s">
        <v>10828</v>
      </c>
      <c r="I2177" s="4">
        <v>20000000</v>
      </c>
      <c r="J2177" s="4">
        <v>35422828</v>
      </c>
      <c r="K2177">
        <v>6.7</v>
      </c>
      <c r="L2177">
        <v>2.35</v>
      </c>
      <c r="M2177" t="s">
        <v>122</v>
      </c>
      <c r="N2177" t="s">
        <v>10826</v>
      </c>
      <c r="O2177">
        <v>16</v>
      </c>
      <c r="P2177" t="s">
        <v>4852</v>
      </c>
      <c r="Q2177">
        <v>565</v>
      </c>
      <c r="R2177" t="s">
        <v>1217</v>
      </c>
      <c r="S2177">
        <v>441</v>
      </c>
      <c r="T2177" t="s">
        <v>5515</v>
      </c>
      <c r="U2177">
        <v>399</v>
      </c>
      <c r="V2177">
        <v>0</v>
      </c>
      <c r="W2177">
        <v>1735</v>
      </c>
      <c r="X2177">
        <v>1</v>
      </c>
      <c r="Y2177">
        <v>19126</v>
      </c>
      <c r="Z2177">
        <v>37</v>
      </c>
      <c r="AA2177">
        <v>155</v>
      </c>
      <c r="AB2177" t="s">
        <v>10829</v>
      </c>
    </row>
    <row r="2178" spans="1:28" x14ac:dyDescent="0.3">
      <c r="A2178" s="4" t="s">
        <v>10831</v>
      </c>
      <c r="B2178" t="s">
        <v>67</v>
      </c>
      <c r="C2178" t="s">
        <v>68</v>
      </c>
      <c r="D2178" t="s">
        <v>58</v>
      </c>
      <c r="E2178">
        <v>2010</v>
      </c>
      <c r="F2178">
        <v>82</v>
      </c>
      <c r="G2178" t="s">
        <v>10</v>
      </c>
      <c r="H2178" t="s">
        <v>10833</v>
      </c>
      <c r="I2178" s="4">
        <v>20000000</v>
      </c>
      <c r="J2178" s="4">
        <v>36658108</v>
      </c>
      <c r="K2178">
        <v>3.5</v>
      </c>
      <c r="L2178">
        <v>1.85</v>
      </c>
      <c r="M2178" t="s">
        <v>69</v>
      </c>
      <c r="N2178" t="s">
        <v>8373</v>
      </c>
      <c r="O2178">
        <v>82</v>
      </c>
      <c r="P2178" t="s">
        <v>888</v>
      </c>
      <c r="Q2178">
        <v>759</v>
      </c>
      <c r="R2178" t="s">
        <v>10830</v>
      </c>
      <c r="S2178">
        <v>401</v>
      </c>
      <c r="T2178" t="s">
        <v>10832</v>
      </c>
      <c r="U2178">
        <v>354</v>
      </c>
      <c r="V2178">
        <v>16000</v>
      </c>
      <c r="W2178">
        <v>2898</v>
      </c>
      <c r="X2178">
        <v>7</v>
      </c>
      <c r="Y2178">
        <v>39095</v>
      </c>
      <c r="Z2178">
        <v>122</v>
      </c>
      <c r="AA2178">
        <v>187</v>
      </c>
      <c r="AB2178" t="s">
        <v>10834</v>
      </c>
    </row>
    <row r="2179" spans="1:28" x14ac:dyDescent="0.3">
      <c r="A2179" s="4" t="s">
        <v>10836</v>
      </c>
      <c r="B2179" t="s">
        <v>67</v>
      </c>
      <c r="C2179" t="s">
        <v>1487</v>
      </c>
      <c r="D2179" t="s">
        <v>58</v>
      </c>
      <c r="E2179">
        <v>2006</v>
      </c>
      <c r="F2179">
        <v>143</v>
      </c>
      <c r="G2179" t="s">
        <v>19</v>
      </c>
      <c r="H2179" t="s">
        <v>10838</v>
      </c>
      <c r="I2179" s="4">
        <v>25000000</v>
      </c>
      <c r="J2179" s="4">
        <v>34300771</v>
      </c>
      <c r="K2179">
        <v>7.5</v>
      </c>
      <c r="L2179">
        <v>1.85</v>
      </c>
      <c r="M2179" t="s">
        <v>612</v>
      </c>
      <c r="N2179" t="s">
        <v>1157</v>
      </c>
      <c r="O2179">
        <v>0</v>
      </c>
      <c r="P2179" t="s">
        <v>367</v>
      </c>
      <c r="Q2179">
        <v>11000</v>
      </c>
      <c r="R2179" t="s">
        <v>10835</v>
      </c>
      <c r="S2179">
        <v>119</v>
      </c>
      <c r="T2179" t="s">
        <v>10837</v>
      </c>
      <c r="U2179">
        <v>51</v>
      </c>
      <c r="V2179">
        <v>0</v>
      </c>
      <c r="W2179">
        <v>11248</v>
      </c>
      <c r="X2179">
        <v>3</v>
      </c>
      <c r="Y2179">
        <v>243799</v>
      </c>
      <c r="Z2179">
        <v>285</v>
      </c>
      <c r="AA2179">
        <v>908</v>
      </c>
      <c r="AB2179" t="s">
        <v>10839</v>
      </c>
    </row>
    <row r="2180" spans="1:28" x14ac:dyDescent="0.3">
      <c r="A2180" s="4" t="s">
        <v>10840</v>
      </c>
      <c r="B2180" t="s">
        <v>67</v>
      </c>
      <c r="C2180" t="s">
        <v>68</v>
      </c>
      <c r="D2180" t="s">
        <v>58</v>
      </c>
      <c r="E2180">
        <v>2014</v>
      </c>
      <c r="F2180">
        <v>103</v>
      </c>
      <c r="G2180" t="s">
        <v>2545</v>
      </c>
      <c r="H2180" t="s">
        <v>10841</v>
      </c>
      <c r="I2180" s="4">
        <v>19800000</v>
      </c>
      <c r="J2180" s="4">
        <v>34290142</v>
      </c>
      <c r="K2180">
        <v>6.6</v>
      </c>
      <c r="L2180">
        <v>2.35</v>
      </c>
      <c r="M2180" t="s">
        <v>612</v>
      </c>
      <c r="N2180" t="s">
        <v>835</v>
      </c>
      <c r="O2180">
        <v>189</v>
      </c>
      <c r="P2180" t="s">
        <v>4804</v>
      </c>
      <c r="Q2180">
        <v>2000</v>
      </c>
      <c r="R2180" t="s">
        <v>3755</v>
      </c>
      <c r="S2180">
        <v>1000</v>
      </c>
      <c r="T2180" t="s">
        <v>5739</v>
      </c>
      <c r="U2180">
        <v>949</v>
      </c>
      <c r="V2180">
        <v>14000</v>
      </c>
      <c r="W2180">
        <v>4662</v>
      </c>
      <c r="X2180">
        <v>8</v>
      </c>
      <c r="Y2180">
        <v>54242</v>
      </c>
      <c r="Z2180">
        <v>156</v>
      </c>
      <c r="AA2180">
        <v>145</v>
      </c>
      <c r="AB2180" t="s">
        <v>10842</v>
      </c>
    </row>
    <row r="2181" spans="1:28" x14ac:dyDescent="0.3">
      <c r="A2181" s="4" t="s">
        <v>10844</v>
      </c>
      <c r="B2181" t="s">
        <v>67</v>
      </c>
      <c r="C2181" t="s">
        <v>68</v>
      </c>
      <c r="D2181" t="s">
        <v>58</v>
      </c>
      <c r="E2181">
        <v>2008</v>
      </c>
      <c r="F2181">
        <v>104</v>
      </c>
      <c r="G2181" t="s">
        <v>8052</v>
      </c>
      <c r="H2181" t="s">
        <v>10845</v>
      </c>
      <c r="I2181" s="4">
        <v>20000000</v>
      </c>
      <c r="J2181" s="4">
        <v>33422556</v>
      </c>
      <c r="K2181">
        <v>7.5</v>
      </c>
      <c r="L2181">
        <v>1.85</v>
      </c>
      <c r="M2181" t="s">
        <v>69</v>
      </c>
      <c r="N2181" t="s">
        <v>10843</v>
      </c>
      <c r="O2181">
        <v>53</v>
      </c>
      <c r="P2181" t="s">
        <v>724</v>
      </c>
      <c r="Q2181">
        <v>22000</v>
      </c>
      <c r="R2181" t="s">
        <v>2395</v>
      </c>
      <c r="S2181">
        <v>11000</v>
      </c>
      <c r="T2181" t="s">
        <v>4302</v>
      </c>
      <c r="U2181">
        <v>652</v>
      </c>
      <c r="V2181">
        <v>0</v>
      </c>
      <c r="W2181">
        <v>33903</v>
      </c>
      <c r="X2181">
        <v>0</v>
      </c>
      <c r="Y2181">
        <v>99236</v>
      </c>
      <c r="Z2181">
        <v>293</v>
      </c>
      <c r="AA2181">
        <v>321</v>
      </c>
      <c r="AB2181" t="s">
        <v>10846</v>
      </c>
    </row>
    <row r="2182" spans="1:28" x14ac:dyDescent="0.3">
      <c r="A2182" s="4" t="s">
        <v>10848</v>
      </c>
      <c r="B2182" t="s">
        <v>67</v>
      </c>
      <c r="C2182" t="s">
        <v>68</v>
      </c>
      <c r="D2182" t="s">
        <v>58</v>
      </c>
      <c r="E2182">
        <v>2004</v>
      </c>
      <c r="F2182">
        <v>98</v>
      </c>
      <c r="G2182" t="s">
        <v>2155</v>
      </c>
      <c r="H2182" t="s">
        <v>10849</v>
      </c>
      <c r="I2182" s="4">
        <v>30000000</v>
      </c>
      <c r="J2182" s="4">
        <v>32774834</v>
      </c>
      <c r="K2182">
        <v>7.2</v>
      </c>
      <c r="L2182">
        <v>2.35</v>
      </c>
      <c r="M2182" t="s">
        <v>612</v>
      </c>
      <c r="N2182" t="s">
        <v>10538</v>
      </c>
      <c r="O2182">
        <v>406</v>
      </c>
      <c r="P2182" t="s">
        <v>10847</v>
      </c>
      <c r="Q2182">
        <v>860</v>
      </c>
      <c r="R2182" t="s">
        <v>854</v>
      </c>
      <c r="S2182">
        <v>523</v>
      </c>
      <c r="T2182" t="s">
        <v>10538</v>
      </c>
      <c r="U2182">
        <v>406</v>
      </c>
      <c r="V2182">
        <v>0</v>
      </c>
      <c r="W2182">
        <v>2609</v>
      </c>
      <c r="X2182">
        <v>5</v>
      </c>
      <c r="Y2182">
        <v>136048</v>
      </c>
      <c r="Z2182">
        <v>233</v>
      </c>
      <c r="AA2182">
        <v>700</v>
      </c>
      <c r="AB2182" t="s">
        <v>10850</v>
      </c>
    </row>
    <row r="2183" spans="1:28" x14ac:dyDescent="0.3">
      <c r="A2183" s="4" t="s">
        <v>10853</v>
      </c>
      <c r="B2183" t="s">
        <v>67</v>
      </c>
      <c r="C2183" t="s">
        <v>68</v>
      </c>
      <c r="D2183" t="s">
        <v>58</v>
      </c>
      <c r="E2183">
        <v>2013</v>
      </c>
      <c r="F2183">
        <v>92</v>
      </c>
      <c r="G2183" t="s">
        <v>5544</v>
      </c>
      <c r="H2183" t="s">
        <v>10855</v>
      </c>
      <c r="I2183" s="4">
        <v>11000000</v>
      </c>
      <c r="J2183" s="4">
        <v>34334256</v>
      </c>
      <c r="K2183">
        <v>4.8</v>
      </c>
      <c r="L2183">
        <v>2.35</v>
      </c>
      <c r="M2183" t="s">
        <v>612</v>
      </c>
      <c r="N2183" t="s">
        <v>7918</v>
      </c>
      <c r="O2183">
        <v>34</v>
      </c>
      <c r="P2183" t="s">
        <v>10852</v>
      </c>
      <c r="Q2183">
        <v>383</v>
      </c>
      <c r="R2183" t="s">
        <v>10851</v>
      </c>
      <c r="S2183">
        <v>333</v>
      </c>
      <c r="T2183" t="s">
        <v>10854</v>
      </c>
      <c r="U2183">
        <v>322</v>
      </c>
      <c r="V2183">
        <v>16000</v>
      </c>
      <c r="W2183">
        <v>1945</v>
      </c>
      <c r="X2183">
        <v>0</v>
      </c>
      <c r="Y2183">
        <v>35131</v>
      </c>
      <c r="Z2183">
        <v>282</v>
      </c>
      <c r="AA2183">
        <v>255</v>
      </c>
      <c r="AB2183" t="s">
        <v>10856</v>
      </c>
    </row>
    <row r="2184" spans="1:28" x14ac:dyDescent="0.3">
      <c r="A2184" s="4" t="s">
        <v>10858</v>
      </c>
      <c r="B2184" t="s">
        <v>67</v>
      </c>
      <c r="C2184" t="s">
        <v>68</v>
      </c>
      <c r="D2184" t="s">
        <v>58</v>
      </c>
      <c r="E2184">
        <v>1995</v>
      </c>
      <c r="F2184">
        <v>123</v>
      </c>
      <c r="G2184" t="s">
        <v>2161</v>
      </c>
      <c r="H2184" t="s">
        <v>10859</v>
      </c>
      <c r="I2184" s="4">
        <v>20000000</v>
      </c>
      <c r="J2184" s="4">
        <v>32051917</v>
      </c>
      <c r="K2184">
        <v>6.6</v>
      </c>
      <c r="L2184">
        <v>2.35</v>
      </c>
      <c r="M2184" t="s">
        <v>612</v>
      </c>
      <c r="N2184" t="s">
        <v>2479</v>
      </c>
      <c r="O2184">
        <v>36</v>
      </c>
      <c r="P2184" t="s">
        <v>10857</v>
      </c>
      <c r="Q2184">
        <v>10000</v>
      </c>
      <c r="R2184" t="s">
        <v>2080</v>
      </c>
      <c r="S2184">
        <v>1000</v>
      </c>
      <c r="T2184" t="s">
        <v>5358</v>
      </c>
      <c r="U2184">
        <v>631</v>
      </c>
      <c r="V2184">
        <v>0</v>
      </c>
      <c r="W2184">
        <v>12338</v>
      </c>
      <c r="X2184">
        <v>0</v>
      </c>
      <c r="Y2184">
        <v>42315</v>
      </c>
      <c r="Z2184">
        <v>57</v>
      </c>
      <c r="AA2184">
        <v>140</v>
      </c>
      <c r="AB2184" t="s">
        <v>10860</v>
      </c>
    </row>
    <row r="2185" spans="1:28" x14ac:dyDescent="0.3">
      <c r="A2185" s="4" t="s">
        <v>10862</v>
      </c>
      <c r="B2185" t="s">
        <v>67</v>
      </c>
      <c r="C2185" t="s">
        <v>68</v>
      </c>
      <c r="D2185" t="s">
        <v>58</v>
      </c>
      <c r="E2185">
        <v>2013</v>
      </c>
      <c r="F2185">
        <v>88</v>
      </c>
      <c r="G2185" t="s">
        <v>10</v>
      </c>
      <c r="H2185" t="s">
        <v>10863</v>
      </c>
      <c r="I2185" s="4">
        <v>20000000</v>
      </c>
      <c r="J2185" s="4">
        <v>32014289</v>
      </c>
      <c r="K2185">
        <v>3.5</v>
      </c>
      <c r="L2185">
        <v>1.85</v>
      </c>
      <c r="M2185" t="s">
        <v>69</v>
      </c>
      <c r="N2185" t="s">
        <v>6796</v>
      </c>
      <c r="O2185">
        <v>92</v>
      </c>
      <c r="P2185" t="s">
        <v>10861</v>
      </c>
      <c r="Q2185">
        <v>31000</v>
      </c>
      <c r="R2185" t="s">
        <v>1164</v>
      </c>
      <c r="S2185">
        <v>881</v>
      </c>
      <c r="T2185" t="s">
        <v>1356</v>
      </c>
      <c r="U2185">
        <v>636</v>
      </c>
      <c r="V2185">
        <v>13000</v>
      </c>
      <c r="W2185">
        <v>34319</v>
      </c>
      <c r="X2185">
        <v>8</v>
      </c>
      <c r="Y2185">
        <v>50337</v>
      </c>
      <c r="Z2185">
        <v>153</v>
      </c>
      <c r="AA2185">
        <v>177</v>
      </c>
      <c r="AB2185" t="s">
        <v>10864</v>
      </c>
    </row>
    <row r="2186" spans="1:28" x14ac:dyDescent="0.3">
      <c r="A2186" s="4" t="s">
        <v>10868</v>
      </c>
      <c r="B2186" t="s">
        <v>67</v>
      </c>
      <c r="C2186" t="s">
        <v>68</v>
      </c>
      <c r="D2186" t="s">
        <v>58</v>
      </c>
      <c r="E2186">
        <v>1969</v>
      </c>
      <c r="F2186">
        <v>158</v>
      </c>
      <c r="G2186" t="s">
        <v>10867</v>
      </c>
      <c r="H2186" t="s">
        <v>10869</v>
      </c>
      <c r="I2186" s="4">
        <v>20000000</v>
      </c>
      <c r="J2186" s="4" t="s">
        <v>24161</v>
      </c>
      <c r="K2186">
        <v>6.7</v>
      </c>
      <c r="L2186">
        <v>2.35</v>
      </c>
      <c r="M2186" t="s">
        <v>69</v>
      </c>
      <c r="N2186" t="s">
        <v>10865</v>
      </c>
      <c r="O2186">
        <v>32</v>
      </c>
      <c r="P2186" t="s">
        <v>3705</v>
      </c>
      <c r="Q2186">
        <v>16000</v>
      </c>
      <c r="R2186" t="s">
        <v>10866</v>
      </c>
      <c r="S2186">
        <v>756</v>
      </c>
      <c r="T2186" t="s">
        <v>4249</v>
      </c>
      <c r="U2186">
        <v>417</v>
      </c>
      <c r="V2186">
        <v>0</v>
      </c>
      <c r="W2186">
        <v>17775</v>
      </c>
      <c r="X2186">
        <v>3</v>
      </c>
      <c r="Y2186">
        <v>9352</v>
      </c>
      <c r="Z2186">
        <v>20</v>
      </c>
      <c r="AA2186">
        <v>106</v>
      </c>
      <c r="AB2186" t="s">
        <v>10870</v>
      </c>
    </row>
    <row r="2187" spans="1:28" x14ac:dyDescent="0.3">
      <c r="A2187" s="4" t="s">
        <v>10871</v>
      </c>
      <c r="B2187" t="s">
        <v>67</v>
      </c>
      <c r="C2187" t="s">
        <v>68</v>
      </c>
      <c r="D2187" t="s">
        <v>58</v>
      </c>
      <c r="E2187">
        <v>2008</v>
      </c>
      <c r="F2187">
        <v>128</v>
      </c>
      <c r="G2187" t="s">
        <v>5940</v>
      </c>
      <c r="H2187" t="s">
        <v>10873</v>
      </c>
      <c r="I2187" s="4">
        <v>20000000</v>
      </c>
      <c r="J2187" s="4">
        <v>31838002</v>
      </c>
      <c r="K2187">
        <v>7.6</v>
      </c>
      <c r="L2187">
        <v>1.85</v>
      </c>
      <c r="M2187" t="s">
        <v>612</v>
      </c>
      <c r="N2187" t="s">
        <v>6050</v>
      </c>
      <c r="O2187">
        <v>835</v>
      </c>
      <c r="P2187" t="s">
        <v>107</v>
      </c>
      <c r="Q2187">
        <v>11000</v>
      </c>
      <c r="R2187" t="s">
        <v>4245</v>
      </c>
      <c r="S2187">
        <v>896</v>
      </c>
      <c r="T2187" t="s">
        <v>10872</v>
      </c>
      <c r="U2187">
        <v>755</v>
      </c>
      <c r="V2187">
        <v>10000</v>
      </c>
      <c r="W2187">
        <v>13189</v>
      </c>
      <c r="X2187">
        <v>1</v>
      </c>
      <c r="Y2187">
        <v>136673</v>
      </c>
      <c r="Z2187">
        <v>324</v>
      </c>
      <c r="AA2187">
        <v>281</v>
      </c>
      <c r="AB2187" t="s">
        <v>10874</v>
      </c>
    </row>
    <row r="2188" spans="1:28" x14ac:dyDescent="0.3">
      <c r="A2188" s="4" t="s">
        <v>10877</v>
      </c>
      <c r="B2188" t="s">
        <v>67</v>
      </c>
      <c r="C2188" t="s">
        <v>68</v>
      </c>
      <c r="D2188" t="s">
        <v>58</v>
      </c>
      <c r="E2188">
        <v>2016</v>
      </c>
      <c r="F2188">
        <v>107</v>
      </c>
      <c r="G2188" t="s">
        <v>10876</v>
      </c>
      <c r="H2188" t="s">
        <v>10879</v>
      </c>
      <c r="I2188" s="4">
        <v>20000000</v>
      </c>
      <c r="J2188" s="4">
        <v>36874745</v>
      </c>
      <c r="K2188">
        <v>6.3</v>
      </c>
      <c r="L2188">
        <v>2.35</v>
      </c>
      <c r="M2188" t="s">
        <v>69</v>
      </c>
      <c r="N2188" t="s">
        <v>555</v>
      </c>
      <c r="O2188">
        <v>58</v>
      </c>
      <c r="P2188" t="s">
        <v>9845</v>
      </c>
      <c r="Q2188">
        <v>141</v>
      </c>
      <c r="R2188" t="s">
        <v>10875</v>
      </c>
      <c r="S2188">
        <v>76</v>
      </c>
      <c r="T2188" t="s">
        <v>10878</v>
      </c>
      <c r="U2188">
        <v>47</v>
      </c>
      <c r="V2188">
        <v>21000</v>
      </c>
      <c r="W2188">
        <v>389</v>
      </c>
      <c r="X2188">
        <v>2</v>
      </c>
      <c r="Y2188">
        <v>12276</v>
      </c>
      <c r="Z2188">
        <v>122</v>
      </c>
      <c r="AA2188">
        <v>117</v>
      </c>
      <c r="AB2188" t="s">
        <v>10880</v>
      </c>
    </row>
    <row r="2189" spans="1:28" x14ac:dyDescent="0.3">
      <c r="A2189" s="4" t="s">
        <v>10883</v>
      </c>
      <c r="B2189" t="s">
        <v>67</v>
      </c>
      <c r="C2189" t="s">
        <v>68</v>
      </c>
      <c r="D2189" t="s">
        <v>58</v>
      </c>
      <c r="E2189">
        <v>2002</v>
      </c>
      <c r="F2189">
        <v>91</v>
      </c>
      <c r="G2189" t="s">
        <v>23</v>
      </c>
      <c r="H2189" t="s">
        <v>10885</v>
      </c>
      <c r="I2189" s="4">
        <v>35000000</v>
      </c>
      <c r="J2189" s="4">
        <v>30079316</v>
      </c>
      <c r="K2189">
        <v>5.5</v>
      </c>
      <c r="L2189">
        <v>1.85</v>
      </c>
      <c r="M2189" t="s">
        <v>612</v>
      </c>
      <c r="N2189" t="s">
        <v>10881</v>
      </c>
      <c r="O2189">
        <v>17</v>
      </c>
      <c r="P2189" t="s">
        <v>10882</v>
      </c>
      <c r="Q2189">
        <v>534</v>
      </c>
      <c r="R2189" t="s">
        <v>8981</v>
      </c>
      <c r="S2189">
        <v>385</v>
      </c>
      <c r="T2189" t="s">
        <v>10884</v>
      </c>
      <c r="U2189">
        <v>78</v>
      </c>
      <c r="V2189">
        <v>0</v>
      </c>
      <c r="W2189">
        <v>1083</v>
      </c>
      <c r="X2189">
        <v>0</v>
      </c>
      <c r="Y2189">
        <v>75920</v>
      </c>
      <c r="Z2189">
        <v>156</v>
      </c>
      <c r="AA2189">
        <v>474</v>
      </c>
      <c r="AB2189" t="s">
        <v>10886</v>
      </c>
    </row>
    <row r="2190" spans="1:28" x14ac:dyDescent="0.3">
      <c r="A2190" s="4" t="s">
        <v>10888</v>
      </c>
      <c r="B2190" t="s">
        <v>67</v>
      </c>
      <c r="C2190" t="s">
        <v>68</v>
      </c>
      <c r="D2190" t="s">
        <v>58</v>
      </c>
      <c r="E2190">
        <v>2011</v>
      </c>
      <c r="F2190">
        <v>90</v>
      </c>
      <c r="G2190" t="s">
        <v>4228</v>
      </c>
      <c r="H2190" t="s">
        <v>10889</v>
      </c>
      <c r="I2190" s="4">
        <v>19000000</v>
      </c>
      <c r="J2190" s="4">
        <v>35033759</v>
      </c>
      <c r="K2190">
        <v>6.3</v>
      </c>
      <c r="L2190">
        <v>2.35</v>
      </c>
      <c r="M2190" t="s">
        <v>612</v>
      </c>
      <c r="N2190" t="s">
        <v>10887</v>
      </c>
      <c r="O2190">
        <v>12</v>
      </c>
      <c r="P2190" t="s">
        <v>7124</v>
      </c>
      <c r="Q2190">
        <v>786</v>
      </c>
      <c r="R2190" t="s">
        <v>5048</v>
      </c>
      <c r="S2190">
        <v>651</v>
      </c>
      <c r="T2190" t="s">
        <v>9274</v>
      </c>
      <c r="U2190">
        <v>587</v>
      </c>
      <c r="V2190">
        <v>21000</v>
      </c>
      <c r="W2190">
        <v>2462</v>
      </c>
      <c r="X2190">
        <v>4</v>
      </c>
      <c r="Y2190">
        <v>55008</v>
      </c>
      <c r="Z2190">
        <v>161</v>
      </c>
      <c r="AA2190">
        <v>93</v>
      </c>
      <c r="AB2190" t="s">
        <v>10890</v>
      </c>
    </row>
    <row r="2191" spans="1:28" x14ac:dyDescent="0.3">
      <c r="A2191" s="4" t="s">
        <v>10892</v>
      </c>
      <c r="B2191" t="s">
        <v>67</v>
      </c>
      <c r="C2191" t="s">
        <v>68</v>
      </c>
      <c r="D2191" t="s">
        <v>58</v>
      </c>
      <c r="E2191">
        <v>1998</v>
      </c>
      <c r="F2191">
        <v>115</v>
      </c>
      <c r="G2191" t="s">
        <v>2161</v>
      </c>
      <c r="H2191" t="s">
        <v>10894</v>
      </c>
      <c r="I2191" s="4">
        <v>20000000</v>
      </c>
      <c r="J2191" s="4">
        <v>29753944</v>
      </c>
      <c r="K2191">
        <v>6.5</v>
      </c>
      <c r="L2191">
        <v>2.35</v>
      </c>
      <c r="M2191" t="s">
        <v>612</v>
      </c>
      <c r="N2191" t="s">
        <v>10891</v>
      </c>
      <c r="O2191">
        <v>39</v>
      </c>
      <c r="P2191" t="s">
        <v>574</v>
      </c>
      <c r="Q2191">
        <v>13000</v>
      </c>
      <c r="R2191" t="s">
        <v>3862</v>
      </c>
      <c r="S2191">
        <v>481</v>
      </c>
      <c r="T2191" t="s">
        <v>10893</v>
      </c>
      <c r="U2191">
        <v>254</v>
      </c>
      <c r="V2191">
        <v>0</v>
      </c>
      <c r="W2191">
        <v>14275</v>
      </c>
      <c r="X2191">
        <v>3</v>
      </c>
      <c r="Y2191">
        <v>90677</v>
      </c>
      <c r="Z2191">
        <v>69</v>
      </c>
      <c r="AA2191">
        <v>389</v>
      </c>
      <c r="AB2191" t="s">
        <v>10895</v>
      </c>
    </row>
    <row r="2192" spans="1:28" x14ac:dyDescent="0.3">
      <c r="A2192" s="4" t="s">
        <v>10897</v>
      </c>
      <c r="B2192" t="s">
        <v>67</v>
      </c>
      <c r="C2192" t="s">
        <v>68</v>
      </c>
      <c r="D2192" t="s">
        <v>58</v>
      </c>
      <c r="E2192">
        <v>2009</v>
      </c>
      <c r="F2192">
        <v>101</v>
      </c>
      <c r="G2192" t="s">
        <v>1550</v>
      </c>
      <c r="H2192" t="s">
        <v>10899</v>
      </c>
      <c r="I2192" s="4" t="s">
        <v>24161</v>
      </c>
      <c r="J2192" s="4">
        <v>29062561</v>
      </c>
      <c r="K2192">
        <v>5.6</v>
      </c>
      <c r="L2192">
        <v>2.35</v>
      </c>
      <c r="M2192" t="s">
        <v>69</v>
      </c>
      <c r="N2192" t="s">
        <v>10896</v>
      </c>
      <c r="O2192">
        <v>29</v>
      </c>
      <c r="P2192" t="s">
        <v>660</v>
      </c>
      <c r="Q2192">
        <v>812</v>
      </c>
      <c r="R2192" t="s">
        <v>9428</v>
      </c>
      <c r="S2192">
        <v>533</v>
      </c>
      <c r="T2192" t="s">
        <v>10898</v>
      </c>
      <c r="U2192">
        <v>429</v>
      </c>
      <c r="V2192">
        <v>0</v>
      </c>
      <c r="W2192">
        <v>3292</v>
      </c>
      <c r="X2192">
        <v>0</v>
      </c>
      <c r="Y2192">
        <v>23424</v>
      </c>
      <c r="Z2192">
        <v>121</v>
      </c>
      <c r="AA2192">
        <v>119</v>
      </c>
      <c r="AB2192" t="s">
        <v>10900</v>
      </c>
    </row>
    <row r="2193" spans="1:28" x14ac:dyDescent="0.3">
      <c r="A2193" s="4" t="s">
        <v>10902</v>
      </c>
      <c r="B2193" t="s">
        <v>67</v>
      </c>
      <c r="C2193" t="s">
        <v>68</v>
      </c>
      <c r="D2193" t="s">
        <v>58</v>
      </c>
      <c r="E2193">
        <v>2010</v>
      </c>
      <c r="F2193">
        <v>113</v>
      </c>
      <c r="G2193" t="s">
        <v>4085</v>
      </c>
      <c r="H2193" t="s">
        <v>10904</v>
      </c>
      <c r="I2193" s="4">
        <v>20000000</v>
      </c>
      <c r="J2193" s="4">
        <v>31146570</v>
      </c>
      <c r="K2193">
        <v>6.9</v>
      </c>
      <c r="L2193">
        <v>2.35</v>
      </c>
      <c r="M2193" t="s">
        <v>612</v>
      </c>
      <c r="N2193" t="s">
        <v>4544</v>
      </c>
      <c r="O2193">
        <v>108</v>
      </c>
      <c r="P2193" t="s">
        <v>165</v>
      </c>
      <c r="Q2193">
        <v>1000</v>
      </c>
      <c r="R2193" t="s">
        <v>10901</v>
      </c>
      <c r="S2193">
        <v>100</v>
      </c>
      <c r="T2193" t="s">
        <v>10903</v>
      </c>
      <c r="U2193">
        <v>22</v>
      </c>
      <c r="V2193">
        <v>0</v>
      </c>
      <c r="W2193">
        <v>1136</v>
      </c>
      <c r="X2193">
        <v>3</v>
      </c>
      <c r="Y2193">
        <v>55441</v>
      </c>
      <c r="Z2193">
        <v>258</v>
      </c>
      <c r="AA2193">
        <v>165</v>
      </c>
      <c r="AB2193" t="s">
        <v>10905</v>
      </c>
    </row>
    <row r="2194" spans="1:28" x14ac:dyDescent="0.3">
      <c r="A2194" s="4" t="s">
        <v>10906</v>
      </c>
      <c r="B2194" t="s">
        <v>67</v>
      </c>
      <c r="C2194" t="s">
        <v>86</v>
      </c>
      <c r="D2194" t="s">
        <v>58</v>
      </c>
      <c r="E2194">
        <v>2000</v>
      </c>
      <c r="F2194">
        <v>113</v>
      </c>
      <c r="G2194" t="s">
        <v>5788</v>
      </c>
      <c r="H2194" t="s">
        <v>10907</v>
      </c>
      <c r="I2194" s="4">
        <v>20000000</v>
      </c>
      <c r="J2194" s="4">
        <v>27277055</v>
      </c>
      <c r="K2194">
        <v>7.6</v>
      </c>
      <c r="L2194">
        <v>1.85</v>
      </c>
      <c r="M2194" t="s">
        <v>612</v>
      </c>
      <c r="N2194" t="s">
        <v>5647</v>
      </c>
      <c r="O2194">
        <v>350</v>
      </c>
      <c r="P2194" t="s">
        <v>7560</v>
      </c>
      <c r="Q2194">
        <v>1000</v>
      </c>
      <c r="R2194" t="s">
        <v>2680</v>
      </c>
      <c r="S2194">
        <v>960</v>
      </c>
      <c r="T2194" t="s">
        <v>2391</v>
      </c>
      <c r="U2194">
        <v>619</v>
      </c>
      <c r="V2194">
        <v>10000</v>
      </c>
      <c r="W2194">
        <v>3141</v>
      </c>
      <c r="X2194">
        <v>0</v>
      </c>
      <c r="Y2194">
        <v>143137</v>
      </c>
      <c r="Z2194">
        <v>174</v>
      </c>
      <c r="AA2194">
        <v>602</v>
      </c>
      <c r="AB2194" t="s">
        <v>10908</v>
      </c>
    </row>
    <row r="2195" spans="1:28" x14ac:dyDescent="0.3">
      <c r="A2195" s="4" t="s">
        <v>10911</v>
      </c>
      <c r="B2195" t="s">
        <v>67</v>
      </c>
      <c r="C2195" t="s">
        <v>704</v>
      </c>
      <c r="D2195" t="s">
        <v>58</v>
      </c>
      <c r="E2195">
        <v>2008</v>
      </c>
      <c r="F2195">
        <v>87</v>
      </c>
      <c r="G2195" t="s">
        <v>5108</v>
      </c>
      <c r="H2195" t="s">
        <v>10913</v>
      </c>
      <c r="I2195" s="4">
        <v>27000000</v>
      </c>
      <c r="J2195" s="4">
        <v>26876529</v>
      </c>
      <c r="K2195">
        <v>3.9</v>
      </c>
      <c r="L2195">
        <v>1.85</v>
      </c>
      <c r="M2195" t="s">
        <v>69</v>
      </c>
      <c r="N2195" t="s">
        <v>10909</v>
      </c>
      <c r="O2195">
        <v>2</v>
      </c>
      <c r="P2195" t="s">
        <v>6527</v>
      </c>
      <c r="Q2195">
        <v>741</v>
      </c>
      <c r="R2195" t="s">
        <v>10910</v>
      </c>
      <c r="S2195">
        <v>297</v>
      </c>
      <c r="T2195" t="s">
        <v>10912</v>
      </c>
      <c r="U2195">
        <v>270</v>
      </c>
      <c r="V2195">
        <v>0</v>
      </c>
      <c r="W2195">
        <v>1834</v>
      </c>
      <c r="X2195">
        <v>1</v>
      </c>
      <c r="Y2195">
        <v>26624</v>
      </c>
      <c r="Z2195">
        <v>141</v>
      </c>
      <c r="AA2195">
        <v>189</v>
      </c>
      <c r="AB2195" t="s">
        <v>10914</v>
      </c>
    </row>
    <row r="2196" spans="1:28" x14ac:dyDescent="0.3">
      <c r="A2196" s="4" t="s">
        <v>10915</v>
      </c>
      <c r="B2196" t="s">
        <v>67</v>
      </c>
      <c r="C2196" t="s">
        <v>68</v>
      </c>
      <c r="D2196" t="s">
        <v>58</v>
      </c>
      <c r="E2196">
        <v>1996</v>
      </c>
      <c r="F2196">
        <v>101</v>
      </c>
      <c r="G2196" t="s">
        <v>2144</v>
      </c>
      <c r="H2196" t="s">
        <v>10916</v>
      </c>
      <c r="I2196" s="4">
        <v>20000000</v>
      </c>
      <c r="J2196" s="4">
        <v>53146000</v>
      </c>
      <c r="K2196">
        <v>6.1</v>
      </c>
      <c r="L2196">
        <v>1.85</v>
      </c>
      <c r="M2196" t="s">
        <v>612</v>
      </c>
      <c r="N2196" t="s">
        <v>9796</v>
      </c>
      <c r="O2196">
        <v>154</v>
      </c>
      <c r="P2196" t="s">
        <v>335</v>
      </c>
      <c r="Q2196">
        <v>1000</v>
      </c>
      <c r="R2196" t="s">
        <v>7738</v>
      </c>
      <c r="S2196">
        <v>816</v>
      </c>
      <c r="T2196" t="s">
        <v>3550</v>
      </c>
      <c r="U2196">
        <v>497</v>
      </c>
      <c r="V2196">
        <v>613</v>
      </c>
      <c r="W2196">
        <v>3174</v>
      </c>
      <c r="X2196">
        <v>1</v>
      </c>
      <c r="Y2196">
        <v>9845</v>
      </c>
      <c r="Z2196">
        <v>31</v>
      </c>
      <c r="AA2196">
        <v>77</v>
      </c>
      <c r="AB2196" t="s">
        <v>10917</v>
      </c>
    </row>
    <row r="2197" spans="1:28" x14ac:dyDescent="0.3">
      <c r="A2197" s="4" t="s">
        <v>10918</v>
      </c>
      <c r="B2197" t="s">
        <v>67</v>
      </c>
      <c r="C2197" t="s">
        <v>86</v>
      </c>
      <c r="D2197" t="s">
        <v>58</v>
      </c>
      <c r="E2197">
        <v>2008</v>
      </c>
      <c r="F2197">
        <v>111</v>
      </c>
      <c r="G2197" t="s">
        <v>5278</v>
      </c>
      <c r="H2197" t="s">
        <v>10919</v>
      </c>
      <c r="I2197" s="4">
        <v>20000000</v>
      </c>
      <c r="J2197" s="4">
        <v>30028592</v>
      </c>
      <c r="K2197">
        <v>7.3</v>
      </c>
      <c r="L2197">
        <v>2.35</v>
      </c>
      <c r="M2197" t="s">
        <v>612</v>
      </c>
      <c r="N2197" t="s">
        <v>1511</v>
      </c>
      <c r="O2197">
        <v>79</v>
      </c>
      <c r="P2197" t="s">
        <v>362</v>
      </c>
      <c r="Q2197">
        <v>26000</v>
      </c>
      <c r="R2197" t="s">
        <v>4073</v>
      </c>
      <c r="S2197">
        <v>811</v>
      </c>
      <c r="T2197" t="s">
        <v>6047</v>
      </c>
      <c r="U2197">
        <v>287</v>
      </c>
      <c r="V2197">
        <v>0</v>
      </c>
      <c r="W2197">
        <v>27755</v>
      </c>
      <c r="X2197">
        <v>0</v>
      </c>
      <c r="Y2197">
        <v>152247</v>
      </c>
      <c r="Z2197">
        <v>222</v>
      </c>
      <c r="AA2197">
        <v>189</v>
      </c>
      <c r="AB2197" t="s">
        <v>10920</v>
      </c>
    </row>
    <row r="2198" spans="1:28" x14ac:dyDescent="0.3">
      <c r="A2198" s="4" t="s">
        <v>10921</v>
      </c>
      <c r="B2198" t="s">
        <v>67</v>
      </c>
      <c r="C2198" t="s">
        <v>68</v>
      </c>
      <c r="D2198" t="s">
        <v>58</v>
      </c>
      <c r="E2198">
        <v>2004</v>
      </c>
      <c r="F2198">
        <v>108</v>
      </c>
      <c r="G2198" t="s">
        <v>6915</v>
      </c>
      <c r="H2198" t="s">
        <v>10922</v>
      </c>
      <c r="I2198" s="4">
        <v>20000000</v>
      </c>
      <c r="J2198" s="4">
        <v>34126138</v>
      </c>
      <c r="K2198">
        <v>8.3000000000000007</v>
      </c>
      <c r="L2198">
        <v>1.85</v>
      </c>
      <c r="M2198" t="s">
        <v>612</v>
      </c>
      <c r="N2198" t="s">
        <v>1577</v>
      </c>
      <c r="O2198">
        <v>1000</v>
      </c>
      <c r="P2198" t="s">
        <v>240</v>
      </c>
      <c r="Q2198">
        <v>14000</v>
      </c>
      <c r="R2198" t="s">
        <v>111</v>
      </c>
      <c r="S2198">
        <v>4000</v>
      </c>
      <c r="T2198" t="s">
        <v>165</v>
      </c>
      <c r="U2198">
        <v>1000</v>
      </c>
      <c r="V2198">
        <v>52000</v>
      </c>
      <c r="W2198">
        <v>19364</v>
      </c>
      <c r="X2198">
        <v>1</v>
      </c>
      <c r="Y2198">
        <v>666937</v>
      </c>
      <c r="Z2198">
        <v>273</v>
      </c>
      <c r="AA2198">
        <v>1514</v>
      </c>
      <c r="AB2198" t="s">
        <v>10923</v>
      </c>
    </row>
    <row r="2199" spans="1:28" x14ac:dyDescent="0.3">
      <c r="A2199" s="4" t="s">
        <v>10925</v>
      </c>
      <c r="B2199" t="s">
        <v>67</v>
      </c>
      <c r="C2199" t="s">
        <v>68</v>
      </c>
      <c r="D2199" t="s">
        <v>58</v>
      </c>
      <c r="E2199">
        <v>2010</v>
      </c>
      <c r="F2199">
        <v>105</v>
      </c>
      <c r="G2199" t="s">
        <v>2734</v>
      </c>
      <c r="H2199" t="s">
        <v>10927</v>
      </c>
      <c r="I2199" s="4">
        <v>20000000</v>
      </c>
      <c r="J2199" s="4">
        <v>25677801</v>
      </c>
      <c r="K2199">
        <v>5.8</v>
      </c>
      <c r="L2199">
        <v>2.35</v>
      </c>
      <c r="M2199" t="s">
        <v>122</v>
      </c>
      <c r="N2199" t="s">
        <v>5138</v>
      </c>
      <c r="O2199">
        <v>99</v>
      </c>
      <c r="P2199" t="s">
        <v>1753</v>
      </c>
      <c r="Q2199">
        <v>2000</v>
      </c>
      <c r="R2199" t="s">
        <v>10924</v>
      </c>
      <c r="S2199">
        <v>938</v>
      </c>
      <c r="T2199" t="s">
        <v>10926</v>
      </c>
      <c r="U2199">
        <v>518</v>
      </c>
      <c r="V2199">
        <v>0</v>
      </c>
      <c r="W2199">
        <v>4813</v>
      </c>
      <c r="X2199">
        <v>6</v>
      </c>
      <c r="Y2199">
        <v>41273</v>
      </c>
      <c r="Z2199">
        <v>91</v>
      </c>
      <c r="AA2199">
        <v>136</v>
      </c>
      <c r="AB2199" t="s">
        <v>10928</v>
      </c>
    </row>
    <row r="2200" spans="1:28" x14ac:dyDescent="0.3">
      <c r="A2200" s="4" t="s">
        <v>10929</v>
      </c>
      <c r="B2200" t="s">
        <v>67</v>
      </c>
      <c r="C2200" t="s">
        <v>68</v>
      </c>
      <c r="D2200" t="s">
        <v>58</v>
      </c>
      <c r="E2200">
        <v>2008</v>
      </c>
      <c r="F2200">
        <v>109</v>
      </c>
      <c r="G2200" t="s">
        <v>491</v>
      </c>
      <c r="H2200" t="s">
        <v>10930</v>
      </c>
      <c r="I2200" s="4">
        <v>20000000</v>
      </c>
      <c r="J2200" s="4">
        <v>26415649</v>
      </c>
      <c r="K2200">
        <v>6.8</v>
      </c>
      <c r="L2200">
        <v>2.35</v>
      </c>
      <c r="M2200" t="s">
        <v>612</v>
      </c>
      <c r="N2200" t="s">
        <v>534</v>
      </c>
      <c r="O2200">
        <v>453</v>
      </c>
      <c r="P2200" t="s">
        <v>615</v>
      </c>
      <c r="Q2200">
        <v>18000</v>
      </c>
      <c r="R2200" t="s">
        <v>249</v>
      </c>
      <c r="S2200">
        <v>11000</v>
      </c>
      <c r="T2200" t="s">
        <v>5731</v>
      </c>
      <c r="U2200">
        <v>2000</v>
      </c>
      <c r="V2200">
        <v>0</v>
      </c>
      <c r="W2200">
        <v>33878</v>
      </c>
      <c r="X2200">
        <v>4</v>
      </c>
      <c r="Y2200">
        <v>94892</v>
      </c>
      <c r="Z2200">
        <v>190</v>
      </c>
      <c r="AA2200">
        <v>189</v>
      </c>
      <c r="AB2200" t="s">
        <v>10931</v>
      </c>
    </row>
    <row r="2201" spans="1:28" x14ac:dyDescent="0.3">
      <c r="A2201" s="4" t="s">
        <v>10933</v>
      </c>
      <c r="B2201" t="s">
        <v>67</v>
      </c>
      <c r="C2201" t="s">
        <v>86</v>
      </c>
      <c r="D2201" t="s">
        <v>58</v>
      </c>
      <c r="E2201">
        <v>2013</v>
      </c>
      <c r="F2201">
        <v>109</v>
      </c>
      <c r="G2201" t="s">
        <v>1923</v>
      </c>
      <c r="H2201" t="s">
        <v>10935</v>
      </c>
      <c r="I2201" s="4">
        <v>20000000</v>
      </c>
      <c r="J2201" s="4">
        <v>26003149</v>
      </c>
      <c r="K2201">
        <v>7</v>
      </c>
      <c r="L2201">
        <v>2.35</v>
      </c>
      <c r="M2201" t="s">
        <v>612</v>
      </c>
      <c r="N2201" t="s">
        <v>2471</v>
      </c>
      <c r="O2201">
        <v>1000</v>
      </c>
      <c r="P2201" t="s">
        <v>3855</v>
      </c>
      <c r="Q2201">
        <v>177</v>
      </c>
      <c r="R2201" t="s">
        <v>10932</v>
      </c>
      <c r="S2201">
        <v>55</v>
      </c>
      <c r="T2201" t="s">
        <v>10934</v>
      </c>
      <c r="U2201">
        <v>24</v>
      </c>
      <c r="V2201">
        <v>49000</v>
      </c>
      <c r="W2201">
        <v>278</v>
      </c>
      <c r="X2201">
        <v>6</v>
      </c>
      <c r="Y2201">
        <v>185587</v>
      </c>
      <c r="Z2201">
        <v>427</v>
      </c>
      <c r="AA2201">
        <v>401</v>
      </c>
      <c r="AB2201" t="s">
        <v>10936</v>
      </c>
    </row>
    <row r="2202" spans="1:28" x14ac:dyDescent="0.3">
      <c r="A2202" s="4" t="s">
        <v>10940</v>
      </c>
      <c r="B2202" t="s">
        <v>67</v>
      </c>
      <c r="C2202" t="s">
        <v>68</v>
      </c>
      <c r="D2202" t="s">
        <v>58</v>
      </c>
      <c r="E2202">
        <v>2007</v>
      </c>
      <c r="F2202">
        <v>99</v>
      </c>
      <c r="G2202" t="s">
        <v>10938</v>
      </c>
      <c r="H2202" t="s">
        <v>10941</v>
      </c>
      <c r="I2202" s="4">
        <v>20000000</v>
      </c>
      <c r="J2202" s="4">
        <v>25584685</v>
      </c>
      <c r="K2202">
        <v>5.9</v>
      </c>
      <c r="L2202">
        <v>2.35</v>
      </c>
      <c r="M2202" t="s">
        <v>122</v>
      </c>
      <c r="N2202" t="s">
        <v>10937</v>
      </c>
      <c r="O2202">
        <v>26</v>
      </c>
      <c r="P2202" t="s">
        <v>10939</v>
      </c>
      <c r="Q2202">
        <v>720</v>
      </c>
      <c r="R2202" t="s">
        <v>7146</v>
      </c>
      <c r="S2202">
        <v>669</v>
      </c>
      <c r="T2202" t="s">
        <v>4192</v>
      </c>
      <c r="U2202">
        <v>650</v>
      </c>
      <c r="V2202">
        <v>590</v>
      </c>
      <c r="W2202">
        <v>3327</v>
      </c>
      <c r="X2202">
        <v>5</v>
      </c>
      <c r="Y2202">
        <v>15877</v>
      </c>
      <c r="Z2202">
        <v>93</v>
      </c>
      <c r="AA2202">
        <v>102</v>
      </c>
      <c r="AB2202" t="s">
        <v>10942</v>
      </c>
    </row>
    <row r="2203" spans="1:28" x14ac:dyDescent="0.3">
      <c r="A2203" s="4" t="s">
        <v>10946</v>
      </c>
      <c r="B2203" t="s">
        <v>67</v>
      </c>
      <c r="C2203" t="s">
        <v>397</v>
      </c>
      <c r="D2203" t="s">
        <v>58</v>
      </c>
      <c r="E2203">
        <v>2009</v>
      </c>
      <c r="F2203">
        <v>98</v>
      </c>
      <c r="G2203" t="s">
        <v>2227</v>
      </c>
      <c r="H2203" t="s">
        <v>10948</v>
      </c>
      <c r="I2203" s="4">
        <v>20000000</v>
      </c>
      <c r="J2203" s="4">
        <v>29975979</v>
      </c>
      <c r="K2203">
        <v>6.5</v>
      </c>
      <c r="L2203">
        <v>2.35</v>
      </c>
      <c r="M2203" t="s">
        <v>612</v>
      </c>
      <c r="N2203" t="s">
        <v>10943</v>
      </c>
      <c r="O2203">
        <v>35</v>
      </c>
      <c r="P2203" t="s">
        <v>10945</v>
      </c>
      <c r="Q2203">
        <v>125</v>
      </c>
      <c r="R2203" t="s">
        <v>10944</v>
      </c>
      <c r="S2203">
        <v>37</v>
      </c>
      <c r="T2203" t="s">
        <v>10947</v>
      </c>
      <c r="U2203">
        <v>16</v>
      </c>
      <c r="V2203">
        <v>0</v>
      </c>
      <c r="W2203">
        <v>189</v>
      </c>
      <c r="X2203">
        <v>0</v>
      </c>
      <c r="Y2203">
        <v>105797</v>
      </c>
      <c r="Z2203">
        <v>292</v>
      </c>
      <c r="AA2203">
        <v>281</v>
      </c>
      <c r="AB2203" t="s">
        <v>10949</v>
      </c>
    </row>
    <row r="2204" spans="1:28" x14ac:dyDescent="0.3">
      <c r="A2204" s="4" t="s">
        <v>10951</v>
      </c>
      <c r="B2204" t="s">
        <v>67</v>
      </c>
      <c r="C2204" t="s">
        <v>68</v>
      </c>
      <c r="D2204" t="s">
        <v>58</v>
      </c>
      <c r="E2204">
        <v>2010</v>
      </c>
      <c r="F2204">
        <v>104</v>
      </c>
      <c r="G2204" t="s">
        <v>1700</v>
      </c>
      <c r="H2204" t="s">
        <v>10953</v>
      </c>
      <c r="I2204" s="4">
        <v>20000000</v>
      </c>
      <c r="J2204" s="4">
        <v>31584722</v>
      </c>
      <c r="K2204">
        <v>6.4</v>
      </c>
      <c r="L2204">
        <v>2.35</v>
      </c>
      <c r="M2204" t="s">
        <v>612</v>
      </c>
      <c r="N2204" t="s">
        <v>10950</v>
      </c>
      <c r="O2204">
        <v>14</v>
      </c>
      <c r="P2204" t="s">
        <v>738</v>
      </c>
      <c r="Q2204">
        <v>2000</v>
      </c>
      <c r="R2204" t="s">
        <v>4497</v>
      </c>
      <c r="S2204">
        <v>934</v>
      </c>
      <c r="T2204" t="s">
        <v>10952</v>
      </c>
      <c r="U2204">
        <v>756</v>
      </c>
      <c r="V2204">
        <v>0</v>
      </c>
      <c r="W2204">
        <v>5707</v>
      </c>
      <c r="X2204">
        <v>1</v>
      </c>
      <c r="Y2204">
        <v>101730</v>
      </c>
      <c r="Z2204">
        <v>180</v>
      </c>
      <c r="AA2204">
        <v>131</v>
      </c>
      <c r="AB2204" t="s">
        <v>10954</v>
      </c>
    </row>
    <row r="2205" spans="1:28" x14ac:dyDescent="0.3">
      <c r="A2205" s="4" t="s">
        <v>10956</v>
      </c>
      <c r="B2205" t="s">
        <v>67</v>
      </c>
      <c r="C2205" t="s">
        <v>10960</v>
      </c>
      <c r="D2205" t="s">
        <v>58</v>
      </c>
      <c r="E2205">
        <v>2011</v>
      </c>
      <c r="F2205">
        <v>109</v>
      </c>
      <c r="G2205" t="s">
        <v>9763</v>
      </c>
      <c r="H2205" t="s">
        <v>10958</v>
      </c>
      <c r="I2205" s="4">
        <v>20000000</v>
      </c>
      <c r="J2205" s="4">
        <v>23179303</v>
      </c>
      <c r="K2205">
        <v>5.8</v>
      </c>
      <c r="L2205">
        <v>1.85</v>
      </c>
      <c r="M2205" t="s">
        <v>122</v>
      </c>
      <c r="N2205" t="s">
        <v>10955</v>
      </c>
      <c r="O2205">
        <v>15</v>
      </c>
      <c r="P2205" t="s">
        <v>4524</v>
      </c>
      <c r="Q2205">
        <v>3000</v>
      </c>
      <c r="R2205" t="s">
        <v>9377</v>
      </c>
      <c r="S2205">
        <v>775</v>
      </c>
      <c r="T2205" t="s">
        <v>10957</v>
      </c>
      <c r="U2205">
        <v>350</v>
      </c>
      <c r="V2205">
        <v>6000</v>
      </c>
      <c r="W2205">
        <v>4257</v>
      </c>
      <c r="X2205">
        <v>3</v>
      </c>
      <c r="Y2205">
        <v>32951</v>
      </c>
      <c r="Z2205">
        <v>94</v>
      </c>
      <c r="AA2205">
        <v>44</v>
      </c>
      <c r="AB2205" t="s">
        <v>10959</v>
      </c>
    </row>
    <row r="2206" spans="1:28" x14ac:dyDescent="0.3">
      <c r="A2206" s="4" t="s">
        <v>10962</v>
      </c>
      <c r="B2206" t="s">
        <v>67</v>
      </c>
      <c r="C2206" t="s">
        <v>68</v>
      </c>
      <c r="D2206" t="s">
        <v>58</v>
      </c>
      <c r="E2206">
        <v>2006</v>
      </c>
      <c r="F2206">
        <v>75</v>
      </c>
      <c r="G2206" t="s">
        <v>5544</v>
      </c>
      <c r="H2206" t="s">
        <v>10963</v>
      </c>
      <c r="I2206" s="4">
        <v>9000000</v>
      </c>
      <c r="J2206" s="4">
        <v>23078294</v>
      </c>
      <c r="K2206">
        <v>5.0999999999999996</v>
      </c>
      <c r="L2206">
        <v>2.35</v>
      </c>
      <c r="M2206" t="s">
        <v>69</v>
      </c>
      <c r="N2206" t="s">
        <v>10961</v>
      </c>
      <c r="O2206">
        <v>19</v>
      </c>
      <c r="P2206" t="s">
        <v>2881</v>
      </c>
      <c r="Q2206">
        <v>1000</v>
      </c>
      <c r="R2206" t="s">
        <v>8296</v>
      </c>
      <c r="S2206">
        <v>934</v>
      </c>
      <c r="T2206" t="s">
        <v>8975</v>
      </c>
      <c r="U2206">
        <v>806</v>
      </c>
      <c r="V2206">
        <v>0</v>
      </c>
      <c r="W2206">
        <v>3590</v>
      </c>
      <c r="X2206">
        <v>0</v>
      </c>
      <c r="Y2206">
        <v>25870</v>
      </c>
      <c r="Z2206">
        <v>112</v>
      </c>
      <c r="AA2206">
        <v>281</v>
      </c>
      <c r="AB2206" t="s">
        <v>10964</v>
      </c>
    </row>
    <row r="2207" spans="1:28" x14ac:dyDescent="0.3">
      <c r="A2207" s="4" t="s">
        <v>10966</v>
      </c>
      <c r="B2207" t="s">
        <v>67</v>
      </c>
      <c r="C2207" t="s">
        <v>397</v>
      </c>
      <c r="D2207" t="s">
        <v>58</v>
      </c>
      <c r="E2207">
        <v>1990</v>
      </c>
      <c r="F2207">
        <v>119</v>
      </c>
      <c r="G2207" t="s">
        <v>10965</v>
      </c>
      <c r="H2207" t="s">
        <v>10967</v>
      </c>
      <c r="I2207" s="4">
        <v>20000000</v>
      </c>
      <c r="J2207" s="4">
        <v>21413105</v>
      </c>
      <c r="K2207">
        <v>6.8</v>
      </c>
      <c r="L2207">
        <v>2.35</v>
      </c>
      <c r="M2207" t="s">
        <v>69</v>
      </c>
      <c r="N2207" t="s">
        <v>5930</v>
      </c>
      <c r="O2207">
        <v>23</v>
      </c>
      <c r="P2207" t="s">
        <v>133</v>
      </c>
      <c r="Q2207">
        <v>25000</v>
      </c>
      <c r="R2207" t="s">
        <v>3118</v>
      </c>
      <c r="S2207">
        <v>19000</v>
      </c>
      <c r="T2207" t="s">
        <v>1050</v>
      </c>
      <c r="U2207">
        <v>748</v>
      </c>
      <c r="V2207">
        <v>0</v>
      </c>
      <c r="W2207">
        <v>45841</v>
      </c>
      <c r="X2207">
        <v>1</v>
      </c>
      <c r="Y2207">
        <v>15230</v>
      </c>
      <c r="Z2207">
        <v>20</v>
      </c>
      <c r="AA2207">
        <v>97</v>
      </c>
      <c r="AB2207" t="s">
        <v>10968</v>
      </c>
    </row>
    <row r="2208" spans="1:28" x14ac:dyDescent="0.3">
      <c r="A2208" s="4" t="s">
        <v>10970</v>
      </c>
      <c r="B2208" t="s">
        <v>67</v>
      </c>
      <c r="C2208" t="s">
        <v>68</v>
      </c>
      <c r="D2208" t="s">
        <v>58</v>
      </c>
      <c r="E2208">
        <v>2010</v>
      </c>
      <c r="F2208">
        <v>90</v>
      </c>
      <c r="G2208" t="s">
        <v>2004</v>
      </c>
      <c r="H2208" t="s">
        <v>10971</v>
      </c>
      <c r="I2208" s="4">
        <v>20000000</v>
      </c>
      <c r="J2208" s="4">
        <v>25077977</v>
      </c>
      <c r="K2208">
        <v>5.3</v>
      </c>
      <c r="L2208">
        <v>1.85</v>
      </c>
      <c r="M2208" t="s">
        <v>122</v>
      </c>
      <c r="N2208" t="s">
        <v>10969</v>
      </c>
      <c r="O2208">
        <v>0</v>
      </c>
      <c r="P2208" t="s">
        <v>2210</v>
      </c>
      <c r="Q2208">
        <v>681</v>
      </c>
      <c r="R2208" t="s">
        <v>2488</v>
      </c>
      <c r="S2208">
        <v>611</v>
      </c>
      <c r="T2208" t="s">
        <v>10926</v>
      </c>
      <c r="U2208">
        <v>518</v>
      </c>
      <c r="V2208">
        <v>0</v>
      </c>
      <c r="W2208">
        <v>2486</v>
      </c>
      <c r="X2208">
        <v>0</v>
      </c>
      <c r="Y2208">
        <v>10986</v>
      </c>
      <c r="Z2208">
        <v>84</v>
      </c>
      <c r="AA2208">
        <v>84</v>
      </c>
      <c r="AB2208" t="s">
        <v>10972</v>
      </c>
    </row>
    <row r="2209" spans="1:28" x14ac:dyDescent="0.3">
      <c r="A2209" s="4" t="s">
        <v>10973</v>
      </c>
      <c r="B2209" t="s">
        <v>67</v>
      </c>
      <c r="C2209" t="s">
        <v>68</v>
      </c>
      <c r="D2209" t="s">
        <v>58</v>
      </c>
      <c r="E2209">
        <v>2006</v>
      </c>
      <c r="F2209">
        <v>97</v>
      </c>
      <c r="G2209" t="s">
        <v>8932</v>
      </c>
      <c r="H2209" t="s">
        <v>10975</v>
      </c>
      <c r="I2209" s="4">
        <v>20000000</v>
      </c>
      <c r="J2209" s="4">
        <v>23292105</v>
      </c>
      <c r="K2209">
        <v>5.3</v>
      </c>
      <c r="L2209">
        <v>2.35</v>
      </c>
      <c r="M2209" t="s">
        <v>69</v>
      </c>
      <c r="N2209" t="s">
        <v>2085</v>
      </c>
      <c r="O2209">
        <v>212</v>
      </c>
      <c r="P2209" t="s">
        <v>9613</v>
      </c>
      <c r="Q2209">
        <v>960</v>
      </c>
      <c r="R2209" t="s">
        <v>7961</v>
      </c>
      <c r="S2209">
        <v>917</v>
      </c>
      <c r="T2209" t="s">
        <v>10974</v>
      </c>
      <c r="U2209">
        <v>637</v>
      </c>
      <c r="V2209">
        <v>3000</v>
      </c>
      <c r="W2209">
        <v>3261</v>
      </c>
      <c r="X2209">
        <v>0</v>
      </c>
      <c r="Y2209">
        <v>39541</v>
      </c>
      <c r="Z2209">
        <v>120</v>
      </c>
      <c r="AA2209">
        <v>334</v>
      </c>
      <c r="AB2209" t="s">
        <v>10976</v>
      </c>
    </row>
    <row r="2210" spans="1:28" x14ac:dyDescent="0.3">
      <c r="A2210" s="4" t="s">
        <v>10979</v>
      </c>
      <c r="B2210" t="s">
        <v>67</v>
      </c>
      <c r="C2210" t="s">
        <v>793</v>
      </c>
      <c r="D2210" t="s">
        <v>58</v>
      </c>
      <c r="E2210">
        <v>2006</v>
      </c>
      <c r="F2210">
        <v>103</v>
      </c>
      <c r="G2210" t="s">
        <v>6281</v>
      </c>
      <c r="H2210" t="s">
        <v>10981</v>
      </c>
      <c r="I2210" s="4" t="s">
        <v>24161</v>
      </c>
      <c r="J2210" s="4">
        <v>26870825</v>
      </c>
      <c r="K2210">
        <v>6.4</v>
      </c>
      <c r="L2210">
        <v>1.85</v>
      </c>
      <c r="M2210" t="s">
        <v>69</v>
      </c>
      <c r="N2210" t="s">
        <v>10977</v>
      </c>
      <c r="O2210">
        <v>31</v>
      </c>
      <c r="P2210" t="s">
        <v>328</v>
      </c>
      <c r="Q2210">
        <v>12000</v>
      </c>
      <c r="R2210" t="s">
        <v>10978</v>
      </c>
      <c r="S2210">
        <v>804</v>
      </c>
      <c r="T2210" t="s">
        <v>10980</v>
      </c>
      <c r="U2210">
        <v>733</v>
      </c>
      <c r="V2210">
        <v>0</v>
      </c>
      <c r="W2210">
        <v>14903</v>
      </c>
      <c r="X2210">
        <v>3</v>
      </c>
      <c r="Y2210">
        <v>22604</v>
      </c>
      <c r="Z2210">
        <v>90</v>
      </c>
      <c r="AA2210">
        <v>124</v>
      </c>
      <c r="AB2210" t="s">
        <v>10982</v>
      </c>
    </row>
    <row r="2211" spans="1:28" x14ac:dyDescent="0.3">
      <c r="A2211" s="4" t="s">
        <v>10983</v>
      </c>
      <c r="B2211" t="s">
        <v>67</v>
      </c>
      <c r="C2211" t="s">
        <v>68</v>
      </c>
      <c r="D2211" t="s">
        <v>58</v>
      </c>
      <c r="E2211">
        <v>2009</v>
      </c>
      <c r="F2211">
        <v>89</v>
      </c>
      <c r="G2211" t="s">
        <v>542</v>
      </c>
      <c r="H2211" t="s">
        <v>10985</v>
      </c>
      <c r="I2211" s="4">
        <v>40000000</v>
      </c>
      <c r="J2211" s="4">
        <v>20916309</v>
      </c>
      <c r="K2211">
        <v>4.9000000000000004</v>
      </c>
      <c r="L2211">
        <v>1.85</v>
      </c>
      <c r="M2211" t="s">
        <v>122</v>
      </c>
      <c r="N2211" t="s">
        <v>4908</v>
      </c>
      <c r="O2211">
        <v>0</v>
      </c>
      <c r="P2211" t="s">
        <v>543</v>
      </c>
      <c r="Q2211">
        <v>87000</v>
      </c>
      <c r="R2211" t="s">
        <v>565</v>
      </c>
      <c r="S2211">
        <v>570</v>
      </c>
      <c r="T2211" t="s">
        <v>10984</v>
      </c>
      <c r="U2211">
        <v>470</v>
      </c>
      <c r="V2211">
        <v>431</v>
      </c>
      <c r="W2211">
        <v>88422</v>
      </c>
      <c r="X2211">
        <v>4</v>
      </c>
      <c r="Y2211">
        <v>5332</v>
      </c>
      <c r="Z2211">
        <v>103</v>
      </c>
      <c r="AA2211">
        <v>37</v>
      </c>
      <c r="AB2211" t="s">
        <v>10986</v>
      </c>
    </row>
    <row r="2212" spans="1:28" x14ac:dyDescent="0.3">
      <c r="A2212" s="4" t="s">
        <v>10987</v>
      </c>
      <c r="B2212" t="s">
        <v>67</v>
      </c>
      <c r="C2212" t="s">
        <v>68</v>
      </c>
      <c r="D2212" t="s">
        <v>58</v>
      </c>
      <c r="E2212">
        <v>1995</v>
      </c>
      <c r="F2212">
        <v>106</v>
      </c>
      <c r="G2212" t="s">
        <v>9178</v>
      </c>
      <c r="H2212" t="s">
        <v>10988</v>
      </c>
      <c r="I2212" s="4">
        <v>20000000</v>
      </c>
      <c r="J2212" s="4">
        <v>21200000</v>
      </c>
      <c r="K2212">
        <v>6.8</v>
      </c>
      <c r="L2212">
        <v>1.85</v>
      </c>
      <c r="M2212" t="s">
        <v>612</v>
      </c>
      <c r="N2212" t="s">
        <v>6050</v>
      </c>
      <c r="O2212">
        <v>835</v>
      </c>
      <c r="P2212" t="s">
        <v>4480</v>
      </c>
      <c r="Q2212">
        <v>1000</v>
      </c>
      <c r="R2212" t="s">
        <v>1019</v>
      </c>
      <c r="S2212">
        <v>967</v>
      </c>
      <c r="T2212" t="s">
        <v>4600</v>
      </c>
      <c r="U2212">
        <v>458</v>
      </c>
      <c r="V2212">
        <v>1000</v>
      </c>
      <c r="W2212">
        <v>3598</v>
      </c>
      <c r="X2212">
        <v>0</v>
      </c>
      <c r="Y2212">
        <v>34774</v>
      </c>
      <c r="Z2212">
        <v>59</v>
      </c>
      <c r="AA2212">
        <v>162</v>
      </c>
      <c r="AB2212" t="s">
        <v>10989</v>
      </c>
    </row>
    <row r="2213" spans="1:28" x14ac:dyDescent="0.3">
      <c r="A2213" s="4" t="s">
        <v>10993</v>
      </c>
      <c r="B2213" t="s">
        <v>67</v>
      </c>
      <c r="C2213" t="s">
        <v>68</v>
      </c>
      <c r="D2213" t="s">
        <v>58</v>
      </c>
      <c r="E2213">
        <v>2016</v>
      </c>
      <c r="F2213">
        <v>96</v>
      </c>
      <c r="G2213" t="s">
        <v>10991</v>
      </c>
      <c r="H2213" t="s">
        <v>10994</v>
      </c>
      <c r="I2213" s="4">
        <v>20000000</v>
      </c>
      <c r="J2213" s="4">
        <v>28876924</v>
      </c>
      <c r="K2213">
        <v>7.1</v>
      </c>
      <c r="L2213" t="s">
        <v>24161</v>
      </c>
      <c r="M2213" t="s">
        <v>69</v>
      </c>
      <c r="N2213" t="s">
        <v>10990</v>
      </c>
      <c r="O2213">
        <v>24</v>
      </c>
      <c r="P2213" t="s">
        <v>10992</v>
      </c>
      <c r="Q2213">
        <v>646</v>
      </c>
      <c r="R2213" t="s">
        <v>2217</v>
      </c>
      <c r="S2213">
        <v>441</v>
      </c>
      <c r="T2213" t="s">
        <v>9800</v>
      </c>
      <c r="U2213">
        <v>374</v>
      </c>
      <c r="V2213">
        <v>0</v>
      </c>
      <c r="W2213">
        <v>1780</v>
      </c>
      <c r="X2213">
        <v>0</v>
      </c>
      <c r="Y2213">
        <v>4303</v>
      </c>
      <c r="Z2213">
        <v>86</v>
      </c>
      <c r="AA2213">
        <v>35</v>
      </c>
      <c r="AB2213" t="s">
        <v>10995</v>
      </c>
    </row>
    <row r="2214" spans="1:28" x14ac:dyDescent="0.3">
      <c r="A2214" s="4" t="s">
        <v>10998</v>
      </c>
      <c r="B2214" t="s">
        <v>67</v>
      </c>
      <c r="C2214" t="s">
        <v>68</v>
      </c>
      <c r="D2214" t="s">
        <v>58</v>
      </c>
      <c r="E2214">
        <v>2008</v>
      </c>
      <c r="F2214">
        <v>115</v>
      </c>
      <c r="G2214" t="s">
        <v>10997</v>
      </c>
      <c r="H2214" t="s">
        <v>11000</v>
      </c>
      <c r="I2214" s="4" t="s">
        <v>24161</v>
      </c>
      <c r="J2214" s="4">
        <v>20207003</v>
      </c>
      <c r="K2214">
        <v>6.8</v>
      </c>
      <c r="L2214">
        <v>2.35</v>
      </c>
      <c r="M2214" t="s">
        <v>612</v>
      </c>
      <c r="N2214" t="s">
        <v>10996</v>
      </c>
      <c r="O2214">
        <v>0</v>
      </c>
      <c r="P2214" t="s">
        <v>2840</v>
      </c>
      <c r="Q2214">
        <v>10000</v>
      </c>
      <c r="R2214" t="s">
        <v>6750</v>
      </c>
      <c r="S2214">
        <v>311</v>
      </c>
      <c r="T2214" t="s">
        <v>10999</v>
      </c>
      <c r="U2214">
        <v>107</v>
      </c>
      <c r="V2214">
        <v>0</v>
      </c>
      <c r="W2214">
        <v>10507</v>
      </c>
      <c r="X2214">
        <v>0</v>
      </c>
      <c r="Y2214">
        <v>50198</v>
      </c>
      <c r="Z2214">
        <v>190</v>
      </c>
      <c r="AA2214">
        <v>202</v>
      </c>
      <c r="AB2214" t="s">
        <v>11001</v>
      </c>
    </row>
    <row r="2215" spans="1:28" x14ac:dyDescent="0.3">
      <c r="A2215" s="4" t="s">
        <v>11003</v>
      </c>
      <c r="B2215" t="s">
        <v>67</v>
      </c>
      <c r="C2215" t="s">
        <v>68</v>
      </c>
      <c r="D2215" t="s">
        <v>58</v>
      </c>
      <c r="E2215">
        <v>1998</v>
      </c>
      <c r="F2215">
        <v>104</v>
      </c>
      <c r="G2215" t="s">
        <v>4909</v>
      </c>
      <c r="H2215" t="s">
        <v>11004</v>
      </c>
      <c r="I2215" s="4">
        <v>20000000</v>
      </c>
      <c r="J2215" s="4">
        <v>20241395</v>
      </c>
      <c r="K2215">
        <v>6.1</v>
      </c>
      <c r="L2215">
        <v>2.35</v>
      </c>
      <c r="M2215" t="s">
        <v>612</v>
      </c>
      <c r="N2215" t="s">
        <v>5370</v>
      </c>
      <c r="O2215">
        <v>0</v>
      </c>
      <c r="P2215" t="s">
        <v>11002</v>
      </c>
      <c r="Q2215">
        <v>2000</v>
      </c>
      <c r="R2215" t="s">
        <v>614</v>
      </c>
      <c r="S2215">
        <v>1000</v>
      </c>
      <c r="T2215" t="s">
        <v>10814</v>
      </c>
      <c r="U2215">
        <v>877</v>
      </c>
      <c r="V2215">
        <v>0</v>
      </c>
      <c r="W2215">
        <v>5123</v>
      </c>
      <c r="X2215">
        <v>0</v>
      </c>
      <c r="Y2215">
        <v>42664</v>
      </c>
      <c r="Z2215">
        <v>114</v>
      </c>
      <c r="AA2215">
        <v>403</v>
      </c>
      <c r="AB2215" t="s">
        <v>11005</v>
      </c>
    </row>
    <row r="2216" spans="1:28" x14ac:dyDescent="0.3">
      <c r="A2216" s="4" t="s">
        <v>24097</v>
      </c>
      <c r="B2216" t="s">
        <v>703</v>
      </c>
      <c r="C2216" t="s">
        <v>704</v>
      </c>
      <c r="D2216" t="s">
        <v>58</v>
      </c>
      <c r="E2216" t="s">
        <v>24161</v>
      </c>
      <c r="F2216">
        <v>24</v>
      </c>
      <c r="G2216" t="s">
        <v>1872</v>
      </c>
      <c r="H2216" t="s">
        <v>11007</v>
      </c>
      <c r="I2216" s="4" t="s">
        <v>24161</v>
      </c>
      <c r="J2216" s="4" t="s">
        <v>24161</v>
      </c>
      <c r="K2216">
        <v>7</v>
      </c>
      <c r="L2216" t="s">
        <v>24161</v>
      </c>
      <c r="M2216" t="s">
        <v>24161</v>
      </c>
      <c r="N2216" t="s">
        <v>24161</v>
      </c>
      <c r="O2216" t="s">
        <v>24161</v>
      </c>
      <c r="P2216" t="s">
        <v>11006</v>
      </c>
      <c r="Q2216">
        <v>0</v>
      </c>
      <c r="R2216" t="s">
        <v>24161</v>
      </c>
      <c r="S2216" t="s">
        <v>24161</v>
      </c>
      <c r="T2216" t="s">
        <v>24161</v>
      </c>
      <c r="U2216" t="s">
        <v>24161</v>
      </c>
      <c r="V2216">
        <v>124</v>
      </c>
      <c r="W2216">
        <v>0</v>
      </c>
      <c r="X2216">
        <v>0</v>
      </c>
      <c r="Y2216">
        <v>12417</v>
      </c>
      <c r="Z2216">
        <v>6</v>
      </c>
      <c r="AA2216">
        <v>51</v>
      </c>
      <c r="AB2216" t="s">
        <v>11008</v>
      </c>
    </row>
    <row r="2217" spans="1:28" x14ac:dyDescent="0.3">
      <c r="A2217" s="4" t="s">
        <v>11012</v>
      </c>
      <c r="B2217" t="s">
        <v>67</v>
      </c>
      <c r="C2217" t="s">
        <v>68</v>
      </c>
      <c r="D2217" t="s">
        <v>24160</v>
      </c>
      <c r="E2217">
        <v>1960</v>
      </c>
      <c r="F2217">
        <v>108</v>
      </c>
      <c r="G2217" t="s">
        <v>3046</v>
      </c>
      <c r="H2217" t="s">
        <v>11014</v>
      </c>
      <c r="I2217" s="4">
        <v>806947</v>
      </c>
      <c r="J2217" s="4">
        <v>32000000</v>
      </c>
      <c r="K2217">
        <v>8.5</v>
      </c>
      <c r="L2217">
        <v>1.85</v>
      </c>
      <c r="M2217" t="s">
        <v>612</v>
      </c>
      <c r="N2217" t="s">
        <v>11009</v>
      </c>
      <c r="O2217">
        <v>13000</v>
      </c>
      <c r="P2217" t="s">
        <v>11011</v>
      </c>
      <c r="Q2217">
        <v>606</v>
      </c>
      <c r="R2217" t="s">
        <v>11010</v>
      </c>
      <c r="S2217">
        <v>332</v>
      </c>
      <c r="T2217" t="s">
        <v>11013</v>
      </c>
      <c r="U2217">
        <v>285</v>
      </c>
      <c r="V2217">
        <v>18000</v>
      </c>
      <c r="W2217">
        <v>1885</v>
      </c>
      <c r="X2217">
        <v>2</v>
      </c>
      <c r="Y2217">
        <v>422432</v>
      </c>
      <c r="Z2217">
        <v>290</v>
      </c>
      <c r="AA2217">
        <v>1040</v>
      </c>
      <c r="AB2217" t="s">
        <v>11015</v>
      </c>
    </row>
    <row r="2218" spans="1:28" x14ac:dyDescent="0.3">
      <c r="A2218" s="4" t="s">
        <v>11016</v>
      </c>
      <c r="B2218" t="s">
        <v>67</v>
      </c>
      <c r="C2218" t="s">
        <v>68</v>
      </c>
      <c r="D2218" t="s">
        <v>58</v>
      </c>
      <c r="E2218">
        <v>2008</v>
      </c>
      <c r="F2218">
        <v>112</v>
      </c>
      <c r="G2218" t="s">
        <v>1700</v>
      </c>
      <c r="H2218" t="s">
        <v>11018</v>
      </c>
      <c r="I2218" s="4">
        <v>40000000</v>
      </c>
      <c r="J2218" s="4">
        <v>19151864</v>
      </c>
      <c r="K2218">
        <v>5.9</v>
      </c>
      <c r="L2218">
        <v>1.85</v>
      </c>
      <c r="M2218" t="s">
        <v>612</v>
      </c>
      <c r="N2218" t="s">
        <v>5229</v>
      </c>
      <c r="O2218">
        <v>41</v>
      </c>
      <c r="P2218" t="s">
        <v>6707</v>
      </c>
      <c r="Q2218">
        <v>1000</v>
      </c>
      <c r="R2218" t="s">
        <v>10703</v>
      </c>
      <c r="S2218">
        <v>500</v>
      </c>
      <c r="T2218" t="s">
        <v>11017</v>
      </c>
      <c r="U2218">
        <v>490</v>
      </c>
      <c r="V2218">
        <v>0</v>
      </c>
      <c r="W2218">
        <v>3301</v>
      </c>
      <c r="X2218">
        <v>3</v>
      </c>
      <c r="Y2218">
        <v>36983</v>
      </c>
      <c r="Z2218">
        <v>80</v>
      </c>
      <c r="AA2218">
        <v>100</v>
      </c>
      <c r="AB2218" t="s">
        <v>11019</v>
      </c>
    </row>
    <row r="2219" spans="1:28" x14ac:dyDescent="0.3">
      <c r="A2219" s="4" t="s">
        <v>11021</v>
      </c>
      <c r="B2219" t="s">
        <v>67</v>
      </c>
      <c r="C2219" t="s">
        <v>68</v>
      </c>
      <c r="D2219" t="s">
        <v>58</v>
      </c>
      <c r="E2219">
        <v>2014</v>
      </c>
      <c r="F2219">
        <v>104</v>
      </c>
      <c r="G2219" t="s">
        <v>241</v>
      </c>
      <c r="H2219" t="s">
        <v>11022</v>
      </c>
      <c r="I2219" s="4">
        <v>20000000</v>
      </c>
      <c r="J2219" s="4">
        <v>23393765</v>
      </c>
      <c r="K2219">
        <v>6.3</v>
      </c>
      <c r="L2219">
        <v>2.35</v>
      </c>
      <c r="M2219" t="s">
        <v>69</v>
      </c>
      <c r="N2219" t="s">
        <v>11020</v>
      </c>
      <c r="O2219">
        <v>19</v>
      </c>
      <c r="P2219" t="s">
        <v>5187</v>
      </c>
      <c r="Q2219">
        <v>15000</v>
      </c>
      <c r="R2219" t="s">
        <v>379</v>
      </c>
      <c r="S2219">
        <v>989</v>
      </c>
      <c r="T2219" t="s">
        <v>8480</v>
      </c>
      <c r="U2219">
        <v>942</v>
      </c>
      <c r="V2219">
        <v>0</v>
      </c>
      <c r="W2219">
        <v>18760</v>
      </c>
      <c r="X2219">
        <v>0</v>
      </c>
      <c r="Y2219">
        <v>31323</v>
      </c>
      <c r="Z2219">
        <v>98</v>
      </c>
      <c r="AA2219">
        <v>76</v>
      </c>
      <c r="AB2219" t="s">
        <v>11023</v>
      </c>
    </row>
    <row r="2220" spans="1:28" x14ac:dyDescent="0.3">
      <c r="A2220" s="4" t="s">
        <v>11024</v>
      </c>
      <c r="B2220" t="s">
        <v>67</v>
      </c>
      <c r="C2220" t="s">
        <v>68</v>
      </c>
      <c r="D2220" t="s">
        <v>58</v>
      </c>
      <c r="E2220">
        <v>2007</v>
      </c>
      <c r="F2220">
        <v>113</v>
      </c>
      <c r="G2220" t="s">
        <v>2545</v>
      </c>
      <c r="H2220" t="s">
        <v>11025</v>
      </c>
      <c r="I2220" s="4">
        <v>20000000</v>
      </c>
      <c r="J2220" s="4">
        <v>18882880</v>
      </c>
      <c r="K2220">
        <v>5.9</v>
      </c>
      <c r="L2220">
        <v>2.35</v>
      </c>
      <c r="M2220" t="s">
        <v>612</v>
      </c>
      <c r="N2220" t="s">
        <v>3317</v>
      </c>
      <c r="O2220">
        <v>0</v>
      </c>
      <c r="P2220" t="s">
        <v>3319</v>
      </c>
      <c r="Q2220">
        <v>995</v>
      </c>
      <c r="R2220" t="s">
        <v>10404</v>
      </c>
      <c r="S2220">
        <v>975</v>
      </c>
      <c r="T2220" t="s">
        <v>5739</v>
      </c>
      <c r="U2220">
        <v>949</v>
      </c>
      <c r="V2220">
        <v>681</v>
      </c>
      <c r="W2220">
        <v>4039</v>
      </c>
      <c r="X2220">
        <v>3</v>
      </c>
      <c r="Y2220">
        <v>20539</v>
      </c>
      <c r="Z2220">
        <v>88</v>
      </c>
      <c r="AA2220">
        <v>125</v>
      </c>
      <c r="AB2220" t="s">
        <v>11026</v>
      </c>
    </row>
    <row r="2221" spans="1:28" x14ac:dyDescent="0.3">
      <c r="A2221" s="4" t="s">
        <v>11028</v>
      </c>
      <c r="B2221" t="s">
        <v>67</v>
      </c>
      <c r="C2221" t="s">
        <v>68</v>
      </c>
      <c r="D2221" t="s">
        <v>58</v>
      </c>
      <c r="E2221">
        <v>1981</v>
      </c>
      <c r="F2221">
        <v>98</v>
      </c>
      <c r="G2221" t="s">
        <v>10</v>
      </c>
      <c r="H2221" t="s">
        <v>11030</v>
      </c>
      <c r="I2221" s="4">
        <v>20000000</v>
      </c>
      <c r="J2221" s="4">
        <v>8500000</v>
      </c>
      <c r="K2221">
        <v>5.4</v>
      </c>
      <c r="L2221">
        <v>1.78</v>
      </c>
      <c r="M2221" t="s">
        <v>122</v>
      </c>
      <c r="N2221" t="s">
        <v>11027</v>
      </c>
      <c r="O2221">
        <v>15</v>
      </c>
      <c r="P2221" t="s">
        <v>778</v>
      </c>
      <c r="Q2221">
        <v>691</v>
      </c>
      <c r="R2221" t="s">
        <v>3098</v>
      </c>
      <c r="S2221">
        <v>374</v>
      </c>
      <c r="T2221" t="s">
        <v>11029</v>
      </c>
      <c r="U2221">
        <v>281</v>
      </c>
      <c r="V2221">
        <v>501</v>
      </c>
      <c r="W2221">
        <v>1761</v>
      </c>
      <c r="X2221">
        <v>0</v>
      </c>
      <c r="Y2221">
        <v>2061</v>
      </c>
      <c r="Z2221">
        <v>13</v>
      </c>
      <c r="AA2221">
        <v>34</v>
      </c>
      <c r="AB2221" t="s">
        <v>11031</v>
      </c>
    </row>
    <row r="2222" spans="1:28" x14ac:dyDescent="0.3">
      <c r="A2222" s="4" t="s">
        <v>11034</v>
      </c>
      <c r="B2222" t="s">
        <v>67</v>
      </c>
      <c r="C2222" t="s">
        <v>68</v>
      </c>
      <c r="D2222" t="s">
        <v>58</v>
      </c>
      <c r="E2222">
        <v>1985</v>
      </c>
      <c r="F2222">
        <v>121</v>
      </c>
      <c r="G2222" t="s">
        <v>11033</v>
      </c>
      <c r="H2222" t="s">
        <v>11036</v>
      </c>
      <c r="I2222" s="4">
        <v>20000000</v>
      </c>
      <c r="J2222" s="4" t="s">
        <v>24161</v>
      </c>
      <c r="K2222">
        <v>7</v>
      </c>
      <c r="L2222">
        <v>2.35</v>
      </c>
      <c r="M2222" t="s">
        <v>69</v>
      </c>
      <c r="N2222" t="s">
        <v>1083</v>
      </c>
      <c r="O2222">
        <v>503</v>
      </c>
      <c r="P2222" t="s">
        <v>928</v>
      </c>
      <c r="Q2222">
        <v>2000</v>
      </c>
      <c r="R2222" t="s">
        <v>11032</v>
      </c>
      <c r="S2222">
        <v>92</v>
      </c>
      <c r="T2222" t="s">
        <v>11035</v>
      </c>
      <c r="U2222">
        <v>83</v>
      </c>
      <c r="V2222">
        <v>0</v>
      </c>
      <c r="W2222">
        <v>2251</v>
      </c>
      <c r="X2222">
        <v>2</v>
      </c>
      <c r="Y2222">
        <v>33597</v>
      </c>
      <c r="Z2222">
        <v>52</v>
      </c>
      <c r="AA2222">
        <v>185</v>
      </c>
      <c r="AB2222" t="s">
        <v>11037</v>
      </c>
    </row>
    <row r="2223" spans="1:28" x14ac:dyDescent="0.3">
      <c r="A2223" s="4" t="s">
        <v>11039</v>
      </c>
      <c r="B2223" t="s">
        <v>67</v>
      </c>
      <c r="C2223" t="s">
        <v>68</v>
      </c>
      <c r="D2223" t="s">
        <v>58</v>
      </c>
      <c r="E2223">
        <v>1998</v>
      </c>
      <c r="F2223">
        <v>114</v>
      </c>
      <c r="G2223" t="s">
        <v>3942</v>
      </c>
      <c r="H2223" t="s">
        <v>11040</v>
      </c>
      <c r="I2223" s="4">
        <v>30000000</v>
      </c>
      <c r="J2223" s="4">
        <v>18252684</v>
      </c>
      <c r="K2223">
        <v>6.9</v>
      </c>
      <c r="L2223">
        <v>1.85</v>
      </c>
      <c r="M2223" t="s">
        <v>122</v>
      </c>
      <c r="N2223" t="s">
        <v>1384</v>
      </c>
      <c r="O2223">
        <v>160</v>
      </c>
      <c r="P2223" t="s">
        <v>457</v>
      </c>
      <c r="Q2223">
        <v>1000</v>
      </c>
      <c r="R2223" t="s">
        <v>11038</v>
      </c>
      <c r="S2223">
        <v>367</v>
      </c>
      <c r="T2223" t="s">
        <v>448</v>
      </c>
      <c r="U2223">
        <v>271</v>
      </c>
      <c r="V2223">
        <v>0</v>
      </c>
      <c r="W2223">
        <v>1816</v>
      </c>
      <c r="X2223">
        <v>2</v>
      </c>
      <c r="Y2223">
        <v>18366</v>
      </c>
      <c r="Z2223">
        <v>60</v>
      </c>
      <c r="AA2223">
        <v>219</v>
      </c>
      <c r="AB2223" t="s">
        <v>11041</v>
      </c>
    </row>
    <row r="2224" spans="1:28" x14ac:dyDescent="0.3">
      <c r="A2224" s="4" t="s">
        <v>11043</v>
      </c>
      <c r="B2224" t="s">
        <v>67</v>
      </c>
      <c r="C2224" t="s">
        <v>68</v>
      </c>
      <c r="D2224" t="s">
        <v>58</v>
      </c>
      <c r="E2224">
        <v>2007</v>
      </c>
      <c r="F2224">
        <v>124</v>
      </c>
      <c r="G2224" t="s">
        <v>19</v>
      </c>
      <c r="H2224" t="s">
        <v>11044</v>
      </c>
      <c r="I2224" s="4">
        <v>20000000</v>
      </c>
      <c r="J2224" s="4">
        <v>19661987</v>
      </c>
      <c r="K2224">
        <v>7.5</v>
      </c>
      <c r="L2224">
        <v>2.35</v>
      </c>
      <c r="M2224" t="s">
        <v>612</v>
      </c>
      <c r="N2224" t="s">
        <v>11042</v>
      </c>
      <c r="O2224">
        <v>57</v>
      </c>
      <c r="P2224" t="s">
        <v>2199</v>
      </c>
      <c r="Q2224">
        <v>11000</v>
      </c>
      <c r="R2224" t="s">
        <v>279</v>
      </c>
      <c r="S2224">
        <v>3000</v>
      </c>
      <c r="T2224" t="s">
        <v>5906</v>
      </c>
      <c r="U2224">
        <v>905</v>
      </c>
      <c r="V2224">
        <v>0</v>
      </c>
      <c r="W2224">
        <v>17050</v>
      </c>
      <c r="X2224">
        <v>2</v>
      </c>
      <c r="Y2224">
        <v>83786</v>
      </c>
      <c r="Z2224">
        <v>154</v>
      </c>
      <c r="AA2224">
        <v>231</v>
      </c>
      <c r="AB2224" t="s">
        <v>11045</v>
      </c>
    </row>
    <row r="2225" spans="1:28" x14ac:dyDescent="0.3">
      <c r="A2225" s="4" t="s">
        <v>11047</v>
      </c>
      <c r="B2225" t="s">
        <v>67</v>
      </c>
      <c r="C2225" t="s">
        <v>68</v>
      </c>
      <c r="D2225" t="s">
        <v>58</v>
      </c>
      <c r="E2225">
        <v>2007</v>
      </c>
      <c r="F2225">
        <v>148</v>
      </c>
      <c r="G2225" t="s">
        <v>11046</v>
      </c>
      <c r="H2225" t="s">
        <v>11048</v>
      </c>
      <c r="I2225" s="4">
        <v>15000000</v>
      </c>
      <c r="J2225" s="4">
        <v>18352454</v>
      </c>
      <c r="K2225">
        <v>8.1999999999999993</v>
      </c>
      <c r="L2225">
        <v>2.35</v>
      </c>
      <c r="M2225" t="s">
        <v>612</v>
      </c>
      <c r="N2225" t="s">
        <v>5918</v>
      </c>
      <c r="O2225">
        <v>0</v>
      </c>
      <c r="P2225" t="s">
        <v>584</v>
      </c>
      <c r="Q2225">
        <v>17000</v>
      </c>
      <c r="R2225" t="s">
        <v>215</v>
      </c>
      <c r="S2225">
        <v>882</v>
      </c>
      <c r="T2225" t="s">
        <v>2514</v>
      </c>
      <c r="U2225">
        <v>826</v>
      </c>
      <c r="V2225">
        <v>76000</v>
      </c>
      <c r="W2225">
        <v>18752</v>
      </c>
      <c r="X2225">
        <v>0</v>
      </c>
      <c r="Y2225">
        <v>426359</v>
      </c>
      <c r="Z2225">
        <v>274</v>
      </c>
      <c r="AA2225">
        <v>760</v>
      </c>
      <c r="AB2225" t="s">
        <v>11049</v>
      </c>
    </row>
    <row r="2226" spans="1:28" x14ac:dyDescent="0.3">
      <c r="A2226" s="4" t="s">
        <v>11050</v>
      </c>
      <c r="B2226" t="s">
        <v>67</v>
      </c>
      <c r="C2226" t="s">
        <v>68</v>
      </c>
      <c r="D2226" t="s">
        <v>58</v>
      </c>
      <c r="E2226">
        <v>2006</v>
      </c>
      <c r="F2226">
        <v>108</v>
      </c>
      <c r="G2226" t="s">
        <v>10</v>
      </c>
      <c r="H2226" t="s">
        <v>11051</v>
      </c>
      <c r="I2226" s="4">
        <v>20000000</v>
      </c>
      <c r="J2226" s="4">
        <v>17803796</v>
      </c>
      <c r="K2226">
        <v>5.9</v>
      </c>
      <c r="L2226">
        <v>2.35</v>
      </c>
      <c r="M2226" t="s">
        <v>69</v>
      </c>
      <c r="N2226" t="s">
        <v>2560</v>
      </c>
      <c r="O2226">
        <v>480</v>
      </c>
      <c r="P2226" t="s">
        <v>1970</v>
      </c>
      <c r="Q2226">
        <v>970</v>
      </c>
      <c r="R2226" t="s">
        <v>647</v>
      </c>
      <c r="S2226">
        <v>931</v>
      </c>
      <c r="T2226" t="s">
        <v>4066</v>
      </c>
      <c r="U2226">
        <v>579</v>
      </c>
      <c r="V2226">
        <v>484</v>
      </c>
      <c r="W2226">
        <v>4374</v>
      </c>
      <c r="X2226">
        <v>1</v>
      </c>
      <c r="Y2226">
        <v>26100</v>
      </c>
      <c r="Z2226">
        <v>110</v>
      </c>
      <c r="AA2226">
        <v>97</v>
      </c>
      <c r="AB2226" t="s">
        <v>11052</v>
      </c>
    </row>
    <row r="2227" spans="1:28" x14ac:dyDescent="0.3">
      <c r="A2227" s="4" t="s">
        <v>11055</v>
      </c>
      <c r="B2227" t="s">
        <v>67</v>
      </c>
      <c r="C2227" t="s">
        <v>1487</v>
      </c>
      <c r="D2227" t="s">
        <v>58</v>
      </c>
      <c r="E2227">
        <v>2012</v>
      </c>
      <c r="F2227">
        <v>95</v>
      </c>
      <c r="G2227" t="s">
        <v>11054</v>
      </c>
      <c r="H2227" t="s">
        <v>11056</v>
      </c>
      <c r="I2227" s="4">
        <v>20000000</v>
      </c>
      <c r="J2227" s="4">
        <v>17529157</v>
      </c>
      <c r="K2227">
        <v>5</v>
      </c>
      <c r="L2227">
        <v>2.35</v>
      </c>
      <c r="M2227" t="s">
        <v>612</v>
      </c>
      <c r="N2227" t="s">
        <v>11053</v>
      </c>
      <c r="O2227">
        <v>83</v>
      </c>
      <c r="P2227" t="s">
        <v>3386</v>
      </c>
      <c r="Q2227">
        <v>991</v>
      </c>
      <c r="R2227" t="s">
        <v>5087</v>
      </c>
      <c r="S2227">
        <v>494</v>
      </c>
      <c r="T2227" t="s">
        <v>4258</v>
      </c>
      <c r="U2227">
        <v>206</v>
      </c>
      <c r="V2227">
        <v>25000</v>
      </c>
      <c r="W2227">
        <v>2173</v>
      </c>
      <c r="X2227">
        <v>0</v>
      </c>
      <c r="Y2227">
        <v>49888</v>
      </c>
      <c r="Z2227">
        <v>173</v>
      </c>
      <c r="AA2227">
        <v>220</v>
      </c>
      <c r="AB2227" t="s">
        <v>11057</v>
      </c>
    </row>
    <row r="2228" spans="1:28" x14ac:dyDescent="0.3">
      <c r="A2228" s="4" t="s">
        <v>11059</v>
      </c>
      <c r="B2228" t="s">
        <v>67</v>
      </c>
      <c r="C2228" t="s">
        <v>68</v>
      </c>
      <c r="D2228" t="s">
        <v>58</v>
      </c>
      <c r="E2228">
        <v>1996</v>
      </c>
      <c r="F2228">
        <v>108</v>
      </c>
      <c r="G2228" t="s">
        <v>11058</v>
      </c>
      <c r="H2228" t="s">
        <v>11060</v>
      </c>
      <c r="I2228" s="4">
        <v>19000000</v>
      </c>
      <c r="J2228" s="4">
        <v>25753840</v>
      </c>
      <c r="K2228">
        <v>7.3</v>
      </c>
      <c r="L2228">
        <v>1.85</v>
      </c>
      <c r="M2228" t="s">
        <v>612</v>
      </c>
      <c r="N2228" t="s">
        <v>4908</v>
      </c>
      <c r="O2228">
        <v>0</v>
      </c>
      <c r="P2228" t="s">
        <v>1783</v>
      </c>
      <c r="Q2228">
        <v>16000</v>
      </c>
      <c r="R2228" t="s">
        <v>520</v>
      </c>
      <c r="S2228">
        <v>4000</v>
      </c>
      <c r="T2228" t="s">
        <v>3312</v>
      </c>
      <c r="U2228">
        <v>844</v>
      </c>
      <c r="V2228">
        <v>12000</v>
      </c>
      <c r="W2228">
        <v>23296</v>
      </c>
      <c r="X2228">
        <v>2</v>
      </c>
      <c r="Y2228">
        <v>219091</v>
      </c>
      <c r="Z2228">
        <v>165</v>
      </c>
      <c r="AA2228">
        <v>592</v>
      </c>
      <c r="AB2228" t="s">
        <v>11061</v>
      </c>
    </row>
    <row r="2229" spans="1:28" x14ac:dyDescent="0.3">
      <c r="A2229" s="4" t="s">
        <v>11064</v>
      </c>
      <c r="B2229" t="s">
        <v>67</v>
      </c>
      <c r="C2229" t="s">
        <v>68</v>
      </c>
      <c r="D2229" t="s">
        <v>58</v>
      </c>
      <c r="E2229">
        <v>2005</v>
      </c>
      <c r="F2229">
        <v>68</v>
      </c>
      <c r="G2229" t="s">
        <v>11063</v>
      </c>
      <c r="H2229" t="s">
        <v>11065</v>
      </c>
      <c r="I2229" s="4">
        <v>20000000</v>
      </c>
      <c r="J2229" s="4">
        <v>18081626</v>
      </c>
      <c r="K2229">
        <v>6.4</v>
      </c>
      <c r="L2229">
        <v>1.85</v>
      </c>
      <c r="M2229" t="s">
        <v>304</v>
      </c>
      <c r="N2229" t="s">
        <v>11062</v>
      </c>
      <c r="O2229">
        <v>0</v>
      </c>
      <c r="P2229" t="s">
        <v>10767</v>
      </c>
      <c r="Q2229">
        <v>304</v>
      </c>
      <c r="R2229" t="s">
        <v>8303</v>
      </c>
      <c r="S2229">
        <v>286</v>
      </c>
      <c r="T2229" t="s">
        <v>1799</v>
      </c>
      <c r="U2229">
        <v>253</v>
      </c>
      <c r="V2229">
        <v>264</v>
      </c>
      <c r="W2229">
        <v>861</v>
      </c>
      <c r="X2229">
        <v>0</v>
      </c>
      <c r="Y2229">
        <v>4180</v>
      </c>
      <c r="Z2229">
        <v>45</v>
      </c>
      <c r="AA2229">
        <v>32</v>
      </c>
      <c r="AB2229" t="s">
        <v>11066</v>
      </c>
    </row>
    <row r="2230" spans="1:28" x14ac:dyDescent="0.3">
      <c r="A2230" s="4" t="s">
        <v>11067</v>
      </c>
      <c r="B2230" t="s">
        <v>67</v>
      </c>
      <c r="C2230" t="s">
        <v>68</v>
      </c>
      <c r="D2230" t="s">
        <v>58</v>
      </c>
      <c r="E2230">
        <v>1995</v>
      </c>
      <c r="F2230">
        <v>103</v>
      </c>
      <c r="G2230" t="s">
        <v>1437</v>
      </c>
      <c r="H2230" t="s">
        <v>11069</v>
      </c>
      <c r="I2230" s="4">
        <v>20000000</v>
      </c>
      <c r="J2230" s="4">
        <v>17518220</v>
      </c>
      <c r="K2230">
        <v>6.6</v>
      </c>
      <c r="L2230">
        <v>1.85</v>
      </c>
      <c r="M2230" t="s">
        <v>69</v>
      </c>
      <c r="N2230" t="s">
        <v>9169</v>
      </c>
      <c r="O2230">
        <v>0</v>
      </c>
      <c r="P2230" t="s">
        <v>124</v>
      </c>
      <c r="Q2230">
        <v>21000</v>
      </c>
      <c r="R2230" t="s">
        <v>2080</v>
      </c>
      <c r="S2230">
        <v>1000</v>
      </c>
      <c r="T2230" t="s">
        <v>11068</v>
      </c>
      <c r="U2230">
        <v>801</v>
      </c>
      <c r="V2230">
        <v>0</v>
      </c>
      <c r="W2230">
        <v>25263</v>
      </c>
      <c r="X2230">
        <v>1</v>
      </c>
      <c r="Y2230">
        <v>9105</v>
      </c>
      <c r="Z2230">
        <v>45</v>
      </c>
      <c r="AA2230">
        <v>76</v>
      </c>
      <c r="AB2230" t="s">
        <v>11070</v>
      </c>
    </row>
    <row r="2231" spans="1:28" x14ac:dyDescent="0.3">
      <c r="A2231" s="4" t="s">
        <v>11075</v>
      </c>
      <c r="B2231" t="s">
        <v>7236</v>
      </c>
      <c r="C2231" t="s">
        <v>3869</v>
      </c>
      <c r="D2231" t="s">
        <v>58</v>
      </c>
      <c r="E2231">
        <v>2004</v>
      </c>
      <c r="F2231">
        <v>99</v>
      </c>
      <c r="G2231" t="s">
        <v>11073</v>
      </c>
      <c r="H2231" t="s">
        <v>11077</v>
      </c>
      <c r="I2231" s="4">
        <v>20000000</v>
      </c>
      <c r="J2231" s="4">
        <v>17104669</v>
      </c>
      <c r="K2231">
        <v>7.8</v>
      </c>
      <c r="L2231">
        <v>2.35</v>
      </c>
      <c r="M2231" t="s">
        <v>612</v>
      </c>
      <c r="N2231" t="s">
        <v>11071</v>
      </c>
      <c r="O2231">
        <v>0</v>
      </c>
      <c r="P2231" t="s">
        <v>11074</v>
      </c>
      <c r="Q2231">
        <v>264</v>
      </c>
      <c r="R2231" t="s">
        <v>11072</v>
      </c>
      <c r="S2231">
        <v>62</v>
      </c>
      <c r="T2231" t="s">
        <v>11076</v>
      </c>
      <c r="U2231">
        <v>59</v>
      </c>
      <c r="V2231">
        <v>0</v>
      </c>
      <c r="W2231">
        <v>537</v>
      </c>
      <c r="X2231">
        <v>1</v>
      </c>
      <c r="Y2231">
        <v>99353</v>
      </c>
      <c r="Z2231">
        <v>377</v>
      </c>
      <c r="AA2231">
        <v>354</v>
      </c>
      <c r="AB2231" t="s">
        <v>11078</v>
      </c>
    </row>
    <row r="2232" spans="1:28" x14ac:dyDescent="0.3">
      <c r="A2232" s="4" t="s">
        <v>24098</v>
      </c>
      <c r="B2232" t="s">
        <v>67</v>
      </c>
      <c r="C2232" t="s">
        <v>68</v>
      </c>
      <c r="D2232" t="s">
        <v>58</v>
      </c>
      <c r="E2232" t="s">
        <v>24161</v>
      </c>
      <c r="F2232">
        <v>30</v>
      </c>
      <c r="G2232" t="s">
        <v>10</v>
      </c>
      <c r="H2232" t="s">
        <v>11081</v>
      </c>
      <c r="I2232" s="4" t="s">
        <v>24161</v>
      </c>
      <c r="J2232" s="4" t="s">
        <v>24161</v>
      </c>
      <c r="K2232">
        <v>6.7</v>
      </c>
      <c r="L2232">
        <v>1.33</v>
      </c>
      <c r="M2232" t="s">
        <v>24161</v>
      </c>
      <c r="N2232" t="s">
        <v>24161</v>
      </c>
      <c r="O2232" t="s">
        <v>24161</v>
      </c>
      <c r="P2232" t="s">
        <v>10085</v>
      </c>
      <c r="Q2232">
        <v>909</v>
      </c>
      <c r="R2232" t="s">
        <v>11079</v>
      </c>
      <c r="S2232">
        <v>417</v>
      </c>
      <c r="T2232" t="s">
        <v>11080</v>
      </c>
      <c r="U2232">
        <v>215</v>
      </c>
      <c r="V2232">
        <v>4</v>
      </c>
      <c r="W2232">
        <v>1557</v>
      </c>
      <c r="X2232">
        <v>2</v>
      </c>
      <c r="Y2232">
        <v>114</v>
      </c>
      <c r="Z2232" t="s">
        <v>24161</v>
      </c>
      <c r="AA2232">
        <v>6</v>
      </c>
      <c r="AB2232" t="s">
        <v>11082</v>
      </c>
    </row>
    <row r="2233" spans="1:28" x14ac:dyDescent="0.3">
      <c r="A2233" s="4" t="s">
        <v>11085</v>
      </c>
      <c r="B2233" t="s">
        <v>67</v>
      </c>
      <c r="C2233" t="s">
        <v>68</v>
      </c>
      <c r="D2233" t="s">
        <v>58</v>
      </c>
      <c r="E2233">
        <v>2002</v>
      </c>
      <c r="F2233">
        <v>88</v>
      </c>
      <c r="G2233" t="s">
        <v>11084</v>
      </c>
      <c r="H2233" t="s">
        <v>11086</v>
      </c>
      <c r="I2233" s="4">
        <v>35000000</v>
      </c>
      <c r="J2233" s="4">
        <v>16988996</v>
      </c>
      <c r="K2233">
        <v>4</v>
      </c>
      <c r="L2233">
        <v>1.85</v>
      </c>
      <c r="M2233" t="s">
        <v>304</v>
      </c>
      <c r="N2233" t="s">
        <v>11083</v>
      </c>
      <c r="O2233">
        <v>0</v>
      </c>
      <c r="P2233" t="s">
        <v>2208</v>
      </c>
      <c r="Q2233">
        <v>3000</v>
      </c>
      <c r="R2233" t="s">
        <v>8868</v>
      </c>
      <c r="S2233">
        <v>968</v>
      </c>
      <c r="T2233" t="s">
        <v>1171</v>
      </c>
      <c r="U2233">
        <v>939</v>
      </c>
      <c r="V2233">
        <v>422</v>
      </c>
      <c r="W2233">
        <v>8189</v>
      </c>
      <c r="X2233">
        <v>1</v>
      </c>
      <c r="Y2233">
        <v>3875</v>
      </c>
      <c r="Z2233">
        <v>43</v>
      </c>
      <c r="AA2233">
        <v>75</v>
      </c>
      <c r="AB2233" t="s">
        <v>11087</v>
      </c>
    </row>
    <row r="2234" spans="1:28" x14ac:dyDescent="0.3">
      <c r="A2234" s="4" t="s">
        <v>11089</v>
      </c>
      <c r="B2234" t="s">
        <v>11093</v>
      </c>
      <c r="C2234" t="s">
        <v>68</v>
      </c>
      <c r="D2234" t="s">
        <v>58</v>
      </c>
      <c r="E2234">
        <v>2007</v>
      </c>
      <c r="F2234">
        <v>128</v>
      </c>
      <c r="G2234" t="s">
        <v>19</v>
      </c>
      <c r="H2234" t="s">
        <v>11091</v>
      </c>
      <c r="I2234" s="4">
        <v>20000000</v>
      </c>
      <c r="J2234" s="4">
        <v>15797907</v>
      </c>
      <c r="K2234">
        <v>7.6</v>
      </c>
      <c r="L2234">
        <v>2.35</v>
      </c>
      <c r="M2234" t="s">
        <v>69</v>
      </c>
      <c r="N2234" t="s">
        <v>152</v>
      </c>
      <c r="O2234">
        <v>395</v>
      </c>
      <c r="P2234" t="s">
        <v>11088</v>
      </c>
      <c r="Q2234">
        <v>283</v>
      </c>
      <c r="R2234" t="s">
        <v>7458</v>
      </c>
      <c r="S2234">
        <v>206</v>
      </c>
      <c r="T2234" t="s">
        <v>11090</v>
      </c>
      <c r="U2234">
        <v>161</v>
      </c>
      <c r="V2234">
        <v>0</v>
      </c>
      <c r="W2234">
        <v>904</v>
      </c>
      <c r="X2234">
        <v>0</v>
      </c>
      <c r="Y2234">
        <v>68119</v>
      </c>
      <c r="Z2234">
        <v>201</v>
      </c>
      <c r="AA2234">
        <v>230</v>
      </c>
      <c r="AB2234" t="s">
        <v>11092</v>
      </c>
    </row>
    <row r="2235" spans="1:28" x14ac:dyDescent="0.3">
      <c r="A2235" s="4" t="s">
        <v>11094</v>
      </c>
      <c r="B2235" t="s">
        <v>67</v>
      </c>
      <c r="C2235" t="s">
        <v>68</v>
      </c>
      <c r="D2235" t="s">
        <v>58</v>
      </c>
      <c r="E2235">
        <v>2003</v>
      </c>
      <c r="F2235">
        <v>124</v>
      </c>
      <c r="G2235" t="s">
        <v>19</v>
      </c>
      <c r="H2235" t="s">
        <v>11095</v>
      </c>
      <c r="I2235" s="4">
        <v>20000000</v>
      </c>
      <c r="J2235" s="4">
        <v>16248701</v>
      </c>
      <c r="K2235">
        <v>7.7</v>
      </c>
      <c r="L2235">
        <v>1.85</v>
      </c>
      <c r="M2235" t="s">
        <v>612</v>
      </c>
      <c r="N2235" t="s">
        <v>1157</v>
      </c>
      <c r="O2235">
        <v>0</v>
      </c>
      <c r="P2235" t="s">
        <v>235</v>
      </c>
      <c r="Q2235">
        <v>6000</v>
      </c>
      <c r="R2235" t="s">
        <v>386</v>
      </c>
      <c r="S2235">
        <v>979</v>
      </c>
      <c r="T2235" t="s">
        <v>3010</v>
      </c>
      <c r="U2235">
        <v>430</v>
      </c>
      <c r="V2235">
        <v>0</v>
      </c>
      <c r="W2235">
        <v>7567</v>
      </c>
      <c r="X2235">
        <v>0</v>
      </c>
      <c r="Y2235">
        <v>189683</v>
      </c>
      <c r="Z2235">
        <v>192</v>
      </c>
      <c r="AA2235">
        <v>559</v>
      </c>
      <c r="AB2235" t="s">
        <v>11096</v>
      </c>
    </row>
    <row r="2236" spans="1:28" x14ac:dyDescent="0.3">
      <c r="A2236" s="4" t="s">
        <v>11099</v>
      </c>
      <c r="B2236" t="s">
        <v>67</v>
      </c>
      <c r="C2236" t="s">
        <v>68</v>
      </c>
      <c r="D2236" t="s">
        <v>58</v>
      </c>
      <c r="E2236">
        <v>2004</v>
      </c>
      <c r="F2236">
        <v>84</v>
      </c>
      <c r="G2236" t="s">
        <v>491</v>
      </c>
      <c r="H2236" t="s">
        <v>11101</v>
      </c>
      <c r="I2236" s="4">
        <v>20000000</v>
      </c>
      <c r="J2236" s="4">
        <v>15712072</v>
      </c>
      <c r="K2236">
        <v>5.8</v>
      </c>
      <c r="L2236">
        <v>2.35</v>
      </c>
      <c r="M2236" t="s">
        <v>69</v>
      </c>
      <c r="N2236" t="s">
        <v>11097</v>
      </c>
      <c r="O2236">
        <v>2</v>
      </c>
      <c r="P2236" t="s">
        <v>2068</v>
      </c>
      <c r="Q2236">
        <v>787</v>
      </c>
      <c r="R2236" t="s">
        <v>11098</v>
      </c>
      <c r="S2236">
        <v>555</v>
      </c>
      <c r="T2236" t="s">
        <v>11100</v>
      </c>
      <c r="U2236">
        <v>472</v>
      </c>
      <c r="V2236">
        <v>269</v>
      </c>
      <c r="W2236">
        <v>2915</v>
      </c>
      <c r="X2236">
        <v>0</v>
      </c>
      <c r="Y2236">
        <v>13210</v>
      </c>
      <c r="Z2236">
        <v>77</v>
      </c>
      <c r="AA2236">
        <v>138</v>
      </c>
      <c r="AB2236" t="s">
        <v>11102</v>
      </c>
    </row>
    <row r="2237" spans="1:28" x14ac:dyDescent="0.3">
      <c r="A2237" s="4" t="s">
        <v>11104</v>
      </c>
      <c r="B2237" t="s">
        <v>67</v>
      </c>
      <c r="C2237" t="s">
        <v>68</v>
      </c>
      <c r="D2237" t="s">
        <v>58</v>
      </c>
      <c r="E2237">
        <v>2003</v>
      </c>
      <c r="F2237">
        <v>101</v>
      </c>
      <c r="G2237" t="s">
        <v>1700</v>
      </c>
      <c r="H2237" t="s">
        <v>11105</v>
      </c>
      <c r="I2237" s="4">
        <v>20000000</v>
      </c>
      <c r="J2237" s="4">
        <v>15408822</v>
      </c>
      <c r="K2237">
        <v>5.6</v>
      </c>
      <c r="L2237">
        <v>1.85</v>
      </c>
      <c r="M2237" t="s">
        <v>69</v>
      </c>
      <c r="N2237" t="s">
        <v>11103</v>
      </c>
      <c r="O2237">
        <v>13</v>
      </c>
      <c r="P2237" t="s">
        <v>5048</v>
      </c>
      <c r="Q2237">
        <v>651</v>
      </c>
      <c r="R2237" t="s">
        <v>5543</v>
      </c>
      <c r="S2237">
        <v>555</v>
      </c>
      <c r="T2237" t="s">
        <v>6867</v>
      </c>
      <c r="U2237">
        <v>499</v>
      </c>
      <c r="V2237">
        <v>401</v>
      </c>
      <c r="W2237">
        <v>2698</v>
      </c>
      <c r="X2237">
        <v>3</v>
      </c>
      <c r="Y2237">
        <v>14147</v>
      </c>
      <c r="Z2237">
        <v>81</v>
      </c>
      <c r="AA2237">
        <v>92</v>
      </c>
      <c r="AB2237" t="s">
        <v>11106</v>
      </c>
    </row>
    <row r="2238" spans="1:28" x14ac:dyDescent="0.3">
      <c r="A2238" s="4" t="s">
        <v>11109</v>
      </c>
      <c r="B2238" t="s">
        <v>67</v>
      </c>
      <c r="C2238" t="s">
        <v>68</v>
      </c>
      <c r="D2238" t="s">
        <v>58</v>
      </c>
      <c r="E2238">
        <v>2000</v>
      </c>
      <c r="F2238">
        <v>98</v>
      </c>
      <c r="G2238" t="s">
        <v>1700</v>
      </c>
      <c r="H2238" t="s">
        <v>11111</v>
      </c>
      <c r="I2238" s="4">
        <v>20000000</v>
      </c>
      <c r="J2238" s="4">
        <v>15464026</v>
      </c>
      <c r="K2238">
        <v>5.3</v>
      </c>
      <c r="L2238">
        <v>1.85</v>
      </c>
      <c r="M2238" t="s">
        <v>69</v>
      </c>
      <c r="N2238" t="s">
        <v>11107</v>
      </c>
      <c r="O2238">
        <v>143</v>
      </c>
      <c r="P2238" t="s">
        <v>5600</v>
      </c>
      <c r="Q2238">
        <v>302</v>
      </c>
      <c r="R2238" t="s">
        <v>11108</v>
      </c>
      <c r="S2238">
        <v>216</v>
      </c>
      <c r="T2238" t="s">
        <v>11110</v>
      </c>
      <c r="U2238">
        <v>153</v>
      </c>
      <c r="V2238">
        <v>1000</v>
      </c>
      <c r="W2238">
        <v>1189</v>
      </c>
      <c r="X2238">
        <v>2</v>
      </c>
      <c r="Y2238">
        <v>23076</v>
      </c>
      <c r="Z2238">
        <v>81</v>
      </c>
      <c r="AA2238">
        <v>158</v>
      </c>
      <c r="AB2238" t="s">
        <v>11112</v>
      </c>
    </row>
    <row r="2239" spans="1:28" x14ac:dyDescent="0.3">
      <c r="A2239" s="4" t="s">
        <v>11115</v>
      </c>
      <c r="B2239" t="s">
        <v>67</v>
      </c>
      <c r="C2239" t="s">
        <v>68</v>
      </c>
      <c r="D2239" t="s">
        <v>58</v>
      </c>
      <c r="E2239">
        <v>2009</v>
      </c>
      <c r="F2239">
        <v>105</v>
      </c>
      <c r="G2239" t="s">
        <v>11113</v>
      </c>
      <c r="H2239" t="s">
        <v>11117</v>
      </c>
      <c r="I2239" s="4" t="s">
        <v>24161</v>
      </c>
      <c r="J2239" s="4">
        <v>14359793</v>
      </c>
      <c r="K2239">
        <v>7.4</v>
      </c>
      <c r="L2239">
        <v>1.85</v>
      </c>
      <c r="M2239" t="s">
        <v>612</v>
      </c>
      <c r="N2239" t="s">
        <v>3816</v>
      </c>
      <c r="O2239">
        <v>909</v>
      </c>
      <c r="P2239" t="s">
        <v>11114</v>
      </c>
      <c r="Q2239">
        <v>1000</v>
      </c>
      <c r="R2239" t="s">
        <v>3816</v>
      </c>
      <c r="S2239">
        <v>909</v>
      </c>
      <c r="T2239" t="s">
        <v>11116</v>
      </c>
      <c r="U2239">
        <v>173</v>
      </c>
      <c r="V2239">
        <v>10000</v>
      </c>
      <c r="W2239">
        <v>2327</v>
      </c>
      <c r="X2239">
        <v>0</v>
      </c>
      <c r="Y2239">
        <v>35137</v>
      </c>
      <c r="Z2239">
        <v>222</v>
      </c>
      <c r="AA2239">
        <v>188</v>
      </c>
      <c r="AB2239" t="s">
        <v>11118</v>
      </c>
    </row>
    <row r="2240" spans="1:28" x14ac:dyDescent="0.3">
      <c r="A2240" s="4" t="s">
        <v>11121</v>
      </c>
      <c r="B2240" t="s">
        <v>67</v>
      </c>
      <c r="C2240" t="s">
        <v>68</v>
      </c>
      <c r="D2240" t="s">
        <v>58</v>
      </c>
      <c r="E2240">
        <v>1965</v>
      </c>
      <c r="F2240">
        <v>225</v>
      </c>
      <c r="G2240" t="s">
        <v>5940</v>
      </c>
      <c r="H2240" t="s">
        <v>11122</v>
      </c>
      <c r="I2240" s="4">
        <v>20000000</v>
      </c>
      <c r="J2240" s="4">
        <v>8000000</v>
      </c>
      <c r="K2240">
        <v>6.6</v>
      </c>
      <c r="L2240">
        <v>2.76</v>
      </c>
      <c r="M2240" t="s">
        <v>304</v>
      </c>
      <c r="N2240" t="s">
        <v>11119</v>
      </c>
      <c r="O2240">
        <v>126</v>
      </c>
      <c r="P2240" t="s">
        <v>3274</v>
      </c>
      <c r="Q2240">
        <v>940</v>
      </c>
      <c r="R2240" t="s">
        <v>11120</v>
      </c>
      <c r="S2240">
        <v>208</v>
      </c>
      <c r="T2240" t="s">
        <v>5879</v>
      </c>
      <c r="U2240">
        <v>202</v>
      </c>
      <c r="V2240">
        <v>1000</v>
      </c>
      <c r="W2240">
        <v>1934</v>
      </c>
      <c r="X2240">
        <v>6</v>
      </c>
      <c r="Y2240">
        <v>6484</v>
      </c>
      <c r="Z2240">
        <v>27</v>
      </c>
      <c r="AA2240">
        <v>100</v>
      </c>
      <c r="AB2240" t="s">
        <v>11123</v>
      </c>
    </row>
    <row r="2241" spans="1:28" x14ac:dyDescent="0.3">
      <c r="A2241" s="4" t="s">
        <v>11125</v>
      </c>
      <c r="B2241" t="s">
        <v>67</v>
      </c>
      <c r="C2241" t="s">
        <v>68</v>
      </c>
      <c r="D2241" t="s">
        <v>58</v>
      </c>
      <c r="E2241">
        <v>2015</v>
      </c>
      <c r="F2241">
        <v>111</v>
      </c>
      <c r="G2241" t="s">
        <v>2161</v>
      </c>
      <c r="H2241" t="s">
        <v>11127</v>
      </c>
      <c r="I2241" s="4">
        <v>19500000</v>
      </c>
      <c r="J2241" s="4" t="s">
        <v>24161</v>
      </c>
      <c r="K2241">
        <v>6.2</v>
      </c>
      <c r="L2241">
        <v>2.35</v>
      </c>
      <c r="M2241" t="s">
        <v>69</v>
      </c>
      <c r="N2241" t="s">
        <v>11124</v>
      </c>
      <c r="O2241">
        <v>53</v>
      </c>
      <c r="P2241" t="s">
        <v>1549</v>
      </c>
      <c r="Q2241">
        <v>8000</v>
      </c>
      <c r="R2241" t="s">
        <v>3057</v>
      </c>
      <c r="S2241">
        <v>963</v>
      </c>
      <c r="T2241" t="s">
        <v>11126</v>
      </c>
      <c r="U2241">
        <v>233</v>
      </c>
      <c r="V2241">
        <v>0</v>
      </c>
      <c r="W2241">
        <v>9941</v>
      </c>
      <c r="X2241">
        <v>0</v>
      </c>
      <c r="Y2241">
        <v>20186</v>
      </c>
      <c r="Z2241">
        <v>155</v>
      </c>
      <c r="AA2241">
        <v>81</v>
      </c>
      <c r="AB2241" t="s">
        <v>11128</v>
      </c>
    </row>
    <row r="2242" spans="1:28" x14ac:dyDescent="0.3">
      <c r="A2242" s="4" t="s">
        <v>11129</v>
      </c>
      <c r="B2242" t="s">
        <v>67</v>
      </c>
      <c r="C2242" t="s">
        <v>68</v>
      </c>
      <c r="D2242" t="s">
        <v>58</v>
      </c>
      <c r="E2242">
        <v>2008</v>
      </c>
      <c r="F2242">
        <v>88</v>
      </c>
      <c r="G2242" t="s">
        <v>10</v>
      </c>
      <c r="H2242" t="s">
        <v>11130</v>
      </c>
      <c r="I2242" s="4">
        <v>25000000</v>
      </c>
      <c r="J2242" s="4">
        <v>14174654</v>
      </c>
      <c r="K2242">
        <v>1.9</v>
      </c>
      <c r="L2242">
        <v>1.85</v>
      </c>
      <c r="M2242" t="s">
        <v>69</v>
      </c>
      <c r="N2242" t="s">
        <v>8373</v>
      </c>
      <c r="O2242">
        <v>82</v>
      </c>
      <c r="P2242" t="s">
        <v>2631</v>
      </c>
      <c r="Q2242">
        <v>869</v>
      </c>
      <c r="R2242" t="s">
        <v>4982</v>
      </c>
      <c r="S2242">
        <v>624</v>
      </c>
      <c r="T2242" t="s">
        <v>538</v>
      </c>
      <c r="U2242">
        <v>329</v>
      </c>
      <c r="V2242">
        <v>0</v>
      </c>
      <c r="W2242">
        <v>2857</v>
      </c>
      <c r="X2242">
        <v>0</v>
      </c>
      <c r="Y2242">
        <v>74945</v>
      </c>
      <c r="Z2242">
        <v>111</v>
      </c>
      <c r="AA2242">
        <v>359</v>
      </c>
      <c r="AB2242" t="s">
        <v>11131</v>
      </c>
    </row>
    <row r="2243" spans="1:28" x14ac:dyDescent="0.3">
      <c r="A2243" s="4" t="s">
        <v>11132</v>
      </c>
      <c r="B2243" t="s">
        <v>67</v>
      </c>
      <c r="C2243" t="s">
        <v>68</v>
      </c>
      <c r="D2243" t="s">
        <v>58</v>
      </c>
      <c r="E2243">
        <v>2009</v>
      </c>
      <c r="F2243">
        <v>88</v>
      </c>
      <c r="G2243" t="s">
        <v>361</v>
      </c>
      <c r="H2243" t="s">
        <v>11134</v>
      </c>
      <c r="I2243" s="4">
        <v>27000000</v>
      </c>
      <c r="J2243" s="4">
        <v>15988876</v>
      </c>
      <c r="K2243">
        <v>5.7</v>
      </c>
      <c r="L2243">
        <v>2.35</v>
      </c>
      <c r="M2243" t="s">
        <v>69</v>
      </c>
      <c r="N2243" t="s">
        <v>6469</v>
      </c>
      <c r="O2243">
        <v>190</v>
      </c>
      <c r="P2243" t="s">
        <v>6400</v>
      </c>
      <c r="Q2243">
        <v>137000</v>
      </c>
      <c r="R2243" t="s">
        <v>3996</v>
      </c>
      <c r="S2243">
        <v>459</v>
      </c>
      <c r="T2243" t="s">
        <v>11133</v>
      </c>
      <c r="U2243">
        <v>163</v>
      </c>
      <c r="V2243">
        <v>0</v>
      </c>
      <c r="W2243">
        <v>137712</v>
      </c>
      <c r="X2243">
        <v>6</v>
      </c>
      <c r="Y2243">
        <v>26236</v>
      </c>
      <c r="Z2243">
        <v>107</v>
      </c>
      <c r="AA2243">
        <v>110</v>
      </c>
      <c r="AB2243" t="s">
        <v>11135</v>
      </c>
    </row>
    <row r="2244" spans="1:28" x14ac:dyDescent="0.3">
      <c r="A2244" s="4" t="s">
        <v>11136</v>
      </c>
      <c r="B2244" t="s">
        <v>67</v>
      </c>
      <c r="C2244" t="s">
        <v>68</v>
      </c>
      <c r="D2244" t="s">
        <v>58</v>
      </c>
      <c r="E2244">
        <v>1997</v>
      </c>
      <c r="F2244">
        <v>94</v>
      </c>
      <c r="G2244" t="s">
        <v>449</v>
      </c>
      <c r="H2244" t="s">
        <v>11138</v>
      </c>
      <c r="I2244" s="4">
        <v>20000000</v>
      </c>
      <c r="J2244" s="4">
        <v>13801755</v>
      </c>
      <c r="K2244">
        <v>6.6</v>
      </c>
      <c r="L2244">
        <v>1.85</v>
      </c>
      <c r="M2244" t="s">
        <v>122</v>
      </c>
      <c r="N2244" t="s">
        <v>2479</v>
      </c>
      <c r="O2244">
        <v>36</v>
      </c>
      <c r="P2244" t="s">
        <v>574</v>
      </c>
      <c r="Q2244">
        <v>13000</v>
      </c>
      <c r="R2244" t="s">
        <v>4815</v>
      </c>
      <c r="S2244">
        <v>828</v>
      </c>
      <c r="T2244" t="s">
        <v>11137</v>
      </c>
      <c r="U2244">
        <v>507</v>
      </c>
      <c r="V2244">
        <v>0</v>
      </c>
      <c r="W2244">
        <v>15183</v>
      </c>
      <c r="X2244">
        <v>1</v>
      </c>
      <c r="Y2244">
        <v>23928</v>
      </c>
      <c r="Z2244">
        <v>34</v>
      </c>
      <c r="AA2244">
        <v>100</v>
      </c>
      <c r="AB2244" t="s">
        <v>11139</v>
      </c>
    </row>
    <row r="2245" spans="1:28" x14ac:dyDescent="0.3">
      <c r="A2245" s="4" t="s">
        <v>11141</v>
      </c>
      <c r="B2245" t="s">
        <v>67</v>
      </c>
      <c r="C2245" t="s">
        <v>68</v>
      </c>
      <c r="D2245" t="s">
        <v>58</v>
      </c>
      <c r="E2245">
        <v>2011</v>
      </c>
      <c r="F2245">
        <v>117</v>
      </c>
      <c r="G2245" t="s">
        <v>1700</v>
      </c>
      <c r="H2245" t="s">
        <v>11142</v>
      </c>
      <c r="I2245" s="4">
        <v>20000000</v>
      </c>
      <c r="J2245" s="4">
        <v>13987482</v>
      </c>
      <c r="K2245">
        <v>6</v>
      </c>
      <c r="L2245">
        <v>1.85</v>
      </c>
      <c r="M2245" t="s">
        <v>612</v>
      </c>
      <c r="N2245" t="s">
        <v>11140</v>
      </c>
      <c r="O2245">
        <v>20</v>
      </c>
      <c r="P2245" t="s">
        <v>249</v>
      </c>
      <c r="Q2245">
        <v>11000</v>
      </c>
      <c r="R2245" t="s">
        <v>9666</v>
      </c>
      <c r="S2245">
        <v>904</v>
      </c>
      <c r="T2245" t="s">
        <v>997</v>
      </c>
      <c r="U2245">
        <v>783</v>
      </c>
      <c r="V2245">
        <v>0</v>
      </c>
      <c r="W2245">
        <v>15713</v>
      </c>
      <c r="X2245">
        <v>1</v>
      </c>
      <c r="Y2245">
        <v>58957</v>
      </c>
      <c r="Z2245">
        <v>151</v>
      </c>
      <c r="AA2245">
        <v>91</v>
      </c>
      <c r="AB2245" t="s">
        <v>11143</v>
      </c>
    </row>
    <row r="2246" spans="1:28" x14ac:dyDescent="0.3">
      <c r="A2246" s="4" t="s">
        <v>11145</v>
      </c>
      <c r="B2246" t="s">
        <v>67</v>
      </c>
      <c r="C2246" t="s">
        <v>1487</v>
      </c>
      <c r="D2246" t="s">
        <v>58</v>
      </c>
      <c r="E2246">
        <v>2012</v>
      </c>
      <c r="F2246">
        <v>95</v>
      </c>
      <c r="G2246" t="s">
        <v>254</v>
      </c>
      <c r="H2246" t="s">
        <v>11147</v>
      </c>
      <c r="I2246" s="4">
        <v>20000000</v>
      </c>
      <c r="J2246" s="4">
        <v>14291570</v>
      </c>
      <c r="K2246">
        <v>6.1</v>
      </c>
      <c r="L2246">
        <v>2.35</v>
      </c>
      <c r="M2246" t="s">
        <v>69</v>
      </c>
      <c r="N2246" t="s">
        <v>11144</v>
      </c>
      <c r="O2246">
        <v>4</v>
      </c>
      <c r="P2246" t="s">
        <v>2886</v>
      </c>
      <c r="Q2246">
        <v>788</v>
      </c>
      <c r="R2246" t="s">
        <v>3934</v>
      </c>
      <c r="S2246">
        <v>447</v>
      </c>
      <c r="T2246" t="s">
        <v>11146</v>
      </c>
      <c r="U2246">
        <v>80</v>
      </c>
      <c r="V2246">
        <v>10000</v>
      </c>
      <c r="W2246">
        <v>1414</v>
      </c>
      <c r="X2246">
        <v>2</v>
      </c>
      <c r="Y2246">
        <v>82082</v>
      </c>
      <c r="Z2246">
        <v>289</v>
      </c>
      <c r="AA2246">
        <v>236</v>
      </c>
      <c r="AB2246" t="s">
        <v>11148</v>
      </c>
    </row>
    <row r="2247" spans="1:28" x14ac:dyDescent="0.3">
      <c r="A2247" s="4" t="s">
        <v>11149</v>
      </c>
      <c r="B2247" t="s">
        <v>67</v>
      </c>
      <c r="C2247" t="s">
        <v>68</v>
      </c>
      <c r="D2247" t="s">
        <v>58</v>
      </c>
      <c r="E2247">
        <v>2004</v>
      </c>
      <c r="F2247">
        <v>99</v>
      </c>
      <c r="G2247" t="s">
        <v>10</v>
      </c>
      <c r="H2247" t="s">
        <v>11151</v>
      </c>
      <c r="I2247" s="4">
        <v>40000000</v>
      </c>
      <c r="J2247" s="4">
        <v>12181484</v>
      </c>
      <c r="K2247">
        <v>4.8</v>
      </c>
      <c r="L2247">
        <v>1.85</v>
      </c>
      <c r="M2247" t="s">
        <v>69</v>
      </c>
      <c r="N2247" t="s">
        <v>3136</v>
      </c>
      <c r="O2247">
        <v>272</v>
      </c>
      <c r="P2247" t="s">
        <v>506</v>
      </c>
      <c r="Q2247">
        <v>1000</v>
      </c>
      <c r="R2247" t="s">
        <v>4395</v>
      </c>
      <c r="S2247">
        <v>87</v>
      </c>
      <c r="T2247" t="s">
        <v>11150</v>
      </c>
      <c r="U2247">
        <v>62</v>
      </c>
      <c r="V2247">
        <v>713</v>
      </c>
      <c r="W2247">
        <v>1189</v>
      </c>
      <c r="X2247">
        <v>1</v>
      </c>
      <c r="Y2247">
        <v>26390</v>
      </c>
      <c r="Z2247">
        <v>76</v>
      </c>
      <c r="AA2247">
        <v>176</v>
      </c>
      <c r="AB2247" t="s">
        <v>11152</v>
      </c>
    </row>
    <row r="2248" spans="1:28" x14ac:dyDescent="0.3">
      <c r="A2248" s="4" t="s">
        <v>11153</v>
      </c>
      <c r="B2248" t="s">
        <v>67</v>
      </c>
      <c r="C2248" t="s">
        <v>68</v>
      </c>
      <c r="D2248" t="s">
        <v>58</v>
      </c>
      <c r="E2248">
        <v>2009</v>
      </c>
      <c r="F2248">
        <v>96</v>
      </c>
      <c r="G2248" t="s">
        <v>1423</v>
      </c>
      <c r="H2248" t="s">
        <v>11154</v>
      </c>
      <c r="I2248" s="4">
        <v>20000000</v>
      </c>
      <c r="J2248" s="4">
        <v>13630226</v>
      </c>
      <c r="K2248">
        <v>6.2</v>
      </c>
      <c r="L2248">
        <v>1.85</v>
      </c>
      <c r="M2248" t="s">
        <v>612</v>
      </c>
      <c r="N2248" t="s">
        <v>4538</v>
      </c>
      <c r="O2248">
        <v>83</v>
      </c>
      <c r="P2248" t="s">
        <v>362</v>
      </c>
      <c r="Q2248">
        <v>26000</v>
      </c>
      <c r="R2248" t="s">
        <v>406</v>
      </c>
      <c r="S2248">
        <v>968</v>
      </c>
      <c r="T2248" t="s">
        <v>4652</v>
      </c>
      <c r="U2248">
        <v>926</v>
      </c>
      <c r="V2248">
        <v>0</v>
      </c>
      <c r="W2248">
        <v>30541</v>
      </c>
      <c r="X2248">
        <v>0</v>
      </c>
      <c r="Y2248">
        <v>112516</v>
      </c>
      <c r="Z2248">
        <v>150</v>
      </c>
      <c r="AA2248">
        <v>223</v>
      </c>
      <c r="AB2248" t="s">
        <v>11155</v>
      </c>
    </row>
    <row r="2249" spans="1:28" x14ac:dyDescent="0.3">
      <c r="A2249" s="4" t="s">
        <v>11156</v>
      </c>
      <c r="B2249" t="s">
        <v>67</v>
      </c>
      <c r="C2249" t="s">
        <v>68</v>
      </c>
      <c r="D2249" t="s">
        <v>58</v>
      </c>
      <c r="E2249">
        <v>1994</v>
      </c>
      <c r="F2249">
        <v>98</v>
      </c>
      <c r="G2249" t="s">
        <v>1034</v>
      </c>
      <c r="H2249" t="s">
        <v>11157</v>
      </c>
      <c r="I2249" s="4">
        <v>20000000</v>
      </c>
      <c r="J2249" s="4">
        <v>13383737</v>
      </c>
      <c r="K2249">
        <v>7.5</v>
      </c>
      <c r="L2249">
        <v>1.85</v>
      </c>
      <c r="M2249" t="s">
        <v>612</v>
      </c>
      <c r="N2249" t="s">
        <v>4013</v>
      </c>
      <c r="O2249">
        <v>11000</v>
      </c>
      <c r="P2249" t="s">
        <v>420</v>
      </c>
      <c r="Q2249">
        <v>1000</v>
      </c>
      <c r="R2249" t="s">
        <v>1674</v>
      </c>
      <c r="S2249">
        <v>979</v>
      </c>
      <c r="T2249" t="s">
        <v>4204</v>
      </c>
      <c r="U2249">
        <v>967</v>
      </c>
      <c r="V2249">
        <v>979</v>
      </c>
      <c r="W2249">
        <v>4302</v>
      </c>
      <c r="X2249">
        <v>4</v>
      </c>
      <c r="Y2249">
        <v>29385</v>
      </c>
      <c r="Z2249">
        <v>67</v>
      </c>
      <c r="AA2249">
        <v>86</v>
      </c>
      <c r="AB2249" t="s">
        <v>11158</v>
      </c>
    </row>
    <row r="2250" spans="1:28" x14ac:dyDescent="0.3">
      <c r="A2250" s="4" t="s">
        <v>11162</v>
      </c>
      <c r="B2250" t="s">
        <v>67</v>
      </c>
      <c r="C2250" t="s">
        <v>68</v>
      </c>
      <c r="D2250" t="s">
        <v>58</v>
      </c>
      <c r="E2250">
        <v>2006</v>
      </c>
      <c r="F2250">
        <v>123</v>
      </c>
      <c r="G2250" t="s">
        <v>5940</v>
      </c>
      <c r="H2250" t="s">
        <v>11164</v>
      </c>
      <c r="I2250" s="4">
        <v>20000000</v>
      </c>
      <c r="J2250" s="4">
        <v>13391174</v>
      </c>
      <c r="K2250">
        <v>6.3</v>
      </c>
      <c r="L2250">
        <v>2.35</v>
      </c>
      <c r="M2250" t="s">
        <v>122</v>
      </c>
      <c r="N2250" t="s">
        <v>11159</v>
      </c>
      <c r="O2250">
        <v>6</v>
      </c>
      <c r="P2250" t="s">
        <v>11161</v>
      </c>
      <c r="Q2250">
        <v>541</v>
      </c>
      <c r="R2250" t="s">
        <v>11160</v>
      </c>
      <c r="S2250">
        <v>249</v>
      </c>
      <c r="T2250" t="s">
        <v>11163</v>
      </c>
      <c r="U2250">
        <v>85</v>
      </c>
      <c r="V2250">
        <v>0</v>
      </c>
      <c r="W2250">
        <v>908</v>
      </c>
      <c r="X2250">
        <v>0</v>
      </c>
      <c r="Y2250">
        <v>5796</v>
      </c>
      <c r="Z2250">
        <v>36</v>
      </c>
      <c r="AA2250">
        <v>177</v>
      </c>
      <c r="AB2250" t="s">
        <v>11165</v>
      </c>
    </row>
    <row r="2251" spans="1:28" x14ac:dyDescent="0.3">
      <c r="A2251" s="4" t="s">
        <v>11167</v>
      </c>
      <c r="B2251" t="s">
        <v>67</v>
      </c>
      <c r="C2251" t="s">
        <v>86</v>
      </c>
      <c r="D2251" t="s">
        <v>58</v>
      </c>
      <c r="E2251">
        <v>2002</v>
      </c>
      <c r="F2251">
        <v>101</v>
      </c>
      <c r="G2251" t="s">
        <v>11166</v>
      </c>
      <c r="H2251" t="s">
        <v>11168</v>
      </c>
      <c r="I2251" s="4">
        <v>30000000</v>
      </c>
      <c r="J2251" s="4">
        <v>12987647</v>
      </c>
      <c r="K2251">
        <v>7.1</v>
      </c>
      <c r="L2251">
        <v>2.35</v>
      </c>
      <c r="M2251" t="s">
        <v>612</v>
      </c>
      <c r="N2251" t="s">
        <v>1222</v>
      </c>
      <c r="O2251">
        <v>176</v>
      </c>
      <c r="P2251" t="s">
        <v>527</v>
      </c>
      <c r="Q2251">
        <v>3000</v>
      </c>
      <c r="R2251" t="s">
        <v>450</v>
      </c>
      <c r="S2251">
        <v>268</v>
      </c>
      <c r="T2251" t="s">
        <v>7958</v>
      </c>
      <c r="U2251">
        <v>83</v>
      </c>
      <c r="V2251">
        <v>983</v>
      </c>
      <c r="W2251">
        <v>3431</v>
      </c>
      <c r="X2251">
        <v>2</v>
      </c>
      <c r="Y2251">
        <v>24019</v>
      </c>
      <c r="Z2251">
        <v>149</v>
      </c>
      <c r="AA2251">
        <v>199</v>
      </c>
      <c r="AB2251" t="s">
        <v>11169</v>
      </c>
    </row>
    <row r="2252" spans="1:28" x14ac:dyDescent="0.3">
      <c r="A2252" s="4" t="s">
        <v>11170</v>
      </c>
      <c r="B2252" t="s">
        <v>67</v>
      </c>
      <c r="C2252" t="s">
        <v>68</v>
      </c>
      <c r="D2252" t="s">
        <v>58</v>
      </c>
      <c r="E2252">
        <v>2005</v>
      </c>
      <c r="F2252">
        <v>102</v>
      </c>
      <c r="G2252" t="s">
        <v>2545</v>
      </c>
      <c r="H2252" t="s">
        <v>11171</v>
      </c>
      <c r="I2252" s="4">
        <v>22000000</v>
      </c>
      <c r="J2252" s="4">
        <v>12469811</v>
      </c>
      <c r="K2252">
        <v>6.6</v>
      </c>
      <c r="L2252">
        <v>1.85</v>
      </c>
      <c r="M2252" t="s">
        <v>612</v>
      </c>
      <c r="N2252" t="s">
        <v>70</v>
      </c>
      <c r="O2252">
        <v>563</v>
      </c>
      <c r="P2252" t="s">
        <v>732</v>
      </c>
      <c r="Q2252">
        <v>12000</v>
      </c>
      <c r="R2252" t="s">
        <v>8054</v>
      </c>
      <c r="S2252">
        <v>442</v>
      </c>
      <c r="T2252" t="s">
        <v>1760</v>
      </c>
      <c r="U2252">
        <v>385</v>
      </c>
      <c r="V2252">
        <v>0</v>
      </c>
      <c r="W2252">
        <v>13156</v>
      </c>
      <c r="X2252">
        <v>1</v>
      </c>
      <c r="Y2252">
        <v>69172</v>
      </c>
      <c r="Z2252">
        <v>156</v>
      </c>
      <c r="AA2252">
        <v>316</v>
      </c>
      <c r="AB2252" t="s">
        <v>11172</v>
      </c>
    </row>
    <row r="2253" spans="1:28" x14ac:dyDescent="0.3">
      <c r="A2253" s="4" t="s">
        <v>11174</v>
      </c>
      <c r="B2253" t="s">
        <v>67</v>
      </c>
      <c r="C2253" t="s">
        <v>68</v>
      </c>
      <c r="D2253" t="s">
        <v>24160</v>
      </c>
      <c r="E2253">
        <v>2002</v>
      </c>
      <c r="F2253">
        <v>94</v>
      </c>
      <c r="G2253" t="s">
        <v>11173</v>
      </c>
      <c r="H2253" t="s">
        <v>11175</v>
      </c>
      <c r="I2253" s="4">
        <v>20000000</v>
      </c>
      <c r="J2253" s="4">
        <v>12398628</v>
      </c>
      <c r="K2253">
        <v>6.1</v>
      </c>
      <c r="L2253">
        <v>2.35</v>
      </c>
      <c r="M2253" t="s">
        <v>612</v>
      </c>
      <c r="N2253" t="s">
        <v>4365</v>
      </c>
      <c r="O2253">
        <v>394</v>
      </c>
      <c r="P2253" t="s">
        <v>6156</v>
      </c>
      <c r="Q2253">
        <v>922</v>
      </c>
      <c r="R2253" t="s">
        <v>64</v>
      </c>
      <c r="S2253">
        <v>855</v>
      </c>
      <c r="T2253" t="s">
        <v>4852</v>
      </c>
      <c r="U2253">
        <v>565</v>
      </c>
      <c r="V2253">
        <v>977</v>
      </c>
      <c r="W2253">
        <v>2880</v>
      </c>
      <c r="X2253">
        <v>2</v>
      </c>
      <c r="Y2253">
        <v>21542</v>
      </c>
      <c r="Z2253">
        <v>64</v>
      </c>
      <c r="AA2253">
        <v>88</v>
      </c>
      <c r="AB2253" t="s">
        <v>11176</v>
      </c>
    </row>
    <row r="2254" spans="1:28" x14ac:dyDescent="0.3">
      <c r="A2254" s="4" t="s">
        <v>11178</v>
      </c>
      <c r="B2254" t="s">
        <v>67</v>
      </c>
      <c r="C2254" t="s">
        <v>68</v>
      </c>
      <c r="D2254" t="s">
        <v>58</v>
      </c>
      <c r="E2254">
        <v>2008</v>
      </c>
      <c r="F2254">
        <v>102</v>
      </c>
      <c r="G2254" t="s">
        <v>2508</v>
      </c>
      <c r="H2254" t="s">
        <v>11180</v>
      </c>
      <c r="I2254" s="4">
        <v>20000000</v>
      </c>
      <c r="J2254" s="4">
        <v>13214030</v>
      </c>
      <c r="K2254">
        <v>6.7</v>
      </c>
      <c r="L2254">
        <v>1.85</v>
      </c>
      <c r="M2254" t="s">
        <v>69</v>
      </c>
      <c r="N2254" t="s">
        <v>4410</v>
      </c>
      <c r="O2254">
        <v>192</v>
      </c>
      <c r="P2254" t="s">
        <v>942</v>
      </c>
      <c r="Q2254">
        <v>346</v>
      </c>
      <c r="R2254" t="s">
        <v>11177</v>
      </c>
      <c r="S2254">
        <v>41</v>
      </c>
      <c r="T2254" t="s">
        <v>11179</v>
      </c>
      <c r="U2254">
        <v>31</v>
      </c>
      <c r="V2254">
        <v>0</v>
      </c>
      <c r="W2254">
        <v>500</v>
      </c>
      <c r="X2254">
        <v>3</v>
      </c>
      <c r="Y2254">
        <v>60516</v>
      </c>
      <c r="Z2254">
        <v>210</v>
      </c>
      <c r="AA2254">
        <v>147</v>
      </c>
      <c r="AB2254" t="s">
        <v>11181</v>
      </c>
    </row>
    <row r="2255" spans="1:28" x14ac:dyDescent="0.3">
      <c r="A2255" s="4" t="s">
        <v>11183</v>
      </c>
      <c r="B2255" t="s">
        <v>67</v>
      </c>
      <c r="C2255" t="s">
        <v>68</v>
      </c>
      <c r="D2255" t="s">
        <v>58</v>
      </c>
      <c r="E2255">
        <v>2009</v>
      </c>
      <c r="F2255">
        <v>108</v>
      </c>
      <c r="G2255" t="s">
        <v>361</v>
      </c>
      <c r="H2255" t="s">
        <v>11185</v>
      </c>
      <c r="I2255" s="4">
        <v>22000000</v>
      </c>
      <c r="J2255" s="4">
        <v>12232937</v>
      </c>
      <c r="K2255">
        <v>5.6</v>
      </c>
      <c r="L2255">
        <v>2.35</v>
      </c>
      <c r="M2255" t="s">
        <v>69</v>
      </c>
      <c r="N2255" t="s">
        <v>2085</v>
      </c>
      <c r="O2255">
        <v>212</v>
      </c>
      <c r="P2255" t="s">
        <v>11182</v>
      </c>
      <c r="Q2255">
        <v>969</v>
      </c>
      <c r="R2255" t="s">
        <v>4561</v>
      </c>
      <c r="S2255">
        <v>794</v>
      </c>
      <c r="T2255" t="s">
        <v>11184</v>
      </c>
      <c r="U2255">
        <v>347</v>
      </c>
      <c r="V2255">
        <v>0</v>
      </c>
      <c r="W2255">
        <v>2799</v>
      </c>
      <c r="X2255">
        <v>1</v>
      </c>
      <c r="Y2255">
        <v>22823</v>
      </c>
      <c r="Z2255">
        <v>113</v>
      </c>
      <c r="AA2255">
        <v>113</v>
      </c>
      <c r="AB2255" t="s">
        <v>11186</v>
      </c>
    </row>
    <row r="2256" spans="1:28" x14ac:dyDescent="0.3">
      <c r="A2256" s="4" t="s">
        <v>11187</v>
      </c>
      <c r="B2256" t="s">
        <v>67</v>
      </c>
      <c r="C2256" t="s">
        <v>86</v>
      </c>
      <c r="D2256" t="s">
        <v>58</v>
      </c>
      <c r="E2256">
        <v>2010</v>
      </c>
      <c r="F2256">
        <v>116</v>
      </c>
      <c r="G2256" t="s">
        <v>5979</v>
      </c>
      <c r="H2256" t="s">
        <v>11188</v>
      </c>
      <c r="I2256" s="4">
        <v>20000000</v>
      </c>
      <c r="J2256" s="4">
        <v>12134420</v>
      </c>
      <c r="K2256">
        <v>7.2</v>
      </c>
      <c r="L2256">
        <v>2.35</v>
      </c>
      <c r="M2256" t="s">
        <v>612</v>
      </c>
      <c r="N2256" t="s">
        <v>597</v>
      </c>
      <c r="O2256">
        <v>198</v>
      </c>
      <c r="P2256" t="s">
        <v>516</v>
      </c>
      <c r="Q2256">
        <v>17000</v>
      </c>
      <c r="R2256" t="s">
        <v>4458</v>
      </c>
      <c r="S2256">
        <v>1000</v>
      </c>
      <c r="T2256" t="s">
        <v>600</v>
      </c>
      <c r="U2256">
        <v>884</v>
      </c>
      <c r="V2256">
        <v>25000</v>
      </c>
      <c r="W2256">
        <v>20258</v>
      </c>
      <c r="X2256">
        <v>0</v>
      </c>
      <c r="Y2256">
        <v>92237</v>
      </c>
      <c r="Z2256">
        <v>390</v>
      </c>
      <c r="AA2256">
        <v>366</v>
      </c>
      <c r="AB2256" t="s">
        <v>11189</v>
      </c>
    </row>
    <row r="2257" spans="1:28" x14ac:dyDescent="0.3">
      <c r="A2257" s="4" t="s">
        <v>11192</v>
      </c>
      <c r="B2257" t="s">
        <v>67</v>
      </c>
      <c r="C2257" t="s">
        <v>68</v>
      </c>
      <c r="D2257" t="s">
        <v>58</v>
      </c>
      <c r="E2257">
        <v>1994</v>
      </c>
      <c r="F2257">
        <v>93</v>
      </c>
      <c r="G2257" t="s">
        <v>8984</v>
      </c>
      <c r="H2257" t="s">
        <v>11194</v>
      </c>
      <c r="I2257" s="4">
        <v>20000000</v>
      </c>
      <c r="J2257" s="4">
        <v>11784000</v>
      </c>
      <c r="K2257">
        <v>4.3</v>
      </c>
      <c r="L2257">
        <v>1.85</v>
      </c>
      <c r="M2257" t="s">
        <v>122</v>
      </c>
      <c r="N2257" t="s">
        <v>11190</v>
      </c>
      <c r="O2257">
        <v>18</v>
      </c>
      <c r="P2257" t="s">
        <v>3444</v>
      </c>
      <c r="Q2257">
        <v>400</v>
      </c>
      <c r="R2257" t="s">
        <v>11191</v>
      </c>
      <c r="S2257">
        <v>220</v>
      </c>
      <c r="T2257" t="s">
        <v>11193</v>
      </c>
      <c r="U2257">
        <v>181</v>
      </c>
      <c r="V2257">
        <v>444</v>
      </c>
      <c r="W2257">
        <v>1151</v>
      </c>
      <c r="X2257">
        <v>0</v>
      </c>
      <c r="Y2257">
        <v>6701</v>
      </c>
      <c r="Z2257">
        <v>5</v>
      </c>
      <c r="AA2257">
        <v>26</v>
      </c>
      <c r="AB2257" t="s">
        <v>11195</v>
      </c>
    </row>
    <row r="2258" spans="1:28" x14ac:dyDescent="0.3">
      <c r="A2258" s="4" t="s">
        <v>11196</v>
      </c>
      <c r="B2258" t="s">
        <v>67</v>
      </c>
      <c r="C2258" t="s">
        <v>86</v>
      </c>
      <c r="D2258" t="s">
        <v>58</v>
      </c>
      <c r="E2258">
        <v>2008</v>
      </c>
      <c r="F2258">
        <v>102</v>
      </c>
      <c r="G2258" t="s">
        <v>10</v>
      </c>
      <c r="H2258" t="s">
        <v>11198</v>
      </c>
      <c r="I2258" s="4">
        <v>20000000</v>
      </c>
      <c r="J2258" s="4">
        <v>11169531</v>
      </c>
      <c r="K2258">
        <v>6.4</v>
      </c>
      <c r="L2258">
        <v>2.35</v>
      </c>
      <c r="M2258" t="s">
        <v>69</v>
      </c>
      <c r="N2258" t="s">
        <v>1577</v>
      </c>
      <c r="O2258">
        <v>1000</v>
      </c>
      <c r="P2258" t="s">
        <v>7252</v>
      </c>
      <c r="Q2258">
        <v>734</v>
      </c>
      <c r="R2258" t="s">
        <v>2899</v>
      </c>
      <c r="S2258">
        <v>563</v>
      </c>
      <c r="T2258" t="s">
        <v>11197</v>
      </c>
      <c r="U2258">
        <v>270</v>
      </c>
      <c r="V2258">
        <v>0</v>
      </c>
      <c r="W2258">
        <v>1778</v>
      </c>
      <c r="X2258">
        <v>2</v>
      </c>
      <c r="Y2258">
        <v>79855</v>
      </c>
      <c r="Z2258">
        <v>248</v>
      </c>
      <c r="AA2258">
        <v>235</v>
      </c>
      <c r="AB2258" t="s">
        <v>11199</v>
      </c>
    </row>
    <row r="2259" spans="1:28" x14ac:dyDescent="0.3">
      <c r="A2259" s="4" t="s">
        <v>11202</v>
      </c>
      <c r="B2259" t="s">
        <v>67</v>
      </c>
      <c r="C2259" t="s">
        <v>86</v>
      </c>
      <c r="D2259" t="s">
        <v>58</v>
      </c>
      <c r="E2259">
        <v>2005</v>
      </c>
      <c r="F2259">
        <v>103</v>
      </c>
      <c r="G2259" t="s">
        <v>11201</v>
      </c>
      <c r="H2259" t="s">
        <v>11204</v>
      </c>
      <c r="I2259" s="4">
        <v>20000000</v>
      </c>
      <c r="J2259" s="4">
        <v>11034436</v>
      </c>
      <c r="K2259">
        <v>7.1</v>
      </c>
      <c r="L2259">
        <v>1.85</v>
      </c>
      <c r="M2259" t="s">
        <v>612</v>
      </c>
      <c r="N2259" t="s">
        <v>5647</v>
      </c>
      <c r="O2259">
        <v>350</v>
      </c>
      <c r="P2259" t="s">
        <v>2416</v>
      </c>
      <c r="Q2259">
        <v>5000</v>
      </c>
      <c r="R2259" t="s">
        <v>11200</v>
      </c>
      <c r="S2259">
        <v>378</v>
      </c>
      <c r="T2259" t="s">
        <v>11203</v>
      </c>
      <c r="U2259">
        <v>99</v>
      </c>
      <c r="V2259">
        <v>0</v>
      </c>
      <c r="W2259">
        <v>5637</v>
      </c>
      <c r="X2259">
        <v>1</v>
      </c>
      <c r="Y2259">
        <v>13505</v>
      </c>
      <c r="Z2259">
        <v>137</v>
      </c>
      <c r="AA2259">
        <v>180</v>
      </c>
      <c r="AB2259" t="s">
        <v>11205</v>
      </c>
    </row>
    <row r="2260" spans="1:28" x14ac:dyDescent="0.3">
      <c r="A2260" s="4" t="s">
        <v>11206</v>
      </c>
      <c r="B2260" t="s">
        <v>67</v>
      </c>
      <c r="C2260" t="s">
        <v>68</v>
      </c>
      <c r="D2260" t="s">
        <v>58</v>
      </c>
      <c r="E2260">
        <v>2016</v>
      </c>
      <c r="F2260">
        <v>115</v>
      </c>
      <c r="G2260" t="s">
        <v>491</v>
      </c>
      <c r="H2260" t="s">
        <v>11207</v>
      </c>
      <c r="I2260" s="4">
        <v>20000000</v>
      </c>
      <c r="J2260" s="4">
        <v>12626905</v>
      </c>
      <c r="K2260">
        <v>6.3</v>
      </c>
      <c r="L2260">
        <v>2.35</v>
      </c>
      <c r="M2260" t="s">
        <v>612</v>
      </c>
      <c r="N2260" t="s">
        <v>9929</v>
      </c>
      <c r="O2260">
        <v>214</v>
      </c>
      <c r="P2260" t="s">
        <v>240</v>
      </c>
      <c r="Q2260">
        <v>14000</v>
      </c>
      <c r="R2260" t="s">
        <v>4842</v>
      </c>
      <c r="S2260">
        <v>12000</v>
      </c>
      <c r="T2260" t="s">
        <v>406</v>
      </c>
      <c r="U2260">
        <v>968</v>
      </c>
      <c r="V2260">
        <v>0</v>
      </c>
      <c r="W2260">
        <v>27214</v>
      </c>
      <c r="X2260">
        <v>3</v>
      </c>
      <c r="Y2260">
        <v>32567</v>
      </c>
      <c r="Z2260">
        <v>214</v>
      </c>
      <c r="AA2260">
        <v>106</v>
      </c>
      <c r="AB2260" t="s">
        <v>11208</v>
      </c>
    </row>
    <row r="2261" spans="1:28" x14ac:dyDescent="0.3">
      <c r="A2261" s="4" t="s">
        <v>11210</v>
      </c>
      <c r="B2261" t="s">
        <v>67</v>
      </c>
      <c r="C2261" t="s">
        <v>68</v>
      </c>
      <c r="D2261" t="s">
        <v>58</v>
      </c>
      <c r="E2261">
        <v>1997</v>
      </c>
      <c r="F2261">
        <v>96</v>
      </c>
      <c r="G2261" t="s">
        <v>10</v>
      </c>
      <c r="H2261" t="s">
        <v>11211</v>
      </c>
      <c r="I2261" s="4">
        <v>20000000</v>
      </c>
      <c r="J2261" s="4">
        <v>10569071</v>
      </c>
      <c r="K2261">
        <v>7.4</v>
      </c>
      <c r="L2261">
        <v>1.85</v>
      </c>
      <c r="M2261" t="s">
        <v>612</v>
      </c>
      <c r="N2261" t="s">
        <v>4013</v>
      </c>
      <c r="O2261">
        <v>11000</v>
      </c>
      <c r="P2261" t="s">
        <v>4013</v>
      </c>
      <c r="Q2261">
        <v>11000</v>
      </c>
      <c r="R2261" t="s">
        <v>11209</v>
      </c>
      <c r="S2261">
        <v>474</v>
      </c>
      <c r="T2261" t="s">
        <v>7947</v>
      </c>
      <c r="U2261">
        <v>223</v>
      </c>
      <c r="V2261">
        <v>0</v>
      </c>
      <c r="W2261">
        <v>11867</v>
      </c>
      <c r="X2261">
        <v>2</v>
      </c>
      <c r="Y2261">
        <v>35586</v>
      </c>
      <c r="Z2261">
        <v>104</v>
      </c>
      <c r="AA2261">
        <v>131</v>
      </c>
      <c r="AB2261" t="s">
        <v>11212</v>
      </c>
    </row>
    <row r="2262" spans="1:28" x14ac:dyDescent="0.3">
      <c r="A2262" s="4" t="s">
        <v>11214</v>
      </c>
      <c r="B2262" t="s">
        <v>67</v>
      </c>
      <c r="C2262" t="s">
        <v>397</v>
      </c>
      <c r="D2262" t="s">
        <v>58</v>
      </c>
      <c r="E2262">
        <v>1999</v>
      </c>
      <c r="F2262">
        <v>98</v>
      </c>
      <c r="G2262" t="s">
        <v>1700</v>
      </c>
      <c r="H2262" t="s">
        <v>11216</v>
      </c>
      <c r="I2262" s="4">
        <v>20000000</v>
      </c>
      <c r="J2262" s="4">
        <v>10544143</v>
      </c>
      <c r="K2262">
        <v>6.1</v>
      </c>
      <c r="L2262">
        <v>1.37</v>
      </c>
      <c r="M2262" t="s">
        <v>69</v>
      </c>
      <c r="N2262" t="s">
        <v>11213</v>
      </c>
      <c r="O2262">
        <v>4</v>
      </c>
      <c r="P2262" t="s">
        <v>6390</v>
      </c>
      <c r="Q2262">
        <v>2000</v>
      </c>
      <c r="R2262" t="s">
        <v>457</v>
      </c>
      <c r="S2262">
        <v>1000</v>
      </c>
      <c r="T2262" t="s">
        <v>11215</v>
      </c>
      <c r="U2262">
        <v>677</v>
      </c>
      <c r="V2262">
        <v>311</v>
      </c>
      <c r="W2262">
        <v>4843</v>
      </c>
      <c r="X2262">
        <v>2</v>
      </c>
      <c r="Y2262">
        <v>16372</v>
      </c>
      <c r="Z2262">
        <v>81</v>
      </c>
      <c r="AA2262">
        <v>121</v>
      </c>
      <c r="AB2262" t="s">
        <v>11217</v>
      </c>
    </row>
    <row r="2263" spans="1:28" x14ac:dyDescent="0.3">
      <c r="A2263" s="4" t="s">
        <v>11218</v>
      </c>
      <c r="B2263" t="s">
        <v>67</v>
      </c>
      <c r="C2263" t="s">
        <v>68</v>
      </c>
      <c r="D2263" t="s">
        <v>58</v>
      </c>
      <c r="E2263">
        <v>2015</v>
      </c>
      <c r="F2263">
        <v>101</v>
      </c>
      <c r="G2263" t="s">
        <v>2545</v>
      </c>
      <c r="H2263" t="s">
        <v>11220</v>
      </c>
      <c r="I2263" s="4">
        <v>20000000</v>
      </c>
      <c r="J2263" s="4">
        <v>13650738</v>
      </c>
      <c r="K2263">
        <v>6.6</v>
      </c>
      <c r="L2263">
        <v>2.35</v>
      </c>
      <c r="M2263" t="s">
        <v>612</v>
      </c>
      <c r="N2263" t="s">
        <v>9694</v>
      </c>
      <c r="O2263">
        <v>53</v>
      </c>
      <c r="P2263" t="s">
        <v>681</v>
      </c>
      <c r="Q2263">
        <v>14000</v>
      </c>
      <c r="R2263" t="s">
        <v>264</v>
      </c>
      <c r="S2263">
        <v>1000</v>
      </c>
      <c r="T2263" t="s">
        <v>11219</v>
      </c>
      <c r="U2263">
        <v>580</v>
      </c>
      <c r="V2263">
        <v>25000</v>
      </c>
      <c r="W2263">
        <v>16926</v>
      </c>
      <c r="X2263">
        <v>1</v>
      </c>
      <c r="Y2263">
        <v>61360</v>
      </c>
      <c r="Z2263">
        <v>175</v>
      </c>
      <c r="AA2263">
        <v>129</v>
      </c>
      <c r="AB2263" t="s">
        <v>11221</v>
      </c>
    </row>
    <row r="2264" spans="1:28" x14ac:dyDescent="0.3">
      <c r="A2264" s="4" t="s">
        <v>11222</v>
      </c>
      <c r="B2264" t="s">
        <v>67</v>
      </c>
      <c r="C2264" t="s">
        <v>68</v>
      </c>
      <c r="D2264" t="s">
        <v>58</v>
      </c>
      <c r="E2264">
        <v>1989</v>
      </c>
      <c r="F2264">
        <v>106</v>
      </c>
      <c r="G2264" t="s">
        <v>1034</v>
      </c>
      <c r="H2264" t="s">
        <v>11224</v>
      </c>
      <c r="I2264" s="4">
        <v>20000000</v>
      </c>
      <c r="J2264" s="4">
        <v>10555348</v>
      </c>
      <c r="K2264">
        <v>6</v>
      </c>
      <c r="L2264">
        <v>2.35</v>
      </c>
      <c r="M2264" t="s">
        <v>69</v>
      </c>
      <c r="N2264" t="s">
        <v>5055</v>
      </c>
      <c r="O2264">
        <v>277</v>
      </c>
      <c r="P2264" t="s">
        <v>1765</v>
      </c>
      <c r="Q2264">
        <v>22000</v>
      </c>
      <c r="R2264" t="s">
        <v>1397</v>
      </c>
      <c r="S2264">
        <v>2000</v>
      </c>
      <c r="T2264" t="s">
        <v>11223</v>
      </c>
      <c r="U2264">
        <v>383</v>
      </c>
      <c r="V2264">
        <v>855</v>
      </c>
      <c r="W2264">
        <v>24887</v>
      </c>
      <c r="X2264">
        <v>0</v>
      </c>
      <c r="Y2264">
        <v>17349</v>
      </c>
      <c r="Z2264">
        <v>20</v>
      </c>
      <c r="AA2264">
        <v>42</v>
      </c>
      <c r="AB2264" t="s">
        <v>11225</v>
      </c>
    </row>
    <row r="2265" spans="1:28" x14ac:dyDescent="0.3">
      <c r="A2265" s="4" t="s">
        <v>11227</v>
      </c>
      <c r="B2265" t="s">
        <v>67</v>
      </c>
      <c r="C2265" t="s">
        <v>68</v>
      </c>
      <c r="D2265" t="s">
        <v>58</v>
      </c>
      <c r="E2265">
        <v>1996</v>
      </c>
      <c r="F2265">
        <v>101</v>
      </c>
      <c r="G2265" t="s">
        <v>11226</v>
      </c>
      <c r="H2265" t="s">
        <v>11229</v>
      </c>
      <c r="I2265" s="4">
        <v>20000000</v>
      </c>
      <c r="J2265" s="4">
        <v>9714482</v>
      </c>
      <c r="K2265">
        <v>6.8</v>
      </c>
      <c r="L2265">
        <v>1.85</v>
      </c>
      <c r="M2265" t="s">
        <v>612</v>
      </c>
      <c r="N2265" t="s">
        <v>4013</v>
      </c>
      <c r="O2265">
        <v>11000</v>
      </c>
      <c r="P2265" t="s">
        <v>3761</v>
      </c>
      <c r="Q2265">
        <v>1000</v>
      </c>
      <c r="R2265" t="s">
        <v>2282</v>
      </c>
      <c r="S2265">
        <v>612</v>
      </c>
      <c r="T2265" t="s">
        <v>11228</v>
      </c>
      <c r="U2265">
        <v>2</v>
      </c>
      <c r="V2265">
        <v>0</v>
      </c>
      <c r="W2265">
        <v>1614</v>
      </c>
      <c r="X2265">
        <v>0</v>
      </c>
      <c r="Y2265">
        <v>30083</v>
      </c>
      <c r="Z2265">
        <v>69</v>
      </c>
      <c r="AA2265">
        <v>140</v>
      </c>
      <c r="AB2265" t="s">
        <v>11230</v>
      </c>
    </row>
    <row r="2266" spans="1:28" x14ac:dyDescent="0.3">
      <c r="A2266" s="4" t="s">
        <v>11231</v>
      </c>
      <c r="B2266" t="s">
        <v>67</v>
      </c>
      <c r="C2266" t="s">
        <v>68</v>
      </c>
      <c r="D2266" t="s">
        <v>58</v>
      </c>
      <c r="E2266">
        <v>2007</v>
      </c>
      <c r="F2266">
        <v>111</v>
      </c>
      <c r="G2266" t="s">
        <v>361</v>
      </c>
      <c r="H2266" t="s">
        <v>11233</v>
      </c>
      <c r="I2266" s="4">
        <v>20000000</v>
      </c>
      <c r="J2266" s="4">
        <v>9525276</v>
      </c>
      <c r="K2266">
        <v>6.8</v>
      </c>
      <c r="L2266">
        <v>2.35</v>
      </c>
      <c r="M2266" t="s">
        <v>612</v>
      </c>
      <c r="N2266" t="s">
        <v>359</v>
      </c>
      <c r="O2266">
        <v>0</v>
      </c>
      <c r="P2266" t="s">
        <v>3669</v>
      </c>
      <c r="Q2266">
        <v>856</v>
      </c>
      <c r="R2266" t="s">
        <v>1660</v>
      </c>
      <c r="S2266">
        <v>742</v>
      </c>
      <c r="T2266" t="s">
        <v>11232</v>
      </c>
      <c r="U2266">
        <v>725</v>
      </c>
      <c r="V2266">
        <v>0</v>
      </c>
      <c r="W2266">
        <v>3309</v>
      </c>
      <c r="X2266">
        <v>0</v>
      </c>
      <c r="Y2266">
        <v>60156</v>
      </c>
      <c r="Z2266">
        <v>166</v>
      </c>
      <c r="AA2266">
        <v>299</v>
      </c>
      <c r="AB2266" t="s">
        <v>11234</v>
      </c>
    </row>
    <row r="2267" spans="1:28" x14ac:dyDescent="0.3">
      <c r="A2267" s="4" t="s">
        <v>11235</v>
      </c>
      <c r="B2267" t="s">
        <v>67</v>
      </c>
      <c r="C2267" t="s">
        <v>68</v>
      </c>
      <c r="D2267" t="s">
        <v>58</v>
      </c>
      <c r="E2267">
        <v>2009</v>
      </c>
      <c r="F2267">
        <v>99</v>
      </c>
      <c r="G2267" t="s">
        <v>7038</v>
      </c>
      <c r="H2267" t="s">
        <v>11237</v>
      </c>
      <c r="I2267" s="4">
        <v>21000000</v>
      </c>
      <c r="J2267" s="4">
        <v>8855646</v>
      </c>
      <c r="K2267">
        <v>7.2</v>
      </c>
      <c r="L2267">
        <v>2.35</v>
      </c>
      <c r="M2267" t="s">
        <v>69</v>
      </c>
      <c r="N2267" t="s">
        <v>7104</v>
      </c>
      <c r="O2267">
        <v>52</v>
      </c>
      <c r="P2267" t="s">
        <v>1765</v>
      </c>
      <c r="Q2267">
        <v>22000</v>
      </c>
      <c r="R2267" t="s">
        <v>330</v>
      </c>
      <c r="S2267">
        <v>1000</v>
      </c>
      <c r="T2267" t="s">
        <v>11236</v>
      </c>
      <c r="U2267">
        <v>148</v>
      </c>
      <c r="V2267">
        <v>10000</v>
      </c>
      <c r="W2267">
        <v>23409</v>
      </c>
      <c r="X2267">
        <v>1</v>
      </c>
      <c r="Y2267">
        <v>49855</v>
      </c>
      <c r="Z2267">
        <v>160</v>
      </c>
      <c r="AA2267">
        <v>117</v>
      </c>
      <c r="AB2267" t="s">
        <v>11238</v>
      </c>
    </row>
    <row r="2268" spans="1:28" x14ac:dyDescent="0.3">
      <c r="A2268" s="4" t="s">
        <v>11242</v>
      </c>
      <c r="B2268" t="s">
        <v>67</v>
      </c>
      <c r="C2268" t="s">
        <v>793</v>
      </c>
      <c r="D2268" t="s">
        <v>58</v>
      </c>
      <c r="E2268">
        <v>2004</v>
      </c>
      <c r="F2268">
        <v>88</v>
      </c>
      <c r="G2268" t="s">
        <v>2675</v>
      </c>
      <c r="H2268" t="s">
        <v>11244</v>
      </c>
      <c r="I2268" s="4">
        <v>20000000</v>
      </c>
      <c r="J2268" s="4">
        <v>9109322</v>
      </c>
      <c r="K2268">
        <v>1.9</v>
      </c>
      <c r="L2268">
        <v>2.35</v>
      </c>
      <c r="M2268" t="s">
        <v>122</v>
      </c>
      <c r="N2268" t="s">
        <v>11239</v>
      </c>
      <c r="O2268">
        <v>84</v>
      </c>
      <c r="P2268" t="s">
        <v>11241</v>
      </c>
      <c r="Q2268">
        <v>650</v>
      </c>
      <c r="R2268" t="s">
        <v>11240</v>
      </c>
      <c r="S2268">
        <v>384</v>
      </c>
      <c r="T2268" t="s">
        <v>11243</v>
      </c>
      <c r="U2268">
        <v>177</v>
      </c>
      <c r="V2268">
        <v>0</v>
      </c>
      <c r="W2268">
        <v>1343</v>
      </c>
      <c r="X2268">
        <v>3</v>
      </c>
      <c r="Y2268">
        <v>25371</v>
      </c>
      <c r="Z2268">
        <v>32</v>
      </c>
      <c r="AA2268">
        <v>129</v>
      </c>
      <c r="AB2268" t="s">
        <v>11245</v>
      </c>
    </row>
    <row r="2269" spans="1:28" x14ac:dyDescent="0.3">
      <c r="A2269" s="4" t="s">
        <v>11247</v>
      </c>
      <c r="B2269" t="s">
        <v>67</v>
      </c>
      <c r="C2269" t="s">
        <v>793</v>
      </c>
      <c r="D2269" t="s">
        <v>58</v>
      </c>
      <c r="E2269">
        <v>2005</v>
      </c>
      <c r="F2269">
        <v>83</v>
      </c>
      <c r="G2269" t="s">
        <v>1771</v>
      </c>
      <c r="H2269" t="s">
        <v>11249</v>
      </c>
      <c r="I2269" s="4">
        <v>33000000</v>
      </c>
      <c r="J2269" s="4">
        <v>8326035</v>
      </c>
      <c r="K2269">
        <v>5.5</v>
      </c>
      <c r="L2269">
        <v>1.85</v>
      </c>
      <c r="M2269" t="s">
        <v>69</v>
      </c>
      <c r="N2269" t="s">
        <v>2673</v>
      </c>
      <c r="O2269">
        <v>10</v>
      </c>
      <c r="P2269" t="s">
        <v>1304</v>
      </c>
      <c r="Q2269">
        <v>688</v>
      </c>
      <c r="R2269" t="s">
        <v>11246</v>
      </c>
      <c r="S2269">
        <v>99</v>
      </c>
      <c r="T2269" t="s">
        <v>11248</v>
      </c>
      <c r="U2269">
        <v>69</v>
      </c>
      <c r="V2269">
        <v>676</v>
      </c>
      <c r="W2269">
        <v>1019</v>
      </c>
      <c r="X2269">
        <v>2</v>
      </c>
      <c r="Y2269">
        <v>21933</v>
      </c>
      <c r="Z2269">
        <v>72</v>
      </c>
      <c r="AA2269">
        <v>76</v>
      </c>
      <c r="AB2269" t="s">
        <v>11250</v>
      </c>
    </row>
    <row r="2270" spans="1:28" x14ac:dyDescent="0.3">
      <c r="A2270" s="4" t="s">
        <v>11251</v>
      </c>
      <c r="B2270" t="s">
        <v>67</v>
      </c>
      <c r="C2270" t="s">
        <v>68</v>
      </c>
      <c r="D2270" t="s">
        <v>58</v>
      </c>
      <c r="E2270">
        <v>2007</v>
      </c>
      <c r="F2270">
        <v>91</v>
      </c>
      <c r="G2270" t="s">
        <v>1771</v>
      </c>
      <c r="H2270" t="s">
        <v>11252</v>
      </c>
      <c r="I2270" s="4">
        <v>20000000</v>
      </c>
      <c r="J2270" s="4">
        <v>8104069</v>
      </c>
      <c r="K2270">
        <v>4.5</v>
      </c>
      <c r="L2270">
        <v>1.85</v>
      </c>
      <c r="M2270" t="s">
        <v>69</v>
      </c>
      <c r="N2270" t="s">
        <v>2673</v>
      </c>
      <c r="O2270">
        <v>10</v>
      </c>
      <c r="P2270" t="s">
        <v>756</v>
      </c>
      <c r="Q2270">
        <v>716</v>
      </c>
      <c r="R2270" t="s">
        <v>1004</v>
      </c>
      <c r="S2270">
        <v>537</v>
      </c>
      <c r="T2270" t="s">
        <v>832</v>
      </c>
      <c r="U2270">
        <v>436</v>
      </c>
      <c r="V2270">
        <v>233</v>
      </c>
      <c r="W2270">
        <v>2700</v>
      </c>
      <c r="X2270">
        <v>3</v>
      </c>
      <c r="Y2270">
        <v>9785</v>
      </c>
      <c r="Z2270">
        <v>53</v>
      </c>
      <c r="AA2270">
        <v>26</v>
      </c>
      <c r="AB2270" t="s">
        <v>11253</v>
      </c>
    </row>
    <row r="2271" spans="1:28" x14ac:dyDescent="0.3">
      <c r="A2271" s="4" t="s">
        <v>11255</v>
      </c>
      <c r="B2271" t="s">
        <v>67</v>
      </c>
      <c r="C2271" t="s">
        <v>68</v>
      </c>
      <c r="D2271" t="s">
        <v>58</v>
      </c>
      <c r="E2271">
        <v>2004</v>
      </c>
      <c r="F2271">
        <v>108</v>
      </c>
      <c r="G2271" t="s">
        <v>3104</v>
      </c>
      <c r="H2271" t="s">
        <v>11256</v>
      </c>
      <c r="I2271" s="4">
        <v>20000000</v>
      </c>
      <c r="J2271" s="4">
        <v>8054280</v>
      </c>
      <c r="K2271">
        <v>6.3</v>
      </c>
      <c r="L2271">
        <v>1.85</v>
      </c>
      <c r="M2271" t="s">
        <v>69</v>
      </c>
      <c r="N2271" t="s">
        <v>3668</v>
      </c>
      <c r="O2271">
        <v>54</v>
      </c>
      <c r="P2271" t="s">
        <v>6171</v>
      </c>
      <c r="Q2271">
        <v>786</v>
      </c>
      <c r="R2271" t="s">
        <v>11254</v>
      </c>
      <c r="S2271">
        <v>567</v>
      </c>
      <c r="T2271" t="s">
        <v>4952</v>
      </c>
      <c r="U2271">
        <v>463</v>
      </c>
      <c r="V2271">
        <v>924</v>
      </c>
      <c r="W2271">
        <v>2730</v>
      </c>
      <c r="X2271">
        <v>3</v>
      </c>
      <c r="Y2271">
        <v>6838</v>
      </c>
      <c r="Z2271">
        <v>76</v>
      </c>
      <c r="AA2271">
        <v>117</v>
      </c>
      <c r="AB2271" t="s">
        <v>11257</v>
      </c>
    </row>
    <row r="2272" spans="1:28" x14ac:dyDescent="0.3">
      <c r="A2272" s="4" t="s">
        <v>11261</v>
      </c>
      <c r="B2272" t="s">
        <v>67</v>
      </c>
      <c r="C2272" t="s">
        <v>68</v>
      </c>
      <c r="D2272" t="s">
        <v>58</v>
      </c>
      <c r="E2272">
        <v>1969</v>
      </c>
      <c r="F2272">
        <v>154</v>
      </c>
      <c r="G2272" t="s">
        <v>11259</v>
      </c>
      <c r="H2272" t="s">
        <v>11262</v>
      </c>
      <c r="I2272" s="4">
        <v>20000000</v>
      </c>
      <c r="J2272" s="4" t="s">
        <v>24161</v>
      </c>
      <c r="K2272">
        <v>7</v>
      </c>
      <c r="L2272">
        <v>2.35</v>
      </c>
      <c r="M2272" t="s">
        <v>304</v>
      </c>
      <c r="N2272" t="s">
        <v>2458</v>
      </c>
      <c r="O2272">
        <v>189</v>
      </c>
      <c r="P2272" t="s">
        <v>11260</v>
      </c>
      <c r="Q2272">
        <v>683</v>
      </c>
      <c r="R2272" t="s">
        <v>11258</v>
      </c>
      <c r="S2272">
        <v>641</v>
      </c>
      <c r="T2272" t="s">
        <v>2459</v>
      </c>
      <c r="U2272">
        <v>388</v>
      </c>
      <c r="V2272">
        <v>548</v>
      </c>
      <c r="W2272">
        <v>2172</v>
      </c>
      <c r="X2272">
        <v>0</v>
      </c>
      <c r="Y2272">
        <v>3454</v>
      </c>
      <c r="Z2272">
        <v>15</v>
      </c>
      <c r="AA2272">
        <v>64</v>
      </c>
      <c r="AB2272" t="s">
        <v>11263</v>
      </c>
    </row>
    <row r="2273" spans="1:28" x14ac:dyDescent="0.3">
      <c r="A2273" s="4" t="s">
        <v>11267</v>
      </c>
      <c r="B2273" t="s">
        <v>67</v>
      </c>
      <c r="C2273" t="s">
        <v>68</v>
      </c>
      <c r="D2273" t="s">
        <v>58</v>
      </c>
      <c r="E2273">
        <v>2014</v>
      </c>
      <c r="F2273">
        <v>148</v>
      </c>
      <c r="G2273" t="s">
        <v>11265</v>
      </c>
      <c r="H2273" t="s">
        <v>11269</v>
      </c>
      <c r="I2273" s="4">
        <v>20000000</v>
      </c>
      <c r="J2273" s="4">
        <v>8093318</v>
      </c>
      <c r="K2273">
        <v>6.7</v>
      </c>
      <c r="L2273">
        <v>1.85</v>
      </c>
      <c r="M2273" t="s">
        <v>612</v>
      </c>
      <c r="N2273" t="s">
        <v>7071</v>
      </c>
      <c r="O2273">
        <v>0</v>
      </c>
      <c r="P2273" t="s">
        <v>11266</v>
      </c>
      <c r="Q2273">
        <v>204</v>
      </c>
      <c r="R2273" t="s">
        <v>11264</v>
      </c>
      <c r="S2273">
        <v>178</v>
      </c>
      <c r="T2273" t="s">
        <v>11268</v>
      </c>
      <c r="U2273">
        <v>175</v>
      </c>
      <c r="V2273">
        <v>18000</v>
      </c>
      <c r="W2273">
        <v>707</v>
      </c>
      <c r="X2273">
        <v>0</v>
      </c>
      <c r="Y2273">
        <v>61935</v>
      </c>
      <c r="Z2273">
        <v>401</v>
      </c>
      <c r="AA2273">
        <v>242</v>
      </c>
      <c r="AB2273" t="s">
        <v>11270</v>
      </c>
    </row>
    <row r="2274" spans="1:28" x14ac:dyDescent="0.3">
      <c r="A2274" s="4" t="s">
        <v>11272</v>
      </c>
      <c r="B2274" t="s">
        <v>67</v>
      </c>
      <c r="C2274" t="s">
        <v>68</v>
      </c>
      <c r="D2274" t="s">
        <v>58</v>
      </c>
      <c r="E2274">
        <v>2006</v>
      </c>
      <c r="F2274">
        <v>77</v>
      </c>
      <c r="G2274" t="s">
        <v>298</v>
      </c>
      <c r="H2274" t="s">
        <v>11273</v>
      </c>
      <c r="I2274" s="4">
        <v>20000000</v>
      </c>
      <c r="J2274" s="4">
        <v>7382993</v>
      </c>
      <c r="K2274">
        <v>2.8</v>
      </c>
      <c r="L2274">
        <v>1.85</v>
      </c>
      <c r="M2274" t="s">
        <v>304</v>
      </c>
      <c r="N2274" t="s">
        <v>11271</v>
      </c>
      <c r="O2274">
        <v>3</v>
      </c>
      <c r="P2274" t="s">
        <v>6594</v>
      </c>
      <c r="Q2274">
        <v>787</v>
      </c>
      <c r="R2274" t="s">
        <v>4890</v>
      </c>
      <c r="S2274">
        <v>690</v>
      </c>
      <c r="T2274" t="s">
        <v>5009</v>
      </c>
      <c r="U2274">
        <v>593</v>
      </c>
      <c r="V2274">
        <v>346</v>
      </c>
      <c r="W2274">
        <v>2185</v>
      </c>
      <c r="X2274">
        <v>0</v>
      </c>
      <c r="Y2274">
        <v>3851</v>
      </c>
      <c r="Z2274">
        <v>31</v>
      </c>
      <c r="AA2274">
        <v>114</v>
      </c>
      <c r="AB2274" t="s">
        <v>11274</v>
      </c>
    </row>
    <row r="2275" spans="1:28" x14ac:dyDescent="0.3">
      <c r="A2275" s="4" t="s">
        <v>11278</v>
      </c>
      <c r="B2275" t="s">
        <v>67</v>
      </c>
      <c r="C2275" t="s">
        <v>68</v>
      </c>
      <c r="D2275" t="s">
        <v>58</v>
      </c>
      <c r="E2275">
        <v>2013</v>
      </c>
      <c r="F2275">
        <v>110</v>
      </c>
      <c r="G2275" t="s">
        <v>6197</v>
      </c>
      <c r="H2275" t="s">
        <v>11279</v>
      </c>
      <c r="I2275" s="4">
        <v>20000000</v>
      </c>
      <c r="J2275" s="4">
        <v>8888355</v>
      </c>
      <c r="K2275">
        <v>5</v>
      </c>
      <c r="L2275">
        <v>1.85</v>
      </c>
      <c r="M2275" t="s">
        <v>69</v>
      </c>
      <c r="N2275" t="s">
        <v>11275</v>
      </c>
      <c r="O2275">
        <v>9</v>
      </c>
      <c r="P2275" t="s">
        <v>11277</v>
      </c>
      <c r="Q2275">
        <v>997</v>
      </c>
      <c r="R2275" t="s">
        <v>11276</v>
      </c>
      <c r="S2275">
        <v>941</v>
      </c>
      <c r="T2275" t="s">
        <v>5953</v>
      </c>
      <c r="U2275">
        <v>826</v>
      </c>
      <c r="V2275">
        <v>0</v>
      </c>
      <c r="W2275">
        <v>3177</v>
      </c>
      <c r="X2275">
        <v>19</v>
      </c>
      <c r="Y2275">
        <v>7894</v>
      </c>
      <c r="Z2275">
        <v>65</v>
      </c>
      <c r="AA2275">
        <v>25</v>
      </c>
      <c r="AB2275" t="s">
        <v>11280</v>
      </c>
    </row>
    <row r="2276" spans="1:28" x14ac:dyDescent="0.3">
      <c r="A2276" s="4" t="s">
        <v>24099</v>
      </c>
      <c r="B2276" t="s">
        <v>67</v>
      </c>
      <c r="C2276" t="s">
        <v>68</v>
      </c>
      <c r="D2276" t="s">
        <v>58</v>
      </c>
      <c r="E2276" t="s">
        <v>24161</v>
      </c>
      <c r="F2276">
        <v>42</v>
      </c>
      <c r="G2276" t="s">
        <v>2161</v>
      </c>
      <c r="H2276" t="s">
        <v>24161</v>
      </c>
      <c r="I2276" s="4" t="s">
        <v>24161</v>
      </c>
      <c r="J2276" s="4" t="s">
        <v>24161</v>
      </c>
      <c r="K2276">
        <v>7.5</v>
      </c>
      <c r="L2276">
        <v>16</v>
      </c>
      <c r="M2276" t="s">
        <v>1150</v>
      </c>
      <c r="N2276" t="s">
        <v>24161</v>
      </c>
      <c r="O2276" t="s">
        <v>24161</v>
      </c>
      <c r="P2276" t="s">
        <v>3390</v>
      </c>
      <c r="Q2276">
        <v>1000</v>
      </c>
      <c r="R2276" t="s">
        <v>4449</v>
      </c>
      <c r="S2276">
        <v>440</v>
      </c>
      <c r="T2276" t="s">
        <v>11281</v>
      </c>
      <c r="U2276">
        <v>376</v>
      </c>
      <c r="V2276">
        <v>0</v>
      </c>
      <c r="W2276">
        <v>2240</v>
      </c>
      <c r="X2276">
        <v>1</v>
      </c>
      <c r="Y2276">
        <v>15612</v>
      </c>
      <c r="Z2276">
        <v>26</v>
      </c>
      <c r="AA2276">
        <v>29</v>
      </c>
      <c r="AB2276" t="s">
        <v>11282</v>
      </c>
    </row>
    <row r="2277" spans="1:28" x14ac:dyDescent="0.3">
      <c r="A2277" s="4" t="s">
        <v>11285</v>
      </c>
      <c r="B2277" t="s">
        <v>67</v>
      </c>
      <c r="C2277" t="s">
        <v>68</v>
      </c>
      <c r="D2277" t="s">
        <v>58</v>
      </c>
      <c r="E2277">
        <v>2008</v>
      </c>
      <c r="F2277">
        <v>83</v>
      </c>
      <c r="G2277" t="s">
        <v>2802</v>
      </c>
      <c r="H2277" t="s">
        <v>11287</v>
      </c>
      <c r="I2277" s="4">
        <v>12000000</v>
      </c>
      <c r="J2277" s="4">
        <v>7001720</v>
      </c>
      <c r="K2277">
        <v>4.3</v>
      </c>
      <c r="L2277">
        <v>2.35</v>
      </c>
      <c r="M2277" t="s">
        <v>69</v>
      </c>
      <c r="N2277" t="s">
        <v>5702</v>
      </c>
      <c r="O2277">
        <v>119</v>
      </c>
      <c r="P2277" t="s">
        <v>11284</v>
      </c>
      <c r="Q2277">
        <v>885</v>
      </c>
      <c r="R2277" t="s">
        <v>11283</v>
      </c>
      <c r="S2277">
        <v>816</v>
      </c>
      <c r="T2277" t="s">
        <v>11286</v>
      </c>
      <c r="U2277">
        <v>633</v>
      </c>
      <c r="V2277">
        <v>797</v>
      </c>
      <c r="W2277">
        <v>2907</v>
      </c>
      <c r="X2277">
        <v>2</v>
      </c>
      <c r="Y2277">
        <v>8560</v>
      </c>
      <c r="Z2277">
        <v>45</v>
      </c>
      <c r="AA2277">
        <v>205</v>
      </c>
      <c r="AB2277" t="s">
        <v>11288</v>
      </c>
    </row>
    <row r="2278" spans="1:28" x14ac:dyDescent="0.3">
      <c r="A2278" s="4" t="s">
        <v>11289</v>
      </c>
      <c r="B2278" t="s">
        <v>67</v>
      </c>
      <c r="C2278" t="s">
        <v>7165</v>
      </c>
      <c r="D2278" t="s">
        <v>58</v>
      </c>
      <c r="E2278">
        <v>2013</v>
      </c>
      <c r="F2278">
        <v>107</v>
      </c>
      <c r="G2278" t="s">
        <v>449</v>
      </c>
      <c r="H2278" t="s">
        <v>11291</v>
      </c>
      <c r="I2278" s="4">
        <v>20000000</v>
      </c>
      <c r="J2278" s="4">
        <v>7268659</v>
      </c>
      <c r="K2278">
        <v>5.6</v>
      </c>
      <c r="L2278">
        <v>1.85</v>
      </c>
      <c r="M2278" t="s">
        <v>612</v>
      </c>
      <c r="N2278" t="s">
        <v>4908</v>
      </c>
      <c r="O2278">
        <v>0</v>
      </c>
      <c r="P2278" t="s">
        <v>5902</v>
      </c>
      <c r="Q2278">
        <v>2000</v>
      </c>
      <c r="R2278" t="s">
        <v>5856</v>
      </c>
      <c r="S2278">
        <v>749</v>
      </c>
      <c r="T2278" t="s">
        <v>11290</v>
      </c>
      <c r="U2278">
        <v>99</v>
      </c>
      <c r="V2278">
        <v>48000</v>
      </c>
      <c r="W2278">
        <v>2848</v>
      </c>
      <c r="X2278">
        <v>7</v>
      </c>
      <c r="Y2278">
        <v>59248</v>
      </c>
      <c r="Z2278">
        <v>260</v>
      </c>
      <c r="AA2278">
        <v>164</v>
      </c>
      <c r="AB2278" t="s">
        <v>11292</v>
      </c>
    </row>
    <row r="2279" spans="1:28" x14ac:dyDescent="0.3">
      <c r="A2279" s="4" t="s">
        <v>11294</v>
      </c>
      <c r="B2279" t="s">
        <v>67</v>
      </c>
      <c r="C2279" t="s">
        <v>295</v>
      </c>
      <c r="D2279" t="s">
        <v>58</v>
      </c>
      <c r="E2279">
        <v>2003</v>
      </c>
      <c r="F2279">
        <v>100</v>
      </c>
      <c r="G2279" t="s">
        <v>3185</v>
      </c>
      <c r="H2279" t="s">
        <v>11296</v>
      </c>
      <c r="I2279" s="4">
        <v>22000000</v>
      </c>
      <c r="J2279" s="4">
        <v>6852144</v>
      </c>
      <c r="K2279">
        <v>6.2</v>
      </c>
      <c r="L2279">
        <v>2.35</v>
      </c>
      <c r="M2279" t="s">
        <v>69</v>
      </c>
      <c r="N2279" t="s">
        <v>11293</v>
      </c>
      <c r="O2279">
        <v>17</v>
      </c>
      <c r="P2279" t="s">
        <v>7146</v>
      </c>
      <c r="Q2279">
        <v>669</v>
      </c>
      <c r="R2279" t="s">
        <v>9108</v>
      </c>
      <c r="S2279">
        <v>429</v>
      </c>
      <c r="T2279" t="s">
        <v>11295</v>
      </c>
      <c r="U2279">
        <v>86</v>
      </c>
      <c r="V2279">
        <v>0</v>
      </c>
      <c r="W2279">
        <v>1267</v>
      </c>
      <c r="X2279">
        <v>0</v>
      </c>
      <c r="Y2279">
        <v>15169</v>
      </c>
      <c r="Z2279">
        <v>129</v>
      </c>
      <c r="AA2279">
        <v>213</v>
      </c>
      <c r="AB2279" t="s">
        <v>11297</v>
      </c>
    </row>
    <row r="2280" spans="1:28" x14ac:dyDescent="0.3">
      <c r="A2280" s="4" t="s">
        <v>11299</v>
      </c>
      <c r="B2280" t="s">
        <v>67</v>
      </c>
      <c r="C2280" t="s">
        <v>68</v>
      </c>
      <c r="D2280" t="s">
        <v>58</v>
      </c>
      <c r="E2280">
        <v>2008</v>
      </c>
      <c r="F2280">
        <v>87</v>
      </c>
      <c r="G2280" t="s">
        <v>4228</v>
      </c>
      <c r="H2280" t="s">
        <v>11300</v>
      </c>
      <c r="I2280" s="4">
        <v>20000000</v>
      </c>
      <c r="J2280" s="4">
        <v>6563357</v>
      </c>
      <c r="K2280">
        <v>5.3</v>
      </c>
      <c r="L2280">
        <v>2.35</v>
      </c>
      <c r="M2280" t="s">
        <v>612</v>
      </c>
      <c r="N2280" t="s">
        <v>9572</v>
      </c>
      <c r="O2280">
        <v>29</v>
      </c>
      <c r="P2280" t="s">
        <v>11298</v>
      </c>
      <c r="Q2280">
        <v>1000</v>
      </c>
      <c r="R2280" t="s">
        <v>4561</v>
      </c>
      <c r="S2280">
        <v>794</v>
      </c>
      <c r="T2280" t="s">
        <v>445</v>
      </c>
      <c r="U2280">
        <v>522</v>
      </c>
      <c r="V2280">
        <v>847</v>
      </c>
      <c r="W2280">
        <v>4218</v>
      </c>
      <c r="X2280">
        <v>4</v>
      </c>
      <c r="Y2280">
        <v>18571</v>
      </c>
      <c r="Z2280">
        <v>58</v>
      </c>
      <c r="AA2280">
        <v>120</v>
      </c>
      <c r="AB2280" t="s">
        <v>11301</v>
      </c>
    </row>
    <row r="2281" spans="1:28" x14ac:dyDescent="0.3">
      <c r="A2281" s="4" t="s">
        <v>11304</v>
      </c>
      <c r="B2281" t="s">
        <v>67</v>
      </c>
      <c r="C2281" t="s">
        <v>86</v>
      </c>
      <c r="D2281" t="s">
        <v>58</v>
      </c>
      <c r="E2281">
        <v>1999</v>
      </c>
      <c r="F2281">
        <v>154</v>
      </c>
      <c r="G2281" t="s">
        <v>11303</v>
      </c>
      <c r="H2281" t="s">
        <v>11306</v>
      </c>
      <c r="I2281" s="4">
        <v>10000000</v>
      </c>
      <c r="J2281" s="4">
        <v>6201757</v>
      </c>
      <c r="K2281">
        <v>7.4</v>
      </c>
      <c r="L2281">
        <v>1.66</v>
      </c>
      <c r="M2281" t="s">
        <v>612</v>
      </c>
      <c r="N2281" t="s">
        <v>11302</v>
      </c>
      <c r="O2281">
        <v>608</v>
      </c>
      <c r="P2281" t="s">
        <v>420</v>
      </c>
      <c r="Q2281">
        <v>1000</v>
      </c>
      <c r="R2281" t="s">
        <v>3460</v>
      </c>
      <c r="S2281">
        <v>452</v>
      </c>
      <c r="T2281" t="s">
        <v>11305</v>
      </c>
      <c r="U2281">
        <v>149</v>
      </c>
      <c r="V2281">
        <v>608</v>
      </c>
      <c r="W2281">
        <v>1690</v>
      </c>
      <c r="X2281">
        <v>1</v>
      </c>
      <c r="Y2281">
        <v>10037</v>
      </c>
      <c r="Z2281">
        <v>103</v>
      </c>
      <c r="AA2281">
        <v>202</v>
      </c>
      <c r="AB2281" t="s">
        <v>11307</v>
      </c>
    </row>
    <row r="2282" spans="1:28" x14ac:dyDescent="0.3">
      <c r="A2282" s="4" t="s">
        <v>11309</v>
      </c>
      <c r="B2282" t="s">
        <v>67</v>
      </c>
      <c r="C2282" t="s">
        <v>2929</v>
      </c>
      <c r="D2282" t="s">
        <v>58</v>
      </c>
      <c r="E2282">
        <v>2015</v>
      </c>
      <c r="F2282">
        <v>106</v>
      </c>
      <c r="G2282" t="s">
        <v>3409</v>
      </c>
      <c r="H2282" t="s">
        <v>24161</v>
      </c>
      <c r="I2282" s="4">
        <v>20000000</v>
      </c>
      <c r="J2282" s="4">
        <v>6420319</v>
      </c>
      <c r="K2282">
        <v>7.4</v>
      </c>
      <c r="L2282">
        <v>2.35</v>
      </c>
      <c r="M2282" t="s">
        <v>69</v>
      </c>
      <c r="N2282" t="s">
        <v>11308</v>
      </c>
      <c r="O2282">
        <v>38</v>
      </c>
      <c r="P2282" t="s">
        <v>165</v>
      </c>
      <c r="Q2282">
        <v>1000</v>
      </c>
      <c r="R2282" t="s">
        <v>614</v>
      </c>
      <c r="S2282">
        <v>1000</v>
      </c>
      <c r="T2282" t="s">
        <v>2541</v>
      </c>
      <c r="U2282">
        <v>975</v>
      </c>
      <c r="V2282">
        <v>15000</v>
      </c>
      <c r="W2282">
        <v>5705</v>
      </c>
      <c r="X2282">
        <v>0</v>
      </c>
      <c r="Y2282">
        <v>15978</v>
      </c>
      <c r="Z2282">
        <v>45</v>
      </c>
      <c r="AA2282">
        <v>122</v>
      </c>
      <c r="AB2282" t="s">
        <v>11310</v>
      </c>
    </row>
    <row r="2283" spans="1:28" x14ac:dyDescent="0.3">
      <c r="A2283" s="4" t="s">
        <v>11311</v>
      </c>
      <c r="B2283" t="s">
        <v>67</v>
      </c>
      <c r="C2283" t="s">
        <v>86</v>
      </c>
      <c r="D2283" t="s">
        <v>58</v>
      </c>
      <c r="E2283">
        <v>2011</v>
      </c>
      <c r="F2283">
        <v>99</v>
      </c>
      <c r="G2283" t="s">
        <v>3593</v>
      </c>
      <c r="H2283" t="s">
        <v>11312</v>
      </c>
      <c r="I2283" s="4">
        <v>15000000</v>
      </c>
      <c r="J2283" s="4">
        <v>5702083</v>
      </c>
      <c r="K2283">
        <v>6.5</v>
      </c>
      <c r="L2283">
        <v>1.85</v>
      </c>
      <c r="M2283" t="s">
        <v>612</v>
      </c>
      <c r="N2283" t="s">
        <v>5405</v>
      </c>
      <c r="O2283">
        <v>0</v>
      </c>
      <c r="P2283" t="s">
        <v>485</v>
      </c>
      <c r="Q2283">
        <v>13000</v>
      </c>
      <c r="R2283" t="s">
        <v>2840</v>
      </c>
      <c r="S2283">
        <v>10000</v>
      </c>
      <c r="T2283" t="s">
        <v>3427</v>
      </c>
      <c r="U2283">
        <v>691</v>
      </c>
      <c r="V2283">
        <v>36000</v>
      </c>
      <c r="W2283">
        <v>23755</v>
      </c>
      <c r="X2283">
        <v>3</v>
      </c>
      <c r="Y2283">
        <v>80617</v>
      </c>
      <c r="Z2283">
        <v>345</v>
      </c>
      <c r="AA2283">
        <v>190</v>
      </c>
      <c r="AB2283" t="s">
        <v>11313</v>
      </c>
    </row>
    <row r="2284" spans="1:28" x14ac:dyDescent="0.3">
      <c r="A2284" s="4" t="s">
        <v>11315</v>
      </c>
      <c r="B2284" t="s">
        <v>67</v>
      </c>
      <c r="C2284" t="s">
        <v>68</v>
      </c>
      <c r="D2284" t="s">
        <v>58</v>
      </c>
      <c r="E2284">
        <v>2006</v>
      </c>
      <c r="F2284">
        <v>100</v>
      </c>
      <c r="G2284" t="s">
        <v>11314</v>
      </c>
      <c r="H2284" t="s">
        <v>11316</v>
      </c>
      <c r="I2284" s="4">
        <v>8700000</v>
      </c>
      <c r="J2284" s="4">
        <v>5480996</v>
      </c>
      <c r="K2284">
        <v>7.1</v>
      </c>
      <c r="L2284">
        <v>1.85</v>
      </c>
      <c r="M2284" t="s">
        <v>612</v>
      </c>
      <c r="N2284" t="s">
        <v>9147</v>
      </c>
      <c r="O2284">
        <v>0</v>
      </c>
      <c r="P2284" t="s">
        <v>124</v>
      </c>
      <c r="Q2284">
        <v>21000</v>
      </c>
      <c r="R2284" t="s">
        <v>615</v>
      </c>
      <c r="S2284">
        <v>18000</v>
      </c>
      <c r="T2284" t="s">
        <v>3484</v>
      </c>
      <c r="U2284">
        <v>407</v>
      </c>
      <c r="V2284">
        <v>0</v>
      </c>
      <c r="W2284">
        <v>39507</v>
      </c>
      <c r="X2284">
        <v>0</v>
      </c>
      <c r="Y2284">
        <v>89383</v>
      </c>
      <c r="Z2284">
        <v>232</v>
      </c>
      <c r="AA2284">
        <v>293</v>
      </c>
      <c r="AB2284" t="s">
        <v>11317</v>
      </c>
    </row>
    <row r="2285" spans="1:28" x14ac:dyDescent="0.3">
      <c r="A2285" s="4" t="s">
        <v>11318</v>
      </c>
      <c r="B2285" t="s">
        <v>67</v>
      </c>
      <c r="C2285" t="s">
        <v>68</v>
      </c>
      <c r="D2285" t="s">
        <v>58</v>
      </c>
      <c r="E2285">
        <v>2012</v>
      </c>
      <c r="F2285">
        <v>116</v>
      </c>
      <c r="G2285" t="s">
        <v>1655</v>
      </c>
      <c r="H2285" t="s">
        <v>11319</v>
      </c>
      <c r="I2285" s="4">
        <v>20000000</v>
      </c>
      <c r="J2285" s="4">
        <v>6002756</v>
      </c>
      <c r="K2285">
        <v>7.2</v>
      </c>
      <c r="L2285">
        <v>1.85</v>
      </c>
      <c r="M2285" t="s">
        <v>122</v>
      </c>
      <c r="N2285" t="s">
        <v>768</v>
      </c>
      <c r="O2285">
        <v>150</v>
      </c>
      <c r="P2285" t="s">
        <v>668</v>
      </c>
      <c r="Q2285">
        <v>18000</v>
      </c>
      <c r="R2285" t="s">
        <v>3755</v>
      </c>
      <c r="S2285">
        <v>1000</v>
      </c>
      <c r="T2285" t="s">
        <v>2242</v>
      </c>
      <c r="U2285">
        <v>956</v>
      </c>
      <c r="V2285">
        <v>13000</v>
      </c>
      <c r="W2285">
        <v>21200</v>
      </c>
      <c r="X2285">
        <v>2</v>
      </c>
      <c r="Y2285">
        <v>24997</v>
      </c>
      <c r="Z2285">
        <v>116</v>
      </c>
      <c r="AA2285">
        <v>75</v>
      </c>
      <c r="AB2285" t="s">
        <v>11320</v>
      </c>
    </row>
    <row r="2286" spans="1:28" x14ac:dyDescent="0.3">
      <c r="A2286" s="4" t="s">
        <v>11323</v>
      </c>
      <c r="B2286" t="s">
        <v>67</v>
      </c>
      <c r="C2286" t="s">
        <v>295</v>
      </c>
      <c r="D2286" t="s">
        <v>58</v>
      </c>
      <c r="E2286">
        <v>2005</v>
      </c>
      <c r="F2286">
        <v>94</v>
      </c>
      <c r="G2286" t="s">
        <v>10204</v>
      </c>
      <c r="H2286" t="s">
        <v>11325</v>
      </c>
      <c r="I2286" s="4">
        <v>20000000</v>
      </c>
      <c r="J2286" s="4">
        <v>5132655</v>
      </c>
      <c r="K2286">
        <v>2.2999999999999998</v>
      </c>
      <c r="L2286">
        <v>2.35</v>
      </c>
      <c r="M2286" t="s">
        <v>612</v>
      </c>
      <c r="N2286" t="s">
        <v>4417</v>
      </c>
      <c r="O2286">
        <v>892</v>
      </c>
      <c r="P2286" t="s">
        <v>11322</v>
      </c>
      <c r="Q2286">
        <v>310</v>
      </c>
      <c r="R2286" t="s">
        <v>11321</v>
      </c>
      <c r="S2286">
        <v>294</v>
      </c>
      <c r="T2286" t="s">
        <v>11324</v>
      </c>
      <c r="U2286">
        <v>81</v>
      </c>
      <c r="V2286">
        <v>1000</v>
      </c>
      <c r="W2286">
        <v>838</v>
      </c>
      <c r="X2286">
        <v>0</v>
      </c>
      <c r="Y2286">
        <v>37626</v>
      </c>
      <c r="Z2286">
        <v>148</v>
      </c>
      <c r="AA2286">
        <v>521</v>
      </c>
      <c r="AB2286" t="s">
        <v>11326</v>
      </c>
    </row>
    <row r="2287" spans="1:28" x14ac:dyDescent="0.3">
      <c r="A2287" s="4" t="s">
        <v>11328</v>
      </c>
      <c r="B2287" t="s">
        <v>67</v>
      </c>
      <c r="C2287" t="s">
        <v>68</v>
      </c>
      <c r="D2287" t="s">
        <v>58</v>
      </c>
      <c r="E2287">
        <v>2009</v>
      </c>
      <c r="F2287">
        <v>111</v>
      </c>
      <c r="G2287" t="s">
        <v>8162</v>
      </c>
      <c r="H2287" t="s">
        <v>11330</v>
      </c>
      <c r="I2287" s="4">
        <v>20000000</v>
      </c>
      <c r="J2287" s="4">
        <v>5205343</v>
      </c>
      <c r="K2287">
        <v>6.4</v>
      </c>
      <c r="L2287">
        <v>2.35</v>
      </c>
      <c r="M2287" t="s">
        <v>122</v>
      </c>
      <c r="N2287" t="s">
        <v>3418</v>
      </c>
      <c r="O2287">
        <v>650</v>
      </c>
      <c r="P2287" t="s">
        <v>1430</v>
      </c>
      <c r="Q2287">
        <v>690</v>
      </c>
      <c r="R2287" t="s">
        <v>11327</v>
      </c>
      <c r="S2287">
        <v>224</v>
      </c>
      <c r="T2287" t="s">
        <v>11329</v>
      </c>
      <c r="U2287">
        <v>181</v>
      </c>
      <c r="V2287">
        <v>1000</v>
      </c>
      <c r="W2287">
        <v>1573</v>
      </c>
      <c r="X2287">
        <v>3</v>
      </c>
      <c r="Y2287">
        <v>11958</v>
      </c>
      <c r="Z2287">
        <v>79</v>
      </c>
      <c r="AA2287">
        <v>39</v>
      </c>
      <c r="AB2287" t="s">
        <v>11331</v>
      </c>
    </row>
    <row r="2288" spans="1:28" x14ac:dyDescent="0.3">
      <c r="A2288" s="4" t="s">
        <v>11333</v>
      </c>
      <c r="B2288" t="s">
        <v>67</v>
      </c>
      <c r="C2288" t="s">
        <v>68</v>
      </c>
      <c r="D2288" t="s">
        <v>58</v>
      </c>
      <c r="E2288">
        <v>2004</v>
      </c>
      <c r="F2288">
        <v>100</v>
      </c>
      <c r="G2288" t="s">
        <v>3291</v>
      </c>
      <c r="H2288" t="s">
        <v>11334</v>
      </c>
      <c r="I2288" s="4">
        <v>20000000</v>
      </c>
      <c r="J2288" s="4">
        <v>5005883</v>
      </c>
      <c r="K2288">
        <v>6.1</v>
      </c>
      <c r="L2288">
        <v>1.85</v>
      </c>
      <c r="M2288" t="s">
        <v>612</v>
      </c>
      <c r="N2288" t="s">
        <v>11332</v>
      </c>
      <c r="O2288">
        <v>143</v>
      </c>
      <c r="P2288" t="s">
        <v>8504</v>
      </c>
      <c r="Q2288">
        <v>829</v>
      </c>
      <c r="R2288" t="s">
        <v>2280</v>
      </c>
      <c r="S2288">
        <v>681</v>
      </c>
      <c r="T2288" t="s">
        <v>3010</v>
      </c>
      <c r="U2288">
        <v>430</v>
      </c>
      <c r="V2288">
        <v>0</v>
      </c>
      <c r="W2288">
        <v>2295</v>
      </c>
      <c r="X2288">
        <v>1</v>
      </c>
      <c r="Y2288">
        <v>29649</v>
      </c>
      <c r="Z2288">
        <v>167</v>
      </c>
      <c r="AA2288">
        <v>361</v>
      </c>
      <c r="AB2288" t="s">
        <v>11335</v>
      </c>
    </row>
    <row r="2289" spans="1:28" x14ac:dyDescent="0.3">
      <c r="A2289" s="4" t="s">
        <v>11337</v>
      </c>
      <c r="B2289" t="s">
        <v>67</v>
      </c>
      <c r="C2289" t="s">
        <v>68</v>
      </c>
      <c r="D2289" t="s">
        <v>58</v>
      </c>
      <c r="E2289">
        <v>2014</v>
      </c>
      <c r="F2289">
        <v>125</v>
      </c>
      <c r="G2289" t="s">
        <v>491</v>
      </c>
      <c r="H2289" t="s">
        <v>11338</v>
      </c>
      <c r="I2289" s="4">
        <v>20000000</v>
      </c>
      <c r="J2289" s="4">
        <v>5749134</v>
      </c>
      <c r="K2289">
        <v>7</v>
      </c>
      <c r="L2289">
        <v>2.35</v>
      </c>
      <c r="M2289" t="s">
        <v>612</v>
      </c>
      <c r="N2289" t="s">
        <v>11336</v>
      </c>
      <c r="O2289">
        <v>78</v>
      </c>
      <c r="P2289" t="s">
        <v>2057</v>
      </c>
      <c r="Q2289">
        <v>1000</v>
      </c>
      <c r="R2289" t="s">
        <v>7423</v>
      </c>
      <c r="S2289">
        <v>969</v>
      </c>
      <c r="T2289" t="s">
        <v>2984</v>
      </c>
      <c r="U2289">
        <v>745</v>
      </c>
      <c r="V2289">
        <v>0</v>
      </c>
      <c r="W2289">
        <v>3979</v>
      </c>
      <c r="X2289">
        <v>0</v>
      </c>
      <c r="Y2289">
        <v>45799</v>
      </c>
      <c r="Z2289">
        <v>350</v>
      </c>
      <c r="AA2289">
        <v>180</v>
      </c>
      <c r="AB2289" t="s">
        <v>11339</v>
      </c>
    </row>
    <row r="2290" spans="1:28" x14ac:dyDescent="0.3">
      <c r="A2290" s="4" t="s">
        <v>11340</v>
      </c>
      <c r="B2290" t="s">
        <v>67</v>
      </c>
      <c r="C2290" t="s">
        <v>295</v>
      </c>
      <c r="D2290" t="s">
        <v>58</v>
      </c>
      <c r="E2290">
        <v>2008</v>
      </c>
      <c r="F2290">
        <v>114</v>
      </c>
      <c r="G2290" t="s">
        <v>1960</v>
      </c>
      <c r="H2290" t="s">
        <v>11341</v>
      </c>
      <c r="I2290" s="4">
        <v>20000000</v>
      </c>
      <c r="J2290" s="4" t="s">
        <v>24161</v>
      </c>
      <c r="K2290">
        <v>6.5</v>
      </c>
      <c r="L2290">
        <v>2.35</v>
      </c>
      <c r="M2290" t="s">
        <v>612</v>
      </c>
      <c r="N2290" t="s">
        <v>8629</v>
      </c>
      <c r="O2290">
        <v>329</v>
      </c>
      <c r="P2290" t="s">
        <v>10276</v>
      </c>
      <c r="Q2290">
        <v>1000</v>
      </c>
      <c r="R2290" t="s">
        <v>8581</v>
      </c>
      <c r="S2290">
        <v>912</v>
      </c>
      <c r="T2290" t="s">
        <v>2368</v>
      </c>
      <c r="U2290">
        <v>544</v>
      </c>
      <c r="V2290">
        <v>971</v>
      </c>
      <c r="W2290">
        <v>3493</v>
      </c>
      <c r="X2290">
        <v>0</v>
      </c>
      <c r="Y2290">
        <v>6904</v>
      </c>
      <c r="Z2290">
        <v>25</v>
      </c>
      <c r="AA2290">
        <v>102</v>
      </c>
      <c r="AB2290" t="s">
        <v>11342</v>
      </c>
    </row>
    <row r="2291" spans="1:28" x14ac:dyDescent="0.3">
      <c r="A2291" s="4" t="s">
        <v>11346</v>
      </c>
      <c r="B2291" t="s">
        <v>67</v>
      </c>
      <c r="C2291" t="s">
        <v>68</v>
      </c>
      <c r="D2291" t="s">
        <v>58</v>
      </c>
      <c r="E2291">
        <v>2008</v>
      </c>
      <c r="F2291">
        <v>119</v>
      </c>
      <c r="G2291" t="s">
        <v>1566</v>
      </c>
      <c r="H2291" t="s">
        <v>11348</v>
      </c>
      <c r="I2291" s="4">
        <v>20000000</v>
      </c>
      <c r="J2291" s="4">
        <v>4234040</v>
      </c>
      <c r="K2291">
        <v>7</v>
      </c>
      <c r="L2291">
        <v>2.35</v>
      </c>
      <c r="M2291" t="s">
        <v>69</v>
      </c>
      <c r="N2291" t="s">
        <v>11343</v>
      </c>
      <c r="O2291">
        <v>18</v>
      </c>
      <c r="P2291" t="s">
        <v>11345</v>
      </c>
      <c r="Q2291">
        <v>20</v>
      </c>
      <c r="R2291" t="s">
        <v>11344</v>
      </c>
      <c r="S2291">
        <v>18</v>
      </c>
      <c r="T2291" t="s">
        <v>11347</v>
      </c>
      <c r="U2291">
        <v>9</v>
      </c>
      <c r="V2291">
        <v>0</v>
      </c>
      <c r="W2291">
        <v>64</v>
      </c>
      <c r="X2291">
        <v>0</v>
      </c>
      <c r="Y2291">
        <v>14301</v>
      </c>
      <c r="Z2291">
        <v>99</v>
      </c>
      <c r="AA2291">
        <v>45</v>
      </c>
      <c r="AB2291" t="s">
        <v>11349</v>
      </c>
    </row>
    <row r="2292" spans="1:28" x14ac:dyDescent="0.3">
      <c r="A2292" s="4" t="s">
        <v>11351</v>
      </c>
      <c r="B2292" t="s">
        <v>67</v>
      </c>
      <c r="C2292" t="s">
        <v>68</v>
      </c>
      <c r="D2292" t="s">
        <v>24160</v>
      </c>
      <c r="E2292">
        <v>2007</v>
      </c>
      <c r="F2292">
        <v>135</v>
      </c>
      <c r="G2292" t="s">
        <v>4305</v>
      </c>
      <c r="H2292" t="s">
        <v>11353</v>
      </c>
      <c r="I2292" s="4">
        <v>20000000</v>
      </c>
      <c r="J2292" s="4">
        <v>4001121</v>
      </c>
      <c r="K2292">
        <v>7</v>
      </c>
      <c r="L2292">
        <v>2.35</v>
      </c>
      <c r="M2292" t="s">
        <v>612</v>
      </c>
      <c r="N2292" t="s">
        <v>11350</v>
      </c>
      <c r="O2292">
        <v>162</v>
      </c>
      <c r="P2292" t="s">
        <v>88</v>
      </c>
      <c r="Q2292">
        <v>23000</v>
      </c>
      <c r="R2292" t="s">
        <v>490</v>
      </c>
      <c r="S2292">
        <v>13000</v>
      </c>
      <c r="T2292" t="s">
        <v>11352</v>
      </c>
      <c r="U2292">
        <v>228</v>
      </c>
      <c r="V2292">
        <v>0</v>
      </c>
      <c r="W2292">
        <v>36398</v>
      </c>
      <c r="X2292">
        <v>0</v>
      </c>
      <c r="Y2292">
        <v>48346</v>
      </c>
      <c r="Z2292">
        <v>231</v>
      </c>
      <c r="AA2292">
        <v>230</v>
      </c>
      <c r="AB2292" t="s">
        <v>11354</v>
      </c>
    </row>
    <row r="2293" spans="1:28" x14ac:dyDescent="0.3">
      <c r="A2293" s="4" t="s">
        <v>11356</v>
      </c>
      <c r="B2293" t="s">
        <v>67</v>
      </c>
      <c r="C2293" t="s">
        <v>68</v>
      </c>
      <c r="D2293" t="s">
        <v>58</v>
      </c>
      <c r="E2293">
        <v>2012</v>
      </c>
      <c r="F2293">
        <v>93</v>
      </c>
      <c r="G2293" t="s">
        <v>89</v>
      </c>
      <c r="H2293" t="s">
        <v>11357</v>
      </c>
      <c r="I2293" s="4">
        <v>20000000</v>
      </c>
      <c r="J2293" s="4">
        <v>3749061</v>
      </c>
      <c r="K2293">
        <v>4.9000000000000004</v>
      </c>
      <c r="L2293">
        <v>2.35</v>
      </c>
      <c r="M2293" t="s">
        <v>69</v>
      </c>
      <c r="N2293" t="s">
        <v>11355</v>
      </c>
      <c r="O2293">
        <v>19</v>
      </c>
      <c r="P2293" t="s">
        <v>140</v>
      </c>
      <c r="Q2293">
        <v>15000</v>
      </c>
      <c r="R2293" t="s">
        <v>1002</v>
      </c>
      <c r="S2293">
        <v>13000</v>
      </c>
      <c r="T2293" t="s">
        <v>9733</v>
      </c>
      <c r="U2293">
        <v>619</v>
      </c>
      <c r="V2293">
        <v>0</v>
      </c>
      <c r="W2293">
        <v>30134</v>
      </c>
      <c r="X2293">
        <v>3</v>
      </c>
      <c r="Y2293">
        <v>28629</v>
      </c>
      <c r="Z2293">
        <v>119</v>
      </c>
      <c r="AA2293">
        <v>113</v>
      </c>
      <c r="AB2293" t="s">
        <v>11358</v>
      </c>
    </row>
    <row r="2294" spans="1:28" x14ac:dyDescent="0.3">
      <c r="A2294" s="4" t="s">
        <v>11360</v>
      </c>
      <c r="B2294" t="s">
        <v>67</v>
      </c>
      <c r="C2294" t="s">
        <v>68</v>
      </c>
      <c r="D2294" t="s">
        <v>58</v>
      </c>
      <c r="E2294">
        <v>2008</v>
      </c>
      <c r="F2294">
        <v>114</v>
      </c>
      <c r="G2294" t="s">
        <v>11359</v>
      </c>
      <c r="H2294" t="s">
        <v>11362</v>
      </c>
      <c r="I2294" s="4">
        <v>20000000</v>
      </c>
      <c r="J2294" s="4">
        <v>3519627</v>
      </c>
      <c r="K2294">
        <v>6.9</v>
      </c>
      <c r="L2294">
        <v>2.35</v>
      </c>
      <c r="M2294" t="s">
        <v>69</v>
      </c>
      <c r="N2294" t="s">
        <v>8197</v>
      </c>
      <c r="O2294">
        <v>0</v>
      </c>
      <c r="P2294" t="s">
        <v>10404</v>
      </c>
      <c r="Q2294">
        <v>975</v>
      </c>
      <c r="R2294" t="s">
        <v>10814</v>
      </c>
      <c r="S2294">
        <v>877</v>
      </c>
      <c r="T2294" t="s">
        <v>11361</v>
      </c>
      <c r="U2294">
        <v>446</v>
      </c>
      <c r="V2294">
        <v>0</v>
      </c>
      <c r="W2294">
        <v>3014</v>
      </c>
      <c r="X2294">
        <v>4</v>
      </c>
      <c r="Y2294">
        <v>41737</v>
      </c>
      <c r="Z2294">
        <v>182</v>
      </c>
      <c r="AA2294">
        <v>105</v>
      </c>
      <c r="AB2294" t="s">
        <v>11363</v>
      </c>
    </row>
    <row r="2295" spans="1:28" x14ac:dyDescent="0.3">
      <c r="A2295" s="4" t="s">
        <v>11365</v>
      </c>
      <c r="B2295" t="s">
        <v>67</v>
      </c>
      <c r="C2295" t="s">
        <v>68</v>
      </c>
      <c r="D2295" t="s">
        <v>58</v>
      </c>
      <c r="E2295">
        <v>2008</v>
      </c>
      <c r="F2295">
        <v>124</v>
      </c>
      <c r="G2295" t="s">
        <v>1437</v>
      </c>
      <c r="H2295" t="s">
        <v>11366</v>
      </c>
      <c r="I2295" s="4">
        <v>21000000</v>
      </c>
      <c r="J2295" s="4">
        <v>3081925</v>
      </c>
      <c r="K2295">
        <v>7.5</v>
      </c>
      <c r="L2295">
        <v>2.35</v>
      </c>
      <c r="M2295" t="s">
        <v>612</v>
      </c>
      <c r="N2295" t="s">
        <v>11364</v>
      </c>
      <c r="O2295">
        <v>0</v>
      </c>
      <c r="P2295" t="s">
        <v>724</v>
      </c>
      <c r="Q2295">
        <v>22000</v>
      </c>
      <c r="R2295" t="s">
        <v>2637</v>
      </c>
      <c r="S2295">
        <v>1000</v>
      </c>
      <c r="T2295" t="s">
        <v>99</v>
      </c>
      <c r="U2295">
        <v>631</v>
      </c>
      <c r="V2295">
        <v>13000</v>
      </c>
      <c r="W2295">
        <v>24732</v>
      </c>
      <c r="X2295">
        <v>0</v>
      </c>
      <c r="Y2295">
        <v>55842</v>
      </c>
      <c r="Z2295">
        <v>245</v>
      </c>
      <c r="AA2295">
        <v>274</v>
      </c>
      <c r="AB2295" t="s">
        <v>11367</v>
      </c>
    </row>
    <row r="2296" spans="1:28" x14ac:dyDescent="0.3">
      <c r="A2296" s="4" t="s">
        <v>11368</v>
      </c>
      <c r="B2296" t="s">
        <v>703</v>
      </c>
      <c r="C2296" t="s">
        <v>704</v>
      </c>
      <c r="D2296" t="s">
        <v>58</v>
      </c>
      <c r="E2296">
        <v>1997</v>
      </c>
      <c r="F2296">
        <v>134</v>
      </c>
      <c r="G2296" t="s">
        <v>8736</v>
      </c>
      <c r="H2296" t="s">
        <v>11369</v>
      </c>
      <c r="I2296" s="4">
        <v>2400000000</v>
      </c>
      <c r="J2296" s="4">
        <v>2298191</v>
      </c>
      <c r="K2296">
        <v>8.4</v>
      </c>
      <c r="L2296">
        <v>1.85</v>
      </c>
      <c r="M2296" t="s">
        <v>69</v>
      </c>
      <c r="N2296" t="s">
        <v>7770</v>
      </c>
      <c r="O2296">
        <v>6000</v>
      </c>
      <c r="P2296" t="s">
        <v>3502</v>
      </c>
      <c r="Q2296">
        <v>893</v>
      </c>
      <c r="R2296" t="s">
        <v>828</v>
      </c>
      <c r="S2296">
        <v>851</v>
      </c>
      <c r="T2296" t="s">
        <v>1076</v>
      </c>
      <c r="U2296">
        <v>745</v>
      </c>
      <c r="V2296">
        <v>11000</v>
      </c>
      <c r="W2296">
        <v>2710</v>
      </c>
      <c r="X2296">
        <v>0</v>
      </c>
      <c r="Y2296">
        <v>221552</v>
      </c>
      <c r="Z2296">
        <v>174</v>
      </c>
      <c r="AA2296">
        <v>570</v>
      </c>
      <c r="AB2296" t="s">
        <v>11370</v>
      </c>
    </row>
    <row r="2297" spans="1:28" x14ac:dyDescent="0.3">
      <c r="A2297" s="4" t="s">
        <v>11372</v>
      </c>
      <c r="B2297" t="s">
        <v>1486</v>
      </c>
      <c r="C2297" t="s">
        <v>1487</v>
      </c>
      <c r="D2297" t="s">
        <v>24160</v>
      </c>
      <c r="E2297">
        <v>2003</v>
      </c>
      <c r="F2297">
        <v>114</v>
      </c>
      <c r="G2297" t="s">
        <v>11371</v>
      </c>
      <c r="H2297" t="s">
        <v>11373</v>
      </c>
      <c r="I2297" s="4">
        <v>20000000</v>
      </c>
      <c r="J2297" s="4">
        <v>2353728</v>
      </c>
      <c r="K2297">
        <v>6.9</v>
      </c>
      <c r="L2297">
        <v>2.35</v>
      </c>
      <c r="M2297" t="s">
        <v>69</v>
      </c>
      <c r="N2297" t="s">
        <v>7713</v>
      </c>
      <c r="O2297">
        <v>22</v>
      </c>
      <c r="P2297" t="s">
        <v>6742</v>
      </c>
      <c r="Q2297">
        <v>572</v>
      </c>
      <c r="R2297" t="s">
        <v>3216</v>
      </c>
      <c r="S2297">
        <v>548</v>
      </c>
      <c r="T2297" t="s">
        <v>5294</v>
      </c>
      <c r="U2297">
        <v>413</v>
      </c>
      <c r="V2297">
        <v>235</v>
      </c>
      <c r="W2297">
        <v>1776</v>
      </c>
      <c r="X2297">
        <v>5</v>
      </c>
      <c r="Y2297">
        <v>4293</v>
      </c>
      <c r="Z2297">
        <v>69</v>
      </c>
      <c r="AA2297">
        <v>53</v>
      </c>
      <c r="AB2297" t="s">
        <v>11374</v>
      </c>
    </row>
    <row r="2298" spans="1:28" x14ac:dyDescent="0.3">
      <c r="A2298" s="4" t="s">
        <v>11378</v>
      </c>
      <c r="B2298" t="s">
        <v>67</v>
      </c>
      <c r="C2298" t="s">
        <v>68</v>
      </c>
      <c r="D2298" t="s">
        <v>58</v>
      </c>
      <c r="E2298">
        <v>1980</v>
      </c>
      <c r="F2298">
        <v>124</v>
      </c>
      <c r="G2298" t="s">
        <v>11377</v>
      </c>
      <c r="H2298" t="s">
        <v>11380</v>
      </c>
      <c r="I2298" s="4">
        <v>20000000</v>
      </c>
      <c r="J2298" s="4">
        <v>2000000</v>
      </c>
      <c r="K2298">
        <v>4.5</v>
      </c>
      <c r="L2298">
        <v>2.35</v>
      </c>
      <c r="M2298" t="s">
        <v>122</v>
      </c>
      <c r="N2298" t="s">
        <v>11375</v>
      </c>
      <c r="O2298">
        <v>42</v>
      </c>
      <c r="P2298" t="s">
        <v>11068</v>
      </c>
      <c r="Q2298">
        <v>801</v>
      </c>
      <c r="R2298" t="s">
        <v>11376</v>
      </c>
      <c r="S2298">
        <v>174</v>
      </c>
      <c r="T2298" t="s">
        <v>11379</v>
      </c>
      <c r="U2298">
        <v>161</v>
      </c>
      <c r="V2298">
        <v>1000</v>
      </c>
      <c r="W2298">
        <v>1462</v>
      </c>
      <c r="X2298">
        <v>0</v>
      </c>
      <c r="Y2298">
        <v>2998</v>
      </c>
      <c r="Z2298">
        <v>26</v>
      </c>
      <c r="AA2298">
        <v>74</v>
      </c>
      <c r="AB2298" t="s">
        <v>11381</v>
      </c>
    </row>
    <row r="2299" spans="1:28" x14ac:dyDescent="0.3">
      <c r="A2299" s="4" t="s">
        <v>11382</v>
      </c>
      <c r="B2299" t="s">
        <v>67</v>
      </c>
      <c r="C2299" t="s">
        <v>397</v>
      </c>
      <c r="D2299" t="s">
        <v>58</v>
      </c>
      <c r="E2299">
        <v>2005</v>
      </c>
      <c r="F2299">
        <v>104</v>
      </c>
      <c r="G2299" t="s">
        <v>10997</v>
      </c>
      <c r="H2299" t="s">
        <v>11383</v>
      </c>
      <c r="I2299" s="4">
        <v>2000000</v>
      </c>
      <c r="J2299" s="4">
        <v>1900725</v>
      </c>
      <c r="K2299">
        <v>7.4</v>
      </c>
      <c r="L2299">
        <v>2.35</v>
      </c>
      <c r="M2299" t="s">
        <v>612</v>
      </c>
      <c r="N2299" t="s">
        <v>9929</v>
      </c>
      <c r="O2299">
        <v>214</v>
      </c>
      <c r="P2299" t="s">
        <v>417</v>
      </c>
      <c r="Q2299">
        <v>1000</v>
      </c>
      <c r="R2299" t="s">
        <v>552</v>
      </c>
      <c r="S2299">
        <v>509</v>
      </c>
      <c r="T2299" t="s">
        <v>3010</v>
      </c>
      <c r="U2299">
        <v>430</v>
      </c>
      <c r="V2299">
        <v>0</v>
      </c>
      <c r="W2299">
        <v>2129</v>
      </c>
      <c r="X2299">
        <v>1</v>
      </c>
      <c r="Y2299">
        <v>43205</v>
      </c>
      <c r="Z2299">
        <v>168</v>
      </c>
      <c r="AA2299">
        <v>232</v>
      </c>
      <c r="AB2299" t="s">
        <v>11384</v>
      </c>
    </row>
    <row r="2300" spans="1:28" x14ac:dyDescent="0.3">
      <c r="A2300" s="4" t="s">
        <v>11387</v>
      </c>
      <c r="B2300" t="s">
        <v>67</v>
      </c>
      <c r="C2300" t="s">
        <v>68</v>
      </c>
      <c r="D2300" t="s">
        <v>58</v>
      </c>
      <c r="E2300">
        <v>2015</v>
      </c>
      <c r="F2300">
        <v>118</v>
      </c>
      <c r="G2300" t="s">
        <v>1655</v>
      </c>
      <c r="H2300" t="s">
        <v>11389</v>
      </c>
      <c r="I2300" s="4">
        <v>20000000</v>
      </c>
      <c r="J2300" s="4">
        <v>2246000</v>
      </c>
      <c r="K2300">
        <v>7</v>
      </c>
      <c r="L2300">
        <v>2.35</v>
      </c>
      <c r="M2300" t="s">
        <v>122</v>
      </c>
      <c r="N2300" t="s">
        <v>11385</v>
      </c>
      <c r="O2300">
        <v>14</v>
      </c>
      <c r="P2300" t="s">
        <v>11386</v>
      </c>
      <c r="Q2300">
        <v>2000</v>
      </c>
      <c r="R2300" t="s">
        <v>3700</v>
      </c>
      <c r="S2300">
        <v>769</v>
      </c>
      <c r="T2300" t="s">
        <v>11388</v>
      </c>
      <c r="U2300">
        <v>400</v>
      </c>
      <c r="V2300">
        <v>0</v>
      </c>
      <c r="W2300">
        <v>3384</v>
      </c>
      <c r="X2300">
        <v>4</v>
      </c>
      <c r="Y2300">
        <v>2302</v>
      </c>
      <c r="Z2300">
        <v>27</v>
      </c>
      <c r="AA2300">
        <v>20</v>
      </c>
      <c r="AB2300" t="s">
        <v>11390</v>
      </c>
    </row>
    <row r="2301" spans="1:28" x14ac:dyDescent="0.3">
      <c r="A2301" s="4" t="s">
        <v>11392</v>
      </c>
      <c r="B2301" t="s">
        <v>67</v>
      </c>
      <c r="C2301" t="s">
        <v>68</v>
      </c>
      <c r="D2301" t="s">
        <v>58</v>
      </c>
      <c r="E2301">
        <v>2003</v>
      </c>
      <c r="F2301">
        <v>80</v>
      </c>
      <c r="G2301" t="s">
        <v>6416</v>
      </c>
      <c r="H2301" t="s">
        <v>11393</v>
      </c>
      <c r="I2301" s="4">
        <v>20000000</v>
      </c>
      <c r="J2301" s="4">
        <v>1646664</v>
      </c>
      <c r="K2301">
        <v>2.8</v>
      </c>
      <c r="L2301">
        <v>1.85</v>
      </c>
      <c r="M2301" t="s">
        <v>612</v>
      </c>
      <c r="N2301" t="s">
        <v>9909</v>
      </c>
      <c r="O2301">
        <v>121</v>
      </c>
      <c r="P2301" t="s">
        <v>11391</v>
      </c>
      <c r="Q2301">
        <v>836</v>
      </c>
      <c r="R2301" t="s">
        <v>2407</v>
      </c>
      <c r="S2301">
        <v>624</v>
      </c>
      <c r="T2301" t="s">
        <v>9274</v>
      </c>
      <c r="U2301">
        <v>587</v>
      </c>
      <c r="V2301">
        <v>241</v>
      </c>
      <c r="W2301">
        <v>2467</v>
      </c>
      <c r="X2301">
        <v>2</v>
      </c>
      <c r="Y2301">
        <v>4518</v>
      </c>
      <c r="Z2301">
        <v>28</v>
      </c>
      <c r="AA2301">
        <v>66</v>
      </c>
      <c r="AB2301" t="s">
        <v>11394</v>
      </c>
    </row>
    <row r="2302" spans="1:28" x14ac:dyDescent="0.3">
      <c r="A2302" s="4" t="s">
        <v>11395</v>
      </c>
      <c r="B2302" t="s">
        <v>67</v>
      </c>
      <c r="C2302" t="s">
        <v>68</v>
      </c>
      <c r="D2302" t="s">
        <v>58</v>
      </c>
      <c r="E2302">
        <v>2002</v>
      </c>
      <c r="F2302">
        <v>107</v>
      </c>
      <c r="G2302" t="s">
        <v>1412</v>
      </c>
      <c r="H2302" t="s">
        <v>11396</v>
      </c>
      <c r="I2302" s="4">
        <v>20000000</v>
      </c>
      <c r="J2302" s="4">
        <v>1190018</v>
      </c>
      <c r="K2302">
        <v>7.5</v>
      </c>
      <c r="L2302">
        <v>2.35</v>
      </c>
      <c r="M2302" t="s">
        <v>612</v>
      </c>
      <c r="N2302" t="s">
        <v>8503</v>
      </c>
      <c r="O2302">
        <v>110</v>
      </c>
      <c r="P2302" t="s">
        <v>88</v>
      </c>
      <c r="Q2302">
        <v>23000</v>
      </c>
      <c r="R2302" t="s">
        <v>2949</v>
      </c>
      <c r="S2302">
        <v>876</v>
      </c>
      <c r="T2302" t="s">
        <v>3178</v>
      </c>
      <c r="U2302">
        <v>722</v>
      </c>
      <c r="V2302">
        <v>20000</v>
      </c>
      <c r="W2302">
        <v>25088</v>
      </c>
      <c r="X2302">
        <v>2</v>
      </c>
      <c r="Y2302">
        <v>261317</v>
      </c>
      <c r="Z2302">
        <v>146</v>
      </c>
      <c r="AA2302">
        <v>1137</v>
      </c>
      <c r="AB2302" t="s">
        <v>11397</v>
      </c>
    </row>
    <row r="2303" spans="1:28" x14ac:dyDescent="0.3">
      <c r="A2303" s="4" t="s">
        <v>11399</v>
      </c>
      <c r="B2303" t="s">
        <v>67</v>
      </c>
      <c r="C2303" t="s">
        <v>397</v>
      </c>
      <c r="D2303" t="s">
        <v>58</v>
      </c>
      <c r="E2303">
        <v>2008</v>
      </c>
      <c r="F2303">
        <v>125</v>
      </c>
      <c r="G2303" t="s">
        <v>3409</v>
      </c>
      <c r="H2303" t="s">
        <v>11401</v>
      </c>
      <c r="I2303" s="4">
        <v>40000000</v>
      </c>
      <c r="J2303" s="4">
        <v>1027749</v>
      </c>
      <c r="K2303">
        <v>7.1</v>
      </c>
      <c r="L2303">
        <v>2.35</v>
      </c>
      <c r="M2303" t="s">
        <v>612</v>
      </c>
      <c r="N2303" t="s">
        <v>1538</v>
      </c>
      <c r="O2303">
        <v>55</v>
      </c>
      <c r="P2303" t="s">
        <v>3386</v>
      </c>
      <c r="Q2303">
        <v>991</v>
      </c>
      <c r="R2303" t="s">
        <v>11398</v>
      </c>
      <c r="S2303">
        <v>10</v>
      </c>
      <c r="T2303" t="s">
        <v>11400</v>
      </c>
      <c r="U2303">
        <v>2</v>
      </c>
      <c r="V2303">
        <v>1000</v>
      </c>
      <c r="W2303">
        <v>1003</v>
      </c>
      <c r="X2303">
        <v>4</v>
      </c>
      <c r="Y2303">
        <v>8087</v>
      </c>
      <c r="Z2303">
        <v>67</v>
      </c>
      <c r="AA2303">
        <v>33</v>
      </c>
      <c r="AB2303" t="s">
        <v>11402</v>
      </c>
    </row>
    <row r="2304" spans="1:28" x14ac:dyDescent="0.3">
      <c r="A2304" s="4" t="s">
        <v>11403</v>
      </c>
      <c r="B2304" t="s">
        <v>67</v>
      </c>
      <c r="C2304" t="s">
        <v>68</v>
      </c>
      <c r="D2304" t="s">
        <v>58</v>
      </c>
      <c r="E2304">
        <v>2000</v>
      </c>
      <c r="F2304">
        <v>115</v>
      </c>
      <c r="G2304" t="s">
        <v>5278</v>
      </c>
      <c r="H2304" t="s">
        <v>11404</v>
      </c>
      <c r="I2304" s="4">
        <v>24000000</v>
      </c>
      <c r="J2304" s="4">
        <v>882710</v>
      </c>
      <c r="K2304">
        <v>6.4</v>
      </c>
      <c r="L2304">
        <v>2.35</v>
      </c>
      <c r="M2304" t="s">
        <v>612</v>
      </c>
      <c r="N2304" t="s">
        <v>8959</v>
      </c>
      <c r="O2304">
        <v>115</v>
      </c>
      <c r="P2304" t="s">
        <v>802</v>
      </c>
      <c r="Q2304">
        <v>9000</v>
      </c>
      <c r="R2304" t="s">
        <v>7755</v>
      </c>
      <c r="S2304">
        <v>1000</v>
      </c>
      <c r="T2304" t="s">
        <v>5619</v>
      </c>
      <c r="U2304">
        <v>977</v>
      </c>
      <c r="V2304">
        <v>401</v>
      </c>
      <c r="W2304">
        <v>11433</v>
      </c>
      <c r="X2304">
        <v>2</v>
      </c>
      <c r="Y2304">
        <v>16215</v>
      </c>
      <c r="Z2304">
        <v>93</v>
      </c>
      <c r="AA2304">
        <v>138</v>
      </c>
      <c r="AB2304" t="s">
        <v>11405</v>
      </c>
    </row>
    <row r="2305" spans="1:28" x14ac:dyDescent="0.3">
      <c r="A2305" s="4" t="s">
        <v>11408</v>
      </c>
      <c r="B2305" t="s">
        <v>67</v>
      </c>
      <c r="C2305" t="s">
        <v>68</v>
      </c>
      <c r="D2305" t="s">
        <v>58</v>
      </c>
      <c r="E2305">
        <v>2012</v>
      </c>
      <c r="F2305">
        <v>88</v>
      </c>
      <c r="G2305" t="s">
        <v>9773</v>
      </c>
      <c r="H2305" t="s">
        <v>11410</v>
      </c>
      <c r="I2305" s="4">
        <v>20000000</v>
      </c>
      <c r="J2305" s="4">
        <v>1064277</v>
      </c>
      <c r="K2305">
        <v>6.7</v>
      </c>
      <c r="L2305" t="s">
        <v>24161</v>
      </c>
      <c r="M2305" t="s">
        <v>304</v>
      </c>
      <c r="N2305" t="s">
        <v>11406</v>
      </c>
      <c r="O2305">
        <v>12</v>
      </c>
      <c r="P2305" t="s">
        <v>1674</v>
      </c>
      <c r="Q2305">
        <v>979</v>
      </c>
      <c r="R2305" t="s">
        <v>11407</v>
      </c>
      <c r="S2305">
        <v>532</v>
      </c>
      <c r="T2305" t="s">
        <v>11409</v>
      </c>
      <c r="U2305">
        <v>231</v>
      </c>
      <c r="V2305">
        <v>831</v>
      </c>
      <c r="W2305">
        <v>1978</v>
      </c>
      <c r="X2305">
        <v>0</v>
      </c>
      <c r="Y2305">
        <v>14015</v>
      </c>
      <c r="Z2305">
        <v>28</v>
      </c>
      <c r="AA2305">
        <v>83</v>
      </c>
      <c r="AB2305" t="s">
        <v>11411</v>
      </c>
    </row>
    <row r="2306" spans="1:28" x14ac:dyDescent="0.3">
      <c r="A2306" s="4" t="s">
        <v>11412</v>
      </c>
      <c r="B2306" t="s">
        <v>67</v>
      </c>
      <c r="C2306" t="s">
        <v>68</v>
      </c>
      <c r="D2306" t="s">
        <v>58</v>
      </c>
      <c r="E2306">
        <v>2015</v>
      </c>
      <c r="F2306">
        <v>122</v>
      </c>
      <c r="G2306" t="s">
        <v>241</v>
      </c>
      <c r="H2306" t="s">
        <v>11414</v>
      </c>
      <c r="I2306" s="4">
        <v>10000000</v>
      </c>
      <c r="J2306" s="4">
        <v>531009</v>
      </c>
      <c r="K2306">
        <v>5.3</v>
      </c>
      <c r="L2306">
        <v>2.35</v>
      </c>
      <c r="M2306" t="s">
        <v>612</v>
      </c>
      <c r="N2306" t="s">
        <v>592</v>
      </c>
      <c r="O2306">
        <v>11000</v>
      </c>
      <c r="P2306" t="s">
        <v>367</v>
      </c>
      <c r="Q2306">
        <v>11000</v>
      </c>
      <c r="R2306" t="s">
        <v>592</v>
      </c>
      <c r="S2306">
        <v>11000</v>
      </c>
      <c r="T2306" t="s">
        <v>11413</v>
      </c>
      <c r="U2306">
        <v>188</v>
      </c>
      <c r="V2306">
        <v>0</v>
      </c>
      <c r="W2306">
        <v>22319</v>
      </c>
      <c r="X2306">
        <v>0</v>
      </c>
      <c r="Y2306">
        <v>7976</v>
      </c>
      <c r="Z2306">
        <v>131</v>
      </c>
      <c r="AA2306">
        <v>61</v>
      </c>
      <c r="AB2306" t="s">
        <v>11415</v>
      </c>
    </row>
    <row r="2307" spans="1:28" x14ac:dyDescent="0.3">
      <c r="A2307" s="4" t="s">
        <v>11418</v>
      </c>
      <c r="B2307" t="s">
        <v>703</v>
      </c>
      <c r="C2307" t="s">
        <v>704</v>
      </c>
      <c r="D2307" t="s">
        <v>58</v>
      </c>
      <c r="E2307">
        <v>2004</v>
      </c>
      <c r="F2307">
        <v>103</v>
      </c>
      <c r="G2307" t="s">
        <v>11417</v>
      </c>
      <c r="H2307" t="s">
        <v>11420</v>
      </c>
      <c r="I2307" s="4">
        <v>2127519898</v>
      </c>
      <c r="J2307" s="4">
        <v>410388</v>
      </c>
      <c r="K2307">
        <v>6.9</v>
      </c>
      <c r="L2307">
        <v>1.85</v>
      </c>
      <c r="M2307" t="s">
        <v>69</v>
      </c>
      <c r="N2307" t="s">
        <v>11416</v>
      </c>
      <c r="O2307">
        <v>78</v>
      </c>
      <c r="P2307" t="s">
        <v>7241</v>
      </c>
      <c r="Q2307">
        <v>488</v>
      </c>
      <c r="R2307" t="s">
        <v>535</v>
      </c>
      <c r="S2307">
        <v>336</v>
      </c>
      <c r="T2307" t="s">
        <v>11419</v>
      </c>
      <c r="U2307">
        <v>101</v>
      </c>
      <c r="V2307">
        <v>973</v>
      </c>
      <c r="W2307">
        <v>991</v>
      </c>
      <c r="X2307">
        <v>1</v>
      </c>
      <c r="Y2307">
        <v>13727</v>
      </c>
      <c r="Z2307">
        <v>105</v>
      </c>
      <c r="AA2307">
        <v>79</v>
      </c>
      <c r="AB2307" t="s">
        <v>11421</v>
      </c>
    </row>
    <row r="2308" spans="1:28" x14ac:dyDescent="0.3">
      <c r="A2308" s="4" t="s">
        <v>11423</v>
      </c>
      <c r="B2308" t="s">
        <v>67</v>
      </c>
      <c r="C2308" t="s">
        <v>68</v>
      </c>
      <c r="D2308" t="s">
        <v>58</v>
      </c>
      <c r="E2308">
        <v>2005</v>
      </c>
      <c r="F2308">
        <v>101</v>
      </c>
      <c r="G2308" t="s">
        <v>2317</v>
      </c>
      <c r="H2308" t="s">
        <v>11425</v>
      </c>
      <c r="I2308" s="4">
        <v>20000000</v>
      </c>
      <c r="J2308" s="4">
        <v>375474</v>
      </c>
      <c r="K2308">
        <v>6.2</v>
      </c>
      <c r="L2308">
        <v>2.35</v>
      </c>
      <c r="M2308" t="s">
        <v>122</v>
      </c>
      <c r="N2308" t="s">
        <v>11422</v>
      </c>
      <c r="O2308">
        <v>25</v>
      </c>
      <c r="P2308" t="s">
        <v>668</v>
      </c>
      <c r="Q2308">
        <v>18000</v>
      </c>
      <c r="R2308" t="s">
        <v>5920</v>
      </c>
      <c r="S2308">
        <v>723</v>
      </c>
      <c r="T2308" t="s">
        <v>11424</v>
      </c>
      <c r="U2308">
        <v>407</v>
      </c>
      <c r="V2308">
        <v>445</v>
      </c>
      <c r="W2308">
        <v>20354</v>
      </c>
      <c r="X2308">
        <v>0</v>
      </c>
      <c r="Y2308">
        <v>2613</v>
      </c>
      <c r="Z2308">
        <v>21</v>
      </c>
      <c r="AA2308">
        <v>46</v>
      </c>
      <c r="AB2308" t="s">
        <v>11426</v>
      </c>
    </row>
    <row r="2309" spans="1:28" x14ac:dyDescent="0.3">
      <c r="A2309" s="4" t="s">
        <v>11429</v>
      </c>
      <c r="B2309" t="s">
        <v>67</v>
      </c>
      <c r="C2309" t="s">
        <v>68</v>
      </c>
      <c r="D2309" t="s">
        <v>58</v>
      </c>
      <c r="E2309">
        <v>2010</v>
      </c>
      <c r="F2309">
        <v>101</v>
      </c>
      <c r="G2309" t="s">
        <v>11428</v>
      </c>
      <c r="H2309" t="s">
        <v>11430</v>
      </c>
      <c r="I2309" s="4" t="s">
        <v>24161</v>
      </c>
      <c r="J2309" s="4">
        <v>578382</v>
      </c>
      <c r="K2309">
        <v>6.3</v>
      </c>
      <c r="L2309">
        <v>1.85</v>
      </c>
      <c r="M2309" t="s">
        <v>612</v>
      </c>
      <c r="N2309" t="s">
        <v>11427</v>
      </c>
      <c r="O2309">
        <v>46</v>
      </c>
      <c r="P2309" t="s">
        <v>4222</v>
      </c>
      <c r="Q2309">
        <v>33000</v>
      </c>
      <c r="R2309" t="s">
        <v>111</v>
      </c>
      <c r="S2309">
        <v>4000</v>
      </c>
      <c r="T2309" t="s">
        <v>149</v>
      </c>
      <c r="U2309">
        <v>902</v>
      </c>
      <c r="V2309">
        <v>0</v>
      </c>
      <c r="W2309">
        <v>39515</v>
      </c>
      <c r="X2309">
        <v>2</v>
      </c>
      <c r="Y2309">
        <v>41249</v>
      </c>
      <c r="Z2309">
        <v>140</v>
      </c>
      <c r="AA2309">
        <v>67</v>
      </c>
      <c r="AB2309" t="s">
        <v>11431</v>
      </c>
    </row>
    <row r="2310" spans="1:28" x14ac:dyDescent="0.3">
      <c r="A2310" s="4" t="s">
        <v>11433</v>
      </c>
      <c r="B2310" t="s">
        <v>67</v>
      </c>
      <c r="C2310" t="s">
        <v>68</v>
      </c>
      <c r="D2310" t="s">
        <v>58</v>
      </c>
      <c r="E2310">
        <v>1994</v>
      </c>
      <c r="F2310">
        <v>107</v>
      </c>
      <c r="G2310" t="s">
        <v>2916</v>
      </c>
      <c r="H2310" t="s">
        <v>11434</v>
      </c>
      <c r="I2310" s="4">
        <v>20000000</v>
      </c>
      <c r="J2310" s="4">
        <v>305070</v>
      </c>
      <c r="K2310">
        <v>6.4</v>
      </c>
      <c r="L2310">
        <v>2.35</v>
      </c>
      <c r="M2310" t="s">
        <v>612</v>
      </c>
      <c r="N2310" t="s">
        <v>555</v>
      </c>
      <c r="O2310">
        <v>58</v>
      </c>
      <c r="P2310" t="s">
        <v>11432</v>
      </c>
      <c r="Q2310">
        <v>699</v>
      </c>
      <c r="R2310" t="s">
        <v>2573</v>
      </c>
      <c r="S2310">
        <v>533</v>
      </c>
      <c r="T2310" t="s">
        <v>3472</v>
      </c>
      <c r="U2310">
        <v>324</v>
      </c>
      <c r="V2310">
        <v>399</v>
      </c>
      <c r="W2310">
        <v>1592</v>
      </c>
      <c r="X2310">
        <v>1</v>
      </c>
      <c r="Y2310">
        <v>3843</v>
      </c>
      <c r="Z2310">
        <v>9</v>
      </c>
      <c r="AA2310">
        <v>25</v>
      </c>
      <c r="AB2310" t="s">
        <v>11435</v>
      </c>
    </row>
    <row r="2311" spans="1:28" x14ac:dyDescent="0.3">
      <c r="A2311" s="4" t="s">
        <v>11437</v>
      </c>
      <c r="B2311" t="s">
        <v>7236</v>
      </c>
      <c r="C2311" t="s">
        <v>3869</v>
      </c>
      <c r="D2311" t="s">
        <v>58</v>
      </c>
      <c r="E2311">
        <v>2008</v>
      </c>
      <c r="F2311">
        <v>86</v>
      </c>
      <c r="G2311" t="s">
        <v>2675</v>
      </c>
      <c r="H2311" t="s">
        <v>11439</v>
      </c>
      <c r="I2311" s="4" t="s">
        <v>24161</v>
      </c>
      <c r="J2311" s="4">
        <v>206678</v>
      </c>
      <c r="K2311">
        <v>6.5</v>
      </c>
      <c r="L2311">
        <v>2.35</v>
      </c>
      <c r="M2311" t="s">
        <v>122</v>
      </c>
      <c r="N2311" t="s">
        <v>11071</v>
      </c>
      <c r="O2311">
        <v>0</v>
      </c>
      <c r="P2311" t="s">
        <v>6990</v>
      </c>
      <c r="Q2311">
        <v>46</v>
      </c>
      <c r="R2311" t="s">
        <v>11436</v>
      </c>
      <c r="S2311">
        <v>33</v>
      </c>
      <c r="T2311" t="s">
        <v>11438</v>
      </c>
      <c r="U2311">
        <v>3</v>
      </c>
      <c r="V2311">
        <v>1000</v>
      </c>
      <c r="W2311">
        <v>82</v>
      </c>
      <c r="X2311">
        <v>1</v>
      </c>
      <c r="Y2311">
        <v>11391</v>
      </c>
      <c r="Z2311">
        <v>83</v>
      </c>
      <c r="AA2311">
        <v>66</v>
      </c>
      <c r="AB2311" t="s">
        <v>11440</v>
      </c>
    </row>
    <row r="2312" spans="1:28" x14ac:dyDescent="0.3">
      <c r="A2312" s="4" t="s">
        <v>11444</v>
      </c>
      <c r="B2312" t="s">
        <v>1486</v>
      </c>
      <c r="C2312" t="s">
        <v>1487</v>
      </c>
      <c r="D2312" t="s">
        <v>58</v>
      </c>
      <c r="E2312">
        <v>1998</v>
      </c>
      <c r="F2312">
        <v>118</v>
      </c>
      <c r="G2312" t="s">
        <v>11442</v>
      </c>
      <c r="H2312" t="s">
        <v>11446</v>
      </c>
      <c r="I2312" s="4">
        <v>140000000</v>
      </c>
      <c r="J2312" s="4">
        <v>146072</v>
      </c>
      <c r="K2312">
        <v>6</v>
      </c>
      <c r="L2312">
        <v>2.35</v>
      </c>
      <c r="M2312" t="s">
        <v>24161</v>
      </c>
      <c r="N2312" t="s">
        <v>6823</v>
      </c>
      <c r="O2312">
        <v>8</v>
      </c>
      <c r="P2312" t="s">
        <v>11443</v>
      </c>
      <c r="Q2312">
        <v>106</v>
      </c>
      <c r="R2312" t="s">
        <v>11441</v>
      </c>
      <c r="S2312">
        <v>56</v>
      </c>
      <c r="T2312" t="s">
        <v>11445</v>
      </c>
      <c r="U2312">
        <v>11</v>
      </c>
      <c r="V2312">
        <v>136</v>
      </c>
      <c r="W2312">
        <v>182</v>
      </c>
      <c r="X2312">
        <v>0</v>
      </c>
      <c r="Y2312">
        <v>7147</v>
      </c>
      <c r="Z2312">
        <v>8</v>
      </c>
      <c r="AA2312">
        <v>16</v>
      </c>
      <c r="AB2312" t="s">
        <v>11447</v>
      </c>
    </row>
    <row r="2313" spans="1:28" x14ac:dyDescent="0.3">
      <c r="A2313" s="4" t="s">
        <v>11450</v>
      </c>
      <c r="B2313" t="s">
        <v>67</v>
      </c>
      <c r="C2313" t="s">
        <v>68</v>
      </c>
      <c r="D2313" t="s">
        <v>58</v>
      </c>
      <c r="E2313">
        <v>2010</v>
      </c>
      <c r="F2313">
        <v>107</v>
      </c>
      <c r="G2313" t="s">
        <v>11449</v>
      </c>
      <c r="H2313" t="s">
        <v>11451</v>
      </c>
      <c r="I2313" s="4">
        <v>20000000</v>
      </c>
      <c r="J2313" s="4">
        <v>1183354</v>
      </c>
      <c r="K2313">
        <v>5.0999999999999996</v>
      </c>
      <c r="L2313">
        <v>2.35</v>
      </c>
      <c r="M2313" t="s">
        <v>69</v>
      </c>
      <c r="N2313" t="s">
        <v>7342</v>
      </c>
      <c r="O2313">
        <v>14</v>
      </c>
      <c r="P2313" t="s">
        <v>7845</v>
      </c>
      <c r="Q2313">
        <v>403</v>
      </c>
      <c r="R2313" t="s">
        <v>11448</v>
      </c>
      <c r="S2313">
        <v>368</v>
      </c>
      <c r="T2313" t="s">
        <v>5718</v>
      </c>
      <c r="U2313">
        <v>311</v>
      </c>
      <c r="V2313">
        <v>0</v>
      </c>
      <c r="W2313">
        <v>1577</v>
      </c>
      <c r="X2313">
        <v>1</v>
      </c>
      <c r="Y2313">
        <v>13026</v>
      </c>
      <c r="Z2313">
        <v>138</v>
      </c>
      <c r="AA2313">
        <v>75</v>
      </c>
      <c r="AB2313" t="s">
        <v>11452</v>
      </c>
    </row>
    <row r="2314" spans="1:28" x14ac:dyDescent="0.3">
      <c r="A2314" s="4" t="s">
        <v>11454</v>
      </c>
      <c r="B2314" t="s">
        <v>67</v>
      </c>
      <c r="C2314" t="s">
        <v>68</v>
      </c>
      <c r="D2314" t="s">
        <v>58</v>
      </c>
      <c r="E2314">
        <v>2002</v>
      </c>
      <c r="F2314">
        <v>100</v>
      </c>
      <c r="G2314" t="s">
        <v>3097</v>
      </c>
      <c r="H2314" t="s">
        <v>11456</v>
      </c>
      <c r="I2314" s="4">
        <v>22000000</v>
      </c>
      <c r="J2314" s="4">
        <v>121972</v>
      </c>
      <c r="K2314">
        <v>5.5</v>
      </c>
      <c r="L2314">
        <v>1.85</v>
      </c>
      <c r="M2314" t="s">
        <v>612</v>
      </c>
      <c r="N2314" t="s">
        <v>11453</v>
      </c>
      <c r="O2314">
        <v>3</v>
      </c>
      <c r="P2314" t="s">
        <v>2400</v>
      </c>
      <c r="Q2314">
        <v>14000</v>
      </c>
      <c r="R2314" t="s">
        <v>3001</v>
      </c>
      <c r="S2314">
        <v>506</v>
      </c>
      <c r="T2314" t="s">
        <v>11455</v>
      </c>
      <c r="U2314">
        <v>442</v>
      </c>
      <c r="V2314">
        <v>217</v>
      </c>
      <c r="W2314">
        <v>15612</v>
      </c>
      <c r="X2314">
        <v>3</v>
      </c>
      <c r="Y2314">
        <v>9868</v>
      </c>
      <c r="Z2314">
        <v>42</v>
      </c>
      <c r="AA2314">
        <v>81</v>
      </c>
      <c r="AB2314" t="s">
        <v>11457</v>
      </c>
    </row>
    <row r="2315" spans="1:28" x14ac:dyDescent="0.3">
      <c r="A2315" s="4" t="s">
        <v>24100</v>
      </c>
      <c r="B2315" t="s">
        <v>67</v>
      </c>
      <c r="C2315" t="s">
        <v>86</v>
      </c>
      <c r="D2315" t="s">
        <v>58</v>
      </c>
      <c r="E2315" t="s">
        <v>24161</v>
      </c>
      <c r="F2315">
        <v>30</v>
      </c>
      <c r="G2315" t="s">
        <v>7139</v>
      </c>
      <c r="H2315" t="s">
        <v>24161</v>
      </c>
      <c r="I2315" s="4" t="s">
        <v>24161</v>
      </c>
      <c r="J2315" s="4" t="s">
        <v>24161</v>
      </c>
      <c r="K2315">
        <v>7.2</v>
      </c>
      <c r="L2315" t="s">
        <v>24161</v>
      </c>
      <c r="M2315" t="s">
        <v>24161</v>
      </c>
      <c r="N2315" t="s">
        <v>24161</v>
      </c>
      <c r="O2315" t="s">
        <v>24161</v>
      </c>
      <c r="P2315" t="s">
        <v>11459</v>
      </c>
      <c r="Q2315">
        <v>310</v>
      </c>
      <c r="R2315" t="s">
        <v>11458</v>
      </c>
      <c r="S2315">
        <v>11</v>
      </c>
      <c r="T2315" t="s">
        <v>11460</v>
      </c>
      <c r="U2315">
        <v>9</v>
      </c>
      <c r="V2315">
        <v>0</v>
      </c>
      <c r="W2315">
        <v>344</v>
      </c>
      <c r="X2315">
        <v>4</v>
      </c>
      <c r="Y2315">
        <v>18</v>
      </c>
      <c r="Z2315" t="s">
        <v>24161</v>
      </c>
      <c r="AA2315" t="s">
        <v>24161</v>
      </c>
      <c r="AB2315" t="s">
        <v>11461</v>
      </c>
    </row>
    <row r="2316" spans="1:28" x14ac:dyDescent="0.3">
      <c r="A2316" s="4" t="s">
        <v>11462</v>
      </c>
      <c r="B2316" t="s">
        <v>67</v>
      </c>
      <c r="C2316" t="s">
        <v>68</v>
      </c>
      <c r="D2316" t="s">
        <v>58</v>
      </c>
      <c r="E2316">
        <v>2010</v>
      </c>
      <c r="F2316">
        <v>110</v>
      </c>
      <c r="G2316" t="s">
        <v>2508</v>
      </c>
      <c r="H2316" t="s">
        <v>11464</v>
      </c>
      <c r="I2316" s="4">
        <v>20000000</v>
      </c>
      <c r="J2316" s="4">
        <v>263365</v>
      </c>
      <c r="K2316">
        <v>5.4</v>
      </c>
      <c r="L2316">
        <v>2.35</v>
      </c>
      <c r="M2316" t="s">
        <v>69</v>
      </c>
      <c r="N2316" t="s">
        <v>5882</v>
      </c>
      <c r="O2316">
        <v>278</v>
      </c>
      <c r="P2316" t="s">
        <v>683</v>
      </c>
      <c r="Q2316">
        <v>3000</v>
      </c>
      <c r="R2316" t="s">
        <v>7200</v>
      </c>
      <c r="S2316">
        <v>602</v>
      </c>
      <c r="T2316" t="s">
        <v>11463</v>
      </c>
      <c r="U2316">
        <v>181</v>
      </c>
      <c r="V2316">
        <v>0</v>
      </c>
      <c r="W2316">
        <v>3785</v>
      </c>
      <c r="X2316">
        <v>2</v>
      </c>
      <c r="Y2316">
        <v>6147</v>
      </c>
      <c r="Z2316">
        <v>92</v>
      </c>
      <c r="AA2316">
        <v>36</v>
      </c>
      <c r="AB2316" t="s">
        <v>11465</v>
      </c>
    </row>
    <row r="2317" spans="1:28" x14ac:dyDescent="0.3">
      <c r="A2317" s="4" t="s">
        <v>11467</v>
      </c>
      <c r="B2317" t="s">
        <v>67</v>
      </c>
      <c r="C2317" t="s">
        <v>3583</v>
      </c>
      <c r="D2317" t="s">
        <v>58</v>
      </c>
      <c r="E2317">
        <v>2015</v>
      </c>
      <c r="F2317">
        <v>106</v>
      </c>
      <c r="G2317" t="s">
        <v>2161</v>
      </c>
      <c r="H2317" t="s">
        <v>11468</v>
      </c>
      <c r="I2317" s="4" t="s">
        <v>24161</v>
      </c>
      <c r="J2317" s="4">
        <v>54734</v>
      </c>
      <c r="K2317">
        <v>5.7</v>
      </c>
      <c r="L2317">
        <v>2.35</v>
      </c>
      <c r="M2317" t="s">
        <v>612</v>
      </c>
      <c r="N2317" t="s">
        <v>3575</v>
      </c>
      <c r="O2317">
        <v>448</v>
      </c>
      <c r="P2317" t="s">
        <v>1229</v>
      </c>
      <c r="Q2317">
        <v>9000</v>
      </c>
      <c r="R2317" t="s">
        <v>11466</v>
      </c>
      <c r="S2317">
        <v>750</v>
      </c>
      <c r="T2317" t="s">
        <v>7944</v>
      </c>
      <c r="U2317">
        <v>648</v>
      </c>
      <c r="V2317">
        <v>0</v>
      </c>
      <c r="W2317">
        <v>10982</v>
      </c>
      <c r="X2317">
        <v>1</v>
      </c>
      <c r="Y2317">
        <v>20821</v>
      </c>
      <c r="Z2317">
        <v>140</v>
      </c>
      <c r="AA2317">
        <v>62</v>
      </c>
      <c r="AB2317" t="s">
        <v>11469</v>
      </c>
    </row>
    <row r="2318" spans="1:28" x14ac:dyDescent="0.3">
      <c r="A2318" s="4" t="s">
        <v>11474</v>
      </c>
      <c r="B2318" t="s">
        <v>67</v>
      </c>
      <c r="C2318" t="s">
        <v>68</v>
      </c>
      <c r="D2318" t="s">
        <v>58</v>
      </c>
      <c r="E2318">
        <v>2007</v>
      </c>
      <c r="F2318">
        <v>7</v>
      </c>
      <c r="G2318" t="s">
        <v>11472</v>
      </c>
      <c r="H2318" t="s">
        <v>11476</v>
      </c>
      <c r="I2318" s="4">
        <v>13000</v>
      </c>
      <c r="J2318" s="4" t="s">
        <v>24161</v>
      </c>
      <c r="K2318">
        <v>5.2</v>
      </c>
      <c r="L2318">
        <v>1.85</v>
      </c>
      <c r="M2318" t="s">
        <v>24161</v>
      </c>
      <c r="N2318" t="s">
        <v>11470</v>
      </c>
      <c r="O2318">
        <v>23</v>
      </c>
      <c r="P2318" t="s">
        <v>11473</v>
      </c>
      <c r="Q2318">
        <v>344</v>
      </c>
      <c r="R2318" t="s">
        <v>11471</v>
      </c>
      <c r="S2318">
        <v>281</v>
      </c>
      <c r="T2318" t="s">
        <v>11475</v>
      </c>
      <c r="U2318">
        <v>51</v>
      </c>
      <c r="V2318">
        <v>30</v>
      </c>
      <c r="W2318">
        <v>726</v>
      </c>
      <c r="X2318">
        <v>0</v>
      </c>
      <c r="Y2318">
        <v>118</v>
      </c>
      <c r="Z2318" t="s">
        <v>24161</v>
      </c>
      <c r="AA2318" t="s">
        <v>24161</v>
      </c>
      <c r="AB2318" t="s">
        <v>11477</v>
      </c>
    </row>
    <row r="2319" spans="1:28" x14ac:dyDescent="0.3">
      <c r="A2319" s="4" t="s">
        <v>11479</v>
      </c>
      <c r="B2319" t="s">
        <v>1965</v>
      </c>
      <c r="C2319" t="s">
        <v>918</v>
      </c>
      <c r="D2319" t="s">
        <v>58</v>
      </c>
      <c r="E2319">
        <v>2008</v>
      </c>
      <c r="F2319">
        <v>102</v>
      </c>
      <c r="G2319" t="s">
        <v>1042</v>
      </c>
      <c r="H2319" t="s">
        <v>11481</v>
      </c>
      <c r="I2319" s="4">
        <v>25000000</v>
      </c>
      <c r="J2319" s="4" t="s">
        <v>24161</v>
      </c>
      <c r="K2319">
        <v>6.2</v>
      </c>
      <c r="L2319">
        <v>2.35</v>
      </c>
      <c r="M2319" t="s">
        <v>612</v>
      </c>
      <c r="N2319" t="s">
        <v>3883</v>
      </c>
      <c r="O2319">
        <v>10</v>
      </c>
      <c r="P2319" t="s">
        <v>6879</v>
      </c>
      <c r="Q2319">
        <v>483</v>
      </c>
      <c r="R2319" t="s">
        <v>11478</v>
      </c>
      <c r="S2319">
        <v>472</v>
      </c>
      <c r="T2319" t="s">
        <v>11480</v>
      </c>
      <c r="U2319">
        <v>60</v>
      </c>
      <c r="V2319">
        <v>314</v>
      </c>
      <c r="W2319">
        <v>1113</v>
      </c>
      <c r="X2319">
        <v>3</v>
      </c>
      <c r="Y2319">
        <v>5154</v>
      </c>
      <c r="Z2319">
        <v>29</v>
      </c>
      <c r="AA2319">
        <v>29</v>
      </c>
      <c r="AB2319" t="s">
        <v>11482</v>
      </c>
    </row>
    <row r="2320" spans="1:28" x14ac:dyDescent="0.3">
      <c r="A2320" s="4" t="s">
        <v>11484</v>
      </c>
      <c r="B2320" t="s">
        <v>67</v>
      </c>
      <c r="C2320" t="s">
        <v>86</v>
      </c>
      <c r="D2320" t="s">
        <v>58</v>
      </c>
      <c r="E2320">
        <v>2007</v>
      </c>
      <c r="F2320">
        <v>98</v>
      </c>
      <c r="G2320" t="s">
        <v>2144</v>
      </c>
      <c r="H2320" t="s">
        <v>11485</v>
      </c>
      <c r="I2320" s="4">
        <v>20000000</v>
      </c>
      <c r="J2320" s="4" t="s">
        <v>24161</v>
      </c>
      <c r="K2320">
        <v>6.7</v>
      </c>
      <c r="L2320">
        <v>2.35</v>
      </c>
      <c r="M2320" t="s">
        <v>612</v>
      </c>
      <c r="N2320" t="s">
        <v>11483</v>
      </c>
      <c r="O2320">
        <v>5</v>
      </c>
      <c r="P2320" t="s">
        <v>668</v>
      </c>
      <c r="Q2320">
        <v>18000</v>
      </c>
      <c r="R2320" t="s">
        <v>3077</v>
      </c>
      <c r="S2320">
        <v>867</v>
      </c>
      <c r="T2320" t="s">
        <v>756</v>
      </c>
      <c r="U2320">
        <v>716</v>
      </c>
      <c r="V2320">
        <v>0</v>
      </c>
      <c r="W2320">
        <v>20472</v>
      </c>
      <c r="X2320">
        <v>1</v>
      </c>
      <c r="Y2320">
        <v>25450</v>
      </c>
      <c r="Z2320">
        <v>29</v>
      </c>
      <c r="AA2320">
        <v>118</v>
      </c>
      <c r="AB2320" t="s">
        <v>11486</v>
      </c>
    </row>
    <row r="2321" spans="1:28" x14ac:dyDescent="0.3">
      <c r="A2321" s="4" t="s">
        <v>11488</v>
      </c>
      <c r="B2321" t="s">
        <v>67</v>
      </c>
      <c r="C2321" t="s">
        <v>8136</v>
      </c>
      <c r="D2321" t="s">
        <v>58</v>
      </c>
      <c r="E2321">
        <v>2012</v>
      </c>
      <c r="F2321">
        <v>83</v>
      </c>
      <c r="G2321" t="s">
        <v>498</v>
      </c>
      <c r="H2321" t="s">
        <v>11489</v>
      </c>
      <c r="I2321" s="4">
        <v>20000000</v>
      </c>
      <c r="J2321" s="4" t="s">
        <v>24161</v>
      </c>
      <c r="K2321">
        <v>5.8</v>
      </c>
      <c r="L2321">
        <v>1.78</v>
      </c>
      <c r="M2321" t="s">
        <v>304</v>
      </c>
      <c r="N2321" t="s">
        <v>11487</v>
      </c>
      <c r="O2321">
        <v>0</v>
      </c>
      <c r="P2321" t="s">
        <v>1053</v>
      </c>
      <c r="Q2321">
        <v>12000</v>
      </c>
      <c r="R2321" t="s">
        <v>8614</v>
      </c>
      <c r="S2321">
        <v>857</v>
      </c>
      <c r="T2321" t="s">
        <v>4551</v>
      </c>
      <c r="U2321">
        <v>700</v>
      </c>
      <c r="V2321">
        <v>1000</v>
      </c>
      <c r="W2321">
        <v>15680</v>
      </c>
      <c r="X2321">
        <v>0</v>
      </c>
      <c r="Y2321">
        <v>5203</v>
      </c>
      <c r="Z2321">
        <v>39</v>
      </c>
      <c r="AA2321">
        <v>11</v>
      </c>
      <c r="AB2321" t="s">
        <v>11490</v>
      </c>
    </row>
    <row r="2322" spans="1:28" x14ac:dyDescent="0.3">
      <c r="A2322" s="4" t="s">
        <v>11494</v>
      </c>
      <c r="B2322" t="s">
        <v>67</v>
      </c>
      <c r="C2322" t="s">
        <v>5612</v>
      </c>
      <c r="D2322" t="s">
        <v>58</v>
      </c>
      <c r="E2322">
        <v>2014</v>
      </c>
      <c r="F2322">
        <v>153</v>
      </c>
      <c r="G2322" t="s">
        <v>5940</v>
      </c>
      <c r="H2322" t="s">
        <v>11496</v>
      </c>
      <c r="I2322" s="4" t="s">
        <v>24161</v>
      </c>
      <c r="J2322" s="4" t="s">
        <v>24161</v>
      </c>
      <c r="K2322">
        <v>7</v>
      </c>
      <c r="L2322">
        <v>2.35</v>
      </c>
      <c r="M2322" t="s">
        <v>24161</v>
      </c>
      <c r="N2322" t="s">
        <v>11491</v>
      </c>
      <c r="O2322">
        <v>0</v>
      </c>
      <c r="P2322" t="s">
        <v>11493</v>
      </c>
      <c r="Q2322">
        <v>109</v>
      </c>
      <c r="R2322" t="s">
        <v>11492</v>
      </c>
      <c r="S2322">
        <v>36</v>
      </c>
      <c r="T2322" t="s">
        <v>11495</v>
      </c>
      <c r="U2322">
        <v>7</v>
      </c>
      <c r="V2322">
        <v>58</v>
      </c>
      <c r="W2322">
        <v>164</v>
      </c>
      <c r="X2322">
        <v>0</v>
      </c>
      <c r="Y2322">
        <v>102</v>
      </c>
      <c r="Z2322">
        <v>2</v>
      </c>
      <c r="AA2322">
        <v>1</v>
      </c>
      <c r="AB2322" t="s">
        <v>11497</v>
      </c>
    </row>
    <row r="2323" spans="1:28" x14ac:dyDescent="0.3">
      <c r="A2323" s="4" t="s">
        <v>11501</v>
      </c>
      <c r="B2323" t="s">
        <v>67</v>
      </c>
      <c r="C2323" t="s">
        <v>68</v>
      </c>
      <c r="D2323" t="s">
        <v>58</v>
      </c>
      <c r="E2323">
        <v>2014</v>
      </c>
      <c r="F2323">
        <v>98</v>
      </c>
      <c r="G2323" t="s">
        <v>11</v>
      </c>
      <c r="H2323" t="s">
        <v>11503</v>
      </c>
      <c r="I2323" s="4">
        <v>20000000</v>
      </c>
      <c r="J2323" s="4" t="s">
        <v>24161</v>
      </c>
      <c r="K2323">
        <v>4.8</v>
      </c>
      <c r="L2323" t="s">
        <v>24161</v>
      </c>
      <c r="M2323" t="s">
        <v>122</v>
      </c>
      <c r="N2323" t="s">
        <v>11498</v>
      </c>
      <c r="O2323">
        <v>2</v>
      </c>
      <c r="P2323" t="s">
        <v>11500</v>
      </c>
      <c r="Q2323">
        <v>729</v>
      </c>
      <c r="R2323" t="s">
        <v>11499</v>
      </c>
      <c r="S2323">
        <v>282</v>
      </c>
      <c r="T2323" t="s">
        <v>11502</v>
      </c>
      <c r="U2323">
        <v>53</v>
      </c>
      <c r="V2323">
        <v>70</v>
      </c>
      <c r="W2323">
        <v>1092</v>
      </c>
      <c r="X2323">
        <v>4</v>
      </c>
      <c r="Y2323">
        <v>50</v>
      </c>
      <c r="Z2323">
        <v>2</v>
      </c>
      <c r="AA2323">
        <v>3</v>
      </c>
      <c r="AB2323" t="s">
        <v>11504</v>
      </c>
    </row>
    <row r="2324" spans="1:28" x14ac:dyDescent="0.3">
      <c r="A2324" s="4" t="s">
        <v>11506</v>
      </c>
      <c r="B2324" t="s">
        <v>67</v>
      </c>
      <c r="C2324" t="s">
        <v>11509</v>
      </c>
      <c r="D2324" t="s">
        <v>58</v>
      </c>
      <c r="E2324">
        <v>2016</v>
      </c>
      <c r="F2324">
        <v>105</v>
      </c>
      <c r="G2324" t="s">
        <v>7118</v>
      </c>
      <c r="H2324" t="s">
        <v>11507</v>
      </c>
      <c r="I2324" s="4">
        <v>20000000</v>
      </c>
      <c r="J2324" s="4" t="s">
        <v>24161</v>
      </c>
      <c r="K2324">
        <v>7.2</v>
      </c>
      <c r="L2324" t="s">
        <v>24161</v>
      </c>
      <c r="M2324" t="s">
        <v>612</v>
      </c>
      <c r="N2324" t="s">
        <v>11505</v>
      </c>
      <c r="O2324">
        <v>23</v>
      </c>
      <c r="P2324" t="s">
        <v>1765</v>
      </c>
      <c r="Q2324">
        <v>22000</v>
      </c>
      <c r="R2324" t="s">
        <v>8420</v>
      </c>
      <c r="S2324">
        <v>2000</v>
      </c>
      <c r="T2324" t="s">
        <v>903</v>
      </c>
      <c r="U2324">
        <v>897</v>
      </c>
      <c r="V2324">
        <v>0</v>
      </c>
      <c r="W2324">
        <v>27425</v>
      </c>
      <c r="X2324">
        <v>0</v>
      </c>
      <c r="Y2324">
        <v>178</v>
      </c>
      <c r="Z2324" t="s">
        <v>24161</v>
      </c>
      <c r="AA2324">
        <v>1</v>
      </c>
      <c r="AB2324" t="s">
        <v>11508</v>
      </c>
    </row>
    <row r="2325" spans="1:28" x14ac:dyDescent="0.3">
      <c r="A2325" s="4" t="s">
        <v>11510</v>
      </c>
      <c r="B2325" t="s">
        <v>67</v>
      </c>
      <c r="C2325" t="s">
        <v>68</v>
      </c>
      <c r="D2325" t="s">
        <v>58</v>
      </c>
      <c r="E2325">
        <v>2015</v>
      </c>
      <c r="F2325">
        <v>96</v>
      </c>
      <c r="G2325" t="s">
        <v>361</v>
      </c>
      <c r="H2325" t="s">
        <v>11511</v>
      </c>
      <c r="I2325" s="4">
        <v>20000000</v>
      </c>
      <c r="J2325" s="4" t="s">
        <v>24161</v>
      </c>
      <c r="K2325">
        <v>5.6</v>
      </c>
      <c r="L2325">
        <v>2.35</v>
      </c>
      <c r="M2325" t="s">
        <v>69</v>
      </c>
      <c r="N2325" t="s">
        <v>5144</v>
      </c>
      <c r="O2325">
        <v>160</v>
      </c>
      <c r="P2325" t="s">
        <v>1991</v>
      </c>
      <c r="Q2325">
        <v>14000</v>
      </c>
      <c r="R2325" t="s">
        <v>2694</v>
      </c>
      <c r="S2325">
        <v>1000</v>
      </c>
      <c r="T2325" t="s">
        <v>4367</v>
      </c>
      <c r="U2325">
        <v>889</v>
      </c>
      <c r="V2325">
        <v>0</v>
      </c>
      <c r="W2325">
        <v>17957</v>
      </c>
      <c r="X2325">
        <v>2</v>
      </c>
      <c r="Y2325">
        <v>21833</v>
      </c>
      <c r="Z2325">
        <v>64</v>
      </c>
      <c r="AA2325">
        <v>101</v>
      </c>
      <c r="AB2325" t="s">
        <v>11512</v>
      </c>
    </row>
    <row r="2326" spans="1:28" x14ac:dyDescent="0.3">
      <c r="A2326" s="4" t="s">
        <v>11514</v>
      </c>
      <c r="B2326" t="s">
        <v>67</v>
      </c>
      <c r="C2326" t="s">
        <v>68</v>
      </c>
      <c r="D2326" t="s">
        <v>58</v>
      </c>
      <c r="E2326">
        <v>2013</v>
      </c>
      <c r="F2326">
        <v>105</v>
      </c>
      <c r="G2326" t="s">
        <v>2161</v>
      </c>
      <c r="H2326" t="s">
        <v>11515</v>
      </c>
      <c r="I2326" s="4">
        <v>27220000</v>
      </c>
      <c r="J2326" s="4" t="s">
        <v>24161</v>
      </c>
      <c r="K2326">
        <v>6.4</v>
      </c>
      <c r="L2326">
        <v>2.35</v>
      </c>
      <c r="M2326" t="s">
        <v>612</v>
      </c>
      <c r="N2326" t="s">
        <v>11513</v>
      </c>
      <c r="O2326">
        <v>17</v>
      </c>
      <c r="P2326" t="s">
        <v>732</v>
      </c>
      <c r="Q2326">
        <v>12000</v>
      </c>
      <c r="R2326" t="s">
        <v>3386</v>
      </c>
      <c r="S2326">
        <v>991</v>
      </c>
      <c r="T2326" t="s">
        <v>7428</v>
      </c>
      <c r="U2326">
        <v>897</v>
      </c>
      <c r="V2326">
        <v>11000</v>
      </c>
      <c r="W2326">
        <v>16355</v>
      </c>
      <c r="X2326">
        <v>3</v>
      </c>
      <c r="Y2326">
        <v>43879</v>
      </c>
      <c r="Z2326">
        <v>120</v>
      </c>
      <c r="AA2326">
        <v>133</v>
      </c>
      <c r="AB2326" t="s">
        <v>11516</v>
      </c>
    </row>
    <row r="2327" spans="1:28" x14ac:dyDescent="0.3">
      <c r="A2327" s="4" t="s">
        <v>11517</v>
      </c>
      <c r="B2327" t="s">
        <v>1965</v>
      </c>
      <c r="C2327" t="s">
        <v>918</v>
      </c>
      <c r="D2327" t="s">
        <v>58</v>
      </c>
      <c r="E2327">
        <v>2006</v>
      </c>
      <c r="F2327">
        <v>125</v>
      </c>
      <c r="G2327" t="s">
        <v>241</v>
      </c>
      <c r="H2327" t="s">
        <v>11519</v>
      </c>
      <c r="I2327" s="4">
        <v>19400000</v>
      </c>
      <c r="J2327" s="4">
        <v>8047690</v>
      </c>
      <c r="K2327">
        <v>7.5</v>
      </c>
      <c r="L2327">
        <v>2.35</v>
      </c>
      <c r="M2327" t="s">
        <v>69</v>
      </c>
      <c r="N2327" t="s">
        <v>10496</v>
      </c>
      <c r="O2327">
        <v>43</v>
      </c>
      <c r="P2327" t="s">
        <v>1236</v>
      </c>
      <c r="Q2327">
        <v>2000</v>
      </c>
      <c r="R2327" t="s">
        <v>4730</v>
      </c>
      <c r="S2327">
        <v>594</v>
      </c>
      <c r="T2327" t="s">
        <v>11518</v>
      </c>
      <c r="U2327">
        <v>7</v>
      </c>
      <c r="V2327">
        <v>0</v>
      </c>
      <c r="W2327">
        <v>2608</v>
      </c>
      <c r="X2327">
        <v>0</v>
      </c>
      <c r="Y2327">
        <v>77656</v>
      </c>
      <c r="Z2327">
        <v>143</v>
      </c>
      <c r="AA2327">
        <v>220</v>
      </c>
      <c r="AB2327" t="s">
        <v>11520</v>
      </c>
    </row>
    <row r="2328" spans="1:28" x14ac:dyDescent="0.3">
      <c r="A2328" s="4" t="s">
        <v>11521</v>
      </c>
      <c r="B2328" t="s">
        <v>8719</v>
      </c>
      <c r="C2328" t="s">
        <v>793</v>
      </c>
      <c r="D2328" t="s">
        <v>58</v>
      </c>
      <c r="E2328">
        <v>2008</v>
      </c>
      <c r="F2328">
        <v>184</v>
      </c>
      <c r="G2328" t="s">
        <v>8710</v>
      </c>
      <c r="H2328" t="s">
        <v>11523</v>
      </c>
      <c r="I2328" s="4">
        <v>20000000</v>
      </c>
      <c r="J2328" s="4">
        <v>476270</v>
      </c>
      <c r="K2328">
        <v>7.4</v>
      </c>
      <c r="L2328">
        <v>1.85</v>
      </c>
      <c r="M2328" t="s">
        <v>612</v>
      </c>
      <c r="N2328" t="s">
        <v>10433</v>
      </c>
      <c r="O2328">
        <v>34</v>
      </c>
      <c r="P2328" t="s">
        <v>3108</v>
      </c>
      <c r="Q2328">
        <v>486</v>
      </c>
      <c r="R2328" t="s">
        <v>7120</v>
      </c>
      <c r="S2328">
        <v>471</v>
      </c>
      <c r="T2328" t="s">
        <v>11522</v>
      </c>
      <c r="U2328">
        <v>155</v>
      </c>
      <c r="V2328">
        <v>0</v>
      </c>
      <c r="W2328">
        <v>1601</v>
      </c>
      <c r="X2328">
        <v>2</v>
      </c>
      <c r="Y2328">
        <v>29602</v>
      </c>
      <c r="Z2328">
        <v>160</v>
      </c>
      <c r="AA2328">
        <v>110</v>
      </c>
      <c r="AB2328" t="s">
        <v>11524</v>
      </c>
    </row>
    <row r="2329" spans="1:28" x14ac:dyDescent="0.3">
      <c r="A2329" s="4" t="s">
        <v>11526</v>
      </c>
      <c r="B2329" t="s">
        <v>67</v>
      </c>
      <c r="C2329" t="s">
        <v>68</v>
      </c>
      <c r="D2329" t="s">
        <v>58</v>
      </c>
      <c r="E2329">
        <v>1990</v>
      </c>
      <c r="F2329">
        <v>236</v>
      </c>
      <c r="G2329" t="s">
        <v>6037</v>
      </c>
      <c r="H2329" t="s">
        <v>11527</v>
      </c>
      <c r="I2329" s="4">
        <v>22000000</v>
      </c>
      <c r="J2329" s="4">
        <v>184208848</v>
      </c>
      <c r="K2329">
        <v>8</v>
      </c>
      <c r="L2329">
        <v>2.35</v>
      </c>
      <c r="M2329" t="s">
        <v>69</v>
      </c>
      <c r="N2329" t="s">
        <v>2875</v>
      </c>
      <c r="O2329">
        <v>0</v>
      </c>
      <c r="P2329" t="s">
        <v>2998</v>
      </c>
      <c r="Q2329">
        <v>933</v>
      </c>
      <c r="R2329" t="s">
        <v>11525</v>
      </c>
      <c r="S2329">
        <v>839</v>
      </c>
      <c r="T2329" t="s">
        <v>3617</v>
      </c>
      <c r="U2329">
        <v>232</v>
      </c>
      <c r="V2329">
        <v>0</v>
      </c>
      <c r="W2329">
        <v>2398</v>
      </c>
      <c r="X2329">
        <v>1</v>
      </c>
      <c r="Y2329">
        <v>186485</v>
      </c>
      <c r="Z2329">
        <v>92</v>
      </c>
      <c r="AA2329">
        <v>382</v>
      </c>
      <c r="AB2329" t="s">
        <v>11528</v>
      </c>
    </row>
    <row r="2330" spans="1:28" x14ac:dyDescent="0.3">
      <c r="A2330" s="4" t="s">
        <v>11529</v>
      </c>
      <c r="B2330" t="s">
        <v>67</v>
      </c>
      <c r="C2330" t="s">
        <v>68</v>
      </c>
      <c r="D2330" t="s">
        <v>58</v>
      </c>
      <c r="E2330">
        <v>2011</v>
      </c>
      <c r="F2330">
        <v>97</v>
      </c>
      <c r="G2330" t="s">
        <v>10</v>
      </c>
      <c r="H2330" t="s">
        <v>11530</v>
      </c>
      <c r="I2330" s="4">
        <v>20000000</v>
      </c>
      <c r="J2330" s="4">
        <v>100292856</v>
      </c>
      <c r="K2330">
        <v>5.7</v>
      </c>
      <c r="L2330">
        <v>1.85</v>
      </c>
      <c r="M2330" t="s">
        <v>612</v>
      </c>
      <c r="N2330" t="s">
        <v>6570</v>
      </c>
      <c r="O2330">
        <v>52</v>
      </c>
      <c r="P2330" t="s">
        <v>750</v>
      </c>
      <c r="Q2330">
        <v>3000</v>
      </c>
      <c r="R2330" t="s">
        <v>1035</v>
      </c>
      <c r="S2330">
        <v>957</v>
      </c>
      <c r="T2330" t="s">
        <v>571</v>
      </c>
      <c r="U2330">
        <v>384</v>
      </c>
      <c r="V2330">
        <v>16000</v>
      </c>
      <c r="W2330">
        <v>5547</v>
      </c>
      <c r="X2330">
        <v>0</v>
      </c>
      <c r="Y2330">
        <v>160418</v>
      </c>
      <c r="Z2330">
        <v>286</v>
      </c>
      <c r="AA2330">
        <v>296</v>
      </c>
      <c r="AB2330" t="s">
        <v>11531</v>
      </c>
    </row>
    <row r="2331" spans="1:28" x14ac:dyDescent="0.3">
      <c r="A2331" s="4" t="s">
        <v>11532</v>
      </c>
      <c r="B2331" t="s">
        <v>67</v>
      </c>
      <c r="C2331" t="s">
        <v>68</v>
      </c>
      <c r="D2331" t="s">
        <v>58</v>
      </c>
      <c r="E2331">
        <v>1989</v>
      </c>
      <c r="F2331">
        <v>113</v>
      </c>
      <c r="G2331" t="s">
        <v>2161</v>
      </c>
      <c r="H2331" t="s">
        <v>11533</v>
      </c>
      <c r="I2331" s="4">
        <v>19000000</v>
      </c>
      <c r="J2331" s="4">
        <v>58571513</v>
      </c>
      <c r="K2331">
        <v>6.8</v>
      </c>
      <c r="L2331">
        <v>1.85</v>
      </c>
      <c r="M2331" t="s">
        <v>612</v>
      </c>
      <c r="N2331" t="s">
        <v>4300</v>
      </c>
      <c r="O2331">
        <v>17</v>
      </c>
      <c r="P2331" t="s">
        <v>2400</v>
      </c>
      <c r="Q2331">
        <v>14000</v>
      </c>
      <c r="R2331" t="s">
        <v>781</v>
      </c>
      <c r="S2331">
        <v>599</v>
      </c>
      <c r="T2331" t="s">
        <v>4770</v>
      </c>
      <c r="U2331">
        <v>551</v>
      </c>
      <c r="V2331">
        <v>0</v>
      </c>
      <c r="W2331">
        <v>15914</v>
      </c>
      <c r="X2331">
        <v>1</v>
      </c>
      <c r="Y2331">
        <v>30213</v>
      </c>
      <c r="Z2331">
        <v>43</v>
      </c>
      <c r="AA2331">
        <v>112</v>
      </c>
      <c r="AB2331" t="s">
        <v>11534</v>
      </c>
    </row>
    <row r="2332" spans="1:28" x14ac:dyDescent="0.3">
      <c r="A2332" s="4" t="s">
        <v>11537</v>
      </c>
      <c r="B2332" t="s">
        <v>67</v>
      </c>
      <c r="C2332" t="s">
        <v>68</v>
      </c>
      <c r="D2332" t="s">
        <v>58</v>
      </c>
      <c r="E2332">
        <v>2004</v>
      </c>
      <c r="F2332">
        <v>95</v>
      </c>
      <c r="G2332" t="s">
        <v>2734</v>
      </c>
      <c r="H2332" t="s">
        <v>11538</v>
      </c>
      <c r="I2332" s="4">
        <v>20000000</v>
      </c>
      <c r="J2332" s="4">
        <v>51431160</v>
      </c>
      <c r="K2332">
        <v>5.9</v>
      </c>
      <c r="L2332">
        <v>1.85</v>
      </c>
      <c r="M2332" t="s">
        <v>122</v>
      </c>
      <c r="N2332" t="s">
        <v>11535</v>
      </c>
      <c r="O2332">
        <v>15</v>
      </c>
      <c r="P2332" t="s">
        <v>11536</v>
      </c>
      <c r="Q2332">
        <v>1000</v>
      </c>
      <c r="R2332" t="s">
        <v>7323</v>
      </c>
      <c r="S2332">
        <v>852</v>
      </c>
      <c r="T2332" t="s">
        <v>9202</v>
      </c>
      <c r="U2332">
        <v>528</v>
      </c>
      <c r="V2332">
        <v>0</v>
      </c>
      <c r="W2332">
        <v>3092</v>
      </c>
      <c r="X2332">
        <v>2</v>
      </c>
      <c r="Y2332">
        <v>62861</v>
      </c>
      <c r="Z2332">
        <v>69</v>
      </c>
      <c r="AA2332">
        <v>232</v>
      </c>
      <c r="AB2332" t="s">
        <v>11539</v>
      </c>
    </row>
    <row r="2333" spans="1:28" x14ac:dyDescent="0.3">
      <c r="A2333" s="4" t="s">
        <v>11541</v>
      </c>
      <c r="B2333" t="s">
        <v>67</v>
      </c>
      <c r="C2333" t="s">
        <v>68</v>
      </c>
      <c r="D2333" t="s">
        <v>58</v>
      </c>
      <c r="E2333">
        <v>1996</v>
      </c>
      <c r="F2333">
        <v>103</v>
      </c>
      <c r="G2333" t="s">
        <v>5108</v>
      </c>
      <c r="H2333" t="s">
        <v>11542</v>
      </c>
      <c r="I2333" s="4">
        <v>15000000</v>
      </c>
      <c r="J2333" s="4">
        <v>103001286</v>
      </c>
      <c r="K2333">
        <v>7.2</v>
      </c>
      <c r="L2333">
        <v>2.35</v>
      </c>
      <c r="M2333" t="s">
        <v>612</v>
      </c>
      <c r="N2333" t="s">
        <v>6306</v>
      </c>
      <c r="O2333">
        <v>0</v>
      </c>
      <c r="P2333" t="s">
        <v>10124</v>
      </c>
      <c r="Q2333">
        <v>611</v>
      </c>
      <c r="R2333" t="s">
        <v>11540</v>
      </c>
      <c r="S2333">
        <v>422</v>
      </c>
      <c r="T2333" t="s">
        <v>6307</v>
      </c>
      <c r="U2333">
        <v>157</v>
      </c>
      <c r="V2333">
        <v>11000</v>
      </c>
      <c r="W2333">
        <v>1212</v>
      </c>
      <c r="X2333">
        <v>0</v>
      </c>
      <c r="Y2333">
        <v>222018</v>
      </c>
      <c r="Z2333">
        <v>242</v>
      </c>
      <c r="AA2333">
        <v>869</v>
      </c>
      <c r="AB2333" t="s">
        <v>11543</v>
      </c>
    </row>
    <row r="2334" spans="1:28" x14ac:dyDescent="0.3">
      <c r="A2334" s="4" t="s">
        <v>11544</v>
      </c>
      <c r="B2334" t="s">
        <v>67</v>
      </c>
      <c r="C2334" t="s">
        <v>68</v>
      </c>
      <c r="D2334" t="s">
        <v>58</v>
      </c>
      <c r="E2334">
        <v>2001</v>
      </c>
      <c r="F2334">
        <v>91</v>
      </c>
      <c r="G2334" t="s">
        <v>23</v>
      </c>
      <c r="H2334" t="s">
        <v>11545</v>
      </c>
      <c r="I2334" s="4">
        <v>20000000</v>
      </c>
      <c r="J2334" s="4">
        <v>41867960</v>
      </c>
      <c r="K2334">
        <v>5.5</v>
      </c>
      <c r="L2334">
        <v>1.33</v>
      </c>
      <c r="M2334" t="s">
        <v>612</v>
      </c>
      <c r="N2334" t="s">
        <v>10881</v>
      </c>
      <c r="O2334">
        <v>17</v>
      </c>
      <c r="P2334" t="s">
        <v>7573</v>
      </c>
      <c r="Q2334">
        <v>1000</v>
      </c>
      <c r="R2334" t="s">
        <v>9386</v>
      </c>
      <c r="S2334">
        <v>795</v>
      </c>
      <c r="T2334" t="s">
        <v>2426</v>
      </c>
      <c r="U2334">
        <v>670</v>
      </c>
      <c r="V2334">
        <v>0</v>
      </c>
      <c r="W2334">
        <v>3023</v>
      </c>
      <c r="X2334">
        <v>0</v>
      </c>
      <c r="Y2334">
        <v>65512</v>
      </c>
      <c r="Z2334">
        <v>149</v>
      </c>
      <c r="AA2334">
        <v>478</v>
      </c>
      <c r="AB2334" t="s">
        <v>11546</v>
      </c>
    </row>
    <row r="2335" spans="1:28" x14ac:dyDescent="0.3">
      <c r="A2335" s="4" t="s">
        <v>11550</v>
      </c>
      <c r="B2335" t="s">
        <v>67</v>
      </c>
      <c r="C2335" t="s">
        <v>68</v>
      </c>
      <c r="D2335" t="s">
        <v>58</v>
      </c>
      <c r="E2335">
        <v>1980</v>
      </c>
      <c r="F2335">
        <v>146</v>
      </c>
      <c r="G2335" t="s">
        <v>11548</v>
      </c>
      <c r="H2335" t="s">
        <v>11552</v>
      </c>
      <c r="I2335" s="4">
        <v>19000000</v>
      </c>
      <c r="J2335" s="4" t="s">
        <v>24161</v>
      </c>
      <c r="K2335">
        <v>8.4</v>
      </c>
      <c r="L2335">
        <v>1.37</v>
      </c>
      <c r="M2335" t="s">
        <v>612</v>
      </c>
      <c r="N2335" t="s">
        <v>3738</v>
      </c>
      <c r="O2335">
        <v>0</v>
      </c>
      <c r="P2335" t="s">
        <v>11549</v>
      </c>
      <c r="Q2335">
        <v>888</v>
      </c>
      <c r="R2335" t="s">
        <v>11547</v>
      </c>
      <c r="S2335">
        <v>629</v>
      </c>
      <c r="T2335" t="s">
        <v>11551</v>
      </c>
      <c r="U2335">
        <v>413</v>
      </c>
      <c r="V2335">
        <v>37000</v>
      </c>
      <c r="W2335">
        <v>2560</v>
      </c>
      <c r="X2335">
        <v>0</v>
      </c>
      <c r="Y2335">
        <v>610333</v>
      </c>
      <c r="Z2335">
        <v>253</v>
      </c>
      <c r="AA2335">
        <v>1320</v>
      </c>
      <c r="AB2335" t="s">
        <v>11553</v>
      </c>
    </row>
    <row r="2336" spans="1:28" x14ac:dyDescent="0.3">
      <c r="A2336" s="4" t="s">
        <v>11554</v>
      </c>
      <c r="B2336" t="s">
        <v>67</v>
      </c>
      <c r="C2336" t="s">
        <v>68</v>
      </c>
      <c r="D2336" t="s">
        <v>58</v>
      </c>
      <c r="E2336">
        <v>1985</v>
      </c>
      <c r="F2336">
        <v>116</v>
      </c>
      <c r="G2336" t="s">
        <v>1894</v>
      </c>
      <c r="H2336" t="s">
        <v>11556</v>
      </c>
      <c r="I2336" s="4">
        <v>19000000</v>
      </c>
      <c r="J2336" s="4">
        <v>210609762</v>
      </c>
      <c r="K2336">
        <v>8.5</v>
      </c>
      <c r="L2336">
        <v>1.18</v>
      </c>
      <c r="M2336" t="s">
        <v>122</v>
      </c>
      <c r="N2336" t="s">
        <v>462</v>
      </c>
      <c r="O2336">
        <v>0</v>
      </c>
      <c r="P2336" t="s">
        <v>3767</v>
      </c>
      <c r="Q2336">
        <v>1000</v>
      </c>
      <c r="R2336" t="s">
        <v>6254</v>
      </c>
      <c r="S2336">
        <v>690</v>
      </c>
      <c r="T2336" t="s">
        <v>11555</v>
      </c>
      <c r="U2336">
        <v>459</v>
      </c>
      <c r="V2336">
        <v>39000</v>
      </c>
      <c r="W2336">
        <v>3230</v>
      </c>
      <c r="X2336">
        <v>0</v>
      </c>
      <c r="Y2336">
        <v>732212</v>
      </c>
      <c r="Z2336">
        <v>198</v>
      </c>
      <c r="AA2336">
        <v>809</v>
      </c>
      <c r="AB2336" t="s">
        <v>11557</v>
      </c>
    </row>
    <row r="2337" spans="1:28" x14ac:dyDescent="0.3">
      <c r="A2337" s="4" t="s">
        <v>11558</v>
      </c>
      <c r="B2337" t="s">
        <v>67</v>
      </c>
      <c r="C2337" t="s">
        <v>68</v>
      </c>
      <c r="D2337" t="s">
        <v>58</v>
      </c>
      <c r="E2337">
        <v>1999</v>
      </c>
      <c r="F2337">
        <v>93</v>
      </c>
      <c r="G2337" t="s">
        <v>3046</v>
      </c>
      <c r="H2337" t="s">
        <v>11559</v>
      </c>
      <c r="I2337" s="4">
        <v>19000000</v>
      </c>
      <c r="J2337" s="4">
        <v>40846082</v>
      </c>
      <c r="K2337">
        <v>5.6</v>
      </c>
      <c r="L2337">
        <v>1.37</v>
      </c>
      <c r="M2337" t="s">
        <v>612</v>
      </c>
      <c r="N2337" t="s">
        <v>6784</v>
      </c>
      <c r="O2337">
        <v>37</v>
      </c>
      <c r="P2337" t="s">
        <v>6785</v>
      </c>
      <c r="Q2337">
        <v>885</v>
      </c>
      <c r="R2337" t="s">
        <v>4815</v>
      </c>
      <c r="S2337">
        <v>828</v>
      </c>
      <c r="T2337" t="s">
        <v>6819</v>
      </c>
      <c r="U2337">
        <v>545</v>
      </c>
      <c r="V2337">
        <v>0</v>
      </c>
      <c r="W2337">
        <v>2872</v>
      </c>
      <c r="X2337">
        <v>0</v>
      </c>
      <c r="Y2337">
        <v>45317</v>
      </c>
      <c r="Z2337">
        <v>147</v>
      </c>
      <c r="AA2337">
        <v>536</v>
      </c>
      <c r="AB2337" t="s">
        <v>11560</v>
      </c>
    </row>
    <row r="2338" spans="1:28" x14ac:dyDescent="0.3">
      <c r="A2338" s="4" t="s">
        <v>11563</v>
      </c>
      <c r="B2338" t="s">
        <v>67</v>
      </c>
      <c r="C2338" t="s">
        <v>68</v>
      </c>
      <c r="D2338" t="s">
        <v>58</v>
      </c>
      <c r="E2338">
        <v>2009</v>
      </c>
      <c r="F2338">
        <v>113</v>
      </c>
      <c r="G2338" t="s">
        <v>2545</v>
      </c>
      <c r="H2338" t="s">
        <v>11565</v>
      </c>
      <c r="I2338" s="4">
        <v>13000000</v>
      </c>
      <c r="J2338" s="4">
        <v>51697449</v>
      </c>
      <c r="K2338">
        <v>4.0999999999999996</v>
      </c>
      <c r="L2338">
        <v>1.85</v>
      </c>
      <c r="M2338" t="s">
        <v>69</v>
      </c>
      <c r="N2338" t="s">
        <v>9500</v>
      </c>
      <c r="O2338">
        <v>0</v>
      </c>
      <c r="P2338" t="s">
        <v>11562</v>
      </c>
      <c r="Q2338">
        <v>607</v>
      </c>
      <c r="R2338" t="s">
        <v>11561</v>
      </c>
      <c r="S2338">
        <v>269</v>
      </c>
      <c r="T2338" t="s">
        <v>11564</v>
      </c>
      <c r="U2338">
        <v>256</v>
      </c>
      <c r="V2338">
        <v>1000</v>
      </c>
      <c r="W2338">
        <v>1465</v>
      </c>
      <c r="X2338">
        <v>6</v>
      </c>
      <c r="Y2338">
        <v>8346</v>
      </c>
      <c r="Z2338">
        <v>36</v>
      </c>
      <c r="AA2338">
        <v>59</v>
      </c>
      <c r="AB2338" t="s">
        <v>11566</v>
      </c>
    </row>
    <row r="2339" spans="1:28" x14ac:dyDescent="0.3">
      <c r="A2339" s="4" t="s">
        <v>11570</v>
      </c>
      <c r="B2339" t="s">
        <v>67</v>
      </c>
      <c r="C2339" t="s">
        <v>68</v>
      </c>
      <c r="D2339" t="s">
        <v>58</v>
      </c>
      <c r="E2339">
        <v>2016</v>
      </c>
      <c r="F2339">
        <v>90</v>
      </c>
      <c r="G2339" t="s">
        <v>803</v>
      </c>
      <c r="H2339" t="s">
        <v>24161</v>
      </c>
      <c r="I2339" s="4">
        <v>27000000</v>
      </c>
      <c r="J2339" s="4" t="s">
        <v>24161</v>
      </c>
      <c r="K2339">
        <v>5</v>
      </c>
      <c r="L2339" t="s">
        <v>24161</v>
      </c>
      <c r="M2339" t="s">
        <v>24161</v>
      </c>
      <c r="N2339" t="s">
        <v>11567</v>
      </c>
      <c r="O2339">
        <v>97</v>
      </c>
      <c r="P2339" t="s">
        <v>11569</v>
      </c>
      <c r="Q2339">
        <v>731</v>
      </c>
      <c r="R2339" t="s">
        <v>11568</v>
      </c>
      <c r="S2339">
        <v>634</v>
      </c>
      <c r="T2339" t="s">
        <v>11571</v>
      </c>
      <c r="U2339">
        <v>319</v>
      </c>
      <c r="V2339">
        <v>1000</v>
      </c>
      <c r="W2339">
        <v>2374</v>
      </c>
      <c r="X2339">
        <v>4</v>
      </c>
      <c r="Y2339">
        <v>60</v>
      </c>
      <c r="Z2339">
        <v>6</v>
      </c>
      <c r="AA2339">
        <v>6</v>
      </c>
      <c r="AB2339" t="s">
        <v>11572</v>
      </c>
    </row>
    <row r="2340" spans="1:28" x14ac:dyDescent="0.3">
      <c r="A2340" s="4" t="s">
        <v>11573</v>
      </c>
      <c r="B2340" t="s">
        <v>67</v>
      </c>
      <c r="C2340" t="s">
        <v>68</v>
      </c>
      <c r="D2340" t="s">
        <v>58</v>
      </c>
      <c r="E2340">
        <v>2010</v>
      </c>
      <c r="F2340">
        <v>101</v>
      </c>
      <c r="G2340" t="s">
        <v>1437</v>
      </c>
      <c r="H2340" t="s">
        <v>11575</v>
      </c>
      <c r="I2340" s="4">
        <v>19000000</v>
      </c>
      <c r="J2340" s="4">
        <v>27758465</v>
      </c>
      <c r="K2340">
        <v>6.1</v>
      </c>
      <c r="L2340">
        <v>2.35</v>
      </c>
      <c r="M2340" t="s">
        <v>69</v>
      </c>
      <c r="N2340" t="s">
        <v>3922</v>
      </c>
      <c r="O2340">
        <v>8</v>
      </c>
      <c r="P2340" t="s">
        <v>2368</v>
      </c>
      <c r="Q2340">
        <v>544</v>
      </c>
      <c r="R2340" t="s">
        <v>6273</v>
      </c>
      <c r="S2340">
        <v>449</v>
      </c>
      <c r="T2340" t="s">
        <v>11574</v>
      </c>
      <c r="U2340">
        <v>110</v>
      </c>
      <c r="V2340">
        <v>0</v>
      </c>
      <c r="W2340">
        <v>1292</v>
      </c>
      <c r="X2340">
        <v>2</v>
      </c>
      <c r="Y2340">
        <v>77987</v>
      </c>
      <c r="Z2340">
        <v>181</v>
      </c>
      <c r="AA2340">
        <v>120</v>
      </c>
      <c r="AB2340" t="s">
        <v>11576</v>
      </c>
    </row>
    <row r="2341" spans="1:28" x14ac:dyDescent="0.3">
      <c r="A2341" s="4" t="s">
        <v>11578</v>
      </c>
      <c r="B2341" t="s">
        <v>67</v>
      </c>
      <c r="C2341" t="s">
        <v>68</v>
      </c>
      <c r="D2341" t="s">
        <v>58</v>
      </c>
      <c r="E2341">
        <v>2003</v>
      </c>
      <c r="F2341">
        <v>95</v>
      </c>
      <c r="G2341" t="s">
        <v>1700</v>
      </c>
      <c r="H2341" t="s">
        <v>11580</v>
      </c>
      <c r="I2341" s="4">
        <v>18000000</v>
      </c>
      <c r="J2341" s="4">
        <v>56127162</v>
      </c>
      <c r="K2341">
        <v>5.4</v>
      </c>
      <c r="L2341">
        <v>1.85</v>
      </c>
      <c r="M2341" t="s">
        <v>69</v>
      </c>
      <c r="N2341" t="s">
        <v>835</v>
      </c>
      <c r="O2341">
        <v>189</v>
      </c>
      <c r="P2341" t="s">
        <v>10703</v>
      </c>
      <c r="Q2341">
        <v>500</v>
      </c>
      <c r="R2341" t="s">
        <v>11577</v>
      </c>
      <c r="S2341">
        <v>308</v>
      </c>
      <c r="T2341" t="s">
        <v>11579</v>
      </c>
      <c r="U2341">
        <v>306</v>
      </c>
      <c r="V2341">
        <v>0</v>
      </c>
      <c r="W2341">
        <v>2020</v>
      </c>
      <c r="X2341">
        <v>2</v>
      </c>
      <c r="Y2341">
        <v>57479</v>
      </c>
      <c r="Z2341">
        <v>97</v>
      </c>
      <c r="AA2341">
        <v>205</v>
      </c>
      <c r="AB2341" t="s">
        <v>11581</v>
      </c>
    </row>
    <row r="2342" spans="1:28" x14ac:dyDescent="0.3">
      <c r="A2342" s="4" t="s">
        <v>11583</v>
      </c>
      <c r="B2342" t="s">
        <v>67</v>
      </c>
      <c r="C2342" t="s">
        <v>611</v>
      </c>
      <c r="D2342" t="s">
        <v>58</v>
      </c>
      <c r="E2342">
        <v>2011</v>
      </c>
      <c r="F2342">
        <v>109</v>
      </c>
      <c r="G2342" t="s">
        <v>3593</v>
      </c>
      <c r="H2342" t="s">
        <v>11584</v>
      </c>
      <c r="I2342" s="4">
        <v>15000000</v>
      </c>
      <c r="J2342" s="4">
        <v>1357042</v>
      </c>
      <c r="K2342">
        <v>7.1</v>
      </c>
      <c r="L2342">
        <v>2.35</v>
      </c>
      <c r="M2342" t="s">
        <v>612</v>
      </c>
      <c r="N2342" t="s">
        <v>987</v>
      </c>
      <c r="O2342">
        <v>93</v>
      </c>
      <c r="P2342" t="s">
        <v>11582</v>
      </c>
      <c r="Q2342">
        <v>31000</v>
      </c>
      <c r="R2342" t="s">
        <v>757</v>
      </c>
      <c r="S2342">
        <v>3000</v>
      </c>
      <c r="T2342" t="s">
        <v>10500</v>
      </c>
      <c r="U2342">
        <v>521</v>
      </c>
      <c r="V2342">
        <v>14000</v>
      </c>
      <c r="W2342">
        <v>35561</v>
      </c>
      <c r="X2342">
        <v>1</v>
      </c>
      <c r="Y2342">
        <v>53977</v>
      </c>
      <c r="Z2342">
        <v>167</v>
      </c>
      <c r="AA2342">
        <v>125</v>
      </c>
      <c r="AB2342" t="s">
        <v>11585</v>
      </c>
    </row>
    <row r="2343" spans="1:28" x14ac:dyDescent="0.3">
      <c r="A2343" s="4" t="s">
        <v>24101</v>
      </c>
      <c r="B2343" t="s">
        <v>67</v>
      </c>
      <c r="C2343" t="s">
        <v>24161</v>
      </c>
      <c r="D2343" t="s">
        <v>58</v>
      </c>
      <c r="E2343" t="s">
        <v>24161</v>
      </c>
      <c r="F2343">
        <v>43</v>
      </c>
      <c r="G2343" t="s">
        <v>11587</v>
      </c>
      <c r="H2343" t="s">
        <v>11590</v>
      </c>
      <c r="I2343" s="4" t="s">
        <v>24161</v>
      </c>
      <c r="J2343" s="4" t="s">
        <v>24161</v>
      </c>
      <c r="K2343">
        <v>6.6</v>
      </c>
      <c r="L2343">
        <v>1.33</v>
      </c>
      <c r="M2343" t="s">
        <v>1150</v>
      </c>
      <c r="N2343" t="s">
        <v>24161</v>
      </c>
      <c r="O2343" t="s">
        <v>24161</v>
      </c>
      <c r="P2343" t="s">
        <v>11588</v>
      </c>
      <c r="Q2343">
        <v>341</v>
      </c>
      <c r="R2343" t="s">
        <v>11586</v>
      </c>
      <c r="S2343">
        <v>230</v>
      </c>
      <c r="T2343" t="s">
        <v>11589</v>
      </c>
      <c r="U2343">
        <v>211</v>
      </c>
      <c r="V2343">
        <v>0</v>
      </c>
      <c r="W2343">
        <v>1462</v>
      </c>
      <c r="X2343">
        <v>1</v>
      </c>
      <c r="Y2343">
        <v>29</v>
      </c>
      <c r="Z2343" t="s">
        <v>24161</v>
      </c>
      <c r="AA2343" t="s">
        <v>24161</v>
      </c>
      <c r="AB2343" t="s">
        <v>11591</v>
      </c>
    </row>
    <row r="2344" spans="1:28" x14ac:dyDescent="0.3">
      <c r="A2344" s="4" t="s">
        <v>11593</v>
      </c>
      <c r="B2344" t="s">
        <v>67</v>
      </c>
      <c r="C2344" t="s">
        <v>86</v>
      </c>
      <c r="D2344" t="s">
        <v>58</v>
      </c>
      <c r="E2344">
        <v>2000</v>
      </c>
      <c r="F2344">
        <v>85</v>
      </c>
      <c r="G2344" t="s">
        <v>2467</v>
      </c>
      <c r="H2344" t="s">
        <v>11594</v>
      </c>
      <c r="I2344" s="4">
        <v>19000000</v>
      </c>
      <c r="J2344" s="4">
        <v>15911333</v>
      </c>
      <c r="K2344">
        <v>3.6</v>
      </c>
      <c r="L2344">
        <v>1.85</v>
      </c>
      <c r="M2344" t="s">
        <v>304</v>
      </c>
      <c r="N2344" t="s">
        <v>11592</v>
      </c>
      <c r="O2344">
        <v>2</v>
      </c>
      <c r="P2344" t="s">
        <v>8990</v>
      </c>
      <c r="Q2344">
        <v>1000</v>
      </c>
      <c r="R2344" t="s">
        <v>4170</v>
      </c>
      <c r="S2344">
        <v>539</v>
      </c>
      <c r="T2344" t="s">
        <v>1388</v>
      </c>
      <c r="U2344">
        <v>402</v>
      </c>
      <c r="V2344">
        <v>663</v>
      </c>
      <c r="W2344">
        <v>2429</v>
      </c>
      <c r="X2344">
        <v>1</v>
      </c>
      <c r="Y2344">
        <v>2855</v>
      </c>
      <c r="Z2344">
        <v>47</v>
      </c>
      <c r="AA2344">
        <v>119</v>
      </c>
      <c r="AB2344" t="s">
        <v>11595</v>
      </c>
    </row>
    <row r="2345" spans="1:28" x14ac:dyDescent="0.3">
      <c r="A2345" s="4" t="s">
        <v>11596</v>
      </c>
      <c r="B2345" t="s">
        <v>67</v>
      </c>
      <c r="C2345" t="s">
        <v>68</v>
      </c>
      <c r="D2345" t="s">
        <v>58</v>
      </c>
      <c r="E2345">
        <v>2010</v>
      </c>
      <c r="F2345">
        <v>101</v>
      </c>
      <c r="G2345" t="s">
        <v>5544</v>
      </c>
      <c r="H2345" t="s">
        <v>11597</v>
      </c>
      <c r="I2345" s="4">
        <v>20000000</v>
      </c>
      <c r="J2345" s="4">
        <v>39103378</v>
      </c>
      <c r="K2345">
        <v>6.5</v>
      </c>
      <c r="L2345">
        <v>2.35</v>
      </c>
      <c r="M2345" t="s">
        <v>612</v>
      </c>
      <c r="N2345" t="s">
        <v>1101</v>
      </c>
      <c r="O2345">
        <v>42</v>
      </c>
      <c r="P2345" t="s">
        <v>3386</v>
      </c>
      <c r="Q2345">
        <v>991</v>
      </c>
      <c r="R2345" t="s">
        <v>307</v>
      </c>
      <c r="S2345">
        <v>894</v>
      </c>
      <c r="T2345" t="s">
        <v>6827</v>
      </c>
      <c r="U2345">
        <v>219</v>
      </c>
      <c r="V2345">
        <v>0</v>
      </c>
      <c r="W2345">
        <v>2609</v>
      </c>
      <c r="X2345">
        <v>0</v>
      </c>
      <c r="Y2345">
        <v>93272</v>
      </c>
      <c r="Z2345">
        <v>308</v>
      </c>
      <c r="AA2345">
        <v>251</v>
      </c>
      <c r="AB2345" t="s">
        <v>11598</v>
      </c>
    </row>
    <row r="2346" spans="1:28" x14ac:dyDescent="0.3">
      <c r="A2346" s="4" t="s">
        <v>11601</v>
      </c>
      <c r="B2346" t="s">
        <v>703</v>
      </c>
      <c r="C2346" t="s">
        <v>704</v>
      </c>
      <c r="D2346" t="s">
        <v>58</v>
      </c>
      <c r="E2346">
        <v>2001</v>
      </c>
      <c r="F2346">
        <v>125</v>
      </c>
      <c r="G2346" t="s">
        <v>655</v>
      </c>
      <c r="H2346" t="s">
        <v>11603</v>
      </c>
      <c r="I2346" s="4">
        <v>19000000</v>
      </c>
      <c r="J2346" s="4">
        <v>10049886</v>
      </c>
      <c r="K2346">
        <v>8.6</v>
      </c>
      <c r="L2346">
        <v>1.85</v>
      </c>
      <c r="M2346" t="s">
        <v>122</v>
      </c>
      <c r="N2346" t="s">
        <v>7770</v>
      </c>
      <c r="O2346">
        <v>6000</v>
      </c>
      <c r="P2346" t="s">
        <v>11600</v>
      </c>
      <c r="Q2346">
        <v>17</v>
      </c>
      <c r="R2346" t="s">
        <v>11599</v>
      </c>
      <c r="S2346">
        <v>10</v>
      </c>
      <c r="T2346" t="s">
        <v>11602</v>
      </c>
      <c r="U2346">
        <v>7</v>
      </c>
      <c r="V2346">
        <v>28000</v>
      </c>
      <c r="W2346">
        <v>44</v>
      </c>
      <c r="X2346">
        <v>0</v>
      </c>
      <c r="Y2346">
        <v>417971</v>
      </c>
      <c r="Z2346">
        <v>246</v>
      </c>
      <c r="AA2346">
        <v>902</v>
      </c>
      <c r="AB2346" t="s">
        <v>11604</v>
      </c>
    </row>
    <row r="2347" spans="1:28" x14ac:dyDescent="0.3">
      <c r="A2347" s="4" t="s">
        <v>11607</v>
      </c>
      <c r="B2347" t="s">
        <v>1965</v>
      </c>
      <c r="C2347" t="s">
        <v>918</v>
      </c>
      <c r="D2347" t="s">
        <v>58</v>
      </c>
      <c r="E2347">
        <v>2013</v>
      </c>
      <c r="F2347">
        <v>118</v>
      </c>
      <c r="G2347" t="s">
        <v>361</v>
      </c>
      <c r="H2347" t="s">
        <v>11609</v>
      </c>
      <c r="I2347" s="4" t="s">
        <v>24161</v>
      </c>
      <c r="J2347" s="4" t="s">
        <v>24161</v>
      </c>
      <c r="K2347">
        <v>6.2</v>
      </c>
      <c r="L2347">
        <v>2.35</v>
      </c>
      <c r="M2347" t="s">
        <v>24161</v>
      </c>
      <c r="N2347" t="s">
        <v>11605</v>
      </c>
      <c r="O2347">
        <v>0</v>
      </c>
      <c r="P2347" t="s">
        <v>6879</v>
      </c>
      <c r="Q2347">
        <v>483</v>
      </c>
      <c r="R2347" t="s">
        <v>11606</v>
      </c>
      <c r="S2347">
        <v>91</v>
      </c>
      <c r="T2347" t="s">
        <v>11608</v>
      </c>
      <c r="U2347">
        <v>30</v>
      </c>
      <c r="V2347">
        <v>332</v>
      </c>
      <c r="W2347">
        <v>635</v>
      </c>
      <c r="X2347">
        <v>1</v>
      </c>
      <c r="Y2347">
        <v>1904</v>
      </c>
      <c r="Z2347">
        <v>23</v>
      </c>
      <c r="AA2347">
        <v>12</v>
      </c>
      <c r="AB2347" t="s">
        <v>11610</v>
      </c>
    </row>
    <row r="2348" spans="1:28" x14ac:dyDescent="0.3">
      <c r="A2348" s="4" t="s">
        <v>11611</v>
      </c>
      <c r="B2348" t="s">
        <v>67</v>
      </c>
      <c r="C2348" t="s">
        <v>86</v>
      </c>
      <c r="D2348" t="s">
        <v>58</v>
      </c>
      <c r="E2348">
        <v>1984</v>
      </c>
      <c r="F2348">
        <v>132</v>
      </c>
      <c r="G2348" t="s">
        <v>2916</v>
      </c>
      <c r="H2348" t="s">
        <v>11612</v>
      </c>
      <c r="I2348" s="4">
        <v>25000000</v>
      </c>
      <c r="J2348" s="4">
        <v>8600000</v>
      </c>
      <c r="K2348">
        <v>7</v>
      </c>
      <c r="L2348">
        <v>2.35</v>
      </c>
      <c r="M2348" t="s">
        <v>122</v>
      </c>
      <c r="N2348" t="s">
        <v>1511</v>
      </c>
      <c r="O2348">
        <v>79</v>
      </c>
      <c r="P2348" t="s">
        <v>255</v>
      </c>
      <c r="Q2348">
        <v>14000</v>
      </c>
      <c r="R2348" t="s">
        <v>788</v>
      </c>
      <c r="S2348">
        <v>12000</v>
      </c>
      <c r="T2348" t="s">
        <v>3524</v>
      </c>
      <c r="U2348">
        <v>1000</v>
      </c>
      <c r="V2348">
        <v>1000</v>
      </c>
      <c r="W2348">
        <v>28094</v>
      </c>
      <c r="X2348">
        <v>2</v>
      </c>
      <c r="Y2348">
        <v>17982</v>
      </c>
      <c r="Z2348">
        <v>29</v>
      </c>
      <c r="AA2348">
        <v>95</v>
      </c>
      <c r="AB2348" t="s">
        <v>11613</v>
      </c>
    </row>
    <row r="2349" spans="1:28" x14ac:dyDescent="0.3">
      <c r="A2349" s="4" t="s">
        <v>11616</v>
      </c>
      <c r="B2349" t="s">
        <v>67</v>
      </c>
      <c r="C2349" t="s">
        <v>68</v>
      </c>
      <c r="D2349" t="s">
        <v>58</v>
      </c>
      <c r="E2349">
        <v>2013</v>
      </c>
      <c r="F2349">
        <v>131</v>
      </c>
      <c r="G2349" t="s">
        <v>3409</v>
      </c>
      <c r="H2349" t="s">
        <v>11618</v>
      </c>
      <c r="I2349" s="4">
        <v>19000000</v>
      </c>
      <c r="J2349" s="4">
        <v>21483154</v>
      </c>
      <c r="K2349">
        <v>7.6</v>
      </c>
      <c r="L2349">
        <v>2.35</v>
      </c>
      <c r="M2349" t="s">
        <v>69</v>
      </c>
      <c r="N2349" t="s">
        <v>11614</v>
      </c>
      <c r="O2349">
        <v>33</v>
      </c>
      <c r="P2349" t="s">
        <v>2949</v>
      </c>
      <c r="Q2349">
        <v>876</v>
      </c>
      <c r="R2349" t="s">
        <v>11615</v>
      </c>
      <c r="S2349">
        <v>526</v>
      </c>
      <c r="T2349" t="s">
        <v>11617</v>
      </c>
      <c r="U2349">
        <v>326</v>
      </c>
      <c r="V2349">
        <v>53000</v>
      </c>
      <c r="W2349">
        <v>1985</v>
      </c>
      <c r="X2349">
        <v>1</v>
      </c>
      <c r="Y2349">
        <v>98741</v>
      </c>
      <c r="Z2349">
        <v>252</v>
      </c>
      <c r="AA2349">
        <v>236</v>
      </c>
      <c r="AB2349" t="s">
        <v>11619</v>
      </c>
    </row>
    <row r="2350" spans="1:28" x14ac:dyDescent="0.3">
      <c r="A2350" s="4" t="s">
        <v>11622</v>
      </c>
      <c r="B2350" t="s">
        <v>67</v>
      </c>
      <c r="C2350" t="s">
        <v>68</v>
      </c>
      <c r="D2350" t="s">
        <v>58</v>
      </c>
      <c r="E2350">
        <v>2008</v>
      </c>
      <c r="F2350">
        <v>129</v>
      </c>
      <c r="G2350" t="s">
        <v>11620</v>
      </c>
      <c r="H2350" t="s">
        <v>11623</v>
      </c>
      <c r="I2350" s="4">
        <v>19000000</v>
      </c>
      <c r="J2350" s="4">
        <v>8396942</v>
      </c>
      <c r="K2350">
        <v>6.5</v>
      </c>
      <c r="L2350">
        <v>1.85</v>
      </c>
      <c r="M2350" t="s">
        <v>612</v>
      </c>
      <c r="N2350" t="s">
        <v>4523</v>
      </c>
      <c r="O2350">
        <v>51</v>
      </c>
      <c r="P2350" t="s">
        <v>11621</v>
      </c>
      <c r="Q2350">
        <v>948</v>
      </c>
      <c r="R2350" t="s">
        <v>5239</v>
      </c>
      <c r="S2350">
        <v>822</v>
      </c>
      <c r="T2350" t="s">
        <v>4946</v>
      </c>
      <c r="U2350">
        <v>630</v>
      </c>
      <c r="V2350">
        <v>0</v>
      </c>
      <c r="W2350">
        <v>4324</v>
      </c>
      <c r="X2350">
        <v>1</v>
      </c>
      <c r="Y2350">
        <v>72715</v>
      </c>
      <c r="Z2350">
        <v>102</v>
      </c>
      <c r="AA2350">
        <v>103</v>
      </c>
      <c r="AB2350" t="s">
        <v>11624</v>
      </c>
    </row>
    <row r="2351" spans="1:28" x14ac:dyDescent="0.3">
      <c r="A2351" s="4" t="s">
        <v>11626</v>
      </c>
      <c r="B2351" t="s">
        <v>67</v>
      </c>
      <c r="C2351" t="s">
        <v>68</v>
      </c>
      <c r="D2351" t="s">
        <v>58</v>
      </c>
      <c r="E2351">
        <v>2010</v>
      </c>
      <c r="F2351">
        <v>100</v>
      </c>
      <c r="G2351" t="s">
        <v>1700</v>
      </c>
      <c r="H2351" t="s">
        <v>11628</v>
      </c>
      <c r="I2351" s="4">
        <v>19000000</v>
      </c>
      <c r="J2351" s="4">
        <v>12561</v>
      </c>
      <c r="K2351">
        <v>6.4</v>
      </c>
      <c r="L2351">
        <v>2.35</v>
      </c>
      <c r="M2351" t="s">
        <v>122</v>
      </c>
      <c r="N2351" t="s">
        <v>11625</v>
      </c>
      <c r="O2351">
        <v>14</v>
      </c>
      <c r="P2351" t="s">
        <v>1565</v>
      </c>
      <c r="Q2351">
        <v>3000</v>
      </c>
      <c r="R2351" t="s">
        <v>9237</v>
      </c>
      <c r="S2351">
        <v>547</v>
      </c>
      <c r="T2351" t="s">
        <v>11627</v>
      </c>
      <c r="U2351">
        <v>356</v>
      </c>
      <c r="V2351">
        <v>13000</v>
      </c>
      <c r="W2351">
        <v>4094</v>
      </c>
      <c r="X2351">
        <v>2</v>
      </c>
      <c r="Y2351">
        <v>71276</v>
      </c>
      <c r="Z2351">
        <v>134</v>
      </c>
      <c r="AA2351">
        <v>181</v>
      </c>
      <c r="AB2351" t="s">
        <v>11629</v>
      </c>
    </row>
    <row r="2352" spans="1:28" x14ac:dyDescent="0.3">
      <c r="A2352" s="4" t="s">
        <v>11632</v>
      </c>
      <c r="B2352" t="s">
        <v>67</v>
      </c>
      <c r="C2352" t="s">
        <v>68</v>
      </c>
      <c r="D2352" t="s">
        <v>58</v>
      </c>
      <c r="E2352">
        <v>1964</v>
      </c>
      <c r="F2352">
        <v>172</v>
      </c>
      <c r="G2352" t="s">
        <v>1980</v>
      </c>
      <c r="H2352" t="s">
        <v>11634</v>
      </c>
      <c r="I2352" s="4">
        <v>19000000</v>
      </c>
      <c r="J2352" s="4" t="s">
        <v>24161</v>
      </c>
      <c r="K2352">
        <v>6.7</v>
      </c>
      <c r="L2352">
        <v>2.2000000000000002</v>
      </c>
      <c r="M2352" t="s">
        <v>6035</v>
      </c>
      <c r="N2352" t="s">
        <v>11630</v>
      </c>
      <c r="O2352">
        <v>75</v>
      </c>
      <c r="P2352" t="s">
        <v>4830</v>
      </c>
      <c r="Q2352">
        <v>617</v>
      </c>
      <c r="R2352" t="s">
        <v>11631</v>
      </c>
      <c r="S2352">
        <v>134</v>
      </c>
      <c r="T2352" t="s">
        <v>11633</v>
      </c>
      <c r="U2352">
        <v>102</v>
      </c>
      <c r="V2352">
        <v>560</v>
      </c>
      <c r="W2352">
        <v>1131</v>
      </c>
      <c r="X2352">
        <v>0</v>
      </c>
      <c r="Y2352">
        <v>6156</v>
      </c>
      <c r="Z2352">
        <v>30</v>
      </c>
      <c r="AA2352">
        <v>91</v>
      </c>
      <c r="AB2352" t="s">
        <v>11635</v>
      </c>
    </row>
    <row r="2353" spans="1:28" x14ac:dyDescent="0.3">
      <c r="A2353" s="4" t="s">
        <v>11637</v>
      </c>
      <c r="B2353" t="s">
        <v>67</v>
      </c>
      <c r="C2353" t="s">
        <v>68</v>
      </c>
      <c r="D2353" t="s">
        <v>58</v>
      </c>
      <c r="E2353">
        <v>2011</v>
      </c>
      <c r="F2353">
        <v>97</v>
      </c>
      <c r="G2353" t="s">
        <v>1437</v>
      </c>
      <c r="H2353" t="s">
        <v>11638</v>
      </c>
      <c r="I2353" s="4">
        <v>23000000</v>
      </c>
      <c r="J2353" s="4">
        <v>6923891</v>
      </c>
      <c r="K2353">
        <v>6.3</v>
      </c>
      <c r="L2353">
        <v>2.35</v>
      </c>
      <c r="M2353" t="s">
        <v>612</v>
      </c>
      <c r="N2353" t="s">
        <v>11636</v>
      </c>
      <c r="O2353">
        <v>31</v>
      </c>
      <c r="P2353" t="s">
        <v>6470</v>
      </c>
      <c r="Q2353">
        <v>2000</v>
      </c>
      <c r="R2353" t="s">
        <v>3023</v>
      </c>
      <c r="S2353">
        <v>2000</v>
      </c>
      <c r="T2353" t="s">
        <v>955</v>
      </c>
      <c r="U2353">
        <v>562</v>
      </c>
      <c r="V2353">
        <v>0</v>
      </c>
      <c r="W2353">
        <v>5519</v>
      </c>
      <c r="X2353">
        <v>4</v>
      </c>
      <c r="Y2353">
        <v>43867</v>
      </c>
      <c r="Z2353">
        <v>136</v>
      </c>
      <c r="AA2353">
        <v>83</v>
      </c>
      <c r="AB2353" t="s">
        <v>11639</v>
      </c>
    </row>
    <row r="2354" spans="1:28" x14ac:dyDescent="0.3">
      <c r="A2354" s="4" t="s">
        <v>11641</v>
      </c>
      <c r="B2354" t="s">
        <v>67</v>
      </c>
      <c r="C2354" t="s">
        <v>68</v>
      </c>
      <c r="D2354" t="s">
        <v>58</v>
      </c>
      <c r="E2354">
        <v>2012</v>
      </c>
      <c r="F2354">
        <v>121</v>
      </c>
      <c r="G2354" t="s">
        <v>19</v>
      </c>
      <c r="H2354" t="s">
        <v>11643</v>
      </c>
      <c r="I2354" s="4" t="s">
        <v>24161</v>
      </c>
      <c r="J2354" s="4">
        <v>5308553</v>
      </c>
      <c r="K2354">
        <v>6.4</v>
      </c>
      <c r="L2354">
        <v>2.35</v>
      </c>
      <c r="M2354" t="s">
        <v>122</v>
      </c>
      <c r="N2354" t="s">
        <v>11640</v>
      </c>
      <c r="O2354">
        <v>33</v>
      </c>
      <c r="P2354" t="s">
        <v>2080</v>
      </c>
      <c r="Q2354">
        <v>1000</v>
      </c>
      <c r="R2354" t="s">
        <v>2003</v>
      </c>
      <c r="S2354">
        <v>919</v>
      </c>
      <c r="T2354" t="s">
        <v>11642</v>
      </c>
      <c r="U2354">
        <v>505</v>
      </c>
      <c r="V2354">
        <v>0</v>
      </c>
      <c r="W2354">
        <v>3260</v>
      </c>
      <c r="X2354">
        <v>2</v>
      </c>
      <c r="Y2354">
        <v>5147</v>
      </c>
      <c r="Z2354">
        <v>102</v>
      </c>
      <c r="AA2354">
        <v>37</v>
      </c>
      <c r="AB2354" t="s">
        <v>11644</v>
      </c>
    </row>
    <row r="2355" spans="1:28" x14ac:dyDescent="0.3">
      <c r="A2355" s="4" t="s">
        <v>11649</v>
      </c>
      <c r="B2355" t="s">
        <v>67</v>
      </c>
      <c r="C2355" t="s">
        <v>68</v>
      </c>
      <c r="D2355" t="s">
        <v>58</v>
      </c>
      <c r="E2355">
        <v>1993</v>
      </c>
      <c r="F2355">
        <v>92</v>
      </c>
      <c r="G2355" t="s">
        <v>11647</v>
      </c>
      <c r="H2355" t="s">
        <v>11651</v>
      </c>
      <c r="I2355" s="4">
        <v>19000000</v>
      </c>
      <c r="J2355" s="4">
        <v>2119994</v>
      </c>
      <c r="K2355">
        <v>5.7</v>
      </c>
      <c r="L2355">
        <v>1.85</v>
      </c>
      <c r="M2355" t="s">
        <v>304</v>
      </c>
      <c r="N2355" t="s">
        <v>11645</v>
      </c>
      <c r="O2355">
        <v>22</v>
      </c>
      <c r="P2355" t="s">
        <v>11648</v>
      </c>
      <c r="Q2355">
        <v>2</v>
      </c>
      <c r="R2355" t="s">
        <v>11646</v>
      </c>
      <c r="S2355">
        <v>0</v>
      </c>
      <c r="T2355" t="s">
        <v>11650</v>
      </c>
      <c r="U2355">
        <v>0</v>
      </c>
      <c r="V2355">
        <v>238</v>
      </c>
      <c r="W2355">
        <v>2</v>
      </c>
      <c r="X2355">
        <v>0</v>
      </c>
      <c r="Y2355">
        <v>1153</v>
      </c>
      <c r="Z2355">
        <v>10</v>
      </c>
      <c r="AA2355">
        <v>15</v>
      </c>
      <c r="AB2355" t="s">
        <v>11652</v>
      </c>
    </row>
    <row r="2356" spans="1:28" x14ac:dyDescent="0.3">
      <c r="A2356" s="4" t="s">
        <v>11655</v>
      </c>
      <c r="B2356" t="s">
        <v>67</v>
      </c>
      <c r="C2356" t="s">
        <v>1487</v>
      </c>
      <c r="D2356" t="s">
        <v>58</v>
      </c>
      <c r="E2356">
        <v>1996</v>
      </c>
      <c r="F2356">
        <v>116</v>
      </c>
      <c r="G2356" t="s">
        <v>11654</v>
      </c>
      <c r="H2356" t="s">
        <v>11656</v>
      </c>
      <c r="I2356" s="4">
        <v>19000000</v>
      </c>
      <c r="J2356" s="4">
        <v>1292527</v>
      </c>
      <c r="K2356">
        <v>6.3</v>
      </c>
      <c r="L2356">
        <v>1.85</v>
      </c>
      <c r="M2356" t="s">
        <v>612</v>
      </c>
      <c r="N2356" t="s">
        <v>11653</v>
      </c>
      <c r="O2356">
        <v>500</v>
      </c>
      <c r="P2356" t="s">
        <v>299</v>
      </c>
      <c r="Q2356">
        <v>12000</v>
      </c>
      <c r="R2356" t="s">
        <v>2637</v>
      </c>
      <c r="S2356">
        <v>1000</v>
      </c>
      <c r="T2356" t="s">
        <v>4775</v>
      </c>
      <c r="U2356">
        <v>530</v>
      </c>
      <c r="V2356">
        <v>228</v>
      </c>
      <c r="W2356">
        <v>14579</v>
      </c>
      <c r="X2356">
        <v>2</v>
      </c>
      <c r="Y2356">
        <v>3536</v>
      </c>
      <c r="Z2356">
        <v>31</v>
      </c>
      <c r="AA2356">
        <v>44</v>
      </c>
      <c r="AB2356" t="s">
        <v>11657</v>
      </c>
    </row>
    <row r="2357" spans="1:28" x14ac:dyDescent="0.3">
      <c r="A2357" s="4" t="s">
        <v>11659</v>
      </c>
      <c r="B2357" t="s">
        <v>11662</v>
      </c>
      <c r="C2357" t="s">
        <v>68</v>
      </c>
      <c r="D2357" t="s">
        <v>58</v>
      </c>
      <c r="E2357">
        <v>2016</v>
      </c>
      <c r="F2357">
        <v>110</v>
      </c>
      <c r="G2357" t="s">
        <v>19</v>
      </c>
      <c r="H2357" t="s">
        <v>7739</v>
      </c>
      <c r="I2357" s="4" t="s">
        <v>24161</v>
      </c>
      <c r="J2357" s="4">
        <v>560512</v>
      </c>
      <c r="K2357">
        <v>7.8</v>
      </c>
      <c r="L2357">
        <v>2</v>
      </c>
      <c r="M2357" t="s">
        <v>612</v>
      </c>
      <c r="N2357" t="s">
        <v>11658</v>
      </c>
      <c r="O2357">
        <v>44</v>
      </c>
      <c r="P2357" t="s">
        <v>1231</v>
      </c>
      <c r="Q2357">
        <v>8000</v>
      </c>
      <c r="R2357" t="s">
        <v>3427</v>
      </c>
      <c r="S2357">
        <v>691</v>
      </c>
      <c r="T2357" t="s">
        <v>11660</v>
      </c>
      <c r="U2357">
        <v>85</v>
      </c>
      <c r="V2357">
        <v>599</v>
      </c>
      <c r="W2357">
        <v>8972</v>
      </c>
      <c r="X2357">
        <v>0</v>
      </c>
      <c r="Y2357">
        <v>550</v>
      </c>
      <c r="Z2357">
        <v>63</v>
      </c>
      <c r="AA2357">
        <v>3</v>
      </c>
      <c r="AB2357" t="s">
        <v>11661</v>
      </c>
    </row>
    <row r="2358" spans="1:28" x14ac:dyDescent="0.3">
      <c r="A2358" s="4" t="s">
        <v>11664</v>
      </c>
      <c r="B2358" t="s">
        <v>67</v>
      </c>
      <c r="C2358" t="s">
        <v>68</v>
      </c>
      <c r="D2358" t="s">
        <v>58</v>
      </c>
      <c r="E2358">
        <v>2005</v>
      </c>
      <c r="F2358">
        <v>90</v>
      </c>
      <c r="G2358" t="s">
        <v>6131</v>
      </c>
      <c r="H2358" t="s">
        <v>11665</v>
      </c>
      <c r="I2358" s="4">
        <v>19000000</v>
      </c>
      <c r="J2358" s="4">
        <v>64255243</v>
      </c>
      <c r="K2358">
        <v>6</v>
      </c>
      <c r="L2358">
        <v>2.35</v>
      </c>
      <c r="M2358" t="s">
        <v>612</v>
      </c>
      <c r="N2358" t="s">
        <v>11663</v>
      </c>
      <c r="O2358">
        <v>15</v>
      </c>
      <c r="P2358" t="s">
        <v>543</v>
      </c>
      <c r="Q2358">
        <v>87000</v>
      </c>
      <c r="R2358" t="s">
        <v>516</v>
      </c>
      <c r="S2358">
        <v>17000</v>
      </c>
      <c r="T2358" t="s">
        <v>342</v>
      </c>
      <c r="U2358">
        <v>16000</v>
      </c>
      <c r="V2358">
        <v>0</v>
      </c>
      <c r="W2358">
        <v>120797</v>
      </c>
      <c r="X2358">
        <v>0</v>
      </c>
      <c r="Y2358">
        <v>80903</v>
      </c>
      <c r="Z2358">
        <v>220</v>
      </c>
      <c r="AA2358">
        <v>518</v>
      </c>
      <c r="AB2358" t="s">
        <v>11666</v>
      </c>
    </row>
    <row r="2359" spans="1:28" x14ac:dyDescent="0.3">
      <c r="A2359" s="4" t="s">
        <v>11667</v>
      </c>
      <c r="B2359" t="s">
        <v>67</v>
      </c>
      <c r="C2359" t="s">
        <v>68</v>
      </c>
      <c r="D2359" t="s">
        <v>58</v>
      </c>
      <c r="E2359">
        <v>2002</v>
      </c>
      <c r="F2359">
        <v>81</v>
      </c>
      <c r="G2359" t="s">
        <v>2545</v>
      </c>
      <c r="H2359" t="s">
        <v>11668</v>
      </c>
      <c r="I2359" s="4">
        <v>19000000</v>
      </c>
      <c r="J2359" s="4">
        <v>22245861</v>
      </c>
      <c r="K2359">
        <v>7.7</v>
      </c>
      <c r="L2359">
        <v>1.85</v>
      </c>
      <c r="M2359" t="s">
        <v>612</v>
      </c>
      <c r="N2359" t="s">
        <v>1819</v>
      </c>
      <c r="O2359">
        <v>0</v>
      </c>
      <c r="P2359" t="s">
        <v>732</v>
      </c>
      <c r="Q2359">
        <v>12000</v>
      </c>
      <c r="R2359" t="s">
        <v>2395</v>
      </c>
      <c r="S2359">
        <v>11000</v>
      </c>
      <c r="T2359" t="s">
        <v>1488</v>
      </c>
      <c r="U2359">
        <v>836</v>
      </c>
      <c r="V2359">
        <v>0</v>
      </c>
      <c r="W2359">
        <v>25489</v>
      </c>
      <c r="X2359">
        <v>0</v>
      </c>
      <c r="Y2359">
        <v>143251</v>
      </c>
      <c r="Z2359">
        <v>241</v>
      </c>
      <c r="AA2359">
        <v>710</v>
      </c>
      <c r="AB2359" t="s">
        <v>11669</v>
      </c>
    </row>
    <row r="2360" spans="1:28" x14ac:dyDescent="0.3">
      <c r="A2360" s="4" t="s">
        <v>11670</v>
      </c>
      <c r="B2360" t="s">
        <v>67</v>
      </c>
      <c r="C2360" t="s">
        <v>295</v>
      </c>
      <c r="D2360" t="s">
        <v>24160</v>
      </c>
      <c r="E2360">
        <v>2005</v>
      </c>
      <c r="F2360">
        <v>97</v>
      </c>
      <c r="G2360" t="s">
        <v>23</v>
      </c>
      <c r="H2360" t="s">
        <v>11672</v>
      </c>
      <c r="I2360" s="4">
        <v>15000000</v>
      </c>
      <c r="J2360" s="4">
        <v>20433940</v>
      </c>
      <c r="K2360">
        <v>6.2</v>
      </c>
      <c r="L2360">
        <v>2.35</v>
      </c>
      <c r="M2360" t="s">
        <v>612</v>
      </c>
      <c r="N2360" t="s">
        <v>2513</v>
      </c>
      <c r="O2360">
        <v>0</v>
      </c>
      <c r="P2360" t="s">
        <v>8221</v>
      </c>
      <c r="Q2360">
        <v>654</v>
      </c>
      <c r="R2360" t="s">
        <v>4508</v>
      </c>
      <c r="S2360">
        <v>529</v>
      </c>
      <c r="T2360" t="s">
        <v>11671</v>
      </c>
      <c r="U2360">
        <v>233</v>
      </c>
      <c r="V2360">
        <v>0</v>
      </c>
      <c r="W2360">
        <v>1876</v>
      </c>
      <c r="X2360">
        <v>8</v>
      </c>
      <c r="Y2360">
        <v>78883</v>
      </c>
      <c r="Z2360">
        <v>252</v>
      </c>
      <c r="AA2360">
        <v>662</v>
      </c>
      <c r="AB2360" t="s">
        <v>11673</v>
      </c>
    </row>
    <row r="2361" spans="1:28" x14ac:dyDescent="0.3">
      <c r="A2361" s="4" t="s">
        <v>11676</v>
      </c>
      <c r="B2361" t="s">
        <v>11679</v>
      </c>
      <c r="C2361" t="s">
        <v>918</v>
      </c>
      <c r="D2361" t="s">
        <v>58</v>
      </c>
      <c r="E2361">
        <v>2013</v>
      </c>
      <c r="F2361">
        <v>107</v>
      </c>
      <c r="G2361" t="s">
        <v>4</v>
      </c>
      <c r="H2361" t="s">
        <v>24161</v>
      </c>
      <c r="I2361" s="4" t="s">
        <v>24161</v>
      </c>
      <c r="J2361" s="4" t="s">
        <v>24161</v>
      </c>
      <c r="K2361">
        <v>5.7</v>
      </c>
      <c r="L2361">
        <v>1.85</v>
      </c>
      <c r="M2361" t="s">
        <v>69</v>
      </c>
      <c r="N2361" t="s">
        <v>5961</v>
      </c>
      <c r="O2361">
        <v>15</v>
      </c>
      <c r="P2361" t="s">
        <v>11675</v>
      </c>
      <c r="Q2361">
        <v>82</v>
      </c>
      <c r="R2361" t="s">
        <v>11674</v>
      </c>
      <c r="S2361">
        <v>39</v>
      </c>
      <c r="T2361" t="s">
        <v>11677</v>
      </c>
      <c r="U2361">
        <v>27</v>
      </c>
      <c r="V2361">
        <v>124</v>
      </c>
      <c r="W2361">
        <v>151</v>
      </c>
      <c r="X2361">
        <v>2</v>
      </c>
      <c r="Y2361">
        <v>625</v>
      </c>
      <c r="Z2361">
        <v>23</v>
      </c>
      <c r="AA2361">
        <v>4</v>
      </c>
      <c r="AB2361" t="s">
        <v>11678</v>
      </c>
    </row>
    <row r="2362" spans="1:28" x14ac:dyDescent="0.3">
      <c r="A2362" s="4" t="s">
        <v>11680</v>
      </c>
      <c r="B2362" t="s">
        <v>67</v>
      </c>
      <c r="C2362" t="s">
        <v>68</v>
      </c>
      <c r="D2362" t="s">
        <v>58</v>
      </c>
      <c r="E2362">
        <v>1998</v>
      </c>
      <c r="F2362">
        <v>118</v>
      </c>
      <c r="G2362" t="s">
        <v>5385</v>
      </c>
      <c r="H2362" t="s">
        <v>11681</v>
      </c>
      <c r="I2362" s="4">
        <v>18500000</v>
      </c>
      <c r="J2362" s="4">
        <v>10562387</v>
      </c>
      <c r="K2362">
        <v>7.7</v>
      </c>
      <c r="L2362">
        <v>2.35</v>
      </c>
      <c r="M2362" t="s">
        <v>612</v>
      </c>
      <c r="N2362" t="s">
        <v>2807</v>
      </c>
      <c r="O2362">
        <v>0</v>
      </c>
      <c r="P2362" t="s">
        <v>73</v>
      </c>
      <c r="Q2362">
        <v>40000</v>
      </c>
      <c r="R2362" t="s">
        <v>2051</v>
      </c>
      <c r="S2362">
        <v>693</v>
      </c>
      <c r="T2362" t="s">
        <v>4770</v>
      </c>
      <c r="U2362">
        <v>551</v>
      </c>
      <c r="V2362">
        <v>15000</v>
      </c>
      <c r="W2362">
        <v>43105</v>
      </c>
      <c r="X2362">
        <v>0</v>
      </c>
      <c r="Y2362">
        <v>213226</v>
      </c>
      <c r="Z2362">
        <v>156</v>
      </c>
      <c r="AA2362">
        <v>648</v>
      </c>
      <c r="AB2362" t="s">
        <v>11682</v>
      </c>
    </row>
    <row r="2363" spans="1:28" x14ac:dyDescent="0.3">
      <c r="A2363" s="4" t="s">
        <v>11684</v>
      </c>
      <c r="B2363" t="s">
        <v>67</v>
      </c>
      <c r="C2363" t="s">
        <v>68</v>
      </c>
      <c r="D2363" t="s">
        <v>58</v>
      </c>
      <c r="E2363">
        <v>2009</v>
      </c>
      <c r="F2363">
        <v>100</v>
      </c>
      <c r="G2363" t="s">
        <v>3643</v>
      </c>
      <c r="H2363" t="s">
        <v>11685</v>
      </c>
      <c r="I2363" s="4">
        <v>18500000</v>
      </c>
      <c r="J2363" s="4">
        <v>18439082</v>
      </c>
      <c r="K2363">
        <v>6.4</v>
      </c>
      <c r="L2363">
        <v>1.85</v>
      </c>
      <c r="M2363" t="s">
        <v>69</v>
      </c>
      <c r="N2363" t="s">
        <v>11683</v>
      </c>
      <c r="O2363">
        <v>0</v>
      </c>
      <c r="P2363" t="s">
        <v>776</v>
      </c>
      <c r="Q2363">
        <v>3000</v>
      </c>
      <c r="R2363" t="s">
        <v>4804</v>
      </c>
      <c r="S2363">
        <v>2000</v>
      </c>
      <c r="T2363" t="s">
        <v>9040</v>
      </c>
      <c r="U2363">
        <v>985</v>
      </c>
      <c r="V2363">
        <v>13000</v>
      </c>
      <c r="W2363">
        <v>7252</v>
      </c>
      <c r="X2363">
        <v>3</v>
      </c>
      <c r="Y2363">
        <v>94292</v>
      </c>
      <c r="Z2363">
        <v>192</v>
      </c>
      <c r="AA2363">
        <v>287</v>
      </c>
      <c r="AB2363" t="s">
        <v>11686</v>
      </c>
    </row>
    <row r="2364" spans="1:28" x14ac:dyDescent="0.3">
      <c r="A2364" s="4" t="s">
        <v>11688</v>
      </c>
      <c r="B2364" t="s">
        <v>67</v>
      </c>
      <c r="C2364" t="s">
        <v>68</v>
      </c>
      <c r="D2364" t="s">
        <v>58</v>
      </c>
      <c r="E2364">
        <v>2014</v>
      </c>
      <c r="F2364">
        <v>97</v>
      </c>
      <c r="G2364" t="s">
        <v>10</v>
      </c>
      <c r="H2364" t="s">
        <v>11689</v>
      </c>
      <c r="I2364" s="4">
        <v>18000000</v>
      </c>
      <c r="J2364" s="4">
        <v>150056505</v>
      </c>
      <c r="K2364">
        <v>6.4</v>
      </c>
      <c r="L2364">
        <v>2.35</v>
      </c>
      <c r="M2364" t="s">
        <v>612</v>
      </c>
      <c r="N2364" t="s">
        <v>6414</v>
      </c>
      <c r="O2364">
        <v>89</v>
      </c>
      <c r="P2364" t="s">
        <v>5051</v>
      </c>
      <c r="Q2364">
        <v>920</v>
      </c>
      <c r="R2364" t="s">
        <v>11687</v>
      </c>
      <c r="S2364">
        <v>798</v>
      </c>
      <c r="T2364" t="s">
        <v>538</v>
      </c>
      <c r="U2364">
        <v>329</v>
      </c>
      <c r="V2364">
        <v>21000</v>
      </c>
      <c r="W2364">
        <v>2771</v>
      </c>
      <c r="X2364">
        <v>3</v>
      </c>
      <c r="Y2364">
        <v>216581</v>
      </c>
      <c r="Z2364">
        <v>351</v>
      </c>
      <c r="AA2364">
        <v>397</v>
      </c>
      <c r="AB2364" t="s">
        <v>11690</v>
      </c>
    </row>
    <row r="2365" spans="1:28" x14ac:dyDescent="0.3">
      <c r="A2365" s="4" t="s">
        <v>11692</v>
      </c>
      <c r="B2365" t="s">
        <v>67</v>
      </c>
      <c r="C2365" t="s">
        <v>68</v>
      </c>
      <c r="D2365" t="s">
        <v>58</v>
      </c>
      <c r="E2365">
        <v>1994</v>
      </c>
      <c r="F2365">
        <v>114</v>
      </c>
      <c r="G2365" t="s">
        <v>11073</v>
      </c>
      <c r="H2365" t="s">
        <v>11693</v>
      </c>
      <c r="I2365" s="4">
        <v>18000000</v>
      </c>
      <c r="J2365" s="4">
        <v>119938730</v>
      </c>
      <c r="K2365">
        <v>6.9</v>
      </c>
      <c r="L2365">
        <v>1.85</v>
      </c>
      <c r="M2365" t="s">
        <v>69</v>
      </c>
      <c r="N2365" t="s">
        <v>1776</v>
      </c>
      <c r="O2365">
        <v>55</v>
      </c>
      <c r="P2365" t="s">
        <v>4165</v>
      </c>
      <c r="Q2365">
        <v>789</v>
      </c>
      <c r="R2365" t="s">
        <v>11691</v>
      </c>
      <c r="S2365">
        <v>424</v>
      </c>
      <c r="T2365" t="s">
        <v>1523</v>
      </c>
      <c r="U2365">
        <v>360</v>
      </c>
      <c r="V2365">
        <v>0</v>
      </c>
      <c r="W2365">
        <v>2085</v>
      </c>
      <c r="X2365">
        <v>0</v>
      </c>
      <c r="Y2365">
        <v>265818</v>
      </c>
      <c r="Z2365">
        <v>57</v>
      </c>
      <c r="AA2365">
        <v>213</v>
      </c>
      <c r="AB2365" t="s">
        <v>11694</v>
      </c>
    </row>
    <row r="2366" spans="1:28" x14ac:dyDescent="0.3">
      <c r="A2366" s="4" t="s">
        <v>11695</v>
      </c>
      <c r="B2366" t="s">
        <v>67</v>
      </c>
      <c r="C2366" t="s">
        <v>68</v>
      </c>
      <c r="D2366" t="s">
        <v>58</v>
      </c>
      <c r="E2366">
        <v>1988</v>
      </c>
      <c r="F2366">
        <v>130</v>
      </c>
      <c r="G2366" t="s">
        <v>6389</v>
      </c>
      <c r="H2366" t="s">
        <v>11696</v>
      </c>
      <c r="I2366" s="4">
        <v>18000000</v>
      </c>
      <c r="J2366" s="4">
        <v>114968774</v>
      </c>
      <c r="K2366">
        <v>7.3</v>
      </c>
      <c r="L2366">
        <v>1.85</v>
      </c>
      <c r="M2366" t="s">
        <v>122</v>
      </c>
      <c r="N2366" t="s">
        <v>5624</v>
      </c>
      <c r="O2366">
        <v>545</v>
      </c>
      <c r="P2366" t="s">
        <v>349</v>
      </c>
      <c r="Q2366">
        <v>15000</v>
      </c>
      <c r="R2366" t="s">
        <v>1975</v>
      </c>
      <c r="S2366">
        <v>11000</v>
      </c>
      <c r="T2366" t="s">
        <v>3212</v>
      </c>
      <c r="U2366">
        <v>697</v>
      </c>
      <c r="V2366">
        <v>0</v>
      </c>
      <c r="W2366">
        <v>28018</v>
      </c>
      <c r="X2366">
        <v>1</v>
      </c>
      <c r="Y2366">
        <v>153468</v>
      </c>
      <c r="Z2366">
        <v>99</v>
      </c>
      <c r="AA2366">
        <v>204</v>
      </c>
      <c r="AB2366" t="s">
        <v>11697</v>
      </c>
    </row>
    <row r="2367" spans="1:28" x14ac:dyDescent="0.3">
      <c r="A2367" s="4" t="s">
        <v>11700</v>
      </c>
      <c r="B2367" t="s">
        <v>67</v>
      </c>
      <c r="C2367" t="s">
        <v>68</v>
      </c>
      <c r="D2367" t="s">
        <v>58</v>
      </c>
      <c r="E2367">
        <v>2006</v>
      </c>
      <c r="F2367">
        <v>82</v>
      </c>
      <c r="G2367" t="s">
        <v>10</v>
      </c>
      <c r="H2367" t="s">
        <v>11702</v>
      </c>
      <c r="I2367" s="4">
        <v>18000000</v>
      </c>
      <c r="J2367" s="4">
        <v>128505958</v>
      </c>
      <c r="K2367">
        <v>7.3</v>
      </c>
      <c r="L2367">
        <v>1.85</v>
      </c>
      <c r="M2367" t="s">
        <v>612</v>
      </c>
      <c r="N2367" t="s">
        <v>3733</v>
      </c>
      <c r="O2367">
        <v>119</v>
      </c>
      <c r="P2367" t="s">
        <v>11699</v>
      </c>
      <c r="Q2367">
        <v>332</v>
      </c>
      <c r="R2367" t="s">
        <v>11698</v>
      </c>
      <c r="S2367">
        <v>165</v>
      </c>
      <c r="T2367" t="s">
        <v>11701</v>
      </c>
      <c r="U2367">
        <v>6</v>
      </c>
      <c r="V2367">
        <v>0</v>
      </c>
      <c r="W2367">
        <v>505</v>
      </c>
      <c r="X2367">
        <v>1</v>
      </c>
      <c r="Y2367">
        <v>297014</v>
      </c>
      <c r="Z2367">
        <v>343</v>
      </c>
      <c r="AA2367">
        <v>1198</v>
      </c>
      <c r="AB2367" t="s">
        <v>11703</v>
      </c>
    </row>
    <row r="2368" spans="1:28" x14ac:dyDescent="0.3">
      <c r="A2368" s="4" t="s">
        <v>11705</v>
      </c>
      <c r="B2368" t="s">
        <v>67</v>
      </c>
      <c r="C2368" t="s">
        <v>68</v>
      </c>
      <c r="D2368" t="s">
        <v>58</v>
      </c>
      <c r="E2368">
        <v>2001</v>
      </c>
      <c r="F2368">
        <v>96</v>
      </c>
      <c r="G2368" t="s">
        <v>1700</v>
      </c>
      <c r="H2368" t="s">
        <v>11707</v>
      </c>
      <c r="I2368" s="4">
        <v>18000000</v>
      </c>
      <c r="J2368" s="4">
        <v>95001351</v>
      </c>
      <c r="K2368">
        <v>6.2</v>
      </c>
      <c r="L2368">
        <v>2.35</v>
      </c>
      <c r="M2368" t="s">
        <v>69</v>
      </c>
      <c r="N2368" t="s">
        <v>3116</v>
      </c>
      <c r="O2368">
        <v>126</v>
      </c>
      <c r="P2368" t="s">
        <v>2493</v>
      </c>
      <c r="Q2368">
        <v>2000</v>
      </c>
      <c r="R2368" t="s">
        <v>11704</v>
      </c>
      <c r="S2368">
        <v>788</v>
      </c>
      <c r="T2368" t="s">
        <v>11706</v>
      </c>
      <c r="U2368">
        <v>584</v>
      </c>
      <c r="V2368">
        <v>0</v>
      </c>
      <c r="W2368">
        <v>4380</v>
      </c>
      <c r="X2368">
        <v>1</v>
      </c>
      <c r="Y2368">
        <v>131801</v>
      </c>
      <c r="Z2368">
        <v>163</v>
      </c>
      <c r="AA2368">
        <v>548</v>
      </c>
      <c r="AB2368" t="s">
        <v>11708</v>
      </c>
    </row>
    <row r="2369" spans="1:28" x14ac:dyDescent="0.3">
      <c r="A2369" s="4" t="s">
        <v>11709</v>
      </c>
      <c r="B2369" t="s">
        <v>67</v>
      </c>
      <c r="C2369" t="s">
        <v>68</v>
      </c>
      <c r="D2369" t="s">
        <v>58</v>
      </c>
      <c r="E2369">
        <v>1984</v>
      </c>
      <c r="F2369">
        <v>105</v>
      </c>
      <c r="G2369" t="s">
        <v>100</v>
      </c>
      <c r="H2369" t="s">
        <v>11710</v>
      </c>
      <c r="I2369" s="4">
        <v>17000000</v>
      </c>
      <c r="J2369" s="4">
        <v>76400000</v>
      </c>
      <c r="K2369">
        <v>6.6</v>
      </c>
      <c r="L2369">
        <v>2.35</v>
      </c>
      <c r="M2369" t="s">
        <v>122</v>
      </c>
      <c r="N2369" t="s">
        <v>1053</v>
      </c>
      <c r="O2369">
        <v>12000</v>
      </c>
      <c r="P2369" t="s">
        <v>1053</v>
      </c>
      <c r="Q2369">
        <v>12000</v>
      </c>
      <c r="R2369" t="s">
        <v>7276</v>
      </c>
      <c r="S2369">
        <v>664</v>
      </c>
      <c r="T2369" t="s">
        <v>7278</v>
      </c>
      <c r="U2369">
        <v>643</v>
      </c>
      <c r="V2369">
        <v>0</v>
      </c>
      <c r="W2369">
        <v>14762</v>
      </c>
      <c r="X2369">
        <v>1</v>
      </c>
      <c r="Y2369">
        <v>58743</v>
      </c>
      <c r="Z2369">
        <v>110</v>
      </c>
      <c r="AA2369">
        <v>192</v>
      </c>
      <c r="AB2369" t="s">
        <v>11711</v>
      </c>
    </row>
    <row r="2370" spans="1:28" x14ac:dyDescent="0.3">
      <c r="A2370" s="4" t="s">
        <v>11712</v>
      </c>
      <c r="B2370" t="s">
        <v>67</v>
      </c>
      <c r="C2370" t="s">
        <v>68</v>
      </c>
      <c r="D2370" t="s">
        <v>58</v>
      </c>
      <c r="E2370">
        <v>2005</v>
      </c>
      <c r="F2370">
        <v>122</v>
      </c>
      <c r="G2370" t="s">
        <v>4393</v>
      </c>
      <c r="H2370" t="s">
        <v>11714</v>
      </c>
      <c r="I2370" s="4">
        <v>20000000</v>
      </c>
      <c r="J2370" s="4">
        <v>75072454</v>
      </c>
      <c r="K2370">
        <v>6.7</v>
      </c>
      <c r="L2370">
        <v>2.35</v>
      </c>
      <c r="M2370" t="s">
        <v>69</v>
      </c>
      <c r="N2370" t="s">
        <v>2699</v>
      </c>
      <c r="O2370">
        <v>301</v>
      </c>
      <c r="P2370" t="s">
        <v>165</v>
      </c>
      <c r="Q2370">
        <v>1000</v>
      </c>
      <c r="R2370" t="s">
        <v>4170</v>
      </c>
      <c r="S2370">
        <v>539</v>
      </c>
      <c r="T2370" t="s">
        <v>11713</v>
      </c>
      <c r="U2370">
        <v>457</v>
      </c>
      <c r="V2370">
        <v>0</v>
      </c>
      <c r="W2370">
        <v>2759</v>
      </c>
      <c r="X2370">
        <v>0</v>
      </c>
      <c r="Y2370">
        <v>96569</v>
      </c>
      <c r="Z2370">
        <v>233</v>
      </c>
      <c r="AA2370">
        <v>522</v>
      </c>
      <c r="AB2370" t="s">
        <v>11715</v>
      </c>
    </row>
    <row r="2371" spans="1:28" x14ac:dyDescent="0.3">
      <c r="A2371" s="4" t="s">
        <v>11716</v>
      </c>
      <c r="B2371" t="s">
        <v>67</v>
      </c>
      <c r="C2371" t="s">
        <v>68</v>
      </c>
      <c r="D2371" t="s">
        <v>58</v>
      </c>
      <c r="E2371">
        <v>1999</v>
      </c>
      <c r="F2371">
        <v>88</v>
      </c>
      <c r="G2371" t="s">
        <v>1700</v>
      </c>
      <c r="H2371" t="s">
        <v>11718</v>
      </c>
      <c r="I2371" s="4">
        <v>17000000</v>
      </c>
      <c r="J2371" s="4">
        <v>65535067</v>
      </c>
      <c r="K2371">
        <v>5.7</v>
      </c>
      <c r="L2371">
        <v>1.85</v>
      </c>
      <c r="M2371" t="s">
        <v>612</v>
      </c>
      <c r="N2371" t="s">
        <v>624</v>
      </c>
      <c r="O2371">
        <v>31</v>
      </c>
      <c r="P2371" t="s">
        <v>506</v>
      </c>
      <c r="Q2371">
        <v>1000</v>
      </c>
      <c r="R2371" t="s">
        <v>9561</v>
      </c>
      <c r="S2371">
        <v>489</v>
      </c>
      <c r="T2371" t="s">
        <v>11717</v>
      </c>
      <c r="U2371">
        <v>489</v>
      </c>
      <c r="V2371">
        <v>0</v>
      </c>
      <c r="W2371">
        <v>2604</v>
      </c>
      <c r="X2371">
        <v>1</v>
      </c>
      <c r="Y2371">
        <v>59380</v>
      </c>
      <c r="Z2371">
        <v>91</v>
      </c>
      <c r="AA2371">
        <v>202</v>
      </c>
      <c r="AB2371" t="s">
        <v>11719</v>
      </c>
    </row>
    <row r="2372" spans="1:28" x14ac:dyDescent="0.3">
      <c r="A2372" s="4" t="s">
        <v>11722</v>
      </c>
      <c r="B2372" t="s">
        <v>67</v>
      </c>
      <c r="C2372" t="s">
        <v>68</v>
      </c>
      <c r="D2372" t="s">
        <v>58</v>
      </c>
      <c r="E2372">
        <v>2014</v>
      </c>
      <c r="F2372">
        <v>110</v>
      </c>
      <c r="G2372" t="s">
        <v>11721</v>
      </c>
      <c r="H2372" t="s">
        <v>11723</v>
      </c>
      <c r="I2372" s="4">
        <v>16000000</v>
      </c>
      <c r="J2372" s="4">
        <v>13998282</v>
      </c>
      <c r="K2372">
        <v>3.1</v>
      </c>
      <c r="L2372">
        <v>2.35</v>
      </c>
      <c r="M2372" t="s">
        <v>69</v>
      </c>
      <c r="N2372" t="s">
        <v>11720</v>
      </c>
      <c r="O2372">
        <v>179</v>
      </c>
      <c r="P2372" t="s">
        <v>732</v>
      </c>
      <c r="Q2372">
        <v>12000</v>
      </c>
      <c r="R2372" t="s">
        <v>3767</v>
      </c>
      <c r="S2372">
        <v>1000</v>
      </c>
      <c r="T2372" t="s">
        <v>7252</v>
      </c>
      <c r="U2372">
        <v>734</v>
      </c>
      <c r="V2372">
        <v>31000</v>
      </c>
      <c r="W2372">
        <v>15044</v>
      </c>
      <c r="X2372">
        <v>1</v>
      </c>
      <c r="Y2372">
        <v>24854</v>
      </c>
      <c r="Z2372">
        <v>169</v>
      </c>
      <c r="AA2372">
        <v>374</v>
      </c>
      <c r="AB2372" t="s">
        <v>11724</v>
      </c>
    </row>
    <row r="2373" spans="1:28" x14ac:dyDescent="0.3">
      <c r="A2373" s="4" t="s">
        <v>11726</v>
      </c>
      <c r="B2373" t="s">
        <v>67</v>
      </c>
      <c r="C2373" t="s">
        <v>68</v>
      </c>
      <c r="D2373" t="s">
        <v>58</v>
      </c>
      <c r="E2373">
        <v>2005</v>
      </c>
      <c r="F2373">
        <v>103</v>
      </c>
      <c r="G2373" t="s">
        <v>1437</v>
      </c>
      <c r="H2373" t="s">
        <v>11727</v>
      </c>
      <c r="I2373" s="4">
        <v>17000000</v>
      </c>
      <c r="J2373" s="4">
        <v>6061759</v>
      </c>
      <c r="K2373">
        <v>6.3</v>
      </c>
      <c r="L2373">
        <v>1.85</v>
      </c>
      <c r="M2373" t="s">
        <v>69</v>
      </c>
      <c r="N2373" t="s">
        <v>10955</v>
      </c>
      <c r="O2373">
        <v>15</v>
      </c>
      <c r="P2373" t="s">
        <v>2078</v>
      </c>
      <c r="Q2373">
        <v>723</v>
      </c>
      <c r="R2373" t="s">
        <v>11725</v>
      </c>
      <c r="S2373">
        <v>552</v>
      </c>
      <c r="T2373" t="s">
        <v>9706</v>
      </c>
      <c r="U2373">
        <v>172</v>
      </c>
      <c r="V2373">
        <v>0</v>
      </c>
      <c r="W2373">
        <v>1615</v>
      </c>
      <c r="X2373">
        <v>0</v>
      </c>
      <c r="Y2373">
        <v>49077</v>
      </c>
      <c r="Z2373">
        <v>142</v>
      </c>
      <c r="AA2373">
        <v>475</v>
      </c>
      <c r="AB2373" t="s">
        <v>11728</v>
      </c>
    </row>
    <row r="2374" spans="1:28" x14ac:dyDescent="0.3">
      <c r="A2374" s="4" t="s">
        <v>11730</v>
      </c>
      <c r="B2374" t="s">
        <v>67</v>
      </c>
      <c r="C2374" t="s">
        <v>68</v>
      </c>
      <c r="D2374" t="s">
        <v>24160</v>
      </c>
      <c r="E2374">
        <v>2004</v>
      </c>
      <c r="F2374">
        <v>106</v>
      </c>
      <c r="G2374" t="s">
        <v>2545</v>
      </c>
      <c r="H2374" t="s">
        <v>11731</v>
      </c>
      <c r="I2374" s="4">
        <v>18000000</v>
      </c>
      <c r="J2374" s="4">
        <v>64955956</v>
      </c>
      <c r="K2374">
        <v>5.7</v>
      </c>
      <c r="L2374">
        <v>1.85</v>
      </c>
      <c r="M2374" t="s">
        <v>69</v>
      </c>
      <c r="N2374" t="s">
        <v>7296</v>
      </c>
      <c r="O2374">
        <v>8</v>
      </c>
      <c r="P2374" t="s">
        <v>170</v>
      </c>
      <c r="Q2374">
        <v>748</v>
      </c>
      <c r="R2374" t="s">
        <v>11729</v>
      </c>
      <c r="S2374">
        <v>656</v>
      </c>
      <c r="T2374" t="s">
        <v>7217</v>
      </c>
      <c r="U2374">
        <v>521</v>
      </c>
      <c r="V2374">
        <v>265</v>
      </c>
      <c r="W2374">
        <v>3956</v>
      </c>
      <c r="X2374">
        <v>4</v>
      </c>
      <c r="Y2374">
        <v>10104</v>
      </c>
      <c r="Z2374">
        <v>50</v>
      </c>
      <c r="AA2374">
        <v>69</v>
      </c>
      <c r="AB2374" t="s">
        <v>11732</v>
      </c>
    </row>
    <row r="2375" spans="1:28" x14ac:dyDescent="0.3">
      <c r="A2375" s="4" t="s">
        <v>11734</v>
      </c>
      <c r="B2375" t="s">
        <v>67</v>
      </c>
      <c r="C2375" t="s">
        <v>68</v>
      </c>
      <c r="D2375" t="s">
        <v>58</v>
      </c>
      <c r="E2375">
        <v>2003</v>
      </c>
      <c r="F2375">
        <v>98</v>
      </c>
      <c r="G2375" t="s">
        <v>9178</v>
      </c>
      <c r="H2375" t="s">
        <v>11735</v>
      </c>
      <c r="I2375" s="4">
        <v>18000000</v>
      </c>
      <c r="J2375" s="4">
        <v>60057639</v>
      </c>
      <c r="K2375">
        <v>7.1</v>
      </c>
      <c r="L2375">
        <v>1.85</v>
      </c>
      <c r="M2375" t="s">
        <v>612</v>
      </c>
      <c r="N2375" t="s">
        <v>11733</v>
      </c>
      <c r="O2375">
        <v>72</v>
      </c>
      <c r="P2375" t="s">
        <v>830</v>
      </c>
      <c r="Q2375">
        <v>1000</v>
      </c>
      <c r="R2375" t="s">
        <v>4982</v>
      </c>
      <c r="S2375">
        <v>624</v>
      </c>
      <c r="T2375" t="s">
        <v>1881</v>
      </c>
      <c r="U2375">
        <v>566</v>
      </c>
      <c r="V2375">
        <v>10000</v>
      </c>
      <c r="W2375">
        <v>3151</v>
      </c>
      <c r="X2375">
        <v>2</v>
      </c>
      <c r="Y2375">
        <v>107815</v>
      </c>
      <c r="Z2375">
        <v>195</v>
      </c>
      <c r="AA2375">
        <v>485</v>
      </c>
      <c r="AB2375" t="s">
        <v>11736</v>
      </c>
    </row>
    <row r="2376" spans="1:28" x14ac:dyDescent="0.3">
      <c r="A2376" s="4" t="s">
        <v>11737</v>
      </c>
      <c r="B2376" t="s">
        <v>67</v>
      </c>
      <c r="C2376" t="s">
        <v>68</v>
      </c>
      <c r="D2376" t="s">
        <v>58</v>
      </c>
      <c r="E2376">
        <v>1997</v>
      </c>
      <c r="F2376">
        <v>68</v>
      </c>
      <c r="G2376" t="s">
        <v>1034</v>
      </c>
      <c r="H2376" t="s">
        <v>11738</v>
      </c>
      <c r="I2376" s="4">
        <v>17000000</v>
      </c>
      <c r="J2376" s="4">
        <v>53868030</v>
      </c>
      <c r="K2376">
        <v>7</v>
      </c>
      <c r="L2376">
        <v>2.35</v>
      </c>
      <c r="M2376" t="s">
        <v>69</v>
      </c>
      <c r="N2376" t="s">
        <v>1984</v>
      </c>
      <c r="O2376">
        <v>116</v>
      </c>
      <c r="P2376" t="s">
        <v>1273</v>
      </c>
      <c r="Q2376">
        <v>8000</v>
      </c>
      <c r="R2376" t="s">
        <v>2727</v>
      </c>
      <c r="S2376">
        <v>503</v>
      </c>
      <c r="T2376" t="s">
        <v>3862</v>
      </c>
      <c r="U2376">
        <v>481</v>
      </c>
      <c r="V2376">
        <v>0</v>
      </c>
      <c r="W2376">
        <v>10557</v>
      </c>
      <c r="X2376">
        <v>2</v>
      </c>
      <c r="Y2376">
        <v>183425</v>
      </c>
      <c r="Z2376">
        <v>129</v>
      </c>
      <c r="AA2376">
        <v>425</v>
      </c>
      <c r="AB2376" t="s">
        <v>11739</v>
      </c>
    </row>
    <row r="2377" spans="1:28" x14ac:dyDescent="0.3">
      <c r="A2377" s="4" t="s">
        <v>11741</v>
      </c>
      <c r="B2377" t="s">
        <v>67</v>
      </c>
      <c r="C2377" t="s">
        <v>68</v>
      </c>
      <c r="D2377" t="s">
        <v>58</v>
      </c>
      <c r="E2377">
        <v>2016</v>
      </c>
      <c r="F2377">
        <v>94</v>
      </c>
      <c r="G2377" t="s">
        <v>2734</v>
      </c>
      <c r="H2377" t="s">
        <v>11743</v>
      </c>
      <c r="I2377" s="4">
        <v>18000000</v>
      </c>
      <c r="J2377" s="4">
        <v>59573085</v>
      </c>
      <c r="K2377">
        <v>6.1</v>
      </c>
      <c r="L2377">
        <v>2.35</v>
      </c>
      <c r="M2377" t="s">
        <v>69</v>
      </c>
      <c r="N2377" t="s">
        <v>7104</v>
      </c>
      <c r="O2377">
        <v>52</v>
      </c>
      <c r="P2377" t="s">
        <v>11254</v>
      </c>
      <c r="Q2377">
        <v>567</v>
      </c>
      <c r="R2377" t="s">
        <v>11740</v>
      </c>
      <c r="S2377">
        <v>312</v>
      </c>
      <c r="T2377" t="s">
        <v>11742</v>
      </c>
      <c r="U2377">
        <v>261</v>
      </c>
      <c r="V2377">
        <v>19000</v>
      </c>
      <c r="W2377">
        <v>2259</v>
      </c>
      <c r="X2377">
        <v>10</v>
      </c>
      <c r="Y2377">
        <v>13562</v>
      </c>
      <c r="Z2377">
        <v>156</v>
      </c>
      <c r="AA2377">
        <v>103</v>
      </c>
      <c r="AB2377" t="s">
        <v>11744</v>
      </c>
    </row>
    <row r="2378" spans="1:28" x14ac:dyDescent="0.3">
      <c r="A2378" s="4" t="s">
        <v>11745</v>
      </c>
      <c r="B2378" t="s">
        <v>67</v>
      </c>
      <c r="C2378" t="s">
        <v>68</v>
      </c>
      <c r="D2378" t="s">
        <v>58</v>
      </c>
      <c r="E2378">
        <v>2011</v>
      </c>
      <c r="F2378">
        <v>99</v>
      </c>
      <c r="G2378" t="s">
        <v>3072</v>
      </c>
      <c r="H2378" t="s">
        <v>11747</v>
      </c>
      <c r="I2378" s="4">
        <v>21000000</v>
      </c>
      <c r="J2378" s="4">
        <v>52691009</v>
      </c>
      <c r="K2378">
        <v>6.6</v>
      </c>
      <c r="L2378">
        <v>2.35</v>
      </c>
      <c r="M2378" t="s">
        <v>122</v>
      </c>
      <c r="N2378" t="s">
        <v>961</v>
      </c>
      <c r="O2378">
        <v>42</v>
      </c>
      <c r="P2378" t="s">
        <v>10404</v>
      </c>
      <c r="Q2378">
        <v>975</v>
      </c>
      <c r="R2378" t="s">
        <v>2213</v>
      </c>
      <c r="S2378">
        <v>569</v>
      </c>
      <c r="T2378" t="s">
        <v>11746</v>
      </c>
      <c r="U2378">
        <v>557</v>
      </c>
      <c r="V2378">
        <v>0</v>
      </c>
      <c r="W2378">
        <v>3567</v>
      </c>
      <c r="X2378">
        <v>2</v>
      </c>
      <c r="Y2378">
        <v>18727</v>
      </c>
      <c r="Z2378">
        <v>103</v>
      </c>
      <c r="AA2378">
        <v>45</v>
      </c>
      <c r="AB2378" t="s">
        <v>11748</v>
      </c>
    </row>
    <row r="2379" spans="1:28" x14ac:dyDescent="0.3">
      <c r="A2379" s="4" t="s">
        <v>11749</v>
      </c>
      <c r="B2379" t="s">
        <v>67</v>
      </c>
      <c r="C2379" t="s">
        <v>68</v>
      </c>
      <c r="D2379" t="s">
        <v>58</v>
      </c>
      <c r="E2379">
        <v>1987</v>
      </c>
      <c r="F2379">
        <v>107</v>
      </c>
      <c r="G2379" t="s">
        <v>4186</v>
      </c>
      <c r="H2379" t="s">
        <v>11751</v>
      </c>
      <c r="I2379" s="4">
        <v>15000000</v>
      </c>
      <c r="J2379" s="4">
        <v>59735548</v>
      </c>
      <c r="K2379">
        <v>7.8</v>
      </c>
      <c r="L2379">
        <v>1.85</v>
      </c>
      <c r="M2379" t="s">
        <v>612</v>
      </c>
      <c r="N2379" t="s">
        <v>1334</v>
      </c>
      <c r="O2379">
        <v>323</v>
      </c>
      <c r="P2379" t="s">
        <v>276</v>
      </c>
      <c r="Q2379">
        <v>1000</v>
      </c>
      <c r="R2379" t="s">
        <v>5088</v>
      </c>
      <c r="S2379">
        <v>1000</v>
      </c>
      <c r="T2379" t="s">
        <v>11750</v>
      </c>
      <c r="U2379">
        <v>794</v>
      </c>
      <c r="V2379">
        <v>13000</v>
      </c>
      <c r="W2379">
        <v>4223</v>
      </c>
      <c r="X2379">
        <v>1</v>
      </c>
      <c r="Y2379">
        <v>290949</v>
      </c>
      <c r="Z2379">
        <v>217</v>
      </c>
      <c r="AA2379">
        <v>629</v>
      </c>
      <c r="AB2379" t="s">
        <v>11752</v>
      </c>
    </row>
    <row r="2380" spans="1:28" x14ac:dyDescent="0.3">
      <c r="A2380" s="4" t="s">
        <v>11754</v>
      </c>
      <c r="B2380" t="s">
        <v>67</v>
      </c>
      <c r="C2380" t="s">
        <v>68</v>
      </c>
      <c r="D2380" t="s">
        <v>58</v>
      </c>
      <c r="E2380">
        <v>1984</v>
      </c>
      <c r="F2380">
        <v>180</v>
      </c>
      <c r="G2380" t="s">
        <v>11753</v>
      </c>
      <c r="H2380" t="s">
        <v>11755</v>
      </c>
      <c r="I2380" s="4">
        <v>18000000</v>
      </c>
      <c r="J2380" s="4">
        <v>51600000</v>
      </c>
      <c r="K2380">
        <v>8.3000000000000007</v>
      </c>
      <c r="L2380">
        <v>2.35</v>
      </c>
      <c r="M2380" t="s">
        <v>612</v>
      </c>
      <c r="N2380" t="s">
        <v>4960</v>
      </c>
      <c r="O2380">
        <v>869</v>
      </c>
      <c r="P2380" t="s">
        <v>1676</v>
      </c>
      <c r="Q2380">
        <v>692</v>
      </c>
      <c r="R2380" t="s">
        <v>2426</v>
      </c>
      <c r="S2380">
        <v>670</v>
      </c>
      <c r="T2380" t="s">
        <v>2526</v>
      </c>
      <c r="U2380">
        <v>521</v>
      </c>
      <c r="V2380">
        <v>16000</v>
      </c>
      <c r="W2380">
        <v>3076</v>
      </c>
      <c r="X2380">
        <v>0</v>
      </c>
      <c r="Y2380">
        <v>270790</v>
      </c>
      <c r="Z2380">
        <v>134</v>
      </c>
      <c r="AA2380">
        <v>549</v>
      </c>
      <c r="AB2380" t="s">
        <v>11756</v>
      </c>
    </row>
    <row r="2381" spans="1:28" x14ac:dyDescent="0.3">
      <c r="A2381" s="4" t="s">
        <v>11757</v>
      </c>
      <c r="B2381" t="s">
        <v>67</v>
      </c>
      <c r="C2381" t="s">
        <v>68</v>
      </c>
      <c r="D2381" t="s">
        <v>58</v>
      </c>
      <c r="E2381">
        <v>2008</v>
      </c>
      <c r="F2381">
        <v>89</v>
      </c>
      <c r="G2381" t="s">
        <v>5108</v>
      </c>
      <c r="H2381" t="s">
        <v>11759</v>
      </c>
      <c r="I2381" s="4">
        <v>20000000</v>
      </c>
      <c r="J2381" s="4">
        <v>43818159</v>
      </c>
      <c r="K2381">
        <v>3.9</v>
      </c>
      <c r="L2381">
        <v>2.35</v>
      </c>
      <c r="M2381" t="s">
        <v>69</v>
      </c>
      <c r="N2381" t="s">
        <v>10896</v>
      </c>
      <c r="O2381">
        <v>29</v>
      </c>
      <c r="P2381" t="s">
        <v>1107</v>
      </c>
      <c r="Q2381">
        <v>2000</v>
      </c>
      <c r="R2381" t="s">
        <v>1430</v>
      </c>
      <c r="S2381">
        <v>690</v>
      </c>
      <c r="T2381" t="s">
        <v>11758</v>
      </c>
      <c r="U2381">
        <v>458</v>
      </c>
      <c r="V2381">
        <v>1000</v>
      </c>
      <c r="W2381">
        <v>4867</v>
      </c>
      <c r="X2381">
        <v>0</v>
      </c>
      <c r="Y2381">
        <v>27664</v>
      </c>
      <c r="Z2381">
        <v>146</v>
      </c>
      <c r="AA2381">
        <v>260</v>
      </c>
      <c r="AB2381" t="s">
        <v>11760</v>
      </c>
    </row>
    <row r="2382" spans="1:28" x14ac:dyDescent="0.3">
      <c r="A2382" s="4" t="s">
        <v>11761</v>
      </c>
      <c r="B2382" t="s">
        <v>67</v>
      </c>
      <c r="C2382" t="s">
        <v>68</v>
      </c>
      <c r="D2382" t="s">
        <v>58</v>
      </c>
      <c r="E2382">
        <v>2004</v>
      </c>
      <c r="F2382">
        <v>97</v>
      </c>
      <c r="G2382" t="s">
        <v>10</v>
      </c>
      <c r="H2382" t="s">
        <v>11762</v>
      </c>
      <c r="I2382" s="4">
        <v>17000000</v>
      </c>
      <c r="J2382" s="4">
        <v>86049418</v>
      </c>
      <c r="K2382">
        <v>7</v>
      </c>
      <c r="L2382">
        <v>1.85</v>
      </c>
      <c r="M2382" t="s">
        <v>69</v>
      </c>
      <c r="N2382" t="s">
        <v>2061</v>
      </c>
      <c r="O2382">
        <v>70</v>
      </c>
      <c r="P2382" t="s">
        <v>4804</v>
      </c>
      <c r="Q2382">
        <v>2000</v>
      </c>
      <c r="R2382" t="s">
        <v>506</v>
      </c>
      <c r="S2382">
        <v>1000</v>
      </c>
      <c r="T2382" t="s">
        <v>7123</v>
      </c>
      <c r="U2382">
        <v>625</v>
      </c>
      <c r="V2382">
        <v>0</v>
      </c>
      <c r="W2382">
        <v>5032</v>
      </c>
      <c r="X2382">
        <v>4</v>
      </c>
      <c r="Y2382">
        <v>245989</v>
      </c>
      <c r="Z2382">
        <v>159</v>
      </c>
      <c r="AA2382">
        <v>554</v>
      </c>
      <c r="AB2382" t="s">
        <v>11763</v>
      </c>
    </row>
    <row r="2383" spans="1:28" x14ac:dyDescent="0.3">
      <c r="A2383" s="4" t="s">
        <v>11766</v>
      </c>
      <c r="B2383" t="s">
        <v>67</v>
      </c>
      <c r="C2383" t="s">
        <v>68</v>
      </c>
      <c r="D2383" t="s">
        <v>58</v>
      </c>
      <c r="E2383">
        <v>2003</v>
      </c>
      <c r="F2383">
        <v>113</v>
      </c>
      <c r="G2383" t="s">
        <v>1437</v>
      </c>
      <c r="H2383" t="s">
        <v>11768</v>
      </c>
      <c r="I2383" s="4">
        <v>18000000</v>
      </c>
      <c r="J2383" s="4">
        <v>43601508</v>
      </c>
      <c r="K2383">
        <v>6.7</v>
      </c>
      <c r="L2383">
        <v>1.85</v>
      </c>
      <c r="M2383" t="s">
        <v>69</v>
      </c>
      <c r="N2383" t="s">
        <v>11764</v>
      </c>
      <c r="O2383">
        <v>22</v>
      </c>
      <c r="P2383" t="s">
        <v>3372</v>
      </c>
      <c r="Q2383">
        <v>727</v>
      </c>
      <c r="R2383" t="s">
        <v>11765</v>
      </c>
      <c r="S2383">
        <v>171</v>
      </c>
      <c r="T2383" t="s">
        <v>11767</v>
      </c>
      <c r="U2383">
        <v>148</v>
      </c>
      <c r="V2383">
        <v>0</v>
      </c>
      <c r="W2383">
        <v>1310</v>
      </c>
      <c r="X2383">
        <v>1</v>
      </c>
      <c r="Y2383">
        <v>35718</v>
      </c>
      <c r="Z2383">
        <v>111</v>
      </c>
      <c r="AA2383">
        <v>317</v>
      </c>
      <c r="AB2383" t="s">
        <v>11769</v>
      </c>
    </row>
    <row r="2384" spans="1:28" x14ac:dyDescent="0.3">
      <c r="A2384" s="4" t="s">
        <v>11770</v>
      </c>
      <c r="B2384" t="s">
        <v>67</v>
      </c>
      <c r="C2384" t="s">
        <v>86</v>
      </c>
      <c r="D2384" t="s">
        <v>58</v>
      </c>
      <c r="E2384">
        <v>2001</v>
      </c>
      <c r="F2384">
        <v>131</v>
      </c>
      <c r="G2384" t="s">
        <v>8052</v>
      </c>
      <c r="H2384" t="s">
        <v>11771</v>
      </c>
      <c r="I2384" s="4">
        <v>19800000</v>
      </c>
      <c r="J2384" s="4">
        <v>41300105</v>
      </c>
      <c r="K2384">
        <v>7.3</v>
      </c>
      <c r="L2384">
        <v>2.35</v>
      </c>
      <c r="M2384" t="s">
        <v>612</v>
      </c>
      <c r="N2384" t="s">
        <v>11653</v>
      </c>
      <c r="O2384">
        <v>500</v>
      </c>
      <c r="P2384" t="s">
        <v>230</v>
      </c>
      <c r="Q2384">
        <v>1000</v>
      </c>
      <c r="R2384" t="s">
        <v>3368</v>
      </c>
      <c r="S2384">
        <v>559</v>
      </c>
      <c r="T2384" t="s">
        <v>11098</v>
      </c>
      <c r="U2384">
        <v>555</v>
      </c>
      <c r="V2384">
        <v>0</v>
      </c>
      <c r="W2384">
        <v>3261</v>
      </c>
      <c r="X2384">
        <v>0</v>
      </c>
      <c r="Y2384">
        <v>65201</v>
      </c>
      <c r="Z2384">
        <v>187</v>
      </c>
      <c r="AA2384">
        <v>651</v>
      </c>
      <c r="AB2384" t="s">
        <v>11772</v>
      </c>
    </row>
    <row r="2385" spans="1:28" x14ac:dyDescent="0.3">
      <c r="A2385" s="4" t="s">
        <v>24102</v>
      </c>
      <c r="B2385" t="s">
        <v>67</v>
      </c>
      <c r="C2385" t="s">
        <v>68</v>
      </c>
      <c r="D2385" t="s">
        <v>58</v>
      </c>
      <c r="E2385" t="s">
        <v>24161</v>
      </c>
      <c r="F2385">
        <v>44</v>
      </c>
      <c r="G2385" t="s">
        <v>1437</v>
      </c>
      <c r="H2385" t="s">
        <v>11774</v>
      </c>
      <c r="I2385" s="4" t="s">
        <v>24161</v>
      </c>
      <c r="J2385" s="4" t="s">
        <v>24161</v>
      </c>
      <c r="K2385">
        <v>7.5</v>
      </c>
      <c r="L2385">
        <v>1.78</v>
      </c>
      <c r="M2385" t="s">
        <v>1589</v>
      </c>
      <c r="N2385" t="s">
        <v>24161</v>
      </c>
      <c r="O2385" t="s">
        <v>24161</v>
      </c>
      <c r="P2385" t="s">
        <v>4815</v>
      </c>
      <c r="Q2385">
        <v>828</v>
      </c>
      <c r="R2385" t="s">
        <v>11773</v>
      </c>
      <c r="S2385">
        <v>787</v>
      </c>
      <c r="T2385" t="s">
        <v>4192</v>
      </c>
      <c r="U2385">
        <v>650</v>
      </c>
      <c r="V2385">
        <v>0</v>
      </c>
      <c r="W2385">
        <v>2546</v>
      </c>
      <c r="X2385">
        <v>8</v>
      </c>
      <c r="Y2385">
        <v>65785</v>
      </c>
      <c r="Z2385">
        <v>20</v>
      </c>
      <c r="AA2385">
        <v>281</v>
      </c>
      <c r="AB2385" t="s">
        <v>11775</v>
      </c>
    </row>
    <row r="2386" spans="1:28" x14ac:dyDescent="0.3">
      <c r="A2386" s="4" t="s">
        <v>11776</v>
      </c>
      <c r="B2386" t="s">
        <v>67</v>
      </c>
      <c r="C2386" t="s">
        <v>68</v>
      </c>
      <c r="D2386" t="s">
        <v>58</v>
      </c>
      <c r="E2386">
        <v>1986</v>
      </c>
      <c r="F2386">
        <v>103</v>
      </c>
      <c r="G2386" t="s">
        <v>2508</v>
      </c>
      <c r="H2386" t="s">
        <v>11777</v>
      </c>
      <c r="I2386" s="4">
        <v>18000000</v>
      </c>
      <c r="J2386" s="4">
        <v>41382841</v>
      </c>
      <c r="K2386">
        <v>6.3</v>
      </c>
      <c r="L2386">
        <v>1.85</v>
      </c>
      <c r="M2386" t="s">
        <v>69</v>
      </c>
      <c r="N2386" t="s">
        <v>4855</v>
      </c>
      <c r="O2386">
        <v>0</v>
      </c>
      <c r="P2386" t="s">
        <v>732</v>
      </c>
      <c r="Q2386">
        <v>12000</v>
      </c>
      <c r="R2386" t="s">
        <v>3941</v>
      </c>
      <c r="S2386">
        <v>899</v>
      </c>
      <c r="T2386" t="s">
        <v>2337</v>
      </c>
      <c r="U2386">
        <v>805</v>
      </c>
      <c r="V2386">
        <v>0</v>
      </c>
      <c r="W2386">
        <v>14672</v>
      </c>
      <c r="X2386">
        <v>0</v>
      </c>
      <c r="Y2386">
        <v>27149</v>
      </c>
      <c r="Z2386">
        <v>44</v>
      </c>
      <c r="AA2386">
        <v>96</v>
      </c>
      <c r="AB2386" t="s">
        <v>11778</v>
      </c>
    </row>
    <row r="2387" spans="1:28" x14ac:dyDescent="0.3">
      <c r="A2387" s="4" t="s">
        <v>11779</v>
      </c>
      <c r="B2387" t="s">
        <v>67</v>
      </c>
      <c r="C2387" t="s">
        <v>68</v>
      </c>
      <c r="D2387" t="s">
        <v>58</v>
      </c>
      <c r="E2387">
        <v>2014</v>
      </c>
      <c r="F2387">
        <v>119</v>
      </c>
      <c r="G2387" t="s">
        <v>1437</v>
      </c>
      <c r="H2387" t="s">
        <v>11780</v>
      </c>
      <c r="I2387" s="4">
        <v>18000000</v>
      </c>
      <c r="J2387" s="4">
        <v>42335698</v>
      </c>
      <c r="K2387">
        <v>7.8</v>
      </c>
      <c r="L2387">
        <v>1.85</v>
      </c>
      <c r="M2387" t="s">
        <v>612</v>
      </c>
      <c r="N2387" t="s">
        <v>1157</v>
      </c>
      <c r="O2387">
        <v>0</v>
      </c>
      <c r="P2387" t="s">
        <v>209</v>
      </c>
      <c r="Q2387">
        <v>15000</v>
      </c>
      <c r="R2387" t="s">
        <v>235</v>
      </c>
      <c r="S2387">
        <v>6000</v>
      </c>
      <c r="T2387" t="s">
        <v>3300</v>
      </c>
      <c r="U2387">
        <v>529</v>
      </c>
      <c r="V2387">
        <v>114000</v>
      </c>
      <c r="W2387">
        <v>21668</v>
      </c>
      <c r="X2387">
        <v>8</v>
      </c>
      <c r="Y2387">
        <v>395087</v>
      </c>
      <c r="Z2387">
        <v>588</v>
      </c>
      <c r="AA2387">
        <v>1101</v>
      </c>
      <c r="AB2387" t="s">
        <v>11781</v>
      </c>
    </row>
    <row r="2388" spans="1:28" x14ac:dyDescent="0.3">
      <c r="A2388" s="4" t="s">
        <v>11782</v>
      </c>
      <c r="B2388" t="s">
        <v>67</v>
      </c>
      <c r="C2388" t="s">
        <v>68</v>
      </c>
      <c r="D2388" t="s">
        <v>58</v>
      </c>
      <c r="E2388">
        <v>2013</v>
      </c>
      <c r="F2388">
        <v>98</v>
      </c>
      <c r="G2388" t="s">
        <v>19</v>
      </c>
      <c r="H2388" t="s">
        <v>11784</v>
      </c>
      <c r="I2388" s="4">
        <v>18000000</v>
      </c>
      <c r="J2388" s="4">
        <v>33404871</v>
      </c>
      <c r="K2388">
        <v>7.3</v>
      </c>
      <c r="L2388">
        <v>2.35</v>
      </c>
      <c r="M2388" t="s">
        <v>69</v>
      </c>
      <c r="N2388" t="s">
        <v>4013</v>
      </c>
      <c r="O2388">
        <v>11000</v>
      </c>
      <c r="P2388" t="s">
        <v>4730</v>
      </c>
      <c r="Q2388">
        <v>594</v>
      </c>
      <c r="R2388" t="s">
        <v>6074</v>
      </c>
      <c r="S2388">
        <v>268</v>
      </c>
      <c r="T2388" t="s">
        <v>11783</v>
      </c>
      <c r="U2388">
        <v>218</v>
      </c>
      <c r="V2388">
        <v>36000</v>
      </c>
      <c r="W2388">
        <v>1353</v>
      </c>
      <c r="X2388">
        <v>1</v>
      </c>
      <c r="Y2388">
        <v>150082</v>
      </c>
      <c r="Z2388">
        <v>415</v>
      </c>
      <c r="AA2388">
        <v>384</v>
      </c>
      <c r="AB2388" t="s">
        <v>11785</v>
      </c>
    </row>
    <row r="2389" spans="1:28" x14ac:dyDescent="0.3">
      <c r="A2389" s="4" t="s">
        <v>11788</v>
      </c>
      <c r="B2389" t="s">
        <v>67</v>
      </c>
      <c r="C2389" t="s">
        <v>68</v>
      </c>
      <c r="D2389" t="s">
        <v>58</v>
      </c>
      <c r="E2389">
        <v>2006</v>
      </c>
      <c r="F2389">
        <v>111</v>
      </c>
      <c r="G2389" t="s">
        <v>2835</v>
      </c>
      <c r="H2389" t="s">
        <v>11790</v>
      </c>
      <c r="I2389" s="4">
        <v>15000000</v>
      </c>
      <c r="J2389" s="4">
        <v>31471430</v>
      </c>
      <c r="K2389">
        <v>7.6</v>
      </c>
      <c r="L2389">
        <v>2.35</v>
      </c>
      <c r="M2389" t="s">
        <v>612</v>
      </c>
      <c r="N2389" t="s">
        <v>1179</v>
      </c>
      <c r="O2389">
        <v>521</v>
      </c>
      <c r="P2389" t="s">
        <v>11787</v>
      </c>
      <c r="Q2389">
        <v>97</v>
      </c>
      <c r="R2389" t="s">
        <v>11786</v>
      </c>
      <c r="S2389">
        <v>68</v>
      </c>
      <c r="T2389" t="s">
        <v>11789</v>
      </c>
      <c r="U2389">
        <v>64</v>
      </c>
      <c r="V2389">
        <v>0</v>
      </c>
      <c r="W2389">
        <v>313</v>
      </c>
      <c r="X2389">
        <v>0</v>
      </c>
      <c r="Y2389">
        <v>83374</v>
      </c>
      <c r="Z2389">
        <v>279</v>
      </c>
      <c r="AA2389">
        <v>828</v>
      </c>
      <c r="AB2389" t="s">
        <v>11791</v>
      </c>
    </row>
    <row r="2390" spans="1:28" x14ac:dyDescent="0.3">
      <c r="A2390" s="4" t="s">
        <v>11793</v>
      </c>
      <c r="B2390" t="s">
        <v>67</v>
      </c>
      <c r="C2390" t="s">
        <v>68</v>
      </c>
      <c r="D2390" t="s">
        <v>58</v>
      </c>
      <c r="E2390">
        <v>2003</v>
      </c>
      <c r="F2390">
        <v>94</v>
      </c>
      <c r="G2390" t="s">
        <v>7829</v>
      </c>
      <c r="H2390" t="s">
        <v>11794</v>
      </c>
      <c r="I2390" s="4">
        <v>25000000</v>
      </c>
      <c r="J2390" s="4">
        <v>30222640</v>
      </c>
      <c r="K2390">
        <v>5.3</v>
      </c>
      <c r="L2390">
        <v>1.85</v>
      </c>
      <c r="M2390" t="s">
        <v>69</v>
      </c>
      <c r="N2390" t="s">
        <v>9577</v>
      </c>
      <c r="O2390">
        <v>23</v>
      </c>
      <c r="P2390" t="s">
        <v>11792</v>
      </c>
      <c r="Q2390">
        <v>2000</v>
      </c>
      <c r="R2390" t="s">
        <v>1562</v>
      </c>
      <c r="S2390">
        <v>1000</v>
      </c>
      <c r="T2390" t="s">
        <v>10723</v>
      </c>
      <c r="U2390">
        <v>582</v>
      </c>
      <c r="V2390">
        <v>0</v>
      </c>
      <c r="W2390">
        <v>4868</v>
      </c>
      <c r="X2390">
        <v>2</v>
      </c>
      <c r="Y2390">
        <v>36666</v>
      </c>
      <c r="Z2390">
        <v>97</v>
      </c>
      <c r="AA2390">
        <v>144</v>
      </c>
      <c r="AB2390" t="s">
        <v>11795</v>
      </c>
    </row>
    <row r="2391" spans="1:28" x14ac:dyDescent="0.3">
      <c r="A2391" s="4" t="s">
        <v>11799</v>
      </c>
      <c r="B2391" t="s">
        <v>67</v>
      </c>
      <c r="C2391" t="s">
        <v>68</v>
      </c>
      <c r="D2391" t="s">
        <v>58</v>
      </c>
      <c r="E2391">
        <v>1996</v>
      </c>
      <c r="F2391">
        <v>81</v>
      </c>
      <c r="G2391" t="s">
        <v>2155</v>
      </c>
      <c r="H2391" t="s">
        <v>11801</v>
      </c>
      <c r="I2391" s="4">
        <v>18000000</v>
      </c>
      <c r="J2391" s="4">
        <v>26906039</v>
      </c>
      <c r="K2391">
        <v>5.3</v>
      </c>
      <c r="L2391">
        <v>1.85</v>
      </c>
      <c r="M2391" t="s">
        <v>69</v>
      </c>
      <c r="N2391" t="s">
        <v>11796</v>
      </c>
      <c r="O2391">
        <v>8</v>
      </c>
      <c r="P2391" t="s">
        <v>11798</v>
      </c>
      <c r="Q2391">
        <v>844</v>
      </c>
      <c r="R2391" t="s">
        <v>11797</v>
      </c>
      <c r="S2391">
        <v>456</v>
      </c>
      <c r="T2391" t="s">
        <v>11800</v>
      </c>
      <c r="U2391">
        <v>341</v>
      </c>
      <c r="V2391">
        <v>588</v>
      </c>
      <c r="W2391">
        <v>2653</v>
      </c>
      <c r="X2391">
        <v>2</v>
      </c>
      <c r="Y2391">
        <v>29621</v>
      </c>
      <c r="Z2391">
        <v>27</v>
      </c>
      <c r="AA2391">
        <v>76</v>
      </c>
      <c r="AB2391" t="s">
        <v>11802</v>
      </c>
    </row>
    <row r="2392" spans="1:28" x14ac:dyDescent="0.3">
      <c r="A2392" s="4" t="s">
        <v>11803</v>
      </c>
      <c r="B2392" t="s">
        <v>67</v>
      </c>
      <c r="C2392" t="s">
        <v>68</v>
      </c>
      <c r="D2392" t="s">
        <v>58</v>
      </c>
      <c r="E2392">
        <v>1980</v>
      </c>
      <c r="F2392">
        <v>89</v>
      </c>
      <c r="G2392" t="s">
        <v>7400</v>
      </c>
      <c r="H2392" t="s">
        <v>11804</v>
      </c>
      <c r="I2392" s="4">
        <v>1000000</v>
      </c>
      <c r="J2392" s="4">
        <v>21378000</v>
      </c>
      <c r="K2392">
        <v>6.8</v>
      </c>
      <c r="L2392">
        <v>2.35</v>
      </c>
      <c r="M2392" t="s">
        <v>612</v>
      </c>
      <c r="N2392" t="s">
        <v>5370</v>
      </c>
      <c r="O2392">
        <v>0</v>
      </c>
      <c r="P2392" t="s">
        <v>1753</v>
      </c>
      <c r="Q2392">
        <v>2000</v>
      </c>
      <c r="R2392" t="s">
        <v>2514</v>
      </c>
      <c r="S2392">
        <v>826</v>
      </c>
      <c r="T2392" t="s">
        <v>11011</v>
      </c>
      <c r="U2392">
        <v>606</v>
      </c>
      <c r="V2392">
        <v>7000</v>
      </c>
      <c r="W2392">
        <v>4877</v>
      </c>
      <c r="X2392">
        <v>0</v>
      </c>
      <c r="Y2392">
        <v>46492</v>
      </c>
      <c r="Z2392">
        <v>212</v>
      </c>
      <c r="AA2392">
        <v>335</v>
      </c>
      <c r="AB2392" t="s">
        <v>11805</v>
      </c>
    </row>
    <row r="2393" spans="1:28" x14ac:dyDescent="0.3">
      <c r="A2393" s="4" t="s">
        <v>11809</v>
      </c>
      <c r="B2393" t="s">
        <v>67</v>
      </c>
      <c r="C2393" t="s">
        <v>68</v>
      </c>
      <c r="D2393" t="s">
        <v>58</v>
      </c>
      <c r="E2393">
        <v>2011</v>
      </c>
      <c r="F2393">
        <v>106</v>
      </c>
      <c r="G2393" t="s">
        <v>11808</v>
      </c>
      <c r="H2393" t="s">
        <v>11810</v>
      </c>
      <c r="I2393" s="4">
        <v>18000000</v>
      </c>
      <c r="J2393" s="4">
        <v>43853424</v>
      </c>
      <c r="K2393">
        <v>7.1</v>
      </c>
      <c r="L2393">
        <v>2.35</v>
      </c>
      <c r="M2393" t="s">
        <v>122</v>
      </c>
      <c r="N2393" t="s">
        <v>11806</v>
      </c>
      <c r="O2393">
        <v>80</v>
      </c>
      <c r="P2393" t="s">
        <v>563</v>
      </c>
      <c r="Q2393">
        <v>2000</v>
      </c>
      <c r="R2393" t="s">
        <v>11807</v>
      </c>
      <c r="S2393">
        <v>795</v>
      </c>
      <c r="T2393" t="s">
        <v>2078</v>
      </c>
      <c r="U2393">
        <v>723</v>
      </c>
      <c r="V2393">
        <v>15000</v>
      </c>
      <c r="W2393">
        <v>5024</v>
      </c>
      <c r="X2393">
        <v>1</v>
      </c>
      <c r="Y2393">
        <v>35514</v>
      </c>
      <c r="Z2393">
        <v>110</v>
      </c>
      <c r="AA2393">
        <v>114</v>
      </c>
      <c r="AB2393" t="s">
        <v>11811</v>
      </c>
    </row>
    <row r="2394" spans="1:28" x14ac:dyDescent="0.3">
      <c r="A2394" s="4" t="s">
        <v>11813</v>
      </c>
      <c r="B2394" t="s">
        <v>67</v>
      </c>
      <c r="C2394" t="s">
        <v>68</v>
      </c>
      <c r="D2394" t="s">
        <v>58</v>
      </c>
      <c r="E2394">
        <v>1970</v>
      </c>
      <c r="F2394">
        <v>122</v>
      </c>
      <c r="G2394" t="s">
        <v>11812</v>
      </c>
      <c r="H2394" t="s">
        <v>11815</v>
      </c>
      <c r="I2394" s="4">
        <v>18000000</v>
      </c>
      <c r="J2394" s="4" t="s">
        <v>24161</v>
      </c>
      <c r="K2394">
        <v>7.2</v>
      </c>
      <c r="L2394">
        <v>2.35</v>
      </c>
      <c r="M2394" t="s">
        <v>612</v>
      </c>
      <c r="N2394" t="s">
        <v>3081</v>
      </c>
      <c r="O2394">
        <v>0</v>
      </c>
      <c r="P2394" t="s">
        <v>9456</v>
      </c>
      <c r="Q2394">
        <v>643</v>
      </c>
      <c r="R2394" t="s">
        <v>3368</v>
      </c>
      <c r="S2394">
        <v>559</v>
      </c>
      <c r="T2394" t="s">
        <v>11814</v>
      </c>
      <c r="U2394">
        <v>191</v>
      </c>
      <c r="V2394">
        <v>0</v>
      </c>
      <c r="W2394">
        <v>2032</v>
      </c>
      <c r="X2394">
        <v>0</v>
      </c>
      <c r="Y2394">
        <v>17277</v>
      </c>
      <c r="Z2394">
        <v>45</v>
      </c>
      <c r="AA2394">
        <v>124</v>
      </c>
      <c r="AB2394" t="s">
        <v>11816</v>
      </c>
    </row>
    <row r="2395" spans="1:28" x14ac:dyDescent="0.3">
      <c r="A2395" s="4" t="s">
        <v>11818</v>
      </c>
      <c r="B2395" t="s">
        <v>67</v>
      </c>
      <c r="C2395" t="s">
        <v>68</v>
      </c>
      <c r="D2395" t="s">
        <v>58</v>
      </c>
      <c r="E2395">
        <v>2009</v>
      </c>
      <c r="F2395">
        <v>86</v>
      </c>
      <c r="G2395" t="s">
        <v>9178</v>
      </c>
      <c r="H2395" t="s">
        <v>11820</v>
      </c>
      <c r="I2395" s="4">
        <v>18000000</v>
      </c>
      <c r="J2395" s="4">
        <v>23993605</v>
      </c>
      <c r="K2395">
        <v>5.8</v>
      </c>
      <c r="L2395">
        <v>2.35</v>
      </c>
      <c r="M2395" t="s">
        <v>612</v>
      </c>
      <c r="N2395" t="s">
        <v>11817</v>
      </c>
      <c r="O2395">
        <v>62</v>
      </c>
      <c r="P2395" t="s">
        <v>7177</v>
      </c>
      <c r="Q2395">
        <v>390</v>
      </c>
      <c r="R2395" t="s">
        <v>1093</v>
      </c>
      <c r="S2395">
        <v>258</v>
      </c>
      <c r="T2395" t="s">
        <v>11819</v>
      </c>
      <c r="U2395">
        <v>59</v>
      </c>
      <c r="V2395">
        <v>0</v>
      </c>
      <c r="W2395">
        <v>727</v>
      </c>
      <c r="X2395">
        <v>1</v>
      </c>
      <c r="Y2395">
        <v>52467</v>
      </c>
      <c r="Z2395">
        <v>190</v>
      </c>
      <c r="AA2395">
        <v>248</v>
      </c>
      <c r="AB2395" t="s">
        <v>11821</v>
      </c>
    </row>
    <row r="2396" spans="1:28" x14ac:dyDescent="0.3">
      <c r="A2396" s="4" t="s">
        <v>11823</v>
      </c>
      <c r="B2396" t="s">
        <v>67</v>
      </c>
      <c r="C2396" t="s">
        <v>68</v>
      </c>
      <c r="D2396" t="s">
        <v>58</v>
      </c>
      <c r="E2396">
        <v>1984</v>
      </c>
      <c r="F2396">
        <v>103</v>
      </c>
      <c r="G2396" t="s">
        <v>72</v>
      </c>
      <c r="H2396" t="s">
        <v>11825</v>
      </c>
      <c r="I2396" s="4">
        <v>18000000</v>
      </c>
      <c r="J2396" s="4">
        <v>26400000</v>
      </c>
      <c r="K2396">
        <v>5.8</v>
      </c>
      <c r="L2396">
        <v>2.35</v>
      </c>
      <c r="M2396" t="s">
        <v>122</v>
      </c>
      <c r="N2396" t="s">
        <v>9651</v>
      </c>
      <c r="O2396">
        <v>130</v>
      </c>
      <c r="P2396" t="s">
        <v>778</v>
      </c>
      <c r="Q2396">
        <v>691</v>
      </c>
      <c r="R2396" t="s">
        <v>11822</v>
      </c>
      <c r="S2396">
        <v>476</v>
      </c>
      <c r="T2396" t="s">
        <v>11824</v>
      </c>
      <c r="U2396">
        <v>406</v>
      </c>
      <c r="V2396">
        <v>2000</v>
      </c>
      <c r="W2396">
        <v>2481</v>
      </c>
      <c r="X2396">
        <v>1</v>
      </c>
      <c r="Y2396">
        <v>62009</v>
      </c>
      <c r="Z2396">
        <v>77</v>
      </c>
      <c r="AA2396">
        <v>109</v>
      </c>
      <c r="AB2396" t="s">
        <v>11826</v>
      </c>
    </row>
    <row r="2397" spans="1:28" x14ac:dyDescent="0.3">
      <c r="A2397" s="4" t="s">
        <v>11827</v>
      </c>
      <c r="B2397" t="s">
        <v>67</v>
      </c>
      <c r="C2397" t="s">
        <v>68</v>
      </c>
      <c r="D2397" t="s">
        <v>24160</v>
      </c>
      <c r="E2397">
        <v>1980</v>
      </c>
      <c r="F2397">
        <v>121</v>
      </c>
      <c r="G2397" t="s">
        <v>1655</v>
      </c>
      <c r="H2397" t="s">
        <v>11829</v>
      </c>
      <c r="I2397" s="4">
        <v>18000000</v>
      </c>
      <c r="J2397" s="4">
        <v>45250</v>
      </c>
      <c r="K2397">
        <v>8.3000000000000007</v>
      </c>
      <c r="L2397">
        <v>1.85</v>
      </c>
      <c r="M2397" t="s">
        <v>612</v>
      </c>
      <c r="N2397" t="s">
        <v>514</v>
      </c>
      <c r="O2397">
        <v>17000</v>
      </c>
      <c r="P2397" t="s">
        <v>1765</v>
      </c>
      <c r="Q2397">
        <v>22000</v>
      </c>
      <c r="R2397" t="s">
        <v>4292</v>
      </c>
      <c r="S2397">
        <v>394</v>
      </c>
      <c r="T2397" t="s">
        <v>11828</v>
      </c>
      <c r="U2397">
        <v>356</v>
      </c>
      <c r="V2397">
        <v>0</v>
      </c>
      <c r="W2397">
        <v>23008</v>
      </c>
      <c r="X2397">
        <v>1</v>
      </c>
      <c r="Y2397">
        <v>235133</v>
      </c>
      <c r="Z2397">
        <v>151</v>
      </c>
      <c r="AA2397">
        <v>494</v>
      </c>
      <c r="AB2397" t="s">
        <v>11830</v>
      </c>
    </row>
    <row r="2398" spans="1:28" x14ac:dyDescent="0.3">
      <c r="A2398" s="4" t="s">
        <v>11833</v>
      </c>
      <c r="B2398" t="s">
        <v>67</v>
      </c>
      <c r="C2398" t="s">
        <v>68</v>
      </c>
      <c r="D2398" t="s">
        <v>58</v>
      </c>
      <c r="E2398">
        <v>2009</v>
      </c>
      <c r="F2398">
        <v>109</v>
      </c>
      <c r="G2398" t="s">
        <v>241</v>
      </c>
      <c r="H2398" t="s">
        <v>11834</v>
      </c>
      <c r="I2398" s="4">
        <v>18000000</v>
      </c>
      <c r="J2398" s="4">
        <v>22927390</v>
      </c>
      <c r="K2398">
        <v>5.6</v>
      </c>
      <c r="L2398">
        <v>1.85</v>
      </c>
      <c r="M2398" t="s">
        <v>69</v>
      </c>
      <c r="N2398" t="s">
        <v>11831</v>
      </c>
      <c r="O2398">
        <v>7</v>
      </c>
      <c r="P2398" t="s">
        <v>261</v>
      </c>
      <c r="Q2398">
        <v>2000</v>
      </c>
      <c r="R2398" t="s">
        <v>11832</v>
      </c>
      <c r="S2398">
        <v>980</v>
      </c>
      <c r="T2398" t="s">
        <v>1568</v>
      </c>
      <c r="U2398">
        <v>827</v>
      </c>
      <c r="V2398">
        <v>0</v>
      </c>
      <c r="W2398">
        <v>4947</v>
      </c>
      <c r="X2398">
        <v>0</v>
      </c>
      <c r="Y2398">
        <v>25344</v>
      </c>
      <c r="Z2398">
        <v>111</v>
      </c>
      <c r="AA2398">
        <v>77</v>
      </c>
      <c r="AB2398" t="s">
        <v>11835</v>
      </c>
    </row>
    <row r="2399" spans="1:28" x14ac:dyDescent="0.3">
      <c r="A2399" s="4" t="s">
        <v>11838</v>
      </c>
      <c r="B2399" t="s">
        <v>67</v>
      </c>
      <c r="C2399" t="s">
        <v>68</v>
      </c>
      <c r="D2399" t="s">
        <v>58</v>
      </c>
      <c r="E2399">
        <v>1985</v>
      </c>
      <c r="F2399">
        <v>109</v>
      </c>
      <c r="G2399" t="s">
        <v>9404</v>
      </c>
      <c r="H2399" t="s">
        <v>11840</v>
      </c>
      <c r="I2399" s="4">
        <v>18000000</v>
      </c>
      <c r="J2399" s="4">
        <v>4250320</v>
      </c>
      <c r="K2399">
        <v>6.8</v>
      </c>
      <c r="L2399">
        <v>1.85</v>
      </c>
      <c r="M2399" t="s">
        <v>69</v>
      </c>
      <c r="N2399" t="s">
        <v>3136</v>
      </c>
      <c r="O2399">
        <v>272</v>
      </c>
      <c r="P2399" t="s">
        <v>11837</v>
      </c>
      <c r="Q2399">
        <v>155</v>
      </c>
      <c r="R2399" t="s">
        <v>11836</v>
      </c>
      <c r="S2399">
        <v>144</v>
      </c>
      <c r="T2399" t="s">
        <v>11839</v>
      </c>
      <c r="U2399">
        <v>124</v>
      </c>
      <c r="V2399">
        <v>0</v>
      </c>
      <c r="W2399">
        <v>605</v>
      </c>
      <c r="X2399">
        <v>1</v>
      </c>
      <c r="Y2399">
        <v>14870</v>
      </c>
      <c r="Z2399">
        <v>64</v>
      </c>
      <c r="AA2399">
        <v>86</v>
      </c>
      <c r="AB2399" t="s">
        <v>11841</v>
      </c>
    </row>
    <row r="2400" spans="1:28" x14ac:dyDescent="0.3">
      <c r="A2400" s="4" t="s">
        <v>11843</v>
      </c>
      <c r="B2400" t="s">
        <v>67</v>
      </c>
      <c r="C2400" t="s">
        <v>68</v>
      </c>
      <c r="D2400" t="s">
        <v>58</v>
      </c>
      <c r="E2400">
        <v>2009</v>
      </c>
      <c r="F2400">
        <v>123</v>
      </c>
      <c r="G2400" t="s">
        <v>3476</v>
      </c>
      <c r="H2400" t="s">
        <v>11844</v>
      </c>
      <c r="I2400" s="4">
        <v>18000000</v>
      </c>
      <c r="J2400" s="4">
        <v>22452209</v>
      </c>
      <c r="K2400">
        <v>5</v>
      </c>
      <c r="L2400">
        <v>2.35</v>
      </c>
      <c r="M2400" t="s">
        <v>122</v>
      </c>
      <c r="N2400" t="s">
        <v>11842</v>
      </c>
      <c r="O2400">
        <v>64</v>
      </c>
      <c r="P2400" t="s">
        <v>288</v>
      </c>
      <c r="Q2400">
        <v>808</v>
      </c>
      <c r="R2400" t="s">
        <v>10939</v>
      </c>
      <c r="S2400">
        <v>720</v>
      </c>
      <c r="T2400" t="s">
        <v>3194</v>
      </c>
      <c r="U2400">
        <v>637</v>
      </c>
      <c r="V2400">
        <v>0</v>
      </c>
      <c r="W2400">
        <v>5734</v>
      </c>
      <c r="X2400">
        <v>0</v>
      </c>
      <c r="Y2400">
        <v>14062</v>
      </c>
      <c r="Z2400">
        <v>134</v>
      </c>
      <c r="AA2400">
        <v>82</v>
      </c>
      <c r="AB2400" t="s">
        <v>11845</v>
      </c>
    </row>
    <row r="2401" spans="1:28" x14ac:dyDescent="0.3">
      <c r="A2401" s="4" t="s">
        <v>11846</v>
      </c>
      <c r="B2401" t="s">
        <v>67</v>
      </c>
      <c r="C2401" t="s">
        <v>68</v>
      </c>
      <c r="D2401" t="s">
        <v>58</v>
      </c>
      <c r="E2401">
        <v>2010</v>
      </c>
      <c r="F2401">
        <v>94</v>
      </c>
      <c r="G2401" t="s">
        <v>7675</v>
      </c>
      <c r="H2401" t="s">
        <v>11847</v>
      </c>
      <c r="I2401" s="4">
        <v>18000000</v>
      </c>
      <c r="J2401" s="4">
        <v>18329466</v>
      </c>
      <c r="K2401">
        <v>7.6</v>
      </c>
      <c r="L2401">
        <v>1.85</v>
      </c>
      <c r="M2401" t="s">
        <v>612</v>
      </c>
      <c r="N2401" t="s">
        <v>5293</v>
      </c>
      <c r="O2401">
        <v>0</v>
      </c>
      <c r="P2401" t="s">
        <v>107</v>
      </c>
      <c r="Q2401">
        <v>11000</v>
      </c>
      <c r="R2401" t="s">
        <v>4215</v>
      </c>
      <c r="S2401">
        <v>642</v>
      </c>
      <c r="T2401" t="s">
        <v>9866</v>
      </c>
      <c r="U2401">
        <v>223</v>
      </c>
      <c r="V2401">
        <v>63000</v>
      </c>
      <c r="W2401">
        <v>11984</v>
      </c>
      <c r="X2401">
        <v>0</v>
      </c>
      <c r="Y2401">
        <v>279179</v>
      </c>
      <c r="Z2401">
        <v>450</v>
      </c>
      <c r="AA2401">
        <v>440</v>
      </c>
      <c r="AB2401" t="s">
        <v>11848</v>
      </c>
    </row>
    <row r="2402" spans="1:28" x14ac:dyDescent="0.3">
      <c r="A2402" s="4" t="s">
        <v>11849</v>
      </c>
      <c r="B2402" t="s">
        <v>67</v>
      </c>
      <c r="C2402" t="s">
        <v>68</v>
      </c>
      <c r="D2402" t="s">
        <v>58</v>
      </c>
      <c r="E2402">
        <v>2000</v>
      </c>
      <c r="F2402">
        <v>94</v>
      </c>
      <c r="G2402" t="s">
        <v>1034</v>
      </c>
      <c r="H2402" t="s">
        <v>11850</v>
      </c>
      <c r="I2402" s="4">
        <v>18000000</v>
      </c>
      <c r="J2402" s="4">
        <v>17071230</v>
      </c>
      <c r="K2402">
        <v>6.7</v>
      </c>
      <c r="L2402">
        <v>1.85</v>
      </c>
      <c r="M2402" t="s">
        <v>122</v>
      </c>
      <c r="N2402" t="s">
        <v>4013</v>
      </c>
      <c r="O2402">
        <v>11000</v>
      </c>
      <c r="P2402" t="s">
        <v>4013</v>
      </c>
      <c r="Q2402">
        <v>11000</v>
      </c>
      <c r="R2402" t="s">
        <v>1975</v>
      </c>
      <c r="S2402">
        <v>11000</v>
      </c>
      <c r="T2402" t="s">
        <v>2541</v>
      </c>
      <c r="U2402">
        <v>975</v>
      </c>
      <c r="V2402">
        <v>812</v>
      </c>
      <c r="W2402">
        <v>23283</v>
      </c>
      <c r="X2402">
        <v>0</v>
      </c>
      <c r="Y2402">
        <v>31169</v>
      </c>
      <c r="Z2402">
        <v>128</v>
      </c>
      <c r="AA2402">
        <v>192</v>
      </c>
      <c r="AB2402" t="s">
        <v>11851</v>
      </c>
    </row>
    <row r="2403" spans="1:28" x14ac:dyDescent="0.3">
      <c r="A2403" s="4" t="s">
        <v>11854</v>
      </c>
      <c r="B2403" t="s">
        <v>67</v>
      </c>
      <c r="C2403" t="s">
        <v>68</v>
      </c>
      <c r="D2403" t="s">
        <v>58</v>
      </c>
      <c r="E2403">
        <v>2000</v>
      </c>
      <c r="F2403">
        <v>115</v>
      </c>
      <c r="G2403" t="s">
        <v>7829</v>
      </c>
      <c r="H2403" t="s">
        <v>11856</v>
      </c>
      <c r="I2403" s="4">
        <v>18000000</v>
      </c>
      <c r="J2403" s="4">
        <v>17174870</v>
      </c>
      <c r="K2403">
        <v>6.7</v>
      </c>
      <c r="L2403">
        <v>2.35</v>
      </c>
      <c r="M2403" t="s">
        <v>69</v>
      </c>
      <c r="N2403" t="s">
        <v>11852</v>
      </c>
      <c r="O2403">
        <v>13</v>
      </c>
      <c r="P2403" t="s">
        <v>8766</v>
      </c>
      <c r="Q2403">
        <v>757</v>
      </c>
      <c r="R2403" t="s">
        <v>11853</v>
      </c>
      <c r="S2403">
        <v>220</v>
      </c>
      <c r="T2403" t="s">
        <v>11855</v>
      </c>
      <c r="U2403">
        <v>111</v>
      </c>
      <c r="V2403">
        <v>0</v>
      </c>
      <c r="W2403">
        <v>1201</v>
      </c>
      <c r="X2403">
        <v>2</v>
      </c>
      <c r="Y2403">
        <v>15817</v>
      </c>
      <c r="Z2403">
        <v>68</v>
      </c>
      <c r="AA2403">
        <v>210</v>
      </c>
      <c r="AB2403" t="s">
        <v>11857</v>
      </c>
    </row>
    <row r="2404" spans="1:28" x14ac:dyDescent="0.3">
      <c r="A2404" s="4" t="s">
        <v>11858</v>
      </c>
      <c r="B2404" t="s">
        <v>67</v>
      </c>
      <c r="C2404" t="s">
        <v>68</v>
      </c>
      <c r="D2404" t="s">
        <v>58</v>
      </c>
      <c r="E2404">
        <v>2015</v>
      </c>
      <c r="F2404">
        <v>107</v>
      </c>
      <c r="G2404" t="s">
        <v>10</v>
      </c>
      <c r="H2404" t="s">
        <v>11860</v>
      </c>
      <c r="I2404" s="4">
        <v>17000000</v>
      </c>
      <c r="J2404" s="4">
        <v>26284475</v>
      </c>
      <c r="K2404">
        <v>5.7</v>
      </c>
      <c r="L2404">
        <v>2.35</v>
      </c>
      <c r="M2404" t="s">
        <v>69</v>
      </c>
      <c r="N2404" t="s">
        <v>10358</v>
      </c>
      <c r="O2404">
        <v>24</v>
      </c>
      <c r="P2404" t="s">
        <v>327</v>
      </c>
      <c r="Q2404">
        <v>10000</v>
      </c>
      <c r="R2404" t="s">
        <v>1881</v>
      </c>
      <c r="S2404">
        <v>566</v>
      </c>
      <c r="T2404" t="s">
        <v>11859</v>
      </c>
      <c r="U2404">
        <v>85</v>
      </c>
      <c r="V2404">
        <v>0</v>
      </c>
      <c r="W2404">
        <v>10691</v>
      </c>
      <c r="X2404">
        <v>13</v>
      </c>
      <c r="Y2404">
        <v>9051</v>
      </c>
      <c r="Z2404">
        <v>97</v>
      </c>
      <c r="AA2404">
        <v>68</v>
      </c>
      <c r="AB2404" t="s">
        <v>11861</v>
      </c>
    </row>
    <row r="2405" spans="1:28" x14ac:dyDescent="0.3">
      <c r="A2405" s="4" t="s">
        <v>11864</v>
      </c>
      <c r="B2405" t="s">
        <v>67</v>
      </c>
      <c r="C2405" t="s">
        <v>68</v>
      </c>
      <c r="D2405" t="s">
        <v>58</v>
      </c>
      <c r="E2405">
        <v>2004</v>
      </c>
      <c r="F2405">
        <v>91</v>
      </c>
      <c r="G2405" t="s">
        <v>1034</v>
      </c>
      <c r="H2405" t="s">
        <v>11866</v>
      </c>
      <c r="I2405" s="4">
        <v>18000000</v>
      </c>
      <c r="J2405" s="4">
        <v>16702864</v>
      </c>
      <c r="K2405">
        <v>5.2</v>
      </c>
      <c r="L2405">
        <v>1.85</v>
      </c>
      <c r="M2405" t="s">
        <v>122</v>
      </c>
      <c r="N2405" t="s">
        <v>11862</v>
      </c>
      <c r="O2405">
        <v>38</v>
      </c>
      <c r="P2405" t="s">
        <v>584</v>
      </c>
      <c r="Q2405">
        <v>17000</v>
      </c>
      <c r="R2405" t="s">
        <v>11863</v>
      </c>
      <c r="S2405">
        <v>632</v>
      </c>
      <c r="T2405" t="s">
        <v>11865</v>
      </c>
      <c r="U2405">
        <v>362</v>
      </c>
      <c r="V2405">
        <v>591</v>
      </c>
      <c r="W2405">
        <v>18711</v>
      </c>
      <c r="X2405">
        <v>0</v>
      </c>
      <c r="Y2405">
        <v>8023</v>
      </c>
      <c r="Z2405">
        <v>54</v>
      </c>
      <c r="AA2405">
        <v>49</v>
      </c>
      <c r="AB2405" t="s">
        <v>11867</v>
      </c>
    </row>
    <row r="2406" spans="1:28" x14ac:dyDescent="0.3">
      <c r="A2406" s="4" t="s">
        <v>11868</v>
      </c>
      <c r="B2406" t="s">
        <v>67</v>
      </c>
      <c r="C2406" t="s">
        <v>68</v>
      </c>
      <c r="D2406" t="s">
        <v>58</v>
      </c>
      <c r="E2406">
        <v>2001</v>
      </c>
      <c r="F2406">
        <v>125</v>
      </c>
      <c r="G2406" t="s">
        <v>19</v>
      </c>
      <c r="H2406" t="s">
        <v>11869</v>
      </c>
      <c r="I2406" s="4">
        <v>18000000</v>
      </c>
      <c r="J2406" s="4">
        <v>15561627</v>
      </c>
      <c r="K2406">
        <v>7.5</v>
      </c>
      <c r="L2406">
        <v>2.35</v>
      </c>
      <c r="M2406" t="s">
        <v>612</v>
      </c>
      <c r="N2406" t="s">
        <v>6700</v>
      </c>
      <c r="O2406">
        <v>34</v>
      </c>
      <c r="P2406" t="s">
        <v>10625</v>
      </c>
      <c r="Q2406">
        <v>16000</v>
      </c>
      <c r="R2406" t="s">
        <v>1456</v>
      </c>
      <c r="S2406">
        <v>4000</v>
      </c>
      <c r="T2406" t="s">
        <v>230</v>
      </c>
      <c r="U2406">
        <v>1000</v>
      </c>
      <c r="V2406">
        <v>0</v>
      </c>
      <c r="W2406">
        <v>21622</v>
      </c>
      <c r="X2406">
        <v>0</v>
      </c>
      <c r="Y2406">
        <v>39105</v>
      </c>
      <c r="Z2406">
        <v>99</v>
      </c>
      <c r="AA2406">
        <v>359</v>
      </c>
      <c r="AB2406" t="s">
        <v>11870</v>
      </c>
    </row>
    <row r="2407" spans="1:28" x14ac:dyDescent="0.3">
      <c r="A2407" s="4" t="s">
        <v>11871</v>
      </c>
      <c r="B2407" t="s">
        <v>67</v>
      </c>
      <c r="C2407" t="s">
        <v>86</v>
      </c>
      <c r="D2407" t="s">
        <v>58</v>
      </c>
      <c r="E2407">
        <v>2015</v>
      </c>
      <c r="F2407">
        <v>122</v>
      </c>
      <c r="G2407" t="s">
        <v>1566</v>
      </c>
      <c r="H2407" t="s">
        <v>11872</v>
      </c>
      <c r="I2407" s="4">
        <v>30000000</v>
      </c>
      <c r="J2407" s="4">
        <v>17750583</v>
      </c>
      <c r="K2407">
        <v>7.2</v>
      </c>
      <c r="L2407">
        <v>2.35</v>
      </c>
      <c r="M2407" t="s">
        <v>612</v>
      </c>
      <c r="N2407" t="s">
        <v>5293</v>
      </c>
      <c r="O2407">
        <v>0</v>
      </c>
      <c r="P2407" t="s">
        <v>240</v>
      </c>
      <c r="Q2407">
        <v>14000</v>
      </c>
      <c r="R2407" t="s">
        <v>485</v>
      </c>
      <c r="S2407">
        <v>13000</v>
      </c>
      <c r="T2407" t="s">
        <v>191</v>
      </c>
      <c r="U2407">
        <v>816</v>
      </c>
      <c r="V2407">
        <v>23000</v>
      </c>
      <c r="W2407">
        <v>28933</v>
      </c>
      <c r="X2407">
        <v>0</v>
      </c>
      <c r="Y2407">
        <v>93548</v>
      </c>
      <c r="Z2407">
        <v>412</v>
      </c>
      <c r="AA2407">
        <v>307</v>
      </c>
      <c r="AB2407" t="s">
        <v>11873</v>
      </c>
    </row>
    <row r="2408" spans="1:28" x14ac:dyDescent="0.3">
      <c r="A2408" s="4" t="s">
        <v>11875</v>
      </c>
      <c r="B2408" t="s">
        <v>67</v>
      </c>
      <c r="C2408" t="s">
        <v>295</v>
      </c>
      <c r="D2408" t="s">
        <v>58</v>
      </c>
      <c r="E2408">
        <v>2009</v>
      </c>
      <c r="F2408">
        <v>102</v>
      </c>
      <c r="G2408" t="s">
        <v>1700</v>
      </c>
      <c r="H2408" t="s">
        <v>11876</v>
      </c>
      <c r="I2408" s="4">
        <v>18000000</v>
      </c>
      <c r="J2408" s="4">
        <v>14793904</v>
      </c>
      <c r="K2408">
        <v>5.3</v>
      </c>
      <c r="L2408">
        <v>1.85</v>
      </c>
      <c r="M2408" t="s">
        <v>69</v>
      </c>
      <c r="N2408" t="s">
        <v>1276</v>
      </c>
      <c r="O2408">
        <v>0</v>
      </c>
      <c r="P2408" t="s">
        <v>2321</v>
      </c>
      <c r="Q2408">
        <v>946</v>
      </c>
      <c r="R2408" t="s">
        <v>11874</v>
      </c>
      <c r="S2408">
        <v>800</v>
      </c>
      <c r="T2408" t="s">
        <v>4508</v>
      </c>
      <c r="U2408">
        <v>529</v>
      </c>
      <c r="V2408">
        <v>0</v>
      </c>
      <c r="W2408">
        <v>4072</v>
      </c>
      <c r="X2408">
        <v>1</v>
      </c>
      <c r="Y2408">
        <v>28209</v>
      </c>
      <c r="Z2408">
        <v>107</v>
      </c>
      <c r="AA2408">
        <v>80</v>
      </c>
      <c r="AB2408" t="s">
        <v>11877</v>
      </c>
    </row>
    <row r="2409" spans="1:28" x14ac:dyDescent="0.3">
      <c r="A2409" s="4" t="s">
        <v>11878</v>
      </c>
      <c r="B2409" t="s">
        <v>67</v>
      </c>
      <c r="C2409" t="s">
        <v>68</v>
      </c>
      <c r="D2409" t="s">
        <v>58</v>
      </c>
      <c r="E2409">
        <v>2009</v>
      </c>
      <c r="F2409">
        <v>90</v>
      </c>
      <c r="G2409" t="s">
        <v>1437</v>
      </c>
      <c r="H2409" t="s">
        <v>11879</v>
      </c>
      <c r="I2409" s="4">
        <v>18000000</v>
      </c>
      <c r="J2409" s="4">
        <v>15281286</v>
      </c>
      <c r="K2409">
        <v>6.5</v>
      </c>
      <c r="L2409">
        <v>1.85</v>
      </c>
      <c r="M2409" t="s">
        <v>612</v>
      </c>
      <c r="N2409" t="s">
        <v>8937</v>
      </c>
      <c r="O2409">
        <v>44</v>
      </c>
      <c r="P2409" t="s">
        <v>299</v>
      </c>
      <c r="Q2409">
        <v>12000</v>
      </c>
      <c r="R2409" t="s">
        <v>9666</v>
      </c>
      <c r="S2409">
        <v>904</v>
      </c>
      <c r="T2409" t="s">
        <v>442</v>
      </c>
      <c r="U2409">
        <v>729</v>
      </c>
      <c r="V2409">
        <v>0</v>
      </c>
      <c r="W2409">
        <v>16004</v>
      </c>
      <c r="X2409">
        <v>2</v>
      </c>
      <c r="Y2409">
        <v>64646</v>
      </c>
      <c r="Z2409">
        <v>192</v>
      </c>
      <c r="AA2409">
        <v>105</v>
      </c>
      <c r="AB2409" t="s">
        <v>11880</v>
      </c>
    </row>
    <row r="2410" spans="1:28" x14ac:dyDescent="0.3">
      <c r="A2410" s="4" t="s">
        <v>11883</v>
      </c>
      <c r="B2410" t="s">
        <v>67</v>
      </c>
      <c r="C2410" t="s">
        <v>68</v>
      </c>
      <c r="D2410" t="s">
        <v>58</v>
      </c>
      <c r="E2410">
        <v>1981</v>
      </c>
      <c r="F2410">
        <v>98</v>
      </c>
      <c r="G2410" t="s">
        <v>163</v>
      </c>
      <c r="H2410" t="s">
        <v>11885</v>
      </c>
      <c r="I2410" s="4">
        <v>18000000</v>
      </c>
      <c r="J2410" s="4">
        <v>8000000</v>
      </c>
      <c r="K2410">
        <v>5</v>
      </c>
      <c r="L2410">
        <v>2.35</v>
      </c>
      <c r="M2410" t="s">
        <v>122</v>
      </c>
      <c r="N2410" t="s">
        <v>11881</v>
      </c>
      <c r="O2410">
        <v>28</v>
      </c>
      <c r="P2410" t="s">
        <v>6801</v>
      </c>
      <c r="Q2410">
        <v>372</v>
      </c>
      <c r="R2410" t="s">
        <v>11882</v>
      </c>
      <c r="S2410">
        <v>262</v>
      </c>
      <c r="T2410" t="s">
        <v>11884</v>
      </c>
      <c r="U2410">
        <v>102</v>
      </c>
      <c r="V2410">
        <v>346</v>
      </c>
      <c r="W2410">
        <v>927</v>
      </c>
      <c r="X2410">
        <v>0</v>
      </c>
      <c r="Y2410">
        <v>1400</v>
      </c>
      <c r="Z2410">
        <v>25</v>
      </c>
      <c r="AA2410">
        <v>41</v>
      </c>
      <c r="AB2410" t="s">
        <v>11886</v>
      </c>
    </row>
    <row r="2411" spans="1:28" x14ac:dyDescent="0.3">
      <c r="A2411" s="4" t="s">
        <v>11888</v>
      </c>
      <c r="B2411" t="s">
        <v>67</v>
      </c>
      <c r="C2411" t="s">
        <v>68</v>
      </c>
      <c r="D2411" t="s">
        <v>58</v>
      </c>
      <c r="E2411">
        <v>2001</v>
      </c>
      <c r="F2411">
        <v>109</v>
      </c>
      <c r="G2411" t="s">
        <v>4085</v>
      </c>
      <c r="H2411" t="s">
        <v>11889</v>
      </c>
      <c r="I2411" s="4">
        <v>18000000</v>
      </c>
      <c r="J2411" s="4">
        <v>13491653</v>
      </c>
      <c r="K2411">
        <v>6.1</v>
      </c>
      <c r="L2411">
        <v>2.35</v>
      </c>
      <c r="M2411" t="s">
        <v>612</v>
      </c>
      <c r="N2411" t="s">
        <v>11887</v>
      </c>
      <c r="O2411">
        <v>128</v>
      </c>
      <c r="P2411" t="s">
        <v>131</v>
      </c>
      <c r="Q2411">
        <v>11000</v>
      </c>
      <c r="R2411" t="s">
        <v>1753</v>
      </c>
      <c r="S2411">
        <v>2000</v>
      </c>
      <c r="T2411" t="s">
        <v>1839</v>
      </c>
      <c r="U2411">
        <v>1000</v>
      </c>
      <c r="V2411">
        <v>813</v>
      </c>
      <c r="W2411">
        <v>14995</v>
      </c>
      <c r="X2411">
        <v>0</v>
      </c>
      <c r="Y2411">
        <v>23728</v>
      </c>
      <c r="Z2411">
        <v>104</v>
      </c>
      <c r="AA2411">
        <v>213</v>
      </c>
      <c r="AB2411" t="s">
        <v>11890</v>
      </c>
    </row>
    <row r="2412" spans="1:28" x14ac:dyDescent="0.3">
      <c r="A2412" s="4" t="s">
        <v>11893</v>
      </c>
      <c r="B2412" t="s">
        <v>67</v>
      </c>
      <c r="C2412" t="s">
        <v>68</v>
      </c>
      <c r="D2412" t="s">
        <v>58</v>
      </c>
      <c r="E2412">
        <v>1981</v>
      </c>
      <c r="F2412">
        <v>107</v>
      </c>
      <c r="G2412" t="s">
        <v>878</v>
      </c>
      <c r="H2412" t="s">
        <v>11895</v>
      </c>
      <c r="I2412" s="4">
        <v>18000000</v>
      </c>
      <c r="J2412" s="4" t="s">
        <v>24161</v>
      </c>
      <c r="K2412">
        <v>7.4</v>
      </c>
      <c r="L2412">
        <v>2.35</v>
      </c>
      <c r="M2412" t="s">
        <v>612</v>
      </c>
      <c r="N2412" t="s">
        <v>2265</v>
      </c>
      <c r="O2412">
        <v>0</v>
      </c>
      <c r="P2412" t="s">
        <v>11892</v>
      </c>
      <c r="Q2412">
        <v>517</v>
      </c>
      <c r="R2412" t="s">
        <v>11891</v>
      </c>
      <c r="S2412">
        <v>376</v>
      </c>
      <c r="T2412" t="s">
        <v>11894</v>
      </c>
      <c r="U2412">
        <v>101</v>
      </c>
      <c r="V2412">
        <v>2000</v>
      </c>
      <c r="W2412">
        <v>1067</v>
      </c>
      <c r="X2412">
        <v>0</v>
      </c>
      <c r="Y2412">
        <v>27629</v>
      </c>
      <c r="Z2412">
        <v>120</v>
      </c>
      <c r="AA2412">
        <v>149</v>
      </c>
      <c r="AB2412" t="s">
        <v>11896</v>
      </c>
    </row>
    <row r="2413" spans="1:28" x14ac:dyDescent="0.3">
      <c r="A2413" s="4" t="s">
        <v>11900</v>
      </c>
      <c r="B2413" t="s">
        <v>67</v>
      </c>
      <c r="C2413" t="s">
        <v>68</v>
      </c>
      <c r="D2413" t="s">
        <v>58</v>
      </c>
      <c r="E2413">
        <v>2013</v>
      </c>
      <c r="F2413">
        <v>90</v>
      </c>
      <c r="G2413" t="s">
        <v>361</v>
      </c>
      <c r="H2413" t="s">
        <v>11902</v>
      </c>
      <c r="I2413" s="4">
        <v>18000000</v>
      </c>
      <c r="J2413" s="4">
        <v>10494494</v>
      </c>
      <c r="K2413">
        <v>4.4000000000000004</v>
      </c>
      <c r="L2413">
        <v>2.35</v>
      </c>
      <c r="M2413" t="s">
        <v>69</v>
      </c>
      <c r="N2413" t="s">
        <v>11897</v>
      </c>
      <c r="O2413">
        <v>31</v>
      </c>
      <c r="P2413" t="s">
        <v>11899</v>
      </c>
      <c r="Q2413">
        <v>210</v>
      </c>
      <c r="R2413" t="s">
        <v>11898</v>
      </c>
      <c r="S2413">
        <v>193</v>
      </c>
      <c r="T2413" t="s">
        <v>11901</v>
      </c>
      <c r="U2413">
        <v>179</v>
      </c>
      <c r="V2413">
        <v>4000</v>
      </c>
      <c r="W2413">
        <v>676</v>
      </c>
      <c r="X2413">
        <v>1</v>
      </c>
      <c r="Y2413">
        <v>19586</v>
      </c>
      <c r="Z2413">
        <v>146</v>
      </c>
      <c r="AA2413">
        <v>109</v>
      </c>
      <c r="AB2413" t="s">
        <v>11903</v>
      </c>
    </row>
    <row r="2414" spans="1:28" x14ac:dyDescent="0.3">
      <c r="A2414" s="4" t="s">
        <v>11904</v>
      </c>
      <c r="B2414" t="s">
        <v>67</v>
      </c>
      <c r="C2414" t="s">
        <v>68</v>
      </c>
      <c r="D2414" t="s">
        <v>58</v>
      </c>
      <c r="E2414">
        <v>1997</v>
      </c>
      <c r="F2414">
        <v>112</v>
      </c>
      <c r="G2414" t="s">
        <v>19</v>
      </c>
      <c r="H2414" t="s">
        <v>11905</v>
      </c>
      <c r="I2414" s="4">
        <v>18000000</v>
      </c>
      <c r="J2414" s="4">
        <v>7837632</v>
      </c>
      <c r="K2414">
        <v>7.5</v>
      </c>
      <c r="L2414">
        <v>1.85</v>
      </c>
      <c r="M2414" t="s">
        <v>612</v>
      </c>
      <c r="N2414" t="s">
        <v>1089</v>
      </c>
      <c r="O2414">
        <v>0</v>
      </c>
      <c r="P2414" t="s">
        <v>2337</v>
      </c>
      <c r="Q2414">
        <v>805</v>
      </c>
      <c r="R2414" t="s">
        <v>9866</v>
      </c>
      <c r="S2414">
        <v>223</v>
      </c>
      <c r="T2414" t="s">
        <v>2692</v>
      </c>
      <c r="U2414">
        <v>177</v>
      </c>
      <c r="V2414">
        <v>0</v>
      </c>
      <c r="W2414">
        <v>1466</v>
      </c>
      <c r="X2414">
        <v>0</v>
      </c>
      <c r="Y2414">
        <v>46396</v>
      </c>
      <c r="Z2414">
        <v>124</v>
      </c>
      <c r="AA2414">
        <v>287</v>
      </c>
      <c r="AB2414" t="s">
        <v>11906</v>
      </c>
    </row>
    <row r="2415" spans="1:28" x14ac:dyDescent="0.3">
      <c r="A2415" s="4" t="s">
        <v>11907</v>
      </c>
      <c r="B2415" t="s">
        <v>67</v>
      </c>
      <c r="C2415" t="s">
        <v>68</v>
      </c>
      <c r="D2415" t="s">
        <v>58</v>
      </c>
      <c r="E2415">
        <v>2014</v>
      </c>
      <c r="F2415">
        <v>94</v>
      </c>
      <c r="G2415" t="s">
        <v>1437</v>
      </c>
      <c r="H2415" t="s">
        <v>11909</v>
      </c>
      <c r="I2415" s="4">
        <v>18000000</v>
      </c>
      <c r="J2415" s="4">
        <v>15155772</v>
      </c>
      <c r="K2415">
        <v>5.7</v>
      </c>
      <c r="L2415">
        <v>2.35</v>
      </c>
      <c r="M2415" t="s">
        <v>69</v>
      </c>
      <c r="N2415" t="s">
        <v>3901</v>
      </c>
      <c r="O2415">
        <v>0</v>
      </c>
      <c r="P2415" t="s">
        <v>8412</v>
      </c>
      <c r="Q2415">
        <v>712</v>
      </c>
      <c r="R2415" t="s">
        <v>1810</v>
      </c>
      <c r="S2415">
        <v>341</v>
      </c>
      <c r="T2415" t="s">
        <v>11908</v>
      </c>
      <c r="U2415">
        <v>197</v>
      </c>
      <c r="V2415">
        <v>3000</v>
      </c>
      <c r="W2415">
        <v>1673</v>
      </c>
      <c r="X2415">
        <v>2</v>
      </c>
      <c r="Y2415">
        <v>8895</v>
      </c>
      <c r="Z2415">
        <v>107</v>
      </c>
      <c r="AA2415">
        <v>48</v>
      </c>
      <c r="AB2415" t="s">
        <v>11910</v>
      </c>
    </row>
    <row r="2416" spans="1:28" x14ac:dyDescent="0.3">
      <c r="A2416" s="4" t="s">
        <v>11913</v>
      </c>
      <c r="B2416" t="s">
        <v>67</v>
      </c>
      <c r="C2416" t="s">
        <v>68</v>
      </c>
      <c r="D2416" t="s">
        <v>58</v>
      </c>
      <c r="E2416">
        <v>1989</v>
      </c>
      <c r="F2416">
        <v>105</v>
      </c>
      <c r="G2416" t="s">
        <v>4228</v>
      </c>
      <c r="H2416" t="s">
        <v>11915</v>
      </c>
      <c r="I2416" s="4">
        <v>18000000</v>
      </c>
      <c r="J2416" s="4">
        <v>8508843</v>
      </c>
      <c r="K2416">
        <v>5.5</v>
      </c>
      <c r="L2416">
        <v>1.37</v>
      </c>
      <c r="M2416" t="s">
        <v>122</v>
      </c>
      <c r="N2416" t="s">
        <v>11911</v>
      </c>
      <c r="O2416">
        <v>6</v>
      </c>
      <c r="P2416" t="s">
        <v>2078</v>
      </c>
      <c r="Q2416">
        <v>723</v>
      </c>
      <c r="R2416" t="s">
        <v>11912</v>
      </c>
      <c r="S2416">
        <v>422</v>
      </c>
      <c r="T2416" t="s">
        <v>11914</v>
      </c>
      <c r="U2416">
        <v>371</v>
      </c>
      <c r="V2416">
        <v>0</v>
      </c>
      <c r="W2416">
        <v>2368</v>
      </c>
      <c r="X2416">
        <v>1</v>
      </c>
      <c r="Y2416">
        <v>7470</v>
      </c>
      <c r="Z2416">
        <v>11</v>
      </c>
      <c r="AA2416">
        <v>35</v>
      </c>
      <c r="AB2416" t="s">
        <v>11916</v>
      </c>
    </row>
    <row r="2417" spans="1:28" x14ac:dyDescent="0.3">
      <c r="A2417" s="4" t="s">
        <v>11919</v>
      </c>
      <c r="B2417" t="s">
        <v>67</v>
      </c>
      <c r="C2417" t="s">
        <v>295</v>
      </c>
      <c r="D2417" t="s">
        <v>58</v>
      </c>
      <c r="E2417">
        <v>2004</v>
      </c>
      <c r="F2417">
        <v>104</v>
      </c>
      <c r="G2417" t="s">
        <v>1437</v>
      </c>
      <c r="H2417" t="s">
        <v>11921</v>
      </c>
      <c r="I2417" s="4">
        <v>18000000</v>
      </c>
      <c r="J2417" s="4">
        <v>7739049</v>
      </c>
      <c r="K2417">
        <v>7.1</v>
      </c>
      <c r="L2417">
        <v>1.85</v>
      </c>
      <c r="M2417" t="s">
        <v>612</v>
      </c>
      <c r="N2417" t="s">
        <v>11917</v>
      </c>
      <c r="O2417">
        <v>109</v>
      </c>
      <c r="P2417" t="s">
        <v>4001</v>
      </c>
      <c r="Q2417">
        <v>405</v>
      </c>
      <c r="R2417" t="s">
        <v>11918</v>
      </c>
      <c r="S2417">
        <v>204</v>
      </c>
      <c r="T2417" t="s">
        <v>11920</v>
      </c>
      <c r="U2417">
        <v>202</v>
      </c>
      <c r="V2417">
        <v>562</v>
      </c>
      <c r="W2417">
        <v>847</v>
      </c>
      <c r="X2417">
        <v>2</v>
      </c>
      <c r="Y2417">
        <v>10680</v>
      </c>
      <c r="Z2417">
        <v>93</v>
      </c>
      <c r="AA2417">
        <v>112</v>
      </c>
      <c r="AB2417" t="s">
        <v>11922</v>
      </c>
    </row>
    <row r="2418" spans="1:28" x14ac:dyDescent="0.3">
      <c r="A2418" s="4" t="s">
        <v>11925</v>
      </c>
      <c r="B2418" t="s">
        <v>67</v>
      </c>
      <c r="C2418" t="s">
        <v>68</v>
      </c>
      <c r="D2418" t="s">
        <v>58</v>
      </c>
      <c r="E2418">
        <v>1986</v>
      </c>
      <c r="F2418">
        <v>112</v>
      </c>
      <c r="G2418" t="s">
        <v>241</v>
      </c>
      <c r="H2418" t="s">
        <v>11927</v>
      </c>
      <c r="I2418" s="4">
        <v>17000000</v>
      </c>
      <c r="J2418" s="4">
        <v>6734844</v>
      </c>
      <c r="K2418">
        <v>5.9</v>
      </c>
      <c r="L2418">
        <v>1.85</v>
      </c>
      <c r="M2418" t="s">
        <v>612</v>
      </c>
      <c r="N2418" t="s">
        <v>5179</v>
      </c>
      <c r="O2418">
        <v>213</v>
      </c>
      <c r="P2418" t="s">
        <v>11924</v>
      </c>
      <c r="Q2418">
        <v>567</v>
      </c>
      <c r="R2418" t="s">
        <v>11923</v>
      </c>
      <c r="S2418">
        <v>67</v>
      </c>
      <c r="T2418" t="s">
        <v>11926</v>
      </c>
      <c r="U2418">
        <v>45</v>
      </c>
      <c r="V2418">
        <v>0</v>
      </c>
      <c r="W2418">
        <v>711</v>
      </c>
      <c r="X2418">
        <v>0</v>
      </c>
      <c r="Y2418">
        <v>29591</v>
      </c>
      <c r="Z2418">
        <v>38</v>
      </c>
      <c r="AA2418">
        <v>118</v>
      </c>
      <c r="AB2418" t="s">
        <v>11928</v>
      </c>
    </row>
    <row r="2419" spans="1:28" x14ac:dyDescent="0.3">
      <c r="A2419" s="4" t="s">
        <v>11931</v>
      </c>
      <c r="B2419" t="s">
        <v>67</v>
      </c>
      <c r="C2419" t="s">
        <v>68</v>
      </c>
      <c r="D2419" t="s">
        <v>58</v>
      </c>
      <c r="E2419">
        <v>1981</v>
      </c>
      <c r="F2419">
        <v>108</v>
      </c>
      <c r="G2419" t="s">
        <v>72</v>
      </c>
      <c r="H2419" t="s">
        <v>11933</v>
      </c>
      <c r="I2419" s="4">
        <v>18000000</v>
      </c>
      <c r="J2419" s="4">
        <v>6000000</v>
      </c>
      <c r="K2419">
        <v>6.7</v>
      </c>
      <c r="L2419">
        <v>2.35</v>
      </c>
      <c r="M2419" t="s">
        <v>122</v>
      </c>
      <c r="N2419" t="s">
        <v>11929</v>
      </c>
      <c r="O2419">
        <v>25</v>
      </c>
      <c r="P2419" t="s">
        <v>1472</v>
      </c>
      <c r="Q2419">
        <v>1000</v>
      </c>
      <c r="R2419" t="s">
        <v>11930</v>
      </c>
      <c r="S2419">
        <v>115</v>
      </c>
      <c r="T2419" t="s">
        <v>11932</v>
      </c>
      <c r="U2419">
        <v>94</v>
      </c>
      <c r="V2419">
        <v>0</v>
      </c>
      <c r="W2419">
        <v>1263</v>
      </c>
      <c r="X2419">
        <v>0</v>
      </c>
      <c r="Y2419">
        <v>10832</v>
      </c>
      <c r="Z2419">
        <v>60</v>
      </c>
      <c r="AA2419">
        <v>102</v>
      </c>
      <c r="AB2419" t="s">
        <v>11934</v>
      </c>
    </row>
    <row r="2420" spans="1:28" x14ac:dyDescent="0.3">
      <c r="A2420" s="4" t="s">
        <v>11937</v>
      </c>
      <c r="B2420" t="s">
        <v>67</v>
      </c>
      <c r="C2420" t="s">
        <v>793</v>
      </c>
      <c r="D2420" t="s">
        <v>58</v>
      </c>
      <c r="E2420">
        <v>2009</v>
      </c>
      <c r="F2420">
        <v>112</v>
      </c>
      <c r="G2420" t="s">
        <v>6324</v>
      </c>
      <c r="H2420" t="s">
        <v>11938</v>
      </c>
      <c r="I2420" s="4">
        <v>13000000</v>
      </c>
      <c r="J2420" s="4">
        <v>6615578</v>
      </c>
      <c r="K2420">
        <v>7</v>
      </c>
      <c r="L2420">
        <v>2.35</v>
      </c>
      <c r="M2420" t="s">
        <v>612</v>
      </c>
      <c r="N2420" t="s">
        <v>9376</v>
      </c>
      <c r="O2420">
        <v>97</v>
      </c>
      <c r="P2420" t="s">
        <v>11936</v>
      </c>
      <c r="Q2420">
        <v>577</v>
      </c>
      <c r="R2420" t="s">
        <v>11935</v>
      </c>
      <c r="S2420">
        <v>416</v>
      </c>
      <c r="T2420" t="s">
        <v>10488</v>
      </c>
      <c r="U2420">
        <v>231</v>
      </c>
      <c r="V2420">
        <v>0</v>
      </c>
      <c r="W2420">
        <v>1341</v>
      </c>
      <c r="X2420">
        <v>2</v>
      </c>
      <c r="Y2420">
        <v>15352</v>
      </c>
      <c r="Z2420">
        <v>184</v>
      </c>
      <c r="AA2420">
        <v>82</v>
      </c>
      <c r="AB2420" t="s">
        <v>11939</v>
      </c>
    </row>
    <row r="2421" spans="1:28" x14ac:dyDescent="0.3">
      <c r="A2421" s="4" t="s">
        <v>11940</v>
      </c>
      <c r="B2421" t="s">
        <v>67</v>
      </c>
      <c r="C2421" t="s">
        <v>68</v>
      </c>
      <c r="D2421" t="s">
        <v>24160</v>
      </c>
      <c r="E2421">
        <v>1994</v>
      </c>
      <c r="F2421">
        <v>127</v>
      </c>
      <c r="G2421" t="s">
        <v>4176</v>
      </c>
      <c r="H2421" t="s">
        <v>11941</v>
      </c>
      <c r="I2421" s="4">
        <v>18000000</v>
      </c>
      <c r="J2421" s="4">
        <v>5887457</v>
      </c>
      <c r="K2421">
        <v>7.9</v>
      </c>
      <c r="L2421">
        <v>1.85</v>
      </c>
      <c r="M2421" t="s">
        <v>612</v>
      </c>
      <c r="N2421" t="s">
        <v>282</v>
      </c>
      <c r="O2421">
        <v>13000</v>
      </c>
      <c r="P2421" t="s">
        <v>73</v>
      </c>
      <c r="Q2421">
        <v>40000</v>
      </c>
      <c r="R2421" t="s">
        <v>574</v>
      </c>
      <c r="S2421">
        <v>13000</v>
      </c>
      <c r="T2421" t="s">
        <v>3274</v>
      </c>
      <c r="U2421">
        <v>940</v>
      </c>
      <c r="V2421">
        <v>0</v>
      </c>
      <c r="W2421">
        <v>56585</v>
      </c>
      <c r="X2421">
        <v>1</v>
      </c>
      <c r="Y2421">
        <v>142416</v>
      </c>
      <c r="Z2421">
        <v>148</v>
      </c>
      <c r="AA2421">
        <v>420</v>
      </c>
      <c r="AB2421" t="s">
        <v>11942</v>
      </c>
    </row>
    <row r="2422" spans="1:28" x14ac:dyDescent="0.3">
      <c r="A2422" s="4" t="s">
        <v>11943</v>
      </c>
      <c r="B2422" t="s">
        <v>67</v>
      </c>
      <c r="C2422" t="s">
        <v>68</v>
      </c>
      <c r="D2422" t="s">
        <v>58</v>
      </c>
      <c r="E2422">
        <v>2013</v>
      </c>
      <c r="F2422">
        <v>111</v>
      </c>
      <c r="G2422" t="s">
        <v>19</v>
      </c>
      <c r="H2422" t="s">
        <v>11944</v>
      </c>
      <c r="I2422" s="4">
        <v>18000000</v>
      </c>
      <c r="J2422" s="4">
        <v>13362308</v>
      </c>
      <c r="K2422">
        <v>6.9</v>
      </c>
      <c r="L2422">
        <v>2.35</v>
      </c>
      <c r="M2422" t="s">
        <v>69</v>
      </c>
      <c r="N2422" t="s">
        <v>8178</v>
      </c>
      <c r="O2422">
        <v>655</v>
      </c>
      <c r="P2422" t="s">
        <v>109</v>
      </c>
      <c r="Q2422">
        <v>24000</v>
      </c>
      <c r="R2422" t="s">
        <v>240</v>
      </c>
      <c r="S2422">
        <v>14000</v>
      </c>
      <c r="T2422" t="s">
        <v>3451</v>
      </c>
      <c r="U2422">
        <v>405</v>
      </c>
      <c r="V2422">
        <v>0</v>
      </c>
      <c r="W2422">
        <v>39307</v>
      </c>
      <c r="X2422">
        <v>1</v>
      </c>
      <c r="Y2422">
        <v>31898</v>
      </c>
      <c r="Z2422">
        <v>217</v>
      </c>
      <c r="AA2422">
        <v>111</v>
      </c>
      <c r="AB2422" t="s">
        <v>11945</v>
      </c>
    </row>
    <row r="2423" spans="1:28" x14ac:dyDescent="0.3">
      <c r="A2423" s="4" t="s">
        <v>11947</v>
      </c>
      <c r="B2423" t="s">
        <v>11951</v>
      </c>
      <c r="C2423" t="s">
        <v>7165</v>
      </c>
      <c r="D2423" t="s">
        <v>58</v>
      </c>
      <c r="E2423">
        <v>2007</v>
      </c>
      <c r="F2423">
        <v>126</v>
      </c>
      <c r="G2423" t="s">
        <v>3442</v>
      </c>
      <c r="H2423" t="s">
        <v>11949</v>
      </c>
      <c r="I2423" s="4">
        <v>20000000</v>
      </c>
      <c r="J2423" s="4">
        <v>5701643</v>
      </c>
      <c r="K2423">
        <v>7.3</v>
      </c>
      <c r="L2423">
        <v>2.35</v>
      </c>
      <c r="M2423" t="s">
        <v>612</v>
      </c>
      <c r="N2423" t="s">
        <v>2036</v>
      </c>
      <c r="O2423">
        <v>44</v>
      </c>
      <c r="P2423" t="s">
        <v>257</v>
      </c>
      <c r="Q2423">
        <v>627</v>
      </c>
      <c r="R2423" t="s">
        <v>11946</v>
      </c>
      <c r="S2423">
        <v>12</v>
      </c>
      <c r="T2423" t="s">
        <v>11948</v>
      </c>
      <c r="U2423">
        <v>9</v>
      </c>
      <c r="V2423">
        <v>0</v>
      </c>
      <c r="W2423">
        <v>653</v>
      </c>
      <c r="X2423">
        <v>0</v>
      </c>
      <c r="Y2423">
        <v>37635</v>
      </c>
      <c r="Z2423">
        <v>160</v>
      </c>
      <c r="AA2423">
        <v>165</v>
      </c>
      <c r="AB2423" t="s">
        <v>11950</v>
      </c>
    </row>
    <row r="2424" spans="1:28" x14ac:dyDescent="0.3">
      <c r="A2424" s="4" t="s">
        <v>11952</v>
      </c>
      <c r="B2424" t="s">
        <v>67</v>
      </c>
      <c r="C2424" t="s">
        <v>86</v>
      </c>
      <c r="D2424" t="s">
        <v>58</v>
      </c>
      <c r="E2424">
        <v>2008</v>
      </c>
      <c r="F2424">
        <v>114</v>
      </c>
      <c r="G2424" t="s">
        <v>361</v>
      </c>
      <c r="H2424" t="s">
        <v>11953</v>
      </c>
      <c r="I2424" s="4">
        <v>18000000</v>
      </c>
      <c r="J2424" s="4">
        <v>5694401</v>
      </c>
      <c r="K2424">
        <v>7.3</v>
      </c>
      <c r="L2424">
        <v>2.35</v>
      </c>
      <c r="M2424" t="s">
        <v>612</v>
      </c>
      <c r="N2424" t="s">
        <v>1317</v>
      </c>
      <c r="O2424">
        <v>0</v>
      </c>
      <c r="P2424" t="s">
        <v>90</v>
      </c>
      <c r="Q2424">
        <v>27000</v>
      </c>
      <c r="R2424" t="s">
        <v>668</v>
      </c>
      <c r="S2424">
        <v>18000</v>
      </c>
      <c r="T2424" t="s">
        <v>165</v>
      </c>
      <c r="U2424">
        <v>1000</v>
      </c>
      <c r="V2424">
        <v>12000</v>
      </c>
      <c r="W2424">
        <v>46944</v>
      </c>
      <c r="X2424">
        <v>4</v>
      </c>
      <c r="Y2424">
        <v>194489</v>
      </c>
      <c r="Z2424">
        <v>209</v>
      </c>
      <c r="AA2424">
        <v>192</v>
      </c>
      <c r="AB2424" t="s">
        <v>11954</v>
      </c>
    </row>
    <row r="2425" spans="1:28" x14ac:dyDescent="0.3">
      <c r="A2425" s="4" t="s">
        <v>11957</v>
      </c>
      <c r="B2425" t="s">
        <v>67</v>
      </c>
      <c r="C2425" t="s">
        <v>68</v>
      </c>
      <c r="D2425" t="s">
        <v>58</v>
      </c>
      <c r="E2425">
        <v>1982</v>
      </c>
      <c r="F2425">
        <v>99</v>
      </c>
      <c r="G2425" t="s">
        <v>674</v>
      </c>
      <c r="H2425" t="s">
        <v>11959</v>
      </c>
      <c r="I2425" s="4">
        <v>20000000</v>
      </c>
      <c r="J2425" s="4">
        <v>5333658</v>
      </c>
      <c r="K2425">
        <v>3.5</v>
      </c>
      <c r="L2425">
        <v>1.85</v>
      </c>
      <c r="M2425" t="s">
        <v>122</v>
      </c>
      <c r="N2425" t="s">
        <v>11955</v>
      </c>
      <c r="O2425">
        <v>379</v>
      </c>
      <c r="P2425" t="s">
        <v>11797</v>
      </c>
      <c r="Q2425">
        <v>456</v>
      </c>
      <c r="R2425" t="s">
        <v>11956</v>
      </c>
      <c r="S2425">
        <v>278</v>
      </c>
      <c r="T2425" t="s">
        <v>11958</v>
      </c>
      <c r="U2425">
        <v>251</v>
      </c>
      <c r="V2425">
        <v>0</v>
      </c>
      <c r="W2425">
        <v>1356</v>
      </c>
      <c r="X2425">
        <v>2</v>
      </c>
      <c r="Y2425">
        <v>2541</v>
      </c>
      <c r="Z2425">
        <v>40</v>
      </c>
      <c r="AA2425">
        <v>54</v>
      </c>
      <c r="AB2425" t="s">
        <v>11960</v>
      </c>
    </row>
    <row r="2426" spans="1:28" x14ac:dyDescent="0.3">
      <c r="A2426" s="4" t="s">
        <v>11962</v>
      </c>
      <c r="B2426" t="s">
        <v>67</v>
      </c>
      <c r="C2426" t="s">
        <v>86</v>
      </c>
      <c r="D2426" t="s">
        <v>58</v>
      </c>
      <c r="E2426">
        <v>1996</v>
      </c>
      <c r="F2426">
        <v>150</v>
      </c>
      <c r="G2426" t="s">
        <v>19</v>
      </c>
      <c r="H2426" t="s">
        <v>11963</v>
      </c>
      <c r="I2426" s="4">
        <v>18000000</v>
      </c>
      <c r="J2426" s="4">
        <v>4414535</v>
      </c>
      <c r="K2426">
        <v>7.8</v>
      </c>
      <c r="L2426">
        <v>2.2000000000000002</v>
      </c>
      <c r="M2426" t="s">
        <v>69</v>
      </c>
      <c r="N2426" t="s">
        <v>883</v>
      </c>
      <c r="O2426">
        <v>0</v>
      </c>
      <c r="P2426" t="s">
        <v>11961</v>
      </c>
      <c r="Q2426">
        <v>597</v>
      </c>
      <c r="R2426" t="s">
        <v>790</v>
      </c>
      <c r="S2426">
        <v>591</v>
      </c>
      <c r="T2426" t="s">
        <v>9659</v>
      </c>
      <c r="U2426">
        <v>401</v>
      </c>
      <c r="V2426">
        <v>0</v>
      </c>
      <c r="W2426">
        <v>1645</v>
      </c>
      <c r="X2426">
        <v>0</v>
      </c>
      <c r="Y2426">
        <v>30618</v>
      </c>
      <c r="Z2426">
        <v>85</v>
      </c>
      <c r="AA2426">
        <v>224</v>
      </c>
      <c r="AB2426" t="s">
        <v>11964</v>
      </c>
    </row>
    <row r="2427" spans="1:28" x14ac:dyDescent="0.3">
      <c r="A2427" s="4" t="s">
        <v>11966</v>
      </c>
      <c r="B2427" t="s">
        <v>67</v>
      </c>
      <c r="C2427" t="s">
        <v>397</v>
      </c>
      <c r="D2427" t="s">
        <v>58</v>
      </c>
      <c r="E2427">
        <v>2009</v>
      </c>
      <c r="F2427">
        <v>117</v>
      </c>
      <c r="G2427" t="s">
        <v>8759</v>
      </c>
      <c r="H2427" t="s">
        <v>11968</v>
      </c>
      <c r="I2427" s="4" t="s">
        <v>24161</v>
      </c>
      <c r="J2427" s="4">
        <v>4806750</v>
      </c>
      <c r="K2427">
        <v>7.4</v>
      </c>
      <c r="L2427">
        <v>1.85</v>
      </c>
      <c r="M2427" t="s">
        <v>122</v>
      </c>
      <c r="N2427" t="s">
        <v>6246</v>
      </c>
      <c r="O2427">
        <v>78</v>
      </c>
      <c r="P2427" t="s">
        <v>379</v>
      </c>
      <c r="Q2427">
        <v>989</v>
      </c>
      <c r="R2427" t="s">
        <v>11965</v>
      </c>
      <c r="S2427">
        <v>258</v>
      </c>
      <c r="T2427" t="s">
        <v>11967</v>
      </c>
      <c r="U2427">
        <v>238</v>
      </c>
      <c r="V2427">
        <v>0</v>
      </c>
      <c r="W2427">
        <v>1598</v>
      </c>
      <c r="X2427">
        <v>0</v>
      </c>
      <c r="Y2427">
        <v>6091</v>
      </c>
      <c r="Z2427">
        <v>83</v>
      </c>
      <c r="AA2427">
        <v>53</v>
      </c>
      <c r="AB2427" t="s">
        <v>11969</v>
      </c>
    </row>
    <row r="2428" spans="1:28" x14ac:dyDescent="0.3">
      <c r="A2428" s="4" t="s">
        <v>11971</v>
      </c>
      <c r="B2428" t="s">
        <v>67</v>
      </c>
      <c r="C2428" t="s">
        <v>11975</v>
      </c>
      <c r="D2428" t="s">
        <v>58</v>
      </c>
      <c r="E2428">
        <v>2016</v>
      </c>
      <c r="F2428">
        <v>112</v>
      </c>
      <c r="G2428" t="s">
        <v>1505</v>
      </c>
      <c r="H2428" t="s">
        <v>11973</v>
      </c>
      <c r="I2428" s="4">
        <v>18000000</v>
      </c>
      <c r="J2428" s="4">
        <v>3707794</v>
      </c>
      <c r="K2428">
        <v>6.7</v>
      </c>
      <c r="L2428">
        <v>2.35</v>
      </c>
      <c r="M2428" t="s">
        <v>69</v>
      </c>
      <c r="N2428" t="s">
        <v>11970</v>
      </c>
      <c r="O2428">
        <v>337</v>
      </c>
      <c r="P2428" t="s">
        <v>111</v>
      </c>
      <c r="Q2428">
        <v>4000</v>
      </c>
      <c r="R2428" t="s">
        <v>1071</v>
      </c>
      <c r="S2428">
        <v>820</v>
      </c>
      <c r="T2428" t="s">
        <v>11972</v>
      </c>
      <c r="U2428">
        <v>201</v>
      </c>
      <c r="V2428">
        <v>0</v>
      </c>
      <c r="W2428">
        <v>5671</v>
      </c>
      <c r="X2428">
        <v>0</v>
      </c>
      <c r="Y2428">
        <v>31359</v>
      </c>
      <c r="Z2428">
        <v>263</v>
      </c>
      <c r="AA2428">
        <v>156</v>
      </c>
      <c r="AB2428" t="s">
        <v>11974</v>
      </c>
    </row>
    <row r="2429" spans="1:28" x14ac:dyDescent="0.3">
      <c r="A2429" s="4" t="s">
        <v>11976</v>
      </c>
      <c r="B2429" t="s">
        <v>67</v>
      </c>
      <c r="C2429" t="s">
        <v>68</v>
      </c>
      <c r="D2429" t="s">
        <v>58</v>
      </c>
      <c r="E2429">
        <v>2003</v>
      </c>
      <c r="F2429">
        <v>108</v>
      </c>
      <c r="G2429" t="s">
        <v>1700</v>
      </c>
      <c r="H2429" t="s">
        <v>11977</v>
      </c>
      <c r="I2429" s="4">
        <v>18000000</v>
      </c>
      <c r="J2429" s="4">
        <v>3203044</v>
      </c>
      <c r="K2429">
        <v>6.4</v>
      </c>
      <c r="L2429">
        <v>2.35</v>
      </c>
      <c r="M2429" t="s">
        <v>612</v>
      </c>
      <c r="N2429" t="s">
        <v>4013</v>
      </c>
      <c r="O2429">
        <v>11000</v>
      </c>
      <c r="P2429" t="s">
        <v>4013</v>
      </c>
      <c r="Q2429">
        <v>11000</v>
      </c>
      <c r="R2429" t="s">
        <v>4145</v>
      </c>
      <c r="S2429">
        <v>944</v>
      </c>
      <c r="T2429" t="s">
        <v>6156</v>
      </c>
      <c r="U2429">
        <v>922</v>
      </c>
      <c r="V2429">
        <v>827</v>
      </c>
      <c r="W2429">
        <v>14843</v>
      </c>
      <c r="X2429">
        <v>2</v>
      </c>
      <c r="Y2429">
        <v>25165</v>
      </c>
      <c r="Z2429">
        <v>128</v>
      </c>
      <c r="AA2429">
        <v>155</v>
      </c>
      <c r="AB2429" t="s">
        <v>11978</v>
      </c>
    </row>
    <row r="2430" spans="1:28" x14ac:dyDescent="0.3">
      <c r="A2430" s="4" t="s">
        <v>11981</v>
      </c>
      <c r="B2430" t="s">
        <v>67</v>
      </c>
      <c r="C2430" t="s">
        <v>397</v>
      </c>
      <c r="D2430" t="s">
        <v>58</v>
      </c>
      <c r="E2430">
        <v>2013</v>
      </c>
      <c r="F2430">
        <v>116</v>
      </c>
      <c r="G2430" t="s">
        <v>11980</v>
      </c>
      <c r="H2430" t="s">
        <v>11983</v>
      </c>
      <c r="I2430" s="4">
        <v>18000000</v>
      </c>
      <c r="J2430" s="4">
        <v>4435083</v>
      </c>
      <c r="K2430">
        <v>7.1</v>
      </c>
      <c r="L2430">
        <v>2.35</v>
      </c>
      <c r="M2430" t="s">
        <v>612</v>
      </c>
      <c r="N2430" t="s">
        <v>11979</v>
      </c>
      <c r="O2430">
        <v>6</v>
      </c>
      <c r="P2430" t="s">
        <v>3410</v>
      </c>
      <c r="Q2430">
        <v>25000</v>
      </c>
      <c r="R2430" t="s">
        <v>463</v>
      </c>
      <c r="S2430">
        <v>14000</v>
      </c>
      <c r="T2430" t="s">
        <v>11982</v>
      </c>
      <c r="U2430">
        <v>212</v>
      </c>
      <c r="V2430">
        <v>18000</v>
      </c>
      <c r="W2430">
        <v>39463</v>
      </c>
      <c r="X2430">
        <v>2</v>
      </c>
      <c r="Y2430">
        <v>27882</v>
      </c>
      <c r="Z2430">
        <v>186</v>
      </c>
      <c r="AA2430">
        <v>119</v>
      </c>
      <c r="AB2430" t="s">
        <v>11984</v>
      </c>
    </row>
    <row r="2431" spans="1:28" x14ac:dyDescent="0.3">
      <c r="A2431" s="4" t="s">
        <v>24103</v>
      </c>
      <c r="B2431" t="s">
        <v>24161</v>
      </c>
      <c r="C2431" t="s">
        <v>68</v>
      </c>
      <c r="D2431" t="s">
        <v>24161</v>
      </c>
      <c r="E2431" t="s">
        <v>24161</v>
      </c>
      <c r="F2431">
        <v>60</v>
      </c>
      <c r="G2431" t="s">
        <v>8052</v>
      </c>
      <c r="H2431" t="s">
        <v>11986</v>
      </c>
      <c r="I2431" s="4" t="s">
        <v>24161</v>
      </c>
      <c r="J2431" s="4" t="s">
        <v>24161</v>
      </c>
      <c r="K2431">
        <v>6.7</v>
      </c>
      <c r="L2431" t="s">
        <v>24161</v>
      </c>
      <c r="M2431" t="s">
        <v>24161</v>
      </c>
      <c r="N2431" t="s">
        <v>24161</v>
      </c>
      <c r="O2431" t="s">
        <v>24161</v>
      </c>
      <c r="P2431" t="s">
        <v>11985</v>
      </c>
      <c r="Q2431">
        <v>654</v>
      </c>
      <c r="R2431" t="s">
        <v>5093</v>
      </c>
      <c r="S2431">
        <v>426</v>
      </c>
      <c r="T2431" t="s">
        <v>8758</v>
      </c>
      <c r="U2431">
        <v>405</v>
      </c>
      <c r="V2431">
        <v>0</v>
      </c>
      <c r="W2431">
        <v>1906</v>
      </c>
      <c r="X2431">
        <v>1</v>
      </c>
      <c r="Y2431">
        <v>12854</v>
      </c>
      <c r="Z2431">
        <v>14</v>
      </c>
      <c r="AA2431">
        <v>44</v>
      </c>
      <c r="AB2431" t="s">
        <v>11987</v>
      </c>
    </row>
    <row r="2432" spans="1:28" x14ac:dyDescent="0.3">
      <c r="A2432" s="4" t="s">
        <v>11991</v>
      </c>
      <c r="B2432" t="s">
        <v>8719</v>
      </c>
      <c r="C2432" t="s">
        <v>793</v>
      </c>
      <c r="D2432" t="s">
        <v>24160</v>
      </c>
      <c r="E2432">
        <v>2009</v>
      </c>
      <c r="F2432">
        <v>144</v>
      </c>
      <c r="G2432" t="s">
        <v>8052</v>
      </c>
      <c r="H2432" t="s">
        <v>11993</v>
      </c>
      <c r="I2432" s="4">
        <v>12000000</v>
      </c>
      <c r="J2432" s="4">
        <v>2222647</v>
      </c>
      <c r="K2432">
        <v>7.8</v>
      </c>
      <c r="L2432">
        <v>1.85</v>
      </c>
      <c r="M2432" t="s">
        <v>612</v>
      </c>
      <c r="N2432" t="s">
        <v>11988</v>
      </c>
      <c r="O2432">
        <v>0</v>
      </c>
      <c r="P2432" t="s">
        <v>11990</v>
      </c>
      <c r="Q2432">
        <v>63</v>
      </c>
      <c r="R2432" t="s">
        <v>11989</v>
      </c>
      <c r="S2432">
        <v>43</v>
      </c>
      <c r="T2432" t="s">
        <v>11992</v>
      </c>
      <c r="U2432">
        <v>16</v>
      </c>
      <c r="V2432">
        <v>0</v>
      </c>
      <c r="W2432">
        <v>167</v>
      </c>
      <c r="X2432">
        <v>0</v>
      </c>
      <c r="Y2432">
        <v>52958</v>
      </c>
      <c r="Z2432">
        <v>292</v>
      </c>
      <c r="AA2432">
        <v>193</v>
      </c>
      <c r="AB2432" t="s">
        <v>11994</v>
      </c>
    </row>
    <row r="2433" spans="1:28" x14ac:dyDescent="0.3">
      <c r="A2433" s="4" t="s">
        <v>11996</v>
      </c>
      <c r="B2433" t="s">
        <v>67</v>
      </c>
      <c r="C2433" t="s">
        <v>68</v>
      </c>
      <c r="D2433" t="s">
        <v>58</v>
      </c>
      <c r="E2433">
        <v>2016</v>
      </c>
      <c r="F2433">
        <v>92</v>
      </c>
      <c r="G2433" t="s">
        <v>23</v>
      </c>
      <c r="H2433" t="s">
        <v>24161</v>
      </c>
      <c r="I2433" s="4" t="s">
        <v>24161</v>
      </c>
      <c r="J2433" s="4" t="s">
        <v>24161</v>
      </c>
      <c r="K2433">
        <v>4</v>
      </c>
      <c r="L2433" t="s">
        <v>24161</v>
      </c>
      <c r="M2433" t="s">
        <v>24161</v>
      </c>
      <c r="N2433" t="s">
        <v>782</v>
      </c>
      <c r="O2433">
        <v>662</v>
      </c>
      <c r="P2433" t="s">
        <v>782</v>
      </c>
      <c r="Q2433">
        <v>662</v>
      </c>
      <c r="R2433" t="s">
        <v>11995</v>
      </c>
      <c r="S2433">
        <v>290</v>
      </c>
      <c r="T2433" t="s">
        <v>11997</v>
      </c>
      <c r="U2433">
        <v>161</v>
      </c>
      <c r="V2433">
        <v>378</v>
      </c>
      <c r="W2433">
        <v>1498</v>
      </c>
      <c r="X2433">
        <v>0</v>
      </c>
      <c r="Y2433">
        <v>436</v>
      </c>
      <c r="Z2433">
        <v>15</v>
      </c>
      <c r="AA2433">
        <v>6</v>
      </c>
      <c r="AB2433" t="s">
        <v>11998</v>
      </c>
    </row>
    <row r="2434" spans="1:28" x14ac:dyDescent="0.3">
      <c r="A2434" s="4" t="s">
        <v>12001</v>
      </c>
      <c r="B2434" t="s">
        <v>67</v>
      </c>
      <c r="C2434" t="s">
        <v>68</v>
      </c>
      <c r="D2434" t="s">
        <v>58</v>
      </c>
      <c r="E2434">
        <v>1986</v>
      </c>
      <c r="F2434">
        <v>93</v>
      </c>
      <c r="G2434" t="s">
        <v>12000</v>
      </c>
      <c r="H2434" t="s">
        <v>12002</v>
      </c>
      <c r="I2434" s="4">
        <v>2700000</v>
      </c>
      <c r="J2434" s="4">
        <v>3500000</v>
      </c>
      <c r="K2434">
        <v>5.9</v>
      </c>
      <c r="L2434">
        <v>1.85</v>
      </c>
      <c r="M2434" t="s">
        <v>612</v>
      </c>
      <c r="N2434" t="s">
        <v>11999</v>
      </c>
      <c r="O2434">
        <v>28</v>
      </c>
      <c r="P2434" t="s">
        <v>1354</v>
      </c>
      <c r="Q2434">
        <v>1000</v>
      </c>
      <c r="R2434" t="s">
        <v>1922</v>
      </c>
      <c r="S2434">
        <v>695</v>
      </c>
      <c r="T2434" t="s">
        <v>6394</v>
      </c>
      <c r="U2434">
        <v>415</v>
      </c>
      <c r="V2434">
        <v>0</v>
      </c>
      <c r="W2434">
        <v>2319</v>
      </c>
      <c r="X2434">
        <v>2</v>
      </c>
      <c r="Y2434">
        <v>10082</v>
      </c>
      <c r="Z2434">
        <v>70</v>
      </c>
      <c r="AA2434">
        <v>100</v>
      </c>
      <c r="AB2434" t="s">
        <v>12003</v>
      </c>
    </row>
    <row r="2435" spans="1:28" x14ac:dyDescent="0.3">
      <c r="A2435" s="4" t="s">
        <v>12004</v>
      </c>
      <c r="B2435" t="s">
        <v>67</v>
      </c>
      <c r="C2435" t="s">
        <v>68</v>
      </c>
      <c r="D2435" t="s">
        <v>58</v>
      </c>
      <c r="E2435">
        <v>2002</v>
      </c>
      <c r="F2435">
        <v>103</v>
      </c>
      <c r="G2435" t="s">
        <v>2161</v>
      </c>
      <c r="H2435" t="s">
        <v>12005</v>
      </c>
      <c r="I2435" s="4">
        <v>18000000</v>
      </c>
      <c r="J2435" s="4">
        <v>676698</v>
      </c>
      <c r="K2435">
        <v>7.2</v>
      </c>
      <c r="L2435">
        <v>1.85</v>
      </c>
      <c r="M2435" t="s">
        <v>612</v>
      </c>
      <c r="N2435" t="s">
        <v>2658</v>
      </c>
      <c r="O2435">
        <v>154</v>
      </c>
      <c r="P2435" t="s">
        <v>2881</v>
      </c>
      <c r="Q2435">
        <v>1000</v>
      </c>
      <c r="R2435" t="s">
        <v>3799</v>
      </c>
      <c r="S2435">
        <v>783</v>
      </c>
      <c r="T2435" t="s">
        <v>1874</v>
      </c>
      <c r="U2435">
        <v>576</v>
      </c>
      <c r="V2435">
        <v>2000</v>
      </c>
      <c r="W2435">
        <v>4094</v>
      </c>
      <c r="X2435">
        <v>0</v>
      </c>
      <c r="Y2435">
        <v>26730</v>
      </c>
      <c r="Z2435">
        <v>79</v>
      </c>
      <c r="AA2435">
        <v>180</v>
      </c>
      <c r="AB2435" t="s">
        <v>12006</v>
      </c>
    </row>
    <row r="2436" spans="1:28" x14ac:dyDescent="0.3">
      <c r="A2436" s="4" t="s">
        <v>12009</v>
      </c>
      <c r="B2436" t="s">
        <v>67</v>
      </c>
      <c r="C2436" t="s">
        <v>68</v>
      </c>
      <c r="D2436" t="s">
        <v>58</v>
      </c>
      <c r="E2436">
        <v>2013</v>
      </c>
      <c r="F2436">
        <v>93</v>
      </c>
      <c r="G2436" t="s">
        <v>13</v>
      </c>
      <c r="H2436" t="s">
        <v>12011</v>
      </c>
      <c r="I2436" s="4" t="s">
        <v>24161</v>
      </c>
      <c r="J2436" s="4">
        <v>3419967</v>
      </c>
      <c r="K2436">
        <v>7.2</v>
      </c>
      <c r="L2436">
        <v>2.35</v>
      </c>
      <c r="M2436" t="s">
        <v>612</v>
      </c>
      <c r="N2436" t="s">
        <v>6469</v>
      </c>
      <c r="O2436">
        <v>190</v>
      </c>
      <c r="P2436" t="s">
        <v>12008</v>
      </c>
      <c r="Q2436">
        <v>364</v>
      </c>
      <c r="R2436" t="s">
        <v>12007</v>
      </c>
      <c r="S2436">
        <v>253</v>
      </c>
      <c r="T2436" t="s">
        <v>12010</v>
      </c>
      <c r="U2436">
        <v>151</v>
      </c>
      <c r="V2436">
        <v>19000</v>
      </c>
      <c r="W2436">
        <v>1083</v>
      </c>
      <c r="X2436">
        <v>0</v>
      </c>
      <c r="Y2436">
        <v>13359</v>
      </c>
      <c r="Z2436">
        <v>103</v>
      </c>
      <c r="AA2436">
        <v>56</v>
      </c>
      <c r="AB2436" t="s">
        <v>12012</v>
      </c>
    </row>
    <row r="2437" spans="1:28" x14ac:dyDescent="0.3">
      <c r="A2437" s="4" t="s">
        <v>12014</v>
      </c>
      <c r="B2437" t="s">
        <v>67</v>
      </c>
      <c r="C2437" t="s">
        <v>793</v>
      </c>
      <c r="D2437" t="s">
        <v>58</v>
      </c>
      <c r="E2437">
        <v>2008</v>
      </c>
      <c r="F2437">
        <v>98</v>
      </c>
      <c r="G2437" t="s">
        <v>2144</v>
      </c>
      <c r="H2437" t="s">
        <v>12015</v>
      </c>
      <c r="I2437" s="4">
        <v>18000000</v>
      </c>
      <c r="J2437" s="4" t="s">
        <v>24161</v>
      </c>
      <c r="K2437">
        <v>5.0999999999999996</v>
      </c>
      <c r="L2437">
        <v>2.35</v>
      </c>
      <c r="M2437" t="s">
        <v>612</v>
      </c>
      <c r="N2437" t="s">
        <v>12013</v>
      </c>
      <c r="O2437">
        <v>34</v>
      </c>
      <c r="P2437" t="s">
        <v>7596</v>
      </c>
      <c r="Q2437">
        <v>663</v>
      </c>
      <c r="R2437" t="s">
        <v>5728</v>
      </c>
      <c r="S2437">
        <v>551</v>
      </c>
      <c r="T2437" t="s">
        <v>3187</v>
      </c>
      <c r="U2437">
        <v>394</v>
      </c>
      <c r="V2437">
        <v>1000</v>
      </c>
      <c r="W2437">
        <v>2215</v>
      </c>
      <c r="X2437">
        <v>1</v>
      </c>
      <c r="Y2437">
        <v>14324</v>
      </c>
      <c r="Z2437">
        <v>97</v>
      </c>
      <c r="AA2437">
        <v>93</v>
      </c>
      <c r="AB2437" t="s">
        <v>12016</v>
      </c>
    </row>
    <row r="2438" spans="1:28" x14ac:dyDescent="0.3">
      <c r="A2438" s="4" t="s">
        <v>24104</v>
      </c>
      <c r="B2438" t="s">
        <v>67</v>
      </c>
      <c r="C2438" t="s">
        <v>1487</v>
      </c>
      <c r="D2438" t="s">
        <v>58</v>
      </c>
      <c r="E2438" t="s">
        <v>24161</v>
      </c>
      <c r="F2438">
        <v>334</v>
      </c>
      <c r="G2438" t="s">
        <v>5685</v>
      </c>
      <c r="H2438" t="s">
        <v>12019</v>
      </c>
      <c r="I2438" s="4" t="s">
        <v>24161</v>
      </c>
      <c r="J2438" s="4">
        <v>145118</v>
      </c>
      <c r="K2438">
        <v>7.7</v>
      </c>
      <c r="L2438">
        <v>2.35</v>
      </c>
      <c r="M2438" t="s">
        <v>4835</v>
      </c>
      <c r="N2438" t="s">
        <v>24161</v>
      </c>
      <c r="O2438" t="s">
        <v>24161</v>
      </c>
      <c r="P2438" t="s">
        <v>903</v>
      </c>
      <c r="Q2438">
        <v>897</v>
      </c>
      <c r="R2438" t="s">
        <v>12017</v>
      </c>
      <c r="S2438">
        <v>30</v>
      </c>
      <c r="T2438" t="s">
        <v>12018</v>
      </c>
      <c r="U2438">
        <v>30</v>
      </c>
      <c r="V2438">
        <v>0</v>
      </c>
      <c r="W2438">
        <v>1032</v>
      </c>
      <c r="X2438">
        <v>0</v>
      </c>
      <c r="Y2438">
        <v>10111</v>
      </c>
      <c r="Z2438">
        <v>108</v>
      </c>
      <c r="AA2438">
        <v>36</v>
      </c>
      <c r="AB2438" t="s">
        <v>12020</v>
      </c>
    </row>
    <row r="2439" spans="1:28" x14ac:dyDescent="0.3">
      <c r="A2439" s="4" t="s">
        <v>12024</v>
      </c>
      <c r="B2439" t="s">
        <v>67</v>
      </c>
      <c r="C2439" t="s">
        <v>1487</v>
      </c>
      <c r="D2439" t="s">
        <v>58</v>
      </c>
      <c r="E2439">
        <v>2009</v>
      </c>
      <c r="F2439">
        <v>114</v>
      </c>
      <c r="G2439" t="s">
        <v>8</v>
      </c>
      <c r="H2439" t="s">
        <v>12026</v>
      </c>
      <c r="I2439" s="4">
        <v>18000000</v>
      </c>
      <c r="J2439" s="4" t="s">
        <v>24161</v>
      </c>
      <c r="K2439">
        <v>5.5</v>
      </c>
      <c r="L2439">
        <v>2.35</v>
      </c>
      <c r="M2439" t="s">
        <v>4835</v>
      </c>
      <c r="N2439" t="s">
        <v>12021</v>
      </c>
      <c r="O2439">
        <v>157</v>
      </c>
      <c r="P2439" t="s">
        <v>12023</v>
      </c>
      <c r="Q2439">
        <v>84</v>
      </c>
      <c r="R2439" t="s">
        <v>12022</v>
      </c>
      <c r="S2439">
        <v>35</v>
      </c>
      <c r="T2439" t="s">
        <v>12025</v>
      </c>
      <c r="U2439">
        <v>32</v>
      </c>
      <c r="V2439">
        <v>342</v>
      </c>
      <c r="W2439">
        <v>198</v>
      </c>
      <c r="X2439">
        <v>0</v>
      </c>
      <c r="Y2439">
        <v>2541</v>
      </c>
      <c r="Z2439">
        <v>59</v>
      </c>
      <c r="AA2439">
        <v>20</v>
      </c>
      <c r="AB2439" t="s">
        <v>12027</v>
      </c>
    </row>
    <row r="2440" spans="1:28" x14ac:dyDescent="0.3">
      <c r="A2440" s="4" t="s">
        <v>12030</v>
      </c>
      <c r="B2440" t="s">
        <v>67</v>
      </c>
      <c r="C2440" t="s">
        <v>3583</v>
      </c>
      <c r="D2440" t="s">
        <v>58</v>
      </c>
      <c r="E2440">
        <v>1999</v>
      </c>
      <c r="F2440">
        <v>121</v>
      </c>
      <c r="G2440" t="s">
        <v>12029</v>
      </c>
      <c r="H2440" t="s">
        <v>12032</v>
      </c>
      <c r="I2440" s="4">
        <v>11350000</v>
      </c>
      <c r="J2440" s="4">
        <v>229311</v>
      </c>
      <c r="K2440">
        <v>6.2</v>
      </c>
      <c r="L2440">
        <v>2.35</v>
      </c>
      <c r="M2440" t="s">
        <v>612</v>
      </c>
      <c r="N2440" t="s">
        <v>12028</v>
      </c>
      <c r="O2440">
        <v>0</v>
      </c>
      <c r="P2440" t="s">
        <v>4837</v>
      </c>
      <c r="Q2440">
        <v>854</v>
      </c>
      <c r="R2440" t="s">
        <v>6409</v>
      </c>
      <c r="S2440">
        <v>578</v>
      </c>
      <c r="T2440" t="s">
        <v>12031</v>
      </c>
      <c r="U2440">
        <v>353</v>
      </c>
      <c r="V2440">
        <v>271</v>
      </c>
      <c r="W2440">
        <v>2705</v>
      </c>
      <c r="X2440">
        <v>2</v>
      </c>
      <c r="Y2440">
        <v>899</v>
      </c>
      <c r="Z2440">
        <v>10</v>
      </c>
      <c r="AA2440">
        <v>42</v>
      </c>
      <c r="AB2440" t="s">
        <v>12033</v>
      </c>
    </row>
    <row r="2441" spans="1:28" x14ac:dyDescent="0.3">
      <c r="A2441" s="4" t="s">
        <v>12036</v>
      </c>
      <c r="B2441" t="s">
        <v>67</v>
      </c>
      <c r="C2441" t="s">
        <v>68</v>
      </c>
      <c r="D2441" t="s">
        <v>58</v>
      </c>
      <c r="E2441">
        <v>1985</v>
      </c>
      <c r="F2441">
        <v>87</v>
      </c>
      <c r="G2441" t="s">
        <v>23</v>
      </c>
      <c r="H2441" t="s">
        <v>12038</v>
      </c>
      <c r="I2441" s="4">
        <v>3500000</v>
      </c>
      <c r="J2441" s="4" t="s">
        <v>24161</v>
      </c>
      <c r="K2441">
        <v>7.2</v>
      </c>
      <c r="L2441">
        <v>1.85</v>
      </c>
      <c r="M2441" t="s">
        <v>5613</v>
      </c>
      <c r="N2441" t="s">
        <v>2513</v>
      </c>
      <c r="O2441">
        <v>0</v>
      </c>
      <c r="P2441" t="s">
        <v>12035</v>
      </c>
      <c r="Q2441">
        <v>1000</v>
      </c>
      <c r="R2441" t="s">
        <v>12034</v>
      </c>
      <c r="S2441">
        <v>177</v>
      </c>
      <c r="T2441" t="s">
        <v>12037</v>
      </c>
      <c r="U2441">
        <v>83</v>
      </c>
      <c r="V2441">
        <v>3000</v>
      </c>
      <c r="W2441">
        <v>1592</v>
      </c>
      <c r="X2441">
        <v>1</v>
      </c>
      <c r="Y2441">
        <v>49669</v>
      </c>
      <c r="Z2441">
        <v>184</v>
      </c>
      <c r="AA2441">
        <v>419</v>
      </c>
      <c r="AB2441" t="s">
        <v>12039</v>
      </c>
    </row>
    <row r="2442" spans="1:28" x14ac:dyDescent="0.3">
      <c r="A2442" s="4" t="s">
        <v>12040</v>
      </c>
      <c r="B2442" t="s">
        <v>67</v>
      </c>
      <c r="C2442" t="s">
        <v>68</v>
      </c>
      <c r="D2442" t="s">
        <v>58</v>
      </c>
      <c r="E2442">
        <v>2016</v>
      </c>
      <c r="F2442">
        <v>92</v>
      </c>
      <c r="G2442" t="s">
        <v>491</v>
      </c>
      <c r="H2442" t="s">
        <v>12041</v>
      </c>
      <c r="I2442" s="4">
        <v>18000000</v>
      </c>
      <c r="J2442" s="4" t="s">
        <v>24161</v>
      </c>
      <c r="K2442">
        <v>5.2</v>
      </c>
      <c r="L2442" t="s">
        <v>24161</v>
      </c>
      <c r="M2442" t="s">
        <v>612</v>
      </c>
      <c r="N2442" t="s">
        <v>1776</v>
      </c>
      <c r="O2442">
        <v>55</v>
      </c>
      <c r="P2442" t="s">
        <v>6528</v>
      </c>
      <c r="Q2442">
        <v>1000</v>
      </c>
      <c r="R2442" t="s">
        <v>8882</v>
      </c>
      <c r="S2442">
        <v>872</v>
      </c>
      <c r="T2442" t="s">
        <v>8766</v>
      </c>
      <c r="U2442">
        <v>757</v>
      </c>
      <c r="V2442">
        <v>0</v>
      </c>
      <c r="W2442">
        <v>3212</v>
      </c>
      <c r="X2442">
        <v>1</v>
      </c>
      <c r="Y2442">
        <v>4510</v>
      </c>
      <c r="Z2442">
        <v>23</v>
      </c>
      <c r="AA2442">
        <v>50</v>
      </c>
      <c r="AB2442" t="s">
        <v>12042</v>
      </c>
    </row>
    <row r="2443" spans="1:28" x14ac:dyDescent="0.3">
      <c r="A2443" s="4" t="s">
        <v>12045</v>
      </c>
      <c r="B2443" t="s">
        <v>67</v>
      </c>
      <c r="C2443" t="s">
        <v>1487</v>
      </c>
      <c r="D2443" t="s">
        <v>58</v>
      </c>
      <c r="E2443">
        <v>2006</v>
      </c>
      <c r="F2443">
        <v>105</v>
      </c>
      <c r="G2443" t="s">
        <v>12044</v>
      </c>
      <c r="H2443" t="s">
        <v>12047</v>
      </c>
      <c r="I2443" s="4">
        <v>14000000</v>
      </c>
      <c r="J2443" s="4">
        <v>63260</v>
      </c>
      <c r="K2443">
        <v>6.7</v>
      </c>
      <c r="L2443">
        <v>2.35</v>
      </c>
      <c r="M2443" t="s">
        <v>612</v>
      </c>
      <c r="N2443" t="s">
        <v>12043</v>
      </c>
      <c r="O2443">
        <v>2</v>
      </c>
      <c r="P2443" t="s">
        <v>10289</v>
      </c>
      <c r="Q2443">
        <v>805</v>
      </c>
      <c r="R2443" t="s">
        <v>2262</v>
      </c>
      <c r="S2443">
        <v>306</v>
      </c>
      <c r="T2443" t="s">
        <v>12046</v>
      </c>
      <c r="U2443">
        <v>69</v>
      </c>
      <c r="V2443">
        <v>0</v>
      </c>
      <c r="W2443">
        <v>1185</v>
      </c>
      <c r="X2443">
        <v>0</v>
      </c>
      <c r="Y2443">
        <v>14325</v>
      </c>
      <c r="Z2443">
        <v>112</v>
      </c>
      <c r="AA2443">
        <v>90</v>
      </c>
      <c r="AB2443" t="s">
        <v>12048</v>
      </c>
    </row>
    <row r="2444" spans="1:28" x14ac:dyDescent="0.3">
      <c r="A2444" s="4" t="s">
        <v>12050</v>
      </c>
      <c r="B2444" t="s">
        <v>67</v>
      </c>
      <c r="C2444" t="s">
        <v>10471</v>
      </c>
      <c r="D2444" t="s">
        <v>58</v>
      </c>
      <c r="E2444">
        <v>1985</v>
      </c>
      <c r="F2444">
        <v>89</v>
      </c>
      <c r="G2444" t="s">
        <v>72</v>
      </c>
      <c r="H2444" t="s">
        <v>12051</v>
      </c>
      <c r="I2444" s="4">
        <v>17900000</v>
      </c>
      <c r="J2444" s="4" t="s">
        <v>24161</v>
      </c>
      <c r="K2444">
        <v>5</v>
      </c>
      <c r="L2444">
        <v>2.35</v>
      </c>
      <c r="M2444" t="s">
        <v>69</v>
      </c>
      <c r="N2444" t="s">
        <v>9651</v>
      </c>
      <c r="O2444">
        <v>130</v>
      </c>
      <c r="P2444" t="s">
        <v>9431</v>
      </c>
      <c r="Q2444">
        <v>444</v>
      </c>
      <c r="R2444" t="s">
        <v>12049</v>
      </c>
      <c r="S2444">
        <v>312</v>
      </c>
      <c r="T2444" t="s">
        <v>2299</v>
      </c>
      <c r="U2444">
        <v>183</v>
      </c>
      <c r="V2444">
        <v>0</v>
      </c>
      <c r="W2444">
        <v>1243</v>
      </c>
      <c r="X2444">
        <v>1</v>
      </c>
      <c r="Y2444">
        <v>30215</v>
      </c>
      <c r="Z2444">
        <v>59</v>
      </c>
      <c r="AA2444">
        <v>95</v>
      </c>
      <c r="AB2444" t="s">
        <v>12052</v>
      </c>
    </row>
    <row r="2445" spans="1:28" x14ac:dyDescent="0.3">
      <c r="A2445" s="4" t="s">
        <v>12054</v>
      </c>
      <c r="B2445" t="s">
        <v>67</v>
      </c>
      <c r="C2445" t="s">
        <v>3583</v>
      </c>
      <c r="D2445" t="s">
        <v>58</v>
      </c>
      <c r="E2445">
        <v>2012</v>
      </c>
      <c r="F2445">
        <v>114</v>
      </c>
      <c r="G2445" t="s">
        <v>6131</v>
      </c>
      <c r="H2445" t="s">
        <v>12055</v>
      </c>
      <c r="I2445" s="4">
        <v>14000000</v>
      </c>
      <c r="J2445" s="4" t="s">
        <v>24161</v>
      </c>
      <c r="K2445">
        <v>6.2</v>
      </c>
      <c r="L2445">
        <v>2.35</v>
      </c>
      <c r="M2445" t="s">
        <v>612</v>
      </c>
      <c r="N2445" t="s">
        <v>12053</v>
      </c>
      <c r="O2445">
        <v>89</v>
      </c>
      <c r="P2445" t="s">
        <v>1765</v>
      </c>
      <c r="Q2445">
        <v>22000</v>
      </c>
      <c r="R2445" t="s">
        <v>1236</v>
      </c>
      <c r="S2445">
        <v>2000</v>
      </c>
      <c r="T2445" t="s">
        <v>5051</v>
      </c>
      <c r="U2445">
        <v>920</v>
      </c>
      <c r="V2445">
        <v>10000</v>
      </c>
      <c r="W2445">
        <v>25804</v>
      </c>
      <c r="X2445">
        <v>2</v>
      </c>
      <c r="Y2445">
        <v>48162</v>
      </c>
      <c r="Z2445">
        <v>195</v>
      </c>
      <c r="AA2445">
        <v>140</v>
      </c>
      <c r="AB2445" t="s">
        <v>12056</v>
      </c>
    </row>
    <row r="2446" spans="1:28" x14ac:dyDescent="0.3">
      <c r="A2446" s="4" t="s">
        <v>12057</v>
      </c>
      <c r="B2446" t="s">
        <v>67</v>
      </c>
      <c r="C2446" t="s">
        <v>68</v>
      </c>
      <c r="D2446" t="s">
        <v>58</v>
      </c>
      <c r="E2446">
        <v>2007</v>
      </c>
      <c r="F2446">
        <v>119</v>
      </c>
      <c r="G2446" t="s">
        <v>10</v>
      </c>
      <c r="H2446" t="s">
        <v>12058</v>
      </c>
      <c r="I2446" s="4">
        <v>20000000</v>
      </c>
      <c r="J2446" s="4">
        <v>121463226</v>
      </c>
      <c r="K2446">
        <v>7.6</v>
      </c>
      <c r="L2446">
        <v>1.85</v>
      </c>
      <c r="M2446" t="s">
        <v>612</v>
      </c>
      <c r="N2446" t="s">
        <v>6546</v>
      </c>
      <c r="O2446">
        <v>99</v>
      </c>
      <c r="P2446" t="s">
        <v>209</v>
      </c>
      <c r="Q2446">
        <v>15000</v>
      </c>
      <c r="R2446" t="s">
        <v>651</v>
      </c>
      <c r="S2446">
        <v>833</v>
      </c>
      <c r="T2446" t="s">
        <v>4376</v>
      </c>
      <c r="U2446">
        <v>778</v>
      </c>
      <c r="V2446">
        <v>0</v>
      </c>
      <c r="W2446">
        <v>17584</v>
      </c>
      <c r="X2446">
        <v>2</v>
      </c>
      <c r="Y2446">
        <v>422606</v>
      </c>
      <c r="Z2446">
        <v>256</v>
      </c>
      <c r="AA2446">
        <v>555</v>
      </c>
      <c r="AB2446" t="s">
        <v>12059</v>
      </c>
    </row>
    <row r="2447" spans="1:28" x14ac:dyDescent="0.3">
      <c r="A2447" s="4" t="s">
        <v>12060</v>
      </c>
      <c r="B2447" t="s">
        <v>67</v>
      </c>
      <c r="C2447" t="s">
        <v>68</v>
      </c>
      <c r="D2447" t="s">
        <v>58</v>
      </c>
      <c r="E2447">
        <v>2009</v>
      </c>
      <c r="F2447">
        <v>103</v>
      </c>
      <c r="G2447" t="s">
        <v>9178</v>
      </c>
      <c r="H2447" t="s">
        <v>12061</v>
      </c>
      <c r="I2447" s="4" t="s">
        <v>24161</v>
      </c>
      <c r="J2447" s="4">
        <v>90485233</v>
      </c>
      <c r="K2447">
        <v>4.0999999999999996</v>
      </c>
      <c r="L2447">
        <v>1.85</v>
      </c>
      <c r="M2447" t="s">
        <v>69</v>
      </c>
      <c r="N2447" t="s">
        <v>9500</v>
      </c>
      <c r="O2447">
        <v>0</v>
      </c>
      <c r="P2447" t="s">
        <v>5398</v>
      </c>
      <c r="Q2447">
        <v>923</v>
      </c>
      <c r="R2447" t="s">
        <v>9578</v>
      </c>
      <c r="S2447">
        <v>619</v>
      </c>
      <c r="T2447" t="s">
        <v>8327</v>
      </c>
      <c r="U2447">
        <v>543</v>
      </c>
      <c r="V2447">
        <v>804</v>
      </c>
      <c r="W2447">
        <v>3699</v>
      </c>
      <c r="X2447">
        <v>0</v>
      </c>
      <c r="Y2447">
        <v>9544</v>
      </c>
      <c r="Z2447">
        <v>44</v>
      </c>
      <c r="AA2447">
        <v>45</v>
      </c>
      <c r="AB2447" t="s">
        <v>12062</v>
      </c>
    </row>
    <row r="2448" spans="1:28" x14ac:dyDescent="0.3">
      <c r="A2448" s="4" t="s">
        <v>12064</v>
      </c>
      <c r="B2448" t="s">
        <v>67</v>
      </c>
      <c r="C2448" t="s">
        <v>1487</v>
      </c>
      <c r="D2448" t="s">
        <v>58</v>
      </c>
      <c r="E2448">
        <v>2014</v>
      </c>
      <c r="F2448">
        <v>91</v>
      </c>
      <c r="G2448" t="s">
        <v>5765</v>
      </c>
      <c r="H2448" t="s">
        <v>12065</v>
      </c>
      <c r="I2448" s="4">
        <v>18000000</v>
      </c>
      <c r="J2448" s="4" t="s">
        <v>24161</v>
      </c>
      <c r="K2448">
        <v>5.3</v>
      </c>
      <c r="L2448">
        <v>2.35</v>
      </c>
      <c r="M2448" t="s">
        <v>612</v>
      </c>
      <c r="N2448" t="s">
        <v>12063</v>
      </c>
      <c r="O2448">
        <v>512</v>
      </c>
      <c r="P2448" t="s">
        <v>4850</v>
      </c>
      <c r="Q2448">
        <v>11000</v>
      </c>
      <c r="R2448" t="s">
        <v>9848</v>
      </c>
      <c r="S2448">
        <v>918</v>
      </c>
      <c r="T2448" t="s">
        <v>1080</v>
      </c>
      <c r="U2448">
        <v>413</v>
      </c>
      <c r="V2448">
        <v>0</v>
      </c>
      <c r="W2448">
        <v>13545</v>
      </c>
      <c r="X2448">
        <v>2</v>
      </c>
      <c r="Y2448">
        <v>5693</v>
      </c>
      <c r="Z2448">
        <v>59</v>
      </c>
      <c r="AA2448">
        <v>34</v>
      </c>
      <c r="AB2448" t="s">
        <v>12066</v>
      </c>
    </row>
    <row r="2449" spans="1:28" x14ac:dyDescent="0.3">
      <c r="A2449" s="4" t="s">
        <v>12069</v>
      </c>
      <c r="B2449" t="s">
        <v>67</v>
      </c>
      <c r="C2449" t="s">
        <v>68</v>
      </c>
      <c r="D2449" t="s">
        <v>58</v>
      </c>
      <c r="E2449">
        <v>2008</v>
      </c>
      <c r="F2449">
        <v>98</v>
      </c>
      <c r="G2449" t="s">
        <v>4816</v>
      </c>
      <c r="H2449" t="s">
        <v>12071</v>
      </c>
      <c r="I2449" s="4">
        <v>23000000</v>
      </c>
      <c r="J2449" s="4">
        <v>58006147</v>
      </c>
      <c r="K2449">
        <v>6.2</v>
      </c>
      <c r="L2449">
        <v>1.85</v>
      </c>
      <c r="M2449" t="s">
        <v>69</v>
      </c>
      <c r="N2449" t="s">
        <v>1096</v>
      </c>
      <c r="O2449">
        <v>209</v>
      </c>
      <c r="P2449" t="s">
        <v>12068</v>
      </c>
      <c r="Q2449">
        <v>158</v>
      </c>
      <c r="R2449" t="s">
        <v>12067</v>
      </c>
      <c r="S2449">
        <v>152</v>
      </c>
      <c r="T2449" t="s">
        <v>12070</v>
      </c>
      <c r="U2449">
        <v>129</v>
      </c>
      <c r="V2449">
        <v>0</v>
      </c>
      <c r="W2449">
        <v>816</v>
      </c>
      <c r="X2449">
        <v>2</v>
      </c>
      <c r="Y2449">
        <v>67653</v>
      </c>
      <c r="Z2449">
        <v>97</v>
      </c>
      <c r="AA2449">
        <v>108</v>
      </c>
      <c r="AB2449" t="s">
        <v>12072</v>
      </c>
    </row>
    <row r="2450" spans="1:28" x14ac:dyDescent="0.3">
      <c r="A2450" s="4" t="s">
        <v>12075</v>
      </c>
      <c r="B2450" t="s">
        <v>67</v>
      </c>
      <c r="C2450" t="s">
        <v>68</v>
      </c>
      <c r="D2450" t="s">
        <v>58</v>
      </c>
      <c r="E2450">
        <v>2005</v>
      </c>
      <c r="F2450">
        <v>80</v>
      </c>
      <c r="G2450" t="s">
        <v>12074</v>
      </c>
      <c r="H2450" t="s">
        <v>12076</v>
      </c>
      <c r="I2450" s="4">
        <v>17500000</v>
      </c>
      <c r="J2450" s="4">
        <v>51053787</v>
      </c>
      <c r="K2450">
        <v>6.5</v>
      </c>
      <c r="L2450">
        <v>1.85</v>
      </c>
      <c r="M2450" t="s">
        <v>122</v>
      </c>
      <c r="N2450" t="s">
        <v>12073</v>
      </c>
      <c r="O2450">
        <v>19</v>
      </c>
      <c r="P2450" t="s">
        <v>284</v>
      </c>
      <c r="Q2450">
        <v>11000</v>
      </c>
      <c r="R2450" t="s">
        <v>1674</v>
      </c>
      <c r="S2450">
        <v>979</v>
      </c>
      <c r="T2450" t="s">
        <v>3515</v>
      </c>
      <c r="U2450">
        <v>854</v>
      </c>
      <c r="V2450">
        <v>0</v>
      </c>
      <c r="W2450">
        <v>14385</v>
      </c>
      <c r="X2450">
        <v>1</v>
      </c>
      <c r="Y2450">
        <v>45900</v>
      </c>
      <c r="Z2450">
        <v>142</v>
      </c>
      <c r="AA2450">
        <v>247</v>
      </c>
      <c r="AB2450" t="s">
        <v>12077</v>
      </c>
    </row>
    <row r="2451" spans="1:28" x14ac:dyDescent="0.3">
      <c r="A2451" s="4" t="s">
        <v>12079</v>
      </c>
      <c r="B2451" t="s">
        <v>67</v>
      </c>
      <c r="C2451" t="s">
        <v>86</v>
      </c>
      <c r="D2451" t="s">
        <v>58</v>
      </c>
      <c r="E2451">
        <v>2004</v>
      </c>
      <c r="F2451">
        <v>121</v>
      </c>
      <c r="G2451" t="s">
        <v>1980</v>
      </c>
      <c r="H2451" t="s">
        <v>12081</v>
      </c>
      <c r="I2451" s="4">
        <v>17500000</v>
      </c>
      <c r="J2451" s="4">
        <v>23472900</v>
      </c>
      <c r="K2451">
        <v>8.1</v>
      </c>
      <c r="L2451">
        <v>2.35</v>
      </c>
      <c r="M2451" t="s">
        <v>69</v>
      </c>
      <c r="N2451" t="s">
        <v>12078</v>
      </c>
      <c r="O2451">
        <v>83</v>
      </c>
      <c r="P2451" t="s">
        <v>279</v>
      </c>
      <c r="Q2451">
        <v>3000</v>
      </c>
      <c r="R2451" t="s">
        <v>4138</v>
      </c>
      <c r="S2451">
        <v>460</v>
      </c>
      <c r="T2451" t="s">
        <v>12080</v>
      </c>
      <c r="U2451">
        <v>242</v>
      </c>
      <c r="V2451">
        <v>12000</v>
      </c>
      <c r="W2451">
        <v>4142</v>
      </c>
      <c r="X2451">
        <v>1</v>
      </c>
      <c r="Y2451">
        <v>264533</v>
      </c>
      <c r="Z2451">
        <v>187</v>
      </c>
      <c r="AA2451">
        <v>609</v>
      </c>
      <c r="AB2451" t="s">
        <v>12082</v>
      </c>
    </row>
    <row r="2452" spans="1:28" x14ac:dyDescent="0.3">
      <c r="A2452" s="4" t="s">
        <v>12085</v>
      </c>
      <c r="B2452" t="s">
        <v>67</v>
      </c>
      <c r="C2452" t="s">
        <v>1487</v>
      </c>
      <c r="D2452" t="s">
        <v>58</v>
      </c>
      <c r="E2452">
        <v>2007</v>
      </c>
      <c r="F2452">
        <v>94</v>
      </c>
      <c r="G2452" t="s">
        <v>491</v>
      </c>
      <c r="H2452" t="s">
        <v>12086</v>
      </c>
      <c r="I2452" s="4">
        <v>24000000</v>
      </c>
      <c r="J2452" s="4">
        <v>39687528</v>
      </c>
      <c r="K2452">
        <v>6.3</v>
      </c>
      <c r="L2452">
        <v>2.35</v>
      </c>
      <c r="M2452" t="s">
        <v>612</v>
      </c>
      <c r="N2452" t="s">
        <v>12083</v>
      </c>
      <c r="O2452">
        <v>87</v>
      </c>
      <c r="P2452" t="s">
        <v>12084</v>
      </c>
      <c r="Q2452">
        <v>866</v>
      </c>
      <c r="R2452" t="s">
        <v>1363</v>
      </c>
      <c r="S2452">
        <v>794</v>
      </c>
      <c r="T2452" t="s">
        <v>4414</v>
      </c>
      <c r="U2452">
        <v>280</v>
      </c>
      <c r="V2452">
        <v>0</v>
      </c>
      <c r="W2452">
        <v>2124</v>
      </c>
      <c r="X2452">
        <v>1</v>
      </c>
      <c r="Y2452">
        <v>140780</v>
      </c>
      <c r="Z2452">
        <v>193</v>
      </c>
      <c r="AA2452">
        <v>376</v>
      </c>
      <c r="AB2452" t="s">
        <v>12087</v>
      </c>
    </row>
    <row r="2453" spans="1:28" x14ac:dyDescent="0.3">
      <c r="A2453" s="4" t="s">
        <v>12090</v>
      </c>
      <c r="B2453" t="s">
        <v>67</v>
      </c>
      <c r="C2453" t="s">
        <v>68</v>
      </c>
      <c r="D2453" t="s">
        <v>58</v>
      </c>
      <c r="E2453">
        <v>2013</v>
      </c>
      <c r="F2453">
        <v>93</v>
      </c>
      <c r="G2453" t="s">
        <v>12089</v>
      </c>
      <c r="H2453" t="s">
        <v>12092</v>
      </c>
      <c r="I2453" s="4">
        <v>17500000</v>
      </c>
      <c r="J2453" s="4">
        <v>7017178</v>
      </c>
      <c r="K2453">
        <v>4.4000000000000004</v>
      </c>
      <c r="L2453">
        <v>2.35</v>
      </c>
      <c r="M2453" t="s">
        <v>122</v>
      </c>
      <c r="N2453" t="s">
        <v>12088</v>
      </c>
      <c r="O2453">
        <v>148</v>
      </c>
      <c r="P2453" t="s">
        <v>3090</v>
      </c>
      <c r="Q2453">
        <v>549</v>
      </c>
      <c r="R2453" t="s">
        <v>11561</v>
      </c>
      <c r="S2453">
        <v>269</v>
      </c>
      <c r="T2453" t="s">
        <v>12091</v>
      </c>
      <c r="U2453">
        <v>170</v>
      </c>
      <c r="V2453">
        <v>0</v>
      </c>
      <c r="W2453">
        <v>1373</v>
      </c>
      <c r="X2453">
        <v>5</v>
      </c>
      <c r="Y2453">
        <v>1633</v>
      </c>
      <c r="Z2453">
        <v>40</v>
      </c>
      <c r="AA2453">
        <v>17</v>
      </c>
      <c r="AB2453" t="s">
        <v>12093</v>
      </c>
    </row>
    <row r="2454" spans="1:28" x14ac:dyDescent="0.3">
      <c r="A2454" s="4" t="s">
        <v>12095</v>
      </c>
      <c r="B2454" t="s">
        <v>67</v>
      </c>
      <c r="C2454" t="s">
        <v>68</v>
      </c>
      <c r="D2454" t="s">
        <v>58</v>
      </c>
      <c r="E2454">
        <v>2014</v>
      </c>
      <c r="F2454">
        <v>93</v>
      </c>
      <c r="G2454" t="s">
        <v>89</v>
      </c>
      <c r="H2454" t="s">
        <v>12097</v>
      </c>
      <c r="I2454" s="4">
        <v>18000000</v>
      </c>
      <c r="J2454" s="4" t="s">
        <v>24161</v>
      </c>
      <c r="K2454">
        <v>4.5999999999999996</v>
      </c>
      <c r="L2454">
        <v>2.35</v>
      </c>
      <c r="M2454" t="s">
        <v>612</v>
      </c>
      <c r="N2454" t="s">
        <v>12094</v>
      </c>
      <c r="O2454">
        <v>32</v>
      </c>
      <c r="P2454" t="s">
        <v>1002</v>
      </c>
      <c r="Q2454">
        <v>13000</v>
      </c>
      <c r="R2454" t="s">
        <v>3536</v>
      </c>
      <c r="S2454">
        <v>1000</v>
      </c>
      <c r="T2454" t="s">
        <v>12096</v>
      </c>
      <c r="U2454">
        <v>1000</v>
      </c>
      <c r="V2454">
        <v>0</v>
      </c>
      <c r="W2454">
        <v>16735</v>
      </c>
      <c r="X2454">
        <v>4</v>
      </c>
      <c r="Y2454">
        <v>13133</v>
      </c>
      <c r="Z2454">
        <v>46</v>
      </c>
      <c r="AA2454">
        <v>101</v>
      </c>
      <c r="AB2454" t="s">
        <v>12098</v>
      </c>
    </row>
    <row r="2455" spans="1:28" x14ac:dyDescent="0.3">
      <c r="A2455" s="4" t="s">
        <v>12102</v>
      </c>
      <c r="B2455" t="s">
        <v>67</v>
      </c>
      <c r="C2455" t="s">
        <v>68</v>
      </c>
      <c r="D2455" t="s">
        <v>58</v>
      </c>
      <c r="E2455">
        <v>2002</v>
      </c>
      <c r="F2455">
        <v>116</v>
      </c>
      <c r="G2455" t="s">
        <v>2144</v>
      </c>
      <c r="H2455" t="s">
        <v>12104</v>
      </c>
      <c r="I2455" s="4">
        <v>17500000</v>
      </c>
      <c r="J2455" s="4">
        <v>325491</v>
      </c>
      <c r="K2455">
        <v>6</v>
      </c>
      <c r="L2455">
        <v>1.85</v>
      </c>
      <c r="M2455" t="s">
        <v>612</v>
      </c>
      <c r="N2455" t="s">
        <v>12099</v>
      </c>
      <c r="O2455">
        <v>0</v>
      </c>
      <c r="P2455" t="s">
        <v>12101</v>
      </c>
      <c r="Q2455">
        <v>109</v>
      </c>
      <c r="R2455" t="s">
        <v>12100</v>
      </c>
      <c r="S2455">
        <v>67</v>
      </c>
      <c r="T2455" t="s">
        <v>12103</v>
      </c>
      <c r="U2455">
        <v>50</v>
      </c>
      <c r="V2455">
        <v>204</v>
      </c>
      <c r="W2455">
        <v>245</v>
      </c>
      <c r="X2455">
        <v>0</v>
      </c>
      <c r="Y2455">
        <v>4387</v>
      </c>
      <c r="Z2455">
        <v>38</v>
      </c>
      <c r="AA2455">
        <v>67</v>
      </c>
      <c r="AB2455" t="s">
        <v>12105</v>
      </c>
    </row>
    <row r="2456" spans="1:28" x14ac:dyDescent="0.3">
      <c r="A2456" s="4" t="s">
        <v>12107</v>
      </c>
      <c r="B2456" t="s">
        <v>67</v>
      </c>
      <c r="C2456" t="s">
        <v>68</v>
      </c>
      <c r="D2456" t="s">
        <v>58</v>
      </c>
      <c r="E2456">
        <v>2001</v>
      </c>
      <c r="F2456">
        <v>101</v>
      </c>
      <c r="G2456" t="s">
        <v>9737</v>
      </c>
      <c r="H2456" t="s">
        <v>12109</v>
      </c>
      <c r="I2456" s="4">
        <v>17000000</v>
      </c>
      <c r="J2456" s="4">
        <v>96471845</v>
      </c>
      <c r="K2456">
        <v>7.6</v>
      </c>
      <c r="L2456">
        <v>1.85</v>
      </c>
      <c r="M2456" t="s">
        <v>69</v>
      </c>
      <c r="N2456" t="s">
        <v>3575</v>
      </c>
      <c r="O2456">
        <v>448</v>
      </c>
      <c r="P2456" t="s">
        <v>8223</v>
      </c>
      <c r="Q2456">
        <v>482</v>
      </c>
      <c r="R2456" t="s">
        <v>12106</v>
      </c>
      <c r="S2456">
        <v>203</v>
      </c>
      <c r="T2456" t="s">
        <v>12108</v>
      </c>
      <c r="U2456">
        <v>83</v>
      </c>
      <c r="V2456">
        <v>20000</v>
      </c>
      <c r="W2456">
        <v>956</v>
      </c>
      <c r="X2456">
        <v>0</v>
      </c>
      <c r="Y2456">
        <v>268581</v>
      </c>
      <c r="Z2456">
        <v>239</v>
      </c>
      <c r="AA2456">
        <v>1109</v>
      </c>
      <c r="AB2456" t="s">
        <v>12110</v>
      </c>
    </row>
    <row r="2457" spans="1:28" x14ac:dyDescent="0.3">
      <c r="A2457" s="4" t="s">
        <v>12112</v>
      </c>
      <c r="B2457" t="s">
        <v>67</v>
      </c>
      <c r="C2457" t="s">
        <v>68</v>
      </c>
      <c r="D2457" t="s">
        <v>58</v>
      </c>
      <c r="E2457">
        <v>1986</v>
      </c>
      <c r="F2457">
        <v>154</v>
      </c>
      <c r="G2457" t="s">
        <v>100</v>
      </c>
      <c r="H2457" t="s">
        <v>12113</v>
      </c>
      <c r="I2457" s="4">
        <v>18500000</v>
      </c>
      <c r="J2457" s="4">
        <v>85200000</v>
      </c>
      <c r="K2457">
        <v>8.4</v>
      </c>
      <c r="L2457">
        <v>1.85</v>
      </c>
      <c r="M2457" t="s">
        <v>612</v>
      </c>
      <c r="N2457" t="s">
        <v>59</v>
      </c>
      <c r="O2457">
        <v>0</v>
      </c>
      <c r="P2457" t="s">
        <v>3023</v>
      </c>
      <c r="Q2457">
        <v>2000</v>
      </c>
      <c r="R2457" t="s">
        <v>12111</v>
      </c>
      <c r="S2457">
        <v>626</v>
      </c>
      <c r="T2457" t="s">
        <v>1735</v>
      </c>
      <c r="U2457">
        <v>604</v>
      </c>
      <c r="V2457">
        <v>18000</v>
      </c>
      <c r="W2457">
        <v>4228</v>
      </c>
      <c r="X2457">
        <v>1</v>
      </c>
      <c r="Y2457">
        <v>488537</v>
      </c>
      <c r="Z2457">
        <v>250</v>
      </c>
      <c r="AA2457">
        <v>1076</v>
      </c>
      <c r="AB2457" t="s">
        <v>12114</v>
      </c>
    </row>
    <row r="2458" spans="1:28" x14ac:dyDescent="0.3">
      <c r="A2458" s="4" t="s">
        <v>12119</v>
      </c>
      <c r="B2458" t="s">
        <v>67</v>
      </c>
      <c r="C2458" t="s">
        <v>68</v>
      </c>
      <c r="D2458" t="s">
        <v>58</v>
      </c>
      <c r="E2458">
        <v>1964</v>
      </c>
      <c r="F2458">
        <v>170</v>
      </c>
      <c r="G2458" t="s">
        <v>12117</v>
      </c>
      <c r="H2458" t="s">
        <v>12121</v>
      </c>
      <c r="I2458" s="4">
        <v>17000000</v>
      </c>
      <c r="J2458" s="4">
        <v>72000000</v>
      </c>
      <c r="K2458">
        <v>7.9</v>
      </c>
      <c r="L2458">
        <v>2.2000000000000002</v>
      </c>
      <c r="M2458" t="s">
        <v>6035</v>
      </c>
      <c r="N2458" t="s">
        <v>12115</v>
      </c>
      <c r="O2458">
        <v>165</v>
      </c>
      <c r="P2458" t="s">
        <v>12118</v>
      </c>
      <c r="Q2458">
        <v>453</v>
      </c>
      <c r="R2458" t="s">
        <v>12116</v>
      </c>
      <c r="S2458">
        <v>272</v>
      </c>
      <c r="T2458" t="s">
        <v>12120</v>
      </c>
      <c r="U2458">
        <v>244</v>
      </c>
      <c r="V2458">
        <v>0</v>
      </c>
      <c r="W2458">
        <v>1164</v>
      </c>
      <c r="X2458">
        <v>1</v>
      </c>
      <c r="Y2458">
        <v>66959</v>
      </c>
      <c r="Z2458">
        <v>82</v>
      </c>
      <c r="AA2458">
        <v>258</v>
      </c>
      <c r="AB2458" t="s">
        <v>12122</v>
      </c>
    </row>
    <row r="2459" spans="1:28" x14ac:dyDescent="0.3">
      <c r="A2459" s="4" t="s">
        <v>12123</v>
      </c>
      <c r="B2459" t="s">
        <v>67</v>
      </c>
      <c r="C2459" t="s">
        <v>68</v>
      </c>
      <c r="D2459" t="s">
        <v>58</v>
      </c>
      <c r="E2459">
        <v>1997</v>
      </c>
      <c r="F2459">
        <v>99</v>
      </c>
      <c r="G2459" t="s">
        <v>3046</v>
      </c>
      <c r="H2459" t="s">
        <v>12124</v>
      </c>
      <c r="I2459" s="4">
        <v>17000000</v>
      </c>
      <c r="J2459" s="4">
        <v>72219395</v>
      </c>
      <c r="K2459">
        <v>5.6</v>
      </c>
      <c r="L2459">
        <v>2.35</v>
      </c>
      <c r="M2459" t="s">
        <v>612</v>
      </c>
      <c r="N2459" t="s">
        <v>4836</v>
      </c>
      <c r="O2459">
        <v>13</v>
      </c>
      <c r="P2459" t="s">
        <v>5336</v>
      </c>
      <c r="Q2459">
        <v>45000</v>
      </c>
      <c r="R2459" t="s">
        <v>2495</v>
      </c>
      <c r="S2459">
        <v>4000</v>
      </c>
      <c r="T2459" t="s">
        <v>2280</v>
      </c>
      <c r="U2459">
        <v>681</v>
      </c>
      <c r="V2459">
        <v>0</v>
      </c>
      <c r="W2459">
        <v>50284</v>
      </c>
      <c r="X2459">
        <v>1</v>
      </c>
      <c r="Y2459">
        <v>105585</v>
      </c>
      <c r="Z2459">
        <v>140</v>
      </c>
      <c r="AA2459">
        <v>419</v>
      </c>
      <c r="AB2459" t="s">
        <v>12125</v>
      </c>
    </row>
    <row r="2460" spans="1:28" x14ac:dyDescent="0.3">
      <c r="A2460" s="4" t="s">
        <v>12126</v>
      </c>
      <c r="B2460" t="s">
        <v>67</v>
      </c>
      <c r="C2460" t="s">
        <v>68</v>
      </c>
      <c r="D2460" t="s">
        <v>58</v>
      </c>
      <c r="E2460">
        <v>2014</v>
      </c>
      <c r="F2460">
        <v>104</v>
      </c>
      <c r="G2460" t="s">
        <v>10</v>
      </c>
      <c r="H2460" t="s">
        <v>12127</v>
      </c>
      <c r="I2460" s="4">
        <v>17000000</v>
      </c>
      <c r="J2460" s="4">
        <v>82389560</v>
      </c>
      <c r="K2460">
        <v>6.5</v>
      </c>
      <c r="L2460">
        <v>1.85</v>
      </c>
      <c r="M2460" t="s">
        <v>612</v>
      </c>
      <c r="N2460" t="s">
        <v>7421</v>
      </c>
      <c r="O2460">
        <v>42</v>
      </c>
      <c r="P2460" t="s">
        <v>4504</v>
      </c>
      <c r="Q2460">
        <v>839</v>
      </c>
      <c r="R2460" t="s">
        <v>641</v>
      </c>
      <c r="S2460">
        <v>756</v>
      </c>
      <c r="T2460" t="s">
        <v>1124</v>
      </c>
      <c r="U2460">
        <v>613</v>
      </c>
      <c r="V2460">
        <v>14000</v>
      </c>
      <c r="W2460">
        <v>3627</v>
      </c>
      <c r="X2460">
        <v>1</v>
      </c>
      <c r="Y2460">
        <v>106820</v>
      </c>
      <c r="Z2460">
        <v>129</v>
      </c>
      <c r="AA2460">
        <v>147</v>
      </c>
      <c r="AB2460" t="s">
        <v>12128</v>
      </c>
    </row>
    <row r="2461" spans="1:28" x14ac:dyDescent="0.3">
      <c r="A2461" s="4" t="s">
        <v>12130</v>
      </c>
      <c r="B2461" t="s">
        <v>67</v>
      </c>
      <c r="C2461" t="s">
        <v>68</v>
      </c>
      <c r="D2461" t="s">
        <v>58</v>
      </c>
      <c r="E2461">
        <v>2004</v>
      </c>
      <c r="F2461">
        <v>126</v>
      </c>
      <c r="G2461" t="s">
        <v>11359</v>
      </c>
      <c r="H2461" t="s">
        <v>12131</v>
      </c>
      <c r="I2461" s="4">
        <v>12000000</v>
      </c>
      <c r="J2461" s="4">
        <v>71502303</v>
      </c>
      <c r="K2461">
        <v>7.5</v>
      </c>
      <c r="L2461">
        <v>1.85</v>
      </c>
      <c r="M2461" t="s">
        <v>612</v>
      </c>
      <c r="N2461" t="s">
        <v>8183</v>
      </c>
      <c r="O2461">
        <v>729</v>
      </c>
      <c r="P2461" t="s">
        <v>2683</v>
      </c>
      <c r="Q2461">
        <v>912</v>
      </c>
      <c r="R2461" t="s">
        <v>12129</v>
      </c>
      <c r="S2461">
        <v>306</v>
      </c>
      <c r="T2461" t="s">
        <v>119</v>
      </c>
      <c r="U2461">
        <v>284</v>
      </c>
      <c r="V2461">
        <v>0</v>
      </c>
      <c r="W2461">
        <v>2170</v>
      </c>
      <c r="X2461">
        <v>0</v>
      </c>
      <c r="Y2461">
        <v>149966</v>
      </c>
      <c r="Z2461">
        <v>285</v>
      </c>
      <c r="AA2461">
        <v>835</v>
      </c>
      <c r="AB2461" t="s">
        <v>12132</v>
      </c>
    </row>
    <row r="2462" spans="1:28" x14ac:dyDescent="0.3">
      <c r="A2462" s="4" t="s">
        <v>12135</v>
      </c>
      <c r="B2462" t="s">
        <v>67</v>
      </c>
      <c r="C2462" t="s">
        <v>68</v>
      </c>
      <c r="D2462" t="s">
        <v>58</v>
      </c>
      <c r="E2462">
        <v>2006</v>
      </c>
      <c r="F2462">
        <v>110</v>
      </c>
      <c r="G2462" t="s">
        <v>10</v>
      </c>
      <c r="H2462" t="s">
        <v>12136</v>
      </c>
      <c r="I2462" s="4">
        <v>17500000</v>
      </c>
      <c r="J2462" s="4">
        <v>19179969</v>
      </c>
      <c r="K2462">
        <v>6.3</v>
      </c>
      <c r="L2462">
        <v>2.35</v>
      </c>
      <c r="M2462" t="s">
        <v>612</v>
      </c>
      <c r="N2462" t="s">
        <v>4944</v>
      </c>
      <c r="O2462">
        <v>422</v>
      </c>
      <c r="P2462" t="s">
        <v>12134</v>
      </c>
      <c r="Q2462">
        <v>33000</v>
      </c>
      <c r="R2462" t="s">
        <v>12133</v>
      </c>
      <c r="S2462">
        <v>459</v>
      </c>
      <c r="T2462" t="s">
        <v>4944</v>
      </c>
      <c r="U2462">
        <v>422</v>
      </c>
      <c r="V2462">
        <v>0</v>
      </c>
      <c r="W2462">
        <v>35345</v>
      </c>
      <c r="X2462">
        <v>2</v>
      </c>
      <c r="Y2462">
        <v>54710</v>
      </c>
      <c r="Z2462">
        <v>91</v>
      </c>
      <c r="AA2462">
        <v>177</v>
      </c>
      <c r="AB2462" t="s">
        <v>12137</v>
      </c>
    </row>
    <row r="2463" spans="1:28" x14ac:dyDescent="0.3">
      <c r="A2463" s="4" t="s">
        <v>12138</v>
      </c>
      <c r="B2463" t="s">
        <v>67</v>
      </c>
      <c r="C2463" t="s">
        <v>68</v>
      </c>
      <c r="D2463" t="s">
        <v>58</v>
      </c>
      <c r="E2463">
        <v>1978</v>
      </c>
      <c r="F2463">
        <v>101</v>
      </c>
      <c r="G2463" t="s">
        <v>5544</v>
      </c>
      <c r="H2463" t="s">
        <v>12139</v>
      </c>
      <c r="I2463" s="4">
        <v>300000</v>
      </c>
      <c r="J2463" s="4">
        <v>47000000</v>
      </c>
      <c r="K2463">
        <v>7.9</v>
      </c>
      <c r="L2463">
        <v>2.35</v>
      </c>
      <c r="M2463" t="s">
        <v>612</v>
      </c>
      <c r="N2463" t="s">
        <v>5370</v>
      </c>
      <c r="O2463">
        <v>0</v>
      </c>
      <c r="P2463" t="s">
        <v>1753</v>
      </c>
      <c r="Q2463">
        <v>2000</v>
      </c>
      <c r="R2463" t="s">
        <v>10161</v>
      </c>
      <c r="S2463">
        <v>742</v>
      </c>
      <c r="T2463" t="s">
        <v>5545</v>
      </c>
      <c r="U2463">
        <v>598</v>
      </c>
      <c r="V2463">
        <v>12000</v>
      </c>
      <c r="W2463">
        <v>4400</v>
      </c>
      <c r="X2463">
        <v>0</v>
      </c>
      <c r="Y2463">
        <v>157857</v>
      </c>
      <c r="Z2463">
        <v>318</v>
      </c>
      <c r="AA2463">
        <v>1191</v>
      </c>
      <c r="AB2463" t="s">
        <v>12140</v>
      </c>
    </row>
    <row r="2464" spans="1:28" x14ac:dyDescent="0.3">
      <c r="A2464" s="4" t="s">
        <v>12143</v>
      </c>
      <c r="B2464" t="s">
        <v>67</v>
      </c>
      <c r="C2464" t="s">
        <v>68</v>
      </c>
      <c r="D2464" t="s">
        <v>58</v>
      </c>
      <c r="E2464">
        <v>2003</v>
      </c>
      <c r="F2464">
        <v>87</v>
      </c>
      <c r="G2464" t="s">
        <v>12142</v>
      </c>
      <c r="H2464" t="s">
        <v>12144</v>
      </c>
      <c r="I2464" s="4">
        <v>17000000</v>
      </c>
      <c r="J2464" s="4">
        <v>37566230</v>
      </c>
      <c r="K2464">
        <v>5.0999999999999996</v>
      </c>
      <c r="L2464">
        <v>1.85</v>
      </c>
      <c r="M2464" t="s">
        <v>122</v>
      </c>
      <c r="N2464" t="s">
        <v>12141</v>
      </c>
      <c r="O2464">
        <v>9</v>
      </c>
      <c r="P2464" t="s">
        <v>2639</v>
      </c>
      <c r="Q2464">
        <v>818</v>
      </c>
      <c r="R2464" t="s">
        <v>1356</v>
      </c>
      <c r="S2464">
        <v>636</v>
      </c>
      <c r="T2464" t="s">
        <v>2201</v>
      </c>
      <c r="U2464">
        <v>503</v>
      </c>
      <c r="V2464">
        <v>309</v>
      </c>
      <c r="W2464">
        <v>2164</v>
      </c>
      <c r="X2464">
        <v>1</v>
      </c>
      <c r="Y2464">
        <v>3407</v>
      </c>
      <c r="Z2464">
        <v>52</v>
      </c>
      <c r="AA2464">
        <v>48</v>
      </c>
      <c r="AB2464" t="s">
        <v>12145</v>
      </c>
    </row>
    <row r="2465" spans="1:28" x14ac:dyDescent="0.3">
      <c r="A2465" s="4" t="s">
        <v>12146</v>
      </c>
      <c r="B2465" t="s">
        <v>67</v>
      </c>
      <c r="C2465" t="s">
        <v>68</v>
      </c>
      <c r="D2465" t="s">
        <v>58</v>
      </c>
      <c r="E2465">
        <v>2013</v>
      </c>
      <c r="F2465">
        <v>123</v>
      </c>
      <c r="G2465" t="s">
        <v>2545</v>
      </c>
      <c r="H2465" t="s">
        <v>12147</v>
      </c>
      <c r="I2465" s="4">
        <v>17000000</v>
      </c>
      <c r="J2465" s="4">
        <v>70492685</v>
      </c>
      <c r="K2465">
        <v>6.7</v>
      </c>
      <c r="L2465">
        <v>2.35</v>
      </c>
      <c r="M2465" t="s">
        <v>612</v>
      </c>
      <c r="N2465" t="s">
        <v>6796</v>
      </c>
      <c r="O2465">
        <v>92</v>
      </c>
      <c r="P2465" t="s">
        <v>2823</v>
      </c>
      <c r="Q2465">
        <v>1000</v>
      </c>
      <c r="R2465" t="s">
        <v>2251</v>
      </c>
      <c r="S2465">
        <v>886</v>
      </c>
      <c r="T2465" t="s">
        <v>8560</v>
      </c>
      <c r="U2465">
        <v>849</v>
      </c>
      <c r="V2465">
        <v>7000</v>
      </c>
      <c r="W2465">
        <v>5306</v>
      </c>
      <c r="X2465">
        <v>5</v>
      </c>
      <c r="Y2465">
        <v>11600</v>
      </c>
      <c r="Z2465">
        <v>56</v>
      </c>
      <c r="AA2465">
        <v>64</v>
      </c>
      <c r="AB2465" t="s">
        <v>12148</v>
      </c>
    </row>
    <row r="2466" spans="1:28" x14ac:dyDescent="0.3">
      <c r="A2466" s="4" t="s">
        <v>12149</v>
      </c>
      <c r="B2466" t="s">
        <v>67</v>
      </c>
      <c r="C2466" t="s">
        <v>86</v>
      </c>
      <c r="D2466" t="s">
        <v>58</v>
      </c>
      <c r="E2466">
        <v>2006</v>
      </c>
      <c r="F2466">
        <v>109</v>
      </c>
      <c r="G2466" t="s">
        <v>491</v>
      </c>
      <c r="H2466" t="s">
        <v>12150</v>
      </c>
      <c r="I2466" s="4">
        <v>17000000</v>
      </c>
      <c r="J2466" s="4">
        <v>35635046</v>
      </c>
      <c r="K2466">
        <v>6.7</v>
      </c>
      <c r="L2466">
        <v>2.35</v>
      </c>
      <c r="M2466" t="s">
        <v>612</v>
      </c>
      <c r="N2466" t="s">
        <v>9505</v>
      </c>
      <c r="O2466">
        <v>248</v>
      </c>
      <c r="P2466" t="s">
        <v>342</v>
      </c>
      <c r="Q2466">
        <v>16000</v>
      </c>
      <c r="R2466" t="s">
        <v>356</v>
      </c>
      <c r="S2466">
        <v>988</v>
      </c>
      <c r="T2466" t="s">
        <v>8868</v>
      </c>
      <c r="U2466">
        <v>968</v>
      </c>
      <c r="V2466">
        <v>3000</v>
      </c>
      <c r="W2466">
        <v>19410</v>
      </c>
      <c r="X2466">
        <v>0</v>
      </c>
      <c r="Y2466">
        <v>121058</v>
      </c>
      <c r="Z2466">
        <v>186</v>
      </c>
      <c r="AA2466">
        <v>482</v>
      </c>
      <c r="AB2466" t="s">
        <v>12151</v>
      </c>
    </row>
    <row r="2467" spans="1:28" x14ac:dyDescent="0.3">
      <c r="A2467" s="4" t="s">
        <v>12153</v>
      </c>
      <c r="B2467" t="s">
        <v>67</v>
      </c>
      <c r="C2467" t="s">
        <v>295</v>
      </c>
      <c r="D2467" t="s">
        <v>58</v>
      </c>
      <c r="E2467">
        <v>2010</v>
      </c>
      <c r="F2467">
        <v>90</v>
      </c>
      <c r="G2467" t="s">
        <v>5108</v>
      </c>
      <c r="H2467" t="s">
        <v>12155</v>
      </c>
      <c r="I2467" s="4">
        <v>20000000</v>
      </c>
      <c r="J2467" s="4">
        <v>45670855</v>
      </c>
      <c r="K2467">
        <v>5.6</v>
      </c>
      <c r="L2467">
        <v>1.85</v>
      </c>
      <c r="M2467" t="s">
        <v>612</v>
      </c>
      <c r="N2467" t="s">
        <v>12152</v>
      </c>
      <c r="O2467">
        <v>52</v>
      </c>
      <c r="P2467" t="s">
        <v>5920</v>
      </c>
      <c r="Q2467">
        <v>723</v>
      </c>
      <c r="R2467" t="s">
        <v>9482</v>
      </c>
      <c r="S2467">
        <v>346</v>
      </c>
      <c r="T2467" t="s">
        <v>12154</v>
      </c>
      <c r="U2467">
        <v>298</v>
      </c>
      <c r="V2467">
        <v>12000</v>
      </c>
      <c r="W2467">
        <v>1978</v>
      </c>
      <c r="X2467">
        <v>0</v>
      </c>
      <c r="Y2467">
        <v>67978</v>
      </c>
      <c r="Z2467">
        <v>178</v>
      </c>
      <c r="AA2467">
        <v>279</v>
      </c>
      <c r="AB2467" t="s">
        <v>12156</v>
      </c>
    </row>
    <row r="2468" spans="1:28" x14ac:dyDescent="0.3">
      <c r="A2468" s="4" t="s">
        <v>12157</v>
      </c>
      <c r="B2468" t="s">
        <v>67</v>
      </c>
      <c r="C2468" t="s">
        <v>68</v>
      </c>
      <c r="D2468" t="s">
        <v>58</v>
      </c>
      <c r="E2468">
        <v>2002</v>
      </c>
      <c r="F2468">
        <v>96</v>
      </c>
      <c r="G2468" t="s">
        <v>1700</v>
      </c>
      <c r="H2468" t="s">
        <v>12158</v>
      </c>
      <c r="I2468" s="4">
        <v>17000000</v>
      </c>
      <c r="J2468" s="4">
        <v>37939782</v>
      </c>
      <c r="K2468">
        <v>5.6</v>
      </c>
      <c r="L2468">
        <v>1.85</v>
      </c>
      <c r="M2468" t="s">
        <v>612</v>
      </c>
      <c r="N2468" t="s">
        <v>3812</v>
      </c>
      <c r="O2468">
        <v>36</v>
      </c>
      <c r="P2468" t="s">
        <v>8348</v>
      </c>
      <c r="Q2468">
        <v>1000</v>
      </c>
      <c r="R2468" t="s">
        <v>3739</v>
      </c>
      <c r="S2468">
        <v>580</v>
      </c>
      <c r="T2468" t="s">
        <v>10425</v>
      </c>
      <c r="U2468">
        <v>486</v>
      </c>
      <c r="V2468">
        <v>2000</v>
      </c>
      <c r="W2468">
        <v>3294</v>
      </c>
      <c r="X2468">
        <v>0</v>
      </c>
      <c r="Y2468">
        <v>62272</v>
      </c>
      <c r="Z2468">
        <v>140</v>
      </c>
      <c r="AA2468">
        <v>207</v>
      </c>
      <c r="AB2468" t="s">
        <v>12159</v>
      </c>
    </row>
    <row r="2469" spans="1:28" x14ac:dyDescent="0.3">
      <c r="A2469" s="4" t="s">
        <v>12162</v>
      </c>
      <c r="B2469" t="s">
        <v>67</v>
      </c>
      <c r="C2469" t="s">
        <v>68</v>
      </c>
      <c r="D2469" t="s">
        <v>58</v>
      </c>
      <c r="E2469">
        <v>1998</v>
      </c>
      <c r="F2469">
        <v>82</v>
      </c>
      <c r="G2469" t="s">
        <v>6542</v>
      </c>
      <c r="H2469" t="s">
        <v>12163</v>
      </c>
      <c r="I2469" s="4">
        <v>17000000</v>
      </c>
      <c r="J2469" s="4">
        <v>30324946</v>
      </c>
      <c r="K2469">
        <v>6.2</v>
      </c>
      <c r="L2469">
        <v>1.85</v>
      </c>
      <c r="M2469" t="s">
        <v>69</v>
      </c>
      <c r="N2469" t="s">
        <v>12160</v>
      </c>
      <c r="O2469">
        <v>12</v>
      </c>
      <c r="P2469" t="s">
        <v>1273</v>
      </c>
      <c r="Q2469">
        <v>8000</v>
      </c>
      <c r="R2469" t="s">
        <v>12161</v>
      </c>
      <c r="S2469">
        <v>357</v>
      </c>
      <c r="T2469" t="s">
        <v>10233</v>
      </c>
      <c r="U2469">
        <v>281</v>
      </c>
      <c r="V2469">
        <v>0</v>
      </c>
      <c r="W2469">
        <v>9271</v>
      </c>
      <c r="X2469">
        <v>2</v>
      </c>
      <c r="Y2469">
        <v>48458</v>
      </c>
      <c r="Z2469">
        <v>63</v>
      </c>
      <c r="AA2469">
        <v>239</v>
      </c>
      <c r="AB2469" t="s">
        <v>12164</v>
      </c>
    </row>
    <row r="2470" spans="1:28" x14ac:dyDescent="0.3">
      <c r="A2470" s="4" t="s">
        <v>12165</v>
      </c>
      <c r="B2470" t="s">
        <v>67</v>
      </c>
      <c r="C2470" t="s">
        <v>68</v>
      </c>
      <c r="D2470" t="s">
        <v>58</v>
      </c>
      <c r="E2470">
        <v>2011</v>
      </c>
      <c r="F2470">
        <v>86</v>
      </c>
      <c r="G2470" t="s">
        <v>714</v>
      </c>
      <c r="H2470" t="s">
        <v>12167</v>
      </c>
      <c r="I2470" s="4">
        <v>17000000</v>
      </c>
      <c r="J2470" s="4">
        <v>27854896</v>
      </c>
      <c r="K2470">
        <v>5.6</v>
      </c>
      <c r="L2470">
        <v>2.35</v>
      </c>
      <c r="M2470" t="s">
        <v>69</v>
      </c>
      <c r="N2470" t="s">
        <v>11640</v>
      </c>
      <c r="O2470">
        <v>33</v>
      </c>
      <c r="P2470" t="s">
        <v>5187</v>
      </c>
      <c r="Q2470">
        <v>15000</v>
      </c>
      <c r="R2470" t="s">
        <v>6766</v>
      </c>
      <c r="S2470">
        <v>976</v>
      </c>
      <c r="T2470" t="s">
        <v>12166</v>
      </c>
      <c r="U2470">
        <v>583</v>
      </c>
      <c r="V2470">
        <v>16000</v>
      </c>
      <c r="W2470">
        <v>17396</v>
      </c>
      <c r="X2470">
        <v>1</v>
      </c>
      <c r="Y2470">
        <v>64190</v>
      </c>
      <c r="Z2470">
        <v>148</v>
      </c>
      <c r="AA2470">
        <v>129</v>
      </c>
      <c r="AB2470" t="s">
        <v>12168</v>
      </c>
    </row>
    <row r="2471" spans="1:28" x14ac:dyDescent="0.3">
      <c r="A2471" s="4" t="s">
        <v>12169</v>
      </c>
      <c r="B2471" t="s">
        <v>67</v>
      </c>
      <c r="C2471" t="s">
        <v>68</v>
      </c>
      <c r="D2471" t="s">
        <v>58</v>
      </c>
      <c r="E2471">
        <v>2006</v>
      </c>
      <c r="F2471">
        <v>108</v>
      </c>
      <c r="G2471" t="s">
        <v>23</v>
      </c>
      <c r="H2471" t="s">
        <v>12170</v>
      </c>
      <c r="I2471" s="4">
        <v>15000000</v>
      </c>
      <c r="J2471" s="4">
        <v>41777564</v>
      </c>
      <c r="K2471">
        <v>6.4</v>
      </c>
      <c r="L2471">
        <v>2.35</v>
      </c>
      <c r="M2471" t="s">
        <v>612</v>
      </c>
      <c r="N2471" t="s">
        <v>7473</v>
      </c>
      <c r="O2471">
        <v>192</v>
      </c>
      <c r="P2471" t="s">
        <v>11536</v>
      </c>
      <c r="Q2471">
        <v>1000</v>
      </c>
      <c r="R2471" t="s">
        <v>12035</v>
      </c>
      <c r="S2471">
        <v>1000</v>
      </c>
      <c r="T2471" t="s">
        <v>3739</v>
      </c>
      <c r="U2471">
        <v>580</v>
      </c>
      <c r="V2471">
        <v>0</v>
      </c>
      <c r="W2471">
        <v>4500</v>
      </c>
      <c r="X2471">
        <v>0</v>
      </c>
      <c r="Y2471">
        <v>129719</v>
      </c>
      <c r="Z2471">
        <v>265</v>
      </c>
      <c r="AA2471">
        <v>855</v>
      </c>
      <c r="AB2471" t="s">
        <v>12171</v>
      </c>
    </row>
    <row r="2472" spans="1:28" x14ac:dyDescent="0.3">
      <c r="A2472" s="4" t="s">
        <v>12172</v>
      </c>
      <c r="B2472" t="s">
        <v>67</v>
      </c>
      <c r="C2472" t="s">
        <v>68</v>
      </c>
      <c r="D2472" t="s">
        <v>58</v>
      </c>
      <c r="E2472">
        <v>2003</v>
      </c>
      <c r="F2472">
        <v>98</v>
      </c>
      <c r="G2472" t="s">
        <v>10</v>
      </c>
      <c r="H2472" t="s">
        <v>12173</v>
      </c>
      <c r="I2472" s="4">
        <v>17000000</v>
      </c>
      <c r="J2472" s="4">
        <v>22734486</v>
      </c>
      <c r="K2472">
        <v>5.6</v>
      </c>
      <c r="L2472">
        <v>2.35</v>
      </c>
      <c r="M2472" t="s">
        <v>69</v>
      </c>
      <c r="N2472" t="s">
        <v>4597</v>
      </c>
      <c r="O2472">
        <v>39</v>
      </c>
      <c r="P2472" t="s">
        <v>3821</v>
      </c>
      <c r="Q2472">
        <v>593</v>
      </c>
      <c r="R2472" t="s">
        <v>4739</v>
      </c>
      <c r="S2472">
        <v>517</v>
      </c>
      <c r="T2472" t="s">
        <v>8979</v>
      </c>
      <c r="U2472">
        <v>428</v>
      </c>
      <c r="V2472">
        <v>320</v>
      </c>
      <c r="W2472">
        <v>2713</v>
      </c>
      <c r="X2472">
        <v>1</v>
      </c>
      <c r="Y2472">
        <v>11815</v>
      </c>
      <c r="Z2472">
        <v>75</v>
      </c>
      <c r="AA2472">
        <v>117</v>
      </c>
      <c r="AB2472" t="s">
        <v>12174</v>
      </c>
    </row>
    <row r="2473" spans="1:28" x14ac:dyDescent="0.3">
      <c r="A2473" s="4" t="s">
        <v>12177</v>
      </c>
      <c r="B2473" t="s">
        <v>67</v>
      </c>
      <c r="C2473" t="s">
        <v>68</v>
      </c>
      <c r="D2473" t="s">
        <v>58</v>
      </c>
      <c r="E2473">
        <v>2015</v>
      </c>
      <c r="F2473">
        <v>129</v>
      </c>
      <c r="G2473" t="s">
        <v>1655</v>
      </c>
      <c r="H2473" t="s">
        <v>12179</v>
      </c>
      <c r="I2473" s="4">
        <v>17000000</v>
      </c>
      <c r="J2473" s="4">
        <v>44469602</v>
      </c>
      <c r="K2473">
        <v>7.4</v>
      </c>
      <c r="L2473">
        <v>2.35</v>
      </c>
      <c r="M2473" t="s">
        <v>122</v>
      </c>
      <c r="N2473" t="s">
        <v>8535</v>
      </c>
      <c r="O2473">
        <v>51</v>
      </c>
      <c r="P2473" t="s">
        <v>12176</v>
      </c>
      <c r="Q2473">
        <v>427</v>
      </c>
      <c r="R2473" t="s">
        <v>12175</v>
      </c>
      <c r="S2473">
        <v>234</v>
      </c>
      <c r="T2473" t="s">
        <v>12178</v>
      </c>
      <c r="U2473">
        <v>89</v>
      </c>
      <c r="V2473">
        <v>21000</v>
      </c>
      <c r="W2473">
        <v>952</v>
      </c>
      <c r="X2473">
        <v>0</v>
      </c>
      <c r="Y2473">
        <v>23480</v>
      </c>
      <c r="Z2473">
        <v>113</v>
      </c>
      <c r="AA2473">
        <v>83</v>
      </c>
      <c r="AB2473" t="s">
        <v>12180</v>
      </c>
    </row>
    <row r="2474" spans="1:28" x14ac:dyDescent="0.3">
      <c r="A2474" s="4" t="s">
        <v>12182</v>
      </c>
      <c r="B2474" t="s">
        <v>67</v>
      </c>
      <c r="C2474" t="s">
        <v>68</v>
      </c>
      <c r="D2474" t="s">
        <v>58</v>
      </c>
      <c r="E2474">
        <v>2010</v>
      </c>
      <c r="F2474">
        <v>99</v>
      </c>
      <c r="G2474" t="s">
        <v>10</v>
      </c>
      <c r="H2474" t="s">
        <v>12184</v>
      </c>
      <c r="I2474" s="4" t="s">
        <v>24161</v>
      </c>
      <c r="J2474" s="4">
        <v>24708699</v>
      </c>
      <c r="K2474">
        <v>4.9000000000000004</v>
      </c>
      <c r="L2474">
        <v>2.35</v>
      </c>
      <c r="M2474" t="s">
        <v>69</v>
      </c>
      <c r="N2474" t="s">
        <v>12181</v>
      </c>
      <c r="O2474">
        <v>17</v>
      </c>
      <c r="P2474" t="s">
        <v>2157</v>
      </c>
      <c r="Q2474">
        <v>918</v>
      </c>
      <c r="R2474" t="s">
        <v>3092</v>
      </c>
      <c r="S2474">
        <v>912</v>
      </c>
      <c r="T2474" t="s">
        <v>12183</v>
      </c>
      <c r="U2474">
        <v>826</v>
      </c>
      <c r="V2474">
        <v>0</v>
      </c>
      <c r="W2474">
        <v>4797</v>
      </c>
      <c r="X2474">
        <v>7</v>
      </c>
      <c r="Y2474">
        <v>7991</v>
      </c>
      <c r="Z2474">
        <v>62</v>
      </c>
      <c r="AA2474">
        <v>30</v>
      </c>
      <c r="AB2474" t="s">
        <v>12185</v>
      </c>
    </row>
    <row r="2475" spans="1:28" x14ac:dyDescent="0.3">
      <c r="A2475" s="4" t="s">
        <v>12189</v>
      </c>
      <c r="B2475" t="s">
        <v>67</v>
      </c>
      <c r="C2475" t="s">
        <v>68</v>
      </c>
      <c r="D2475" t="s">
        <v>58</v>
      </c>
      <c r="E2475">
        <v>2006</v>
      </c>
      <c r="F2475">
        <v>105</v>
      </c>
      <c r="G2475" t="s">
        <v>12188</v>
      </c>
      <c r="H2475" t="s">
        <v>12191</v>
      </c>
      <c r="I2475" s="4" t="s">
        <v>24161</v>
      </c>
      <c r="J2475" s="4">
        <v>21160089</v>
      </c>
      <c r="K2475">
        <v>6</v>
      </c>
      <c r="L2475">
        <v>2.35</v>
      </c>
      <c r="M2475" t="s">
        <v>69</v>
      </c>
      <c r="N2475" t="s">
        <v>12186</v>
      </c>
      <c r="O2475">
        <v>49</v>
      </c>
      <c r="P2475" t="s">
        <v>1191</v>
      </c>
      <c r="Q2475">
        <v>680</v>
      </c>
      <c r="R2475" t="s">
        <v>12187</v>
      </c>
      <c r="S2475">
        <v>503</v>
      </c>
      <c r="T2475" t="s">
        <v>12190</v>
      </c>
      <c r="U2475">
        <v>104</v>
      </c>
      <c r="V2475">
        <v>874</v>
      </c>
      <c r="W2475">
        <v>1538</v>
      </c>
      <c r="X2475">
        <v>0</v>
      </c>
      <c r="Y2475">
        <v>8522</v>
      </c>
      <c r="Z2475">
        <v>54</v>
      </c>
      <c r="AA2475">
        <v>92</v>
      </c>
      <c r="AB2475" t="s">
        <v>12192</v>
      </c>
    </row>
    <row r="2476" spans="1:28" x14ac:dyDescent="0.3">
      <c r="A2476" s="4" t="s">
        <v>12194</v>
      </c>
      <c r="B2476" t="s">
        <v>67</v>
      </c>
      <c r="C2476" t="s">
        <v>68</v>
      </c>
      <c r="D2476" t="s">
        <v>58</v>
      </c>
      <c r="E2476">
        <v>2012</v>
      </c>
      <c r="F2476">
        <v>112</v>
      </c>
      <c r="G2476" t="s">
        <v>6542</v>
      </c>
      <c r="H2476" t="s">
        <v>12196</v>
      </c>
      <c r="I2476" s="4">
        <v>17000000</v>
      </c>
      <c r="J2476" s="4">
        <v>64998368</v>
      </c>
      <c r="K2476">
        <v>7.2</v>
      </c>
      <c r="L2476">
        <v>1.85</v>
      </c>
      <c r="M2476" t="s">
        <v>69</v>
      </c>
      <c r="N2476" t="s">
        <v>12193</v>
      </c>
      <c r="O2476">
        <v>36</v>
      </c>
      <c r="P2476" t="s">
        <v>2474</v>
      </c>
      <c r="Q2476">
        <v>10000</v>
      </c>
      <c r="R2476" t="s">
        <v>8755</v>
      </c>
      <c r="S2476">
        <v>751</v>
      </c>
      <c r="T2476" t="s">
        <v>12195</v>
      </c>
      <c r="U2476">
        <v>746</v>
      </c>
      <c r="V2476">
        <v>36000</v>
      </c>
      <c r="W2476">
        <v>12676</v>
      </c>
      <c r="X2476">
        <v>4</v>
      </c>
      <c r="Y2476">
        <v>213898</v>
      </c>
      <c r="Z2476">
        <v>223</v>
      </c>
      <c r="AA2476">
        <v>250</v>
      </c>
      <c r="AB2476" t="s">
        <v>12197</v>
      </c>
    </row>
    <row r="2477" spans="1:28" x14ac:dyDescent="0.3">
      <c r="A2477" s="4" t="s">
        <v>12198</v>
      </c>
      <c r="B2477" t="s">
        <v>67</v>
      </c>
      <c r="C2477" t="s">
        <v>68</v>
      </c>
      <c r="D2477" t="s">
        <v>58</v>
      </c>
      <c r="E2477">
        <v>2001</v>
      </c>
      <c r="F2477">
        <v>108</v>
      </c>
      <c r="G2477" t="s">
        <v>4487</v>
      </c>
      <c r="H2477" t="s">
        <v>12199</v>
      </c>
      <c r="I2477" s="4">
        <v>34000000</v>
      </c>
      <c r="J2477" s="4">
        <v>19693891</v>
      </c>
      <c r="K2477">
        <v>4.9000000000000004</v>
      </c>
      <c r="L2477">
        <v>1.85</v>
      </c>
      <c r="M2477" t="s">
        <v>69</v>
      </c>
      <c r="N2477" t="s">
        <v>7346</v>
      </c>
      <c r="O2477">
        <v>19</v>
      </c>
      <c r="P2477" t="s">
        <v>1444</v>
      </c>
      <c r="Q2477">
        <v>973</v>
      </c>
      <c r="R2477" t="s">
        <v>821</v>
      </c>
      <c r="S2477">
        <v>954</v>
      </c>
      <c r="T2477" t="s">
        <v>1309</v>
      </c>
      <c r="U2477">
        <v>505</v>
      </c>
      <c r="V2477">
        <v>476</v>
      </c>
      <c r="W2477">
        <v>3344</v>
      </c>
      <c r="X2477">
        <v>2</v>
      </c>
      <c r="Y2477">
        <v>12993</v>
      </c>
      <c r="Z2477">
        <v>50</v>
      </c>
      <c r="AA2477">
        <v>107</v>
      </c>
      <c r="AB2477" t="s">
        <v>12200</v>
      </c>
    </row>
    <row r="2478" spans="1:28" x14ac:dyDescent="0.3">
      <c r="A2478" s="4" t="s">
        <v>12201</v>
      </c>
      <c r="B2478" t="s">
        <v>67</v>
      </c>
      <c r="C2478" t="s">
        <v>86</v>
      </c>
      <c r="D2478" t="s">
        <v>58</v>
      </c>
      <c r="E2478">
        <v>1998</v>
      </c>
      <c r="F2478">
        <v>121</v>
      </c>
      <c r="G2478" t="s">
        <v>2144</v>
      </c>
      <c r="H2478" t="s">
        <v>12202</v>
      </c>
      <c r="I2478" s="4">
        <v>17000000</v>
      </c>
      <c r="J2478" s="4">
        <v>16311763</v>
      </c>
      <c r="K2478">
        <v>7.5</v>
      </c>
      <c r="L2478">
        <v>1.85</v>
      </c>
      <c r="M2478" t="s">
        <v>612</v>
      </c>
      <c r="N2478" t="s">
        <v>106</v>
      </c>
      <c r="O2478">
        <v>0</v>
      </c>
      <c r="P2478" t="s">
        <v>3244</v>
      </c>
      <c r="Q2478">
        <v>989</v>
      </c>
      <c r="R2478" t="s">
        <v>3191</v>
      </c>
      <c r="S2478">
        <v>888</v>
      </c>
      <c r="T2478" t="s">
        <v>3448</v>
      </c>
      <c r="U2478">
        <v>244</v>
      </c>
      <c r="V2478">
        <v>0</v>
      </c>
      <c r="W2478">
        <v>2365</v>
      </c>
      <c r="X2478">
        <v>1</v>
      </c>
      <c r="Y2478">
        <v>50656</v>
      </c>
      <c r="Z2478">
        <v>125</v>
      </c>
      <c r="AA2478">
        <v>416</v>
      </c>
      <c r="AB2478" t="s">
        <v>12203</v>
      </c>
    </row>
    <row r="2479" spans="1:28" x14ac:dyDescent="0.3">
      <c r="A2479" s="4" t="s">
        <v>12205</v>
      </c>
      <c r="B2479" t="s">
        <v>67</v>
      </c>
      <c r="C2479" t="s">
        <v>68</v>
      </c>
      <c r="D2479" t="s">
        <v>58</v>
      </c>
      <c r="E2479">
        <v>2002</v>
      </c>
      <c r="F2479">
        <v>89</v>
      </c>
      <c r="G2479" t="s">
        <v>3046</v>
      </c>
      <c r="H2479" t="s">
        <v>12206</v>
      </c>
      <c r="I2479" s="4">
        <v>17000000</v>
      </c>
      <c r="J2479" s="4">
        <v>12693621</v>
      </c>
      <c r="K2479">
        <v>4.8</v>
      </c>
      <c r="L2479">
        <v>2.35</v>
      </c>
      <c r="M2479" t="s">
        <v>69</v>
      </c>
      <c r="N2479" t="s">
        <v>12204</v>
      </c>
      <c r="O2479">
        <v>11</v>
      </c>
      <c r="P2479" t="s">
        <v>2025</v>
      </c>
      <c r="Q2479">
        <v>1000</v>
      </c>
      <c r="R2479" t="s">
        <v>2659</v>
      </c>
      <c r="S2479">
        <v>982</v>
      </c>
      <c r="T2479" t="s">
        <v>1444</v>
      </c>
      <c r="U2479">
        <v>973</v>
      </c>
      <c r="V2479">
        <v>814</v>
      </c>
      <c r="W2479">
        <v>4060</v>
      </c>
      <c r="X2479">
        <v>0</v>
      </c>
      <c r="Y2479">
        <v>10885</v>
      </c>
      <c r="Z2479">
        <v>81</v>
      </c>
      <c r="AA2479">
        <v>271</v>
      </c>
      <c r="AB2479" t="s">
        <v>12207</v>
      </c>
    </row>
    <row r="2480" spans="1:28" x14ac:dyDescent="0.3">
      <c r="A2480" s="4" t="s">
        <v>12209</v>
      </c>
      <c r="B2480" t="s">
        <v>67</v>
      </c>
      <c r="C2480" t="s">
        <v>68</v>
      </c>
      <c r="D2480" t="s">
        <v>58</v>
      </c>
      <c r="E2480">
        <v>2006</v>
      </c>
      <c r="F2480">
        <v>89</v>
      </c>
      <c r="G2480" t="s">
        <v>1700</v>
      </c>
      <c r="H2480" t="s">
        <v>12211</v>
      </c>
      <c r="I2480" s="4">
        <v>4000000</v>
      </c>
      <c r="J2480" s="4">
        <v>15655665</v>
      </c>
      <c r="K2480">
        <v>3.1</v>
      </c>
      <c r="L2480">
        <v>1.33</v>
      </c>
      <c r="M2480" t="s">
        <v>69</v>
      </c>
      <c r="N2480" t="s">
        <v>12208</v>
      </c>
      <c r="O2480">
        <v>0</v>
      </c>
      <c r="P2480" t="s">
        <v>6254</v>
      </c>
      <c r="Q2480">
        <v>690</v>
      </c>
      <c r="R2480" t="s">
        <v>9502</v>
      </c>
      <c r="S2480">
        <v>400</v>
      </c>
      <c r="T2480" t="s">
        <v>12210</v>
      </c>
      <c r="U2480">
        <v>323</v>
      </c>
      <c r="V2480">
        <v>110</v>
      </c>
      <c r="W2480">
        <v>2135</v>
      </c>
      <c r="X2480">
        <v>2</v>
      </c>
      <c r="Y2480">
        <v>9104</v>
      </c>
      <c r="Z2480">
        <v>37</v>
      </c>
      <c r="AA2480">
        <v>112</v>
      </c>
      <c r="AB2480" t="s">
        <v>12212</v>
      </c>
    </row>
    <row r="2481" spans="1:28" x14ac:dyDescent="0.3">
      <c r="A2481" s="4" t="s">
        <v>12216</v>
      </c>
      <c r="B2481" t="s">
        <v>67</v>
      </c>
      <c r="C2481" t="s">
        <v>68</v>
      </c>
      <c r="D2481" t="s">
        <v>58</v>
      </c>
      <c r="E2481">
        <v>1999</v>
      </c>
      <c r="F2481">
        <v>73</v>
      </c>
      <c r="G2481" t="s">
        <v>12215</v>
      </c>
      <c r="H2481" t="s">
        <v>12218</v>
      </c>
      <c r="I2481" s="4">
        <v>17000000</v>
      </c>
      <c r="J2481" s="4">
        <v>11634458</v>
      </c>
      <c r="K2481">
        <v>5.8</v>
      </c>
      <c r="L2481">
        <v>1.85</v>
      </c>
      <c r="M2481" t="s">
        <v>304</v>
      </c>
      <c r="N2481" t="s">
        <v>12213</v>
      </c>
      <c r="O2481">
        <v>11</v>
      </c>
      <c r="P2481" t="s">
        <v>1778</v>
      </c>
      <c r="Q2481">
        <v>1000</v>
      </c>
      <c r="R2481" t="s">
        <v>12214</v>
      </c>
      <c r="S2481">
        <v>436</v>
      </c>
      <c r="T2481" t="s">
        <v>12217</v>
      </c>
      <c r="U2481">
        <v>142</v>
      </c>
      <c r="V2481">
        <v>339</v>
      </c>
      <c r="W2481">
        <v>2020</v>
      </c>
      <c r="X2481">
        <v>0</v>
      </c>
      <c r="Y2481">
        <v>2045</v>
      </c>
      <c r="Z2481">
        <v>44</v>
      </c>
      <c r="AA2481">
        <v>37</v>
      </c>
      <c r="AB2481" t="s">
        <v>12219</v>
      </c>
    </row>
    <row r="2482" spans="1:28" x14ac:dyDescent="0.3">
      <c r="A2482" s="4" t="s">
        <v>12220</v>
      </c>
      <c r="B2482" t="s">
        <v>67</v>
      </c>
      <c r="C2482" t="s">
        <v>68</v>
      </c>
      <c r="D2482" t="s">
        <v>58</v>
      </c>
      <c r="E2482">
        <v>2009</v>
      </c>
      <c r="F2482">
        <v>132</v>
      </c>
      <c r="G2482" t="s">
        <v>2144</v>
      </c>
      <c r="H2482" t="s">
        <v>12221</v>
      </c>
      <c r="I2482" s="4">
        <v>17000000</v>
      </c>
      <c r="J2482" s="4">
        <v>27154426</v>
      </c>
      <c r="K2482">
        <v>6.7</v>
      </c>
      <c r="L2482">
        <v>2.35</v>
      </c>
      <c r="M2482" t="s">
        <v>612</v>
      </c>
      <c r="N2482" t="s">
        <v>3112</v>
      </c>
      <c r="O2482">
        <v>847</v>
      </c>
      <c r="P2482" t="s">
        <v>279</v>
      </c>
      <c r="Q2482">
        <v>3000</v>
      </c>
      <c r="R2482" t="s">
        <v>2680</v>
      </c>
      <c r="S2482">
        <v>960</v>
      </c>
      <c r="T2482" t="s">
        <v>1807</v>
      </c>
      <c r="U2482">
        <v>625</v>
      </c>
      <c r="V2482">
        <v>4000</v>
      </c>
      <c r="W2482">
        <v>6317</v>
      </c>
      <c r="X2482">
        <v>1</v>
      </c>
      <c r="Y2482">
        <v>52852</v>
      </c>
      <c r="Z2482">
        <v>197</v>
      </c>
      <c r="AA2482">
        <v>138</v>
      </c>
      <c r="AB2482" t="s">
        <v>12222</v>
      </c>
    </row>
    <row r="2483" spans="1:28" x14ac:dyDescent="0.3">
      <c r="A2483" s="4" t="s">
        <v>12226</v>
      </c>
      <c r="B2483" t="s">
        <v>67</v>
      </c>
      <c r="C2483" t="s">
        <v>68</v>
      </c>
      <c r="D2483" t="s">
        <v>58</v>
      </c>
      <c r="E2483">
        <v>1963</v>
      </c>
      <c r="F2483">
        <v>154</v>
      </c>
      <c r="G2483" t="s">
        <v>1123</v>
      </c>
      <c r="H2483" t="s">
        <v>12228</v>
      </c>
      <c r="I2483" s="4">
        <v>9000000</v>
      </c>
      <c r="J2483" s="4" t="s">
        <v>24161</v>
      </c>
      <c r="K2483">
        <v>6.8</v>
      </c>
      <c r="L2483">
        <v>2.2000000000000002</v>
      </c>
      <c r="M2483" t="s">
        <v>5613</v>
      </c>
      <c r="N2483" t="s">
        <v>12223</v>
      </c>
      <c r="O2483">
        <v>117</v>
      </c>
      <c r="P2483" t="s">
        <v>12225</v>
      </c>
      <c r="Q2483">
        <v>715</v>
      </c>
      <c r="R2483" t="s">
        <v>12224</v>
      </c>
      <c r="S2483">
        <v>490</v>
      </c>
      <c r="T2483" t="s">
        <v>12227</v>
      </c>
      <c r="U2483">
        <v>86</v>
      </c>
      <c r="V2483">
        <v>419</v>
      </c>
      <c r="W2483">
        <v>1567</v>
      </c>
      <c r="X2483">
        <v>3</v>
      </c>
      <c r="Y2483">
        <v>4550</v>
      </c>
      <c r="Z2483">
        <v>15</v>
      </c>
      <c r="AA2483">
        <v>50</v>
      </c>
      <c r="AB2483" t="s">
        <v>12229</v>
      </c>
    </row>
    <row r="2484" spans="1:28" x14ac:dyDescent="0.3">
      <c r="A2484" s="4" t="s">
        <v>12232</v>
      </c>
      <c r="B2484" t="s">
        <v>67</v>
      </c>
      <c r="C2484" t="s">
        <v>68</v>
      </c>
      <c r="D2484" t="s">
        <v>58</v>
      </c>
      <c r="E2484">
        <v>2013</v>
      </c>
      <c r="F2484">
        <v>96</v>
      </c>
      <c r="G2484" t="s">
        <v>23</v>
      </c>
      <c r="H2484" t="s">
        <v>12234</v>
      </c>
      <c r="I2484" s="4">
        <v>17000000</v>
      </c>
      <c r="J2484" s="4">
        <v>54239856</v>
      </c>
      <c r="K2484">
        <v>6.5</v>
      </c>
      <c r="L2484">
        <v>2.35</v>
      </c>
      <c r="M2484" t="s">
        <v>612</v>
      </c>
      <c r="N2484" t="s">
        <v>12230</v>
      </c>
      <c r="O2484">
        <v>201</v>
      </c>
      <c r="P2484" t="s">
        <v>3187</v>
      </c>
      <c r="Q2484">
        <v>394</v>
      </c>
      <c r="R2484" t="s">
        <v>12231</v>
      </c>
      <c r="S2484">
        <v>150</v>
      </c>
      <c r="T2484" t="s">
        <v>12233</v>
      </c>
      <c r="U2484">
        <v>58</v>
      </c>
      <c r="V2484">
        <v>70000</v>
      </c>
      <c r="W2484">
        <v>673</v>
      </c>
      <c r="X2484">
        <v>0</v>
      </c>
      <c r="Y2484">
        <v>125016</v>
      </c>
      <c r="Z2484">
        <v>543</v>
      </c>
      <c r="AA2484">
        <v>789</v>
      </c>
      <c r="AB2484" t="s">
        <v>12235</v>
      </c>
    </row>
    <row r="2485" spans="1:28" x14ac:dyDescent="0.3">
      <c r="A2485" s="4" t="s">
        <v>12237</v>
      </c>
      <c r="B2485" t="s">
        <v>67</v>
      </c>
      <c r="C2485" t="s">
        <v>68</v>
      </c>
      <c r="D2485" t="s">
        <v>58</v>
      </c>
      <c r="E2485">
        <v>2009</v>
      </c>
      <c r="F2485">
        <v>98</v>
      </c>
      <c r="G2485" t="s">
        <v>1700</v>
      </c>
      <c r="H2485" t="s">
        <v>12239</v>
      </c>
      <c r="I2485" s="4">
        <v>17000000</v>
      </c>
      <c r="J2485" s="4">
        <v>8662318</v>
      </c>
      <c r="K2485">
        <v>5.9</v>
      </c>
      <c r="L2485">
        <v>1.85</v>
      </c>
      <c r="M2485" t="s">
        <v>69</v>
      </c>
      <c r="N2485" t="s">
        <v>4248</v>
      </c>
      <c r="O2485">
        <v>80</v>
      </c>
      <c r="P2485" t="s">
        <v>11254</v>
      </c>
      <c r="Q2485">
        <v>567</v>
      </c>
      <c r="R2485" t="s">
        <v>12236</v>
      </c>
      <c r="S2485">
        <v>503</v>
      </c>
      <c r="T2485" t="s">
        <v>12238</v>
      </c>
      <c r="U2485">
        <v>399</v>
      </c>
      <c r="V2485">
        <v>0</v>
      </c>
      <c r="W2485">
        <v>2016</v>
      </c>
      <c r="X2485">
        <v>1</v>
      </c>
      <c r="Y2485">
        <v>15033</v>
      </c>
      <c r="Z2485">
        <v>112</v>
      </c>
      <c r="AA2485">
        <v>75</v>
      </c>
      <c r="AB2485" t="s">
        <v>12240</v>
      </c>
    </row>
    <row r="2486" spans="1:28" x14ac:dyDescent="0.3">
      <c r="A2486" s="4" t="s">
        <v>12241</v>
      </c>
      <c r="B2486" t="s">
        <v>67</v>
      </c>
      <c r="C2486" t="s">
        <v>68</v>
      </c>
      <c r="D2486" t="s">
        <v>58</v>
      </c>
      <c r="E2486">
        <v>2006</v>
      </c>
      <c r="F2486">
        <v>107</v>
      </c>
      <c r="G2486" t="s">
        <v>6416</v>
      </c>
      <c r="H2486" t="s">
        <v>12242</v>
      </c>
      <c r="I2486" s="4">
        <v>19000000</v>
      </c>
      <c r="J2486" s="4">
        <v>7156725</v>
      </c>
      <c r="K2486">
        <v>5.5</v>
      </c>
      <c r="L2486">
        <v>1.85</v>
      </c>
      <c r="M2486" t="s">
        <v>69</v>
      </c>
      <c r="N2486" t="s">
        <v>1763</v>
      </c>
      <c r="O2486">
        <v>80</v>
      </c>
      <c r="P2486" t="s">
        <v>261</v>
      </c>
      <c r="Q2486">
        <v>2000</v>
      </c>
      <c r="R2486" t="s">
        <v>563</v>
      </c>
      <c r="S2486">
        <v>2000</v>
      </c>
      <c r="T2486" t="s">
        <v>3382</v>
      </c>
      <c r="U2486">
        <v>841</v>
      </c>
      <c r="V2486">
        <v>300</v>
      </c>
      <c r="W2486">
        <v>5992</v>
      </c>
      <c r="X2486">
        <v>6</v>
      </c>
      <c r="Y2486">
        <v>22639</v>
      </c>
      <c r="Z2486">
        <v>153</v>
      </c>
      <c r="AA2486">
        <v>217</v>
      </c>
      <c r="AB2486" t="s">
        <v>12243</v>
      </c>
    </row>
    <row r="2487" spans="1:28" x14ac:dyDescent="0.3">
      <c r="A2487" s="4" t="s">
        <v>12245</v>
      </c>
      <c r="B2487" t="s">
        <v>67</v>
      </c>
      <c r="C2487" t="s">
        <v>86</v>
      </c>
      <c r="D2487" t="s">
        <v>58</v>
      </c>
      <c r="E2487">
        <v>1987</v>
      </c>
      <c r="F2487">
        <v>134</v>
      </c>
      <c r="G2487" t="s">
        <v>7670</v>
      </c>
      <c r="H2487" t="s">
        <v>12246</v>
      </c>
      <c r="I2487" s="4">
        <v>17000000</v>
      </c>
      <c r="J2487" s="4">
        <v>15681020</v>
      </c>
      <c r="K2487">
        <v>3.6</v>
      </c>
      <c r="L2487">
        <v>2.35</v>
      </c>
      <c r="M2487" t="s">
        <v>122</v>
      </c>
      <c r="N2487" t="s">
        <v>12244</v>
      </c>
      <c r="O2487">
        <v>22</v>
      </c>
      <c r="P2487" t="s">
        <v>420</v>
      </c>
      <c r="Q2487">
        <v>1000</v>
      </c>
      <c r="R2487" t="s">
        <v>4586</v>
      </c>
      <c r="S2487">
        <v>593</v>
      </c>
      <c r="T2487" t="s">
        <v>7241</v>
      </c>
      <c r="U2487">
        <v>488</v>
      </c>
      <c r="V2487">
        <v>1000</v>
      </c>
      <c r="W2487">
        <v>3007</v>
      </c>
      <c r="X2487">
        <v>6</v>
      </c>
      <c r="Y2487">
        <v>33570</v>
      </c>
      <c r="Z2487">
        <v>94</v>
      </c>
      <c r="AA2487">
        <v>259</v>
      </c>
      <c r="AB2487" t="s">
        <v>12247</v>
      </c>
    </row>
    <row r="2488" spans="1:28" x14ac:dyDescent="0.3">
      <c r="A2488" s="4" t="s">
        <v>12251</v>
      </c>
      <c r="B2488" t="s">
        <v>67</v>
      </c>
      <c r="C2488" t="s">
        <v>295</v>
      </c>
      <c r="D2488" t="s">
        <v>58</v>
      </c>
      <c r="E2488">
        <v>2007</v>
      </c>
      <c r="F2488">
        <v>94</v>
      </c>
      <c r="G2488" t="s">
        <v>19</v>
      </c>
      <c r="H2488" t="s">
        <v>12253</v>
      </c>
      <c r="I2488" s="4" t="s">
        <v>24161</v>
      </c>
      <c r="J2488" s="4">
        <v>7070459</v>
      </c>
      <c r="K2488">
        <v>3.3</v>
      </c>
      <c r="L2488">
        <v>1.85</v>
      </c>
      <c r="M2488" t="s">
        <v>69</v>
      </c>
      <c r="N2488" t="s">
        <v>12248</v>
      </c>
      <c r="O2488">
        <v>8</v>
      </c>
      <c r="P2488" t="s">
        <v>12250</v>
      </c>
      <c r="Q2488">
        <v>328</v>
      </c>
      <c r="R2488" t="s">
        <v>12249</v>
      </c>
      <c r="S2488">
        <v>122</v>
      </c>
      <c r="T2488" t="s">
        <v>12252</v>
      </c>
      <c r="U2488">
        <v>66</v>
      </c>
      <c r="V2488">
        <v>238</v>
      </c>
      <c r="W2488">
        <v>760</v>
      </c>
      <c r="X2488">
        <v>0</v>
      </c>
      <c r="Y2488">
        <v>4600</v>
      </c>
      <c r="Z2488">
        <v>62</v>
      </c>
      <c r="AA2488">
        <v>18</v>
      </c>
      <c r="AB2488" t="s">
        <v>12254</v>
      </c>
    </row>
    <row r="2489" spans="1:28" x14ac:dyDescent="0.3">
      <c r="A2489" s="4" t="s">
        <v>12256</v>
      </c>
      <c r="B2489" t="s">
        <v>67</v>
      </c>
      <c r="C2489" t="s">
        <v>793</v>
      </c>
      <c r="D2489" t="s">
        <v>58</v>
      </c>
      <c r="E2489">
        <v>2006</v>
      </c>
      <c r="F2489">
        <v>122</v>
      </c>
      <c r="G2489" t="s">
        <v>491</v>
      </c>
      <c r="H2489" t="s">
        <v>12257</v>
      </c>
      <c r="I2489" s="4">
        <v>17000000</v>
      </c>
      <c r="J2489" s="4">
        <v>6855137</v>
      </c>
      <c r="K2489">
        <v>7.4</v>
      </c>
      <c r="L2489">
        <v>2.35</v>
      </c>
      <c r="M2489" t="s">
        <v>612</v>
      </c>
      <c r="N2489" t="s">
        <v>12255</v>
      </c>
      <c r="O2489">
        <v>47</v>
      </c>
      <c r="P2489" t="s">
        <v>360</v>
      </c>
      <c r="Q2489">
        <v>23000</v>
      </c>
      <c r="R2489" t="s">
        <v>1674</v>
      </c>
      <c r="S2489">
        <v>979</v>
      </c>
      <c r="T2489" t="s">
        <v>1727</v>
      </c>
      <c r="U2489">
        <v>834</v>
      </c>
      <c r="V2489">
        <v>0</v>
      </c>
      <c r="W2489">
        <v>27381</v>
      </c>
      <c r="X2489">
        <v>2</v>
      </c>
      <c r="Y2489">
        <v>88590</v>
      </c>
      <c r="Z2489">
        <v>157</v>
      </c>
      <c r="AA2489">
        <v>419</v>
      </c>
      <c r="AB2489" t="s">
        <v>12258</v>
      </c>
    </row>
    <row r="2490" spans="1:28" x14ac:dyDescent="0.3">
      <c r="A2490" s="4" t="s">
        <v>12260</v>
      </c>
      <c r="B2490" t="s">
        <v>67</v>
      </c>
      <c r="C2490" t="s">
        <v>68</v>
      </c>
      <c r="D2490" t="s">
        <v>58</v>
      </c>
      <c r="E2490">
        <v>2004</v>
      </c>
      <c r="F2490">
        <v>128</v>
      </c>
      <c r="G2490" t="s">
        <v>6935</v>
      </c>
      <c r="H2490" t="s">
        <v>12261</v>
      </c>
      <c r="I2490" s="4" t="s">
        <v>24161</v>
      </c>
      <c r="J2490" s="4">
        <v>2694071</v>
      </c>
      <c r="K2490">
        <v>6.7</v>
      </c>
      <c r="L2490">
        <v>2.35</v>
      </c>
      <c r="M2490" t="s">
        <v>122</v>
      </c>
      <c r="N2490" t="s">
        <v>12259</v>
      </c>
      <c r="O2490">
        <v>9</v>
      </c>
      <c r="P2490" t="s">
        <v>6443</v>
      </c>
      <c r="Q2490">
        <v>767</v>
      </c>
      <c r="R2490" t="s">
        <v>2972</v>
      </c>
      <c r="S2490">
        <v>327</v>
      </c>
      <c r="T2490" t="s">
        <v>11898</v>
      </c>
      <c r="U2490">
        <v>193</v>
      </c>
      <c r="V2490">
        <v>352</v>
      </c>
      <c r="W2490">
        <v>1727</v>
      </c>
      <c r="X2490">
        <v>3</v>
      </c>
      <c r="Y2490">
        <v>3222</v>
      </c>
      <c r="Z2490">
        <v>35</v>
      </c>
      <c r="AA2490">
        <v>64</v>
      </c>
      <c r="AB2490" t="s">
        <v>12262</v>
      </c>
    </row>
    <row r="2491" spans="1:28" x14ac:dyDescent="0.3">
      <c r="A2491" s="4" t="s">
        <v>12265</v>
      </c>
      <c r="B2491" t="s">
        <v>67</v>
      </c>
      <c r="C2491" t="s">
        <v>86</v>
      </c>
      <c r="D2491" t="s">
        <v>58</v>
      </c>
      <c r="E2491">
        <v>1986</v>
      </c>
      <c r="F2491">
        <v>97</v>
      </c>
      <c r="G2491" t="s">
        <v>12264</v>
      </c>
      <c r="H2491" t="s">
        <v>12267</v>
      </c>
      <c r="I2491" s="4">
        <v>17000000</v>
      </c>
      <c r="J2491" s="4">
        <v>2315683</v>
      </c>
      <c r="K2491">
        <v>3</v>
      </c>
      <c r="L2491">
        <v>1.85</v>
      </c>
      <c r="M2491" t="s">
        <v>69</v>
      </c>
      <c r="N2491" t="s">
        <v>12263</v>
      </c>
      <c r="O2491">
        <v>3</v>
      </c>
      <c r="P2491" t="s">
        <v>3444</v>
      </c>
      <c r="Q2491">
        <v>400</v>
      </c>
      <c r="R2491" t="s">
        <v>11898</v>
      </c>
      <c r="S2491">
        <v>193</v>
      </c>
      <c r="T2491" t="s">
        <v>12266</v>
      </c>
      <c r="U2491">
        <v>161</v>
      </c>
      <c r="V2491">
        <v>154</v>
      </c>
      <c r="W2491">
        <v>805</v>
      </c>
      <c r="X2491">
        <v>0</v>
      </c>
      <c r="Y2491">
        <v>4081</v>
      </c>
      <c r="Z2491">
        <v>21</v>
      </c>
      <c r="AA2491">
        <v>28</v>
      </c>
      <c r="AB2491" t="s">
        <v>12268</v>
      </c>
    </row>
    <row r="2492" spans="1:28" x14ac:dyDescent="0.3">
      <c r="A2492" s="4" t="s">
        <v>12269</v>
      </c>
      <c r="B2492" t="s">
        <v>67</v>
      </c>
      <c r="C2492" t="s">
        <v>68</v>
      </c>
      <c r="D2492" t="s">
        <v>58</v>
      </c>
      <c r="E2492">
        <v>2006</v>
      </c>
      <c r="F2492">
        <v>110</v>
      </c>
      <c r="G2492" t="s">
        <v>3291</v>
      </c>
      <c r="H2492" t="s">
        <v>12271</v>
      </c>
      <c r="I2492" s="4">
        <v>16000000</v>
      </c>
      <c r="J2492" s="4">
        <v>39825798</v>
      </c>
      <c r="K2492">
        <v>7.6</v>
      </c>
      <c r="L2492">
        <v>1.85</v>
      </c>
      <c r="M2492" t="s">
        <v>69</v>
      </c>
      <c r="N2492" t="s">
        <v>2410</v>
      </c>
      <c r="O2492">
        <v>168</v>
      </c>
      <c r="P2492" t="s">
        <v>1835</v>
      </c>
      <c r="Q2492">
        <v>3000</v>
      </c>
      <c r="R2492" t="s">
        <v>386</v>
      </c>
      <c r="S2492">
        <v>979</v>
      </c>
      <c r="T2492" t="s">
        <v>12270</v>
      </c>
      <c r="U2492">
        <v>96</v>
      </c>
      <c r="V2492">
        <v>15000</v>
      </c>
      <c r="W2492">
        <v>4210</v>
      </c>
      <c r="X2492">
        <v>3</v>
      </c>
      <c r="Y2492">
        <v>295375</v>
      </c>
      <c r="Z2492">
        <v>236</v>
      </c>
      <c r="AA2492">
        <v>645</v>
      </c>
      <c r="AB2492" t="s">
        <v>12272</v>
      </c>
    </row>
    <row r="2493" spans="1:28" x14ac:dyDescent="0.3">
      <c r="A2493" s="4" t="s">
        <v>12275</v>
      </c>
      <c r="B2493" t="s">
        <v>67</v>
      </c>
      <c r="C2493" t="s">
        <v>68</v>
      </c>
      <c r="D2493" t="s">
        <v>58</v>
      </c>
      <c r="E2493">
        <v>1981</v>
      </c>
      <c r="F2493">
        <v>102</v>
      </c>
      <c r="G2493" t="s">
        <v>8559</v>
      </c>
      <c r="H2493" t="s">
        <v>12276</v>
      </c>
      <c r="I2493" s="4">
        <v>17000000</v>
      </c>
      <c r="J2493" s="4">
        <v>2000000</v>
      </c>
      <c r="K2493">
        <v>6.4</v>
      </c>
      <c r="L2493">
        <v>2.35</v>
      </c>
      <c r="M2493" t="s">
        <v>122</v>
      </c>
      <c r="N2493" t="s">
        <v>12273</v>
      </c>
      <c r="O2493">
        <v>4</v>
      </c>
      <c r="P2493" t="s">
        <v>12274</v>
      </c>
      <c r="Q2493">
        <v>634</v>
      </c>
      <c r="R2493" t="s">
        <v>1408</v>
      </c>
      <c r="S2493">
        <v>537</v>
      </c>
      <c r="T2493" t="s">
        <v>559</v>
      </c>
      <c r="U2493">
        <v>60</v>
      </c>
      <c r="V2493">
        <v>0</v>
      </c>
      <c r="W2493">
        <v>1262</v>
      </c>
      <c r="X2493">
        <v>0</v>
      </c>
      <c r="Y2493">
        <v>1275</v>
      </c>
      <c r="Z2493">
        <v>50</v>
      </c>
      <c r="AA2493">
        <v>27</v>
      </c>
      <c r="AB2493" t="s">
        <v>12277</v>
      </c>
    </row>
    <row r="2494" spans="1:28" x14ac:dyDescent="0.3">
      <c r="A2494" s="4" t="s">
        <v>12280</v>
      </c>
      <c r="B2494" t="s">
        <v>67</v>
      </c>
      <c r="C2494" t="s">
        <v>7979</v>
      </c>
      <c r="D2494" t="s">
        <v>58</v>
      </c>
      <c r="E2494">
        <v>2003</v>
      </c>
      <c r="F2494">
        <v>98</v>
      </c>
      <c r="G2494" t="s">
        <v>5685</v>
      </c>
      <c r="H2494" t="s">
        <v>12282</v>
      </c>
      <c r="I2494" s="4">
        <v>17000000</v>
      </c>
      <c r="J2494" s="4">
        <v>1569918</v>
      </c>
      <c r="K2494">
        <v>6.9</v>
      </c>
      <c r="L2494">
        <v>2.35</v>
      </c>
      <c r="M2494" t="s">
        <v>612</v>
      </c>
      <c r="N2494" t="s">
        <v>1347</v>
      </c>
      <c r="O2494">
        <v>541</v>
      </c>
      <c r="P2494" t="s">
        <v>12279</v>
      </c>
      <c r="Q2494">
        <v>214</v>
      </c>
      <c r="R2494" t="s">
        <v>12278</v>
      </c>
      <c r="S2494">
        <v>96</v>
      </c>
      <c r="T2494" t="s">
        <v>12281</v>
      </c>
      <c r="U2494">
        <v>71</v>
      </c>
      <c r="V2494">
        <v>0</v>
      </c>
      <c r="W2494">
        <v>409</v>
      </c>
      <c r="X2494">
        <v>1</v>
      </c>
      <c r="Y2494">
        <v>16234</v>
      </c>
      <c r="Z2494">
        <v>106</v>
      </c>
      <c r="AA2494">
        <v>113</v>
      </c>
      <c r="AB2494" t="s">
        <v>12283</v>
      </c>
    </row>
    <row r="2495" spans="1:28" x14ac:dyDescent="0.3">
      <c r="A2495" s="4" t="s">
        <v>12284</v>
      </c>
      <c r="B2495" t="s">
        <v>67</v>
      </c>
      <c r="C2495" t="s">
        <v>1487</v>
      </c>
      <c r="D2495" t="s">
        <v>58</v>
      </c>
      <c r="E2495">
        <v>2014</v>
      </c>
      <c r="F2495">
        <v>120</v>
      </c>
      <c r="G2495" t="s">
        <v>5278</v>
      </c>
      <c r="H2495" t="s">
        <v>12286</v>
      </c>
      <c r="I2495" s="4">
        <v>17000000</v>
      </c>
      <c r="J2495" s="4">
        <v>106869</v>
      </c>
      <c r="K2495">
        <v>6.6</v>
      </c>
      <c r="L2495" t="s">
        <v>24161</v>
      </c>
      <c r="M2495" t="s">
        <v>612</v>
      </c>
      <c r="N2495" t="s">
        <v>2869</v>
      </c>
      <c r="O2495">
        <v>30</v>
      </c>
      <c r="P2495" t="s">
        <v>727</v>
      </c>
      <c r="Q2495">
        <v>14000</v>
      </c>
      <c r="R2495" t="s">
        <v>4811</v>
      </c>
      <c r="S2495">
        <v>287</v>
      </c>
      <c r="T2495" t="s">
        <v>12285</v>
      </c>
      <c r="U2495">
        <v>55</v>
      </c>
      <c r="V2495">
        <v>0</v>
      </c>
      <c r="W2495">
        <v>14492</v>
      </c>
      <c r="X2495">
        <v>1</v>
      </c>
      <c r="Y2495">
        <v>13762</v>
      </c>
      <c r="Z2495">
        <v>106</v>
      </c>
      <c r="AA2495">
        <v>39</v>
      </c>
      <c r="AB2495" t="s">
        <v>12287</v>
      </c>
    </row>
    <row r="2496" spans="1:28" x14ac:dyDescent="0.3">
      <c r="A2496" s="4" t="s">
        <v>12289</v>
      </c>
      <c r="B2496" t="s">
        <v>67</v>
      </c>
      <c r="C2496" t="s">
        <v>1487</v>
      </c>
      <c r="D2496" t="s">
        <v>58</v>
      </c>
      <c r="E2496">
        <v>2006</v>
      </c>
      <c r="F2496">
        <v>160</v>
      </c>
      <c r="G2496" t="s">
        <v>12288</v>
      </c>
      <c r="H2496" t="s">
        <v>12291</v>
      </c>
      <c r="I2496" s="4">
        <v>17000000</v>
      </c>
      <c r="J2496" s="4">
        <v>273420</v>
      </c>
      <c r="K2496">
        <v>5.5</v>
      </c>
      <c r="L2496">
        <v>2.35</v>
      </c>
      <c r="M2496" t="s">
        <v>612</v>
      </c>
      <c r="N2496" t="s">
        <v>9785</v>
      </c>
      <c r="O2496">
        <v>219</v>
      </c>
      <c r="P2496" t="s">
        <v>819</v>
      </c>
      <c r="Q2496">
        <v>1000</v>
      </c>
      <c r="R2496" t="s">
        <v>6354</v>
      </c>
      <c r="S2496">
        <v>876</v>
      </c>
      <c r="T2496" t="s">
        <v>12290</v>
      </c>
      <c r="U2496">
        <v>215</v>
      </c>
      <c r="V2496">
        <v>0</v>
      </c>
      <c r="W2496">
        <v>2340</v>
      </c>
      <c r="X2496">
        <v>6</v>
      </c>
      <c r="Y2496">
        <v>32671</v>
      </c>
      <c r="Z2496">
        <v>173</v>
      </c>
      <c r="AA2496">
        <v>238</v>
      </c>
      <c r="AB2496" t="s">
        <v>12292</v>
      </c>
    </row>
    <row r="2497" spans="1:28" x14ac:dyDescent="0.3">
      <c r="A2497" s="4" t="s">
        <v>12294</v>
      </c>
      <c r="B2497" t="s">
        <v>1486</v>
      </c>
      <c r="C2497" t="s">
        <v>1487</v>
      </c>
      <c r="D2497" t="s">
        <v>58</v>
      </c>
      <c r="E2497">
        <v>2008</v>
      </c>
      <c r="F2497">
        <v>80</v>
      </c>
      <c r="G2497" t="s">
        <v>655</v>
      </c>
      <c r="H2497" t="s">
        <v>12296</v>
      </c>
      <c r="I2497" s="4">
        <v>11000000</v>
      </c>
      <c r="J2497" s="4" t="s">
        <v>24161</v>
      </c>
      <c r="K2497">
        <v>6.6</v>
      </c>
      <c r="L2497" t="s">
        <v>24161</v>
      </c>
      <c r="M2497" t="s">
        <v>122</v>
      </c>
      <c r="N2497" t="s">
        <v>12293</v>
      </c>
      <c r="O2497">
        <v>0</v>
      </c>
      <c r="P2497" t="s">
        <v>4988</v>
      </c>
      <c r="Q2497">
        <v>677</v>
      </c>
      <c r="R2497" t="s">
        <v>500</v>
      </c>
      <c r="S2497">
        <v>262</v>
      </c>
      <c r="T2497" t="s">
        <v>12295</v>
      </c>
      <c r="U2497">
        <v>168</v>
      </c>
      <c r="V2497">
        <v>0</v>
      </c>
      <c r="W2497">
        <v>1364</v>
      </c>
      <c r="X2497">
        <v>0</v>
      </c>
      <c r="Y2497">
        <v>10706</v>
      </c>
      <c r="Z2497">
        <v>41</v>
      </c>
      <c r="AA2497">
        <v>39</v>
      </c>
      <c r="AB2497" t="s">
        <v>12297</v>
      </c>
    </row>
    <row r="2498" spans="1:28" x14ac:dyDescent="0.3">
      <c r="A2498" s="4" t="s">
        <v>12301</v>
      </c>
      <c r="B2498" t="s">
        <v>67</v>
      </c>
      <c r="C2498" t="s">
        <v>68</v>
      </c>
      <c r="D2498" t="s">
        <v>58</v>
      </c>
      <c r="E2498">
        <v>1977</v>
      </c>
      <c r="F2498">
        <v>91</v>
      </c>
      <c r="G2498" t="s">
        <v>12300</v>
      </c>
      <c r="H2498" t="s">
        <v>12303</v>
      </c>
      <c r="I2498" s="4">
        <v>17000000</v>
      </c>
      <c r="J2498" s="4" t="s">
        <v>24161</v>
      </c>
      <c r="K2498">
        <v>5.2</v>
      </c>
      <c r="L2498">
        <v>2.35</v>
      </c>
      <c r="M2498" t="s">
        <v>122</v>
      </c>
      <c r="N2498" t="s">
        <v>12298</v>
      </c>
      <c r="O2498">
        <v>22</v>
      </c>
      <c r="P2498" t="s">
        <v>1585</v>
      </c>
      <c r="Q2498">
        <v>669</v>
      </c>
      <c r="R2498" t="s">
        <v>12299</v>
      </c>
      <c r="S2498">
        <v>642</v>
      </c>
      <c r="T2498" t="s">
        <v>12302</v>
      </c>
      <c r="U2498">
        <v>255</v>
      </c>
      <c r="V2498">
        <v>903</v>
      </c>
      <c r="W2498">
        <v>1769</v>
      </c>
      <c r="X2498">
        <v>0</v>
      </c>
      <c r="Y2498">
        <v>3701</v>
      </c>
      <c r="Z2498">
        <v>41</v>
      </c>
      <c r="AA2498">
        <v>71</v>
      </c>
      <c r="AB2498" t="s">
        <v>12304</v>
      </c>
    </row>
    <row r="2499" spans="1:28" x14ac:dyDescent="0.3">
      <c r="A2499" s="4" t="s">
        <v>12308</v>
      </c>
      <c r="B2499" t="s">
        <v>67</v>
      </c>
      <c r="C2499" t="s">
        <v>68</v>
      </c>
      <c r="D2499" t="s">
        <v>58</v>
      </c>
      <c r="E2499">
        <v>2012</v>
      </c>
      <c r="F2499">
        <v>83</v>
      </c>
      <c r="G2499" t="s">
        <v>5544</v>
      </c>
      <c r="H2499" t="s">
        <v>12310</v>
      </c>
      <c r="I2499" s="4">
        <v>17000000</v>
      </c>
      <c r="J2499" s="4">
        <v>4930798</v>
      </c>
      <c r="K2499">
        <v>4.0999999999999996</v>
      </c>
      <c r="L2499">
        <v>2.35</v>
      </c>
      <c r="M2499" t="s">
        <v>69</v>
      </c>
      <c r="N2499" t="s">
        <v>12305</v>
      </c>
      <c r="O2499">
        <v>57</v>
      </c>
      <c r="P2499" t="s">
        <v>12307</v>
      </c>
      <c r="Q2499">
        <v>465</v>
      </c>
      <c r="R2499" t="s">
        <v>12306</v>
      </c>
      <c r="S2499">
        <v>152</v>
      </c>
      <c r="T2499" t="s">
        <v>12309</v>
      </c>
      <c r="U2499">
        <v>62</v>
      </c>
      <c r="V2499">
        <v>0</v>
      </c>
      <c r="W2499">
        <v>730</v>
      </c>
      <c r="X2499">
        <v>1</v>
      </c>
      <c r="Y2499">
        <v>16268</v>
      </c>
      <c r="Z2499">
        <v>145</v>
      </c>
      <c r="AA2499">
        <v>108</v>
      </c>
      <c r="AB2499" t="s">
        <v>12311</v>
      </c>
    </row>
    <row r="2500" spans="1:28" x14ac:dyDescent="0.3">
      <c r="A2500" s="4" t="s">
        <v>12313</v>
      </c>
      <c r="B2500" t="s">
        <v>67</v>
      </c>
      <c r="C2500" t="s">
        <v>68</v>
      </c>
      <c r="D2500" t="s">
        <v>58</v>
      </c>
      <c r="E2500">
        <v>1991</v>
      </c>
      <c r="F2500">
        <v>102</v>
      </c>
      <c r="G2500" t="s">
        <v>9091</v>
      </c>
      <c r="H2500" t="s">
        <v>12314</v>
      </c>
      <c r="I2500" s="4">
        <v>16500000</v>
      </c>
      <c r="J2500" s="4">
        <v>59847242</v>
      </c>
      <c r="K2500">
        <v>6.8</v>
      </c>
      <c r="L2500">
        <v>1.85</v>
      </c>
      <c r="M2500" t="s">
        <v>69</v>
      </c>
      <c r="N2500" t="s">
        <v>12312</v>
      </c>
      <c r="O2500">
        <v>6</v>
      </c>
      <c r="P2500" t="s">
        <v>6534</v>
      </c>
      <c r="Q2500">
        <v>3000</v>
      </c>
      <c r="R2500" t="s">
        <v>1753</v>
      </c>
      <c r="S2500">
        <v>2000</v>
      </c>
      <c r="T2500" t="s">
        <v>4203</v>
      </c>
      <c r="U2500">
        <v>165</v>
      </c>
      <c r="V2500">
        <v>0</v>
      </c>
      <c r="W2500">
        <v>5433</v>
      </c>
      <c r="X2500">
        <v>1</v>
      </c>
      <c r="Y2500">
        <v>55895</v>
      </c>
      <c r="Z2500">
        <v>31</v>
      </c>
      <c r="AA2500">
        <v>115</v>
      </c>
      <c r="AB2500" t="s">
        <v>12315</v>
      </c>
    </row>
    <row r="2501" spans="1:28" x14ac:dyDescent="0.3">
      <c r="A2501" s="4" t="s">
        <v>12317</v>
      </c>
      <c r="B2501" t="s">
        <v>67</v>
      </c>
      <c r="C2501" t="s">
        <v>68</v>
      </c>
      <c r="D2501" t="s">
        <v>58</v>
      </c>
      <c r="E2501">
        <v>2006</v>
      </c>
      <c r="F2501">
        <v>122</v>
      </c>
      <c r="G2501" t="s">
        <v>6324</v>
      </c>
      <c r="H2501" t="s">
        <v>12319</v>
      </c>
      <c r="I2501" s="4">
        <v>16800000</v>
      </c>
      <c r="J2501" s="4">
        <v>220914</v>
      </c>
      <c r="K2501">
        <v>6.5</v>
      </c>
      <c r="L2501">
        <v>1.85</v>
      </c>
      <c r="M2501" t="s">
        <v>612</v>
      </c>
      <c r="N2501" t="s">
        <v>12316</v>
      </c>
      <c r="O2501">
        <v>30</v>
      </c>
      <c r="P2501" t="s">
        <v>124</v>
      </c>
      <c r="Q2501">
        <v>21000</v>
      </c>
      <c r="R2501" t="s">
        <v>974</v>
      </c>
      <c r="S2501">
        <v>3000</v>
      </c>
      <c r="T2501" t="s">
        <v>12318</v>
      </c>
      <c r="U2501">
        <v>260</v>
      </c>
      <c r="V2501">
        <v>0</v>
      </c>
      <c r="W2501">
        <v>25173</v>
      </c>
      <c r="X2501">
        <v>2</v>
      </c>
      <c r="Y2501">
        <v>13239</v>
      </c>
      <c r="Z2501">
        <v>105</v>
      </c>
      <c r="AA2501">
        <v>97</v>
      </c>
      <c r="AB2501" t="s">
        <v>12320</v>
      </c>
    </row>
    <row r="2502" spans="1:28" x14ac:dyDescent="0.3">
      <c r="A2502" s="4" t="s">
        <v>12322</v>
      </c>
      <c r="B2502" t="s">
        <v>67</v>
      </c>
      <c r="C2502" t="s">
        <v>68</v>
      </c>
      <c r="D2502" t="s">
        <v>58</v>
      </c>
      <c r="E2502">
        <v>1987</v>
      </c>
      <c r="F2502">
        <v>126</v>
      </c>
      <c r="G2502" t="s">
        <v>1954</v>
      </c>
      <c r="H2502" t="s">
        <v>12323</v>
      </c>
      <c r="I2502" s="4">
        <v>15000000</v>
      </c>
      <c r="J2502" s="4">
        <v>43848100</v>
      </c>
      <c r="K2502">
        <v>7.4</v>
      </c>
      <c r="L2502">
        <v>1.85</v>
      </c>
      <c r="M2502" t="s">
        <v>612</v>
      </c>
      <c r="N2502" t="s">
        <v>786</v>
      </c>
      <c r="O2502">
        <v>0</v>
      </c>
      <c r="P2502" t="s">
        <v>2514</v>
      </c>
      <c r="Q2502">
        <v>826</v>
      </c>
      <c r="R2502" t="s">
        <v>12321</v>
      </c>
      <c r="S2502">
        <v>508</v>
      </c>
      <c r="T2502" t="s">
        <v>4637</v>
      </c>
      <c r="U2502">
        <v>168</v>
      </c>
      <c r="V2502">
        <v>0</v>
      </c>
      <c r="W2502">
        <v>1607</v>
      </c>
      <c r="X2502">
        <v>2</v>
      </c>
      <c r="Y2502">
        <v>119150</v>
      </c>
      <c r="Z2502">
        <v>114</v>
      </c>
      <c r="AA2502">
        <v>219</v>
      </c>
      <c r="AB2502" t="s">
        <v>12324</v>
      </c>
    </row>
    <row r="2503" spans="1:28" x14ac:dyDescent="0.3">
      <c r="A2503" s="4" t="s">
        <v>12325</v>
      </c>
      <c r="B2503" t="s">
        <v>67</v>
      </c>
      <c r="C2503" t="s">
        <v>68</v>
      </c>
      <c r="D2503" t="s">
        <v>58</v>
      </c>
      <c r="E2503">
        <v>1995</v>
      </c>
      <c r="F2503">
        <v>136</v>
      </c>
      <c r="G2503" t="s">
        <v>241</v>
      </c>
      <c r="H2503" t="s">
        <v>12326</v>
      </c>
      <c r="I2503" s="4">
        <v>16500000</v>
      </c>
      <c r="J2503" s="4">
        <v>42700000</v>
      </c>
      <c r="K2503">
        <v>7.7</v>
      </c>
      <c r="L2503">
        <v>1.85</v>
      </c>
      <c r="M2503" t="s">
        <v>122</v>
      </c>
      <c r="N2503" t="s">
        <v>1089</v>
      </c>
      <c r="O2503">
        <v>0</v>
      </c>
      <c r="P2503" t="s">
        <v>133</v>
      </c>
      <c r="Q2503">
        <v>25000</v>
      </c>
      <c r="R2503" t="s">
        <v>240</v>
      </c>
      <c r="S2503">
        <v>14000</v>
      </c>
      <c r="T2503" t="s">
        <v>165</v>
      </c>
      <c r="U2503">
        <v>1000</v>
      </c>
      <c r="V2503">
        <v>0</v>
      </c>
      <c r="W2503">
        <v>41059</v>
      </c>
      <c r="X2503">
        <v>2</v>
      </c>
      <c r="Y2503">
        <v>78392</v>
      </c>
      <c r="Z2503">
        <v>69</v>
      </c>
      <c r="AA2503">
        <v>196</v>
      </c>
      <c r="AB2503" t="s">
        <v>12327</v>
      </c>
    </row>
    <row r="2504" spans="1:28" x14ac:dyDescent="0.3">
      <c r="A2504" s="4" t="s">
        <v>12329</v>
      </c>
      <c r="B2504" t="s">
        <v>67</v>
      </c>
      <c r="C2504" t="s">
        <v>86</v>
      </c>
      <c r="D2504" t="s">
        <v>58</v>
      </c>
      <c r="E2504">
        <v>2007</v>
      </c>
      <c r="F2504">
        <v>120</v>
      </c>
      <c r="G2504" t="s">
        <v>6324</v>
      </c>
      <c r="H2504" t="s">
        <v>12331</v>
      </c>
      <c r="I2504" s="4">
        <v>16500000</v>
      </c>
      <c r="J2504" s="4">
        <v>18663911</v>
      </c>
      <c r="K2504">
        <v>7.1</v>
      </c>
      <c r="L2504">
        <v>2.35</v>
      </c>
      <c r="M2504" t="s">
        <v>122</v>
      </c>
      <c r="N2504" t="s">
        <v>12328</v>
      </c>
      <c r="O2504">
        <v>11</v>
      </c>
      <c r="P2504" t="s">
        <v>284</v>
      </c>
      <c r="Q2504">
        <v>11000</v>
      </c>
      <c r="R2504" t="s">
        <v>432</v>
      </c>
      <c r="S2504">
        <v>838</v>
      </c>
      <c r="T2504" t="s">
        <v>12330</v>
      </c>
      <c r="U2504">
        <v>281</v>
      </c>
      <c r="V2504">
        <v>0</v>
      </c>
      <c r="W2504">
        <v>12554</v>
      </c>
      <c r="X2504">
        <v>1</v>
      </c>
      <c r="Y2504">
        <v>46204</v>
      </c>
      <c r="Z2504">
        <v>150</v>
      </c>
      <c r="AA2504">
        <v>151</v>
      </c>
      <c r="AB2504" t="s">
        <v>12332</v>
      </c>
    </row>
    <row r="2505" spans="1:28" x14ac:dyDescent="0.3">
      <c r="A2505" s="4" t="s">
        <v>12335</v>
      </c>
      <c r="B2505" t="s">
        <v>67</v>
      </c>
      <c r="C2505" t="s">
        <v>68</v>
      </c>
      <c r="D2505" t="s">
        <v>58</v>
      </c>
      <c r="E2505">
        <v>2007</v>
      </c>
      <c r="F2505">
        <v>108</v>
      </c>
      <c r="G2505" t="s">
        <v>1700</v>
      </c>
      <c r="H2505" t="s">
        <v>12337</v>
      </c>
      <c r="I2505" s="4">
        <v>16500000</v>
      </c>
      <c r="J2505" s="4">
        <v>11702090</v>
      </c>
      <c r="K2505">
        <v>6.3</v>
      </c>
      <c r="L2505">
        <v>2.35</v>
      </c>
      <c r="M2505" t="s">
        <v>69</v>
      </c>
      <c r="N2505" t="s">
        <v>12333</v>
      </c>
      <c r="O2505">
        <v>18</v>
      </c>
      <c r="P2505" t="s">
        <v>12334</v>
      </c>
      <c r="Q2505">
        <v>714</v>
      </c>
      <c r="R2505" t="s">
        <v>1385</v>
      </c>
      <c r="S2505">
        <v>701</v>
      </c>
      <c r="T2505" t="s">
        <v>12336</v>
      </c>
      <c r="U2505">
        <v>433</v>
      </c>
      <c r="V2505">
        <v>0</v>
      </c>
      <c r="W2505">
        <v>2785</v>
      </c>
      <c r="X2505">
        <v>2</v>
      </c>
      <c r="Y2505">
        <v>37700</v>
      </c>
      <c r="Z2505">
        <v>72</v>
      </c>
      <c r="AA2505">
        <v>50</v>
      </c>
      <c r="AB2505" t="s">
        <v>12338</v>
      </c>
    </row>
    <row r="2506" spans="1:28" x14ac:dyDescent="0.3">
      <c r="A2506" s="4" t="s">
        <v>12340</v>
      </c>
      <c r="B2506" t="s">
        <v>67</v>
      </c>
      <c r="C2506" t="s">
        <v>68</v>
      </c>
      <c r="D2506" t="s">
        <v>58</v>
      </c>
      <c r="E2506">
        <v>2003</v>
      </c>
      <c r="F2506">
        <v>126</v>
      </c>
      <c r="G2506" t="s">
        <v>19</v>
      </c>
      <c r="H2506" t="s">
        <v>12341</v>
      </c>
      <c r="I2506" s="4">
        <v>15000000</v>
      </c>
      <c r="J2506" s="4">
        <v>13005485</v>
      </c>
      <c r="K2506">
        <v>7.6</v>
      </c>
      <c r="L2506">
        <v>1.85</v>
      </c>
      <c r="M2506" t="s">
        <v>612</v>
      </c>
      <c r="N2506" t="s">
        <v>12339</v>
      </c>
      <c r="O2506">
        <v>26</v>
      </c>
      <c r="P2506" t="s">
        <v>3237</v>
      </c>
      <c r="Q2506">
        <v>638</v>
      </c>
      <c r="R2506" t="s">
        <v>2226</v>
      </c>
      <c r="S2506">
        <v>624</v>
      </c>
      <c r="T2506" t="s">
        <v>8981</v>
      </c>
      <c r="U2506">
        <v>385</v>
      </c>
      <c r="V2506">
        <v>0</v>
      </c>
      <c r="W2506">
        <v>2282</v>
      </c>
      <c r="X2506">
        <v>0</v>
      </c>
      <c r="Y2506">
        <v>56665</v>
      </c>
      <c r="Z2506">
        <v>158</v>
      </c>
      <c r="AA2506">
        <v>469</v>
      </c>
      <c r="AB2506" t="s">
        <v>12342</v>
      </c>
    </row>
    <row r="2507" spans="1:28" x14ac:dyDescent="0.3">
      <c r="A2507" s="4" t="s">
        <v>12343</v>
      </c>
      <c r="B2507" t="s">
        <v>67</v>
      </c>
      <c r="C2507" t="s">
        <v>68</v>
      </c>
      <c r="D2507" t="s">
        <v>58</v>
      </c>
      <c r="E2507">
        <v>1989</v>
      </c>
      <c r="F2507">
        <v>128</v>
      </c>
      <c r="G2507" t="s">
        <v>2545</v>
      </c>
      <c r="H2507" t="s">
        <v>12344</v>
      </c>
      <c r="I2507" s="4">
        <v>16400000</v>
      </c>
      <c r="J2507" s="4">
        <v>95860116</v>
      </c>
      <c r="K2507">
        <v>8</v>
      </c>
      <c r="L2507">
        <v>1.85</v>
      </c>
      <c r="M2507" t="s">
        <v>122</v>
      </c>
      <c r="N2507" t="s">
        <v>1121</v>
      </c>
      <c r="O2507">
        <v>608</v>
      </c>
      <c r="P2507" t="s">
        <v>837</v>
      </c>
      <c r="Q2507">
        <v>49000</v>
      </c>
      <c r="R2507" t="s">
        <v>3349</v>
      </c>
      <c r="S2507">
        <v>1000</v>
      </c>
      <c r="T2507" t="s">
        <v>4480</v>
      </c>
      <c r="U2507">
        <v>1000</v>
      </c>
      <c r="V2507">
        <v>23000</v>
      </c>
      <c r="W2507">
        <v>51609</v>
      </c>
      <c r="X2507">
        <v>0</v>
      </c>
      <c r="Y2507">
        <v>277451</v>
      </c>
      <c r="Z2507">
        <v>96</v>
      </c>
      <c r="AA2507">
        <v>491</v>
      </c>
      <c r="AB2507" t="s">
        <v>12345</v>
      </c>
    </row>
    <row r="2508" spans="1:28" x14ac:dyDescent="0.3">
      <c r="A2508" s="4" t="s">
        <v>12347</v>
      </c>
      <c r="B2508" t="s">
        <v>67</v>
      </c>
      <c r="C2508" t="s">
        <v>68</v>
      </c>
      <c r="D2508" t="s">
        <v>58</v>
      </c>
      <c r="E2508">
        <v>1994</v>
      </c>
      <c r="F2508">
        <v>113</v>
      </c>
      <c r="G2508" t="s">
        <v>10</v>
      </c>
      <c r="H2508" t="s">
        <v>12348</v>
      </c>
      <c r="I2508" s="4">
        <v>16000000</v>
      </c>
      <c r="J2508" s="4">
        <v>127175354</v>
      </c>
      <c r="K2508">
        <v>7.3</v>
      </c>
      <c r="L2508">
        <v>1.85</v>
      </c>
      <c r="M2508" t="s">
        <v>69</v>
      </c>
      <c r="N2508" t="s">
        <v>12346</v>
      </c>
      <c r="O2508">
        <v>137</v>
      </c>
      <c r="P2508" t="s">
        <v>4795</v>
      </c>
      <c r="Q2508">
        <v>879</v>
      </c>
      <c r="R2508" t="s">
        <v>3210</v>
      </c>
      <c r="S2508">
        <v>854</v>
      </c>
      <c r="T2508" t="s">
        <v>10620</v>
      </c>
      <c r="U2508">
        <v>481</v>
      </c>
      <c r="V2508">
        <v>0</v>
      </c>
      <c r="W2508">
        <v>2985</v>
      </c>
      <c r="X2508">
        <v>2</v>
      </c>
      <c r="Y2508">
        <v>288451</v>
      </c>
      <c r="Z2508">
        <v>84</v>
      </c>
      <c r="AA2508">
        <v>438</v>
      </c>
      <c r="AB2508" t="s">
        <v>12349</v>
      </c>
    </row>
    <row r="2509" spans="1:28" x14ac:dyDescent="0.3">
      <c r="A2509" s="4" t="s">
        <v>12352</v>
      </c>
      <c r="B2509" t="s">
        <v>67</v>
      </c>
      <c r="C2509" t="s">
        <v>68</v>
      </c>
      <c r="D2509" t="s">
        <v>58</v>
      </c>
      <c r="E2509">
        <v>1989</v>
      </c>
      <c r="F2509">
        <v>89</v>
      </c>
      <c r="G2509" t="s">
        <v>1437</v>
      </c>
      <c r="H2509" t="s">
        <v>12354</v>
      </c>
      <c r="I2509" s="4">
        <v>16000000</v>
      </c>
      <c r="J2509" s="4">
        <v>92823600</v>
      </c>
      <c r="K2509">
        <v>7.6</v>
      </c>
      <c r="L2509">
        <v>1.85</v>
      </c>
      <c r="M2509" t="s">
        <v>612</v>
      </c>
      <c r="N2509" t="s">
        <v>3901</v>
      </c>
      <c r="O2509">
        <v>0</v>
      </c>
      <c r="P2509" t="s">
        <v>12351</v>
      </c>
      <c r="Q2509">
        <v>227</v>
      </c>
      <c r="R2509" t="s">
        <v>12350</v>
      </c>
      <c r="S2509">
        <v>73</v>
      </c>
      <c r="T2509" t="s">
        <v>12353</v>
      </c>
      <c r="U2509">
        <v>62</v>
      </c>
      <c r="V2509">
        <v>0</v>
      </c>
      <c r="W2509">
        <v>485</v>
      </c>
      <c r="X2509">
        <v>0</v>
      </c>
      <c r="Y2509">
        <v>149108</v>
      </c>
      <c r="Z2509">
        <v>114</v>
      </c>
      <c r="AA2509">
        <v>273</v>
      </c>
      <c r="AB2509" t="s">
        <v>12355</v>
      </c>
    </row>
    <row r="2510" spans="1:28" x14ac:dyDescent="0.3">
      <c r="A2510" s="4" t="s">
        <v>12356</v>
      </c>
      <c r="B2510" t="s">
        <v>67</v>
      </c>
      <c r="C2510" t="s">
        <v>68</v>
      </c>
      <c r="D2510" t="s">
        <v>58</v>
      </c>
      <c r="E2510">
        <v>1982</v>
      </c>
      <c r="F2510">
        <v>129</v>
      </c>
      <c r="G2510" t="s">
        <v>19</v>
      </c>
      <c r="H2510" t="s">
        <v>12358</v>
      </c>
      <c r="I2510" s="4">
        <v>16000000</v>
      </c>
      <c r="J2510" s="4">
        <v>54000000</v>
      </c>
      <c r="K2510">
        <v>7.8</v>
      </c>
      <c r="L2510">
        <v>1.85</v>
      </c>
      <c r="M2510" t="s">
        <v>612</v>
      </c>
      <c r="N2510" t="s">
        <v>10127</v>
      </c>
      <c r="O2510">
        <v>0</v>
      </c>
      <c r="P2510" t="s">
        <v>3530</v>
      </c>
      <c r="Q2510">
        <v>844</v>
      </c>
      <c r="R2510" t="s">
        <v>4830</v>
      </c>
      <c r="S2510">
        <v>617</v>
      </c>
      <c r="T2510" t="s">
        <v>12357</v>
      </c>
      <c r="U2510">
        <v>359</v>
      </c>
      <c r="V2510">
        <v>0</v>
      </c>
      <c r="W2510">
        <v>2330</v>
      </c>
      <c r="X2510">
        <v>0</v>
      </c>
      <c r="Y2510">
        <v>26310</v>
      </c>
      <c r="Z2510">
        <v>79</v>
      </c>
      <c r="AA2510">
        <v>154</v>
      </c>
      <c r="AB2510" t="s">
        <v>12359</v>
      </c>
    </row>
    <row r="2511" spans="1:28" x14ac:dyDescent="0.3">
      <c r="A2511" s="4" t="s">
        <v>12360</v>
      </c>
      <c r="B2511" t="s">
        <v>67</v>
      </c>
      <c r="C2511" t="s">
        <v>68</v>
      </c>
      <c r="D2511" t="s">
        <v>58</v>
      </c>
      <c r="E2511">
        <v>2000</v>
      </c>
      <c r="F2511">
        <v>94</v>
      </c>
      <c r="G2511" t="s">
        <v>10</v>
      </c>
      <c r="H2511" t="s">
        <v>12361</v>
      </c>
      <c r="I2511" s="4">
        <v>15600000</v>
      </c>
      <c r="J2511" s="4">
        <v>68525609</v>
      </c>
      <c r="K2511">
        <v>6.5</v>
      </c>
      <c r="L2511">
        <v>1.85</v>
      </c>
      <c r="M2511" t="s">
        <v>612</v>
      </c>
      <c r="N2511" t="s">
        <v>2560</v>
      </c>
      <c r="O2511">
        <v>480</v>
      </c>
      <c r="P2511" t="s">
        <v>2103</v>
      </c>
      <c r="Q2511">
        <v>1000</v>
      </c>
      <c r="R2511" t="s">
        <v>7836</v>
      </c>
      <c r="S2511">
        <v>490</v>
      </c>
      <c r="T2511" t="s">
        <v>10425</v>
      </c>
      <c r="U2511">
        <v>486</v>
      </c>
      <c r="V2511">
        <v>0</v>
      </c>
      <c r="W2511">
        <v>3889</v>
      </c>
      <c r="X2511">
        <v>5</v>
      </c>
      <c r="Y2511">
        <v>132963</v>
      </c>
      <c r="Z2511">
        <v>103</v>
      </c>
      <c r="AA2511">
        <v>302</v>
      </c>
      <c r="AB2511" t="s">
        <v>12362</v>
      </c>
    </row>
    <row r="2512" spans="1:28" x14ac:dyDescent="0.3">
      <c r="A2512" s="4" t="s">
        <v>12364</v>
      </c>
      <c r="B2512" t="s">
        <v>67</v>
      </c>
      <c r="C2512" t="s">
        <v>68</v>
      </c>
      <c r="D2512" t="s">
        <v>58</v>
      </c>
      <c r="E2512">
        <v>1999</v>
      </c>
      <c r="F2512">
        <v>106</v>
      </c>
      <c r="G2512" t="s">
        <v>4487</v>
      </c>
      <c r="H2512" t="s">
        <v>12366</v>
      </c>
      <c r="I2512" s="4">
        <v>16000000</v>
      </c>
      <c r="J2512" s="4">
        <v>52885587</v>
      </c>
      <c r="K2512">
        <v>6.4</v>
      </c>
      <c r="L2512">
        <v>1.85</v>
      </c>
      <c r="M2512" t="s">
        <v>612</v>
      </c>
      <c r="N2512" t="s">
        <v>4109</v>
      </c>
      <c r="O2512">
        <v>48</v>
      </c>
      <c r="P2512" t="s">
        <v>360</v>
      </c>
      <c r="Q2512">
        <v>23000</v>
      </c>
      <c r="R2512" t="s">
        <v>12363</v>
      </c>
      <c r="S2512">
        <v>255</v>
      </c>
      <c r="T2512" t="s">
        <v>12365</v>
      </c>
      <c r="U2512">
        <v>35</v>
      </c>
      <c r="V2512">
        <v>0</v>
      </c>
      <c r="W2512">
        <v>23369</v>
      </c>
      <c r="X2512">
        <v>0</v>
      </c>
      <c r="Y2512">
        <v>35312</v>
      </c>
      <c r="Z2512">
        <v>67</v>
      </c>
      <c r="AA2512">
        <v>267</v>
      </c>
      <c r="AB2512" t="s">
        <v>12367</v>
      </c>
    </row>
    <row r="2513" spans="1:28" x14ac:dyDescent="0.3">
      <c r="A2513" s="4" t="s">
        <v>12369</v>
      </c>
      <c r="B2513" t="s">
        <v>67</v>
      </c>
      <c r="C2513" t="s">
        <v>1487</v>
      </c>
      <c r="D2513" t="s">
        <v>24160</v>
      </c>
      <c r="E2513">
        <v>2011</v>
      </c>
      <c r="F2513">
        <v>100</v>
      </c>
      <c r="G2513" t="s">
        <v>1437</v>
      </c>
      <c r="H2513" t="s">
        <v>12370</v>
      </c>
      <c r="I2513" s="4">
        <v>15000000</v>
      </c>
      <c r="J2513" s="4">
        <v>44667095</v>
      </c>
      <c r="K2513">
        <v>8</v>
      </c>
      <c r="L2513">
        <v>1.33</v>
      </c>
      <c r="M2513" t="s">
        <v>69</v>
      </c>
      <c r="N2513" t="s">
        <v>12368</v>
      </c>
      <c r="O2513">
        <v>405</v>
      </c>
      <c r="P2513" t="s">
        <v>6209</v>
      </c>
      <c r="Q2513">
        <v>996</v>
      </c>
      <c r="R2513" t="s">
        <v>4277</v>
      </c>
      <c r="S2513">
        <v>897</v>
      </c>
      <c r="T2513" t="s">
        <v>7027</v>
      </c>
      <c r="U2513">
        <v>628</v>
      </c>
      <c r="V2513">
        <v>30000</v>
      </c>
      <c r="W2513">
        <v>4606</v>
      </c>
      <c r="X2513">
        <v>0</v>
      </c>
      <c r="Y2513">
        <v>190030</v>
      </c>
      <c r="Z2513">
        <v>576</v>
      </c>
      <c r="AA2513">
        <v>583</v>
      </c>
      <c r="AB2513" t="s">
        <v>12371</v>
      </c>
    </row>
    <row r="2514" spans="1:28" x14ac:dyDescent="0.3">
      <c r="A2514" s="4" t="s">
        <v>12372</v>
      </c>
      <c r="B2514" t="s">
        <v>67</v>
      </c>
      <c r="C2514" t="s">
        <v>68</v>
      </c>
      <c r="D2514" t="s">
        <v>58</v>
      </c>
      <c r="E2514">
        <v>2009</v>
      </c>
      <c r="F2514">
        <v>89</v>
      </c>
      <c r="G2514" t="s">
        <v>2113</v>
      </c>
      <c r="H2514" t="s">
        <v>12374</v>
      </c>
      <c r="I2514" s="4">
        <v>16000000</v>
      </c>
      <c r="J2514" s="4">
        <v>42638165</v>
      </c>
      <c r="K2514">
        <v>4.8</v>
      </c>
      <c r="L2514">
        <v>2.35</v>
      </c>
      <c r="M2514" t="s">
        <v>69</v>
      </c>
      <c r="N2514" t="s">
        <v>3760</v>
      </c>
      <c r="O2514">
        <v>687</v>
      </c>
      <c r="P2514" t="s">
        <v>467</v>
      </c>
      <c r="Q2514">
        <v>10000</v>
      </c>
      <c r="R2514" t="s">
        <v>6927</v>
      </c>
      <c r="S2514">
        <v>787</v>
      </c>
      <c r="T2514" t="s">
        <v>12373</v>
      </c>
      <c r="U2514">
        <v>389</v>
      </c>
      <c r="V2514">
        <v>0</v>
      </c>
      <c r="W2514">
        <v>12183</v>
      </c>
      <c r="X2514">
        <v>1</v>
      </c>
      <c r="Y2514">
        <v>42182</v>
      </c>
      <c r="Z2514">
        <v>178</v>
      </c>
      <c r="AA2514">
        <v>230</v>
      </c>
      <c r="AB2514" t="s">
        <v>12375</v>
      </c>
    </row>
    <row r="2515" spans="1:28" x14ac:dyDescent="0.3">
      <c r="A2515" s="4" t="s">
        <v>12376</v>
      </c>
      <c r="B2515" t="s">
        <v>67</v>
      </c>
      <c r="C2515" t="s">
        <v>68</v>
      </c>
      <c r="D2515" t="s">
        <v>58</v>
      </c>
      <c r="E2515">
        <v>2012</v>
      </c>
      <c r="F2515">
        <v>94</v>
      </c>
      <c r="G2515" t="s">
        <v>11359</v>
      </c>
      <c r="H2515" t="s">
        <v>12377</v>
      </c>
      <c r="I2515" s="4">
        <v>16000000</v>
      </c>
      <c r="J2515" s="4">
        <v>45507053</v>
      </c>
      <c r="K2515">
        <v>7.8</v>
      </c>
      <c r="L2515">
        <v>1.85</v>
      </c>
      <c r="M2515" t="s">
        <v>69</v>
      </c>
      <c r="N2515" t="s">
        <v>5384</v>
      </c>
      <c r="O2515">
        <v>0</v>
      </c>
      <c r="P2515" t="s">
        <v>1002</v>
      </c>
      <c r="Q2515">
        <v>13000</v>
      </c>
      <c r="R2515" t="s">
        <v>574</v>
      </c>
      <c r="S2515">
        <v>13000</v>
      </c>
      <c r="T2515" t="s">
        <v>3368</v>
      </c>
      <c r="U2515">
        <v>559</v>
      </c>
      <c r="V2515">
        <v>71000</v>
      </c>
      <c r="W2515">
        <v>27911</v>
      </c>
      <c r="X2515">
        <v>2</v>
      </c>
      <c r="Y2515">
        <v>237848</v>
      </c>
      <c r="Z2515">
        <v>487</v>
      </c>
      <c r="AA2515">
        <v>377</v>
      </c>
      <c r="AB2515" t="s">
        <v>12378</v>
      </c>
    </row>
    <row r="2516" spans="1:28" x14ac:dyDescent="0.3">
      <c r="A2516" s="4" t="s">
        <v>12379</v>
      </c>
      <c r="B2516" t="s">
        <v>67</v>
      </c>
      <c r="C2516" t="s">
        <v>68</v>
      </c>
      <c r="D2516" t="s">
        <v>58</v>
      </c>
      <c r="E2516">
        <v>2006</v>
      </c>
      <c r="F2516">
        <v>83</v>
      </c>
      <c r="G2516" t="s">
        <v>23</v>
      </c>
      <c r="H2516" t="s">
        <v>12380</v>
      </c>
      <c r="I2516" s="4">
        <v>16000000</v>
      </c>
      <c r="J2516" s="4">
        <v>39511038</v>
      </c>
      <c r="K2516">
        <v>5.9</v>
      </c>
      <c r="L2516">
        <v>1.85</v>
      </c>
      <c r="M2516" t="s">
        <v>612</v>
      </c>
      <c r="N2516" t="s">
        <v>902</v>
      </c>
      <c r="O2516">
        <v>473</v>
      </c>
      <c r="P2516" t="s">
        <v>4374</v>
      </c>
      <c r="Q2516">
        <v>20000</v>
      </c>
      <c r="R2516" t="s">
        <v>709</v>
      </c>
      <c r="S2516">
        <v>4000</v>
      </c>
      <c r="T2516" t="s">
        <v>9148</v>
      </c>
      <c r="U2516">
        <v>597</v>
      </c>
      <c r="V2516">
        <v>0</v>
      </c>
      <c r="W2516">
        <v>26402</v>
      </c>
      <c r="X2516">
        <v>0</v>
      </c>
      <c r="Y2516">
        <v>56269</v>
      </c>
      <c r="Z2516">
        <v>196</v>
      </c>
      <c r="AA2516">
        <v>366</v>
      </c>
      <c r="AB2516" t="s">
        <v>12381</v>
      </c>
    </row>
    <row r="2517" spans="1:28" x14ac:dyDescent="0.3">
      <c r="A2517" s="4" t="s">
        <v>12384</v>
      </c>
      <c r="B2517" t="s">
        <v>67</v>
      </c>
      <c r="C2517" t="s">
        <v>68</v>
      </c>
      <c r="D2517" t="s">
        <v>58</v>
      </c>
      <c r="E2517">
        <v>2016</v>
      </c>
      <c r="F2517">
        <v>111</v>
      </c>
      <c r="G2517" t="s">
        <v>19</v>
      </c>
      <c r="H2517" t="s">
        <v>7739</v>
      </c>
      <c r="I2517" s="4">
        <v>18500000</v>
      </c>
      <c r="J2517" s="4">
        <v>6462576</v>
      </c>
      <c r="K2517">
        <v>5.4</v>
      </c>
      <c r="L2517">
        <v>2.35</v>
      </c>
      <c r="M2517" t="s">
        <v>69</v>
      </c>
      <c r="N2517" t="s">
        <v>12382</v>
      </c>
      <c r="O2517">
        <v>19</v>
      </c>
      <c r="P2517" t="s">
        <v>1338</v>
      </c>
      <c r="Q2517">
        <v>241</v>
      </c>
      <c r="R2517" t="s">
        <v>12383</v>
      </c>
      <c r="S2517">
        <v>118</v>
      </c>
      <c r="T2517" t="s">
        <v>12385</v>
      </c>
      <c r="U2517">
        <v>107</v>
      </c>
      <c r="V2517">
        <v>0</v>
      </c>
      <c r="W2517">
        <v>824</v>
      </c>
      <c r="X2517">
        <v>0</v>
      </c>
      <c r="Y2517">
        <v>1449</v>
      </c>
      <c r="Z2517">
        <v>24</v>
      </c>
      <c r="AA2517">
        <v>30</v>
      </c>
      <c r="AB2517" t="s">
        <v>12386</v>
      </c>
    </row>
    <row r="2518" spans="1:28" x14ac:dyDescent="0.3">
      <c r="A2518" s="4" t="s">
        <v>12388</v>
      </c>
      <c r="B2518" t="s">
        <v>67</v>
      </c>
      <c r="C2518" t="s">
        <v>68</v>
      </c>
      <c r="D2518" t="s">
        <v>58</v>
      </c>
      <c r="E2518">
        <v>2002</v>
      </c>
      <c r="F2518">
        <v>80</v>
      </c>
      <c r="G2518" t="s">
        <v>3072</v>
      </c>
      <c r="H2518" t="s">
        <v>12389</v>
      </c>
      <c r="I2518" s="4">
        <v>16000000</v>
      </c>
      <c r="J2518" s="4">
        <v>40363530</v>
      </c>
      <c r="K2518">
        <v>3.3</v>
      </c>
      <c r="L2518">
        <v>1.85</v>
      </c>
      <c r="M2518" t="s">
        <v>122</v>
      </c>
      <c r="N2518" t="s">
        <v>12387</v>
      </c>
      <c r="O2518">
        <v>11</v>
      </c>
      <c r="P2518" t="s">
        <v>5169</v>
      </c>
      <c r="Q2518">
        <v>911</v>
      </c>
      <c r="R2518" t="s">
        <v>7217</v>
      </c>
      <c r="S2518">
        <v>521</v>
      </c>
      <c r="T2518" t="s">
        <v>6867</v>
      </c>
      <c r="U2518">
        <v>499</v>
      </c>
      <c r="V2518">
        <v>1000</v>
      </c>
      <c r="W2518">
        <v>3058</v>
      </c>
      <c r="X2518">
        <v>2</v>
      </c>
      <c r="Y2518">
        <v>18254</v>
      </c>
      <c r="Z2518">
        <v>56</v>
      </c>
      <c r="AA2518">
        <v>307</v>
      </c>
      <c r="AB2518" t="s">
        <v>12390</v>
      </c>
    </row>
    <row r="2519" spans="1:28" x14ac:dyDescent="0.3">
      <c r="A2519" s="4" t="s">
        <v>12394</v>
      </c>
      <c r="B2519" t="s">
        <v>2794</v>
      </c>
      <c r="C2519" t="s">
        <v>3583</v>
      </c>
      <c r="D2519" t="s">
        <v>58</v>
      </c>
      <c r="E2519">
        <v>2006</v>
      </c>
      <c r="F2519">
        <v>112</v>
      </c>
      <c r="G2519" t="s">
        <v>12392</v>
      </c>
      <c r="H2519" t="s">
        <v>12396</v>
      </c>
      <c r="I2519" s="4">
        <v>13500000</v>
      </c>
      <c r="J2519" s="4">
        <v>37623143</v>
      </c>
      <c r="K2519">
        <v>8.1999999999999993</v>
      </c>
      <c r="L2519">
        <v>1.85</v>
      </c>
      <c r="M2519" t="s">
        <v>612</v>
      </c>
      <c r="N2519" t="s">
        <v>405</v>
      </c>
      <c r="O2519">
        <v>0</v>
      </c>
      <c r="P2519" t="s">
        <v>12393</v>
      </c>
      <c r="Q2519">
        <v>634</v>
      </c>
      <c r="R2519" t="s">
        <v>12391</v>
      </c>
      <c r="S2519">
        <v>269</v>
      </c>
      <c r="T2519" t="s">
        <v>12395</v>
      </c>
      <c r="U2519">
        <v>250</v>
      </c>
      <c r="V2519">
        <v>27000</v>
      </c>
      <c r="W2519">
        <v>1322</v>
      </c>
      <c r="X2519">
        <v>0</v>
      </c>
      <c r="Y2519">
        <v>467234</v>
      </c>
      <c r="Z2519">
        <v>406</v>
      </c>
      <c r="AA2519">
        <v>1083</v>
      </c>
      <c r="AB2519" t="s">
        <v>12397</v>
      </c>
    </row>
    <row r="2520" spans="1:28" x14ac:dyDescent="0.3">
      <c r="A2520" s="4" t="s">
        <v>24105</v>
      </c>
      <c r="B2520" t="s">
        <v>67</v>
      </c>
      <c r="C2520" t="s">
        <v>68</v>
      </c>
      <c r="D2520" t="s">
        <v>58</v>
      </c>
      <c r="E2520" t="s">
        <v>24161</v>
      </c>
      <c r="F2520">
        <v>60</v>
      </c>
      <c r="G2520" t="s">
        <v>3366</v>
      </c>
      <c r="H2520" t="s">
        <v>24161</v>
      </c>
      <c r="I2520" s="4" t="s">
        <v>24161</v>
      </c>
      <c r="J2520" s="4" t="s">
        <v>24161</v>
      </c>
      <c r="K2520">
        <v>6.6</v>
      </c>
      <c r="L2520">
        <v>16</v>
      </c>
      <c r="M2520" t="s">
        <v>24161</v>
      </c>
      <c r="N2520" t="s">
        <v>24161</v>
      </c>
      <c r="O2520" t="s">
        <v>24161</v>
      </c>
      <c r="P2520" t="s">
        <v>5038</v>
      </c>
      <c r="Q2520">
        <v>1000</v>
      </c>
      <c r="R2520" t="s">
        <v>12398</v>
      </c>
      <c r="S2520">
        <v>921</v>
      </c>
      <c r="T2520" t="s">
        <v>6768</v>
      </c>
      <c r="U2520">
        <v>762</v>
      </c>
      <c r="V2520">
        <v>0</v>
      </c>
      <c r="W2520">
        <v>4561</v>
      </c>
      <c r="X2520">
        <v>0</v>
      </c>
      <c r="Y2520">
        <v>7210</v>
      </c>
      <c r="Z2520">
        <v>3</v>
      </c>
      <c r="AA2520">
        <v>57</v>
      </c>
      <c r="AB2520" t="s">
        <v>12399</v>
      </c>
    </row>
    <row r="2521" spans="1:28" x14ac:dyDescent="0.3">
      <c r="A2521" s="4" t="s">
        <v>12401</v>
      </c>
      <c r="B2521" t="s">
        <v>67</v>
      </c>
      <c r="C2521" t="s">
        <v>68</v>
      </c>
      <c r="D2521" t="s">
        <v>58</v>
      </c>
      <c r="E2521">
        <v>2001</v>
      </c>
      <c r="F2521">
        <v>94</v>
      </c>
      <c r="G2521" t="s">
        <v>12400</v>
      </c>
      <c r="H2521" t="s">
        <v>12402</v>
      </c>
      <c r="I2521" s="4">
        <v>35000000</v>
      </c>
      <c r="J2521" s="4">
        <v>33357476</v>
      </c>
      <c r="K2521">
        <v>5.4</v>
      </c>
      <c r="L2521">
        <v>1.85</v>
      </c>
      <c r="M2521" t="s">
        <v>122</v>
      </c>
      <c r="N2521" t="s">
        <v>4992</v>
      </c>
      <c r="O2521">
        <v>14</v>
      </c>
      <c r="P2521" t="s">
        <v>2733</v>
      </c>
      <c r="Q2521">
        <v>1000</v>
      </c>
      <c r="R2521" t="s">
        <v>10330</v>
      </c>
      <c r="S2521">
        <v>1000</v>
      </c>
      <c r="T2521" t="s">
        <v>7652</v>
      </c>
      <c r="U2521">
        <v>635</v>
      </c>
      <c r="V2521">
        <v>393</v>
      </c>
      <c r="W2521">
        <v>4194</v>
      </c>
      <c r="X2521">
        <v>0</v>
      </c>
      <c r="Y2521">
        <v>7392</v>
      </c>
      <c r="Z2521">
        <v>51</v>
      </c>
      <c r="AA2521">
        <v>53</v>
      </c>
      <c r="AB2521" t="s">
        <v>12403</v>
      </c>
    </row>
    <row r="2522" spans="1:28" x14ac:dyDescent="0.3">
      <c r="A2522" s="4" t="s">
        <v>12404</v>
      </c>
      <c r="B2522" t="s">
        <v>67</v>
      </c>
      <c r="C2522" t="s">
        <v>68</v>
      </c>
      <c r="D2522" t="s">
        <v>24160</v>
      </c>
      <c r="E2522">
        <v>2001</v>
      </c>
      <c r="F2522">
        <v>130</v>
      </c>
      <c r="G2522" t="s">
        <v>5278</v>
      </c>
      <c r="H2522" t="s">
        <v>12406</v>
      </c>
      <c r="I2522" s="4">
        <v>16000000</v>
      </c>
      <c r="J2522" s="4">
        <v>28734552</v>
      </c>
      <c r="K2522">
        <v>6.4</v>
      </c>
      <c r="L2522">
        <v>1.85</v>
      </c>
      <c r="M2522" t="s">
        <v>612</v>
      </c>
      <c r="N2522" t="s">
        <v>2959</v>
      </c>
      <c r="O2522">
        <v>309</v>
      </c>
      <c r="P2522" t="s">
        <v>5451</v>
      </c>
      <c r="Q2522">
        <v>939</v>
      </c>
      <c r="R2522" t="s">
        <v>1164</v>
      </c>
      <c r="S2522">
        <v>881</v>
      </c>
      <c r="T2522" t="s">
        <v>12405</v>
      </c>
      <c r="U2522">
        <v>522</v>
      </c>
      <c r="V2522">
        <v>1000</v>
      </c>
      <c r="W2522">
        <v>3107</v>
      </c>
      <c r="X2522">
        <v>2</v>
      </c>
      <c r="Y2522">
        <v>9566</v>
      </c>
      <c r="Z2522">
        <v>41</v>
      </c>
      <c r="AA2522">
        <v>81</v>
      </c>
      <c r="AB2522" t="s">
        <v>12407</v>
      </c>
    </row>
    <row r="2523" spans="1:28" x14ac:dyDescent="0.3">
      <c r="A2523" s="4" t="s">
        <v>12409</v>
      </c>
      <c r="B2523" t="s">
        <v>67</v>
      </c>
      <c r="C2523" t="s">
        <v>68</v>
      </c>
      <c r="D2523" t="s">
        <v>58</v>
      </c>
      <c r="E2523">
        <v>2011</v>
      </c>
      <c r="F2523">
        <v>91</v>
      </c>
      <c r="G2523" t="s">
        <v>4393</v>
      </c>
      <c r="H2523" t="s">
        <v>12410</v>
      </c>
      <c r="I2523" s="4">
        <v>16000000</v>
      </c>
      <c r="J2523" s="4">
        <v>37300107</v>
      </c>
      <c r="K2523">
        <v>4.8</v>
      </c>
      <c r="L2523">
        <v>2.35</v>
      </c>
      <c r="M2523" t="s">
        <v>69</v>
      </c>
      <c r="N2523" t="s">
        <v>12408</v>
      </c>
      <c r="O2523">
        <v>26</v>
      </c>
      <c r="P2523" t="s">
        <v>4524</v>
      </c>
      <c r="Q2523">
        <v>3000</v>
      </c>
      <c r="R2523" t="s">
        <v>7417</v>
      </c>
      <c r="S2523">
        <v>1000</v>
      </c>
      <c r="T2523" t="s">
        <v>3237</v>
      </c>
      <c r="U2523">
        <v>638</v>
      </c>
      <c r="V2523">
        <v>0</v>
      </c>
      <c r="W2523">
        <v>5349</v>
      </c>
      <c r="X2523">
        <v>1</v>
      </c>
      <c r="Y2523">
        <v>29147</v>
      </c>
      <c r="Z2523">
        <v>138</v>
      </c>
      <c r="AA2523">
        <v>115</v>
      </c>
      <c r="AB2523" t="s">
        <v>12411</v>
      </c>
    </row>
    <row r="2524" spans="1:28" x14ac:dyDescent="0.3">
      <c r="A2524" s="4" t="s">
        <v>12412</v>
      </c>
      <c r="B2524" t="s">
        <v>67</v>
      </c>
      <c r="C2524" t="s">
        <v>68</v>
      </c>
      <c r="D2524" t="s">
        <v>58</v>
      </c>
      <c r="E2524">
        <v>2001</v>
      </c>
      <c r="F2524">
        <v>91</v>
      </c>
      <c r="G2524" t="s">
        <v>5385</v>
      </c>
      <c r="H2524" t="s">
        <v>12413</v>
      </c>
      <c r="I2524" s="4">
        <v>17700000</v>
      </c>
      <c r="J2524" s="4">
        <v>27087695</v>
      </c>
      <c r="K2524">
        <v>5.9</v>
      </c>
      <c r="L2524">
        <v>1.85</v>
      </c>
      <c r="M2524" t="s">
        <v>69</v>
      </c>
      <c r="N2524" t="s">
        <v>6763</v>
      </c>
      <c r="O2524">
        <v>29</v>
      </c>
      <c r="P2524" t="s">
        <v>3891</v>
      </c>
      <c r="Q2524">
        <v>861</v>
      </c>
      <c r="R2524" t="s">
        <v>5180</v>
      </c>
      <c r="S2524">
        <v>593</v>
      </c>
      <c r="T2524" t="s">
        <v>3996</v>
      </c>
      <c r="U2524">
        <v>459</v>
      </c>
      <c r="V2524">
        <v>0</v>
      </c>
      <c r="W2524">
        <v>2543</v>
      </c>
      <c r="X2524">
        <v>0</v>
      </c>
      <c r="Y2524">
        <v>41664</v>
      </c>
      <c r="Z2524">
        <v>78</v>
      </c>
      <c r="AA2524">
        <v>205</v>
      </c>
      <c r="AB2524" t="s">
        <v>12414</v>
      </c>
    </row>
    <row r="2525" spans="1:28" x14ac:dyDescent="0.3">
      <c r="A2525" s="4" t="s">
        <v>12418</v>
      </c>
      <c r="B2525" t="s">
        <v>67</v>
      </c>
      <c r="C2525" t="s">
        <v>68</v>
      </c>
      <c r="D2525" t="s">
        <v>58</v>
      </c>
      <c r="E2525">
        <v>1991</v>
      </c>
      <c r="F2525">
        <v>110</v>
      </c>
      <c r="G2525" t="s">
        <v>4562</v>
      </c>
      <c r="H2525" t="s">
        <v>12420</v>
      </c>
      <c r="I2525" s="4">
        <v>15000000</v>
      </c>
      <c r="J2525" s="4">
        <v>30102717</v>
      </c>
      <c r="K2525">
        <v>5.5</v>
      </c>
      <c r="L2525">
        <v>1.85</v>
      </c>
      <c r="M2525" t="s">
        <v>612</v>
      </c>
      <c r="N2525" t="s">
        <v>12415</v>
      </c>
      <c r="O2525">
        <v>23</v>
      </c>
      <c r="P2525" t="s">
        <v>12417</v>
      </c>
      <c r="Q2525">
        <v>633</v>
      </c>
      <c r="R2525" t="s">
        <v>12416</v>
      </c>
      <c r="S2525">
        <v>67</v>
      </c>
      <c r="T2525" t="s">
        <v>12419</v>
      </c>
      <c r="U2525">
        <v>51</v>
      </c>
      <c r="V2525">
        <v>0</v>
      </c>
      <c r="W2525">
        <v>874</v>
      </c>
      <c r="X2525">
        <v>2</v>
      </c>
      <c r="Y2525">
        <v>28736</v>
      </c>
      <c r="Z2525">
        <v>40</v>
      </c>
      <c r="AA2525">
        <v>72</v>
      </c>
      <c r="AB2525" t="s">
        <v>12421</v>
      </c>
    </row>
    <row r="2526" spans="1:28" x14ac:dyDescent="0.3">
      <c r="A2526" s="4" t="s">
        <v>12424</v>
      </c>
      <c r="B2526" t="s">
        <v>67</v>
      </c>
      <c r="C2526" t="s">
        <v>86</v>
      </c>
      <c r="D2526" t="s">
        <v>58</v>
      </c>
      <c r="E2526">
        <v>2007</v>
      </c>
      <c r="F2526">
        <v>121</v>
      </c>
      <c r="G2526" t="s">
        <v>12423</v>
      </c>
      <c r="H2526" t="s">
        <v>12425</v>
      </c>
      <c r="I2526" s="4">
        <v>8000000</v>
      </c>
      <c r="J2526" s="4">
        <v>23618786</v>
      </c>
      <c r="K2526">
        <v>7.9</v>
      </c>
      <c r="L2526">
        <v>2.35</v>
      </c>
      <c r="M2526" t="s">
        <v>612</v>
      </c>
      <c r="N2526" t="s">
        <v>2471</v>
      </c>
      <c r="O2526">
        <v>1000</v>
      </c>
      <c r="P2526" t="s">
        <v>7519</v>
      </c>
      <c r="Q2526">
        <v>175</v>
      </c>
      <c r="R2526" t="s">
        <v>12422</v>
      </c>
      <c r="S2526">
        <v>115</v>
      </c>
      <c r="T2526" t="s">
        <v>9479</v>
      </c>
      <c r="U2526">
        <v>108</v>
      </c>
      <c r="V2526">
        <v>17000</v>
      </c>
      <c r="W2526">
        <v>485</v>
      </c>
      <c r="X2526">
        <v>1</v>
      </c>
      <c r="Y2526">
        <v>352695</v>
      </c>
      <c r="Z2526">
        <v>285</v>
      </c>
      <c r="AA2526">
        <v>687</v>
      </c>
      <c r="AB2526" t="s">
        <v>12426</v>
      </c>
    </row>
    <row r="2527" spans="1:28" x14ac:dyDescent="0.3">
      <c r="A2527" s="4" t="s">
        <v>12428</v>
      </c>
      <c r="B2527" t="s">
        <v>67</v>
      </c>
      <c r="C2527" t="s">
        <v>68</v>
      </c>
      <c r="D2527" t="s">
        <v>58</v>
      </c>
      <c r="E2527">
        <v>2008</v>
      </c>
      <c r="F2527">
        <v>114</v>
      </c>
      <c r="G2527" t="s">
        <v>2545</v>
      </c>
      <c r="H2527" t="s">
        <v>12429</v>
      </c>
      <c r="I2527" s="4">
        <v>16500000</v>
      </c>
      <c r="J2527" s="4">
        <v>26896744</v>
      </c>
      <c r="K2527">
        <v>4.9000000000000004</v>
      </c>
      <c r="L2527">
        <v>1.85</v>
      </c>
      <c r="M2527" t="s">
        <v>69</v>
      </c>
      <c r="N2527" t="s">
        <v>12427</v>
      </c>
      <c r="O2527">
        <v>15</v>
      </c>
      <c r="P2527" t="s">
        <v>828</v>
      </c>
      <c r="Q2527">
        <v>851</v>
      </c>
      <c r="R2527" t="s">
        <v>1856</v>
      </c>
      <c r="S2527">
        <v>680</v>
      </c>
      <c r="T2527" t="s">
        <v>2405</v>
      </c>
      <c r="U2527">
        <v>650</v>
      </c>
      <c r="V2527">
        <v>0</v>
      </c>
      <c r="W2527">
        <v>3485</v>
      </c>
      <c r="X2527">
        <v>4</v>
      </c>
      <c r="Y2527">
        <v>16582</v>
      </c>
      <c r="Z2527">
        <v>124</v>
      </c>
      <c r="AA2527">
        <v>125</v>
      </c>
      <c r="AB2527" t="s">
        <v>12430</v>
      </c>
    </row>
    <row r="2528" spans="1:28" x14ac:dyDescent="0.3">
      <c r="A2528" s="4" t="s">
        <v>12431</v>
      </c>
      <c r="B2528" t="s">
        <v>67</v>
      </c>
      <c r="C2528" t="s">
        <v>3583</v>
      </c>
      <c r="D2528" t="s">
        <v>58</v>
      </c>
      <c r="E2528">
        <v>2008</v>
      </c>
      <c r="F2528">
        <v>96</v>
      </c>
      <c r="G2528" t="s">
        <v>241</v>
      </c>
      <c r="H2528" t="s">
        <v>12432</v>
      </c>
      <c r="I2528" s="4">
        <v>15500000</v>
      </c>
      <c r="J2528" s="4">
        <v>23213577</v>
      </c>
      <c r="K2528">
        <v>7.2</v>
      </c>
      <c r="L2528">
        <v>1.85</v>
      </c>
      <c r="M2528" t="s">
        <v>69</v>
      </c>
      <c r="N2528" t="s">
        <v>4013</v>
      </c>
      <c r="O2528">
        <v>11000</v>
      </c>
      <c r="P2528" t="s">
        <v>127</v>
      </c>
      <c r="Q2528">
        <v>19000</v>
      </c>
      <c r="R2528" t="s">
        <v>306</v>
      </c>
      <c r="S2528">
        <v>581</v>
      </c>
      <c r="T2528" t="s">
        <v>9918</v>
      </c>
      <c r="U2528">
        <v>252</v>
      </c>
      <c r="V2528">
        <v>14000</v>
      </c>
      <c r="W2528">
        <v>19894</v>
      </c>
      <c r="X2528">
        <v>0</v>
      </c>
      <c r="Y2528">
        <v>198111</v>
      </c>
      <c r="Z2528">
        <v>275</v>
      </c>
      <c r="AA2528">
        <v>365</v>
      </c>
      <c r="AB2528" t="s">
        <v>12433</v>
      </c>
    </row>
    <row r="2529" spans="1:28" x14ac:dyDescent="0.3">
      <c r="A2529" s="4" t="s">
        <v>12436</v>
      </c>
      <c r="B2529" t="s">
        <v>12439</v>
      </c>
      <c r="C2529" t="s">
        <v>12440</v>
      </c>
      <c r="D2529" t="s">
        <v>58</v>
      </c>
      <c r="E2529">
        <v>2007</v>
      </c>
      <c r="F2529">
        <v>270</v>
      </c>
      <c r="G2529" t="s">
        <v>6349</v>
      </c>
      <c r="H2529" t="s">
        <v>12437</v>
      </c>
      <c r="I2529" s="4">
        <v>25000000</v>
      </c>
      <c r="J2529" s="4" t="s">
        <v>24161</v>
      </c>
      <c r="K2529">
        <v>6.6</v>
      </c>
      <c r="L2529">
        <v>2.35</v>
      </c>
      <c r="M2529" t="s">
        <v>24161</v>
      </c>
      <c r="N2529" t="s">
        <v>12434</v>
      </c>
      <c r="O2529">
        <v>5</v>
      </c>
      <c r="P2529" t="s">
        <v>12435</v>
      </c>
      <c r="Q2529">
        <v>908</v>
      </c>
      <c r="R2529" t="s">
        <v>1023</v>
      </c>
      <c r="S2529">
        <v>690</v>
      </c>
      <c r="T2529" t="s">
        <v>7791</v>
      </c>
      <c r="U2529">
        <v>292</v>
      </c>
      <c r="V2529">
        <v>0</v>
      </c>
      <c r="W2529">
        <v>2762</v>
      </c>
      <c r="X2529">
        <v>1</v>
      </c>
      <c r="Y2529">
        <v>18041</v>
      </c>
      <c r="Z2529">
        <v>34</v>
      </c>
      <c r="AA2529">
        <v>54</v>
      </c>
      <c r="AB2529" t="s">
        <v>12438</v>
      </c>
    </row>
    <row r="2530" spans="1:28" x14ac:dyDescent="0.3">
      <c r="A2530" s="4" t="s">
        <v>12442</v>
      </c>
      <c r="B2530" t="s">
        <v>67</v>
      </c>
      <c r="C2530" t="s">
        <v>68</v>
      </c>
      <c r="D2530" t="s">
        <v>58</v>
      </c>
      <c r="E2530">
        <v>2000</v>
      </c>
      <c r="F2530">
        <v>94</v>
      </c>
      <c r="G2530" t="s">
        <v>1437</v>
      </c>
      <c r="H2530" t="s">
        <v>12444</v>
      </c>
      <c r="I2530" s="4">
        <v>16000000</v>
      </c>
      <c r="J2530" s="4">
        <v>20627372</v>
      </c>
      <c r="K2530">
        <v>5.3</v>
      </c>
      <c r="L2530">
        <v>1.85</v>
      </c>
      <c r="M2530" t="s">
        <v>69</v>
      </c>
      <c r="N2530" t="s">
        <v>12441</v>
      </c>
      <c r="O2530">
        <v>7</v>
      </c>
      <c r="P2530" t="s">
        <v>4605</v>
      </c>
      <c r="Q2530">
        <v>3000</v>
      </c>
      <c r="R2530" t="s">
        <v>4865</v>
      </c>
      <c r="S2530">
        <v>240</v>
      </c>
      <c r="T2530" t="s">
        <v>12443</v>
      </c>
      <c r="U2530">
        <v>95</v>
      </c>
      <c r="V2530">
        <v>487</v>
      </c>
      <c r="W2530">
        <v>3451</v>
      </c>
      <c r="X2530">
        <v>3</v>
      </c>
      <c r="Y2530">
        <v>13661</v>
      </c>
      <c r="Z2530">
        <v>67</v>
      </c>
      <c r="AA2530">
        <v>134</v>
      </c>
      <c r="AB2530" t="s">
        <v>12445</v>
      </c>
    </row>
    <row r="2531" spans="1:28" x14ac:dyDescent="0.3">
      <c r="A2531" s="4" t="s">
        <v>12447</v>
      </c>
      <c r="B2531" t="s">
        <v>67</v>
      </c>
      <c r="C2531" t="s">
        <v>68</v>
      </c>
      <c r="D2531" t="s">
        <v>58</v>
      </c>
      <c r="E2531">
        <v>2002</v>
      </c>
      <c r="F2531">
        <v>109</v>
      </c>
      <c r="G2531" t="s">
        <v>19</v>
      </c>
      <c r="H2531" t="s">
        <v>12449</v>
      </c>
      <c r="I2531" s="4">
        <v>16000000</v>
      </c>
      <c r="J2531" s="4">
        <v>16346122</v>
      </c>
      <c r="K2531">
        <v>7.2</v>
      </c>
      <c r="L2531">
        <v>1.85</v>
      </c>
      <c r="M2531" t="s">
        <v>69</v>
      </c>
      <c r="N2531" t="s">
        <v>12446</v>
      </c>
      <c r="O2531">
        <v>7</v>
      </c>
      <c r="P2531" t="s">
        <v>3961</v>
      </c>
      <c r="Q2531">
        <v>835</v>
      </c>
      <c r="R2531" t="s">
        <v>2068</v>
      </c>
      <c r="S2531">
        <v>787</v>
      </c>
      <c r="T2531" t="s">
        <v>12448</v>
      </c>
      <c r="U2531">
        <v>450</v>
      </c>
      <c r="V2531">
        <v>0</v>
      </c>
      <c r="W2531">
        <v>2572</v>
      </c>
      <c r="X2531">
        <v>0</v>
      </c>
      <c r="Y2531">
        <v>25549</v>
      </c>
      <c r="Z2531">
        <v>103</v>
      </c>
      <c r="AA2531">
        <v>171</v>
      </c>
      <c r="AB2531" t="s">
        <v>12450</v>
      </c>
    </row>
    <row r="2532" spans="1:28" x14ac:dyDescent="0.3">
      <c r="A2532" s="4" t="s">
        <v>12451</v>
      </c>
      <c r="B2532" t="s">
        <v>67</v>
      </c>
      <c r="C2532" t="s">
        <v>68</v>
      </c>
      <c r="D2532" t="s">
        <v>58</v>
      </c>
      <c r="E2532">
        <v>2009</v>
      </c>
      <c r="F2532">
        <v>107</v>
      </c>
      <c r="G2532" t="s">
        <v>908</v>
      </c>
      <c r="H2532" t="s">
        <v>12453</v>
      </c>
      <c r="I2532" s="4">
        <v>16000000</v>
      </c>
      <c r="J2532" s="4">
        <v>16204793</v>
      </c>
      <c r="K2532">
        <v>5.0999999999999996</v>
      </c>
      <c r="L2532">
        <v>1.85</v>
      </c>
      <c r="M2532" t="s">
        <v>612</v>
      </c>
      <c r="N2532" t="s">
        <v>4782</v>
      </c>
      <c r="O2532">
        <v>45</v>
      </c>
      <c r="P2532" t="s">
        <v>109</v>
      </c>
      <c r="Q2532">
        <v>24000</v>
      </c>
      <c r="R2532" t="s">
        <v>1219</v>
      </c>
      <c r="S2532">
        <v>396</v>
      </c>
      <c r="T2532" t="s">
        <v>12452</v>
      </c>
      <c r="U2532">
        <v>271</v>
      </c>
      <c r="V2532">
        <v>6000</v>
      </c>
      <c r="W2532">
        <v>24805</v>
      </c>
      <c r="X2532">
        <v>1</v>
      </c>
      <c r="Y2532">
        <v>92712</v>
      </c>
      <c r="Z2532">
        <v>300</v>
      </c>
      <c r="AA2532">
        <v>294</v>
      </c>
      <c r="AB2532" t="s">
        <v>12454</v>
      </c>
    </row>
    <row r="2533" spans="1:28" x14ac:dyDescent="0.3">
      <c r="A2533" s="4" t="s">
        <v>12456</v>
      </c>
      <c r="B2533" t="s">
        <v>67</v>
      </c>
      <c r="C2533" t="s">
        <v>68</v>
      </c>
      <c r="D2533" t="s">
        <v>58</v>
      </c>
      <c r="E2533">
        <v>2000</v>
      </c>
      <c r="F2533">
        <v>96</v>
      </c>
      <c r="G2533" t="s">
        <v>12455</v>
      </c>
      <c r="H2533" t="s">
        <v>12458</v>
      </c>
      <c r="I2533" s="4">
        <v>16000000</v>
      </c>
      <c r="J2533" s="4">
        <v>15427192</v>
      </c>
      <c r="K2533">
        <v>5.6</v>
      </c>
      <c r="L2533">
        <v>1.85</v>
      </c>
      <c r="M2533" t="s">
        <v>69</v>
      </c>
      <c r="N2533" t="s">
        <v>11184</v>
      </c>
      <c r="O2533">
        <v>22</v>
      </c>
      <c r="P2533" t="s">
        <v>1273</v>
      </c>
      <c r="Q2533">
        <v>8000</v>
      </c>
      <c r="R2533" t="s">
        <v>1753</v>
      </c>
      <c r="S2533">
        <v>2000</v>
      </c>
      <c r="T2533" t="s">
        <v>12457</v>
      </c>
      <c r="U2533">
        <v>324</v>
      </c>
      <c r="V2533">
        <v>492</v>
      </c>
      <c r="W2533">
        <v>11078</v>
      </c>
      <c r="X2533">
        <v>0</v>
      </c>
      <c r="Y2533">
        <v>11768</v>
      </c>
      <c r="Z2533">
        <v>84</v>
      </c>
      <c r="AA2533">
        <v>148</v>
      </c>
      <c r="AB2533" t="s">
        <v>12459</v>
      </c>
    </row>
    <row r="2534" spans="1:28" x14ac:dyDescent="0.3">
      <c r="A2534" s="4" t="s">
        <v>12461</v>
      </c>
      <c r="B2534" t="s">
        <v>67</v>
      </c>
      <c r="C2534" t="s">
        <v>68</v>
      </c>
      <c r="D2534" t="s">
        <v>58</v>
      </c>
      <c r="E2534">
        <v>1987</v>
      </c>
      <c r="F2534">
        <v>88</v>
      </c>
      <c r="G2534" t="s">
        <v>10</v>
      </c>
      <c r="H2534" t="s">
        <v>12462</v>
      </c>
      <c r="I2534" s="4">
        <v>16000000</v>
      </c>
      <c r="J2534" s="4">
        <v>14792779</v>
      </c>
      <c r="K2534">
        <v>7.6</v>
      </c>
      <c r="L2534">
        <v>1.85</v>
      </c>
      <c r="M2534" t="s">
        <v>122</v>
      </c>
      <c r="N2534" t="s">
        <v>4013</v>
      </c>
      <c r="O2534">
        <v>11000</v>
      </c>
      <c r="P2534" t="s">
        <v>3210</v>
      </c>
      <c r="Q2534">
        <v>854</v>
      </c>
      <c r="R2534" t="s">
        <v>12460</v>
      </c>
      <c r="S2534">
        <v>410</v>
      </c>
      <c r="T2534" t="s">
        <v>2510</v>
      </c>
      <c r="U2534">
        <v>233</v>
      </c>
      <c r="V2534">
        <v>0</v>
      </c>
      <c r="W2534">
        <v>1653</v>
      </c>
      <c r="X2534">
        <v>0</v>
      </c>
      <c r="Y2534">
        <v>24256</v>
      </c>
      <c r="Z2534">
        <v>64</v>
      </c>
      <c r="AA2534">
        <v>91</v>
      </c>
      <c r="AB2534" t="s">
        <v>12463</v>
      </c>
    </row>
    <row r="2535" spans="1:28" x14ac:dyDescent="0.3">
      <c r="A2535" s="4" t="s">
        <v>12465</v>
      </c>
      <c r="B2535" t="s">
        <v>67</v>
      </c>
      <c r="C2535" t="s">
        <v>68</v>
      </c>
      <c r="D2535" t="s">
        <v>58</v>
      </c>
      <c r="E2535">
        <v>2010</v>
      </c>
      <c r="F2535">
        <v>113</v>
      </c>
      <c r="G2535" t="s">
        <v>241</v>
      </c>
      <c r="H2535" t="s">
        <v>12467</v>
      </c>
      <c r="I2535" s="4">
        <v>16000000</v>
      </c>
      <c r="J2535" s="4">
        <v>19057024</v>
      </c>
      <c r="K2535">
        <v>7.2</v>
      </c>
      <c r="L2535">
        <v>1.85</v>
      </c>
      <c r="M2535" t="s">
        <v>69</v>
      </c>
      <c r="N2535" t="s">
        <v>12464</v>
      </c>
      <c r="O2535">
        <v>47</v>
      </c>
      <c r="P2535" t="s">
        <v>794</v>
      </c>
      <c r="Q2535">
        <v>21000</v>
      </c>
      <c r="R2535" t="s">
        <v>3175</v>
      </c>
      <c r="S2535">
        <v>541</v>
      </c>
      <c r="T2535" t="s">
        <v>12466</v>
      </c>
      <c r="U2535">
        <v>238</v>
      </c>
      <c r="V2535">
        <v>24000</v>
      </c>
      <c r="W2535">
        <v>22088</v>
      </c>
      <c r="X2535">
        <v>0</v>
      </c>
      <c r="Y2535">
        <v>113963</v>
      </c>
      <c r="Z2535">
        <v>158</v>
      </c>
      <c r="AA2535">
        <v>361</v>
      </c>
      <c r="AB2535" t="s">
        <v>12468</v>
      </c>
    </row>
    <row r="2536" spans="1:28" x14ac:dyDescent="0.3">
      <c r="A2536" s="4" t="s">
        <v>12471</v>
      </c>
      <c r="B2536" t="s">
        <v>67</v>
      </c>
      <c r="C2536" t="s">
        <v>68</v>
      </c>
      <c r="D2536" t="s">
        <v>58</v>
      </c>
      <c r="E2536">
        <v>2003</v>
      </c>
      <c r="F2536">
        <v>101</v>
      </c>
      <c r="G2536" t="s">
        <v>1437</v>
      </c>
      <c r="H2536" t="s">
        <v>12473</v>
      </c>
      <c r="I2536" s="4">
        <v>16000000</v>
      </c>
      <c r="J2536" s="4">
        <v>14108518</v>
      </c>
      <c r="K2536">
        <v>5.7</v>
      </c>
      <c r="L2536">
        <v>1.85</v>
      </c>
      <c r="M2536" t="s">
        <v>69</v>
      </c>
      <c r="N2536" t="s">
        <v>12469</v>
      </c>
      <c r="O2536">
        <v>6</v>
      </c>
      <c r="P2536" t="s">
        <v>4645</v>
      </c>
      <c r="Q2536">
        <v>812</v>
      </c>
      <c r="R2536" t="s">
        <v>12470</v>
      </c>
      <c r="S2536">
        <v>326</v>
      </c>
      <c r="T2536" t="s">
        <v>12472</v>
      </c>
      <c r="U2536">
        <v>258</v>
      </c>
      <c r="V2536">
        <v>371</v>
      </c>
      <c r="W2536">
        <v>1882</v>
      </c>
      <c r="X2536">
        <v>1</v>
      </c>
      <c r="Y2536">
        <v>8215</v>
      </c>
      <c r="Z2536">
        <v>46</v>
      </c>
      <c r="AA2536">
        <v>95</v>
      </c>
      <c r="AB2536" t="s">
        <v>12474</v>
      </c>
    </row>
    <row r="2537" spans="1:28" x14ac:dyDescent="0.3">
      <c r="A2537" s="4" t="s">
        <v>12475</v>
      </c>
      <c r="B2537" t="s">
        <v>67</v>
      </c>
      <c r="C2537" t="s">
        <v>68</v>
      </c>
      <c r="D2537" t="s">
        <v>58</v>
      </c>
      <c r="E2537">
        <v>1988</v>
      </c>
      <c r="F2537">
        <v>105</v>
      </c>
      <c r="G2537" t="s">
        <v>2487</v>
      </c>
      <c r="H2537" t="s">
        <v>12476</v>
      </c>
      <c r="I2537" s="4">
        <v>20000000</v>
      </c>
      <c r="J2537" s="4">
        <v>13854000</v>
      </c>
      <c r="K2537">
        <v>5.2</v>
      </c>
      <c r="L2537">
        <v>1.85</v>
      </c>
      <c r="M2537" t="s">
        <v>69</v>
      </c>
      <c r="N2537" t="s">
        <v>9909</v>
      </c>
      <c r="O2537">
        <v>121</v>
      </c>
      <c r="P2537" t="s">
        <v>1975</v>
      </c>
      <c r="Q2537">
        <v>11000</v>
      </c>
      <c r="R2537" t="s">
        <v>4605</v>
      </c>
      <c r="S2537">
        <v>3000</v>
      </c>
      <c r="T2537" t="s">
        <v>10751</v>
      </c>
      <c r="U2537">
        <v>384</v>
      </c>
      <c r="V2537">
        <v>818</v>
      </c>
      <c r="W2537">
        <v>14677</v>
      </c>
      <c r="X2537">
        <v>0</v>
      </c>
      <c r="Y2537">
        <v>21079</v>
      </c>
      <c r="Z2537">
        <v>15</v>
      </c>
      <c r="AA2537">
        <v>55</v>
      </c>
      <c r="AB2537" t="s">
        <v>12477</v>
      </c>
    </row>
    <row r="2538" spans="1:28" x14ac:dyDescent="0.3">
      <c r="A2538" s="4" t="s">
        <v>12478</v>
      </c>
      <c r="B2538" t="s">
        <v>67</v>
      </c>
      <c r="C2538" t="s">
        <v>68</v>
      </c>
      <c r="D2538" t="s">
        <v>58</v>
      </c>
      <c r="E2538">
        <v>1993</v>
      </c>
      <c r="F2538">
        <v>125</v>
      </c>
      <c r="G2538" t="s">
        <v>19</v>
      </c>
      <c r="H2538" t="s">
        <v>12479</v>
      </c>
      <c r="I2538" s="4">
        <v>26000000</v>
      </c>
      <c r="J2538" s="4">
        <v>77324422</v>
      </c>
      <c r="K2538">
        <v>7.7</v>
      </c>
      <c r="L2538">
        <v>1.85</v>
      </c>
      <c r="M2538" t="s">
        <v>69</v>
      </c>
      <c r="N2538" t="s">
        <v>2745</v>
      </c>
      <c r="O2538">
        <v>438</v>
      </c>
      <c r="P2538" t="s">
        <v>1746</v>
      </c>
      <c r="Q2538">
        <v>18000</v>
      </c>
      <c r="R2538" t="s">
        <v>349</v>
      </c>
      <c r="S2538">
        <v>15000</v>
      </c>
      <c r="T2538" t="s">
        <v>6801</v>
      </c>
      <c r="U2538">
        <v>372</v>
      </c>
      <c r="V2538">
        <v>0</v>
      </c>
      <c r="W2538">
        <v>33865</v>
      </c>
      <c r="X2538">
        <v>2</v>
      </c>
      <c r="Y2538">
        <v>178731</v>
      </c>
      <c r="Z2538">
        <v>68</v>
      </c>
      <c r="AA2538">
        <v>261</v>
      </c>
      <c r="AB2538" t="s">
        <v>12480</v>
      </c>
    </row>
    <row r="2539" spans="1:28" x14ac:dyDescent="0.3">
      <c r="A2539" s="4" t="s">
        <v>12482</v>
      </c>
      <c r="B2539" t="s">
        <v>67</v>
      </c>
      <c r="C2539" t="s">
        <v>793</v>
      </c>
      <c r="D2539" t="s">
        <v>58</v>
      </c>
      <c r="E2539">
        <v>1999</v>
      </c>
      <c r="F2539">
        <v>100</v>
      </c>
      <c r="G2539" t="s">
        <v>5037</v>
      </c>
      <c r="H2539" t="s">
        <v>12484</v>
      </c>
      <c r="I2539" s="4">
        <v>16000000</v>
      </c>
      <c r="J2539" s="4">
        <v>15500000</v>
      </c>
      <c r="K2539">
        <v>7</v>
      </c>
      <c r="L2539">
        <v>2.35</v>
      </c>
      <c r="M2539" t="s">
        <v>612</v>
      </c>
      <c r="N2539" t="s">
        <v>12481</v>
      </c>
      <c r="O2539">
        <v>9</v>
      </c>
      <c r="P2539" t="s">
        <v>5586</v>
      </c>
      <c r="Q2539">
        <v>599</v>
      </c>
      <c r="R2539" t="s">
        <v>3783</v>
      </c>
      <c r="S2539">
        <v>380</v>
      </c>
      <c r="T2539" t="s">
        <v>12483</v>
      </c>
      <c r="U2539">
        <v>363</v>
      </c>
      <c r="V2539">
        <v>0</v>
      </c>
      <c r="W2539">
        <v>2389</v>
      </c>
      <c r="X2539">
        <v>0</v>
      </c>
      <c r="Y2539">
        <v>51996</v>
      </c>
      <c r="Z2539">
        <v>111</v>
      </c>
      <c r="AA2539">
        <v>302</v>
      </c>
      <c r="AB2539" t="s">
        <v>12485</v>
      </c>
    </row>
    <row r="2540" spans="1:28" x14ac:dyDescent="0.3">
      <c r="A2540" s="4" t="s">
        <v>12488</v>
      </c>
      <c r="B2540" t="s">
        <v>67</v>
      </c>
      <c r="C2540" t="s">
        <v>68</v>
      </c>
      <c r="D2540" t="s">
        <v>58</v>
      </c>
      <c r="E2540">
        <v>2004</v>
      </c>
      <c r="F2540">
        <v>97</v>
      </c>
      <c r="G2540" t="s">
        <v>10</v>
      </c>
      <c r="H2540" t="s">
        <v>12489</v>
      </c>
      <c r="I2540" s="4" t="s">
        <v>24161</v>
      </c>
      <c r="J2540" s="4">
        <v>11540112</v>
      </c>
      <c r="K2540">
        <v>3.6</v>
      </c>
      <c r="L2540">
        <v>1.85</v>
      </c>
      <c r="M2540" t="s">
        <v>69</v>
      </c>
      <c r="N2540" t="s">
        <v>12486</v>
      </c>
      <c r="O2540">
        <v>3</v>
      </c>
      <c r="P2540" t="s">
        <v>12487</v>
      </c>
      <c r="Q2540">
        <v>1000</v>
      </c>
      <c r="R2540" t="s">
        <v>3567</v>
      </c>
      <c r="S2540">
        <v>584</v>
      </c>
      <c r="T2540" t="s">
        <v>1680</v>
      </c>
      <c r="U2540">
        <v>578</v>
      </c>
      <c r="V2540">
        <v>177</v>
      </c>
      <c r="W2540">
        <v>3835</v>
      </c>
      <c r="X2540">
        <v>1</v>
      </c>
      <c r="Y2540">
        <v>2385</v>
      </c>
      <c r="Z2540">
        <v>21</v>
      </c>
      <c r="AA2540">
        <v>20</v>
      </c>
      <c r="AB2540" t="s">
        <v>12490</v>
      </c>
    </row>
    <row r="2541" spans="1:28" x14ac:dyDescent="0.3">
      <c r="A2541" s="4" t="s">
        <v>12493</v>
      </c>
      <c r="B2541" t="s">
        <v>67</v>
      </c>
      <c r="C2541" t="s">
        <v>68</v>
      </c>
      <c r="D2541" t="s">
        <v>58</v>
      </c>
      <c r="E2541">
        <v>1979</v>
      </c>
      <c r="F2541">
        <v>108</v>
      </c>
      <c r="G2541" t="s">
        <v>1412</v>
      </c>
      <c r="H2541" t="s">
        <v>12495</v>
      </c>
      <c r="I2541" s="4">
        <v>16000000</v>
      </c>
      <c r="J2541" s="4" t="s">
        <v>24161</v>
      </c>
      <c r="K2541">
        <v>4.9000000000000004</v>
      </c>
      <c r="L2541">
        <v>2.35</v>
      </c>
      <c r="M2541" t="s">
        <v>122</v>
      </c>
      <c r="N2541" t="s">
        <v>12491</v>
      </c>
      <c r="O2541">
        <v>38</v>
      </c>
      <c r="P2541" t="s">
        <v>3274</v>
      </c>
      <c r="Q2541">
        <v>940</v>
      </c>
      <c r="R2541" t="s">
        <v>12492</v>
      </c>
      <c r="S2541">
        <v>416</v>
      </c>
      <c r="T2541" t="s">
        <v>12494</v>
      </c>
      <c r="U2541">
        <v>316</v>
      </c>
      <c r="V2541">
        <v>392</v>
      </c>
      <c r="W2541">
        <v>1945</v>
      </c>
      <c r="X2541">
        <v>7</v>
      </c>
      <c r="Y2541">
        <v>5237</v>
      </c>
      <c r="Z2541">
        <v>42</v>
      </c>
      <c r="AA2541">
        <v>90</v>
      </c>
      <c r="AB2541" t="s">
        <v>12496</v>
      </c>
    </row>
    <row r="2542" spans="1:28" x14ac:dyDescent="0.3">
      <c r="A2542" s="4" t="s">
        <v>12498</v>
      </c>
      <c r="B2542" t="s">
        <v>67</v>
      </c>
      <c r="C2542" t="s">
        <v>68</v>
      </c>
      <c r="D2542" t="s">
        <v>58</v>
      </c>
      <c r="E2542">
        <v>2000</v>
      </c>
      <c r="F2542">
        <v>112</v>
      </c>
      <c r="G2542" t="s">
        <v>5510</v>
      </c>
      <c r="H2542" t="s">
        <v>12499</v>
      </c>
      <c r="I2542" s="4">
        <v>15000000</v>
      </c>
      <c r="J2542" s="4">
        <v>4734235</v>
      </c>
      <c r="K2542">
        <v>6</v>
      </c>
      <c r="L2542">
        <v>1.85</v>
      </c>
      <c r="M2542" t="s">
        <v>612</v>
      </c>
      <c r="N2542" t="s">
        <v>12497</v>
      </c>
      <c r="O2542">
        <v>28</v>
      </c>
      <c r="P2542" t="s">
        <v>5543</v>
      </c>
      <c r="Q2542">
        <v>555</v>
      </c>
      <c r="R2542" t="s">
        <v>3730</v>
      </c>
      <c r="S2542">
        <v>403</v>
      </c>
      <c r="T2542" t="s">
        <v>3218</v>
      </c>
      <c r="U2542">
        <v>215</v>
      </c>
      <c r="V2542">
        <v>573</v>
      </c>
      <c r="W2542">
        <v>1227</v>
      </c>
      <c r="X2542">
        <v>0</v>
      </c>
      <c r="Y2542">
        <v>8217</v>
      </c>
      <c r="Z2542">
        <v>65</v>
      </c>
      <c r="AA2542">
        <v>123</v>
      </c>
      <c r="AB2542" t="s">
        <v>12500</v>
      </c>
    </row>
    <row r="2543" spans="1:28" x14ac:dyDescent="0.3">
      <c r="A2543" s="4" t="s">
        <v>12501</v>
      </c>
      <c r="B2543" t="s">
        <v>67</v>
      </c>
      <c r="C2543" t="s">
        <v>68</v>
      </c>
      <c r="D2543" t="s">
        <v>58</v>
      </c>
      <c r="E2543">
        <v>2002</v>
      </c>
      <c r="F2543">
        <v>112</v>
      </c>
      <c r="G2543" t="s">
        <v>1700</v>
      </c>
      <c r="H2543" t="s">
        <v>12502</v>
      </c>
      <c r="I2543" s="4">
        <v>16000000</v>
      </c>
      <c r="J2543" s="4">
        <v>4839383</v>
      </c>
      <c r="K2543">
        <v>6.6</v>
      </c>
      <c r="L2543">
        <v>1.85</v>
      </c>
      <c r="M2543" t="s">
        <v>69</v>
      </c>
      <c r="N2543" t="s">
        <v>4013</v>
      </c>
      <c r="O2543">
        <v>11000</v>
      </c>
      <c r="P2543" t="s">
        <v>4013</v>
      </c>
      <c r="Q2543">
        <v>11000</v>
      </c>
      <c r="R2543" t="s">
        <v>2405</v>
      </c>
      <c r="S2543">
        <v>650</v>
      </c>
      <c r="T2543" t="s">
        <v>4215</v>
      </c>
      <c r="U2543">
        <v>642</v>
      </c>
      <c r="V2543">
        <v>762</v>
      </c>
      <c r="W2543">
        <v>12766</v>
      </c>
      <c r="X2543">
        <v>0</v>
      </c>
      <c r="Y2543">
        <v>21613</v>
      </c>
      <c r="Z2543">
        <v>109</v>
      </c>
      <c r="AA2543">
        <v>148</v>
      </c>
      <c r="AB2543" t="s">
        <v>12503</v>
      </c>
    </row>
    <row r="2544" spans="1:28" x14ac:dyDescent="0.3">
      <c r="A2544" s="4" t="s">
        <v>12505</v>
      </c>
      <c r="B2544" t="s">
        <v>67</v>
      </c>
      <c r="C2544" t="s">
        <v>68</v>
      </c>
      <c r="D2544" t="s">
        <v>58</v>
      </c>
      <c r="E2544">
        <v>1999</v>
      </c>
      <c r="F2544">
        <v>95</v>
      </c>
      <c r="G2544" t="s">
        <v>6416</v>
      </c>
      <c r="H2544" t="s">
        <v>12507</v>
      </c>
      <c r="I2544" s="4">
        <v>15000000</v>
      </c>
      <c r="J2544" s="4">
        <v>4193025</v>
      </c>
      <c r="K2544">
        <v>6.8</v>
      </c>
      <c r="L2544">
        <v>2.35</v>
      </c>
      <c r="M2544" t="s">
        <v>612</v>
      </c>
      <c r="N2544" t="s">
        <v>12504</v>
      </c>
      <c r="O2544">
        <v>89</v>
      </c>
      <c r="P2544" t="s">
        <v>3761</v>
      </c>
      <c r="Q2544">
        <v>1000</v>
      </c>
      <c r="R2544" t="s">
        <v>7323</v>
      </c>
      <c r="S2544">
        <v>852</v>
      </c>
      <c r="T2544" t="s">
        <v>12506</v>
      </c>
      <c r="U2544">
        <v>322</v>
      </c>
      <c r="V2544">
        <v>0</v>
      </c>
      <c r="W2544">
        <v>2518</v>
      </c>
      <c r="X2544">
        <v>0</v>
      </c>
      <c r="Y2544">
        <v>30682</v>
      </c>
      <c r="Z2544">
        <v>42</v>
      </c>
      <c r="AA2544">
        <v>194</v>
      </c>
      <c r="AB2544" t="s">
        <v>12508</v>
      </c>
    </row>
    <row r="2545" spans="1:28" x14ac:dyDescent="0.3">
      <c r="A2545" s="4" t="s">
        <v>12510</v>
      </c>
      <c r="B2545" t="s">
        <v>67</v>
      </c>
      <c r="C2545" t="s">
        <v>86</v>
      </c>
      <c r="D2545" t="s">
        <v>58</v>
      </c>
      <c r="E2545">
        <v>1986</v>
      </c>
      <c r="F2545">
        <v>110</v>
      </c>
      <c r="G2545" t="s">
        <v>72</v>
      </c>
      <c r="H2545" t="s">
        <v>12511</v>
      </c>
      <c r="I2545" s="4">
        <v>16000000</v>
      </c>
      <c r="J2545" s="4">
        <v>5900000</v>
      </c>
      <c r="K2545">
        <v>7.2</v>
      </c>
      <c r="L2545">
        <v>1.85</v>
      </c>
      <c r="M2545" t="s">
        <v>612</v>
      </c>
      <c r="N2545" t="s">
        <v>5834</v>
      </c>
      <c r="O2545">
        <v>85</v>
      </c>
      <c r="P2545" t="s">
        <v>4541</v>
      </c>
      <c r="Q2545">
        <v>1000</v>
      </c>
      <c r="R2545" t="s">
        <v>12509</v>
      </c>
      <c r="S2545">
        <v>309</v>
      </c>
      <c r="T2545" t="s">
        <v>5274</v>
      </c>
      <c r="U2545">
        <v>186</v>
      </c>
      <c r="V2545">
        <v>0</v>
      </c>
      <c r="W2545">
        <v>1852</v>
      </c>
      <c r="X2545">
        <v>1</v>
      </c>
      <c r="Y2545">
        <v>98629</v>
      </c>
      <c r="Z2545">
        <v>112</v>
      </c>
      <c r="AA2545">
        <v>316</v>
      </c>
      <c r="AB2545" t="s">
        <v>12512</v>
      </c>
    </row>
    <row r="2546" spans="1:28" x14ac:dyDescent="0.3">
      <c r="A2546" s="4" t="s">
        <v>12514</v>
      </c>
      <c r="B2546" t="s">
        <v>67</v>
      </c>
      <c r="C2546" t="s">
        <v>68</v>
      </c>
      <c r="D2546" t="s">
        <v>58</v>
      </c>
      <c r="E2546">
        <v>2007</v>
      </c>
      <c r="F2546">
        <v>118</v>
      </c>
      <c r="G2546" t="s">
        <v>19</v>
      </c>
      <c r="H2546" t="s">
        <v>12516</v>
      </c>
      <c r="I2546" s="4">
        <v>16000000</v>
      </c>
      <c r="J2546" s="4">
        <v>2849142</v>
      </c>
      <c r="K2546">
        <v>7.2</v>
      </c>
      <c r="L2546">
        <v>2.35</v>
      </c>
      <c r="M2546" t="s">
        <v>612</v>
      </c>
      <c r="N2546" t="s">
        <v>12513</v>
      </c>
      <c r="O2546">
        <v>369</v>
      </c>
      <c r="P2546" t="s">
        <v>3398</v>
      </c>
      <c r="Q2546">
        <v>1000</v>
      </c>
      <c r="R2546" t="s">
        <v>731</v>
      </c>
      <c r="S2546">
        <v>418</v>
      </c>
      <c r="T2546" t="s">
        <v>12515</v>
      </c>
      <c r="U2546">
        <v>295</v>
      </c>
      <c r="V2546">
        <v>0</v>
      </c>
      <c r="W2546">
        <v>1889</v>
      </c>
      <c r="X2546">
        <v>1</v>
      </c>
      <c r="Y2546">
        <v>24104</v>
      </c>
      <c r="Z2546">
        <v>146</v>
      </c>
      <c r="AA2546">
        <v>88</v>
      </c>
      <c r="AB2546" t="s">
        <v>12517</v>
      </c>
    </row>
    <row r="2547" spans="1:28" x14ac:dyDescent="0.3">
      <c r="A2547" s="4" t="s">
        <v>12520</v>
      </c>
      <c r="B2547" t="s">
        <v>67</v>
      </c>
      <c r="C2547" t="s">
        <v>68</v>
      </c>
      <c r="D2547" t="s">
        <v>58</v>
      </c>
      <c r="E2547">
        <v>1997</v>
      </c>
      <c r="F2547">
        <v>97</v>
      </c>
      <c r="G2547" t="s">
        <v>12519</v>
      </c>
      <c r="H2547" t="s">
        <v>12521</v>
      </c>
      <c r="I2547" s="4">
        <v>16000000</v>
      </c>
      <c r="J2547" s="4">
        <v>1686429</v>
      </c>
      <c r="K2547">
        <v>2.8</v>
      </c>
      <c r="L2547">
        <v>1.85</v>
      </c>
      <c r="M2547" t="s">
        <v>69</v>
      </c>
      <c r="N2547" t="s">
        <v>12518</v>
      </c>
      <c r="O2547">
        <v>34</v>
      </c>
      <c r="P2547" t="s">
        <v>2727</v>
      </c>
      <c r="Q2547">
        <v>503</v>
      </c>
      <c r="R2547" t="s">
        <v>6247</v>
      </c>
      <c r="S2547">
        <v>489</v>
      </c>
      <c r="T2547" t="s">
        <v>4916</v>
      </c>
      <c r="U2547">
        <v>465</v>
      </c>
      <c r="V2547">
        <v>0</v>
      </c>
      <c r="W2547">
        <v>3100</v>
      </c>
      <c r="X2547">
        <v>1</v>
      </c>
      <c r="Y2547">
        <v>8687</v>
      </c>
      <c r="Z2547">
        <v>36</v>
      </c>
      <c r="AA2547">
        <v>62</v>
      </c>
      <c r="AB2547" t="s">
        <v>12522</v>
      </c>
    </row>
    <row r="2548" spans="1:28" x14ac:dyDescent="0.3">
      <c r="A2548" s="4" t="s">
        <v>12523</v>
      </c>
      <c r="B2548" t="s">
        <v>67</v>
      </c>
      <c r="C2548" t="s">
        <v>68</v>
      </c>
      <c r="D2548" t="s">
        <v>58</v>
      </c>
      <c r="E2548">
        <v>2013</v>
      </c>
      <c r="F2548">
        <v>120</v>
      </c>
      <c r="G2548" t="s">
        <v>241</v>
      </c>
      <c r="H2548" t="s">
        <v>12525</v>
      </c>
      <c r="I2548" s="4">
        <v>16000000</v>
      </c>
      <c r="J2548" s="4">
        <v>1984743</v>
      </c>
      <c r="K2548">
        <v>6.6</v>
      </c>
      <c r="L2548">
        <v>2.35</v>
      </c>
      <c r="M2548" t="s">
        <v>612</v>
      </c>
      <c r="N2548" t="s">
        <v>8959</v>
      </c>
      <c r="O2548">
        <v>115</v>
      </c>
      <c r="P2548" t="s">
        <v>913</v>
      </c>
      <c r="Q2548">
        <v>10000</v>
      </c>
      <c r="R2548" t="s">
        <v>7026</v>
      </c>
      <c r="S2548">
        <v>316</v>
      </c>
      <c r="T2548" t="s">
        <v>12524</v>
      </c>
      <c r="U2548">
        <v>310</v>
      </c>
      <c r="V2548">
        <v>0</v>
      </c>
      <c r="W2548">
        <v>11019</v>
      </c>
      <c r="X2548">
        <v>3</v>
      </c>
      <c r="Y2548">
        <v>20616</v>
      </c>
      <c r="Z2548">
        <v>230</v>
      </c>
      <c r="AA2548">
        <v>70</v>
      </c>
      <c r="AB2548" t="s">
        <v>12526</v>
      </c>
    </row>
    <row r="2549" spans="1:28" x14ac:dyDescent="0.3">
      <c r="A2549" s="4" t="s">
        <v>12528</v>
      </c>
      <c r="B2549" t="s">
        <v>67</v>
      </c>
      <c r="C2549" t="s">
        <v>86</v>
      </c>
      <c r="D2549" t="s">
        <v>58</v>
      </c>
      <c r="E2549">
        <v>2005</v>
      </c>
      <c r="F2549">
        <v>135</v>
      </c>
      <c r="G2549" t="s">
        <v>1960</v>
      </c>
      <c r="H2549" t="s">
        <v>12530</v>
      </c>
      <c r="I2549" s="4">
        <v>16000000</v>
      </c>
      <c r="J2549" s="4">
        <v>1666262</v>
      </c>
      <c r="K2549">
        <v>6.7</v>
      </c>
      <c r="L2549">
        <v>1.66</v>
      </c>
      <c r="M2549" t="s">
        <v>69</v>
      </c>
      <c r="N2549" t="s">
        <v>12527</v>
      </c>
      <c r="O2549">
        <v>133</v>
      </c>
      <c r="P2549" t="s">
        <v>2553</v>
      </c>
      <c r="Q2549">
        <v>898</v>
      </c>
      <c r="R2549" t="s">
        <v>4627</v>
      </c>
      <c r="S2549">
        <v>708</v>
      </c>
      <c r="T2549" t="s">
        <v>12529</v>
      </c>
      <c r="U2549">
        <v>258</v>
      </c>
      <c r="V2549">
        <v>356</v>
      </c>
      <c r="W2549">
        <v>2096</v>
      </c>
      <c r="X2549">
        <v>0</v>
      </c>
      <c r="Y2549">
        <v>5321</v>
      </c>
      <c r="Z2549">
        <v>64</v>
      </c>
      <c r="AA2549">
        <v>78</v>
      </c>
      <c r="AB2549" t="s">
        <v>12531</v>
      </c>
    </row>
    <row r="2550" spans="1:28" x14ac:dyDescent="0.3">
      <c r="A2550" s="4" t="s">
        <v>12532</v>
      </c>
      <c r="B2550" t="s">
        <v>67</v>
      </c>
      <c r="C2550" t="s">
        <v>86</v>
      </c>
      <c r="D2550" t="s">
        <v>58</v>
      </c>
      <c r="E2550">
        <v>2013</v>
      </c>
      <c r="F2550">
        <v>101</v>
      </c>
      <c r="G2550" t="s">
        <v>2161</v>
      </c>
      <c r="H2550" t="s">
        <v>12534</v>
      </c>
      <c r="I2550" s="4">
        <v>20000000</v>
      </c>
      <c r="J2550" s="4">
        <v>2319187</v>
      </c>
      <c r="K2550">
        <v>7</v>
      </c>
      <c r="L2550">
        <v>2.35</v>
      </c>
      <c r="M2550" t="s">
        <v>612</v>
      </c>
      <c r="N2550" t="s">
        <v>5293</v>
      </c>
      <c r="O2550">
        <v>0</v>
      </c>
      <c r="P2550" t="s">
        <v>1007</v>
      </c>
      <c r="Q2550">
        <v>3000</v>
      </c>
      <c r="R2550" t="s">
        <v>4539</v>
      </c>
      <c r="S2550">
        <v>1000</v>
      </c>
      <c r="T2550" t="s">
        <v>12533</v>
      </c>
      <c r="U2550">
        <v>888</v>
      </c>
      <c r="V2550">
        <v>23000</v>
      </c>
      <c r="W2550">
        <v>5056</v>
      </c>
      <c r="X2550">
        <v>0</v>
      </c>
      <c r="Y2550">
        <v>92640</v>
      </c>
      <c r="Z2550">
        <v>393</v>
      </c>
      <c r="AA2550">
        <v>212</v>
      </c>
      <c r="AB2550" t="s">
        <v>12535</v>
      </c>
    </row>
    <row r="2551" spans="1:28" x14ac:dyDescent="0.3">
      <c r="A2551" s="4" t="s">
        <v>12537</v>
      </c>
      <c r="B2551" t="s">
        <v>67</v>
      </c>
      <c r="C2551" t="s">
        <v>68</v>
      </c>
      <c r="D2551" t="s">
        <v>58</v>
      </c>
      <c r="E2551">
        <v>2004</v>
      </c>
      <c r="F2551">
        <v>92</v>
      </c>
      <c r="G2551" t="s">
        <v>10</v>
      </c>
      <c r="H2551" t="s">
        <v>12538</v>
      </c>
      <c r="I2551" s="4">
        <v>16000000</v>
      </c>
      <c r="J2551" s="4">
        <v>13922211</v>
      </c>
      <c r="K2551">
        <v>4.4000000000000004</v>
      </c>
      <c r="L2551">
        <v>1.85</v>
      </c>
      <c r="M2551" t="s">
        <v>612</v>
      </c>
      <c r="N2551" t="s">
        <v>12536</v>
      </c>
      <c r="O2551">
        <v>29</v>
      </c>
      <c r="P2551" t="s">
        <v>5451</v>
      </c>
      <c r="Q2551">
        <v>939</v>
      </c>
      <c r="R2551" t="s">
        <v>1164</v>
      </c>
      <c r="S2551">
        <v>881</v>
      </c>
      <c r="T2551" t="s">
        <v>1755</v>
      </c>
      <c r="U2551">
        <v>618</v>
      </c>
      <c r="V2551">
        <v>0</v>
      </c>
      <c r="W2551">
        <v>3935</v>
      </c>
      <c r="X2551">
        <v>9</v>
      </c>
      <c r="Y2551">
        <v>18271</v>
      </c>
      <c r="Z2551">
        <v>75</v>
      </c>
      <c r="AA2551">
        <v>150</v>
      </c>
      <c r="AB2551" t="s">
        <v>12539</v>
      </c>
    </row>
    <row r="2552" spans="1:28" x14ac:dyDescent="0.3">
      <c r="A2552" s="4" t="s">
        <v>12540</v>
      </c>
      <c r="B2552" t="s">
        <v>1486</v>
      </c>
      <c r="C2552" t="s">
        <v>1487</v>
      </c>
      <c r="D2552" t="s">
        <v>58</v>
      </c>
      <c r="E2552">
        <v>2008</v>
      </c>
      <c r="F2552">
        <v>106</v>
      </c>
      <c r="G2552" t="s">
        <v>1700</v>
      </c>
      <c r="H2552" t="s">
        <v>12542</v>
      </c>
      <c r="I2552" s="4">
        <v>11000000</v>
      </c>
      <c r="J2552" s="4" t="s">
        <v>24161</v>
      </c>
      <c r="K2552">
        <v>7.1</v>
      </c>
      <c r="L2552">
        <v>2.35</v>
      </c>
      <c r="M2552" t="s">
        <v>24161</v>
      </c>
      <c r="N2552" t="s">
        <v>6193</v>
      </c>
      <c r="O2552">
        <v>172</v>
      </c>
      <c r="P2552" t="s">
        <v>6193</v>
      </c>
      <c r="Q2552">
        <v>172</v>
      </c>
      <c r="R2552" t="s">
        <v>8704</v>
      </c>
      <c r="S2552">
        <v>55</v>
      </c>
      <c r="T2552" t="s">
        <v>12541</v>
      </c>
      <c r="U2552">
        <v>27</v>
      </c>
      <c r="V2552">
        <v>3000</v>
      </c>
      <c r="W2552">
        <v>329</v>
      </c>
      <c r="X2552">
        <v>2</v>
      </c>
      <c r="Y2552">
        <v>30587</v>
      </c>
      <c r="Z2552">
        <v>78</v>
      </c>
      <c r="AA2552">
        <v>49</v>
      </c>
      <c r="AB2552" t="s">
        <v>12543</v>
      </c>
    </row>
    <row r="2553" spans="1:28" x14ac:dyDescent="0.3">
      <c r="A2553" s="4" t="s">
        <v>12546</v>
      </c>
      <c r="B2553" t="s">
        <v>67</v>
      </c>
      <c r="C2553" t="s">
        <v>86</v>
      </c>
      <c r="D2553" t="s">
        <v>58</v>
      </c>
      <c r="E2553">
        <v>2008</v>
      </c>
      <c r="F2553">
        <v>92</v>
      </c>
      <c r="G2553" t="s">
        <v>5605</v>
      </c>
      <c r="H2553" t="s">
        <v>12547</v>
      </c>
      <c r="I2553" s="4">
        <v>15000000</v>
      </c>
      <c r="J2553" s="4">
        <v>23091</v>
      </c>
      <c r="K2553">
        <v>6.2</v>
      </c>
      <c r="L2553">
        <v>2.35</v>
      </c>
      <c r="M2553" t="s">
        <v>612</v>
      </c>
      <c r="N2553" t="s">
        <v>12544</v>
      </c>
      <c r="O2553">
        <v>6</v>
      </c>
      <c r="P2553" t="s">
        <v>2840</v>
      </c>
      <c r="Q2553">
        <v>10000</v>
      </c>
      <c r="R2553" t="s">
        <v>12545</v>
      </c>
      <c r="S2553">
        <v>304</v>
      </c>
      <c r="T2553" t="s">
        <v>7376</v>
      </c>
      <c r="U2553">
        <v>227</v>
      </c>
      <c r="V2553">
        <v>921</v>
      </c>
      <c r="W2553">
        <v>11091</v>
      </c>
      <c r="X2553">
        <v>1</v>
      </c>
      <c r="Y2553">
        <v>5664</v>
      </c>
      <c r="Z2553">
        <v>67</v>
      </c>
      <c r="AA2553">
        <v>42</v>
      </c>
      <c r="AB2553" t="s">
        <v>12548</v>
      </c>
    </row>
    <row r="2554" spans="1:28" x14ac:dyDescent="0.3">
      <c r="A2554" s="4" t="s">
        <v>12552</v>
      </c>
      <c r="B2554" t="s">
        <v>67</v>
      </c>
      <c r="C2554" t="s">
        <v>1487</v>
      </c>
      <c r="D2554" t="s">
        <v>58</v>
      </c>
      <c r="E2554">
        <v>2009</v>
      </c>
      <c r="F2554">
        <v>161</v>
      </c>
      <c r="G2554" t="s">
        <v>5327</v>
      </c>
      <c r="H2554" t="s">
        <v>12553</v>
      </c>
      <c r="I2554" s="4">
        <v>13000000</v>
      </c>
      <c r="J2554" s="4">
        <v>336467</v>
      </c>
      <c r="K2554">
        <v>7.3</v>
      </c>
      <c r="L2554">
        <v>2.35</v>
      </c>
      <c r="M2554" t="s">
        <v>4835</v>
      </c>
      <c r="N2554" t="s">
        <v>12549</v>
      </c>
      <c r="O2554">
        <v>929</v>
      </c>
      <c r="P2554" t="s">
        <v>12551</v>
      </c>
      <c r="Q2554">
        <v>488</v>
      </c>
      <c r="R2554" t="s">
        <v>12550</v>
      </c>
      <c r="S2554">
        <v>289</v>
      </c>
      <c r="T2554" t="s">
        <v>1574</v>
      </c>
      <c r="U2554">
        <v>116</v>
      </c>
      <c r="V2554">
        <v>23000</v>
      </c>
      <c r="W2554">
        <v>943</v>
      </c>
      <c r="X2554">
        <v>0</v>
      </c>
      <c r="Y2554">
        <v>45449</v>
      </c>
      <c r="Z2554">
        <v>216</v>
      </c>
      <c r="AA2554">
        <v>192</v>
      </c>
      <c r="AB2554" t="s">
        <v>12554</v>
      </c>
    </row>
    <row r="2555" spans="1:28" x14ac:dyDescent="0.3">
      <c r="A2555" s="4" t="s">
        <v>12556</v>
      </c>
      <c r="B2555" t="s">
        <v>67</v>
      </c>
      <c r="C2555" t="s">
        <v>68</v>
      </c>
      <c r="D2555" t="s">
        <v>58</v>
      </c>
      <c r="E2555">
        <v>2012</v>
      </c>
      <c r="F2555">
        <v>92</v>
      </c>
      <c r="G2555" t="s">
        <v>8191</v>
      </c>
      <c r="H2555" t="s">
        <v>12558</v>
      </c>
      <c r="I2555" s="4">
        <v>16000000</v>
      </c>
      <c r="J2555" s="4">
        <v>2964</v>
      </c>
      <c r="K2555">
        <v>5.0999999999999996</v>
      </c>
      <c r="L2555">
        <v>1.78</v>
      </c>
      <c r="M2555" t="s">
        <v>69</v>
      </c>
      <c r="N2555" t="s">
        <v>11107</v>
      </c>
      <c r="O2555">
        <v>143</v>
      </c>
      <c r="P2555" t="s">
        <v>4475</v>
      </c>
      <c r="Q2555">
        <v>1000</v>
      </c>
      <c r="R2555" t="s">
        <v>12555</v>
      </c>
      <c r="S2555">
        <v>945</v>
      </c>
      <c r="T2555" t="s">
        <v>12557</v>
      </c>
      <c r="U2555">
        <v>613</v>
      </c>
      <c r="V2555">
        <v>0</v>
      </c>
      <c r="W2555">
        <v>3086</v>
      </c>
      <c r="X2555">
        <v>2</v>
      </c>
      <c r="Y2555">
        <v>7444</v>
      </c>
      <c r="Z2555">
        <v>54</v>
      </c>
      <c r="AA2555">
        <v>42</v>
      </c>
      <c r="AB2555" t="s">
        <v>12559</v>
      </c>
    </row>
    <row r="2556" spans="1:28" x14ac:dyDescent="0.3">
      <c r="A2556" s="4" t="s">
        <v>12560</v>
      </c>
      <c r="B2556" t="s">
        <v>67</v>
      </c>
      <c r="C2556" t="s">
        <v>68</v>
      </c>
      <c r="D2556" t="s">
        <v>58</v>
      </c>
      <c r="E2556">
        <v>2009</v>
      </c>
      <c r="F2556">
        <v>93</v>
      </c>
      <c r="G2556" t="s">
        <v>7139</v>
      </c>
      <c r="H2556" t="s">
        <v>12561</v>
      </c>
      <c r="I2556" s="4">
        <v>16000000</v>
      </c>
      <c r="J2556" s="4" t="s">
        <v>24161</v>
      </c>
      <c r="K2556">
        <v>8.1</v>
      </c>
      <c r="L2556">
        <v>1.85</v>
      </c>
      <c r="M2556" t="s">
        <v>304</v>
      </c>
      <c r="N2556" t="s">
        <v>7628</v>
      </c>
      <c r="O2556">
        <v>529</v>
      </c>
      <c r="P2556" t="s">
        <v>614</v>
      </c>
      <c r="Q2556">
        <v>1000</v>
      </c>
      <c r="R2556" t="s">
        <v>6857</v>
      </c>
      <c r="S2556">
        <v>884</v>
      </c>
      <c r="T2556" t="s">
        <v>2337</v>
      </c>
      <c r="U2556">
        <v>805</v>
      </c>
      <c r="V2556">
        <v>115000</v>
      </c>
      <c r="W2556">
        <v>4453</v>
      </c>
      <c r="X2556">
        <v>0</v>
      </c>
      <c r="Y2556">
        <v>155249</v>
      </c>
      <c r="Z2556">
        <v>84</v>
      </c>
      <c r="AA2556">
        <v>304</v>
      </c>
      <c r="AB2556" t="s">
        <v>12562</v>
      </c>
    </row>
    <row r="2557" spans="1:28" x14ac:dyDescent="0.3">
      <c r="A2557" s="4" t="s">
        <v>12565</v>
      </c>
      <c r="B2557" t="s">
        <v>67</v>
      </c>
      <c r="C2557" t="s">
        <v>1487</v>
      </c>
      <c r="D2557" t="s">
        <v>58</v>
      </c>
      <c r="E2557">
        <v>2013</v>
      </c>
      <c r="F2557">
        <v>110</v>
      </c>
      <c r="G2557" t="s">
        <v>2144</v>
      </c>
      <c r="H2557" t="s">
        <v>12567</v>
      </c>
      <c r="I2557" s="4">
        <v>16000000</v>
      </c>
      <c r="J2557" s="4" t="s">
        <v>24161</v>
      </c>
      <c r="K2557">
        <v>6.7</v>
      </c>
      <c r="L2557">
        <v>2.35</v>
      </c>
      <c r="M2557" t="s">
        <v>612</v>
      </c>
      <c r="N2557" t="s">
        <v>12563</v>
      </c>
      <c r="O2557">
        <v>22</v>
      </c>
      <c r="P2557" t="s">
        <v>71</v>
      </c>
      <c r="Q2557">
        <v>5000</v>
      </c>
      <c r="R2557" t="s">
        <v>12564</v>
      </c>
      <c r="S2557">
        <v>170</v>
      </c>
      <c r="T2557" t="s">
        <v>12566</v>
      </c>
      <c r="U2557">
        <v>44</v>
      </c>
      <c r="V2557">
        <v>0</v>
      </c>
      <c r="W2557">
        <v>5273</v>
      </c>
      <c r="X2557">
        <v>0</v>
      </c>
      <c r="Y2557">
        <v>12817</v>
      </c>
      <c r="Z2557">
        <v>69</v>
      </c>
      <c r="AA2557">
        <v>43</v>
      </c>
      <c r="AB2557" t="s">
        <v>12568</v>
      </c>
    </row>
    <row r="2558" spans="1:28" x14ac:dyDescent="0.3">
      <c r="A2558" s="4" t="s">
        <v>12570</v>
      </c>
      <c r="B2558" t="s">
        <v>67</v>
      </c>
      <c r="C2558" t="s">
        <v>68</v>
      </c>
      <c r="D2558" t="s">
        <v>58</v>
      </c>
      <c r="E2558">
        <v>2014</v>
      </c>
      <c r="F2558">
        <v>122</v>
      </c>
      <c r="G2558" t="s">
        <v>1784</v>
      </c>
      <c r="H2558" t="s">
        <v>12571</v>
      </c>
      <c r="I2558" s="4">
        <v>16000000</v>
      </c>
      <c r="J2558" s="4">
        <v>2428883</v>
      </c>
      <c r="K2558">
        <v>6.6</v>
      </c>
      <c r="L2558">
        <v>2.35</v>
      </c>
      <c r="M2558" t="s">
        <v>612</v>
      </c>
      <c r="N2558" t="s">
        <v>12569</v>
      </c>
      <c r="O2558">
        <v>0</v>
      </c>
      <c r="P2558" t="s">
        <v>4552</v>
      </c>
      <c r="Q2558">
        <v>883</v>
      </c>
      <c r="R2558" t="s">
        <v>1524</v>
      </c>
      <c r="S2558">
        <v>596</v>
      </c>
      <c r="T2558" t="s">
        <v>2115</v>
      </c>
      <c r="U2558">
        <v>567</v>
      </c>
      <c r="V2558">
        <v>0</v>
      </c>
      <c r="W2558">
        <v>2896</v>
      </c>
      <c r="X2558">
        <v>1</v>
      </c>
      <c r="Y2558">
        <v>21370</v>
      </c>
      <c r="Z2558">
        <v>208</v>
      </c>
      <c r="AA2558">
        <v>132</v>
      </c>
      <c r="AB2558" t="s">
        <v>12572</v>
      </c>
    </row>
    <row r="2559" spans="1:28" x14ac:dyDescent="0.3">
      <c r="A2559" s="4" t="s">
        <v>12574</v>
      </c>
      <c r="B2559" t="s">
        <v>67</v>
      </c>
      <c r="C2559" t="s">
        <v>68</v>
      </c>
      <c r="D2559" t="s">
        <v>58</v>
      </c>
      <c r="E2559">
        <v>2002</v>
      </c>
      <c r="F2559">
        <v>91</v>
      </c>
      <c r="G2559" t="s">
        <v>4487</v>
      </c>
      <c r="H2559" t="s">
        <v>12575</v>
      </c>
      <c r="I2559" s="4">
        <v>15600000</v>
      </c>
      <c r="J2559" s="4">
        <v>13571817</v>
      </c>
      <c r="K2559">
        <v>4.5</v>
      </c>
      <c r="L2559">
        <v>1.85</v>
      </c>
      <c r="M2559" t="s">
        <v>69</v>
      </c>
      <c r="N2559" t="s">
        <v>12573</v>
      </c>
      <c r="O2559">
        <v>10</v>
      </c>
      <c r="P2559" t="s">
        <v>661</v>
      </c>
      <c r="Q2559">
        <v>890</v>
      </c>
      <c r="R2559" t="s">
        <v>1680</v>
      </c>
      <c r="S2559">
        <v>578</v>
      </c>
      <c r="T2559" t="s">
        <v>3250</v>
      </c>
      <c r="U2559">
        <v>574</v>
      </c>
      <c r="V2559">
        <v>939</v>
      </c>
      <c r="W2559">
        <v>3104</v>
      </c>
      <c r="X2559">
        <v>3</v>
      </c>
      <c r="Y2559">
        <v>5312</v>
      </c>
      <c r="Z2559">
        <v>32</v>
      </c>
      <c r="AA2559">
        <v>40</v>
      </c>
      <c r="AB2559" t="s">
        <v>12576</v>
      </c>
    </row>
    <row r="2560" spans="1:28" x14ac:dyDescent="0.3">
      <c r="A2560" s="4" t="s">
        <v>24106</v>
      </c>
      <c r="B2560" t="s">
        <v>67</v>
      </c>
      <c r="C2560" t="s">
        <v>12582</v>
      </c>
      <c r="D2560" t="s">
        <v>58</v>
      </c>
      <c r="E2560" t="s">
        <v>24161</v>
      </c>
      <c r="F2560">
        <v>45</v>
      </c>
      <c r="G2560" t="s">
        <v>9178</v>
      </c>
      <c r="H2560" t="s">
        <v>12580</v>
      </c>
      <c r="I2560" s="4">
        <v>34000000</v>
      </c>
      <c r="J2560" s="4" t="s">
        <v>24161</v>
      </c>
      <c r="K2560">
        <v>8.1</v>
      </c>
      <c r="L2560">
        <v>16</v>
      </c>
      <c r="M2560" t="s">
        <v>2652</v>
      </c>
      <c r="N2560" t="s">
        <v>24161</v>
      </c>
      <c r="O2560" t="s">
        <v>24161</v>
      </c>
      <c r="P2560" t="s">
        <v>12578</v>
      </c>
      <c r="Q2560">
        <v>422</v>
      </c>
      <c r="R2560" t="s">
        <v>12577</v>
      </c>
      <c r="S2560">
        <v>57</v>
      </c>
      <c r="T2560" t="s">
        <v>12579</v>
      </c>
      <c r="U2560">
        <v>15</v>
      </c>
      <c r="V2560">
        <v>16000</v>
      </c>
      <c r="W2560">
        <v>537</v>
      </c>
      <c r="X2560">
        <v>0</v>
      </c>
      <c r="Y2560">
        <v>19164</v>
      </c>
      <c r="Z2560">
        <v>20</v>
      </c>
      <c r="AA2560">
        <v>79</v>
      </c>
      <c r="AB2560" t="s">
        <v>12581</v>
      </c>
    </row>
    <row r="2561" spans="1:28" x14ac:dyDescent="0.3">
      <c r="A2561" s="4" t="s">
        <v>12585</v>
      </c>
      <c r="B2561" t="s">
        <v>67</v>
      </c>
      <c r="C2561" t="s">
        <v>295</v>
      </c>
      <c r="D2561" t="s">
        <v>58</v>
      </c>
      <c r="E2561">
        <v>2002</v>
      </c>
      <c r="F2561">
        <v>115</v>
      </c>
      <c r="G2561" t="s">
        <v>3409</v>
      </c>
      <c r="H2561" t="s">
        <v>12587</v>
      </c>
      <c r="I2561" s="4" t="s">
        <v>24161</v>
      </c>
      <c r="J2561" s="4">
        <v>1554566</v>
      </c>
      <c r="K2561">
        <v>6.6</v>
      </c>
      <c r="L2561">
        <v>1.66</v>
      </c>
      <c r="M2561" t="s">
        <v>612</v>
      </c>
      <c r="N2561" t="s">
        <v>8627</v>
      </c>
      <c r="O2561">
        <v>460</v>
      </c>
      <c r="P2561" t="s">
        <v>12584</v>
      </c>
      <c r="Q2561">
        <v>232</v>
      </c>
      <c r="R2561" t="s">
        <v>12583</v>
      </c>
      <c r="S2561">
        <v>150</v>
      </c>
      <c r="T2561" t="s">
        <v>12586</v>
      </c>
      <c r="U2561">
        <v>125</v>
      </c>
      <c r="V2561">
        <v>824</v>
      </c>
      <c r="W2561">
        <v>699</v>
      </c>
      <c r="X2561">
        <v>1</v>
      </c>
      <c r="Y2561">
        <v>8624</v>
      </c>
      <c r="Z2561">
        <v>78</v>
      </c>
      <c r="AA2561">
        <v>180</v>
      </c>
      <c r="AB2561" t="s">
        <v>12588</v>
      </c>
    </row>
    <row r="2562" spans="1:28" x14ac:dyDescent="0.3">
      <c r="A2562" s="4" t="s">
        <v>12590</v>
      </c>
      <c r="B2562" t="s">
        <v>67</v>
      </c>
      <c r="C2562" t="s">
        <v>68</v>
      </c>
      <c r="D2562" t="s">
        <v>58</v>
      </c>
      <c r="E2562">
        <v>2001</v>
      </c>
      <c r="F2562">
        <v>94</v>
      </c>
      <c r="G2562" t="s">
        <v>3805</v>
      </c>
      <c r="H2562" t="s">
        <v>12592</v>
      </c>
      <c r="I2562" s="4" t="s">
        <v>24161</v>
      </c>
      <c r="J2562" s="4">
        <v>508867</v>
      </c>
      <c r="K2562">
        <v>6.5</v>
      </c>
      <c r="L2562">
        <v>2.35</v>
      </c>
      <c r="M2562" t="s">
        <v>122</v>
      </c>
      <c r="N2562" t="s">
        <v>12589</v>
      </c>
      <c r="O2562">
        <v>4</v>
      </c>
      <c r="P2562" t="s">
        <v>10416</v>
      </c>
      <c r="Q2562">
        <v>844</v>
      </c>
      <c r="R2562" t="s">
        <v>4120</v>
      </c>
      <c r="S2562">
        <v>626</v>
      </c>
      <c r="T2562" t="s">
        <v>12591</v>
      </c>
      <c r="U2562">
        <v>518</v>
      </c>
      <c r="V2562">
        <v>282</v>
      </c>
      <c r="W2562">
        <v>3583</v>
      </c>
      <c r="X2562">
        <v>0</v>
      </c>
      <c r="Y2562">
        <v>1033</v>
      </c>
      <c r="Z2562">
        <v>21</v>
      </c>
      <c r="AA2562">
        <v>26</v>
      </c>
      <c r="AB2562" t="s">
        <v>12593</v>
      </c>
    </row>
    <row r="2563" spans="1:28" x14ac:dyDescent="0.3">
      <c r="A2563" s="4" t="s">
        <v>12595</v>
      </c>
      <c r="B2563" t="s">
        <v>67</v>
      </c>
      <c r="C2563" t="s">
        <v>68</v>
      </c>
      <c r="D2563" t="s">
        <v>58</v>
      </c>
      <c r="E2563">
        <v>2005</v>
      </c>
      <c r="F2563">
        <v>93</v>
      </c>
      <c r="G2563" t="s">
        <v>1943</v>
      </c>
      <c r="H2563" t="s">
        <v>12596</v>
      </c>
      <c r="I2563" s="4">
        <v>15500000</v>
      </c>
      <c r="J2563" s="4">
        <v>1181197</v>
      </c>
      <c r="K2563">
        <v>5.9</v>
      </c>
      <c r="L2563">
        <v>1.85</v>
      </c>
      <c r="M2563" t="s">
        <v>612</v>
      </c>
      <c r="N2563" t="s">
        <v>12594</v>
      </c>
      <c r="O2563">
        <v>7</v>
      </c>
      <c r="P2563" t="s">
        <v>1562</v>
      </c>
      <c r="Q2563">
        <v>1000</v>
      </c>
      <c r="R2563" t="s">
        <v>2138</v>
      </c>
      <c r="S2563">
        <v>1000</v>
      </c>
      <c r="T2563" t="s">
        <v>6156</v>
      </c>
      <c r="U2563">
        <v>922</v>
      </c>
      <c r="V2563">
        <v>191</v>
      </c>
      <c r="W2563">
        <v>4329</v>
      </c>
      <c r="X2563">
        <v>0</v>
      </c>
      <c r="Y2563">
        <v>3299</v>
      </c>
      <c r="Z2563">
        <v>40</v>
      </c>
      <c r="AA2563">
        <v>24</v>
      </c>
      <c r="AB2563" t="s">
        <v>12597</v>
      </c>
    </row>
    <row r="2564" spans="1:28" x14ac:dyDescent="0.3">
      <c r="A2564" s="4" t="s">
        <v>12601</v>
      </c>
      <c r="B2564" t="s">
        <v>1486</v>
      </c>
      <c r="C2564" t="s">
        <v>1487</v>
      </c>
      <c r="D2564" t="s">
        <v>58</v>
      </c>
      <c r="E2564">
        <v>2001</v>
      </c>
      <c r="F2564">
        <v>94</v>
      </c>
      <c r="G2564" t="s">
        <v>3566</v>
      </c>
      <c r="H2564" t="s">
        <v>12603</v>
      </c>
      <c r="I2564" s="4">
        <v>15300000</v>
      </c>
      <c r="J2564" s="4">
        <v>81525</v>
      </c>
      <c r="K2564">
        <v>6.6</v>
      </c>
      <c r="L2564">
        <v>2.35</v>
      </c>
      <c r="M2564" t="s">
        <v>612</v>
      </c>
      <c r="N2564" t="s">
        <v>12598</v>
      </c>
      <c r="O2564">
        <v>7</v>
      </c>
      <c r="P2564" t="s">
        <v>12600</v>
      </c>
      <c r="Q2564">
        <v>235</v>
      </c>
      <c r="R2564" t="s">
        <v>12599</v>
      </c>
      <c r="S2564">
        <v>46</v>
      </c>
      <c r="T2564" t="s">
        <v>12602</v>
      </c>
      <c r="U2564">
        <v>17</v>
      </c>
      <c r="V2564">
        <v>0</v>
      </c>
      <c r="W2564">
        <v>303</v>
      </c>
      <c r="X2564">
        <v>1</v>
      </c>
      <c r="Y2564">
        <v>29392</v>
      </c>
      <c r="Z2564">
        <v>40</v>
      </c>
      <c r="AA2564">
        <v>91</v>
      </c>
      <c r="AB2564" t="s">
        <v>12604</v>
      </c>
    </row>
    <row r="2565" spans="1:28" x14ac:dyDescent="0.3">
      <c r="A2565" s="4" t="s">
        <v>12607</v>
      </c>
      <c r="B2565" t="s">
        <v>67</v>
      </c>
      <c r="C2565" t="s">
        <v>295</v>
      </c>
      <c r="D2565" t="s">
        <v>58</v>
      </c>
      <c r="E2565">
        <v>2006</v>
      </c>
      <c r="F2565">
        <v>95</v>
      </c>
      <c r="G2565" t="s">
        <v>12605</v>
      </c>
      <c r="H2565" t="s">
        <v>12608</v>
      </c>
      <c r="I2565" s="4">
        <v>15500000</v>
      </c>
      <c r="J2565" s="4">
        <v>7774730</v>
      </c>
      <c r="K2565">
        <v>6.5</v>
      </c>
      <c r="L2565">
        <v>1.85</v>
      </c>
      <c r="M2565" t="s">
        <v>612</v>
      </c>
      <c r="N2565" t="s">
        <v>680</v>
      </c>
      <c r="O2565">
        <v>571</v>
      </c>
      <c r="P2565" t="s">
        <v>12606</v>
      </c>
      <c r="Q2565">
        <v>499</v>
      </c>
      <c r="R2565" t="s">
        <v>3498</v>
      </c>
      <c r="S2565">
        <v>298</v>
      </c>
      <c r="T2565" t="s">
        <v>4420</v>
      </c>
      <c r="U2565">
        <v>102</v>
      </c>
      <c r="V2565">
        <v>0</v>
      </c>
      <c r="W2565">
        <v>1120</v>
      </c>
      <c r="X2565">
        <v>0</v>
      </c>
      <c r="Y2565">
        <v>61912</v>
      </c>
      <c r="Z2565">
        <v>251</v>
      </c>
      <c r="AA2565">
        <v>352</v>
      </c>
      <c r="AB2565" t="s">
        <v>12609</v>
      </c>
    </row>
    <row r="2566" spans="1:28" x14ac:dyDescent="0.3">
      <c r="A2566" s="4" t="s">
        <v>12610</v>
      </c>
      <c r="B2566" t="s">
        <v>67</v>
      </c>
      <c r="C2566" t="s">
        <v>68</v>
      </c>
      <c r="D2566" t="s">
        <v>58</v>
      </c>
      <c r="E2566">
        <v>1984</v>
      </c>
      <c r="F2566">
        <v>105</v>
      </c>
      <c r="G2566" t="s">
        <v>1771</v>
      </c>
      <c r="H2566" t="s">
        <v>12611</v>
      </c>
      <c r="I2566" s="4">
        <v>14000000</v>
      </c>
      <c r="J2566" s="4">
        <v>234760500</v>
      </c>
      <c r="K2566">
        <v>7.3</v>
      </c>
      <c r="L2566">
        <v>1.85</v>
      </c>
      <c r="M2566" t="s">
        <v>612</v>
      </c>
      <c r="N2566" t="s">
        <v>2447</v>
      </c>
      <c r="O2566">
        <v>102</v>
      </c>
      <c r="P2566" t="s">
        <v>3670</v>
      </c>
      <c r="Q2566">
        <v>901</v>
      </c>
      <c r="R2566" t="s">
        <v>1329</v>
      </c>
      <c r="S2566">
        <v>605</v>
      </c>
      <c r="T2566" t="s">
        <v>11223</v>
      </c>
      <c r="U2566">
        <v>383</v>
      </c>
      <c r="V2566">
        <v>0</v>
      </c>
      <c r="W2566">
        <v>3464</v>
      </c>
      <c r="X2566">
        <v>1</v>
      </c>
      <c r="Y2566">
        <v>126464</v>
      </c>
      <c r="Z2566">
        <v>94</v>
      </c>
      <c r="AA2566">
        <v>175</v>
      </c>
      <c r="AB2566" t="s">
        <v>12612</v>
      </c>
    </row>
    <row r="2567" spans="1:28" x14ac:dyDescent="0.3">
      <c r="A2567" s="4" t="s">
        <v>12613</v>
      </c>
      <c r="B2567" t="s">
        <v>67</v>
      </c>
      <c r="C2567" t="s">
        <v>68</v>
      </c>
      <c r="D2567" t="s">
        <v>58</v>
      </c>
      <c r="E2567">
        <v>1990</v>
      </c>
      <c r="F2567">
        <v>103</v>
      </c>
      <c r="G2567" t="s">
        <v>3072</v>
      </c>
      <c r="H2567" t="s">
        <v>12614</v>
      </c>
      <c r="I2567" s="4">
        <v>18000000</v>
      </c>
      <c r="J2567" s="4">
        <v>285761243</v>
      </c>
      <c r="K2567">
        <v>7.5</v>
      </c>
      <c r="L2567">
        <v>1.85</v>
      </c>
      <c r="M2567" t="s">
        <v>122</v>
      </c>
      <c r="N2567" t="s">
        <v>1276</v>
      </c>
      <c r="O2567">
        <v>0</v>
      </c>
      <c r="P2567" t="s">
        <v>6534</v>
      </c>
      <c r="Q2567">
        <v>3000</v>
      </c>
      <c r="R2567" t="s">
        <v>2828</v>
      </c>
      <c r="S2567">
        <v>1000</v>
      </c>
      <c r="T2567" t="s">
        <v>1821</v>
      </c>
      <c r="U2567">
        <v>925</v>
      </c>
      <c r="V2567">
        <v>20000</v>
      </c>
      <c r="W2567">
        <v>7521</v>
      </c>
      <c r="X2567">
        <v>5</v>
      </c>
      <c r="Y2567">
        <v>311075</v>
      </c>
      <c r="Z2567">
        <v>102</v>
      </c>
      <c r="AA2567">
        <v>305</v>
      </c>
      <c r="AB2567" t="s">
        <v>12615</v>
      </c>
    </row>
    <row r="2568" spans="1:28" x14ac:dyDescent="0.3">
      <c r="A2568" s="4" t="s">
        <v>12616</v>
      </c>
      <c r="B2568" t="s">
        <v>67</v>
      </c>
      <c r="C2568" t="s">
        <v>68</v>
      </c>
      <c r="D2568" t="s">
        <v>58</v>
      </c>
      <c r="E2568">
        <v>1987</v>
      </c>
      <c r="F2568">
        <v>102</v>
      </c>
      <c r="G2568" t="s">
        <v>3942</v>
      </c>
      <c r="H2568" t="s">
        <v>12617</v>
      </c>
      <c r="I2568" s="4">
        <v>11000000</v>
      </c>
      <c r="J2568" s="4">
        <v>167780960</v>
      </c>
      <c r="K2568">
        <v>5.9</v>
      </c>
      <c r="L2568">
        <v>1.85</v>
      </c>
      <c r="M2568" t="s">
        <v>122</v>
      </c>
      <c r="N2568" t="s">
        <v>1053</v>
      </c>
      <c r="O2568">
        <v>12000</v>
      </c>
      <c r="P2568" t="s">
        <v>3118</v>
      </c>
      <c r="Q2568">
        <v>19000</v>
      </c>
      <c r="R2568" t="s">
        <v>2515</v>
      </c>
      <c r="S2568">
        <v>875</v>
      </c>
      <c r="T2568" t="s">
        <v>11068</v>
      </c>
      <c r="U2568">
        <v>801</v>
      </c>
      <c r="V2568">
        <v>3000</v>
      </c>
      <c r="W2568">
        <v>21499</v>
      </c>
      <c r="X2568">
        <v>4</v>
      </c>
      <c r="Y2568">
        <v>36918</v>
      </c>
      <c r="Z2568">
        <v>21</v>
      </c>
      <c r="AA2568">
        <v>42</v>
      </c>
      <c r="AB2568" t="s">
        <v>12618</v>
      </c>
    </row>
    <row r="2569" spans="1:28" x14ac:dyDescent="0.3">
      <c r="A2569" s="4" t="s">
        <v>12619</v>
      </c>
      <c r="B2569" t="s">
        <v>67</v>
      </c>
      <c r="C2569" t="s">
        <v>68</v>
      </c>
      <c r="D2569" t="s">
        <v>58</v>
      </c>
      <c r="E2569">
        <v>1982</v>
      </c>
      <c r="F2569">
        <v>116</v>
      </c>
      <c r="G2569" t="s">
        <v>1437</v>
      </c>
      <c r="H2569" t="s">
        <v>12620</v>
      </c>
      <c r="I2569" s="4">
        <v>22000000</v>
      </c>
      <c r="J2569" s="4">
        <v>177200000</v>
      </c>
      <c r="K2569">
        <v>7.4</v>
      </c>
      <c r="L2569">
        <v>2.35</v>
      </c>
      <c r="M2569" t="s">
        <v>122</v>
      </c>
      <c r="N2569" t="s">
        <v>2232</v>
      </c>
      <c r="O2569">
        <v>521</v>
      </c>
      <c r="P2569" t="s">
        <v>574</v>
      </c>
      <c r="Q2569">
        <v>13000</v>
      </c>
      <c r="R2569" t="s">
        <v>2232</v>
      </c>
      <c r="S2569">
        <v>521</v>
      </c>
      <c r="T2569" t="s">
        <v>10620</v>
      </c>
      <c r="U2569">
        <v>481</v>
      </c>
      <c r="V2569">
        <v>0</v>
      </c>
      <c r="W2569">
        <v>14701</v>
      </c>
      <c r="X2569">
        <v>1</v>
      </c>
      <c r="Y2569">
        <v>77366</v>
      </c>
      <c r="Z2569">
        <v>94</v>
      </c>
      <c r="AA2569">
        <v>194</v>
      </c>
      <c r="AB2569" t="s">
        <v>12621</v>
      </c>
    </row>
    <row r="2570" spans="1:28" x14ac:dyDescent="0.3">
      <c r="A2570" s="4" t="s">
        <v>12622</v>
      </c>
      <c r="B2570" t="s">
        <v>67</v>
      </c>
      <c r="C2570" t="s">
        <v>68</v>
      </c>
      <c r="D2570" t="s">
        <v>58</v>
      </c>
      <c r="E2570">
        <v>1986</v>
      </c>
      <c r="F2570">
        <v>110</v>
      </c>
      <c r="G2570" t="s">
        <v>1712</v>
      </c>
      <c r="H2570" t="s">
        <v>12624</v>
      </c>
      <c r="I2570" s="4">
        <v>15000000</v>
      </c>
      <c r="J2570" s="4">
        <v>176781728</v>
      </c>
      <c r="K2570">
        <v>6.9</v>
      </c>
      <c r="L2570">
        <v>1.33</v>
      </c>
      <c r="M2570" t="s">
        <v>122</v>
      </c>
      <c r="N2570" t="s">
        <v>1758</v>
      </c>
      <c r="O2570">
        <v>12000</v>
      </c>
      <c r="P2570" t="s">
        <v>550</v>
      </c>
      <c r="Q2570">
        <v>10000</v>
      </c>
      <c r="R2570" t="s">
        <v>2220</v>
      </c>
      <c r="S2570">
        <v>1000</v>
      </c>
      <c r="T2570" t="s">
        <v>12623</v>
      </c>
      <c r="U2570">
        <v>555</v>
      </c>
      <c r="V2570">
        <v>19000</v>
      </c>
      <c r="W2570">
        <v>13069</v>
      </c>
      <c r="X2570">
        <v>2</v>
      </c>
      <c r="Y2570">
        <v>219171</v>
      </c>
      <c r="Z2570">
        <v>173</v>
      </c>
      <c r="AA2570">
        <v>388</v>
      </c>
      <c r="AB2570" t="s">
        <v>12625</v>
      </c>
    </row>
    <row r="2571" spans="1:28" x14ac:dyDescent="0.3">
      <c r="A2571" s="4" t="s">
        <v>12628</v>
      </c>
      <c r="B2571" t="s">
        <v>1965</v>
      </c>
      <c r="C2571" t="s">
        <v>12632</v>
      </c>
      <c r="D2571" t="s">
        <v>58</v>
      </c>
      <c r="E2571">
        <v>2000</v>
      </c>
      <c r="F2571">
        <v>120</v>
      </c>
      <c r="G2571" t="s">
        <v>1712</v>
      </c>
      <c r="H2571" t="s">
        <v>12630</v>
      </c>
      <c r="I2571" s="4">
        <v>15000000</v>
      </c>
      <c r="J2571" s="4">
        <v>128067808</v>
      </c>
      <c r="K2571">
        <v>7.9</v>
      </c>
      <c r="L2571">
        <v>2.35</v>
      </c>
      <c r="M2571" t="s">
        <v>69</v>
      </c>
      <c r="N2571" t="s">
        <v>1089</v>
      </c>
      <c r="O2571">
        <v>0</v>
      </c>
      <c r="P2571" t="s">
        <v>12627</v>
      </c>
      <c r="Q2571">
        <v>103</v>
      </c>
      <c r="R2571" t="s">
        <v>12626</v>
      </c>
      <c r="S2571">
        <v>21</v>
      </c>
      <c r="T2571" t="s">
        <v>12629</v>
      </c>
      <c r="U2571">
        <v>5</v>
      </c>
      <c r="V2571">
        <v>0</v>
      </c>
      <c r="W2571">
        <v>129</v>
      </c>
      <c r="X2571">
        <v>3</v>
      </c>
      <c r="Y2571">
        <v>217740</v>
      </c>
      <c r="Z2571">
        <v>287</v>
      </c>
      <c r="AA2571">
        <v>1641</v>
      </c>
      <c r="AB2571" t="s">
        <v>12631</v>
      </c>
    </row>
    <row r="2572" spans="1:28" x14ac:dyDescent="0.3">
      <c r="A2572" s="4" t="s">
        <v>12633</v>
      </c>
      <c r="B2572" t="s">
        <v>67</v>
      </c>
      <c r="C2572" t="s">
        <v>68</v>
      </c>
      <c r="D2572" t="s">
        <v>58</v>
      </c>
      <c r="E2572">
        <v>1999</v>
      </c>
      <c r="F2572">
        <v>122</v>
      </c>
      <c r="G2572" t="s">
        <v>19</v>
      </c>
      <c r="H2572" t="s">
        <v>12635</v>
      </c>
      <c r="I2572" s="4">
        <v>15000000</v>
      </c>
      <c r="J2572" s="4">
        <v>130058047</v>
      </c>
      <c r="K2572">
        <v>8.4</v>
      </c>
      <c r="L2572">
        <v>2.35</v>
      </c>
      <c r="M2572" t="s">
        <v>612</v>
      </c>
      <c r="N2572" t="s">
        <v>78</v>
      </c>
      <c r="O2572">
        <v>0</v>
      </c>
      <c r="P2572" t="s">
        <v>147</v>
      </c>
      <c r="Q2572">
        <v>18000</v>
      </c>
      <c r="R2572" t="s">
        <v>4815</v>
      </c>
      <c r="S2572">
        <v>828</v>
      </c>
      <c r="T2572" t="s">
        <v>12634</v>
      </c>
      <c r="U2572">
        <v>158</v>
      </c>
      <c r="V2572">
        <v>22000</v>
      </c>
      <c r="W2572">
        <v>19078</v>
      </c>
      <c r="X2572">
        <v>0</v>
      </c>
      <c r="Y2572">
        <v>822500</v>
      </c>
      <c r="Z2572">
        <v>176</v>
      </c>
      <c r="AA2572">
        <v>2715</v>
      </c>
      <c r="AB2572" t="s">
        <v>12636</v>
      </c>
    </row>
    <row r="2573" spans="1:28" x14ac:dyDescent="0.3">
      <c r="A2573" s="4" t="s">
        <v>12637</v>
      </c>
      <c r="B2573" t="s">
        <v>67</v>
      </c>
      <c r="C2573" t="s">
        <v>86</v>
      </c>
      <c r="D2573" t="s">
        <v>58</v>
      </c>
      <c r="E2573">
        <v>2010</v>
      </c>
      <c r="F2573">
        <v>118</v>
      </c>
      <c r="G2573" t="s">
        <v>6112</v>
      </c>
      <c r="H2573" t="s">
        <v>12638</v>
      </c>
      <c r="I2573" s="4">
        <v>15000000</v>
      </c>
      <c r="J2573" s="4">
        <v>138795342</v>
      </c>
      <c r="K2573">
        <v>8</v>
      </c>
      <c r="L2573">
        <v>1.85</v>
      </c>
      <c r="M2573" t="s">
        <v>612</v>
      </c>
      <c r="N2573" t="s">
        <v>3675</v>
      </c>
      <c r="O2573">
        <v>0</v>
      </c>
      <c r="P2573" t="s">
        <v>463</v>
      </c>
      <c r="Q2573">
        <v>14000</v>
      </c>
      <c r="R2573" t="s">
        <v>1425</v>
      </c>
      <c r="S2573">
        <v>1000</v>
      </c>
      <c r="T2573" t="s">
        <v>2014</v>
      </c>
      <c r="U2573">
        <v>520</v>
      </c>
      <c r="V2573">
        <v>64000</v>
      </c>
      <c r="W2573">
        <v>15732</v>
      </c>
      <c r="X2573">
        <v>0</v>
      </c>
      <c r="Y2573">
        <v>503631</v>
      </c>
      <c r="Z2573">
        <v>479</v>
      </c>
      <c r="AA2573">
        <v>636</v>
      </c>
      <c r="AB2573" t="s">
        <v>12639</v>
      </c>
    </row>
    <row r="2574" spans="1:28" x14ac:dyDescent="0.3">
      <c r="A2574" s="4" t="s">
        <v>12640</v>
      </c>
      <c r="B2574" t="s">
        <v>67</v>
      </c>
      <c r="C2574" t="s">
        <v>68</v>
      </c>
      <c r="D2574" t="s">
        <v>58</v>
      </c>
      <c r="E2574">
        <v>1988</v>
      </c>
      <c r="F2574">
        <v>107</v>
      </c>
      <c r="G2574" t="s">
        <v>1034</v>
      </c>
      <c r="H2574" t="s">
        <v>12642</v>
      </c>
      <c r="I2574" s="4">
        <v>15000000</v>
      </c>
      <c r="J2574" s="4">
        <v>111936400</v>
      </c>
      <c r="K2574">
        <v>6</v>
      </c>
      <c r="L2574">
        <v>1.85</v>
      </c>
      <c r="M2574" t="s">
        <v>122</v>
      </c>
      <c r="N2574" t="s">
        <v>2715</v>
      </c>
      <c r="O2574">
        <v>425</v>
      </c>
      <c r="P2574" t="s">
        <v>1660</v>
      </c>
      <c r="Q2574">
        <v>742</v>
      </c>
      <c r="R2574" t="s">
        <v>10751</v>
      </c>
      <c r="S2574">
        <v>384</v>
      </c>
      <c r="T2574" t="s">
        <v>12641</v>
      </c>
      <c r="U2574">
        <v>247</v>
      </c>
      <c r="V2574">
        <v>0</v>
      </c>
      <c r="W2574">
        <v>2151</v>
      </c>
      <c r="X2574">
        <v>1</v>
      </c>
      <c r="Y2574">
        <v>87538</v>
      </c>
      <c r="Z2574">
        <v>27</v>
      </c>
      <c r="AA2574">
        <v>79</v>
      </c>
      <c r="AB2574" t="s">
        <v>12643</v>
      </c>
    </row>
    <row r="2575" spans="1:28" x14ac:dyDescent="0.3">
      <c r="A2575" s="4" t="s">
        <v>24107</v>
      </c>
      <c r="B2575" t="s">
        <v>67</v>
      </c>
      <c r="C2575" t="s">
        <v>68</v>
      </c>
      <c r="D2575" t="s">
        <v>58</v>
      </c>
      <c r="E2575" t="s">
        <v>24161</v>
      </c>
      <c r="F2575">
        <v>45</v>
      </c>
      <c r="G2575" t="s">
        <v>2367</v>
      </c>
      <c r="H2575" t="s">
        <v>12647</v>
      </c>
      <c r="I2575" s="4" t="s">
        <v>24161</v>
      </c>
      <c r="J2575" s="4" t="s">
        <v>24161</v>
      </c>
      <c r="K2575">
        <v>7.3</v>
      </c>
      <c r="L2575">
        <v>16</v>
      </c>
      <c r="M2575" t="s">
        <v>1150</v>
      </c>
      <c r="N2575" t="s">
        <v>24161</v>
      </c>
      <c r="O2575" t="s">
        <v>24161</v>
      </c>
      <c r="P2575" t="s">
        <v>12645</v>
      </c>
      <c r="Q2575">
        <v>460</v>
      </c>
      <c r="R2575" t="s">
        <v>12644</v>
      </c>
      <c r="S2575">
        <v>292</v>
      </c>
      <c r="T2575" t="s">
        <v>12646</v>
      </c>
      <c r="U2575">
        <v>260</v>
      </c>
      <c r="V2575">
        <v>0</v>
      </c>
      <c r="W2575">
        <v>2380</v>
      </c>
      <c r="X2575">
        <v>0</v>
      </c>
      <c r="Y2575">
        <v>18058</v>
      </c>
      <c r="Z2575">
        <v>20</v>
      </c>
      <c r="AA2575">
        <v>68</v>
      </c>
      <c r="AB2575" t="s">
        <v>12648</v>
      </c>
    </row>
    <row r="2576" spans="1:28" x14ac:dyDescent="0.3">
      <c r="A2576" s="4" t="s">
        <v>12650</v>
      </c>
      <c r="B2576" t="s">
        <v>67</v>
      </c>
      <c r="C2576" t="s">
        <v>68</v>
      </c>
      <c r="D2576" t="s">
        <v>58</v>
      </c>
      <c r="E2576">
        <v>2008</v>
      </c>
      <c r="F2576">
        <v>102</v>
      </c>
      <c r="G2576" t="s">
        <v>241</v>
      </c>
      <c r="H2576" t="s">
        <v>12651</v>
      </c>
      <c r="I2576" s="4">
        <v>15500000</v>
      </c>
      <c r="J2576" s="4">
        <v>317040</v>
      </c>
      <c r="K2576">
        <v>6.8</v>
      </c>
      <c r="L2576">
        <v>2.35</v>
      </c>
      <c r="M2576" t="s">
        <v>69</v>
      </c>
      <c r="N2576" t="s">
        <v>12649</v>
      </c>
      <c r="O2576">
        <v>4</v>
      </c>
      <c r="P2576" t="s">
        <v>584</v>
      </c>
      <c r="Q2576">
        <v>17000</v>
      </c>
      <c r="R2576" t="s">
        <v>473</v>
      </c>
      <c r="S2576">
        <v>13000</v>
      </c>
      <c r="T2576" t="s">
        <v>215</v>
      </c>
      <c r="U2576">
        <v>882</v>
      </c>
      <c r="V2576">
        <v>1000</v>
      </c>
      <c r="W2576">
        <v>30978</v>
      </c>
      <c r="X2576">
        <v>1</v>
      </c>
      <c r="Y2576">
        <v>6723</v>
      </c>
      <c r="Z2576">
        <v>60</v>
      </c>
      <c r="AA2576">
        <v>36</v>
      </c>
      <c r="AB2576" t="s">
        <v>12652</v>
      </c>
    </row>
    <row r="2577" spans="1:28" x14ac:dyDescent="0.3">
      <c r="A2577" s="4" t="s">
        <v>12654</v>
      </c>
      <c r="B2577" t="s">
        <v>67</v>
      </c>
      <c r="C2577" t="s">
        <v>68</v>
      </c>
      <c r="D2577" t="s">
        <v>58</v>
      </c>
      <c r="E2577">
        <v>1985</v>
      </c>
      <c r="F2577">
        <v>154</v>
      </c>
      <c r="G2577" t="s">
        <v>19</v>
      </c>
      <c r="H2577" t="s">
        <v>12655</v>
      </c>
      <c r="I2577" s="4">
        <v>15000000</v>
      </c>
      <c r="J2577" s="4">
        <v>94175854</v>
      </c>
      <c r="K2577">
        <v>7.8</v>
      </c>
      <c r="L2577">
        <v>1.85</v>
      </c>
      <c r="M2577" t="s">
        <v>69</v>
      </c>
      <c r="N2577" t="s">
        <v>416</v>
      </c>
      <c r="O2577">
        <v>14000</v>
      </c>
      <c r="P2577" t="s">
        <v>927</v>
      </c>
      <c r="Q2577">
        <v>852</v>
      </c>
      <c r="R2577" t="s">
        <v>12653</v>
      </c>
      <c r="S2577">
        <v>581</v>
      </c>
      <c r="T2577" t="s">
        <v>448</v>
      </c>
      <c r="U2577">
        <v>271</v>
      </c>
      <c r="V2577">
        <v>6000</v>
      </c>
      <c r="W2577">
        <v>2592</v>
      </c>
      <c r="X2577">
        <v>0</v>
      </c>
      <c r="Y2577">
        <v>60988</v>
      </c>
      <c r="Z2577">
        <v>70</v>
      </c>
      <c r="AA2577">
        <v>199</v>
      </c>
      <c r="AB2577" t="s">
        <v>12656</v>
      </c>
    </row>
    <row r="2578" spans="1:28" x14ac:dyDescent="0.3">
      <c r="A2578" s="4" t="s">
        <v>12661</v>
      </c>
      <c r="B2578" t="s">
        <v>12665</v>
      </c>
      <c r="C2578" t="s">
        <v>5694</v>
      </c>
      <c r="D2578" t="s">
        <v>58</v>
      </c>
      <c r="E2578">
        <v>2009</v>
      </c>
      <c r="F2578">
        <v>103</v>
      </c>
      <c r="G2578" t="s">
        <v>12659</v>
      </c>
      <c r="H2578" t="s">
        <v>12663</v>
      </c>
      <c r="I2578" s="4" t="s">
        <v>24161</v>
      </c>
      <c r="J2578" s="4" t="s">
        <v>24161</v>
      </c>
      <c r="K2578">
        <v>5.7</v>
      </c>
      <c r="L2578">
        <v>2.35</v>
      </c>
      <c r="M2578" t="s">
        <v>612</v>
      </c>
      <c r="N2578" t="s">
        <v>12657</v>
      </c>
      <c r="O2578">
        <v>2</v>
      </c>
      <c r="P2578" t="s">
        <v>12660</v>
      </c>
      <c r="Q2578">
        <v>94</v>
      </c>
      <c r="R2578" t="s">
        <v>12658</v>
      </c>
      <c r="S2578">
        <v>80</v>
      </c>
      <c r="T2578" t="s">
        <v>12662</v>
      </c>
      <c r="U2578">
        <v>13</v>
      </c>
      <c r="V2578">
        <v>558</v>
      </c>
      <c r="W2578">
        <v>213</v>
      </c>
      <c r="X2578">
        <v>2</v>
      </c>
      <c r="Y2578">
        <v>2659</v>
      </c>
      <c r="Z2578">
        <v>43</v>
      </c>
      <c r="AA2578">
        <v>25</v>
      </c>
      <c r="AB2578" t="s">
        <v>12664</v>
      </c>
    </row>
    <row r="2579" spans="1:28" x14ac:dyDescent="0.3">
      <c r="A2579" s="4" t="s">
        <v>12667</v>
      </c>
      <c r="B2579" t="s">
        <v>67</v>
      </c>
      <c r="C2579" t="s">
        <v>86</v>
      </c>
      <c r="D2579" t="s">
        <v>58</v>
      </c>
      <c r="E2579">
        <v>2014</v>
      </c>
      <c r="F2579">
        <v>114</v>
      </c>
      <c r="G2579" t="s">
        <v>9880</v>
      </c>
      <c r="H2579" t="s">
        <v>12669</v>
      </c>
      <c r="I2579" s="4">
        <v>14000000</v>
      </c>
      <c r="J2579" s="4">
        <v>91121452</v>
      </c>
      <c r="K2579">
        <v>8.1</v>
      </c>
      <c r="L2579">
        <v>2.35</v>
      </c>
      <c r="M2579" t="s">
        <v>69</v>
      </c>
      <c r="N2579" t="s">
        <v>12666</v>
      </c>
      <c r="O2579">
        <v>77</v>
      </c>
      <c r="P2579" t="s">
        <v>380</v>
      </c>
      <c r="Q2579">
        <v>19000</v>
      </c>
      <c r="R2579" t="s">
        <v>79</v>
      </c>
      <c r="S2579">
        <v>393</v>
      </c>
      <c r="T2579" t="s">
        <v>12668</v>
      </c>
      <c r="U2579">
        <v>305</v>
      </c>
      <c r="V2579">
        <v>165000</v>
      </c>
      <c r="W2579">
        <v>20295</v>
      </c>
      <c r="X2579">
        <v>1</v>
      </c>
      <c r="Y2579">
        <v>467613</v>
      </c>
      <c r="Z2579">
        <v>454</v>
      </c>
      <c r="AA2579">
        <v>608</v>
      </c>
      <c r="AB2579" t="s">
        <v>12670</v>
      </c>
    </row>
    <row r="2580" spans="1:28" x14ac:dyDescent="0.3">
      <c r="A2580" s="4" t="s">
        <v>12671</v>
      </c>
      <c r="B2580" t="s">
        <v>67</v>
      </c>
      <c r="C2580" t="s">
        <v>68</v>
      </c>
      <c r="D2580" t="s">
        <v>58</v>
      </c>
      <c r="E2580">
        <v>1980</v>
      </c>
      <c r="F2580">
        <v>109</v>
      </c>
      <c r="G2580" t="s">
        <v>6189</v>
      </c>
      <c r="H2580" t="s">
        <v>12672</v>
      </c>
      <c r="I2580" s="4">
        <v>10000000</v>
      </c>
      <c r="J2580" s="4">
        <v>69800000</v>
      </c>
      <c r="K2580">
        <v>6.1</v>
      </c>
      <c r="L2580">
        <v>1.85</v>
      </c>
      <c r="M2580" t="s">
        <v>612</v>
      </c>
      <c r="N2580" t="s">
        <v>12312</v>
      </c>
      <c r="O2580">
        <v>6</v>
      </c>
      <c r="P2580" t="s">
        <v>4213</v>
      </c>
      <c r="Q2580">
        <v>1000</v>
      </c>
      <c r="R2580" t="s">
        <v>2984</v>
      </c>
      <c r="S2580">
        <v>745</v>
      </c>
      <c r="T2580" t="s">
        <v>8429</v>
      </c>
      <c r="U2580">
        <v>271</v>
      </c>
      <c r="V2580">
        <v>855</v>
      </c>
      <c r="W2580">
        <v>2419</v>
      </c>
      <c r="X2580">
        <v>1</v>
      </c>
      <c r="Y2580">
        <v>18140</v>
      </c>
      <c r="Z2580">
        <v>25</v>
      </c>
      <c r="AA2580">
        <v>60</v>
      </c>
      <c r="AB2580" t="s">
        <v>12673</v>
      </c>
    </row>
    <row r="2581" spans="1:28" x14ac:dyDescent="0.3">
      <c r="A2581" s="4" t="s">
        <v>12674</v>
      </c>
      <c r="B2581" t="s">
        <v>67</v>
      </c>
      <c r="C2581" t="s">
        <v>68</v>
      </c>
      <c r="D2581" t="s">
        <v>58</v>
      </c>
      <c r="E2581">
        <v>1980</v>
      </c>
      <c r="F2581">
        <v>124</v>
      </c>
      <c r="G2581" t="s">
        <v>6504</v>
      </c>
      <c r="H2581" t="s">
        <v>12676</v>
      </c>
      <c r="I2581" s="4" t="s">
        <v>24161</v>
      </c>
      <c r="J2581" s="4">
        <v>79900000</v>
      </c>
      <c r="K2581">
        <v>7.5</v>
      </c>
      <c r="L2581">
        <v>1.85</v>
      </c>
      <c r="M2581" t="s">
        <v>122</v>
      </c>
      <c r="N2581" t="s">
        <v>768</v>
      </c>
      <c r="O2581">
        <v>150</v>
      </c>
      <c r="P2581" t="s">
        <v>5110</v>
      </c>
      <c r="Q2581">
        <v>874</v>
      </c>
      <c r="R2581" t="s">
        <v>7738</v>
      </c>
      <c r="S2581">
        <v>816</v>
      </c>
      <c r="T2581" t="s">
        <v>12675</v>
      </c>
      <c r="U2581">
        <v>572</v>
      </c>
      <c r="V2581">
        <v>0</v>
      </c>
      <c r="W2581">
        <v>2667</v>
      </c>
      <c r="X2581">
        <v>0</v>
      </c>
      <c r="Y2581">
        <v>12974</v>
      </c>
      <c r="Z2581">
        <v>46</v>
      </c>
      <c r="AA2581">
        <v>84</v>
      </c>
      <c r="AB2581" t="s">
        <v>12677</v>
      </c>
    </row>
    <row r="2582" spans="1:28" x14ac:dyDescent="0.3">
      <c r="A2582" s="4" t="s">
        <v>12678</v>
      </c>
      <c r="B2582" t="s">
        <v>67</v>
      </c>
      <c r="C2582" t="s">
        <v>68</v>
      </c>
      <c r="D2582" t="s">
        <v>58</v>
      </c>
      <c r="E2582">
        <v>2010</v>
      </c>
      <c r="F2582">
        <v>94</v>
      </c>
      <c r="G2582" t="s">
        <v>3072</v>
      </c>
      <c r="H2582" t="s">
        <v>12679</v>
      </c>
      <c r="I2582" s="4">
        <v>15000000</v>
      </c>
      <c r="J2582" s="4">
        <v>64001297</v>
      </c>
      <c r="K2582">
        <v>6.2</v>
      </c>
      <c r="L2582">
        <v>1.85</v>
      </c>
      <c r="M2582" t="s">
        <v>122</v>
      </c>
      <c r="N2582" t="s">
        <v>2241</v>
      </c>
      <c r="O2582">
        <v>87</v>
      </c>
      <c r="P2582" t="s">
        <v>516</v>
      </c>
      <c r="Q2582">
        <v>17000</v>
      </c>
      <c r="R2582" t="s">
        <v>10404</v>
      </c>
      <c r="S2582">
        <v>975</v>
      </c>
      <c r="T2582" t="s">
        <v>2213</v>
      </c>
      <c r="U2582">
        <v>569</v>
      </c>
      <c r="V2582">
        <v>0</v>
      </c>
      <c r="W2582">
        <v>20154</v>
      </c>
      <c r="X2582">
        <v>1</v>
      </c>
      <c r="Y2582">
        <v>32002</v>
      </c>
      <c r="Z2582">
        <v>111</v>
      </c>
      <c r="AA2582">
        <v>103</v>
      </c>
      <c r="AB2582" t="s">
        <v>12680</v>
      </c>
    </row>
    <row r="2583" spans="1:28" x14ac:dyDescent="0.3">
      <c r="A2583" s="4" t="s">
        <v>12683</v>
      </c>
      <c r="B2583" t="s">
        <v>67</v>
      </c>
      <c r="C2583" t="s">
        <v>295</v>
      </c>
      <c r="D2583" t="s">
        <v>58</v>
      </c>
      <c r="E2583">
        <v>2013</v>
      </c>
      <c r="F2583">
        <v>100</v>
      </c>
      <c r="G2583" t="s">
        <v>7400</v>
      </c>
      <c r="H2583" t="s">
        <v>12685</v>
      </c>
      <c r="I2583" s="4">
        <v>20000000</v>
      </c>
      <c r="J2583" s="4">
        <v>71588220</v>
      </c>
      <c r="K2583">
        <v>6.2</v>
      </c>
      <c r="L2583">
        <v>1.85</v>
      </c>
      <c r="M2583" t="s">
        <v>69</v>
      </c>
      <c r="N2583" t="s">
        <v>12681</v>
      </c>
      <c r="O2583">
        <v>127</v>
      </c>
      <c r="P2583" t="s">
        <v>6286</v>
      </c>
      <c r="Q2583">
        <v>1000</v>
      </c>
      <c r="R2583" t="s">
        <v>12682</v>
      </c>
      <c r="S2583">
        <v>340</v>
      </c>
      <c r="T2583" t="s">
        <v>12684</v>
      </c>
      <c r="U2583">
        <v>250</v>
      </c>
      <c r="V2583">
        <v>57000</v>
      </c>
      <c r="W2583">
        <v>1949</v>
      </c>
      <c r="X2583">
        <v>1</v>
      </c>
      <c r="Y2583">
        <v>134869</v>
      </c>
      <c r="Z2583">
        <v>393</v>
      </c>
      <c r="AA2583">
        <v>304</v>
      </c>
      <c r="AB2583" t="s">
        <v>12686</v>
      </c>
    </row>
    <row r="2584" spans="1:28" x14ac:dyDescent="0.3">
      <c r="A2584" s="4" t="s">
        <v>12687</v>
      </c>
      <c r="B2584" t="s">
        <v>67</v>
      </c>
      <c r="C2584" t="s">
        <v>68</v>
      </c>
      <c r="D2584" t="s">
        <v>58</v>
      </c>
      <c r="E2584">
        <v>1983</v>
      </c>
      <c r="F2584">
        <v>98</v>
      </c>
      <c r="G2584" t="s">
        <v>4228</v>
      </c>
      <c r="H2584" t="s">
        <v>12688</v>
      </c>
      <c r="I2584" s="4">
        <v>15000000</v>
      </c>
      <c r="J2584" s="4">
        <v>61400000</v>
      </c>
      <c r="K2584">
        <v>7.4</v>
      </c>
      <c r="L2584">
        <v>1.85</v>
      </c>
      <c r="M2584" t="s">
        <v>612</v>
      </c>
      <c r="N2584" t="s">
        <v>4227</v>
      </c>
      <c r="O2584">
        <v>11000</v>
      </c>
      <c r="P2584" t="s">
        <v>7738</v>
      </c>
      <c r="Q2584">
        <v>816</v>
      </c>
      <c r="R2584" t="s">
        <v>1922</v>
      </c>
      <c r="S2584">
        <v>695</v>
      </c>
      <c r="T2584" t="s">
        <v>2407</v>
      </c>
      <c r="U2584">
        <v>624</v>
      </c>
      <c r="V2584">
        <v>0</v>
      </c>
      <c r="W2584">
        <v>3617</v>
      </c>
      <c r="X2584">
        <v>1</v>
      </c>
      <c r="Y2584">
        <v>71183</v>
      </c>
      <c r="Z2584">
        <v>55</v>
      </c>
      <c r="AA2584">
        <v>183</v>
      </c>
      <c r="AB2584" t="s">
        <v>12689</v>
      </c>
    </row>
    <row r="2585" spans="1:28" x14ac:dyDescent="0.3">
      <c r="A2585" s="4" t="s">
        <v>12692</v>
      </c>
      <c r="B2585" t="s">
        <v>67</v>
      </c>
      <c r="C2585" t="s">
        <v>68</v>
      </c>
      <c r="D2585" t="s">
        <v>58</v>
      </c>
      <c r="E2585">
        <v>2013</v>
      </c>
      <c r="F2585">
        <v>102</v>
      </c>
      <c r="G2585" t="s">
        <v>10</v>
      </c>
      <c r="H2585" t="s">
        <v>12694</v>
      </c>
      <c r="I2585" s="4">
        <v>15000000</v>
      </c>
      <c r="J2585" s="4">
        <v>101978840</v>
      </c>
      <c r="K2585">
        <v>6.6</v>
      </c>
      <c r="L2585">
        <v>1.85</v>
      </c>
      <c r="M2585" t="s">
        <v>612</v>
      </c>
      <c r="N2585" t="s">
        <v>10644</v>
      </c>
      <c r="O2585">
        <v>79</v>
      </c>
      <c r="P2585" t="s">
        <v>12691</v>
      </c>
      <c r="Q2585">
        <v>925</v>
      </c>
      <c r="R2585" t="s">
        <v>12690</v>
      </c>
      <c r="S2585">
        <v>38</v>
      </c>
      <c r="T2585" t="s">
        <v>12693</v>
      </c>
      <c r="U2585">
        <v>27</v>
      </c>
      <c r="V2585">
        <v>26000</v>
      </c>
      <c r="W2585">
        <v>1018</v>
      </c>
      <c r="X2585">
        <v>0</v>
      </c>
      <c r="Y2585">
        <v>77724</v>
      </c>
      <c r="Z2585">
        <v>157</v>
      </c>
      <c r="AA2585">
        <v>162</v>
      </c>
      <c r="AB2585" t="s">
        <v>12695</v>
      </c>
    </row>
    <row r="2586" spans="1:28" x14ac:dyDescent="0.3">
      <c r="A2586" s="4" t="s">
        <v>12697</v>
      </c>
      <c r="B2586" t="s">
        <v>67</v>
      </c>
      <c r="C2586" t="s">
        <v>86</v>
      </c>
      <c r="D2586" t="s">
        <v>58</v>
      </c>
      <c r="E2586">
        <v>2006</v>
      </c>
      <c r="F2586">
        <v>94</v>
      </c>
      <c r="G2586" t="s">
        <v>1566</v>
      </c>
      <c r="H2586" t="s">
        <v>12698</v>
      </c>
      <c r="I2586" s="4">
        <v>9800000</v>
      </c>
      <c r="J2586" s="4">
        <v>56437947</v>
      </c>
      <c r="K2586">
        <v>7.3</v>
      </c>
      <c r="L2586">
        <v>1.85</v>
      </c>
      <c r="M2586" t="s">
        <v>69</v>
      </c>
      <c r="N2586" t="s">
        <v>5647</v>
      </c>
      <c r="O2586">
        <v>350</v>
      </c>
      <c r="P2586" t="s">
        <v>11617</v>
      </c>
      <c r="Q2586">
        <v>326</v>
      </c>
      <c r="R2586" t="s">
        <v>12696</v>
      </c>
      <c r="S2586">
        <v>48</v>
      </c>
      <c r="T2586" t="s">
        <v>7588</v>
      </c>
      <c r="U2586">
        <v>39</v>
      </c>
      <c r="V2586">
        <v>0</v>
      </c>
      <c r="W2586">
        <v>486</v>
      </c>
      <c r="X2586">
        <v>0</v>
      </c>
      <c r="Y2586">
        <v>85333</v>
      </c>
      <c r="Z2586">
        <v>280</v>
      </c>
      <c r="AA2586">
        <v>421</v>
      </c>
      <c r="AB2586" t="s">
        <v>12699</v>
      </c>
    </row>
    <row r="2587" spans="1:28" x14ac:dyDescent="0.3">
      <c r="A2587" s="4" t="s">
        <v>12700</v>
      </c>
      <c r="B2587" t="s">
        <v>67</v>
      </c>
      <c r="C2587" t="s">
        <v>68</v>
      </c>
      <c r="D2587" t="s">
        <v>58</v>
      </c>
      <c r="E2587">
        <v>1988</v>
      </c>
      <c r="F2587">
        <v>92</v>
      </c>
      <c r="G2587" t="s">
        <v>2802</v>
      </c>
      <c r="H2587" t="s">
        <v>12702</v>
      </c>
      <c r="I2587" s="4">
        <v>15000000</v>
      </c>
      <c r="J2587" s="4">
        <v>73326666</v>
      </c>
      <c r="K2587">
        <v>7.5</v>
      </c>
      <c r="L2587">
        <v>1.85</v>
      </c>
      <c r="M2587" t="s">
        <v>122</v>
      </c>
      <c r="N2587" t="s">
        <v>282</v>
      </c>
      <c r="O2587">
        <v>13000</v>
      </c>
      <c r="P2587" t="s">
        <v>1821</v>
      </c>
      <c r="Q2587">
        <v>925</v>
      </c>
      <c r="R2587" t="s">
        <v>1676</v>
      </c>
      <c r="S2587">
        <v>692</v>
      </c>
      <c r="T2587" t="s">
        <v>12701</v>
      </c>
      <c r="U2587">
        <v>217</v>
      </c>
      <c r="V2587">
        <v>15000</v>
      </c>
      <c r="W2587">
        <v>1953</v>
      </c>
      <c r="X2587">
        <v>3</v>
      </c>
      <c r="Y2587">
        <v>189413</v>
      </c>
      <c r="Z2587">
        <v>109</v>
      </c>
      <c r="AA2587">
        <v>306</v>
      </c>
      <c r="AB2587" t="s">
        <v>12703</v>
      </c>
    </row>
    <row r="2588" spans="1:28" x14ac:dyDescent="0.3">
      <c r="A2588" s="4" t="s">
        <v>12704</v>
      </c>
      <c r="B2588" t="s">
        <v>67</v>
      </c>
      <c r="C2588" t="s">
        <v>68</v>
      </c>
      <c r="D2588" t="s">
        <v>58</v>
      </c>
      <c r="E2588">
        <v>2007</v>
      </c>
      <c r="F2588">
        <v>113</v>
      </c>
      <c r="G2588" t="s">
        <v>2545</v>
      </c>
      <c r="H2588" t="s">
        <v>12705</v>
      </c>
      <c r="I2588" s="4">
        <v>15000000</v>
      </c>
      <c r="J2588" s="4">
        <v>55184721</v>
      </c>
      <c r="K2588">
        <v>5.6</v>
      </c>
      <c r="L2588">
        <v>1.85</v>
      </c>
      <c r="M2588" t="s">
        <v>69</v>
      </c>
      <c r="N2588" t="s">
        <v>9500</v>
      </c>
      <c r="O2588">
        <v>0</v>
      </c>
      <c r="P2588" t="s">
        <v>6430</v>
      </c>
      <c r="Q2588">
        <v>2000</v>
      </c>
      <c r="R2588" t="s">
        <v>4020</v>
      </c>
      <c r="S2588">
        <v>721</v>
      </c>
      <c r="T2588" t="s">
        <v>10781</v>
      </c>
      <c r="U2588">
        <v>607</v>
      </c>
      <c r="V2588">
        <v>1000</v>
      </c>
      <c r="W2588">
        <v>6510</v>
      </c>
      <c r="X2588">
        <v>8</v>
      </c>
      <c r="Y2588">
        <v>9811</v>
      </c>
      <c r="Z2588">
        <v>41</v>
      </c>
      <c r="AA2588">
        <v>100</v>
      </c>
      <c r="AB2588" t="s">
        <v>12706</v>
      </c>
    </row>
    <row r="2589" spans="1:28" x14ac:dyDescent="0.3">
      <c r="A2589" s="4" t="s">
        <v>12709</v>
      </c>
      <c r="B2589" t="s">
        <v>67</v>
      </c>
      <c r="C2589" t="s">
        <v>68</v>
      </c>
      <c r="D2589" t="s">
        <v>58</v>
      </c>
      <c r="E2589">
        <v>1994</v>
      </c>
      <c r="F2589">
        <v>115</v>
      </c>
      <c r="G2589" t="s">
        <v>12708</v>
      </c>
      <c r="H2589" t="s">
        <v>12710</v>
      </c>
      <c r="I2589" s="4">
        <v>15000000</v>
      </c>
      <c r="J2589" s="4">
        <v>50003300</v>
      </c>
      <c r="K2589">
        <v>7.3</v>
      </c>
      <c r="L2589">
        <v>1.85</v>
      </c>
      <c r="M2589" t="s">
        <v>122</v>
      </c>
      <c r="N2589" t="s">
        <v>12707</v>
      </c>
      <c r="O2589">
        <v>44</v>
      </c>
      <c r="P2589" t="s">
        <v>88</v>
      </c>
      <c r="Q2589">
        <v>23000</v>
      </c>
      <c r="R2589" t="s">
        <v>111</v>
      </c>
      <c r="S2589">
        <v>4000</v>
      </c>
      <c r="T2589" t="s">
        <v>5781</v>
      </c>
      <c r="U2589">
        <v>902</v>
      </c>
      <c r="V2589">
        <v>0</v>
      </c>
      <c r="W2589">
        <v>29370</v>
      </c>
      <c r="X2589">
        <v>4</v>
      </c>
      <c r="Y2589">
        <v>36624</v>
      </c>
      <c r="Z2589">
        <v>27</v>
      </c>
      <c r="AA2589">
        <v>132</v>
      </c>
      <c r="AB2589" t="s">
        <v>12711</v>
      </c>
    </row>
    <row r="2590" spans="1:28" x14ac:dyDescent="0.3">
      <c r="A2590" s="4" t="s">
        <v>12713</v>
      </c>
      <c r="B2590" t="s">
        <v>67</v>
      </c>
      <c r="C2590" t="s">
        <v>86</v>
      </c>
      <c r="D2590" t="s">
        <v>58</v>
      </c>
      <c r="E2590">
        <v>2012</v>
      </c>
      <c r="F2590">
        <v>95</v>
      </c>
      <c r="G2590" t="s">
        <v>921</v>
      </c>
      <c r="H2590" t="s">
        <v>12715</v>
      </c>
      <c r="I2590" s="4">
        <v>17000000</v>
      </c>
      <c r="J2590" s="4">
        <v>54322273</v>
      </c>
      <c r="K2590">
        <v>6.4</v>
      </c>
      <c r="L2590">
        <v>2.35</v>
      </c>
      <c r="M2590" t="s">
        <v>69</v>
      </c>
      <c r="N2590" t="s">
        <v>12712</v>
      </c>
      <c r="O2590">
        <v>43</v>
      </c>
      <c r="P2590" t="s">
        <v>131</v>
      </c>
      <c r="Q2590">
        <v>11000</v>
      </c>
      <c r="R2590" t="s">
        <v>11617</v>
      </c>
      <c r="S2590">
        <v>326</v>
      </c>
      <c r="T2590" t="s">
        <v>12714</v>
      </c>
      <c r="U2590">
        <v>259</v>
      </c>
      <c r="V2590">
        <v>29000</v>
      </c>
      <c r="W2590">
        <v>11946</v>
      </c>
      <c r="X2590">
        <v>0</v>
      </c>
      <c r="Y2590">
        <v>139749</v>
      </c>
      <c r="Z2590">
        <v>462</v>
      </c>
      <c r="AA2590">
        <v>509</v>
      </c>
      <c r="AB2590" t="s">
        <v>12716</v>
      </c>
    </row>
    <row r="2591" spans="1:28" x14ac:dyDescent="0.3">
      <c r="A2591" s="4" t="s">
        <v>12718</v>
      </c>
      <c r="B2591" t="s">
        <v>67</v>
      </c>
      <c r="C2591" t="s">
        <v>68</v>
      </c>
      <c r="D2591" t="s">
        <v>58</v>
      </c>
      <c r="E2591">
        <v>2006</v>
      </c>
      <c r="F2591">
        <v>87</v>
      </c>
      <c r="G2591" t="s">
        <v>5544</v>
      </c>
      <c r="H2591" t="s">
        <v>12719</v>
      </c>
      <c r="I2591" s="4">
        <v>15000000</v>
      </c>
      <c r="J2591" s="4">
        <v>47860214</v>
      </c>
      <c r="K2591">
        <v>5</v>
      </c>
      <c r="L2591">
        <v>2.35</v>
      </c>
      <c r="M2591" t="s">
        <v>69</v>
      </c>
      <c r="N2591" t="s">
        <v>1802</v>
      </c>
      <c r="O2591">
        <v>165</v>
      </c>
      <c r="P2591" t="s">
        <v>4690</v>
      </c>
      <c r="Q2591">
        <v>1000</v>
      </c>
      <c r="R2591" t="s">
        <v>12717</v>
      </c>
      <c r="S2591">
        <v>431</v>
      </c>
      <c r="T2591" t="s">
        <v>3261</v>
      </c>
      <c r="U2591">
        <v>383</v>
      </c>
      <c r="V2591">
        <v>0</v>
      </c>
      <c r="W2591">
        <v>2452</v>
      </c>
      <c r="X2591">
        <v>0</v>
      </c>
      <c r="Y2591">
        <v>34711</v>
      </c>
      <c r="Z2591">
        <v>152</v>
      </c>
      <c r="AA2591">
        <v>468</v>
      </c>
      <c r="AB2591" t="s">
        <v>12720</v>
      </c>
    </row>
    <row r="2592" spans="1:28" x14ac:dyDescent="0.3">
      <c r="A2592" s="4" t="s">
        <v>12721</v>
      </c>
      <c r="B2592" t="s">
        <v>67</v>
      </c>
      <c r="C2592" t="s">
        <v>68</v>
      </c>
      <c r="D2592" t="s">
        <v>58</v>
      </c>
      <c r="E2592">
        <v>2002</v>
      </c>
      <c r="F2592">
        <v>88</v>
      </c>
      <c r="G2592" t="s">
        <v>2376</v>
      </c>
      <c r="H2592" t="s">
        <v>12723</v>
      </c>
      <c r="I2592" s="4">
        <v>15000000</v>
      </c>
      <c r="J2592" s="4">
        <v>47811275</v>
      </c>
      <c r="K2592">
        <v>5.4</v>
      </c>
      <c r="L2592">
        <v>1.85</v>
      </c>
      <c r="M2592" t="s">
        <v>122</v>
      </c>
      <c r="N2592" t="s">
        <v>835</v>
      </c>
      <c r="O2592">
        <v>189</v>
      </c>
      <c r="P2592" t="s">
        <v>8296</v>
      </c>
      <c r="Q2592">
        <v>934</v>
      </c>
      <c r="R2592" t="s">
        <v>9019</v>
      </c>
      <c r="S2592">
        <v>927</v>
      </c>
      <c r="T2592" t="s">
        <v>12722</v>
      </c>
      <c r="U2592">
        <v>799</v>
      </c>
      <c r="V2592">
        <v>896</v>
      </c>
      <c r="W2592">
        <v>3707</v>
      </c>
      <c r="X2592">
        <v>1</v>
      </c>
      <c r="Y2592">
        <v>29008</v>
      </c>
      <c r="Z2592">
        <v>69</v>
      </c>
      <c r="AA2592">
        <v>99</v>
      </c>
      <c r="AB2592" t="s">
        <v>12724</v>
      </c>
    </row>
    <row r="2593" spans="1:28" x14ac:dyDescent="0.3">
      <c r="A2593" s="4" t="s">
        <v>12725</v>
      </c>
      <c r="B2593" t="s">
        <v>67</v>
      </c>
      <c r="C2593" t="s">
        <v>86</v>
      </c>
      <c r="D2593" t="s">
        <v>58</v>
      </c>
      <c r="E2593">
        <v>1978</v>
      </c>
      <c r="F2593">
        <v>183</v>
      </c>
      <c r="G2593" t="s">
        <v>3409</v>
      </c>
      <c r="H2593" t="s">
        <v>12726</v>
      </c>
      <c r="I2593" s="4">
        <v>15000000</v>
      </c>
      <c r="J2593" s="4" t="s">
        <v>24161</v>
      </c>
      <c r="K2593">
        <v>8.1999999999999993</v>
      </c>
      <c r="L2593">
        <v>2.35</v>
      </c>
      <c r="M2593" t="s">
        <v>612</v>
      </c>
      <c r="N2593" t="s">
        <v>6036</v>
      </c>
      <c r="O2593">
        <v>517</v>
      </c>
      <c r="P2593" t="s">
        <v>1765</v>
      </c>
      <c r="Q2593">
        <v>22000</v>
      </c>
      <c r="R2593" t="s">
        <v>2395</v>
      </c>
      <c r="S2593">
        <v>11000</v>
      </c>
      <c r="T2593" t="s">
        <v>8260</v>
      </c>
      <c r="U2593">
        <v>652</v>
      </c>
      <c r="V2593">
        <v>11000</v>
      </c>
      <c r="W2593">
        <v>34025</v>
      </c>
      <c r="X2593">
        <v>2</v>
      </c>
      <c r="Y2593">
        <v>232577</v>
      </c>
      <c r="Z2593">
        <v>140</v>
      </c>
      <c r="AA2593">
        <v>1026</v>
      </c>
      <c r="AB2593" t="s">
        <v>12727</v>
      </c>
    </row>
    <row r="2594" spans="1:28" x14ac:dyDescent="0.3">
      <c r="A2594" s="4" t="s">
        <v>12728</v>
      </c>
      <c r="B2594" t="s">
        <v>67</v>
      </c>
      <c r="C2594" t="s">
        <v>68</v>
      </c>
      <c r="D2594" t="s">
        <v>58</v>
      </c>
      <c r="E2594">
        <v>1997</v>
      </c>
      <c r="F2594">
        <v>97</v>
      </c>
      <c r="G2594" t="s">
        <v>2545</v>
      </c>
      <c r="H2594" t="s">
        <v>12729</v>
      </c>
      <c r="I2594" s="4">
        <v>15000000</v>
      </c>
      <c r="J2594" s="4">
        <v>43022524</v>
      </c>
      <c r="K2594">
        <v>7.1</v>
      </c>
      <c r="L2594">
        <v>1.85</v>
      </c>
      <c r="M2594" t="s">
        <v>612</v>
      </c>
      <c r="N2594" t="s">
        <v>3136</v>
      </c>
      <c r="O2594">
        <v>272</v>
      </c>
      <c r="P2594" t="s">
        <v>1765</v>
      </c>
      <c r="Q2594">
        <v>22000</v>
      </c>
      <c r="R2594" t="s">
        <v>111</v>
      </c>
      <c r="S2594">
        <v>4000</v>
      </c>
      <c r="T2594" t="s">
        <v>1035</v>
      </c>
      <c r="U2594">
        <v>957</v>
      </c>
      <c r="V2594">
        <v>12000</v>
      </c>
      <c r="W2594">
        <v>29252</v>
      </c>
      <c r="X2594">
        <v>0</v>
      </c>
      <c r="Y2594">
        <v>67604</v>
      </c>
      <c r="Z2594">
        <v>130</v>
      </c>
      <c r="AA2594">
        <v>218</v>
      </c>
      <c r="AB2594" t="s">
        <v>12730</v>
      </c>
    </row>
    <row r="2595" spans="1:28" x14ac:dyDescent="0.3">
      <c r="A2595" s="4" t="s">
        <v>12735</v>
      </c>
      <c r="B2595" t="s">
        <v>67</v>
      </c>
      <c r="C2595" t="s">
        <v>68</v>
      </c>
      <c r="D2595" t="s">
        <v>58</v>
      </c>
      <c r="E2595">
        <v>2003</v>
      </c>
      <c r="F2595">
        <v>94</v>
      </c>
      <c r="G2595" t="s">
        <v>12733</v>
      </c>
      <c r="H2595" t="s">
        <v>12736</v>
      </c>
      <c r="I2595" s="4">
        <v>17000000</v>
      </c>
      <c r="J2595" s="4">
        <v>42672630</v>
      </c>
      <c r="K2595">
        <v>5.3</v>
      </c>
      <c r="L2595">
        <v>2.35</v>
      </c>
      <c r="M2595" t="s">
        <v>122</v>
      </c>
      <c r="N2595" t="s">
        <v>12731</v>
      </c>
      <c r="O2595">
        <v>13</v>
      </c>
      <c r="P2595" t="s">
        <v>12734</v>
      </c>
      <c r="Q2595">
        <v>925</v>
      </c>
      <c r="R2595" t="s">
        <v>12732</v>
      </c>
      <c r="S2595">
        <v>738</v>
      </c>
      <c r="T2595" t="s">
        <v>1881</v>
      </c>
      <c r="U2595">
        <v>566</v>
      </c>
      <c r="V2595">
        <v>0</v>
      </c>
      <c r="W2595">
        <v>3423</v>
      </c>
      <c r="X2595">
        <v>1</v>
      </c>
      <c r="Y2595">
        <v>27580</v>
      </c>
      <c r="Z2595">
        <v>66</v>
      </c>
      <c r="AA2595">
        <v>172</v>
      </c>
      <c r="AB2595" t="s">
        <v>12737</v>
      </c>
    </row>
    <row r="2596" spans="1:28" x14ac:dyDescent="0.3">
      <c r="A2596" s="4" t="s">
        <v>12739</v>
      </c>
      <c r="B2596" t="s">
        <v>67</v>
      </c>
      <c r="C2596" t="s">
        <v>68</v>
      </c>
      <c r="D2596" t="s">
        <v>58</v>
      </c>
      <c r="E2596">
        <v>2013</v>
      </c>
      <c r="F2596">
        <v>112</v>
      </c>
      <c r="G2596" t="s">
        <v>949</v>
      </c>
      <c r="H2596" t="s">
        <v>12740</v>
      </c>
      <c r="I2596" s="4">
        <v>15000000</v>
      </c>
      <c r="J2596" s="4">
        <v>42919096</v>
      </c>
      <c r="K2596">
        <v>6.5</v>
      </c>
      <c r="L2596">
        <v>2.35</v>
      </c>
      <c r="M2596" t="s">
        <v>69</v>
      </c>
      <c r="N2596" t="s">
        <v>12738</v>
      </c>
      <c r="O2596">
        <v>29</v>
      </c>
      <c r="P2596" t="s">
        <v>1097</v>
      </c>
      <c r="Q2596">
        <v>12000</v>
      </c>
      <c r="R2596" t="s">
        <v>2823</v>
      </c>
      <c r="S2596">
        <v>1000</v>
      </c>
      <c r="T2596" t="s">
        <v>6344</v>
      </c>
      <c r="U2596">
        <v>874</v>
      </c>
      <c r="V2596">
        <v>12000</v>
      </c>
      <c r="W2596">
        <v>15800</v>
      </c>
      <c r="X2596">
        <v>1</v>
      </c>
      <c r="Y2596">
        <v>64747</v>
      </c>
      <c r="Z2596">
        <v>238</v>
      </c>
      <c r="AA2596">
        <v>122</v>
      </c>
      <c r="AB2596" t="s">
        <v>12741</v>
      </c>
    </row>
    <row r="2597" spans="1:28" x14ac:dyDescent="0.3">
      <c r="A2597" s="4" t="s">
        <v>12743</v>
      </c>
      <c r="B2597" t="s">
        <v>67</v>
      </c>
      <c r="C2597" t="s">
        <v>68</v>
      </c>
      <c r="D2597" t="s">
        <v>58</v>
      </c>
      <c r="E2597">
        <v>2015</v>
      </c>
      <c r="F2597">
        <v>98</v>
      </c>
      <c r="G2597" t="s">
        <v>908</v>
      </c>
      <c r="H2597" t="s">
        <v>12745</v>
      </c>
      <c r="I2597" s="4">
        <v>15000000</v>
      </c>
      <c r="J2597" s="4">
        <v>42592530</v>
      </c>
      <c r="K2597">
        <v>6.2</v>
      </c>
      <c r="L2597">
        <v>2.35</v>
      </c>
      <c r="M2597" t="s">
        <v>69</v>
      </c>
      <c r="N2597" t="s">
        <v>12742</v>
      </c>
      <c r="O2597">
        <v>66</v>
      </c>
      <c r="P2597" t="s">
        <v>1565</v>
      </c>
      <c r="Q2597">
        <v>3000</v>
      </c>
      <c r="R2597" t="s">
        <v>5044</v>
      </c>
      <c r="S2597">
        <v>658</v>
      </c>
      <c r="T2597" t="s">
        <v>12744</v>
      </c>
      <c r="U2597">
        <v>562</v>
      </c>
      <c r="V2597">
        <v>27000</v>
      </c>
      <c r="W2597">
        <v>4567</v>
      </c>
      <c r="X2597">
        <v>0</v>
      </c>
      <c r="Y2597">
        <v>29867</v>
      </c>
      <c r="Z2597">
        <v>198</v>
      </c>
      <c r="AA2597">
        <v>181</v>
      </c>
      <c r="AB2597" t="s">
        <v>12746</v>
      </c>
    </row>
    <row r="2598" spans="1:28" x14ac:dyDescent="0.3">
      <c r="A2598" s="4" t="s">
        <v>12747</v>
      </c>
      <c r="B2598" t="s">
        <v>67</v>
      </c>
      <c r="C2598" t="s">
        <v>68</v>
      </c>
      <c r="D2598" t="s">
        <v>58</v>
      </c>
      <c r="E2598">
        <v>1998</v>
      </c>
      <c r="F2598">
        <v>104</v>
      </c>
      <c r="G2598" t="s">
        <v>7043</v>
      </c>
      <c r="H2598" t="s">
        <v>12748</v>
      </c>
      <c r="I2598" s="4">
        <v>15000000</v>
      </c>
      <c r="J2598" s="4">
        <v>40064955</v>
      </c>
      <c r="K2598">
        <v>6.4</v>
      </c>
      <c r="L2598">
        <v>1.85</v>
      </c>
      <c r="M2598" t="s">
        <v>612</v>
      </c>
      <c r="N2598" t="s">
        <v>4908</v>
      </c>
      <c r="O2598">
        <v>0</v>
      </c>
      <c r="P2598" t="s">
        <v>709</v>
      </c>
      <c r="Q2598">
        <v>4000</v>
      </c>
      <c r="R2598" t="s">
        <v>520</v>
      </c>
      <c r="S2598">
        <v>4000</v>
      </c>
      <c r="T2598" t="s">
        <v>6003</v>
      </c>
      <c r="U2598">
        <v>1000</v>
      </c>
      <c r="V2598">
        <v>0</v>
      </c>
      <c r="W2598">
        <v>12170</v>
      </c>
      <c r="X2598">
        <v>1</v>
      </c>
      <c r="Y2598">
        <v>92074</v>
      </c>
      <c r="Z2598">
        <v>154</v>
      </c>
      <c r="AA2598">
        <v>502</v>
      </c>
      <c r="AB2598" t="s">
        <v>12749</v>
      </c>
    </row>
    <row r="2599" spans="1:28" x14ac:dyDescent="0.3">
      <c r="A2599" s="4" t="s">
        <v>12752</v>
      </c>
      <c r="B2599" t="s">
        <v>67</v>
      </c>
      <c r="C2599" t="s">
        <v>68</v>
      </c>
      <c r="D2599" t="s">
        <v>58</v>
      </c>
      <c r="E2599">
        <v>1993</v>
      </c>
      <c r="F2599">
        <v>118</v>
      </c>
      <c r="G2599" t="s">
        <v>4305</v>
      </c>
      <c r="H2599" t="s">
        <v>12754</v>
      </c>
      <c r="I2599" s="4" t="s">
        <v>24161</v>
      </c>
      <c r="J2599" s="4">
        <v>39100956</v>
      </c>
      <c r="K2599">
        <v>7.2</v>
      </c>
      <c r="L2599">
        <v>1.85</v>
      </c>
      <c r="M2599" t="s">
        <v>612</v>
      </c>
      <c r="N2599" t="s">
        <v>6023</v>
      </c>
      <c r="O2599">
        <v>13</v>
      </c>
      <c r="P2599" t="s">
        <v>12751</v>
      </c>
      <c r="Q2599">
        <v>90</v>
      </c>
      <c r="R2599" t="s">
        <v>12750</v>
      </c>
      <c r="S2599">
        <v>22</v>
      </c>
      <c r="T2599" t="s">
        <v>12753</v>
      </c>
      <c r="U2599">
        <v>2</v>
      </c>
      <c r="V2599">
        <v>0</v>
      </c>
      <c r="W2599">
        <v>114</v>
      </c>
      <c r="X2599">
        <v>0</v>
      </c>
      <c r="Y2599">
        <v>13442</v>
      </c>
      <c r="Z2599">
        <v>19</v>
      </c>
      <c r="AA2599">
        <v>59</v>
      </c>
      <c r="AB2599" t="s">
        <v>12755</v>
      </c>
    </row>
    <row r="2600" spans="1:28" x14ac:dyDescent="0.3">
      <c r="A2600" s="4" t="s">
        <v>12756</v>
      </c>
      <c r="B2600" t="s">
        <v>67</v>
      </c>
      <c r="C2600" t="s">
        <v>68</v>
      </c>
      <c r="D2600" t="s">
        <v>58</v>
      </c>
      <c r="E2600">
        <v>1997</v>
      </c>
      <c r="F2600">
        <v>120</v>
      </c>
      <c r="G2600" t="s">
        <v>2144</v>
      </c>
      <c r="H2600" t="s">
        <v>12757</v>
      </c>
      <c r="I2600" s="4">
        <v>10000000</v>
      </c>
      <c r="J2600" s="4">
        <v>44886089</v>
      </c>
      <c r="K2600">
        <v>6.9</v>
      </c>
      <c r="L2600">
        <v>1.85</v>
      </c>
      <c r="M2600" t="s">
        <v>612</v>
      </c>
      <c r="N2600" t="s">
        <v>1443</v>
      </c>
      <c r="O2600">
        <v>446</v>
      </c>
      <c r="P2600" t="s">
        <v>1765</v>
      </c>
      <c r="Q2600">
        <v>22000</v>
      </c>
      <c r="R2600" t="s">
        <v>1803</v>
      </c>
      <c r="S2600">
        <v>13000</v>
      </c>
      <c r="T2600" t="s">
        <v>819</v>
      </c>
      <c r="U2600">
        <v>1000</v>
      </c>
      <c r="V2600">
        <v>2000</v>
      </c>
      <c r="W2600">
        <v>40117</v>
      </c>
      <c r="X2600">
        <v>3</v>
      </c>
      <c r="Y2600">
        <v>69576</v>
      </c>
      <c r="Z2600">
        <v>131</v>
      </c>
      <c r="AA2600">
        <v>207</v>
      </c>
      <c r="AB2600" t="s">
        <v>12758</v>
      </c>
    </row>
    <row r="2601" spans="1:28" x14ac:dyDescent="0.3">
      <c r="A2601" s="4" t="s">
        <v>12761</v>
      </c>
      <c r="B2601" t="s">
        <v>67</v>
      </c>
      <c r="C2601" t="s">
        <v>68</v>
      </c>
      <c r="D2601" t="s">
        <v>58</v>
      </c>
      <c r="E2601">
        <v>2001</v>
      </c>
      <c r="F2601">
        <v>99</v>
      </c>
      <c r="G2601" t="s">
        <v>10</v>
      </c>
      <c r="H2601" t="s">
        <v>12762</v>
      </c>
      <c r="I2601" s="4">
        <v>16000000</v>
      </c>
      <c r="J2601" s="4">
        <v>37882551</v>
      </c>
      <c r="K2601">
        <v>5.7</v>
      </c>
      <c r="L2601">
        <v>1.85</v>
      </c>
      <c r="M2601" t="s">
        <v>612</v>
      </c>
      <c r="N2601" t="s">
        <v>12759</v>
      </c>
      <c r="O2601">
        <v>11</v>
      </c>
      <c r="P2601" t="s">
        <v>249</v>
      </c>
      <c r="Q2601">
        <v>11000</v>
      </c>
      <c r="R2601" t="s">
        <v>12760</v>
      </c>
      <c r="S2601">
        <v>983</v>
      </c>
      <c r="T2601" t="s">
        <v>4350</v>
      </c>
      <c r="U2601">
        <v>971</v>
      </c>
      <c r="V2601">
        <v>0</v>
      </c>
      <c r="W2601">
        <v>15369</v>
      </c>
      <c r="X2601">
        <v>0</v>
      </c>
      <c r="Y2601">
        <v>80305</v>
      </c>
      <c r="Z2601">
        <v>97</v>
      </c>
      <c r="AA2601">
        <v>393</v>
      </c>
      <c r="AB2601" t="s">
        <v>12763</v>
      </c>
    </row>
    <row r="2602" spans="1:28" x14ac:dyDescent="0.3">
      <c r="A2602" s="4" t="s">
        <v>12764</v>
      </c>
      <c r="B2602" t="s">
        <v>67</v>
      </c>
      <c r="C2602" t="s">
        <v>68</v>
      </c>
      <c r="D2602" t="s">
        <v>58</v>
      </c>
      <c r="E2602">
        <v>2012</v>
      </c>
      <c r="F2602">
        <v>109</v>
      </c>
      <c r="G2602" t="s">
        <v>2144</v>
      </c>
      <c r="H2602" t="s">
        <v>12765</v>
      </c>
      <c r="I2602" s="4">
        <v>7000000</v>
      </c>
      <c r="J2602" s="4">
        <v>40983001</v>
      </c>
      <c r="K2602">
        <v>7.7</v>
      </c>
      <c r="L2602">
        <v>1.85</v>
      </c>
      <c r="M2602" t="s">
        <v>612</v>
      </c>
      <c r="N2602" t="s">
        <v>534</v>
      </c>
      <c r="O2602">
        <v>453</v>
      </c>
      <c r="P2602" t="s">
        <v>400</v>
      </c>
      <c r="Q2602">
        <v>15000</v>
      </c>
      <c r="R2602" t="s">
        <v>2474</v>
      </c>
      <c r="S2602">
        <v>10000</v>
      </c>
      <c r="T2602" t="s">
        <v>667</v>
      </c>
      <c r="U2602">
        <v>953</v>
      </c>
      <c r="V2602">
        <v>38000</v>
      </c>
      <c r="W2602">
        <v>27788</v>
      </c>
      <c r="X2602">
        <v>2</v>
      </c>
      <c r="Y2602">
        <v>181025</v>
      </c>
      <c r="Z2602">
        <v>355</v>
      </c>
      <c r="AA2602">
        <v>336</v>
      </c>
      <c r="AB2602" t="s">
        <v>12766</v>
      </c>
    </row>
    <row r="2603" spans="1:28" x14ac:dyDescent="0.3">
      <c r="A2603" s="4" t="s">
        <v>12767</v>
      </c>
      <c r="B2603" t="s">
        <v>67</v>
      </c>
      <c r="C2603" t="s">
        <v>68</v>
      </c>
      <c r="D2603" t="s">
        <v>58</v>
      </c>
      <c r="E2603">
        <v>2000</v>
      </c>
      <c r="F2603">
        <v>106</v>
      </c>
      <c r="G2603" t="s">
        <v>491</v>
      </c>
      <c r="H2603" t="s">
        <v>12769</v>
      </c>
      <c r="I2603" s="4">
        <v>15000000</v>
      </c>
      <c r="J2603" s="4">
        <v>35007180</v>
      </c>
      <c r="K2603">
        <v>5.6</v>
      </c>
      <c r="L2603">
        <v>1.85</v>
      </c>
      <c r="M2603" t="s">
        <v>69</v>
      </c>
      <c r="N2603" t="s">
        <v>526</v>
      </c>
      <c r="O2603">
        <v>357</v>
      </c>
      <c r="P2603" t="s">
        <v>360</v>
      </c>
      <c r="Q2603">
        <v>23000</v>
      </c>
      <c r="R2603" t="s">
        <v>2733</v>
      </c>
      <c r="S2603">
        <v>1000</v>
      </c>
      <c r="T2603" t="s">
        <v>12768</v>
      </c>
      <c r="U2603">
        <v>883</v>
      </c>
      <c r="V2603">
        <v>0</v>
      </c>
      <c r="W2603">
        <v>26652</v>
      </c>
      <c r="X2603">
        <v>0</v>
      </c>
      <c r="Y2603">
        <v>26846</v>
      </c>
      <c r="Z2603">
        <v>102</v>
      </c>
      <c r="AA2603">
        <v>193</v>
      </c>
      <c r="AB2603" t="s">
        <v>12770</v>
      </c>
    </row>
    <row r="2604" spans="1:28" x14ac:dyDescent="0.3">
      <c r="A2604" s="4" t="s">
        <v>12772</v>
      </c>
      <c r="B2604" t="s">
        <v>67</v>
      </c>
      <c r="C2604" t="s">
        <v>86</v>
      </c>
      <c r="D2604" t="s">
        <v>58</v>
      </c>
      <c r="E2604">
        <v>2014</v>
      </c>
      <c r="F2604">
        <v>123</v>
      </c>
      <c r="G2604" t="s">
        <v>6324</v>
      </c>
      <c r="H2604" t="s">
        <v>12773</v>
      </c>
      <c r="I2604" s="4">
        <v>15000000</v>
      </c>
      <c r="J2604" s="4">
        <v>35887263</v>
      </c>
      <c r="K2604">
        <v>7.7</v>
      </c>
      <c r="L2604">
        <v>2.35</v>
      </c>
      <c r="M2604" t="s">
        <v>69</v>
      </c>
      <c r="N2604" t="s">
        <v>12771</v>
      </c>
      <c r="O2604">
        <v>120</v>
      </c>
      <c r="P2604" t="s">
        <v>473</v>
      </c>
      <c r="Q2604">
        <v>13000</v>
      </c>
      <c r="R2604" t="s">
        <v>2949</v>
      </c>
      <c r="S2604">
        <v>876</v>
      </c>
      <c r="T2604" t="s">
        <v>3604</v>
      </c>
      <c r="U2604">
        <v>149</v>
      </c>
      <c r="V2604">
        <v>90000</v>
      </c>
      <c r="W2604">
        <v>14100</v>
      </c>
      <c r="X2604">
        <v>0</v>
      </c>
      <c r="Y2604">
        <v>265507</v>
      </c>
      <c r="Z2604">
        <v>419</v>
      </c>
      <c r="AA2604">
        <v>388</v>
      </c>
      <c r="AB2604" t="s">
        <v>12774</v>
      </c>
    </row>
    <row r="2605" spans="1:28" x14ac:dyDescent="0.3">
      <c r="A2605" s="4" t="s">
        <v>12775</v>
      </c>
      <c r="B2605" t="s">
        <v>67</v>
      </c>
      <c r="C2605" t="s">
        <v>68</v>
      </c>
      <c r="D2605" t="s">
        <v>58</v>
      </c>
      <c r="E2605">
        <v>2003</v>
      </c>
      <c r="F2605">
        <v>86</v>
      </c>
      <c r="G2605" t="s">
        <v>1034</v>
      </c>
      <c r="H2605" t="s">
        <v>12776</v>
      </c>
      <c r="I2605" s="4">
        <v>16000000</v>
      </c>
      <c r="J2605" s="4">
        <v>34308901</v>
      </c>
      <c r="K2605">
        <v>5.0999999999999996</v>
      </c>
      <c r="L2605">
        <v>2.35</v>
      </c>
      <c r="M2605" t="s">
        <v>69</v>
      </c>
      <c r="N2605" t="s">
        <v>4992</v>
      </c>
      <c r="O2605">
        <v>14</v>
      </c>
      <c r="P2605" t="s">
        <v>2228</v>
      </c>
      <c r="Q2605">
        <v>833</v>
      </c>
      <c r="R2605" t="s">
        <v>5704</v>
      </c>
      <c r="S2605">
        <v>807</v>
      </c>
      <c r="T2605" t="s">
        <v>7208</v>
      </c>
      <c r="U2605">
        <v>685</v>
      </c>
      <c r="V2605">
        <v>0</v>
      </c>
      <c r="W2605">
        <v>4435</v>
      </c>
      <c r="X2605">
        <v>3</v>
      </c>
      <c r="Y2605">
        <v>15939</v>
      </c>
      <c r="Z2605">
        <v>37</v>
      </c>
      <c r="AA2605">
        <v>87</v>
      </c>
      <c r="AB2605" t="s">
        <v>12777</v>
      </c>
    </row>
    <row r="2606" spans="1:28" x14ac:dyDescent="0.3">
      <c r="A2606" s="4" t="s">
        <v>12779</v>
      </c>
      <c r="B2606" t="s">
        <v>67</v>
      </c>
      <c r="C2606" t="s">
        <v>68</v>
      </c>
      <c r="D2606" t="s">
        <v>58</v>
      </c>
      <c r="E2606">
        <v>2000</v>
      </c>
      <c r="F2606">
        <v>120</v>
      </c>
      <c r="G2606" t="s">
        <v>1437</v>
      </c>
      <c r="H2606" t="s">
        <v>12780</v>
      </c>
      <c r="I2606" s="4">
        <v>15000000</v>
      </c>
      <c r="J2606" s="4">
        <v>33771174</v>
      </c>
      <c r="K2606">
        <v>6.8</v>
      </c>
      <c r="L2606">
        <v>1.85</v>
      </c>
      <c r="M2606" t="s">
        <v>69</v>
      </c>
      <c r="N2606" t="s">
        <v>12778</v>
      </c>
      <c r="O2606">
        <v>18</v>
      </c>
      <c r="P2606" t="s">
        <v>867</v>
      </c>
      <c r="Q2606">
        <v>20000</v>
      </c>
      <c r="R2606" t="s">
        <v>330</v>
      </c>
      <c r="S2606">
        <v>1000</v>
      </c>
      <c r="T2606" t="s">
        <v>4145</v>
      </c>
      <c r="U2606">
        <v>944</v>
      </c>
      <c r="V2606">
        <v>0</v>
      </c>
      <c r="W2606">
        <v>22383</v>
      </c>
      <c r="X2606">
        <v>2</v>
      </c>
      <c r="Y2606">
        <v>27044</v>
      </c>
      <c r="Z2606">
        <v>78</v>
      </c>
      <c r="AA2606">
        <v>240</v>
      </c>
      <c r="AB2606" t="s">
        <v>12781</v>
      </c>
    </row>
    <row r="2607" spans="1:28" x14ac:dyDescent="0.3">
      <c r="A2607" s="4" t="s">
        <v>12783</v>
      </c>
      <c r="B2607" t="s">
        <v>67</v>
      </c>
      <c r="C2607" t="s">
        <v>86</v>
      </c>
      <c r="D2607" t="s">
        <v>58</v>
      </c>
      <c r="E2607">
        <v>1962</v>
      </c>
      <c r="F2607">
        <v>227</v>
      </c>
      <c r="G2607" t="s">
        <v>3442</v>
      </c>
      <c r="H2607" t="s">
        <v>12784</v>
      </c>
      <c r="I2607" s="4">
        <v>15000000</v>
      </c>
      <c r="J2607" s="4">
        <v>6000000</v>
      </c>
      <c r="K2607">
        <v>8.4</v>
      </c>
      <c r="L2607">
        <v>2.2000000000000002</v>
      </c>
      <c r="M2607" t="s">
        <v>122</v>
      </c>
      <c r="N2607" t="s">
        <v>9052</v>
      </c>
      <c r="O2607">
        <v>767</v>
      </c>
      <c r="P2607" t="s">
        <v>12782</v>
      </c>
      <c r="Q2607">
        <v>607</v>
      </c>
      <c r="R2607" t="s">
        <v>5879</v>
      </c>
      <c r="S2607">
        <v>202</v>
      </c>
      <c r="T2607" t="s">
        <v>10042</v>
      </c>
      <c r="U2607">
        <v>87</v>
      </c>
      <c r="V2607">
        <v>11000</v>
      </c>
      <c r="W2607">
        <v>1076</v>
      </c>
      <c r="X2607">
        <v>8</v>
      </c>
      <c r="Y2607">
        <v>192775</v>
      </c>
      <c r="Z2607">
        <v>181</v>
      </c>
      <c r="AA2607">
        <v>559</v>
      </c>
      <c r="AB2607" t="s">
        <v>12785</v>
      </c>
    </row>
    <row r="2608" spans="1:28" x14ac:dyDescent="0.3">
      <c r="A2608" s="4" t="s">
        <v>12787</v>
      </c>
      <c r="B2608" t="s">
        <v>67</v>
      </c>
      <c r="C2608" t="s">
        <v>68</v>
      </c>
      <c r="D2608" t="s">
        <v>58</v>
      </c>
      <c r="E2608">
        <v>2009</v>
      </c>
      <c r="F2608">
        <v>119</v>
      </c>
      <c r="G2608" t="s">
        <v>23</v>
      </c>
      <c r="H2608" t="s">
        <v>12788</v>
      </c>
      <c r="I2608" s="4">
        <v>15000000</v>
      </c>
      <c r="J2608" s="4">
        <v>33386128</v>
      </c>
      <c r="K2608">
        <v>4.9000000000000004</v>
      </c>
      <c r="L2608">
        <v>1.85</v>
      </c>
      <c r="M2608" t="s">
        <v>612</v>
      </c>
      <c r="N2608" t="s">
        <v>12786</v>
      </c>
      <c r="O2608">
        <v>0</v>
      </c>
      <c r="P2608" t="s">
        <v>10014</v>
      </c>
      <c r="Q2608">
        <v>908</v>
      </c>
      <c r="R2608" t="s">
        <v>3015</v>
      </c>
      <c r="S2608">
        <v>764</v>
      </c>
      <c r="T2608" t="s">
        <v>4586</v>
      </c>
      <c r="U2608">
        <v>593</v>
      </c>
      <c r="V2608">
        <v>3000</v>
      </c>
      <c r="W2608">
        <v>3226</v>
      </c>
      <c r="X2608">
        <v>0</v>
      </c>
      <c r="Y2608">
        <v>36372</v>
      </c>
      <c r="Z2608">
        <v>220</v>
      </c>
      <c r="AA2608">
        <v>491</v>
      </c>
      <c r="AB2608" t="s">
        <v>12789</v>
      </c>
    </row>
    <row r="2609" spans="1:28" x14ac:dyDescent="0.3">
      <c r="A2609" s="4" t="s">
        <v>12790</v>
      </c>
      <c r="B2609" t="s">
        <v>67</v>
      </c>
      <c r="C2609" t="s">
        <v>68</v>
      </c>
      <c r="D2609" t="s">
        <v>58</v>
      </c>
      <c r="E2609">
        <v>2014</v>
      </c>
      <c r="F2609">
        <v>115</v>
      </c>
      <c r="G2609" t="s">
        <v>11046</v>
      </c>
      <c r="H2609" t="s">
        <v>12791</v>
      </c>
      <c r="I2609" s="4">
        <v>15000000</v>
      </c>
      <c r="J2609" s="4">
        <v>37877959</v>
      </c>
      <c r="K2609">
        <v>7.1</v>
      </c>
      <c r="L2609">
        <v>2.35</v>
      </c>
      <c r="M2609" t="s">
        <v>612</v>
      </c>
      <c r="N2609" t="s">
        <v>7637</v>
      </c>
      <c r="O2609">
        <v>212</v>
      </c>
      <c r="P2609" t="s">
        <v>7638</v>
      </c>
      <c r="Q2609">
        <v>2000</v>
      </c>
      <c r="R2609" t="s">
        <v>1091</v>
      </c>
      <c r="S2609">
        <v>820</v>
      </c>
      <c r="T2609" t="s">
        <v>2282</v>
      </c>
      <c r="U2609">
        <v>612</v>
      </c>
      <c r="V2609">
        <v>38000</v>
      </c>
      <c r="W2609">
        <v>4896</v>
      </c>
      <c r="X2609">
        <v>1</v>
      </c>
      <c r="Y2609">
        <v>86664</v>
      </c>
      <c r="Z2609">
        <v>349</v>
      </c>
      <c r="AA2609">
        <v>252</v>
      </c>
      <c r="AB2609" t="s">
        <v>12792</v>
      </c>
    </row>
    <row r="2610" spans="1:28" x14ac:dyDescent="0.3">
      <c r="A2610" s="4" t="s">
        <v>12794</v>
      </c>
      <c r="B2610" t="s">
        <v>67</v>
      </c>
      <c r="C2610" t="s">
        <v>68</v>
      </c>
      <c r="D2610" t="s">
        <v>58</v>
      </c>
      <c r="E2610">
        <v>2009</v>
      </c>
      <c r="F2610">
        <v>114</v>
      </c>
      <c r="G2610" t="s">
        <v>6786</v>
      </c>
      <c r="H2610" t="s">
        <v>12796</v>
      </c>
      <c r="I2610" s="4">
        <v>15000000</v>
      </c>
      <c r="J2610" s="4">
        <v>32721635</v>
      </c>
      <c r="K2610">
        <v>6.6</v>
      </c>
      <c r="L2610">
        <v>1.85</v>
      </c>
      <c r="M2610" t="s">
        <v>612</v>
      </c>
      <c r="N2610" t="s">
        <v>12793</v>
      </c>
      <c r="O2610">
        <v>29</v>
      </c>
      <c r="P2610" t="s">
        <v>1041</v>
      </c>
      <c r="Q2610">
        <v>956</v>
      </c>
      <c r="R2610" t="s">
        <v>2653</v>
      </c>
      <c r="S2610">
        <v>878</v>
      </c>
      <c r="T2610" t="s">
        <v>12795</v>
      </c>
      <c r="U2610">
        <v>616</v>
      </c>
      <c r="V2610">
        <v>0</v>
      </c>
      <c r="W2610">
        <v>3861</v>
      </c>
      <c r="X2610">
        <v>0</v>
      </c>
      <c r="Y2610">
        <v>67822</v>
      </c>
      <c r="Z2610">
        <v>241</v>
      </c>
      <c r="AA2610">
        <v>279</v>
      </c>
      <c r="AB2610" t="s">
        <v>12797</v>
      </c>
    </row>
    <row r="2611" spans="1:28" x14ac:dyDescent="0.3">
      <c r="A2611" s="4" t="s">
        <v>12798</v>
      </c>
      <c r="B2611" t="s">
        <v>67</v>
      </c>
      <c r="C2611" t="s">
        <v>68</v>
      </c>
      <c r="D2611" t="s">
        <v>58</v>
      </c>
      <c r="E2611">
        <v>2005</v>
      </c>
      <c r="F2611">
        <v>90</v>
      </c>
      <c r="G2611" t="s">
        <v>1700</v>
      </c>
      <c r="H2611" t="s">
        <v>12799</v>
      </c>
      <c r="I2611" s="4">
        <v>15000000</v>
      </c>
      <c r="J2611" s="4">
        <v>31585300</v>
      </c>
      <c r="K2611">
        <v>6.1</v>
      </c>
      <c r="L2611">
        <v>1.85</v>
      </c>
      <c r="M2611" t="s">
        <v>69</v>
      </c>
      <c r="N2611" t="s">
        <v>12469</v>
      </c>
      <c r="O2611">
        <v>6</v>
      </c>
      <c r="P2611" t="s">
        <v>75</v>
      </c>
      <c r="Q2611">
        <v>1000</v>
      </c>
      <c r="R2611" t="s">
        <v>2405</v>
      </c>
      <c r="S2611">
        <v>650</v>
      </c>
      <c r="T2611" t="s">
        <v>4600</v>
      </c>
      <c r="U2611">
        <v>458</v>
      </c>
      <c r="V2611">
        <v>0</v>
      </c>
      <c r="W2611">
        <v>2666</v>
      </c>
      <c r="X2611">
        <v>0</v>
      </c>
      <c r="Y2611">
        <v>38248</v>
      </c>
      <c r="Z2611">
        <v>103</v>
      </c>
      <c r="AA2611">
        <v>250</v>
      </c>
      <c r="AB2611" t="s">
        <v>12800</v>
      </c>
    </row>
    <row r="2612" spans="1:28" x14ac:dyDescent="0.3">
      <c r="A2612" s="4" t="s">
        <v>12803</v>
      </c>
      <c r="B2612" t="s">
        <v>67</v>
      </c>
      <c r="C2612" t="s">
        <v>68</v>
      </c>
      <c r="D2612" t="s">
        <v>58</v>
      </c>
      <c r="E2612">
        <v>2002</v>
      </c>
      <c r="F2612">
        <v>94</v>
      </c>
      <c r="G2612" t="s">
        <v>12802</v>
      </c>
      <c r="H2612" t="s">
        <v>12804</v>
      </c>
      <c r="I2612" s="4">
        <v>15000000</v>
      </c>
      <c r="J2612" s="4">
        <v>30259652</v>
      </c>
      <c r="K2612">
        <v>4.0999999999999996</v>
      </c>
      <c r="L2612">
        <v>2.35</v>
      </c>
      <c r="M2612" t="s">
        <v>612</v>
      </c>
      <c r="N2612" t="s">
        <v>12801</v>
      </c>
      <c r="O2612">
        <v>28</v>
      </c>
      <c r="P2612" t="s">
        <v>1753</v>
      </c>
      <c r="Q2612">
        <v>2000</v>
      </c>
      <c r="R2612" t="s">
        <v>4604</v>
      </c>
      <c r="S2612">
        <v>864</v>
      </c>
      <c r="T2612" t="s">
        <v>4154</v>
      </c>
      <c r="U2612">
        <v>731</v>
      </c>
      <c r="V2612">
        <v>0</v>
      </c>
      <c r="W2612">
        <v>5440</v>
      </c>
      <c r="X2612">
        <v>5</v>
      </c>
      <c r="Y2612">
        <v>26905</v>
      </c>
      <c r="Z2612">
        <v>151</v>
      </c>
      <c r="AA2612">
        <v>614</v>
      </c>
      <c r="AB2612" t="s">
        <v>12805</v>
      </c>
    </row>
    <row r="2613" spans="1:28" x14ac:dyDescent="0.3">
      <c r="A2613" s="4" t="s">
        <v>12806</v>
      </c>
      <c r="B2613" t="s">
        <v>67</v>
      </c>
      <c r="C2613" t="s">
        <v>68</v>
      </c>
      <c r="D2613" t="s">
        <v>58</v>
      </c>
      <c r="E2613">
        <v>1987</v>
      </c>
      <c r="F2613">
        <v>98</v>
      </c>
      <c r="G2613" t="s">
        <v>3437</v>
      </c>
      <c r="H2613" t="s">
        <v>12808</v>
      </c>
      <c r="I2613" s="4">
        <v>16000000</v>
      </c>
      <c r="J2613" s="4">
        <v>30857814</v>
      </c>
      <c r="K2613">
        <v>8.1</v>
      </c>
      <c r="L2613">
        <v>1.85</v>
      </c>
      <c r="M2613" t="s">
        <v>122</v>
      </c>
      <c r="N2613" t="s">
        <v>3901</v>
      </c>
      <c r="O2613">
        <v>0</v>
      </c>
      <c r="P2613" t="s">
        <v>465</v>
      </c>
      <c r="Q2613">
        <v>18000</v>
      </c>
      <c r="R2613" t="s">
        <v>6740</v>
      </c>
      <c r="S2613">
        <v>636</v>
      </c>
      <c r="T2613" t="s">
        <v>12807</v>
      </c>
      <c r="U2613">
        <v>594</v>
      </c>
      <c r="V2613">
        <v>33000</v>
      </c>
      <c r="W2613">
        <v>20060</v>
      </c>
      <c r="X2613">
        <v>0</v>
      </c>
      <c r="Y2613">
        <v>294163</v>
      </c>
      <c r="Z2613">
        <v>185</v>
      </c>
      <c r="AA2613">
        <v>718</v>
      </c>
      <c r="AB2613" t="s">
        <v>12809</v>
      </c>
    </row>
    <row r="2614" spans="1:28" x14ac:dyDescent="0.3">
      <c r="A2614" s="4" t="s">
        <v>12810</v>
      </c>
      <c r="B2614" t="s">
        <v>67</v>
      </c>
      <c r="C2614" t="s">
        <v>68</v>
      </c>
      <c r="D2614" t="s">
        <v>58</v>
      </c>
      <c r="E2614">
        <v>2007</v>
      </c>
      <c r="F2614">
        <v>126</v>
      </c>
      <c r="G2614" t="s">
        <v>1566</v>
      </c>
      <c r="H2614" t="s">
        <v>12811</v>
      </c>
      <c r="I2614" s="4">
        <v>15000000</v>
      </c>
      <c r="J2614" s="4">
        <v>30226144</v>
      </c>
      <c r="K2614">
        <v>7.6</v>
      </c>
      <c r="L2614">
        <v>2.35</v>
      </c>
      <c r="M2614" t="s">
        <v>69</v>
      </c>
      <c r="N2614" t="s">
        <v>1746</v>
      </c>
      <c r="O2614">
        <v>18000</v>
      </c>
      <c r="P2614" t="s">
        <v>1746</v>
      </c>
      <c r="Q2614">
        <v>18000</v>
      </c>
      <c r="R2614" t="s">
        <v>8420</v>
      </c>
      <c r="S2614">
        <v>2000</v>
      </c>
      <c r="T2614" t="s">
        <v>3212</v>
      </c>
      <c r="U2614">
        <v>697</v>
      </c>
      <c r="V2614">
        <v>0</v>
      </c>
      <c r="W2614">
        <v>22745</v>
      </c>
      <c r="X2614">
        <v>1</v>
      </c>
      <c r="Y2614">
        <v>47626</v>
      </c>
      <c r="Z2614">
        <v>112</v>
      </c>
      <c r="AA2614">
        <v>118</v>
      </c>
      <c r="AB2614" t="s">
        <v>12812</v>
      </c>
    </row>
    <row r="2615" spans="1:28" x14ac:dyDescent="0.3">
      <c r="A2615" s="4" t="s">
        <v>12814</v>
      </c>
      <c r="B2615" t="s">
        <v>67</v>
      </c>
      <c r="C2615" t="s">
        <v>68</v>
      </c>
      <c r="D2615" t="s">
        <v>58</v>
      </c>
      <c r="E2615">
        <v>2011</v>
      </c>
      <c r="F2615">
        <v>100</v>
      </c>
      <c r="G2615" t="s">
        <v>1954</v>
      </c>
      <c r="H2615" t="s">
        <v>12816</v>
      </c>
      <c r="I2615" s="4">
        <v>15000000</v>
      </c>
      <c r="J2615" s="4">
        <v>35054909</v>
      </c>
      <c r="K2615">
        <v>7.8</v>
      </c>
      <c r="L2615">
        <v>2.35</v>
      </c>
      <c r="M2615" t="s">
        <v>612</v>
      </c>
      <c r="N2615" t="s">
        <v>12813</v>
      </c>
      <c r="O2615">
        <v>0</v>
      </c>
      <c r="P2615" t="s">
        <v>4222</v>
      </c>
      <c r="Q2615">
        <v>33000</v>
      </c>
      <c r="R2615" t="s">
        <v>2984</v>
      </c>
      <c r="S2615">
        <v>745</v>
      </c>
      <c r="T2615" t="s">
        <v>12815</v>
      </c>
      <c r="U2615">
        <v>228</v>
      </c>
      <c r="V2615">
        <v>81000</v>
      </c>
      <c r="W2615">
        <v>34337</v>
      </c>
      <c r="X2615">
        <v>0</v>
      </c>
      <c r="Y2615">
        <v>431578</v>
      </c>
      <c r="Z2615">
        <v>676</v>
      </c>
      <c r="AA2615">
        <v>1264</v>
      </c>
      <c r="AB2615" t="s">
        <v>12817</v>
      </c>
    </row>
    <row r="2616" spans="1:28" x14ac:dyDescent="0.3">
      <c r="A2616" s="4" t="s">
        <v>12820</v>
      </c>
      <c r="B2616" t="s">
        <v>67</v>
      </c>
      <c r="C2616" t="s">
        <v>793</v>
      </c>
      <c r="D2616" t="s">
        <v>58</v>
      </c>
      <c r="E2616">
        <v>2004</v>
      </c>
      <c r="F2616">
        <v>89</v>
      </c>
      <c r="G2616" t="s">
        <v>12819</v>
      </c>
      <c r="H2616" t="s">
        <v>12821</v>
      </c>
      <c r="I2616" s="4">
        <v>15000000</v>
      </c>
      <c r="J2616" s="4">
        <v>29302097</v>
      </c>
      <c r="K2616">
        <v>4.5999999999999996</v>
      </c>
      <c r="L2616">
        <v>1.85</v>
      </c>
      <c r="M2616" t="s">
        <v>122</v>
      </c>
      <c r="N2616" t="s">
        <v>12818</v>
      </c>
      <c r="O2616">
        <v>10</v>
      </c>
      <c r="P2616" t="s">
        <v>5625</v>
      </c>
      <c r="Q2616">
        <v>811</v>
      </c>
      <c r="R2616" t="s">
        <v>6740</v>
      </c>
      <c r="S2616">
        <v>636</v>
      </c>
      <c r="T2616" t="s">
        <v>2883</v>
      </c>
      <c r="U2616">
        <v>231</v>
      </c>
      <c r="V2616">
        <v>810</v>
      </c>
      <c r="W2616">
        <v>2167</v>
      </c>
      <c r="X2616">
        <v>8</v>
      </c>
      <c r="Y2616">
        <v>23408</v>
      </c>
      <c r="Z2616">
        <v>74</v>
      </c>
      <c r="AA2616">
        <v>105</v>
      </c>
      <c r="AB2616" t="s">
        <v>12822</v>
      </c>
    </row>
    <row r="2617" spans="1:28" x14ac:dyDescent="0.3">
      <c r="A2617" s="4" t="s">
        <v>12823</v>
      </c>
      <c r="B2617" t="s">
        <v>67</v>
      </c>
      <c r="C2617" t="s">
        <v>68</v>
      </c>
      <c r="D2617" t="s">
        <v>58</v>
      </c>
      <c r="E2617">
        <v>1998</v>
      </c>
      <c r="F2617">
        <v>111</v>
      </c>
      <c r="G2617" t="s">
        <v>1437</v>
      </c>
      <c r="H2617" t="s">
        <v>12825</v>
      </c>
      <c r="I2617" s="4">
        <v>15000000</v>
      </c>
      <c r="J2617" s="4">
        <v>29106737</v>
      </c>
      <c r="K2617">
        <v>6</v>
      </c>
      <c r="L2617">
        <v>1.85</v>
      </c>
      <c r="M2617" t="s">
        <v>612</v>
      </c>
      <c r="N2617" t="s">
        <v>11852</v>
      </c>
      <c r="O2617">
        <v>13</v>
      </c>
      <c r="P2617" t="s">
        <v>2639</v>
      </c>
      <c r="Q2617">
        <v>818</v>
      </c>
      <c r="R2617" t="s">
        <v>5360</v>
      </c>
      <c r="S2617">
        <v>511</v>
      </c>
      <c r="T2617" t="s">
        <v>12824</v>
      </c>
      <c r="U2617">
        <v>106</v>
      </c>
      <c r="V2617">
        <v>849</v>
      </c>
      <c r="W2617">
        <v>1450</v>
      </c>
      <c r="X2617">
        <v>0</v>
      </c>
      <c r="Y2617">
        <v>15582</v>
      </c>
      <c r="Z2617">
        <v>65</v>
      </c>
      <c r="AA2617">
        <v>132</v>
      </c>
      <c r="AB2617" t="s">
        <v>12826</v>
      </c>
    </row>
    <row r="2618" spans="1:28" x14ac:dyDescent="0.3">
      <c r="A2618" s="4" t="s">
        <v>12828</v>
      </c>
      <c r="B2618" t="s">
        <v>67</v>
      </c>
      <c r="C2618" t="s">
        <v>86</v>
      </c>
      <c r="D2618" t="s">
        <v>58</v>
      </c>
      <c r="E2618">
        <v>2007</v>
      </c>
      <c r="F2618">
        <v>100</v>
      </c>
      <c r="G2618" t="s">
        <v>808</v>
      </c>
      <c r="H2618" t="s">
        <v>12829</v>
      </c>
      <c r="I2618" s="4">
        <v>15000000</v>
      </c>
      <c r="J2618" s="4">
        <v>28637507</v>
      </c>
      <c r="K2618">
        <v>7</v>
      </c>
      <c r="L2618">
        <v>1.85</v>
      </c>
      <c r="M2618" t="s">
        <v>612</v>
      </c>
      <c r="N2618" t="s">
        <v>12827</v>
      </c>
      <c r="O2618">
        <v>35</v>
      </c>
      <c r="P2618" t="s">
        <v>913</v>
      </c>
      <c r="Q2618">
        <v>10000</v>
      </c>
      <c r="R2618" t="s">
        <v>2823</v>
      </c>
      <c r="S2618">
        <v>1000</v>
      </c>
      <c r="T2618" t="s">
        <v>2262</v>
      </c>
      <c r="U2618">
        <v>306</v>
      </c>
      <c r="V2618">
        <v>0</v>
      </c>
      <c r="W2618">
        <v>11471</v>
      </c>
      <c r="X2618">
        <v>1</v>
      </c>
      <c r="Y2618">
        <v>212167</v>
      </c>
      <c r="Z2618">
        <v>274</v>
      </c>
      <c r="AA2618">
        <v>713</v>
      </c>
      <c r="AB2618" t="s">
        <v>12830</v>
      </c>
    </row>
    <row r="2619" spans="1:28" x14ac:dyDescent="0.3">
      <c r="A2619" s="4" t="s">
        <v>12832</v>
      </c>
      <c r="B2619" t="s">
        <v>67</v>
      </c>
      <c r="C2619" t="s">
        <v>68</v>
      </c>
      <c r="D2619" t="s">
        <v>58</v>
      </c>
      <c r="E2619">
        <v>2014</v>
      </c>
      <c r="F2619">
        <v>115</v>
      </c>
      <c r="G2619" t="s">
        <v>7955</v>
      </c>
      <c r="H2619" t="s">
        <v>12834</v>
      </c>
      <c r="I2619" s="4">
        <v>15000000</v>
      </c>
      <c r="J2619" s="4">
        <v>30127963</v>
      </c>
      <c r="K2619">
        <v>6.7</v>
      </c>
      <c r="L2619">
        <v>1.85</v>
      </c>
      <c r="M2619" t="s">
        <v>122</v>
      </c>
      <c r="N2619" t="s">
        <v>5769</v>
      </c>
      <c r="O2619">
        <v>49</v>
      </c>
      <c r="P2619" t="s">
        <v>12831</v>
      </c>
      <c r="Q2619">
        <v>116</v>
      </c>
      <c r="R2619" t="s">
        <v>10390</v>
      </c>
      <c r="S2619">
        <v>110</v>
      </c>
      <c r="T2619" t="s">
        <v>12833</v>
      </c>
      <c r="U2619">
        <v>100</v>
      </c>
      <c r="V2619">
        <v>0</v>
      </c>
      <c r="W2619">
        <v>525</v>
      </c>
      <c r="X2619">
        <v>0</v>
      </c>
      <c r="Y2619">
        <v>12596</v>
      </c>
      <c r="Z2619">
        <v>50</v>
      </c>
      <c r="AA2619">
        <v>64</v>
      </c>
      <c r="AB2619" t="s">
        <v>12835</v>
      </c>
    </row>
    <row r="2620" spans="1:28" x14ac:dyDescent="0.3">
      <c r="A2620" s="4" t="s">
        <v>12837</v>
      </c>
      <c r="B2620" t="s">
        <v>67</v>
      </c>
      <c r="C2620" t="s">
        <v>68</v>
      </c>
      <c r="D2620" t="s">
        <v>58</v>
      </c>
      <c r="E2620">
        <v>2005</v>
      </c>
      <c r="F2620">
        <v>106</v>
      </c>
      <c r="G2620" t="s">
        <v>3942</v>
      </c>
      <c r="H2620" t="s">
        <v>12838</v>
      </c>
      <c r="I2620" s="4">
        <v>14000000</v>
      </c>
      <c r="J2620" s="4">
        <v>32645546</v>
      </c>
      <c r="K2620">
        <v>6.4</v>
      </c>
      <c r="L2620">
        <v>1.85</v>
      </c>
      <c r="M2620" t="s">
        <v>122</v>
      </c>
      <c r="N2620" t="s">
        <v>4625</v>
      </c>
      <c r="O2620">
        <v>61</v>
      </c>
      <c r="P2620" t="s">
        <v>7505</v>
      </c>
      <c r="Q2620">
        <v>907</v>
      </c>
      <c r="R2620" t="s">
        <v>12836</v>
      </c>
      <c r="S2620">
        <v>807</v>
      </c>
      <c r="T2620" t="s">
        <v>7789</v>
      </c>
      <c r="U2620">
        <v>649</v>
      </c>
      <c r="V2620">
        <v>1000</v>
      </c>
      <c r="W2620">
        <v>3462</v>
      </c>
      <c r="X2620">
        <v>5</v>
      </c>
      <c r="Y2620">
        <v>8427</v>
      </c>
      <c r="Z2620">
        <v>96</v>
      </c>
      <c r="AA2620">
        <v>88</v>
      </c>
      <c r="AB2620" t="s">
        <v>12839</v>
      </c>
    </row>
    <row r="2621" spans="1:28" x14ac:dyDescent="0.3">
      <c r="A2621" s="4" t="s">
        <v>12841</v>
      </c>
      <c r="B2621" t="s">
        <v>67</v>
      </c>
      <c r="C2621" t="s">
        <v>68</v>
      </c>
      <c r="D2621" t="s">
        <v>58</v>
      </c>
      <c r="E2621">
        <v>2000</v>
      </c>
      <c r="F2621">
        <v>124</v>
      </c>
      <c r="G2621" t="s">
        <v>4920</v>
      </c>
      <c r="H2621" t="s">
        <v>12842</v>
      </c>
      <c r="I2621" s="4">
        <v>15000000</v>
      </c>
      <c r="J2621" s="4">
        <v>27441122</v>
      </c>
      <c r="K2621">
        <v>7.2</v>
      </c>
      <c r="L2621">
        <v>1.85</v>
      </c>
      <c r="M2621" t="s">
        <v>69</v>
      </c>
      <c r="N2621" t="s">
        <v>12840</v>
      </c>
      <c r="O2621">
        <v>107</v>
      </c>
      <c r="P2621" t="s">
        <v>1256</v>
      </c>
      <c r="Q2621">
        <v>1000</v>
      </c>
      <c r="R2621" t="s">
        <v>2251</v>
      </c>
      <c r="S2621">
        <v>886</v>
      </c>
      <c r="T2621" t="s">
        <v>5969</v>
      </c>
      <c r="U2621">
        <v>865</v>
      </c>
      <c r="V2621">
        <v>0</v>
      </c>
      <c r="W2621">
        <v>5135</v>
      </c>
      <c r="X2621">
        <v>0</v>
      </c>
      <c r="Y2621">
        <v>14322</v>
      </c>
      <c r="Z2621">
        <v>68</v>
      </c>
      <c r="AA2621">
        <v>116</v>
      </c>
      <c r="AB2621" t="s">
        <v>12843</v>
      </c>
    </row>
    <row r="2622" spans="1:28" x14ac:dyDescent="0.3">
      <c r="A2622" s="4" t="s">
        <v>12844</v>
      </c>
      <c r="B2622" t="s">
        <v>67</v>
      </c>
      <c r="C2622" t="s">
        <v>68</v>
      </c>
      <c r="D2622" t="s">
        <v>58</v>
      </c>
      <c r="E2622">
        <v>1997</v>
      </c>
      <c r="F2622">
        <v>107</v>
      </c>
      <c r="G2622" t="s">
        <v>1555</v>
      </c>
      <c r="H2622" t="s">
        <v>12846</v>
      </c>
      <c r="I2622" s="4">
        <v>15000000</v>
      </c>
      <c r="J2622" s="4">
        <v>28014536</v>
      </c>
      <c r="K2622">
        <v>7.4</v>
      </c>
      <c r="L2622">
        <v>1.85</v>
      </c>
      <c r="M2622" t="s">
        <v>612</v>
      </c>
      <c r="N2622" t="s">
        <v>5477</v>
      </c>
      <c r="O2622">
        <v>5</v>
      </c>
      <c r="P2622" t="s">
        <v>3502</v>
      </c>
      <c r="Q2622">
        <v>893</v>
      </c>
      <c r="R2622" t="s">
        <v>5239</v>
      </c>
      <c r="S2622">
        <v>822</v>
      </c>
      <c r="T2622" t="s">
        <v>12845</v>
      </c>
      <c r="U2622">
        <v>141</v>
      </c>
      <c r="V2622">
        <v>0</v>
      </c>
      <c r="W2622">
        <v>2044</v>
      </c>
      <c r="X2622">
        <v>1</v>
      </c>
      <c r="Y2622">
        <v>73347</v>
      </c>
      <c r="Z2622">
        <v>111</v>
      </c>
      <c r="AA2622">
        <v>296</v>
      </c>
      <c r="AB2622" t="s">
        <v>12847</v>
      </c>
    </row>
    <row r="2623" spans="1:28" x14ac:dyDescent="0.3">
      <c r="A2623" s="4" t="s">
        <v>12849</v>
      </c>
      <c r="B2623" t="s">
        <v>67</v>
      </c>
      <c r="C2623" t="s">
        <v>68</v>
      </c>
      <c r="D2623" t="s">
        <v>58</v>
      </c>
      <c r="E2623">
        <v>2009</v>
      </c>
      <c r="F2623">
        <v>99</v>
      </c>
      <c r="G2623" t="s">
        <v>1700</v>
      </c>
      <c r="H2623" t="s">
        <v>12850</v>
      </c>
      <c r="I2623" s="4">
        <v>15000000</v>
      </c>
      <c r="J2623" s="4">
        <v>33860010</v>
      </c>
      <c r="K2623">
        <v>4.8</v>
      </c>
      <c r="L2623">
        <v>1.85</v>
      </c>
      <c r="M2623" t="s">
        <v>69</v>
      </c>
      <c r="N2623" t="s">
        <v>12848</v>
      </c>
      <c r="O2623">
        <v>3</v>
      </c>
      <c r="P2623" t="s">
        <v>681</v>
      </c>
      <c r="Q2623">
        <v>14000</v>
      </c>
      <c r="R2623" t="s">
        <v>2619</v>
      </c>
      <c r="S2623">
        <v>982</v>
      </c>
      <c r="T2623" t="s">
        <v>7027</v>
      </c>
      <c r="U2623">
        <v>628</v>
      </c>
      <c r="V2623">
        <v>0</v>
      </c>
      <c r="W2623">
        <v>16461</v>
      </c>
      <c r="X2623">
        <v>3</v>
      </c>
      <c r="Y2623">
        <v>33088</v>
      </c>
      <c r="Z2623">
        <v>128</v>
      </c>
      <c r="AA2623">
        <v>143</v>
      </c>
      <c r="AB2623" t="s">
        <v>12851</v>
      </c>
    </row>
    <row r="2624" spans="1:28" x14ac:dyDescent="0.3">
      <c r="A2624" s="4" t="s">
        <v>12856</v>
      </c>
      <c r="B2624" t="s">
        <v>67</v>
      </c>
      <c r="C2624" t="s">
        <v>68</v>
      </c>
      <c r="D2624" t="s">
        <v>58</v>
      </c>
      <c r="E2624">
        <v>2000</v>
      </c>
      <c r="F2624">
        <v>90</v>
      </c>
      <c r="G2624" t="s">
        <v>12854</v>
      </c>
      <c r="H2624" t="s">
        <v>12858</v>
      </c>
      <c r="I2624" s="4">
        <v>15000000</v>
      </c>
      <c r="J2624" s="4">
        <v>26421314</v>
      </c>
      <c r="K2624">
        <v>4</v>
      </c>
      <c r="L2624">
        <v>1.85</v>
      </c>
      <c r="M2624" t="s">
        <v>612</v>
      </c>
      <c r="N2624" t="s">
        <v>12852</v>
      </c>
      <c r="O2624">
        <v>31</v>
      </c>
      <c r="P2624" t="s">
        <v>12855</v>
      </c>
      <c r="Q2624">
        <v>193</v>
      </c>
      <c r="R2624" t="s">
        <v>12853</v>
      </c>
      <c r="S2624">
        <v>184</v>
      </c>
      <c r="T2624" t="s">
        <v>12857</v>
      </c>
      <c r="U2624">
        <v>162</v>
      </c>
      <c r="V2624">
        <v>949</v>
      </c>
      <c r="W2624">
        <v>608</v>
      </c>
      <c r="X2624">
        <v>0</v>
      </c>
      <c r="Y2624">
        <v>28964</v>
      </c>
      <c r="Z2624">
        <v>160</v>
      </c>
      <c r="AA2624">
        <v>457</v>
      </c>
      <c r="AB2624" t="s">
        <v>12859</v>
      </c>
    </row>
    <row r="2625" spans="1:28" x14ac:dyDescent="0.3">
      <c r="A2625" s="4" t="s">
        <v>12861</v>
      </c>
      <c r="B2625" t="s">
        <v>67</v>
      </c>
      <c r="C2625" t="s">
        <v>68</v>
      </c>
      <c r="D2625" t="s">
        <v>58</v>
      </c>
      <c r="E2625">
        <v>1996</v>
      </c>
      <c r="F2625">
        <v>101</v>
      </c>
      <c r="G2625" t="s">
        <v>921</v>
      </c>
      <c r="H2625" t="s">
        <v>12863</v>
      </c>
      <c r="I2625" s="4">
        <v>15000000</v>
      </c>
      <c r="J2625" s="4">
        <v>24881000</v>
      </c>
      <c r="K2625">
        <v>6.2</v>
      </c>
      <c r="L2625">
        <v>1.85</v>
      </c>
      <c r="M2625" t="s">
        <v>612</v>
      </c>
      <c r="N2625" t="s">
        <v>10937</v>
      </c>
      <c r="O2625">
        <v>26</v>
      </c>
      <c r="P2625" t="s">
        <v>7379</v>
      </c>
      <c r="Q2625">
        <v>838</v>
      </c>
      <c r="R2625" t="s">
        <v>12860</v>
      </c>
      <c r="S2625">
        <v>328</v>
      </c>
      <c r="T2625" t="s">
        <v>12862</v>
      </c>
      <c r="U2625">
        <v>266</v>
      </c>
      <c r="V2625">
        <v>6000</v>
      </c>
      <c r="W2625">
        <v>1812</v>
      </c>
      <c r="X2625">
        <v>0</v>
      </c>
      <c r="Y2625">
        <v>57140</v>
      </c>
      <c r="Z2625">
        <v>93</v>
      </c>
      <c r="AA2625">
        <v>195</v>
      </c>
      <c r="AB2625" t="s">
        <v>12864</v>
      </c>
    </row>
    <row r="2626" spans="1:28" x14ac:dyDescent="0.3">
      <c r="A2626" s="4" t="s">
        <v>12865</v>
      </c>
      <c r="B2626" t="s">
        <v>67</v>
      </c>
      <c r="C2626" t="s">
        <v>86</v>
      </c>
      <c r="D2626" t="s">
        <v>58</v>
      </c>
      <c r="E2626">
        <v>2005</v>
      </c>
      <c r="F2626">
        <v>119</v>
      </c>
      <c r="G2626" t="s">
        <v>8908</v>
      </c>
      <c r="H2626" t="s">
        <v>12866</v>
      </c>
      <c r="I2626" s="4">
        <v>15000000</v>
      </c>
      <c r="J2626" s="4">
        <v>23089926</v>
      </c>
      <c r="K2626">
        <v>7.7</v>
      </c>
      <c r="L2626">
        <v>1.85</v>
      </c>
      <c r="M2626" t="s">
        <v>612</v>
      </c>
      <c r="N2626" t="s">
        <v>4013</v>
      </c>
      <c r="O2626">
        <v>11000</v>
      </c>
      <c r="P2626" t="s">
        <v>127</v>
      </c>
      <c r="Q2626">
        <v>19000</v>
      </c>
      <c r="R2626" t="s">
        <v>8287</v>
      </c>
      <c r="S2626">
        <v>567</v>
      </c>
      <c r="T2626" t="s">
        <v>1151</v>
      </c>
      <c r="U2626">
        <v>400</v>
      </c>
      <c r="V2626">
        <v>0</v>
      </c>
      <c r="W2626">
        <v>20391</v>
      </c>
      <c r="X2626">
        <v>3</v>
      </c>
      <c r="Y2626">
        <v>166269</v>
      </c>
      <c r="Z2626">
        <v>278</v>
      </c>
      <c r="AA2626">
        <v>735</v>
      </c>
      <c r="AB2626" t="s">
        <v>12867</v>
      </c>
    </row>
    <row r="2627" spans="1:28" x14ac:dyDescent="0.3">
      <c r="A2627" s="4" t="s">
        <v>12871</v>
      </c>
      <c r="B2627" t="s">
        <v>67</v>
      </c>
      <c r="C2627" t="s">
        <v>68</v>
      </c>
      <c r="D2627" t="s">
        <v>58</v>
      </c>
      <c r="E2627">
        <v>2010</v>
      </c>
      <c r="F2627">
        <v>103</v>
      </c>
      <c r="G2627" t="s">
        <v>813</v>
      </c>
      <c r="H2627" t="s">
        <v>12873</v>
      </c>
      <c r="I2627" s="4">
        <v>15000000</v>
      </c>
      <c r="J2627" s="4">
        <v>26161406</v>
      </c>
      <c r="K2627">
        <v>6.7</v>
      </c>
      <c r="L2627">
        <v>2.35</v>
      </c>
      <c r="M2627" t="s">
        <v>304</v>
      </c>
      <c r="N2627" t="s">
        <v>12868</v>
      </c>
      <c r="O2627">
        <v>20</v>
      </c>
      <c r="P2627" t="s">
        <v>12870</v>
      </c>
      <c r="Q2627">
        <v>512</v>
      </c>
      <c r="R2627" t="s">
        <v>12869</v>
      </c>
      <c r="S2627">
        <v>316</v>
      </c>
      <c r="T2627" t="s">
        <v>12872</v>
      </c>
      <c r="U2627">
        <v>125</v>
      </c>
      <c r="V2627">
        <v>0</v>
      </c>
      <c r="W2627">
        <v>1002</v>
      </c>
      <c r="X2627">
        <v>2</v>
      </c>
      <c r="Y2627">
        <v>13874</v>
      </c>
      <c r="Z2627">
        <v>81</v>
      </c>
      <c r="AA2627">
        <v>52</v>
      </c>
      <c r="AB2627" t="s">
        <v>12874</v>
      </c>
    </row>
    <row r="2628" spans="1:28" x14ac:dyDescent="0.3">
      <c r="A2628" s="4" t="s">
        <v>12875</v>
      </c>
      <c r="B2628" t="s">
        <v>67</v>
      </c>
      <c r="C2628" t="s">
        <v>86</v>
      </c>
      <c r="D2628" t="s">
        <v>58</v>
      </c>
      <c r="E2628">
        <v>1993</v>
      </c>
      <c r="F2628">
        <v>134</v>
      </c>
      <c r="G2628" t="s">
        <v>241</v>
      </c>
      <c r="H2628" t="s">
        <v>12876</v>
      </c>
      <c r="I2628" s="4">
        <v>11500000</v>
      </c>
      <c r="J2628" s="4">
        <v>22954968</v>
      </c>
      <c r="K2628">
        <v>7.9</v>
      </c>
      <c r="L2628">
        <v>2.35</v>
      </c>
      <c r="M2628" t="s">
        <v>122</v>
      </c>
      <c r="N2628" t="s">
        <v>12527</v>
      </c>
      <c r="O2628">
        <v>133</v>
      </c>
      <c r="P2628" t="s">
        <v>788</v>
      </c>
      <c r="Q2628">
        <v>12000</v>
      </c>
      <c r="R2628" t="s">
        <v>11459</v>
      </c>
      <c r="S2628">
        <v>310</v>
      </c>
      <c r="T2628" t="s">
        <v>8968</v>
      </c>
      <c r="U2628">
        <v>258</v>
      </c>
      <c r="V2628">
        <v>0</v>
      </c>
      <c r="W2628">
        <v>12749</v>
      </c>
      <c r="X2628">
        <v>1</v>
      </c>
      <c r="Y2628">
        <v>45703</v>
      </c>
      <c r="Z2628">
        <v>58</v>
      </c>
      <c r="AA2628">
        <v>156</v>
      </c>
      <c r="AB2628" t="s">
        <v>12877</v>
      </c>
    </row>
    <row r="2629" spans="1:28" x14ac:dyDescent="0.3">
      <c r="A2629" s="4" t="s">
        <v>12879</v>
      </c>
      <c r="B2629" t="s">
        <v>67</v>
      </c>
      <c r="C2629" t="s">
        <v>68</v>
      </c>
      <c r="D2629" t="s">
        <v>58</v>
      </c>
      <c r="E2629">
        <v>1997</v>
      </c>
      <c r="F2629">
        <v>155</v>
      </c>
      <c r="G2629" t="s">
        <v>19</v>
      </c>
      <c r="H2629" t="s">
        <v>12881</v>
      </c>
      <c r="I2629" s="4">
        <v>15000000</v>
      </c>
      <c r="J2629" s="4">
        <v>26384919</v>
      </c>
      <c r="K2629">
        <v>7.9</v>
      </c>
      <c r="L2629">
        <v>2.35</v>
      </c>
      <c r="M2629" t="s">
        <v>612</v>
      </c>
      <c r="N2629" t="s">
        <v>7071</v>
      </c>
      <c r="O2629">
        <v>0</v>
      </c>
      <c r="P2629" t="s">
        <v>279</v>
      </c>
      <c r="Q2629">
        <v>3000</v>
      </c>
      <c r="R2629" t="s">
        <v>12878</v>
      </c>
      <c r="S2629">
        <v>360</v>
      </c>
      <c r="T2629" t="s">
        <v>12880</v>
      </c>
      <c r="U2629">
        <v>170</v>
      </c>
      <c r="V2629">
        <v>0</v>
      </c>
      <c r="W2629">
        <v>3677</v>
      </c>
      <c r="X2629">
        <v>15</v>
      </c>
      <c r="Y2629">
        <v>189032</v>
      </c>
      <c r="Z2629">
        <v>153</v>
      </c>
      <c r="AA2629">
        <v>560</v>
      </c>
      <c r="AB2629" t="s">
        <v>12882</v>
      </c>
    </row>
    <row r="2630" spans="1:28" x14ac:dyDescent="0.3">
      <c r="A2630" s="4" t="s">
        <v>12883</v>
      </c>
      <c r="B2630" t="s">
        <v>67</v>
      </c>
      <c r="C2630" t="s">
        <v>68</v>
      </c>
      <c r="D2630" t="s">
        <v>58</v>
      </c>
      <c r="E2630">
        <v>1993</v>
      </c>
      <c r="F2630">
        <v>94</v>
      </c>
      <c r="G2630" t="s">
        <v>5806</v>
      </c>
      <c r="H2630" t="s">
        <v>12885</v>
      </c>
      <c r="I2630" s="4">
        <v>15000000</v>
      </c>
      <c r="J2630" s="4">
        <v>22189039</v>
      </c>
      <c r="K2630">
        <v>5.5</v>
      </c>
      <c r="L2630">
        <v>1.85</v>
      </c>
      <c r="M2630" t="s">
        <v>612</v>
      </c>
      <c r="N2630" t="s">
        <v>12204</v>
      </c>
      <c r="O2630">
        <v>11</v>
      </c>
      <c r="P2630" t="s">
        <v>2472</v>
      </c>
      <c r="Q2630">
        <v>1000</v>
      </c>
      <c r="R2630" t="s">
        <v>7620</v>
      </c>
      <c r="S2630">
        <v>605</v>
      </c>
      <c r="T2630" t="s">
        <v>12884</v>
      </c>
      <c r="U2630">
        <v>232</v>
      </c>
      <c r="V2630">
        <v>466</v>
      </c>
      <c r="W2630">
        <v>2210</v>
      </c>
      <c r="X2630">
        <v>0</v>
      </c>
      <c r="Y2630">
        <v>17074</v>
      </c>
      <c r="Z2630">
        <v>25</v>
      </c>
      <c r="AA2630">
        <v>55</v>
      </c>
      <c r="AB2630" t="s">
        <v>12886</v>
      </c>
    </row>
    <row r="2631" spans="1:28" x14ac:dyDescent="0.3">
      <c r="A2631" s="4" t="s">
        <v>12889</v>
      </c>
      <c r="B2631" t="s">
        <v>67</v>
      </c>
      <c r="C2631" t="s">
        <v>68</v>
      </c>
      <c r="D2631" t="s">
        <v>58</v>
      </c>
      <c r="E2631">
        <v>2006</v>
      </c>
      <c r="F2631">
        <v>95</v>
      </c>
      <c r="G2631" t="s">
        <v>3285</v>
      </c>
      <c r="H2631" t="s">
        <v>12890</v>
      </c>
      <c r="I2631" s="4">
        <v>15000000</v>
      </c>
      <c r="J2631" s="4">
        <v>20998709</v>
      </c>
      <c r="K2631">
        <v>6.2</v>
      </c>
      <c r="L2631">
        <v>2.35</v>
      </c>
      <c r="M2631" t="s">
        <v>122</v>
      </c>
      <c r="N2631" t="s">
        <v>12887</v>
      </c>
      <c r="O2631">
        <v>15</v>
      </c>
      <c r="P2631" t="s">
        <v>3398</v>
      </c>
      <c r="Q2631">
        <v>1000</v>
      </c>
      <c r="R2631" t="s">
        <v>12888</v>
      </c>
      <c r="S2631">
        <v>786</v>
      </c>
      <c r="T2631" t="s">
        <v>3239</v>
      </c>
      <c r="U2631">
        <v>461</v>
      </c>
      <c r="V2631">
        <v>1000</v>
      </c>
      <c r="W2631">
        <v>3845</v>
      </c>
      <c r="X2631">
        <v>0</v>
      </c>
      <c r="Y2631">
        <v>6095</v>
      </c>
      <c r="Z2631">
        <v>46</v>
      </c>
      <c r="AA2631">
        <v>76</v>
      </c>
      <c r="AB2631" t="s">
        <v>12891</v>
      </c>
    </row>
    <row r="2632" spans="1:28" x14ac:dyDescent="0.3">
      <c r="A2632" s="4" t="s">
        <v>12893</v>
      </c>
      <c r="B2632" t="s">
        <v>67</v>
      </c>
      <c r="C2632" t="s">
        <v>68</v>
      </c>
      <c r="D2632" t="s">
        <v>58</v>
      </c>
      <c r="E2632">
        <v>2007</v>
      </c>
      <c r="F2632">
        <v>89</v>
      </c>
      <c r="G2632" t="s">
        <v>23</v>
      </c>
      <c r="H2632" t="s">
        <v>12894</v>
      </c>
      <c r="I2632" s="4">
        <v>15000000</v>
      </c>
      <c r="J2632" s="4">
        <v>20801344</v>
      </c>
      <c r="K2632">
        <v>5.0999999999999996</v>
      </c>
      <c r="L2632">
        <v>2.35</v>
      </c>
      <c r="M2632" t="s">
        <v>612</v>
      </c>
      <c r="N2632" t="s">
        <v>12892</v>
      </c>
      <c r="O2632">
        <v>7</v>
      </c>
      <c r="P2632" t="s">
        <v>6996</v>
      </c>
      <c r="Q2632">
        <v>919</v>
      </c>
      <c r="R2632" t="s">
        <v>7004</v>
      </c>
      <c r="S2632">
        <v>557</v>
      </c>
      <c r="T2632" t="s">
        <v>5515</v>
      </c>
      <c r="U2632">
        <v>399</v>
      </c>
      <c r="V2632">
        <v>0</v>
      </c>
      <c r="W2632">
        <v>2559</v>
      </c>
      <c r="X2632">
        <v>0</v>
      </c>
      <c r="Y2632">
        <v>49721</v>
      </c>
      <c r="Z2632">
        <v>161</v>
      </c>
      <c r="AA2632">
        <v>211</v>
      </c>
      <c r="AB2632" t="s">
        <v>12895</v>
      </c>
    </row>
    <row r="2633" spans="1:28" x14ac:dyDescent="0.3">
      <c r="A2633" s="4" t="s">
        <v>12898</v>
      </c>
      <c r="B2633" t="s">
        <v>67</v>
      </c>
      <c r="C2633" t="s">
        <v>68</v>
      </c>
      <c r="D2633" t="s">
        <v>58</v>
      </c>
      <c r="E2633">
        <v>2000</v>
      </c>
      <c r="F2633">
        <v>97</v>
      </c>
      <c r="G2633" t="s">
        <v>3046</v>
      </c>
      <c r="H2633" t="s">
        <v>12899</v>
      </c>
      <c r="I2633" s="4">
        <v>14000000</v>
      </c>
      <c r="J2633" s="4">
        <v>21468807</v>
      </c>
      <c r="K2633">
        <v>4.0999999999999996</v>
      </c>
      <c r="L2633">
        <v>2.35</v>
      </c>
      <c r="M2633" t="s">
        <v>612</v>
      </c>
      <c r="N2633" t="s">
        <v>12896</v>
      </c>
      <c r="O2633">
        <v>83</v>
      </c>
      <c r="P2633" t="s">
        <v>3092</v>
      </c>
      <c r="Q2633">
        <v>912</v>
      </c>
      <c r="R2633" t="s">
        <v>12897</v>
      </c>
      <c r="S2633">
        <v>786</v>
      </c>
      <c r="T2633" t="s">
        <v>4066</v>
      </c>
      <c r="U2633">
        <v>579</v>
      </c>
      <c r="V2633">
        <v>243</v>
      </c>
      <c r="W2633">
        <v>2682</v>
      </c>
      <c r="X2633">
        <v>2</v>
      </c>
      <c r="Y2633">
        <v>13048</v>
      </c>
      <c r="Z2633">
        <v>108</v>
      </c>
      <c r="AA2633">
        <v>227</v>
      </c>
      <c r="AB2633" t="s">
        <v>12900</v>
      </c>
    </row>
    <row r="2634" spans="1:28" x14ac:dyDescent="0.3">
      <c r="A2634" s="4" t="s">
        <v>12901</v>
      </c>
      <c r="B2634" t="s">
        <v>67</v>
      </c>
      <c r="C2634" t="s">
        <v>68</v>
      </c>
      <c r="D2634" t="s">
        <v>58</v>
      </c>
      <c r="E2634">
        <v>2002</v>
      </c>
      <c r="F2634">
        <v>90</v>
      </c>
      <c r="G2634" t="s">
        <v>2015</v>
      </c>
      <c r="H2634" t="s">
        <v>12902</v>
      </c>
      <c r="I2634" s="4">
        <v>15000000</v>
      </c>
      <c r="J2634" s="4">
        <v>19158074</v>
      </c>
      <c r="K2634">
        <v>6.7</v>
      </c>
      <c r="L2634">
        <v>2.35</v>
      </c>
      <c r="M2634" t="s">
        <v>122</v>
      </c>
      <c r="N2634" t="s">
        <v>4063</v>
      </c>
      <c r="O2634">
        <v>13</v>
      </c>
      <c r="P2634" t="s">
        <v>215</v>
      </c>
      <c r="Q2634">
        <v>882</v>
      </c>
      <c r="R2634" t="s">
        <v>5110</v>
      </c>
      <c r="S2634">
        <v>874</v>
      </c>
      <c r="T2634" t="s">
        <v>6781</v>
      </c>
      <c r="U2634">
        <v>613</v>
      </c>
      <c r="V2634">
        <v>0</v>
      </c>
      <c r="W2634">
        <v>2661</v>
      </c>
      <c r="X2634">
        <v>2</v>
      </c>
      <c r="Y2634">
        <v>17983</v>
      </c>
      <c r="Z2634">
        <v>69</v>
      </c>
      <c r="AA2634">
        <v>127</v>
      </c>
      <c r="AB2634" t="s">
        <v>12903</v>
      </c>
    </row>
    <row r="2635" spans="1:28" x14ac:dyDescent="0.3">
      <c r="A2635" s="4" t="s">
        <v>12906</v>
      </c>
      <c r="B2635" t="s">
        <v>67</v>
      </c>
      <c r="C2635" t="s">
        <v>68</v>
      </c>
      <c r="D2635" t="s">
        <v>58</v>
      </c>
      <c r="E2635">
        <v>2006</v>
      </c>
      <c r="F2635">
        <v>92</v>
      </c>
      <c r="G2635" t="s">
        <v>949</v>
      </c>
      <c r="H2635" t="s">
        <v>12907</v>
      </c>
      <c r="I2635" s="4">
        <v>20000000</v>
      </c>
      <c r="J2635" s="4">
        <v>18843314</v>
      </c>
      <c r="K2635">
        <v>4.7</v>
      </c>
      <c r="L2635">
        <v>1.85</v>
      </c>
      <c r="M2635" t="s">
        <v>69</v>
      </c>
      <c r="N2635" t="s">
        <v>12904</v>
      </c>
      <c r="O2635">
        <v>8</v>
      </c>
      <c r="P2635" t="s">
        <v>11100</v>
      </c>
      <c r="Q2635">
        <v>472</v>
      </c>
      <c r="R2635" t="s">
        <v>12905</v>
      </c>
      <c r="S2635">
        <v>239</v>
      </c>
      <c r="T2635" t="s">
        <v>10301</v>
      </c>
      <c r="U2635">
        <v>129</v>
      </c>
      <c r="V2635">
        <v>0</v>
      </c>
      <c r="W2635">
        <v>1045</v>
      </c>
      <c r="X2635">
        <v>1</v>
      </c>
      <c r="Y2635">
        <v>27486</v>
      </c>
      <c r="Z2635">
        <v>78</v>
      </c>
      <c r="AA2635">
        <v>284</v>
      </c>
      <c r="AB2635" t="s">
        <v>12908</v>
      </c>
    </row>
    <row r="2636" spans="1:28" x14ac:dyDescent="0.3">
      <c r="A2636" s="4" t="s">
        <v>12910</v>
      </c>
      <c r="B2636" t="s">
        <v>67</v>
      </c>
      <c r="C2636" t="s">
        <v>68</v>
      </c>
      <c r="D2636" t="s">
        <v>58</v>
      </c>
      <c r="E2636">
        <v>2016</v>
      </c>
      <c r="F2636">
        <v>100</v>
      </c>
      <c r="G2636" t="s">
        <v>2155</v>
      </c>
      <c r="H2636" t="s">
        <v>12911</v>
      </c>
      <c r="I2636" s="4">
        <v>15000000</v>
      </c>
      <c r="J2636" s="4">
        <v>20566327</v>
      </c>
      <c r="K2636">
        <v>6.4</v>
      </c>
      <c r="L2636">
        <v>2.35</v>
      </c>
      <c r="M2636" t="s">
        <v>612</v>
      </c>
      <c r="N2636" t="s">
        <v>12909</v>
      </c>
      <c r="O2636">
        <v>10</v>
      </c>
      <c r="P2636" t="s">
        <v>6380</v>
      </c>
      <c r="Q2636">
        <v>826</v>
      </c>
      <c r="R2636" t="s">
        <v>2120</v>
      </c>
      <c r="S2636">
        <v>622</v>
      </c>
      <c r="T2636" t="s">
        <v>3224</v>
      </c>
      <c r="U2636">
        <v>415</v>
      </c>
      <c r="V2636">
        <v>0</v>
      </c>
      <c r="W2636">
        <v>2958</v>
      </c>
      <c r="X2636">
        <v>2</v>
      </c>
      <c r="Y2636">
        <v>15385</v>
      </c>
      <c r="Z2636">
        <v>129</v>
      </c>
      <c r="AA2636">
        <v>84</v>
      </c>
      <c r="AB2636" t="s">
        <v>12912</v>
      </c>
    </row>
    <row r="2637" spans="1:28" x14ac:dyDescent="0.3">
      <c r="A2637" s="4" t="s">
        <v>12914</v>
      </c>
      <c r="B2637" t="s">
        <v>67</v>
      </c>
      <c r="C2637" t="s">
        <v>12917</v>
      </c>
      <c r="D2637" t="s">
        <v>58</v>
      </c>
      <c r="E2637">
        <v>2010</v>
      </c>
      <c r="F2637">
        <v>117</v>
      </c>
      <c r="G2637" t="s">
        <v>6197</v>
      </c>
      <c r="H2637" t="s">
        <v>12915</v>
      </c>
      <c r="I2637" s="4">
        <v>15000000</v>
      </c>
      <c r="J2637" s="4">
        <v>20218921</v>
      </c>
      <c r="K2637">
        <v>6.3</v>
      </c>
      <c r="L2637">
        <v>2.35</v>
      </c>
      <c r="M2637" t="s">
        <v>69</v>
      </c>
      <c r="N2637" t="s">
        <v>11020</v>
      </c>
      <c r="O2637">
        <v>19</v>
      </c>
      <c r="P2637" t="s">
        <v>4524</v>
      </c>
      <c r="Q2637">
        <v>3000</v>
      </c>
      <c r="R2637" t="s">
        <v>12913</v>
      </c>
      <c r="S2637">
        <v>646</v>
      </c>
      <c r="T2637" t="s">
        <v>3239</v>
      </c>
      <c r="U2637">
        <v>461</v>
      </c>
      <c r="V2637">
        <v>0</v>
      </c>
      <c r="W2637">
        <v>4204</v>
      </c>
      <c r="X2637">
        <v>4</v>
      </c>
      <c r="Y2637">
        <v>14814</v>
      </c>
      <c r="Z2637">
        <v>135</v>
      </c>
      <c r="AA2637">
        <v>114</v>
      </c>
      <c r="AB2637" t="s">
        <v>12916</v>
      </c>
    </row>
    <row r="2638" spans="1:28" x14ac:dyDescent="0.3">
      <c r="A2638" s="4" t="s">
        <v>12919</v>
      </c>
      <c r="B2638" t="s">
        <v>67</v>
      </c>
      <c r="C2638" t="s">
        <v>397</v>
      </c>
      <c r="D2638" t="s">
        <v>58</v>
      </c>
      <c r="E2638">
        <v>1998</v>
      </c>
      <c r="F2638">
        <v>84</v>
      </c>
      <c r="G2638" t="s">
        <v>4286</v>
      </c>
      <c r="H2638" t="s">
        <v>12920</v>
      </c>
      <c r="I2638" s="4">
        <v>15000000</v>
      </c>
      <c r="J2638" s="4">
        <v>17411331</v>
      </c>
      <c r="K2638">
        <v>5.5</v>
      </c>
      <c r="L2638">
        <v>1.85</v>
      </c>
      <c r="M2638" t="s">
        <v>612</v>
      </c>
      <c r="N2638" t="s">
        <v>12918</v>
      </c>
      <c r="O2638">
        <v>119</v>
      </c>
      <c r="P2638" t="s">
        <v>379</v>
      </c>
      <c r="Q2638">
        <v>989</v>
      </c>
      <c r="R2638" t="s">
        <v>2659</v>
      </c>
      <c r="S2638">
        <v>982</v>
      </c>
      <c r="T2638" t="s">
        <v>9410</v>
      </c>
      <c r="U2638">
        <v>918</v>
      </c>
      <c r="V2638">
        <v>673</v>
      </c>
      <c r="W2638">
        <v>4660</v>
      </c>
      <c r="X2638">
        <v>3</v>
      </c>
      <c r="Y2638">
        <v>17328</v>
      </c>
      <c r="Z2638">
        <v>96</v>
      </c>
      <c r="AA2638">
        <v>237</v>
      </c>
      <c r="AB2638" t="s">
        <v>12921</v>
      </c>
    </row>
    <row r="2639" spans="1:28" x14ac:dyDescent="0.3">
      <c r="A2639" s="4" t="s">
        <v>12923</v>
      </c>
      <c r="B2639" t="s">
        <v>67</v>
      </c>
      <c r="C2639" t="s">
        <v>68</v>
      </c>
      <c r="D2639" t="s">
        <v>58</v>
      </c>
      <c r="E2639">
        <v>2012</v>
      </c>
      <c r="F2639">
        <v>140</v>
      </c>
      <c r="G2639" t="s">
        <v>2144</v>
      </c>
      <c r="H2639" t="s">
        <v>12925</v>
      </c>
      <c r="I2639" s="4">
        <v>15000000</v>
      </c>
      <c r="J2639" s="4">
        <v>21383298</v>
      </c>
      <c r="K2639">
        <v>7.3</v>
      </c>
      <c r="L2639">
        <v>2.35</v>
      </c>
      <c r="M2639" t="s">
        <v>612</v>
      </c>
      <c r="N2639" t="s">
        <v>12922</v>
      </c>
      <c r="O2639">
        <v>310</v>
      </c>
      <c r="P2639" t="s">
        <v>4222</v>
      </c>
      <c r="Q2639">
        <v>33000</v>
      </c>
      <c r="R2639" t="s">
        <v>1050</v>
      </c>
      <c r="S2639">
        <v>748</v>
      </c>
      <c r="T2639" t="s">
        <v>12924</v>
      </c>
      <c r="U2639">
        <v>619</v>
      </c>
      <c r="V2639">
        <v>47000</v>
      </c>
      <c r="W2639">
        <v>34413</v>
      </c>
      <c r="X2639">
        <v>3</v>
      </c>
      <c r="Y2639">
        <v>187170</v>
      </c>
      <c r="Z2639">
        <v>417</v>
      </c>
      <c r="AA2639">
        <v>376</v>
      </c>
      <c r="AB2639" t="s">
        <v>12926</v>
      </c>
    </row>
    <row r="2640" spans="1:28" x14ac:dyDescent="0.3">
      <c r="A2640" s="4" t="s">
        <v>12928</v>
      </c>
      <c r="B2640" t="s">
        <v>67</v>
      </c>
      <c r="C2640" t="s">
        <v>68</v>
      </c>
      <c r="D2640" t="s">
        <v>58</v>
      </c>
      <c r="E2640">
        <v>2014</v>
      </c>
      <c r="F2640">
        <v>108</v>
      </c>
      <c r="G2640" t="s">
        <v>361</v>
      </c>
      <c r="H2640" t="s">
        <v>12929</v>
      </c>
      <c r="I2640" s="4">
        <v>15000000</v>
      </c>
      <c r="J2640" s="4">
        <v>24984868</v>
      </c>
      <c r="K2640">
        <v>6.3</v>
      </c>
      <c r="L2640">
        <v>2.35</v>
      </c>
      <c r="M2640" t="s">
        <v>612</v>
      </c>
      <c r="N2640" t="s">
        <v>1511</v>
      </c>
      <c r="O2640">
        <v>79</v>
      </c>
      <c r="P2640" t="s">
        <v>9377</v>
      </c>
      <c r="Q2640">
        <v>775</v>
      </c>
      <c r="R2640" t="s">
        <v>12927</v>
      </c>
      <c r="S2640">
        <v>614</v>
      </c>
      <c r="T2640" t="s">
        <v>1004</v>
      </c>
      <c r="U2640">
        <v>537</v>
      </c>
      <c r="V2640">
        <v>0</v>
      </c>
      <c r="W2640">
        <v>3033</v>
      </c>
      <c r="X2640">
        <v>2</v>
      </c>
      <c r="Y2640">
        <v>50056</v>
      </c>
      <c r="Z2640">
        <v>172</v>
      </c>
      <c r="AA2640">
        <v>152</v>
      </c>
      <c r="AB2640" t="s">
        <v>12930</v>
      </c>
    </row>
    <row r="2641" spans="1:28" x14ac:dyDescent="0.3">
      <c r="A2641" s="4" t="s">
        <v>12933</v>
      </c>
      <c r="B2641" t="s">
        <v>67</v>
      </c>
      <c r="C2641" t="s">
        <v>295</v>
      </c>
      <c r="D2641" t="s">
        <v>58</v>
      </c>
      <c r="E2641">
        <v>1999</v>
      </c>
      <c r="F2641">
        <v>109</v>
      </c>
      <c r="G2641" t="s">
        <v>1943</v>
      </c>
      <c r="H2641" t="s">
        <v>12935</v>
      </c>
      <c r="I2641" s="4">
        <v>15000000</v>
      </c>
      <c r="J2641" s="4">
        <v>16459004</v>
      </c>
      <c r="K2641">
        <v>4.9000000000000004</v>
      </c>
      <c r="L2641">
        <v>2.35</v>
      </c>
      <c r="M2641" t="s">
        <v>612</v>
      </c>
      <c r="N2641" t="s">
        <v>12931</v>
      </c>
      <c r="O2641">
        <v>11</v>
      </c>
      <c r="P2641" t="s">
        <v>12932</v>
      </c>
      <c r="Q2641">
        <v>471</v>
      </c>
      <c r="R2641" t="s">
        <v>5736</v>
      </c>
      <c r="S2641">
        <v>308</v>
      </c>
      <c r="T2641" t="s">
        <v>12934</v>
      </c>
      <c r="U2641">
        <v>159</v>
      </c>
      <c r="V2641">
        <v>327</v>
      </c>
      <c r="W2641">
        <v>1069</v>
      </c>
      <c r="X2641">
        <v>1</v>
      </c>
      <c r="Y2641">
        <v>13320</v>
      </c>
      <c r="Z2641">
        <v>88</v>
      </c>
      <c r="AA2641">
        <v>415</v>
      </c>
      <c r="AB2641" t="s">
        <v>12936</v>
      </c>
    </row>
    <row r="2642" spans="1:28" x14ac:dyDescent="0.3">
      <c r="A2642" s="4" t="s">
        <v>12937</v>
      </c>
      <c r="B2642" t="s">
        <v>67</v>
      </c>
      <c r="C2642" t="s">
        <v>68</v>
      </c>
      <c r="D2642" t="s">
        <v>58</v>
      </c>
      <c r="E2642">
        <v>2008</v>
      </c>
      <c r="F2642">
        <v>131</v>
      </c>
      <c r="G2642" t="s">
        <v>2193</v>
      </c>
      <c r="H2642" t="s">
        <v>12938</v>
      </c>
      <c r="I2642" s="4">
        <v>15000000</v>
      </c>
      <c r="J2642" s="4">
        <v>15700000</v>
      </c>
      <c r="K2642">
        <v>7.6</v>
      </c>
      <c r="L2642">
        <v>1.85</v>
      </c>
      <c r="M2642" t="s">
        <v>612</v>
      </c>
      <c r="N2642" t="s">
        <v>2290</v>
      </c>
      <c r="O2642">
        <v>0</v>
      </c>
      <c r="P2642" t="s">
        <v>913</v>
      </c>
      <c r="Q2642">
        <v>10000</v>
      </c>
      <c r="R2642" t="s">
        <v>2291</v>
      </c>
      <c r="S2642">
        <v>602</v>
      </c>
      <c r="T2642" t="s">
        <v>3261</v>
      </c>
      <c r="U2642">
        <v>383</v>
      </c>
      <c r="V2642">
        <v>16000</v>
      </c>
      <c r="W2642">
        <v>11114</v>
      </c>
      <c r="X2642">
        <v>0</v>
      </c>
      <c r="Y2642">
        <v>332065</v>
      </c>
      <c r="Z2642">
        <v>388</v>
      </c>
      <c r="AA2642">
        <v>876</v>
      </c>
      <c r="AB2642" t="s">
        <v>12939</v>
      </c>
    </row>
    <row r="2643" spans="1:28" x14ac:dyDescent="0.3">
      <c r="A2643" s="4" t="s">
        <v>12942</v>
      </c>
      <c r="B2643" t="s">
        <v>67</v>
      </c>
      <c r="C2643" t="s">
        <v>68</v>
      </c>
      <c r="D2643" t="s">
        <v>58</v>
      </c>
      <c r="E2643">
        <v>1984</v>
      </c>
      <c r="F2643">
        <v>114</v>
      </c>
      <c r="G2643" t="s">
        <v>2227</v>
      </c>
      <c r="H2643" t="s">
        <v>12943</v>
      </c>
      <c r="I2643" s="4">
        <v>15000000</v>
      </c>
      <c r="J2643" s="4">
        <v>15100000</v>
      </c>
      <c r="K2643">
        <v>6</v>
      </c>
      <c r="L2643">
        <v>2.35</v>
      </c>
      <c r="M2643" t="s">
        <v>612</v>
      </c>
      <c r="N2643" t="s">
        <v>12940</v>
      </c>
      <c r="O2643">
        <v>73</v>
      </c>
      <c r="P2643" t="s">
        <v>2862</v>
      </c>
      <c r="Q2643">
        <v>695</v>
      </c>
      <c r="R2643" t="s">
        <v>12941</v>
      </c>
      <c r="S2643">
        <v>654</v>
      </c>
      <c r="T2643" t="s">
        <v>3898</v>
      </c>
      <c r="U2643">
        <v>563</v>
      </c>
      <c r="V2643">
        <v>0</v>
      </c>
      <c r="W2643">
        <v>3444</v>
      </c>
      <c r="X2643">
        <v>1</v>
      </c>
      <c r="Y2643">
        <v>22797</v>
      </c>
      <c r="Z2643">
        <v>45</v>
      </c>
      <c r="AA2643">
        <v>96</v>
      </c>
      <c r="AB2643" t="s">
        <v>12944</v>
      </c>
    </row>
    <row r="2644" spans="1:28" x14ac:dyDescent="0.3">
      <c r="A2644" s="4" t="s">
        <v>12945</v>
      </c>
      <c r="B2644" t="s">
        <v>67</v>
      </c>
      <c r="C2644" t="s">
        <v>68</v>
      </c>
      <c r="D2644" t="s">
        <v>58</v>
      </c>
      <c r="E2644">
        <v>2012</v>
      </c>
      <c r="F2644">
        <v>97</v>
      </c>
      <c r="G2644" t="s">
        <v>1550</v>
      </c>
      <c r="H2644" t="s">
        <v>12946</v>
      </c>
      <c r="I2644" s="4">
        <v>15000000</v>
      </c>
      <c r="J2644" s="4">
        <v>14938570</v>
      </c>
      <c r="K2644">
        <v>6.2</v>
      </c>
      <c r="L2644">
        <v>2.35</v>
      </c>
      <c r="M2644" t="s">
        <v>612</v>
      </c>
      <c r="N2644" t="s">
        <v>8690</v>
      </c>
      <c r="O2644">
        <v>181</v>
      </c>
      <c r="P2644" t="s">
        <v>367</v>
      </c>
      <c r="Q2644">
        <v>11000</v>
      </c>
      <c r="R2644" t="s">
        <v>1071</v>
      </c>
      <c r="S2644">
        <v>820</v>
      </c>
      <c r="T2644" t="s">
        <v>1050</v>
      </c>
      <c r="U2644">
        <v>748</v>
      </c>
      <c r="V2644">
        <v>20000</v>
      </c>
      <c r="W2644">
        <v>14025</v>
      </c>
      <c r="X2644">
        <v>1</v>
      </c>
      <c r="Y2644">
        <v>111625</v>
      </c>
      <c r="Z2644">
        <v>414</v>
      </c>
      <c r="AA2644">
        <v>369</v>
      </c>
      <c r="AB2644" t="s">
        <v>12947</v>
      </c>
    </row>
    <row r="2645" spans="1:28" x14ac:dyDescent="0.3">
      <c r="A2645" s="4" t="s">
        <v>12949</v>
      </c>
      <c r="B2645" t="s">
        <v>67</v>
      </c>
      <c r="C2645" t="s">
        <v>86</v>
      </c>
      <c r="D2645" t="s">
        <v>58</v>
      </c>
      <c r="E2645">
        <v>2014</v>
      </c>
      <c r="F2645">
        <v>122</v>
      </c>
      <c r="G2645" t="s">
        <v>2144</v>
      </c>
      <c r="H2645" t="s">
        <v>12951</v>
      </c>
      <c r="I2645" s="4">
        <v>15000000</v>
      </c>
      <c r="J2645" s="4">
        <v>17237244</v>
      </c>
      <c r="K2645">
        <v>6.8</v>
      </c>
      <c r="L2645">
        <v>2.35</v>
      </c>
      <c r="M2645" t="s">
        <v>612</v>
      </c>
      <c r="N2645" t="s">
        <v>10819</v>
      </c>
      <c r="O2645">
        <v>210</v>
      </c>
      <c r="P2645" t="s">
        <v>724</v>
      </c>
      <c r="Q2645">
        <v>22000</v>
      </c>
      <c r="R2645" t="s">
        <v>12948</v>
      </c>
      <c r="S2645">
        <v>164</v>
      </c>
      <c r="T2645" t="s">
        <v>12950</v>
      </c>
      <c r="U2645">
        <v>123</v>
      </c>
      <c r="V2645">
        <v>13000</v>
      </c>
      <c r="W2645">
        <v>22574</v>
      </c>
      <c r="X2645">
        <v>3</v>
      </c>
      <c r="Y2645">
        <v>57210</v>
      </c>
      <c r="Z2645">
        <v>291</v>
      </c>
      <c r="AA2645">
        <v>158</v>
      </c>
      <c r="AB2645" t="s">
        <v>12952</v>
      </c>
    </row>
    <row r="2646" spans="1:28" x14ac:dyDescent="0.3">
      <c r="A2646" s="4" t="s">
        <v>12954</v>
      </c>
      <c r="B2646" t="s">
        <v>67</v>
      </c>
      <c r="C2646" t="s">
        <v>68</v>
      </c>
      <c r="D2646" t="s">
        <v>58</v>
      </c>
      <c r="E2646">
        <v>2001</v>
      </c>
      <c r="F2646">
        <v>87</v>
      </c>
      <c r="G2646" t="s">
        <v>10</v>
      </c>
      <c r="H2646" t="s">
        <v>12955</v>
      </c>
      <c r="I2646" s="4">
        <v>15000000</v>
      </c>
      <c r="J2646" s="4">
        <v>14249005</v>
      </c>
      <c r="K2646">
        <v>4.5</v>
      </c>
      <c r="L2646">
        <v>1.85</v>
      </c>
      <c r="M2646" t="s">
        <v>612</v>
      </c>
      <c r="N2646" t="s">
        <v>12953</v>
      </c>
      <c r="O2646">
        <v>374</v>
      </c>
      <c r="P2646" t="s">
        <v>930</v>
      </c>
      <c r="Q2646">
        <v>826</v>
      </c>
      <c r="R2646" t="s">
        <v>12236</v>
      </c>
      <c r="S2646">
        <v>503</v>
      </c>
      <c r="T2646" t="s">
        <v>10576</v>
      </c>
      <c r="U2646">
        <v>484</v>
      </c>
      <c r="V2646">
        <v>0</v>
      </c>
      <c r="W2646">
        <v>2689</v>
      </c>
      <c r="X2646">
        <v>1</v>
      </c>
      <c r="Y2646">
        <v>39788</v>
      </c>
      <c r="Z2646">
        <v>97</v>
      </c>
      <c r="AA2646">
        <v>619</v>
      </c>
      <c r="AB2646" t="s">
        <v>12956</v>
      </c>
    </row>
    <row r="2647" spans="1:28" x14ac:dyDescent="0.3">
      <c r="A2647" s="4" t="s">
        <v>12960</v>
      </c>
      <c r="B2647" t="s">
        <v>67</v>
      </c>
      <c r="C2647" t="s">
        <v>68</v>
      </c>
      <c r="D2647" t="s">
        <v>58</v>
      </c>
      <c r="E2647">
        <v>2008</v>
      </c>
      <c r="F2647">
        <v>85</v>
      </c>
      <c r="G2647" t="s">
        <v>498</v>
      </c>
      <c r="H2647" t="s">
        <v>12962</v>
      </c>
      <c r="I2647" s="4">
        <v>15000000</v>
      </c>
      <c r="J2647" s="4">
        <v>12701880</v>
      </c>
      <c r="K2647">
        <v>5.7</v>
      </c>
      <c r="L2647">
        <v>1.85</v>
      </c>
      <c r="M2647" t="s">
        <v>304</v>
      </c>
      <c r="N2647" t="s">
        <v>12957</v>
      </c>
      <c r="O2647">
        <v>12</v>
      </c>
      <c r="P2647" t="s">
        <v>12959</v>
      </c>
      <c r="Q2647">
        <v>354</v>
      </c>
      <c r="R2647" t="s">
        <v>12958</v>
      </c>
      <c r="S2647">
        <v>173</v>
      </c>
      <c r="T2647" t="s">
        <v>12961</v>
      </c>
      <c r="U2647">
        <v>23</v>
      </c>
      <c r="V2647">
        <v>175</v>
      </c>
      <c r="W2647">
        <v>568</v>
      </c>
      <c r="X2647">
        <v>0</v>
      </c>
      <c r="Y2647">
        <v>2037</v>
      </c>
      <c r="Z2647">
        <v>37</v>
      </c>
      <c r="AA2647">
        <v>22</v>
      </c>
      <c r="AB2647" t="s">
        <v>12963</v>
      </c>
    </row>
    <row r="2648" spans="1:28" x14ac:dyDescent="0.3">
      <c r="A2648" s="4" t="s">
        <v>12966</v>
      </c>
      <c r="B2648" t="s">
        <v>67</v>
      </c>
      <c r="C2648" t="s">
        <v>68</v>
      </c>
      <c r="D2648" t="s">
        <v>58</v>
      </c>
      <c r="E2648">
        <v>2007</v>
      </c>
      <c r="F2648">
        <v>85</v>
      </c>
      <c r="G2648" t="s">
        <v>4078</v>
      </c>
      <c r="H2648" t="s">
        <v>12968</v>
      </c>
      <c r="I2648" s="4" t="s">
        <v>24161</v>
      </c>
      <c r="J2648" s="4">
        <v>10353690</v>
      </c>
      <c r="K2648">
        <v>8.4</v>
      </c>
      <c r="L2648">
        <v>1.78</v>
      </c>
      <c r="M2648" t="s">
        <v>304</v>
      </c>
      <c r="N2648" t="s">
        <v>12964</v>
      </c>
      <c r="O2648">
        <v>0</v>
      </c>
      <c r="P2648" t="s">
        <v>6136</v>
      </c>
      <c r="Q2648">
        <v>468</v>
      </c>
      <c r="R2648" t="s">
        <v>12965</v>
      </c>
      <c r="S2648">
        <v>67</v>
      </c>
      <c r="T2648" t="s">
        <v>12967</v>
      </c>
      <c r="U2648">
        <v>44</v>
      </c>
      <c r="V2648">
        <v>116</v>
      </c>
      <c r="W2648">
        <v>646</v>
      </c>
      <c r="X2648">
        <v>0</v>
      </c>
      <c r="Y2648">
        <v>2673</v>
      </c>
      <c r="Z2648">
        <v>68</v>
      </c>
      <c r="AA2648">
        <v>31</v>
      </c>
      <c r="AB2648" t="s">
        <v>12969</v>
      </c>
    </row>
    <row r="2649" spans="1:28" x14ac:dyDescent="0.3">
      <c r="A2649" s="4" t="s">
        <v>12972</v>
      </c>
      <c r="B2649" t="s">
        <v>67</v>
      </c>
      <c r="C2649" t="s">
        <v>68</v>
      </c>
      <c r="D2649" t="s">
        <v>58</v>
      </c>
      <c r="E2649">
        <v>2000</v>
      </c>
      <c r="F2649">
        <v>101</v>
      </c>
      <c r="G2649" t="s">
        <v>61</v>
      </c>
      <c r="H2649" t="s">
        <v>12974</v>
      </c>
      <c r="I2649" s="4">
        <v>15000000</v>
      </c>
      <c r="J2649" s="4">
        <v>12801190</v>
      </c>
      <c r="K2649">
        <v>4.5999999999999996</v>
      </c>
      <c r="L2649">
        <v>2.35</v>
      </c>
      <c r="M2649" t="s">
        <v>612</v>
      </c>
      <c r="N2649" t="s">
        <v>12970</v>
      </c>
      <c r="O2649">
        <v>36</v>
      </c>
      <c r="P2649" t="s">
        <v>4541</v>
      </c>
      <c r="Q2649">
        <v>1000</v>
      </c>
      <c r="R2649" t="s">
        <v>12971</v>
      </c>
      <c r="S2649">
        <v>786</v>
      </c>
      <c r="T2649" t="s">
        <v>12973</v>
      </c>
      <c r="U2649">
        <v>377</v>
      </c>
      <c r="V2649">
        <v>356</v>
      </c>
      <c r="W2649">
        <v>2764</v>
      </c>
      <c r="X2649">
        <v>1</v>
      </c>
      <c r="Y2649">
        <v>16340</v>
      </c>
      <c r="Z2649">
        <v>90</v>
      </c>
      <c r="AA2649">
        <v>355</v>
      </c>
      <c r="AB2649" t="s">
        <v>12975</v>
      </c>
    </row>
    <row r="2650" spans="1:28" x14ac:dyDescent="0.3">
      <c r="A2650" s="4" t="s">
        <v>12978</v>
      </c>
      <c r="B2650" t="s">
        <v>67</v>
      </c>
      <c r="C2650" t="s">
        <v>68</v>
      </c>
      <c r="D2650" t="s">
        <v>58</v>
      </c>
      <c r="E2650">
        <v>2006</v>
      </c>
      <c r="F2650">
        <v>121</v>
      </c>
      <c r="G2650" t="s">
        <v>12977</v>
      </c>
      <c r="H2650" t="s">
        <v>12979</v>
      </c>
      <c r="I2650" s="4">
        <v>15000000</v>
      </c>
      <c r="J2650" s="4">
        <v>12549485</v>
      </c>
      <c r="K2650">
        <v>6.2</v>
      </c>
      <c r="L2650">
        <v>2.35</v>
      </c>
      <c r="M2650" t="s">
        <v>612</v>
      </c>
      <c r="N2650" t="s">
        <v>12976</v>
      </c>
      <c r="O2650">
        <v>16</v>
      </c>
      <c r="P2650" t="s">
        <v>7505</v>
      </c>
      <c r="Q2650">
        <v>907</v>
      </c>
      <c r="R2650" t="s">
        <v>5231</v>
      </c>
      <c r="S2650">
        <v>585</v>
      </c>
      <c r="T2650" t="s">
        <v>1896</v>
      </c>
      <c r="U2650">
        <v>526</v>
      </c>
      <c r="V2650">
        <v>489</v>
      </c>
      <c r="W2650">
        <v>3633</v>
      </c>
      <c r="X2650">
        <v>4</v>
      </c>
      <c r="Y2650">
        <v>4603</v>
      </c>
      <c r="Z2650">
        <v>81</v>
      </c>
      <c r="AA2650">
        <v>91</v>
      </c>
      <c r="AB2650" t="s">
        <v>12980</v>
      </c>
    </row>
    <row r="2651" spans="1:28" x14ac:dyDescent="0.3">
      <c r="A2651" s="4" t="s">
        <v>12982</v>
      </c>
      <c r="B2651" t="s">
        <v>67</v>
      </c>
      <c r="C2651" t="s">
        <v>68</v>
      </c>
      <c r="D2651" t="s">
        <v>58</v>
      </c>
      <c r="E2651">
        <v>2011</v>
      </c>
      <c r="F2651">
        <v>107</v>
      </c>
      <c r="G2651" t="s">
        <v>241</v>
      </c>
      <c r="H2651" t="s">
        <v>12983</v>
      </c>
      <c r="I2651" s="4">
        <v>15000000</v>
      </c>
      <c r="J2651" s="4">
        <v>13766014</v>
      </c>
      <c r="K2651">
        <v>7</v>
      </c>
      <c r="L2651">
        <v>2.35</v>
      </c>
      <c r="M2651" t="s">
        <v>69</v>
      </c>
      <c r="N2651" t="s">
        <v>12981</v>
      </c>
      <c r="O2651">
        <v>92</v>
      </c>
      <c r="P2651" t="s">
        <v>284</v>
      </c>
      <c r="Q2651">
        <v>11000</v>
      </c>
      <c r="R2651" t="s">
        <v>1867</v>
      </c>
      <c r="S2651">
        <v>5000</v>
      </c>
      <c r="T2651" t="s">
        <v>1154</v>
      </c>
      <c r="U2651">
        <v>358</v>
      </c>
      <c r="V2651">
        <v>49000</v>
      </c>
      <c r="W2651">
        <v>17627</v>
      </c>
      <c r="X2651">
        <v>0</v>
      </c>
      <c r="Y2651">
        <v>106111</v>
      </c>
      <c r="Z2651">
        <v>221</v>
      </c>
      <c r="AA2651">
        <v>181</v>
      </c>
      <c r="AB2651" t="s">
        <v>12984</v>
      </c>
    </row>
    <row r="2652" spans="1:28" x14ac:dyDescent="0.3">
      <c r="A2652" s="4" t="s">
        <v>12986</v>
      </c>
      <c r="B2652" t="s">
        <v>67</v>
      </c>
      <c r="C2652" t="s">
        <v>68</v>
      </c>
      <c r="D2652" t="s">
        <v>58</v>
      </c>
      <c r="E2652">
        <v>2009</v>
      </c>
      <c r="F2652">
        <v>111</v>
      </c>
      <c r="G2652" t="s">
        <v>3805</v>
      </c>
      <c r="H2652" t="s">
        <v>12987</v>
      </c>
      <c r="I2652" s="4">
        <v>15000000</v>
      </c>
      <c r="J2652" s="4">
        <v>13034417</v>
      </c>
      <c r="K2652">
        <v>6.9</v>
      </c>
      <c r="L2652">
        <v>2.35</v>
      </c>
      <c r="M2652" t="s">
        <v>69</v>
      </c>
      <c r="N2652" t="s">
        <v>12985</v>
      </c>
      <c r="O2652">
        <v>0</v>
      </c>
      <c r="P2652" t="s">
        <v>8498</v>
      </c>
      <c r="Q2652">
        <v>796</v>
      </c>
      <c r="R2652" t="s">
        <v>6594</v>
      </c>
      <c r="S2652">
        <v>787</v>
      </c>
      <c r="T2652" t="s">
        <v>4995</v>
      </c>
      <c r="U2652">
        <v>727</v>
      </c>
      <c r="V2652">
        <v>10000</v>
      </c>
      <c r="W2652">
        <v>2633</v>
      </c>
      <c r="X2652">
        <v>1</v>
      </c>
      <c r="Y2652">
        <v>55665</v>
      </c>
      <c r="Z2652">
        <v>230</v>
      </c>
      <c r="AA2652">
        <v>118</v>
      </c>
      <c r="AB2652" t="s">
        <v>12988</v>
      </c>
    </row>
    <row r="2653" spans="1:28" x14ac:dyDescent="0.3">
      <c r="A2653" s="4" t="s">
        <v>12990</v>
      </c>
      <c r="B2653" t="s">
        <v>67</v>
      </c>
      <c r="C2653" t="s">
        <v>68</v>
      </c>
      <c r="D2653" t="s">
        <v>58</v>
      </c>
      <c r="E2653">
        <v>2001</v>
      </c>
      <c r="F2653">
        <v>92</v>
      </c>
      <c r="G2653" t="s">
        <v>2144</v>
      </c>
      <c r="H2653" t="s">
        <v>12992</v>
      </c>
      <c r="I2653" s="4" t="s">
        <v>24161</v>
      </c>
      <c r="J2653" s="4">
        <v>11632420</v>
      </c>
      <c r="K2653">
        <v>6.1</v>
      </c>
      <c r="L2653">
        <v>2.35</v>
      </c>
      <c r="M2653" t="s">
        <v>612</v>
      </c>
      <c r="N2653" t="s">
        <v>12989</v>
      </c>
      <c r="O2653">
        <v>34</v>
      </c>
      <c r="P2653" t="s">
        <v>364</v>
      </c>
      <c r="Q2653">
        <v>14000</v>
      </c>
      <c r="R2653" t="s">
        <v>2424</v>
      </c>
      <c r="S2653">
        <v>442</v>
      </c>
      <c r="T2653" t="s">
        <v>12991</v>
      </c>
      <c r="U2653">
        <v>366</v>
      </c>
      <c r="V2653">
        <v>566</v>
      </c>
      <c r="W2653">
        <v>15644</v>
      </c>
      <c r="X2653">
        <v>1</v>
      </c>
      <c r="Y2653">
        <v>19768</v>
      </c>
      <c r="Z2653">
        <v>57</v>
      </c>
      <c r="AA2653">
        <v>135</v>
      </c>
      <c r="AB2653" t="s">
        <v>12993</v>
      </c>
    </row>
    <row r="2654" spans="1:28" x14ac:dyDescent="0.3">
      <c r="A2654" s="4" t="s">
        <v>12995</v>
      </c>
      <c r="B2654" t="s">
        <v>67</v>
      </c>
      <c r="C2654" t="s">
        <v>68</v>
      </c>
      <c r="D2654" t="s">
        <v>58</v>
      </c>
      <c r="E2654">
        <v>2003</v>
      </c>
      <c r="F2654">
        <v>97</v>
      </c>
      <c r="G2654" t="s">
        <v>1550</v>
      </c>
      <c r="H2654" t="s">
        <v>12996</v>
      </c>
      <c r="I2654" s="4">
        <v>15000000</v>
      </c>
      <c r="J2654" s="4">
        <v>12212417</v>
      </c>
      <c r="K2654">
        <v>6.7</v>
      </c>
      <c r="L2654">
        <v>2.35</v>
      </c>
      <c r="M2654" t="s">
        <v>612</v>
      </c>
      <c r="N2654" t="s">
        <v>12994</v>
      </c>
      <c r="O2654">
        <v>164</v>
      </c>
      <c r="P2654" t="s">
        <v>4407</v>
      </c>
      <c r="Q2654">
        <v>436</v>
      </c>
      <c r="R2654" t="s">
        <v>7463</v>
      </c>
      <c r="S2654">
        <v>324</v>
      </c>
      <c r="T2654" t="s">
        <v>5534</v>
      </c>
      <c r="U2654">
        <v>308</v>
      </c>
      <c r="V2654">
        <v>622</v>
      </c>
      <c r="W2654">
        <v>1172</v>
      </c>
      <c r="X2654">
        <v>3</v>
      </c>
      <c r="Y2654">
        <v>30643</v>
      </c>
      <c r="Z2654">
        <v>119</v>
      </c>
      <c r="AA2654">
        <v>144</v>
      </c>
      <c r="AB2654" t="s">
        <v>12997</v>
      </c>
    </row>
    <row r="2655" spans="1:28" x14ac:dyDescent="0.3">
      <c r="A2655" s="4" t="s">
        <v>12998</v>
      </c>
      <c r="B2655" t="s">
        <v>67</v>
      </c>
      <c r="C2655" t="s">
        <v>68</v>
      </c>
      <c r="D2655" t="s">
        <v>58</v>
      </c>
      <c r="E2655">
        <v>1999</v>
      </c>
      <c r="F2655">
        <v>97</v>
      </c>
      <c r="G2655" t="s">
        <v>10</v>
      </c>
      <c r="H2655" t="s">
        <v>12999</v>
      </c>
      <c r="I2655" s="4">
        <v>15000000</v>
      </c>
      <c r="J2655" s="4">
        <v>11614236</v>
      </c>
      <c r="K2655">
        <v>5.6</v>
      </c>
      <c r="L2655">
        <v>1.37</v>
      </c>
      <c r="M2655" t="s">
        <v>69</v>
      </c>
      <c r="N2655" t="s">
        <v>2984</v>
      </c>
      <c r="O2655">
        <v>745</v>
      </c>
      <c r="P2655" t="s">
        <v>328</v>
      </c>
      <c r="Q2655">
        <v>12000</v>
      </c>
      <c r="R2655" t="s">
        <v>5572</v>
      </c>
      <c r="S2655">
        <v>821</v>
      </c>
      <c r="T2655" t="s">
        <v>2984</v>
      </c>
      <c r="U2655">
        <v>745</v>
      </c>
      <c r="V2655">
        <v>251</v>
      </c>
      <c r="W2655">
        <v>15209</v>
      </c>
      <c r="X2655">
        <v>2</v>
      </c>
      <c r="Y2655">
        <v>9294</v>
      </c>
      <c r="Z2655">
        <v>97</v>
      </c>
      <c r="AA2655">
        <v>140</v>
      </c>
      <c r="AB2655" t="s">
        <v>13000</v>
      </c>
    </row>
    <row r="2656" spans="1:28" x14ac:dyDescent="0.3">
      <c r="A2656" s="4" t="s">
        <v>13002</v>
      </c>
      <c r="B2656" t="s">
        <v>67</v>
      </c>
      <c r="C2656" t="s">
        <v>68</v>
      </c>
      <c r="D2656" t="s">
        <v>24160</v>
      </c>
      <c r="E2656">
        <v>2004</v>
      </c>
      <c r="F2656">
        <v>125</v>
      </c>
      <c r="G2656" t="s">
        <v>6504</v>
      </c>
      <c r="H2656" t="s">
        <v>13004</v>
      </c>
      <c r="I2656" s="4">
        <v>20000000</v>
      </c>
      <c r="J2656" s="4">
        <v>13337299</v>
      </c>
      <c r="K2656">
        <v>6.6</v>
      </c>
      <c r="L2656">
        <v>2.35</v>
      </c>
      <c r="M2656" t="s">
        <v>69</v>
      </c>
      <c r="N2656" t="s">
        <v>6700</v>
      </c>
      <c r="O2656">
        <v>34</v>
      </c>
      <c r="P2656" t="s">
        <v>3615</v>
      </c>
      <c r="Q2656">
        <v>427</v>
      </c>
      <c r="R2656" t="s">
        <v>13001</v>
      </c>
      <c r="S2656">
        <v>66</v>
      </c>
      <c r="T2656" t="s">
        <v>13003</v>
      </c>
      <c r="U2656">
        <v>65</v>
      </c>
      <c r="V2656">
        <v>1000</v>
      </c>
      <c r="W2656">
        <v>729</v>
      </c>
      <c r="X2656">
        <v>7</v>
      </c>
      <c r="Y2656">
        <v>9649</v>
      </c>
      <c r="Z2656">
        <v>119</v>
      </c>
      <c r="AA2656">
        <v>226</v>
      </c>
      <c r="AB2656" t="s">
        <v>13005</v>
      </c>
    </row>
    <row r="2657" spans="1:28" x14ac:dyDescent="0.3">
      <c r="A2657" s="4" t="s">
        <v>13006</v>
      </c>
      <c r="B2657" t="s">
        <v>67</v>
      </c>
      <c r="C2657" t="s">
        <v>68</v>
      </c>
      <c r="D2657" t="s">
        <v>58</v>
      </c>
      <c r="E2657">
        <v>1989</v>
      </c>
      <c r="F2657">
        <v>124</v>
      </c>
      <c r="G2657" t="s">
        <v>1437</v>
      </c>
      <c r="H2657" t="s">
        <v>13007</v>
      </c>
      <c r="I2657" s="4">
        <v>15000000</v>
      </c>
      <c r="J2657" s="4">
        <v>10763469</v>
      </c>
      <c r="K2657">
        <v>6.4</v>
      </c>
      <c r="L2657">
        <v>1.85</v>
      </c>
      <c r="M2657" t="s">
        <v>122</v>
      </c>
      <c r="N2657" t="s">
        <v>4013</v>
      </c>
      <c r="O2657">
        <v>11000</v>
      </c>
      <c r="P2657" t="s">
        <v>4013</v>
      </c>
      <c r="Q2657">
        <v>11000</v>
      </c>
      <c r="R2657" t="s">
        <v>8316</v>
      </c>
      <c r="S2657">
        <v>860</v>
      </c>
      <c r="T2657" t="s">
        <v>2899</v>
      </c>
      <c r="U2657">
        <v>563</v>
      </c>
      <c r="V2657">
        <v>877</v>
      </c>
      <c r="W2657">
        <v>12685</v>
      </c>
      <c r="X2657">
        <v>0</v>
      </c>
      <c r="Y2657">
        <v>13692</v>
      </c>
      <c r="Z2657">
        <v>42</v>
      </c>
      <c r="AA2657">
        <v>55</v>
      </c>
      <c r="AB2657" t="s">
        <v>13008</v>
      </c>
    </row>
    <row r="2658" spans="1:28" x14ac:dyDescent="0.3">
      <c r="A2658" s="4" t="s">
        <v>13011</v>
      </c>
      <c r="B2658" t="s">
        <v>67</v>
      </c>
      <c r="C2658" t="s">
        <v>295</v>
      </c>
      <c r="D2658" t="s">
        <v>58</v>
      </c>
      <c r="E2658">
        <v>1998</v>
      </c>
      <c r="F2658">
        <v>76</v>
      </c>
      <c r="G2658" t="s">
        <v>9337</v>
      </c>
      <c r="H2658" t="s">
        <v>13013</v>
      </c>
      <c r="I2658" s="4">
        <v>15000000</v>
      </c>
      <c r="J2658" s="4">
        <v>11144518</v>
      </c>
      <c r="K2658">
        <v>2.8</v>
      </c>
      <c r="L2658">
        <v>1.85</v>
      </c>
      <c r="M2658" t="s">
        <v>304</v>
      </c>
      <c r="N2658" t="s">
        <v>13009</v>
      </c>
      <c r="O2658">
        <v>9</v>
      </c>
      <c r="P2658" t="s">
        <v>2050</v>
      </c>
      <c r="Q2658">
        <v>595</v>
      </c>
      <c r="R2658" t="s">
        <v>13010</v>
      </c>
      <c r="S2658">
        <v>417</v>
      </c>
      <c r="T2658" t="s">
        <v>13012</v>
      </c>
      <c r="U2658">
        <v>47</v>
      </c>
      <c r="V2658">
        <v>436</v>
      </c>
      <c r="W2658">
        <v>1139</v>
      </c>
      <c r="X2658">
        <v>0</v>
      </c>
      <c r="Y2658">
        <v>2724</v>
      </c>
      <c r="Z2658">
        <v>24</v>
      </c>
      <c r="AA2658">
        <v>53</v>
      </c>
      <c r="AB2658" t="s">
        <v>13014</v>
      </c>
    </row>
    <row r="2659" spans="1:28" x14ac:dyDescent="0.3">
      <c r="A2659" s="4" t="s">
        <v>13015</v>
      </c>
      <c r="B2659" t="s">
        <v>67</v>
      </c>
      <c r="C2659" t="s">
        <v>68</v>
      </c>
      <c r="D2659" t="s">
        <v>58</v>
      </c>
      <c r="E2659">
        <v>2012</v>
      </c>
      <c r="F2659">
        <v>107</v>
      </c>
      <c r="G2659" t="s">
        <v>4</v>
      </c>
      <c r="H2659" t="s">
        <v>13017</v>
      </c>
      <c r="I2659" s="4">
        <v>15000000</v>
      </c>
      <c r="J2659" s="4">
        <v>15608545</v>
      </c>
      <c r="K2659">
        <v>5.4</v>
      </c>
      <c r="L2659">
        <v>2.35</v>
      </c>
      <c r="M2659" t="s">
        <v>612</v>
      </c>
      <c r="N2659" t="s">
        <v>1748</v>
      </c>
      <c r="O2659">
        <v>561</v>
      </c>
      <c r="P2659" t="s">
        <v>991</v>
      </c>
      <c r="Q2659">
        <v>746</v>
      </c>
      <c r="R2659" t="s">
        <v>1748</v>
      </c>
      <c r="S2659">
        <v>561</v>
      </c>
      <c r="T2659" t="s">
        <v>13016</v>
      </c>
      <c r="U2659">
        <v>353</v>
      </c>
      <c r="V2659">
        <v>29000</v>
      </c>
      <c r="W2659">
        <v>2377</v>
      </c>
      <c r="X2659">
        <v>3</v>
      </c>
      <c r="Y2659">
        <v>53471</v>
      </c>
      <c r="Z2659">
        <v>208</v>
      </c>
      <c r="AA2659">
        <v>224</v>
      </c>
      <c r="AB2659" t="s">
        <v>13018</v>
      </c>
    </row>
    <row r="2660" spans="1:28" x14ac:dyDescent="0.3">
      <c r="A2660" s="4" t="s">
        <v>13019</v>
      </c>
      <c r="B2660" t="s">
        <v>67</v>
      </c>
      <c r="C2660" t="s">
        <v>68</v>
      </c>
      <c r="D2660" t="s">
        <v>58</v>
      </c>
      <c r="E2660">
        <v>1998</v>
      </c>
      <c r="F2660">
        <v>91</v>
      </c>
      <c r="G2660" t="s">
        <v>1437</v>
      </c>
      <c r="H2660" t="s">
        <v>13020</v>
      </c>
      <c r="I2660" s="4">
        <v>15000000</v>
      </c>
      <c r="J2660" s="4">
        <v>10443316</v>
      </c>
      <c r="K2660">
        <v>5</v>
      </c>
      <c r="L2660">
        <v>1.85</v>
      </c>
      <c r="M2660" t="s">
        <v>69</v>
      </c>
      <c r="N2660" t="s">
        <v>1032</v>
      </c>
      <c r="O2660">
        <v>23</v>
      </c>
      <c r="P2660" t="s">
        <v>1821</v>
      </c>
      <c r="Q2660">
        <v>925</v>
      </c>
      <c r="R2660" t="s">
        <v>1861</v>
      </c>
      <c r="S2660">
        <v>660</v>
      </c>
      <c r="T2660" t="s">
        <v>11547</v>
      </c>
      <c r="U2660">
        <v>629</v>
      </c>
      <c r="V2660">
        <v>247</v>
      </c>
      <c r="W2660">
        <v>2913</v>
      </c>
      <c r="X2660">
        <v>2</v>
      </c>
      <c r="Y2660">
        <v>7159</v>
      </c>
      <c r="Z2660">
        <v>42</v>
      </c>
      <c r="AA2660">
        <v>88</v>
      </c>
      <c r="AB2660" t="s">
        <v>13021</v>
      </c>
    </row>
    <row r="2661" spans="1:28" x14ac:dyDescent="0.3">
      <c r="A2661" s="4" t="s">
        <v>13023</v>
      </c>
      <c r="B2661" t="s">
        <v>67</v>
      </c>
      <c r="C2661" t="s">
        <v>68</v>
      </c>
      <c r="D2661" t="s">
        <v>58</v>
      </c>
      <c r="E2661">
        <v>2000</v>
      </c>
      <c r="F2661">
        <v>96</v>
      </c>
      <c r="G2661" t="s">
        <v>241</v>
      </c>
      <c r="H2661" t="s">
        <v>13024</v>
      </c>
      <c r="I2661" s="4">
        <v>15000000</v>
      </c>
      <c r="J2661" s="4">
        <v>10494147</v>
      </c>
      <c r="K2661">
        <v>5.0999999999999996</v>
      </c>
      <c r="L2661">
        <v>1.85</v>
      </c>
      <c r="M2661" t="s">
        <v>69</v>
      </c>
      <c r="N2661" t="s">
        <v>13022</v>
      </c>
      <c r="O2661">
        <v>4</v>
      </c>
      <c r="P2661" t="s">
        <v>379</v>
      </c>
      <c r="Q2661">
        <v>989</v>
      </c>
      <c r="R2661" t="s">
        <v>3382</v>
      </c>
      <c r="S2661">
        <v>841</v>
      </c>
      <c r="T2661" t="s">
        <v>10598</v>
      </c>
      <c r="U2661">
        <v>670</v>
      </c>
      <c r="V2661">
        <v>648</v>
      </c>
      <c r="W2661">
        <v>3142</v>
      </c>
      <c r="X2661">
        <v>1</v>
      </c>
      <c r="Y2661">
        <v>7403</v>
      </c>
      <c r="Z2661">
        <v>44</v>
      </c>
      <c r="AA2661">
        <v>162</v>
      </c>
      <c r="AB2661" t="s">
        <v>13025</v>
      </c>
    </row>
    <row r="2662" spans="1:28" x14ac:dyDescent="0.3">
      <c r="A2662" s="4" t="s">
        <v>13026</v>
      </c>
      <c r="B2662" t="s">
        <v>67</v>
      </c>
      <c r="C2662" t="s">
        <v>86</v>
      </c>
      <c r="D2662" t="s">
        <v>58</v>
      </c>
      <c r="E2662">
        <v>1985</v>
      </c>
      <c r="F2662">
        <v>142</v>
      </c>
      <c r="G2662" t="s">
        <v>1868</v>
      </c>
      <c r="H2662" t="s">
        <v>13027</v>
      </c>
      <c r="I2662" s="4">
        <v>15000000</v>
      </c>
      <c r="J2662" s="4">
        <v>9929000</v>
      </c>
      <c r="K2662">
        <v>8</v>
      </c>
      <c r="L2662">
        <v>1.85</v>
      </c>
      <c r="M2662" t="s">
        <v>612</v>
      </c>
      <c r="N2662" t="s">
        <v>2807</v>
      </c>
      <c r="O2662">
        <v>0</v>
      </c>
      <c r="P2662" t="s">
        <v>1765</v>
      </c>
      <c r="Q2662">
        <v>22000</v>
      </c>
      <c r="R2662" t="s">
        <v>2416</v>
      </c>
      <c r="S2662">
        <v>5000</v>
      </c>
      <c r="T2662" t="s">
        <v>420</v>
      </c>
      <c r="U2662">
        <v>1000</v>
      </c>
      <c r="V2662">
        <v>16000</v>
      </c>
      <c r="W2662">
        <v>29475</v>
      </c>
      <c r="X2662">
        <v>0</v>
      </c>
      <c r="Y2662">
        <v>152306</v>
      </c>
      <c r="Z2662">
        <v>230</v>
      </c>
      <c r="AA2662">
        <v>513</v>
      </c>
      <c r="AB2662" t="s">
        <v>13028</v>
      </c>
    </row>
    <row r="2663" spans="1:28" x14ac:dyDescent="0.3">
      <c r="A2663" s="4" t="s">
        <v>13030</v>
      </c>
      <c r="B2663" t="s">
        <v>67</v>
      </c>
      <c r="C2663" t="s">
        <v>68</v>
      </c>
      <c r="D2663" t="s">
        <v>58</v>
      </c>
      <c r="E2663">
        <v>2004</v>
      </c>
      <c r="F2663">
        <v>103</v>
      </c>
      <c r="G2663" t="s">
        <v>13029</v>
      </c>
      <c r="H2663" t="s">
        <v>13031</v>
      </c>
      <c r="I2663" s="4">
        <v>15000000</v>
      </c>
      <c r="J2663" s="4">
        <v>10411980</v>
      </c>
      <c r="K2663">
        <v>5.9</v>
      </c>
      <c r="L2663">
        <v>2.35</v>
      </c>
      <c r="M2663" t="s">
        <v>122</v>
      </c>
      <c r="N2663" t="s">
        <v>11806</v>
      </c>
      <c r="O2663">
        <v>80</v>
      </c>
      <c r="P2663" t="s">
        <v>9590</v>
      </c>
      <c r="Q2663">
        <v>1000</v>
      </c>
      <c r="R2663" t="s">
        <v>8882</v>
      </c>
      <c r="S2663">
        <v>872</v>
      </c>
      <c r="T2663" t="s">
        <v>9409</v>
      </c>
      <c r="U2663">
        <v>782</v>
      </c>
      <c r="V2663">
        <v>1000</v>
      </c>
      <c r="W2663">
        <v>4676</v>
      </c>
      <c r="X2663">
        <v>0</v>
      </c>
      <c r="Y2663">
        <v>22649</v>
      </c>
      <c r="Z2663">
        <v>46</v>
      </c>
      <c r="AA2663">
        <v>212</v>
      </c>
      <c r="AB2663" t="s">
        <v>13032</v>
      </c>
    </row>
    <row r="2664" spans="1:28" x14ac:dyDescent="0.3">
      <c r="A2664" s="4" t="s">
        <v>14887</v>
      </c>
      <c r="B2664" t="s">
        <v>67</v>
      </c>
      <c r="C2664" t="s">
        <v>295</v>
      </c>
      <c r="D2664" t="s">
        <v>58</v>
      </c>
      <c r="E2664" t="s">
        <v>24161</v>
      </c>
      <c r="F2664">
        <v>60</v>
      </c>
      <c r="G2664" t="s">
        <v>13034</v>
      </c>
      <c r="H2664" t="s">
        <v>13036</v>
      </c>
      <c r="I2664" s="4" t="s">
        <v>24161</v>
      </c>
      <c r="J2664" s="4" t="s">
        <v>24161</v>
      </c>
      <c r="K2664">
        <v>7.5</v>
      </c>
      <c r="L2664" t="s">
        <v>24161</v>
      </c>
      <c r="M2664" t="s">
        <v>1150</v>
      </c>
      <c r="N2664" t="s">
        <v>24161</v>
      </c>
      <c r="O2664" t="s">
        <v>24161</v>
      </c>
      <c r="P2664" t="s">
        <v>2576</v>
      </c>
      <c r="Q2664">
        <v>443</v>
      </c>
      <c r="R2664" t="s">
        <v>13033</v>
      </c>
      <c r="S2664">
        <v>319</v>
      </c>
      <c r="T2664" t="s">
        <v>13035</v>
      </c>
      <c r="U2664">
        <v>186</v>
      </c>
      <c r="V2664">
        <v>576</v>
      </c>
      <c r="W2664">
        <v>981</v>
      </c>
      <c r="X2664">
        <v>1</v>
      </c>
      <c r="Y2664">
        <v>7122</v>
      </c>
      <c r="Z2664">
        <v>18</v>
      </c>
      <c r="AA2664">
        <v>77</v>
      </c>
      <c r="AB2664" t="s">
        <v>13037</v>
      </c>
    </row>
    <row r="2665" spans="1:28" x14ac:dyDescent="0.3">
      <c r="A2665" s="4" t="s">
        <v>13038</v>
      </c>
      <c r="B2665" t="s">
        <v>67</v>
      </c>
      <c r="C2665" t="s">
        <v>68</v>
      </c>
      <c r="D2665" t="s">
        <v>58</v>
      </c>
      <c r="E2665">
        <v>1998</v>
      </c>
      <c r="F2665">
        <v>117</v>
      </c>
      <c r="G2665" t="s">
        <v>1034</v>
      </c>
      <c r="H2665" t="s">
        <v>13039</v>
      </c>
      <c r="I2665" s="4">
        <v>15000000</v>
      </c>
      <c r="J2665" s="4">
        <v>17439163</v>
      </c>
      <c r="K2665">
        <v>8.1999999999999993</v>
      </c>
      <c r="L2665">
        <v>1.85</v>
      </c>
      <c r="M2665" t="s">
        <v>612</v>
      </c>
      <c r="N2665" t="s">
        <v>4269</v>
      </c>
      <c r="O2665">
        <v>0</v>
      </c>
      <c r="P2665" t="s">
        <v>724</v>
      </c>
      <c r="Q2665">
        <v>22000</v>
      </c>
      <c r="R2665" t="s">
        <v>328</v>
      </c>
      <c r="S2665">
        <v>12000</v>
      </c>
      <c r="T2665" t="s">
        <v>299</v>
      </c>
      <c r="U2665">
        <v>12000</v>
      </c>
      <c r="V2665">
        <v>35000</v>
      </c>
      <c r="W2665">
        <v>47728</v>
      </c>
      <c r="X2665">
        <v>1</v>
      </c>
      <c r="Y2665">
        <v>537419</v>
      </c>
      <c r="Z2665">
        <v>249</v>
      </c>
      <c r="AA2665">
        <v>1028</v>
      </c>
      <c r="AB2665" t="s">
        <v>13040</v>
      </c>
    </row>
    <row r="2666" spans="1:28" x14ac:dyDescent="0.3">
      <c r="A2666" s="4" t="s">
        <v>13042</v>
      </c>
      <c r="B2666" t="s">
        <v>67</v>
      </c>
      <c r="C2666" t="s">
        <v>68</v>
      </c>
      <c r="D2666" t="s">
        <v>24160</v>
      </c>
      <c r="E2666">
        <v>2006</v>
      </c>
      <c r="F2666">
        <v>116</v>
      </c>
      <c r="G2666" t="s">
        <v>6197</v>
      </c>
      <c r="H2666" t="s">
        <v>13043</v>
      </c>
      <c r="I2666" s="4">
        <v>15000000</v>
      </c>
      <c r="J2666" s="4">
        <v>9396487</v>
      </c>
      <c r="K2666">
        <v>7</v>
      </c>
      <c r="L2666">
        <v>2.35</v>
      </c>
      <c r="M2666" t="s">
        <v>612</v>
      </c>
      <c r="N2666" t="s">
        <v>13041</v>
      </c>
      <c r="O2666">
        <v>153</v>
      </c>
      <c r="P2666" t="s">
        <v>750</v>
      </c>
      <c r="Q2666">
        <v>3000</v>
      </c>
      <c r="R2666" t="s">
        <v>3599</v>
      </c>
      <c r="S2666">
        <v>788</v>
      </c>
      <c r="T2666" t="s">
        <v>1737</v>
      </c>
      <c r="U2666">
        <v>539</v>
      </c>
      <c r="V2666">
        <v>0</v>
      </c>
      <c r="W2666">
        <v>5012</v>
      </c>
      <c r="X2666">
        <v>0</v>
      </c>
      <c r="Y2666">
        <v>52421</v>
      </c>
      <c r="Z2666">
        <v>197</v>
      </c>
      <c r="AA2666">
        <v>200</v>
      </c>
      <c r="AB2666" t="s">
        <v>13044</v>
      </c>
    </row>
    <row r="2667" spans="1:28" x14ac:dyDescent="0.3">
      <c r="A2667" s="4" t="s">
        <v>13046</v>
      </c>
      <c r="B2667" t="s">
        <v>67</v>
      </c>
      <c r="C2667" t="s">
        <v>68</v>
      </c>
      <c r="D2667" t="s">
        <v>58</v>
      </c>
      <c r="E2667">
        <v>2002</v>
      </c>
      <c r="F2667">
        <v>118</v>
      </c>
      <c r="G2667" t="s">
        <v>5278</v>
      </c>
      <c r="H2667" t="s">
        <v>13048</v>
      </c>
      <c r="I2667" s="4">
        <v>15000000</v>
      </c>
      <c r="J2667" s="4">
        <v>9059588</v>
      </c>
      <c r="K2667">
        <v>6.6</v>
      </c>
      <c r="L2667">
        <v>2.35</v>
      </c>
      <c r="M2667" t="s">
        <v>612</v>
      </c>
      <c r="N2667" t="s">
        <v>3173</v>
      </c>
      <c r="O2667">
        <v>41</v>
      </c>
      <c r="P2667" t="s">
        <v>13045</v>
      </c>
      <c r="Q2667">
        <v>556</v>
      </c>
      <c r="R2667" t="s">
        <v>4952</v>
      </c>
      <c r="S2667">
        <v>463</v>
      </c>
      <c r="T2667" t="s">
        <v>13047</v>
      </c>
      <c r="U2667">
        <v>274</v>
      </c>
      <c r="V2667">
        <v>455</v>
      </c>
      <c r="W2667">
        <v>1873</v>
      </c>
      <c r="X2667">
        <v>1</v>
      </c>
      <c r="Y2667">
        <v>17261</v>
      </c>
      <c r="Z2667">
        <v>71</v>
      </c>
      <c r="AA2667">
        <v>125</v>
      </c>
      <c r="AB2667" t="s">
        <v>13049</v>
      </c>
    </row>
    <row r="2668" spans="1:28" x14ac:dyDescent="0.3">
      <c r="A2668" s="4" t="s">
        <v>13051</v>
      </c>
      <c r="B2668" t="s">
        <v>67</v>
      </c>
      <c r="C2668" t="s">
        <v>68</v>
      </c>
      <c r="D2668" t="s">
        <v>58</v>
      </c>
      <c r="E2668">
        <v>2007</v>
      </c>
      <c r="F2668">
        <v>108</v>
      </c>
      <c r="G2668" t="s">
        <v>13050</v>
      </c>
      <c r="H2668" t="s">
        <v>13053</v>
      </c>
      <c r="I2668" s="4">
        <v>16000000</v>
      </c>
      <c r="J2668" s="4">
        <v>9172810</v>
      </c>
      <c r="K2668">
        <v>6.7</v>
      </c>
      <c r="L2668">
        <v>2.35</v>
      </c>
      <c r="M2668" t="s">
        <v>612</v>
      </c>
      <c r="N2668" t="s">
        <v>9414</v>
      </c>
      <c r="O2668">
        <v>187</v>
      </c>
      <c r="P2668" t="s">
        <v>592</v>
      </c>
      <c r="Q2668">
        <v>11000</v>
      </c>
      <c r="R2668" t="s">
        <v>1535</v>
      </c>
      <c r="S2668">
        <v>883</v>
      </c>
      <c r="T2668" t="s">
        <v>13052</v>
      </c>
      <c r="U2668">
        <v>254</v>
      </c>
      <c r="V2668">
        <v>923</v>
      </c>
      <c r="W2668">
        <v>12178</v>
      </c>
      <c r="X2668">
        <v>0</v>
      </c>
      <c r="Y2668">
        <v>24150</v>
      </c>
      <c r="Z2668">
        <v>190</v>
      </c>
      <c r="AA2668">
        <v>118</v>
      </c>
      <c r="AB2668" t="s">
        <v>13054</v>
      </c>
    </row>
    <row r="2669" spans="1:28" x14ac:dyDescent="0.3">
      <c r="A2669" s="4" t="s">
        <v>13056</v>
      </c>
      <c r="B2669" t="s">
        <v>67</v>
      </c>
      <c r="C2669" t="s">
        <v>68</v>
      </c>
      <c r="D2669" t="s">
        <v>58</v>
      </c>
      <c r="E2669">
        <v>2000</v>
      </c>
      <c r="F2669">
        <v>94</v>
      </c>
      <c r="G2669" t="s">
        <v>1437</v>
      </c>
      <c r="H2669" t="s">
        <v>13058</v>
      </c>
      <c r="I2669" s="4">
        <v>15000000</v>
      </c>
      <c r="J2669" s="4">
        <v>8735529</v>
      </c>
      <c r="K2669">
        <v>5.5</v>
      </c>
      <c r="L2669">
        <v>1.85</v>
      </c>
      <c r="M2669" t="s">
        <v>69</v>
      </c>
      <c r="N2669" t="s">
        <v>13055</v>
      </c>
      <c r="O2669">
        <v>9</v>
      </c>
      <c r="P2669" t="s">
        <v>107</v>
      </c>
      <c r="Q2669">
        <v>11000</v>
      </c>
      <c r="R2669" t="s">
        <v>7428</v>
      </c>
      <c r="S2669">
        <v>897</v>
      </c>
      <c r="T2669" t="s">
        <v>13057</v>
      </c>
      <c r="U2669">
        <v>612</v>
      </c>
      <c r="V2669">
        <v>816</v>
      </c>
      <c r="W2669">
        <v>13524</v>
      </c>
      <c r="X2669">
        <v>4</v>
      </c>
      <c r="Y2669">
        <v>8055</v>
      </c>
      <c r="Z2669">
        <v>50</v>
      </c>
      <c r="AA2669">
        <v>89</v>
      </c>
      <c r="AB2669" t="s">
        <v>13059</v>
      </c>
    </row>
    <row r="2670" spans="1:28" x14ac:dyDescent="0.3">
      <c r="A2670" s="4" t="s">
        <v>13061</v>
      </c>
      <c r="B2670" t="s">
        <v>67</v>
      </c>
      <c r="C2670" t="s">
        <v>68</v>
      </c>
      <c r="D2670" t="s">
        <v>58</v>
      </c>
      <c r="E2670">
        <v>2002</v>
      </c>
      <c r="F2670">
        <v>97</v>
      </c>
      <c r="G2670" t="s">
        <v>10</v>
      </c>
      <c r="H2670" t="s">
        <v>13062</v>
      </c>
      <c r="I2670" s="4">
        <v>20000000</v>
      </c>
      <c r="J2670" s="4">
        <v>8586376</v>
      </c>
      <c r="K2670">
        <v>4.9000000000000004</v>
      </c>
      <c r="L2670">
        <v>1.85</v>
      </c>
      <c r="M2670" t="s">
        <v>612</v>
      </c>
      <c r="N2670" t="s">
        <v>13060</v>
      </c>
      <c r="O2670">
        <v>2</v>
      </c>
      <c r="P2670" t="s">
        <v>661</v>
      </c>
      <c r="Q2670">
        <v>890</v>
      </c>
      <c r="R2670" t="s">
        <v>7323</v>
      </c>
      <c r="S2670">
        <v>852</v>
      </c>
      <c r="T2670" t="s">
        <v>1370</v>
      </c>
      <c r="U2670">
        <v>461</v>
      </c>
      <c r="V2670">
        <v>1000</v>
      </c>
      <c r="W2670">
        <v>3161</v>
      </c>
      <c r="X2670">
        <v>4</v>
      </c>
      <c r="Y2670">
        <v>26598</v>
      </c>
      <c r="Z2670">
        <v>63</v>
      </c>
      <c r="AA2670">
        <v>132</v>
      </c>
      <c r="AB2670" t="s">
        <v>13063</v>
      </c>
    </row>
    <row r="2671" spans="1:28" x14ac:dyDescent="0.3">
      <c r="A2671" s="4" t="s">
        <v>13064</v>
      </c>
      <c r="B2671" t="s">
        <v>67</v>
      </c>
      <c r="C2671" t="s">
        <v>86</v>
      </c>
      <c r="D2671" t="s">
        <v>58</v>
      </c>
      <c r="E2671">
        <v>2002</v>
      </c>
      <c r="F2671">
        <v>97</v>
      </c>
      <c r="G2671" t="s">
        <v>1437</v>
      </c>
      <c r="H2671" t="s">
        <v>13065</v>
      </c>
      <c r="I2671" s="4">
        <v>15000000</v>
      </c>
      <c r="J2671" s="4">
        <v>8378141</v>
      </c>
      <c r="K2671">
        <v>6.9</v>
      </c>
      <c r="L2671">
        <v>2.35</v>
      </c>
      <c r="M2671" t="s">
        <v>122</v>
      </c>
      <c r="N2671" t="s">
        <v>5989</v>
      </c>
      <c r="O2671">
        <v>32</v>
      </c>
      <c r="P2671" t="s">
        <v>463</v>
      </c>
      <c r="Q2671">
        <v>14000</v>
      </c>
      <c r="R2671" t="s">
        <v>165</v>
      </c>
      <c r="S2671">
        <v>1000</v>
      </c>
      <c r="T2671" t="s">
        <v>752</v>
      </c>
      <c r="U2671">
        <v>692</v>
      </c>
      <c r="V2671">
        <v>0</v>
      </c>
      <c r="W2671">
        <v>16502</v>
      </c>
      <c r="X2671">
        <v>5</v>
      </c>
      <c r="Y2671">
        <v>18966</v>
      </c>
      <c r="Z2671">
        <v>104</v>
      </c>
      <c r="AA2671">
        <v>141</v>
      </c>
      <c r="AB2671" t="s">
        <v>13066</v>
      </c>
    </row>
    <row r="2672" spans="1:28" x14ac:dyDescent="0.3">
      <c r="A2672" s="4" t="s">
        <v>13068</v>
      </c>
      <c r="B2672" t="s">
        <v>67</v>
      </c>
      <c r="C2672" t="s">
        <v>68</v>
      </c>
      <c r="D2672" t="s">
        <v>58</v>
      </c>
      <c r="E2672">
        <v>1998</v>
      </c>
      <c r="F2672">
        <v>99</v>
      </c>
      <c r="G2672" t="s">
        <v>10713</v>
      </c>
      <c r="H2672" t="s">
        <v>13070</v>
      </c>
      <c r="I2672" s="4" t="s">
        <v>24161</v>
      </c>
      <c r="J2672" s="4" t="s">
        <v>24161</v>
      </c>
      <c r="K2672">
        <v>7.4</v>
      </c>
      <c r="L2672">
        <v>1.33</v>
      </c>
      <c r="M2672" t="s">
        <v>5613</v>
      </c>
      <c r="N2672" t="s">
        <v>13067</v>
      </c>
      <c r="O2672">
        <v>45</v>
      </c>
      <c r="P2672" t="s">
        <v>2637</v>
      </c>
      <c r="Q2672">
        <v>1000</v>
      </c>
      <c r="R2672" t="s">
        <v>1946</v>
      </c>
      <c r="S2672">
        <v>393</v>
      </c>
      <c r="T2672" t="s">
        <v>13069</v>
      </c>
      <c r="U2672">
        <v>224</v>
      </c>
      <c r="V2672">
        <v>515</v>
      </c>
      <c r="W2672">
        <v>2166</v>
      </c>
      <c r="X2672">
        <v>1</v>
      </c>
      <c r="Y2672">
        <v>1465</v>
      </c>
      <c r="Z2672" t="s">
        <v>24161</v>
      </c>
      <c r="AA2672">
        <v>56</v>
      </c>
      <c r="AB2672" t="s">
        <v>13071</v>
      </c>
    </row>
    <row r="2673" spans="1:28" x14ac:dyDescent="0.3">
      <c r="A2673" s="4" t="s">
        <v>13073</v>
      </c>
      <c r="B2673" t="s">
        <v>67</v>
      </c>
      <c r="C2673" t="s">
        <v>68</v>
      </c>
      <c r="D2673" t="s">
        <v>58</v>
      </c>
      <c r="E2673">
        <v>2006</v>
      </c>
      <c r="F2673">
        <v>91</v>
      </c>
      <c r="G2673" t="s">
        <v>2376</v>
      </c>
      <c r="H2673" t="s">
        <v>13074</v>
      </c>
      <c r="I2673" s="4">
        <v>15000000</v>
      </c>
      <c r="J2673" s="4">
        <v>8080116</v>
      </c>
      <c r="K2673">
        <v>5.6</v>
      </c>
      <c r="L2673">
        <v>1.85</v>
      </c>
      <c r="M2673" t="s">
        <v>122</v>
      </c>
      <c r="N2673" t="s">
        <v>13072</v>
      </c>
      <c r="O2673">
        <v>6</v>
      </c>
      <c r="P2673" t="s">
        <v>1231</v>
      </c>
      <c r="Q2673">
        <v>8000</v>
      </c>
      <c r="R2673" t="s">
        <v>7123</v>
      </c>
      <c r="S2673">
        <v>625</v>
      </c>
      <c r="T2673" t="s">
        <v>1524</v>
      </c>
      <c r="U2673">
        <v>596</v>
      </c>
      <c r="V2673">
        <v>647</v>
      </c>
      <c r="W2673">
        <v>10732</v>
      </c>
      <c r="X2673">
        <v>0</v>
      </c>
      <c r="Y2673">
        <v>6562</v>
      </c>
      <c r="Z2673">
        <v>49</v>
      </c>
      <c r="AA2673">
        <v>66</v>
      </c>
      <c r="AB2673" t="s">
        <v>13075</v>
      </c>
    </row>
    <row r="2674" spans="1:28" x14ac:dyDescent="0.3">
      <c r="A2674" s="4" t="s">
        <v>13079</v>
      </c>
      <c r="B2674" t="s">
        <v>67</v>
      </c>
      <c r="C2674" t="s">
        <v>86</v>
      </c>
      <c r="D2674" t="s">
        <v>58</v>
      </c>
      <c r="E2674">
        <v>2008</v>
      </c>
      <c r="F2674">
        <v>107</v>
      </c>
      <c r="G2674" t="s">
        <v>9178</v>
      </c>
      <c r="H2674" t="s">
        <v>13081</v>
      </c>
      <c r="I2674" s="4">
        <v>15000000</v>
      </c>
      <c r="J2674" s="4">
        <v>7757130</v>
      </c>
      <c r="K2674">
        <v>8</v>
      </c>
      <c r="L2674">
        <v>2.35</v>
      </c>
      <c r="M2674" t="s">
        <v>612</v>
      </c>
      <c r="N2674" t="s">
        <v>13076</v>
      </c>
      <c r="O2674">
        <v>454</v>
      </c>
      <c r="P2674" t="s">
        <v>13078</v>
      </c>
      <c r="Q2674">
        <v>65</v>
      </c>
      <c r="R2674" t="s">
        <v>13077</v>
      </c>
      <c r="S2674">
        <v>49</v>
      </c>
      <c r="T2674" t="s">
        <v>13080</v>
      </c>
      <c r="U2674">
        <v>39</v>
      </c>
      <c r="V2674">
        <v>32000</v>
      </c>
      <c r="W2674">
        <v>173</v>
      </c>
      <c r="X2674">
        <v>1</v>
      </c>
      <c r="Y2674">
        <v>307639</v>
      </c>
      <c r="Z2674">
        <v>300</v>
      </c>
      <c r="AA2674">
        <v>513</v>
      </c>
      <c r="AB2674" t="s">
        <v>13082</v>
      </c>
    </row>
    <row r="2675" spans="1:28" x14ac:dyDescent="0.3">
      <c r="A2675" s="4" t="s">
        <v>13084</v>
      </c>
      <c r="B2675" t="s">
        <v>67</v>
      </c>
      <c r="C2675" t="s">
        <v>68</v>
      </c>
      <c r="D2675" t="s">
        <v>58</v>
      </c>
      <c r="E2675">
        <v>2013</v>
      </c>
      <c r="F2675">
        <v>95</v>
      </c>
      <c r="G2675" t="s">
        <v>1700</v>
      </c>
      <c r="H2675" t="s">
        <v>13086</v>
      </c>
      <c r="I2675" s="4">
        <v>15000000</v>
      </c>
      <c r="J2675" s="4">
        <v>9123834</v>
      </c>
      <c r="K2675">
        <v>5.3</v>
      </c>
      <c r="L2675">
        <v>2.35</v>
      </c>
      <c r="M2675" t="s">
        <v>69</v>
      </c>
      <c r="N2675" t="s">
        <v>13083</v>
      </c>
      <c r="O2675">
        <v>24</v>
      </c>
      <c r="P2675" t="s">
        <v>9764</v>
      </c>
      <c r="Q2675">
        <v>931</v>
      </c>
      <c r="R2675" t="s">
        <v>1737</v>
      </c>
      <c r="S2675">
        <v>539</v>
      </c>
      <c r="T2675" t="s">
        <v>13085</v>
      </c>
      <c r="U2675">
        <v>426</v>
      </c>
      <c r="V2675">
        <v>0</v>
      </c>
      <c r="W2675">
        <v>3322</v>
      </c>
      <c r="X2675">
        <v>6</v>
      </c>
      <c r="Y2675">
        <v>4065</v>
      </c>
      <c r="Z2675">
        <v>43</v>
      </c>
      <c r="AA2675">
        <v>33</v>
      </c>
      <c r="AB2675" t="s">
        <v>13087</v>
      </c>
    </row>
    <row r="2676" spans="1:28" x14ac:dyDescent="0.3">
      <c r="A2676" s="4" t="s">
        <v>13089</v>
      </c>
      <c r="B2676" t="s">
        <v>67</v>
      </c>
      <c r="C2676" t="s">
        <v>68</v>
      </c>
      <c r="D2676" t="s">
        <v>58</v>
      </c>
      <c r="E2676">
        <v>2008</v>
      </c>
      <c r="F2676">
        <v>102</v>
      </c>
      <c r="G2676" t="s">
        <v>6416</v>
      </c>
      <c r="H2676" t="s">
        <v>13090</v>
      </c>
      <c r="I2676" s="4">
        <v>15000000</v>
      </c>
      <c r="J2676" s="4">
        <v>6409206</v>
      </c>
      <c r="K2676">
        <v>6.2</v>
      </c>
      <c r="L2676">
        <v>1.85</v>
      </c>
      <c r="M2676" t="s">
        <v>69</v>
      </c>
      <c r="N2676" t="s">
        <v>13088</v>
      </c>
      <c r="O2676">
        <v>11</v>
      </c>
      <c r="P2676" t="s">
        <v>209</v>
      </c>
      <c r="Q2676">
        <v>15000</v>
      </c>
      <c r="R2676" t="s">
        <v>681</v>
      </c>
      <c r="S2676">
        <v>14000</v>
      </c>
      <c r="T2676" t="s">
        <v>856</v>
      </c>
      <c r="U2676">
        <v>1000</v>
      </c>
      <c r="V2676">
        <v>0</v>
      </c>
      <c r="W2676">
        <v>33153</v>
      </c>
      <c r="X2676">
        <v>4</v>
      </c>
      <c r="Y2676">
        <v>32311</v>
      </c>
      <c r="Z2676">
        <v>132</v>
      </c>
      <c r="AA2676">
        <v>104</v>
      </c>
      <c r="AB2676" t="s">
        <v>13091</v>
      </c>
    </row>
    <row r="2677" spans="1:28" x14ac:dyDescent="0.3">
      <c r="A2677" s="4" t="s">
        <v>13093</v>
      </c>
      <c r="B2677" t="s">
        <v>67</v>
      </c>
      <c r="C2677" t="s">
        <v>68</v>
      </c>
      <c r="D2677" t="s">
        <v>58</v>
      </c>
      <c r="E2677">
        <v>2009</v>
      </c>
      <c r="F2677">
        <v>88</v>
      </c>
      <c r="G2677" t="s">
        <v>1700</v>
      </c>
      <c r="H2677" t="s">
        <v>13094</v>
      </c>
      <c r="I2677" s="4">
        <v>15000000</v>
      </c>
      <c r="J2677" s="4">
        <v>6373693</v>
      </c>
      <c r="K2677">
        <v>5.3</v>
      </c>
      <c r="L2677">
        <v>1.85</v>
      </c>
      <c r="M2677" t="s">
        <v>69</v>
      </c>
      <c r="N2677" t="s">
        <v>13092</v>
      </c>
      <c r="O2677">
        <v>96</v>
      </c>
      <c r="P2677" t="s">
        <v>109</v>
      </c>
      <c r="Q2677">
        <v>24000</v>
      </c>
      <c r="R2677" t="s">
        <v>8218</v>
      </c>
      <c r="S2677">
        <v>971</v>
      </c>
      <c r="T2677" t="s">
        <v>10695</v>
      </c>
      <c r="U2677">
        <v>360</v>
      </c>
      <c r="V2677">
        <v>0</v>
      </c>
      <c r="W2677">
        <v>25637</v>
      </c>
      <c r="X2677">
        <v>1</v>
      </c>
      <c r="Y2677">
        <v>11498</v>
      </c>
      <c r="Z2677">
        <v>97</v>
      </c>
      <c r="AA2677">
        <v>53</v>
      </c>
      <c r="AB2677" t="s">
        <v>13095</v>
      </c>
    </row>
    <row r="2678" spans="1:28" x14ac:dyDescent="0.3">
      <c r="A2678" s="4" t="s">
        <v>13096</v>
      </c>
      <c r="B2678" t="s">
        <v>67</v>
      </c>
      <c r="C2678" t="s">
        <v>68</v>
      </c>
      <c r="D2678" t="s">
        <v>58</v>
      </c>
      <c r="E2678">
        <v>2012</v>
      </c>
      <c r="F2678">
        <v>106</v>
      </c>
      <c r="G2678" t="s">
        <v>19</v>
      </c>
      <c r="H2678" t="s">
        <v>13097</v>
      </c>
      <c r="I2678" s="4">
        <v>15000000</v>
      </c>
      <c r="J2678" s="4">
        <v>7556708</v>
      </c>
      <c r="K2678">
        <v>6.6</v>
      </c>
      <c r="L2678">
        <v>1.85</v>
      </c>
      <c r="M2678" t="s">
        <v>612</v>
      </c>
      <c r="N2678" t="s">
        <v>6050</v>
      </c>
      <c r="O2678">
        <v>835</v>
      </c>
      <c r="P2678" t="s">
        <v>1181</v>
      </c>
      <c r="Q2678">
        <v>13000</v>
      </c>
      <c r="R2678" t="s">
        <v>2514</v>
      </c>
      <c r="S2678">
        <v>826</v>
      </c>
      <c r="T2678" t="s">
        <v>6348</v>
      </c>
      <c r="U2678">
        <v>363</v>
      </c>
      <c r="V2678">
        <v>10000</v>
      </c>
      <c r="W2678">
        <v>14544</v>
      </c>
      <c r="X2678">
        <v>1</v>
      </c>
      <c r="Y2678">
        <v>30284</v>
      </c>
      <c r="Z2678">
        <v>242</v>
      </c>
      <c r="AA2678">
        <v>102</v>
      </c>
      <c r="AB2678" t="s">
        <v>13098</v>
      </c>
    </row>
    <row r="2679" spans="1:28" x14ac:dyDescent="0.3">
      <c r="A2679" s="4" t="s">
        <v>13099</v>
      </c>
      <c r="B2679" t="s">
        <v>67</v>
      </c>
      <c r="C2679" t="s">
        <v>68</v>
      </c>
      <c r="D2679" t="s">
        <v>58</v>
      </c>
      <c r="E2679">
        <v>2009</v>
      </c>
      <c r="F2679">
        <v>92</v>
      </c>
      <c r="G2679" t="s">
        <v>1700</v>
      </c>
      <c r="H2679" t="s">
        <v>13101</v>
      </c>
      <c r="I2679" s="4">
        <v>15000000</v>
      </c>
      <c r="J2679" s="4">
        <v>5306447</v>
      </c>
      <c r="K2679">
        <v>7.2</v>
      </c>
      <c r="L2679">
        <v>1.85</v>
      </c>
      <c r="M2679" t="s">
        <v>69</v>
      </c>
      <c r="N2679" t="s">
        <v>4013</v>
      </c>
      <c r="O2679">
        <v>11000</v>
      </c>
      <c r="P2679" t="s">
        <v>8316</v>
      </c>
      <c r="Q2679">
        <v>860</v>
      </c>
      <c r="R2679" t="s">
        <v>2804</v>
      </c>
      <c r="S2679">
        <v>658</v>
      </c>
      <c r="T2679" t="s">
        <v>13100</v>
      </c>
      <c r="U2679">
        <v>386</v>
      </c>
      <c r="V2679">
        <v>10000</v>
      </c>
      <c r="W2679">
        <v>2717</v>
      </c>
      <c r="X2679">
        <v>1</v>
      </c>
      <c r="Y2679">
        <v>58967</v>
      </c>
      <c r="Z2679">
        <v>218</v>
      </c>
      <c r="AA2679">
        <v>169</v>
      </c>
      <c r="AB2679" t="s">
        <v>13102</v>
      </c>
    </row>
    <row r="2680" spans="1:28" x14ac:dyDescent="0.3">
      <c r="A2680" s="4" t="s">
        <v>13104</v>
      </c>
      <c r="B2680" t="s">
        <v>67</v>
      </c>
      <c r="C2680" t="s">
        <v>68</v>
      </c>
      <c r="D2680" t="s">
        <v>24160</v>
      </c>
      <c r="E2680">
        <v>2000</v>
      </c>
      <c r="F2680">
        <v>105</v>
      </c>
      <c r="G2680" t="s">
        <v>1943</v>
      </c>
      <c r="H2680" t="s">
        <v>13105</v>
      </c>
      <c r="I2680" s="4">
        <v>15000000</v>
      </c>
      <c r="J2680" s="4">
        <v>5217498</v>
      </c>
      <c r="K2680">
        <v>4.5999999999999996</v>
      </c>
      <c r="L2680">
        <v>1.85</v>
      </c>
      <c r="M2680" t="s">
        <v>69</v>
      </c>
      <c r="N2680" t="s">
        <v>13103</v>
      </c>
      <c r="O2680">
        <v>52</v>
      </c>
      <c r="P2680" t="s">
        <v>9077</v>
      </c>
      <c r="Q2680">
        <v>477</v>
      </c>
      <c r="R2680" t="s">
        <v>6371</v>
      </c>
      <c r="S2680">
        <v>397</v>
      </c>
      <c r="T2680" t="s">
        <v>425</v>
      </c>
      <c r="U2680">
        <v>275</v>
      </c>
      <c r="V2680">
        <v>157</v>
      </c>
      <c r="W2680">
        <v>2312</v>
      </c>
      <c r="X2680">
        <v>4</v>
      </c>
      <c r="Y2680">
        <v>3668</v>
      </c>
      <c r="Z2680">
        <v>49</v>
      </c>
      <c r="AA2680">
        <v>85</v>
      </c>
      <c r="AB2680" t="s">
        <v>13106</v>
      </c>
    </row>
    <row r="2681" spans="1:28" x14ac:dyDescent="0.3">
      <c r="A2681" s="4" t="s">
        <v>13108</v>
      </c>
      <c r="B2681" t="s">
        <v>67</v>
      </c>
      <c r="C2681" t="s">
        <v>1487</v>
      </c>
      <c r="D2681" t="s">
        <v>58</v>
      </c>
      <c r="E2681">
        <v>2005</v>
      </c>
      <c r="F2681">
        <v>107</v>
      </c>
      <c r="G2681" t="s">
        <v>13107</v>
      </c>
      <c r="H2681" t="s">
        <v>13110</v>
      </c>
      <c r="I2681" s="4">
        <v>15000000</v>
      </c>
      <c r="J2681" s="4">
        <v>5023275</v>
      </c>
      <c r="K2681">
        <v>7.5</v>
      </c>
      <c r="L2681">
        <v>2.35</v>
      </c>
      <c r="M2681" t="s">
        <v>612</v>
      </c>
      <c r="N2681" t="s">
        <v>12569</v>
      </c>
      <c r="O2681">
        <v>0</v>
      </c>
      <c r="P2681" t="s">
        <v>12675</v>
      </c>
      <c r="Q2681">
        <v>572</v>
      </c>
      <c r="R2681" t="s">
        <v>5537</v>
      </c>
      <c r="S2681">
        <v>324</v>
      </c>
      <c r="T2681" t="s">
        <v>13109</v>
      </c>
      <c r="U2681">
        <v>289</v>
      </c>
      <c r="V2681">
        <v>0</v>
      </c>
      <c r="W2681">
        <v>1627</v>
      </c>
      <c r="X2681">
        <v>2</v>
      </c>
      <c r="Y2681">
        <v>34194</v>
      </c>
      <c r="Z2681">
        <v>172</v>
      </c>
      <c r="AA2681">
        <v>199</v>
      </c>
      <c r="AB2681" t="s">
        <v>13111</v>
      </c>
    </row>
    <row r="2682" spans="1:28" x14ac:dyDescent="0.3">
      <c r="A2682" s="4" t="s">
        <v>13113</v>
      </c>
      <c r="B2682" t="s">
        <v>67</v>
      </c>
      <c r="C2682" t="s">
        <v>1487</v>
      </c>
      <c r="D2682" t="s">
        <v>58</v>
      </c>
      <c r="E2682">
        <v>1999</v>
      </c>
      <c r="F2682">
        <v>120</v>
      </c>
      <c r="G2682" t="s">
        <v>3409</v>
      </c>
      <c r="H2682" t="s">
        <v>13114</v>
      </c>
      <c r="I2682" s="4">
        <v>15000000</v>
      </c>
      <c r="J2682" s="4">
        <v>4956401</v>
      </c>
      <c r="K2682">
        <v>6.5</v>
      </c>
      <c r="L2682">
        <v>1.85</v>
      </c>
      <c r="M2682" t="s">
        <v>69</v>
      </c>
      <c r="N2682" t="s">
        <v>13112</v>
      </c>
      <c r="O2682">
        <v>0</v>
      </c>
      <c r="P2682" t="s">
        <v>837</v>
      </c>
      <c r="Q2682">
        <v>49000</v>
      </c>
      <c r="R2682" t="s">
        <v>1839</v>
      </c>
      <c r="S2682">
        <v>1000</v>
      </c>
      <c r="T2682" t="s">
        <v>2051</v>
      </c>
      <c r="U2682">
        <v>693</v>
      </c>
      <c r="V2682">
        <v>0</v>
      </c>
      <c r="W2682">
        <v>51657</v>
      </c>
      <c r="X2682">
        <v>2</v>
      </c>
      <c r="Y2682">
        <v>12601</v>
      </c>
      <c r="Z2682">
        <v>68</v>
      </c>
      <c r="AA2682">
        <v>89</v>
      </c>
      <c r="AB2682" t="s">
        <v>13115</v>
      </c>
    </row>
    <row r="2683" spans="1:28" x14ac:dyDescent="0.3">
      <c r="A2683" s="4" t="s">
        <v>13117</v>
      </c>
      <c r="B2683" t="s">
        <v>67</v>
      </c>
      <c r="C2683" t="s">
        <v>68</v>
      </c>
      <c r="D2683" t="s">
        <v>58</v>
      </c>
      <c r="E2683">
        <v>2005</v>
      </c>
      <c r="F2683">
        <v>103</v>
      </c>
      <c r="G2683" t="s">
        <v>12455</v>
      </c>
      <c r="H2683" t="s">
        <v>13118</v>
      </c>
      <c r="I2683" s="4">
        <v>15000000</v>
      </c>
      <c r="J2683" s="4">
        <v>4235837</v>
      </c>
      <c r="K2683">
        <v>7.6</v>
      </c>
      <c r="L2683">
        <v>2.35</v>
      </c>
      <c r="M2683" t="s">
        <v>612</v>
      </c>
      <c r="N2683" t="s">
        <v>276</v>
      </c>
      <c r="O2683">
        <v>1000</v>
      </c>
      <c r="P2683" t="s">
        <v>124</v>
      </c>
      <c r="Q2683">
        <v>21000</v>
      </c>
      <c r="R2683" t="s">
        <v>13116</v>
      </c>
      <c r="S2683">
        <v>1000</v>
      </c>
      <c r="T2683" t="s">
        <v>2488</v>
      </c>
      <c r="U2683">
        <v>611</v>
      </c>
      <c r="V2683">
        <v>0</v>
      </c>
      <c r="W2683">
        <v>23932</v>
      </c>
      <c r="X2683">
        <v>2</v>
      </c>
      <c r="Y2683">
        <v>175962</v>
      </c>
      <c r="Z2683">
        <v>223</v>
      </c>
      <c r="AA2683">
        <v>336</v>
      </c>
      <c r="AB2683" t="s">
        <v>13119</v>
      </c>
    </row>
    <row r="2684" spans="1:28" x14ac:dyDescent="0.3">
      <c r="A2684" s="4" t="s">
        <v>13121</v>
      </c>
      <c r="B2684" t="s">
        <v>67</v>
      </c>
      <c r="C2684" t="s">
        <v>68</v>
      </c>
      <c r="D2684" t="s">
        <v>58</v>
      </c>
      <c r="E2684">
        <v>1999</v>
      </c>
      <c r="F2684">
        <v>92</v>
      </c>
      <c r="G2684" t="s">
        <v>8058</v>
      </c>
      <c r="H2684" t="s">
        <v>13122</v>
      </c>
      <c r="I2684" s="4">
        <v>20000000</v>
      </c>
      <c r="J2684" s="4">
        <v>4002955</v>
      </c>
      <c r="K2684">
        <v>6.2</v>
      </c>
      <c r="L2684">
        <v>1.85</v>
      </c>
      <c r="M2684" t="s">
        <v>612</v>
      </c>
      <c r="N2684" t="s">
        <v>13120</v>
      </c>
      <c r="O2684">
        <v>6</v>
      </c>
      <c r="P2684" t="s">
        <v>661</v>
      </c>
      <c r="Q2684">
        <v>890</v>
      </c>
      <c r="R2684" t="s">
        <v>442</v>
      </c>
      <c r="S2684">
        <v>729</v>
      </c>
      <c r="T2684" t="s">
        <v>2648</v>
      </c>
      <c r="U2684">
        <v>577</v>
      </c>
      <c r="V2684">
        <v>0</v>
      </c>
      <c r="W2684">
        <v>3654</v>
      </c>
      <c r="X2684">
        <v>0</v>
      </c>
      <c r="Y2684">
        <v>33745</v>
      </c>
      <c r="Z2684">
        <v>59</v>
      </c>
      <c r="AA2684">
        <v>198</v>
      </c>
      <c r="AB2684" t="s">
        <v>13123</v>
      </c>
    </row>
    <row r="2685" spans="1:28" x14ac:dyDescent="0.3">
      <c r="A2685" s="4" t="s">
        <v>13124</v>
      </c>
      <c r="B2685" t="s">
        <v>67</v>
      </c>
      <c r="C2685" t="s">
        <v>1487</v>
      </c>
      <c r="D2685" t="s">
        <v>58</v>
      </c>
      <c r="E2685">
        <v>2001</v>
      </c>
      <c r="F2685">
        <v>147</v>
      </c>
      <c r="G2685" t="s">
        <v>1943</v>
      </c>
      <c r="H2685" t="s">
        <v>13125</v>
      </c>
      <c r="I2685" s="4">
        <v>15000000</v>
      </c>
      <c r="J2685" s="4">
        <v>7219578</v>
      </c>
      <c r="K2685">
        <v>8</v>
      </c>
      <c r="L2685">
        <v>1.85</v>
      </c>
      <c r="M2685" t="s">
        <v>612</v>
      </c>
      <c r="N2685" t="s">
        <v>5877</v>
      </c>
      <c r="O2685">
        <v>0</v>
      </c>
      <c r="P2685" t="s">
        <v>235</v>
      </c>
      <c r="Q2685">
        <v>6000</v>
      </c>
      <c r="R2685" t="s">
        <v>4367</v>
      </c>
      <c r="S2685">
        <v>889</v>
      </c>
      <c r="T2685" t="s">
        <v>7146</v>
      </c>
      <c r="U2685">
        <v>669</v>
      </c>
      <c r="V2685">
        <v>16000</v>
      </c>
      <c r="W2685">
        <v>8484</v>
      </c>
      <c r="X2685">
        <v>1</v>
      </c>
      <c r="Y2685">
        <v>235992</v>
      </c>
      <c r="Z2685">
        <v>252</v>
      </c>
      <c r="AA2685">
        <v>1768</v>
      </c>
      <c r="AB2685" t="s">
        <v>13126</v>
      </c>
    </row>
    <row r="2686" spans="1:28" x14ac:dyDescent="0.3">
      <c r="A2686" s="4" t="s">
        <v>13129</v>
      </c>
      <c r="B2686" t="s">
        <v>67</v>
      </c>
      <c r="C2686" t="s">
        <v>68</v>
      </c>
      <c r="D2686" t="s">
        <v>58</v>
      </c>
      <c r="E2686">
        <v>2007</v>
      </c>
      <c r="F2686">
        <v>98</v>
      </c>
      <c r="G2686" t="s">
        <v>13128</v>
      </c>
      <c r="H2686" t="s">
        <v>13131</v>
      </c>
      <c r="I2686" s="4" t="s">
        <v>24161</v>
      </c>
      <c r="J2686" s="4">
        <v>3525161</v>
      </c>
      <c r="K2686">
        <v>5.5</v>
      </c>
      <c r="L2686">
        <v>2.35</v>
      </c>
      <c r="M2686" t="s">
        <v>69</v>
      </c>
      <c r="N2686" t="s">
        <v>13127</v>
      </c>
      <c r="O2686">
        <v>18</v>
      </c>
      <c r="P2686" t="s">
        <v>5181</v>
      </c>
      <c r="Q2686">
        <v>837</v>
      </c>
      <c r="R2686" t="s">
        <v>5333</v>
      </c>
      <c r="S2686">
        <v>400</v>
      </c>
      <c r="T2686" t="s">
        <v>13130</v>
      </c>
      <c r="U2686">
        <v>220</v>
      </c>
      <c r="V2686">
        <v>0</v>
      </c>
      <c r="W2686">
        <v>1675</v>
      </c>
      <c r="X2686">
        <v>0</v>
      </c>
      <c r="Y2686">
        <v>15388</v>
      </c>
      <c r="Z2686">
        <v>106</v>
      </c>
      <c r="AA2686">
        <v>190</v>
      </c>
      <c r="AB2686" t="s">
        <v>13132</v>
      </c>
    </row>
    <row r="2687" spans="1:28" x14ac:dyDescent="0.3">
      <c r="A2687" s="4" t="s">
        <v>13133</v>
      </c>
      <c r="B2687" t="s">
        <v>67</v>
      </c>
      <c r="C2687" t="s">
        <v>68</v>
      </c>
      <c r="D2687" t="s">
        <v>58</v>
      </c>
      <c r="E2687">
        <v>2010</v>
      </c>
      <c r="F2687">
        <v>98</v>
      </c>
      <c r="G2687" t="s">
        <v>1437</v>
      </c>
      <c r="H2687" t="s">
        <v>13134</v>
      </c>
      <c r="I2687" s="4">
        <v>22000000</v>
      </c>
      <c r="J2687" s="4">
        <v>3247816</v>
      </c>
      <c r="K2687">
        <v>6.3</v>
      </c>
      <c r="L2687">
        <v>1.85</v>
      </c>
      <c r="M2687" t="s">
        <v>612</v>
      </c>
      <c r="N2687" t="s">
        <v>4013</v>
      </c>
      <c r="O2687">
        <v>11000</v>
      </c>
      <c r="P2687" t="s">
        <v>788</v>
      </c>
      <c r="Q2687">
        <v>12000</v>
      </c>
      <c r="R2687" t="s">
        <v>235</v>
      </c>
      <c r="S2687">
        <v>6000</v>
      </c>
      <c r="T2687" t="s">
        <v>385</v>
      </c>
      <c r="U2687">
        <v>557</v>
      </c>
      <c r="V2687">
        <v>0</v>
      </c>
      <c r="W2687">
        <v>19310</v>
      </c>
      <c r="X2687">
        <v>0</v>
      </c>
      <c r="Y2687">
        <v>36145</v>
      </c>
      <c r="Z2687">
        <v>223</v>
      </c>
      <c r="AA2687">
        <v>108</v>
      </c>
      <c r="AB2687" t="s">
        <v>13135</v>
      </c>
    </row>
    <row r="2688" spans="1:28" x14ac:dyDescent="0.3">
      <c r="A2688" s="4" t="s">
        <v>13137</v>
      </c>
      <c r="B2688" t="s">
        <v>67</v>
      </c>
      <c r="C2688" t="s">
        <v>86</v>
      </c>
      <c r="D2688" t="s">
        <v>58</v>
      </c>
      <c r="E2688">
        <v>2010</v>
      </c>
      <c r="F2688">
        <v>103</v>
      </c>
      <c r="G2688" t="s">
        <v>5500</v>
      </c>
      <c r="H2688" t="s">
        <v>13138</v>
      </c>
      <c r="I2688" s="4">
        <v>15000000</v>
      </c>
      <c r="J2688" s="4">
        <v>2412045</v>
      </c>
      <c r="K2688">
        <v>7.2</v>
      </c>
      <c r="L2688">
        <v>2.35</v>
      </c>
      <c r="M2688" t="s">
        <v>612</v>
      </c>
      <c r="N2688" t="s">
        <v>13136</v>
      </c>
      <c r="O2688">
        <v>132</v>
      </c>
      <c r="P2688" t="s">
        <v>208</v>
      </c>
      <c r="Q2688">
        <v>10000</v>
      </c>
      <c r="R2688" t="s">
        <v>2848</v>
      </c>
      <c r="S2688">
        <v>882</v>
      </c>
      <c r="T2688" t="s">
        <v>3530</v>
      </c>
      <c r="U2688">
        <v>844</v>
      </c>
      <c r="V2688">
        <v>33000</v>
      </c>
      <c r="W2688">
        <v>12867</v>
      </c>
      <c r="X2688">
        <v>0</v>
      </c>
      <c r="Y2688">
        <v>109873</v>
      </c>
      <c r="Z2688">
        <v>328</v>
      </c>
      <c r="AA2688">
        <v>320</v>
      </c>
      <c r="AB2688" t="s">
        <v>13139</v>
      </c>
    </row>
    <row r="2689" spans="1:28" x14ac:dyDescent="0.3">
      <c r="A2689" s="4" t="s">
        <v>24108</v>
      </c>
      <c r="B2689" t="s">
        <v>67</v>
      </c>
      <c r="C2689" t="s">
        <v>68</v>
      </c>
      <c r="D2689" t="s">
        <v>58</v>
      </c>
      <c r="E2689" t="s">
        <v>24161</v>
      </c>
      <c r="F2689">
        <v>286</v>
      </c>
      <c r="G2689" t="s">
        <v>2835</v>
      </c>
      <c r="H2689" t="s">
        <v>13141</v>
      </c>
      <c r="I2689" s="4" t="s">
        <v>24161</v>
      </c>
      <c r="J2689" s="4" t="s">
        <v>24161</v>
      </c>
      <c r="K2689">
        <v>7.9</v>
      </c>
      <c r="L2689">
        <v>1.78</v>
      </c>
      <c r="M2689" t="s">
        <v>24161</v>
      </c>
      <c r="N2689" t="s">
        <v>24161</v>
      </c>
      <c r="O2689" t="s">
        <v>24161</v>
      </c>
      <c r="P2689" t="s">
        <v>13140</v>
      </c>
      <c r="Q2689">
        <v>857</v>
      </c>
      <c r="R2689" t="s">
        <v>11098</v>
      </c>
      <c r="S2689">
        <v>555</v>
      </c>
      <c r="T2689" t="s">
        <v>2053</v>
      </c>
      <c r="U2689">
        <v>527</v>
      </c>
      <c r="V2689">
        <v>733</v>
      </c>
      <c r="W2689">
        <v>3809</v>
      </c>
      <c r="X2689">
        <v>3</v>
      </c>
      <c r="Y2689">
        <v>3828</v>
      </c>
      <c r="Z2689">
        <v>9</v>
      </c>
      <c r="AA2689">
        <v>39</v>
      </c>
      <c r="AB2689" t="s">
        <v>13142</v>
      </c>
    </row>
    <row r="2690" spans="1:28" x14ac:dyDescent="0.3">
      <c r="A2690" s="4" t="s">
        <v>13144</v>
      </c>
      <c r="B2690" t="s">
        <v>67</v>
      </c>
      <c r="C2690" t="s">
        <v>3583</v>
      </c>
      <c r="D2690" t="s">
        <v>58</v>
      </c>
      <c r="E2690">
        <v>2008</v>
      </c>
      <c r="F2690">
        <v>111</v>
      </c>
      <c r="G2690" t="s">
        <v>2161</v>
      </c>
      <c r="H2690" t="s">
        <v>13146</v>
      </c>
      <c r="I2690" s="4">
        <v>15000000</v>
      </c>
      <c r="J2690" s="4">
        <v>2203641</v>
      </c>
      <c r="K2690">
        <v>6.7</v>
      </c>
      <c r="L2690">
        <v>2.35</v>
      </c>
      <c r="M2690" t="s">
        <v>612</v>
      </c>
      <c r="N2690" t="s">
        <v>13143</v>
      </c>
      <c r="O2690">
        <v>122</v>
      </c>
      <c r="P2690" t="s">
        <v>233</v>
      </c>
      <c r="Q2690">
        <v>918</v>
      </c>
      <c r="R2690" t="s">
        <v>9027</v>
      </c>
      <c r="S2690">
        <v>278</v>
      </c>
      <c r="T2690" t="s">
        <v>13145</v>
      </c>
      <c r="U2690">
        <v>25</v>
      </c>
      <c r="V2690">
        <v>0</v>
      </c>
      <c r="W2690">
        <v>1252</v>
      </c>
      <c r="X2690">
        <v>0</v>
      </c>
      <c r="Y2690">
        <v>42792</v>
      </c>
      <c r="Z2690">
        <v>150</v>
      </c>
      <c r="AA2690">
        <v>162</v>
      </c>
      <c r="AB2690" t="s">
        <v>13147</v>
      </c>
    </row>
    <row r="2691" spans="1:28" x14ac:dyDescent="0.3">
      <c r="A2691" s="4" t="s">
        <v>13149</v>
      </c>
      <c r="B2691" t="s">
        <v>67</v>
      </c>
      <c r="C2691" t="s">
        <v>68</v>
      </c>
      <c r="D2691" t="s">
        <v>58</v>
      </c>
      <c r="E2691">
        <v>1986</v>
      </c>
      <c r="F2691">
        <v>98</v>
      </c>
      <c r="G2691" t="s">
        <v>1378</v>
      </c>
      <c r="H2691" t="s">
        <v>13151</v>
      </c>
      <c r="I2691" s="4">
        <v>15000000</v>
      </c>
      <c r="J2691" s="4">
        <v>1953732</v>
      </c>
      <c r="K2691">
        <v>5.3</v>
      </c>
      <c r="L2691">
        <v>2.35</v>
      </c>
      <c r="M2691" t="s">
        <v>612</v>
      </c>
      <c r="N2691" t="s">
        <v>13148</v>
      </c>
      <c r="O2691">
        <v>70</v>
      </c>
      <c r="P2691" t="s">
        <v>6354</v>
      </c>
      <c r="Q2691">
        <v>876</v>
      </c>
      <c r="R2691" t="s">
        <v>3790</v>
      </c>
      <c r="S2691">
        <v>324</v>
      </c>
      <c r="T2691" t="s">
        <v>13150</v>
      </c>
      <c r="U2691">
        <v>90</v>
      </c>
      <c r="V2691">
        <v>843</v>
      </c>
      <c r="W2691">
        <v>1351</v>
      </c>
      <c r="X2691">
        <v>0</v>
      </c>
      <c r="Y2691">
        <v>4996</v>
      </c>
      <c r="Z2691">
        <v>21</v>
      </c>
      <c r="AA2691">
        <v>62</v>
      </c>
      <c r="AB2691" t="s">
        <v>13152</v>
      </c>
    </row>
    <row r="2692" spans="1:28" x14ac:dyDescent="0.3">
      <c r="A2692" s="4" t="s">
        <v>13154</v>
      </c>
      <c r="B2692" t="s">
        <v>67</v>
      </c>
      <c r="C2692" t="s">
        <v>68</v>
      </c>
      <c r="D2692" t="s">
        <v>58</v>
      </c>
      <c r="E2692">
        <v>1999</v>
      </c>
      <c r="F2692">
        <v>111</v>
      </c>
      <c r="G2692" t="s">
        <v>9178</v>
      </c>
      <c r="H2692" t="s">
        <v>13155</v>
      </c>
      <c r="I2692" s="4">
        <v>15000000</v>
      </c>
      <c r="J2692" s="4">
        <v>1954202</v>
      </c>
      <c r="K2692">
        <v>6.3</v>
      </c>
      <c r="L2692">
        <v>2.35</v>
      </c>
      <c r="M2692" t="s">
        <v>69</v>
      </c>
      <c r="N2692" t="s">
        <v>13153</v>
      </c>
      <c r="O2692">
        <v>0</v>
      </c>
      <c r="P2692" t="s">
        <v>3799</v>
      </c>
      <c r="Q2692">
        <v>783</v>
      </c>
      <c r="R2692" t="s">
        <v>3928</v>
      </c>
      <c r="S2692">
        <v>664</v>
      </c>
      <c r="T2692" t="s">
        <v>1491</v>
      </c>
      <c r="U2692">
        <v>617</v>
      </c>
      <c r="V2692">
        <v>391</v>
      </c>
      <c r="W2692">
        <v>4834</v>
      </c>
      <c r="X2692">
        <v>0</v>
      </c>
      <c r="Y2692">
        <v>5917</v>
      </c>
      <c r="Z2692">
        <v>28</v>
      </c>
      <c r="AA2692">
        <v>71</v>
      </c>
      <c r="AB2692" t="s">
        <v>13156</v>
      </c>
    </row>
    <row r="2693" spans="1:28" x14ac:dyDescent="0.3">
      <c r="A2693" s="4" t="s">
        <v>13157</v>
      </c>
      <c r="B2693" t="s">
        <v>67</v>
      </c>
      <c r="C2693" t="s">
        <v>68</v>
      </c>
      <c r="D2693" t="s">
        <v>58</v>
      </c>
      <c r="E2693">
        <v>2007</v>
      </c>
      <c r="F2693">
        <v>111</v>
      </c>
      <c r="G2693" t="s">
        <v>6644</v>
      </c>
      <c r="H2693" t="s">
        <v>13158</v>
      </c>
      <c r="I2693" s="4">
        <v>15000000</v>
      </c>
      <c r="J2693" s="4">
        <v>1294640</v>
      </c>
      <c r="K2693">
        <v>6.5</v>
      </c>
      <c r="L2693">
        <v>1.85</v>
      </c>
      <c r="M2693" t="s">
        <v>612</v>
      </c>
      <c r="N2693" t="s">
        <v>11988</v>
      </c>
      <c r="O2693">
        <v>0</v>
      </c>
      <c r="P2693" t="s">
        <v>235</v>
      </c>
      <c r="Q2693">
        <v>6000</v>
      </c>
      <c r="R2693" t="s">
        <v>4567</v>
      </c>
      <c r="S2693">
        <v>294</v>
      </c>
      <c r="T2693" t="s">
        <v>4811</v>
      </c>
      <c r="U2693">
        <v>287</v>
      </c>
      <c r="V2693">
        <v>0</v>
      </c>
      <c r="W2693">
        <v>6748</v>
      </c>
      <c r="X2693">
        <v>0</v>
      </c>
      <c r="Y2693">
        <v>69569</v>
      </c>
      <c r="Z2693">
        <v>250</v>
      </c>
      <c r="AA2693">
        <v>436</v>
      </c>
      <c r="AB2693" t="s">
        <v>13159</v>
      </c>
    </row>
    <row r="2694" spans="1:28" x14ac:dyDescent="0.3">
      <c r="A2694" s="4" t="s">
        <v>13163</v>
      </c>
      <c r="B2694" t="s">
        <v>67</v>
      </c>
      <c r="C2694" t="s">
        <v>13167</v>
      </c>
      <c r="D2694" t="s">
        <v>58</v>
      </c>
      <c r="E2694">
        <v>2014</v>
      </c>
      <c r="F2694">
        <v>100</v>
      </c>
      <c r="G2694" t="s">
        <v>2700</v>
      </c>
      <c r="H2694" t="s">
        <v>13165</v>
      </c>
      <c r="I2694" s="4" t="s">
        <v>24161</v>
      </c>
      <c r="J2694" s="4" t="s">
        <v>24161</v>
      </c>
      <c r="K2694">
        <v>5.6</v>
      </c>
      <c r="L2694">
        <v>2.35</v>
      </c>
      <c r="M2694" t="s">
        <v>24161</v>
      </c>
      <c r="N2694" t="s">
        <v>13160</v>
      </c>
      <c r="O2694">
        <v>5</v>
      </c>
      <c r="P2694" t="s">
        <v>13162</v>
      </c>
      <c r="Q2694">
        <v>192</v>
      </c>
      <c r="R2694" t="s">
        <v>13161</v>
      </c>
      <c r="S2694">
        <v>134</v>
      </c>
      <c r="T2694" t="s">
        <v>13164</v>
      </c>
      <c r="U2694">
        <v>46</v>
      </c>
      <c r="V2694">
        <v>708</v>
      </c>
      <c r="W2694">
        <v>527</v>
      </c>
      <c r="X2694">
        <v>0</v>
      </c>
      <c r="Y2694">
        <v>1933</v>
      </c>
      <c r="Z2694">
        <v>17</v>
      </c>
      <c r="AA2694">
        <v>13</v>
      </c>
      <c r="AB2694" t="s">
        <v>13166</v>
      </c>
    </row>
    <row r="2695" spans="1:28" x14ac:dyDescent="0.3">
      <c r="A2695" s="4" t="s">
        <v>13168</v>
      </c>
      <c r="B2695" t="s">
        <v>67</v>
      </c>
      <c r="C2695" t="s">
        <v>295</v>
      </c>
      <c r="D2695" t="s">
        <v>58</v>
      </c>
      <c r="E2695">
        <v>1999</v>
      </c>
      <c r="F2695">
        <v>116</v>
      </c>
      <c r="G2695" t="s">
        <v>4085</v>
      </c>
      <c r="H2695" t="s">
        <v>13169</v>
      </c>
      <c r="I2695" s="4" t="s">
        <v>24161</v>
      </c>
      <c r="J2695" s="4">
        <v>819852</v>
      </c>
      <c r="K2695">
        <v>7</v>
      </c>
      <c r="L2695">
        <v>2.35</v>
      </c>
      <c r="M2695" t="s">
        <v>69</v>
      </c>
      <c r="N2695" t="s">
        <v>8627</v>
      </c>
      <c r="O2695">
        <v>460</v>
      </c>
      <c r="P2695" t="s">
        <v>2416</v>
      </c>
      <c r="Q2695">
        <v>5000</v>
      </c>
      <c r="R2695" t="s">
        <v>12106</v>
      </c>
      <c r="S2695">
        <v>203</v>
      </c>
      <c r="T2695" t="s">
        <v>12281</v>
      </c>
      <c r="U2695">
        <v>71</v>
      </c>
      <c r="V2695">
        <v>284</v>
      </c>
      <c r="W2695">
        <v>5426</v>
      </c>
      <c r="X2695">
        <v>0</v>
      </c>
      <c r="Y2695">
        <v>6690</v>
      </c>
      <c r="Z2695">
        <v>95</v>
      </c>
      <c r="AA2695">
        <v>83</v>
      </c>
      <c r="AB2695" t="s">
        <v>13170</v>
      </c>
    </row>
    <row r="2696" spans="1:28" x14ac:dyDescent="0.3">
      <c r="A2696" s="4" t="s">
        <v>13174</v>
      </c>
      <c r="B2696" t="s">
        <v>8719</v>
      </c>
      <c r="C2696" t="s">
        <v>793</v>
      </c>
      <c r="D2696" t="s">
        <v>24160</v>
      </c>
      <c r="E2696">
        <v>1927</v>
      </c>
      <c r="F2696">
        <v>145</v>
      </c>
      <c r="G2696" t="s">
        <v>1868</v>
      </c>
      <c r="H2696" t="s">
        <v>13176</v>
      </c>
      <c r="I2696" s="4">
        <v>6000000</v>
      </c>
      <c r="J2696" s="4">
        <v>26435</v>
      </c>
      <c r="K2696">
        <v>8.3000000000000007</v>
      </c>
      <c r="L2696">
        <v>1.33</v>
      </c>
      <c r="M2696" t="s">
        <v>4835</v>
      </c>
      <c r="N2696" t="s">
        <v>13171</v>
      </c>
      <c r="O2696">
        <v>756</v>
      </c>
      <c r="P2696" t="s">
        <v>13173</v>
      </c>
      <c r="Q2696">
        <v>136</v>
      </c>
      <c r="R2696" t="s">
        <v>13172</v>
      </c>
      <c r="S2696">
        <v>23</v>
      </c>
      <c r="T2696" t="s">
        <v>13175</v>
      </c>
      <c r="U2696">
        <v>18</v>
      </c>
      <c r="V2696">
        <v>12000</v>
      </c>
      <c r="W2696">
        <v>203</v>
      </c>
      <c r="X2696">
        <v>1</v>
      </c>
      <c r="Y2696">
        <v>111841</v>
      </c>
      <c r="Z2696">
        <v>260</v>
      </c>
      <c r="AA2696">
        <v>413</v>
      </c>
      <c r="AB2696" t="s">
        <v>13177</v>
      </c>
    </row>
    <row r="2697" spans="1:28" x14ac:dyDescent="0.3">
      <c r="A2697" s="4" t="s">
        <v>13178</v>
      </c>
      <c r="B2697" t="s">
        <v>1486</v>
      </c>
      <c r="C2697" t="s">
        <v>1487</v>
      </c>
      <c r="D2697" t="s">
        <v>58</v>
      </c>
      <c r="E2697">
        <v>2004</v>
      </c>
      <c r="F2697">
        <v>84</v>
      </c>
      <c r="G2697" t="s">
        <v>361</v>
      </c>
      <c r="H2697" t="s">
        <v>13180</v>
      </c>
      <c r="I2697" s="4">
        <v>12000000</v>
      </c>
      <c r="J2697" s="4">
        <v>1197786</v>
      </c>
      <c r="K2697">
        <v>7.2</v>
      </c>
      <c r="L2697">
        <v>2.35</v>
      </c>
      <c r="M2697" t="s">
        <v>612</v>
      </c>
      <c r="N2697" t="s">
        <v>4970</v>
      </c>
      <c r="O2697">
        <v>180</v>
      </c>
      <c r="P2697" t="s">
        <v>5898</v>
      </c>
      <c r="Q2697">
        <v>510</v>
      </c>
      <c r="R2697" t="s">
        <v>1641</v>
      </c>
      <c r="S2697">
        <v>297</v>
      </c>
      <c r="T2697" t="s">
        <v>13179</v>
      </c>
      <c r="U2697">
        <v>58</v>
      </c>
      <c r="V2697">
        <v>0</v>
      </c>
      <c r="W2697">
        <v>962</v>
      </c>
      <c r="X2697">
        <v>2</v>
      </c>
      <c r="Y2697">
        <v>55928</v>
      </c>
      <c r="Z2697">
        <v>141</v>
      </c>
      <c r="AA2697">
        <v>157</v>
      </c>
      <c r="AB2697" t="s">
        <v>13181</v>
      </c>
    </row>
    <row r="2698" spans="1:28" x14ac:dyDescent="0.3">
      <c r="A2698" s="4" t="s">
        <v>13182</v>
      </c>
      <c r="B2698" t="s">
        <v>67</v>
      </c>
      <c r="C2698" t="s">
        <v>68</v>
      </c>
      <c r="D2698" t="s">
        <v>58</v>
      </c>
      <c r="E2698">
        <v>1995</v>
      </c>
      <c r="F2698">
        <v>115</v>
      </c>
      <c r="G2698" t="s">
        <v>1954</v>
      </c>
      <c r="H2698" t="s">
        <v>13183</v>
      </c>
      <c r="I2698" s="4">
        <v>7000000</v>
      </c>
      <c r="J2698" s="4">
        <v>529766</v>
      </c>
      <c r="K2698">
        <v>6.8</v>
      </c>
      <c r="L2698">
        <v>1.85</v>
      </c>
      <c r="M2698" t="s">
        <v>612</v>
      </c>
      <c r="N2698" t="s">
        <v>5168</v>
      </c>
      <c r="O2698">
        <v>39</v>
      </c>
      <c r="P2698" t="s">
        <v>299</v>
      </c>
      <c r="Q2698">
        <v>12000</v>
      </c>
      <c r="R2698" t="s">
        <v>3843</v>
      </c>
      <c r="S2698">
        <v>970</v>
      </c>
      <c r="T2698" t="s">
        <v>4215</v>
      </c>
      <c r="U2698">
        <v>642</v>
      </c>
      <c r="V2698">
        <v>0</v>
      </c>
      <c r="W2698">
        <v>14889</v>
      </c>
      <c r="X2698">
        <v>2</v>
      </c>
      <c r="Y2698">
        <v>22345</v>
      </c>
      <c r="Z2698">
        <v>52</v>
      </c>
      <c r="AA2698">
        <v>144</v>
      </c>
      <c r="AB2698" t="s">
        <v>13184</v>
      </c>
    </row>
    <row r="2699" spans="1:28" x14ac:dyDescent="0.3">
      <c r="A2699" s="4" t="s">
        <v>13186</v>
      </c>
      <c r="B2699" t="s">
        <v>1965</v>
      </c>
      <c r="C2699" t="s">
        <v>12632</v>
      </c>
      <c r="D2699" t="s">
        <v>58</v>
      </c>
      <c r="E2699">
        <v>2015</v>
      </c>
      <c r="F2699">
        <v>105</v>
      </c>
      <c r="G2699" t="s">
        <v>803</v>
      </c>
      <c r="H2699" t="s">
        <v>13188</v>
      </c>
      <c r="I2699" s="4">
        <v>15000000</v>
      </c>
      <c r="J2699" s="4">
        <v>613556</v>
      </c>
      <c r="K2699">
        <v>6.4</v>
      </c>
      <c r="L2699">
        <v>1.37</v>
      </c>
      <c r="M2699" t="s">
        <v>4835</v>
      </c>
      <c r="N2699" t="s">
        <v>13185</v>
      </c>
      <c r="O2699">
        <v>141</v>
      </c>
      <c r="P2699" t="s">
        <v>10564</v>
      </c>
      <c r="Q2699">
        <v>1000</v>
      </c>
      <c r="R2699" t="s">
        <v>12627</v>
      </c>
      <c r="S2699">
        <v>103</v>
      </c>
      <c r="T2699" t="s">
        <v>13187</v>
      </c>
      <c r="U2699">
        <v>56</v>
      </c>
      <c r="V2699">
        <v>0</v>
      </c>
      <c r="W2699">
        <v>1172</v>
      </c>
      <c r="X2699">
        <v>1</v>
      </c>
      <c r="Y2699">
        <v>9427</v>
      </c>
      <c r="Z2699">
        <v>205</v>
      </c>
      <c r="AA2699">
        <v>87</v>
      </c>
      <c r="AB2699" t="s">
        <v>13189</v>
      </c>
    </row>
    <row r="2700" spans="1:28" x14ac:dyDescent="0.3">
      <c r="A2700" s="4" t="s">
        <v>13191</v>
      </c>
      <c r="B2700" t="s">
        <v>67</v>
      </c>
      <c r="C2700" t="s">
        <v>86</v>
      </c>
      <c r="D2700" t="s">
        <v>58</v>
      </c>
      <c r="E2700">
        <v>2001</v>
      </c>
      <c r="F2700">
        <v>98</v>
      </c>
      <c r="G2700" t="s">
        <v>13190</v>
      </c>
      <c r="H2700" t="s">
        <v>13192</v>
      </c>
      <c r="I2700" s="4">
        <v>15000000</v>
      </c>
      <c r="J2700" s="4">
        <v>353743</v>
      </c>
      <c r="K2700">
        <v>6.9</v>
      </c>
      <c r="L2700">
        <v>2.35</v>
      </c>
      <c r="M2700" t="s">
        <v>612</v>
      </c>
      <c r="N2700" t="s">
        <v>12013</v>
      </c>
      <c r="O2700">
        <v>34</v>
      </c>
      <c r="P2700" t="s">
        <v>2343</v>
      </c>
      <c r="Q2700">
        <v>936</v>
      </c>
      <c r="R2700" t="s">
        <v>1342</v>
      </c>
      <c r="S2700">
        <v>826</v>
      </c>
      <c r="T2700" t="s">
        <v>3711</v>
      </c>
      <c r="U2700">
        <v>730</v>
      </c>
      <c r="V2700">
        <v>664</v>
      </c>
      <c r="W2700">
        <v>3578</v>
      </c>
      <c r="X2700">
        <v>1</v>
      </c>
      <c r="Y2700">
        <v>20730</v>
      </c>
      <c r="Z2700">
        <v>109</v>
      </c>
      <c r="AA2700">
        <v>111</v>
      </c>
      <c r="AB2700" t="s">
        <v>13193</v>
      </c>
    </row>
    <row r="2701" spans="1:28" x14ac:dyDescent="0.3">
      <c r="A2701" s="4" t="s">
        <v>13197</v>
      </c>
      <c r="B2701" t="s">
        <v>5641</v>
      </c>
      <c r="C2701" t="s">
        <v>7165</v>
      </c>
      <c r="D2701" t="s">
        <v>58</v>
      </c>
      <c r="E2701">
        <v>2003</v>
      </c>
      <c r="F2701">
        <v>99</v>
      </c>
      <c r="G2701" t="s">
        <v>1943</v>
      </c>
      <c r="H2701" t="s">
        <v>13199</v>
      </c>
      <c r="I2701" s="4" t="s">
        <v>24161</v>
      </c>
      <c r="J2701" s="4">
        <v>502028</v>
      </c>
      <c r="K2701">
        <v>8</v>
      </c>
      <c r="L2701">
        <v>1.85</v>
      </c>
      <c r="M2701" t="s">
        <v>5613</v>
      </c>
      <c r="N2701" t="s">
        <v>13194</v>
      </c>
      <c r="O2701">
        <v>445</v>
      </c>
      <c r="P2701" t="s">
        <v>13196</v>
      </c>
      <c r="Q2701">
        <v>20</v>
      </c>
      <c r="R2701" t="s">
        <v>13195</v>
      </c>
      <c r="S2701">
        <v>13</v>
      </c>
      <c r="T2701" t="s">
        <v>13198</v>
      </c>
      <c r="U2701">
        <v>9</v>
      </c>
      <c r="V2701">
        <v>0</v>
      </c>
      <c r="W2701">
        <v>48</v>
      </c>
      <c r="X2701">
        <v>0</v>
      </c>
      <c r="Y2701">
        <v>31589</v>
      </c>
      <c r="Z2701">
        <v>103</v>
      </c>
      <c r="AA2701">
        <v>172</v>
      </c>
      <c r="AB2701" t="s">
        <v>13200</v>
      </c>
    </row>
    <row r="2702" spans="1:28" x14ac:dyDescent="0.3">
      <c r="A2702" s="4" t="s">
        <v>13204</v>
      </c>
      <c r="B2702" t="s">
        <v>13208</v>
      </c>
      <c r="C2702" t="s">
        <v>13209</v>
      </c>
      <c r="D2702" t="s">
        <v>58</v>
      </c>
      <c r="E2702">
        <v>2008</v>
      </c>
      <c r="F2702">
        <v>110</v>
      </c>
      <c r="G2702" t="s">
        <v>4</v>
      </c>
      <c r="H2702" t="s">
        <v>13206</v>
      </c>
      <c r="I2702" s="4">
        <v>300000000</v>
      </c>
      <c r="J2702" s="4">
        <v>102055</v>
      </c>
      <c r="K2702">
        <v>6.2</v>
      </c>
      <c r="L2702">
        <v>2.35</v>
      </c>
      <c r="M2702" t="s">
        <v>612</v>
      </c>
      <c r="N2702" t="s">
        <v>13201</v>
      </c>
      <c r="O2702">
        <v>0</v>
      </c>
      <c r="P2702" t="s">
        <v>13203</v>
      </c>
      <c r="Q2702">
        <v>64</v>
      </c>
      <c r="R2702" t="s">
        <v>13202</v>
      </c>
      <c r="S2702">
        <v>45</v>
      </c>
      <c r="T2702" t="s">
        <v>13205</v>
      </c>
      <c r="U2702">
        <v>7</v>
      </c>
      <c r="V2702">
        <v>0</v>
      </c>
      <c r="W2702">
        <v>134</v>
      </c>
      <c r="X2702">
        <v>0</v>
      </c>
      <c r="Y2702">
        <v>24570</v>
      </c>
      <c r="Z2702">
        <v>110</v>
      </c>
      <c r="AA2702">
        <v>72</v>
      </c>
      <c r="AB2702" t="s">
        <v>13207</v>
      </c>
    </row>
    <row r="2703" spans="1:28" x14ac:dyDescent="0.3">
      <c r="A2703" s="4" t="s">
        <v>13212</v>
      </c>
      <c r="B2703" t="s">
        <v>67</v>
      </c>
      <c r="C2703" t="s">
        <v>86</v>
      </c>
      <c r="D2703" t="s">
        <v>58</v>
      </c>
      <c r="E2703">
        <v>2010</v>
      </c>
      <c r="F2703">
        <v>97</v>
      </c>
      <c r="G2703" t="s">
        <v>13211</v>
      </c>
      <c r="H2703" t="s">
        <v>13213</v>
      </c>
      <c r="I2703" s="4" t="s">
        <v>24161</v>
      </c>
      <c r="J2703" s="4">
        <v>122288</v>
      </c>
      <c r="K2703">
        <v>6.4</v>
      </c>
      <c r="L2703">
        <v>2.35</v>
      </c>
      <c r="M2703" t="s">
        <v>612</v>
      </c>
      <c r="N2703" t="s">
        <v>7867</v>
      </c>
      <c r="O2703">
        <v>197</v>
      </c>
      <c r="P2703" t="s">
        <v>485</v>
      </c>
      <c r="Q2703">
        <v>13000</v>
      </c>
      <c r="R2703" t="s">
        <v>13210</v>
      </c>
      <c r="S2703">
        <v>794</v>
      </c>
      <c r="T2703" t="s">
        <v>1262</v>
      </c>
      <c r="U2703">
        <v>570</v>
      </c>
      <c r="V2703">
        <v>0</v>
      </c>
      <c r="W2703">
        <v>15293</v>
      </c>
      <c r="X2703">
        <v>0</v>
      </c>
      <c r="Y2703">
        <v>64777</v>
      </c>
      <c r="Z2703">
        <v>195</v>
      </c>
      <c r="AA2703">
        <v>201</v>
      </c>
      <c r="AB2703" t="s">
        <v>13214</v>
      </c>
    </row>
    <row r="2704" spans="1:28" x14ac:dyDescent="0.3">
      <c r="A2704" s="4" t="s">
        <v>13216</v>
      </c>
      <c r="B2704" t="s">
        <v>67</v>
      </c>
      <c r="C2704" t="s">
        <v>295</v>
      </c>
      <c r="D2704" t="s">
        <v>58</v>
      </c>
      <c r="E2704">
        <v>1996</v>
      </c>
      <c r="F2704">
        <v>88</v>
      </c>
      <c r="G2704" t="s">
        <v>949</v>
      </c>
      <c r="H2704" t="s">
        <v>13218</v>
      </c>
      <c r="I2704" s="4">
        <v>9000000</v>
      </c>
      <c r="J2704" s="4" t="s">
        <v>24161</v>
      </c>
      <c r="K2704">
        <v>5.6</v>
      </c>
      <c r="L2704">
        <v>2.35</v>
      </c>
      <c r="M2704" t="s">
        <v>612</v>
      </c>
      <c r="N2704" t="s">
        <v>5834</v>
      </c>
      <c r="O2704">
        <v>85</v>
      </c>
      <c r="P2704" t="s">
        <v>1878</v>
      </c>
      <c r="Q2704">
        <v>825</v>
      </c>
      <c r="R2704" t="s">
        <v>13215</v>
      </c>
      <c r="S2704">
        <v>476</v>
      </c>
      <c r="T2704" t="s">
        <v>13217</v>
      </c>
      <c r="U2704">
        <v>40</v>
      </c>
      <c r="V2704">
        <v>154</v>
      </c>
      <c r="W2704">
        <v>1432</v>
      </c>
      <c r="X2704">
        <v>0</v>
      </c>
      <c r="Y2704">
        <v>2699</v>
      </c>
      <c r="Z2704">
        <v>14</v>
      </c>
      <c r="AA2704">
        <v>29</v>
      </c>
      <c r="AB2704" t="s">
        <v>13219</v>
      </c>
    </row>
    <row r="2705" spans="1:28" x14ac:dyDescent="0.3">
      <c r="A2705" s="4" t="s">
        <v>13221</v>
      </c>
      <c r="B2705" t="s">
        <v>67</v>
      </c>
      <c r="C2705" t="s">
        <v>68</v>
      </c>
      <c r="D2705" t="s">
        <v>58</v>
      </c>
      <c r="E2705">
        <v>2008</v>
      </c>
      <c r="F2705">
        <v>103</v>
      </c>
      <c r="G2705" t="s">
        <v>9476</v>
      </c>
      <c r="H2705" t="s">
        <v>13222</v>
      </c>
      <c r="I2705" s="4">
        <v>15000000</v>
      </c>
      <c r="J2705" s="4">
        <v>73548</v>
      </c>
      <c r="K2705">
        <v>6.1</v>
      </c>
      <c r="L2705">
        <v>2.35</v>
      </c>
      <c r="M2705" t="s">
        <v>612</v>
      </c>
      <c r="N2705" t="s">
        <v>13220</v>
      </c>
      <c r="O2705">
        <v>129</v>
      </c>
      <c r="P2705" t="s">
        <v>681</v>
      </c>
      <c r="Q2705">
        <v>14000</v>
      </c>
      <c r="R2705" t="s">
        <v>7599</v>
      </c>
      <c r="S2705">
        <v>1000</v>
      </c>
      <c r="T2705" t="s">
        <v>2733</v>
      </c>
      <c r="U2705">
        <v>1000</v>
      </c>
      <c r="V2705">
        <v>0</v>
      </c>
      <c r="W2705">
        <v>18639</v>
      </c>
      <c r="X2705">
        <v>0</v>
      </c>
      <c r="Y2705">
        <v>47574</v>
      </c>
      <c r="Z2705">
        <v>177</v>
      </c>
      <c r="AA2705">
        <v>209</v>
      </c>
      <c r="AB2705" t="s">
        <v>13223</v>
      </c>
    </row>
    <row r="2706" spans="1:28" x14ac:dyDescent="0.3">
      <c r="A2706" s="4" t="s">
        <v>13225</v>
      </c>
      <c r="B2706" t="s">
        <v>67</v>
      </c>
      <c r="C2706" t="s">
        <v>8136</v>
      </c>
      <c r="D2706" t="s">
        <v>58</v>
      </c>
      <c r="E2706">
        <v>2011</v>
      </c>
      <c r="F2706">
        <v>104</v>
      </c>
      <c r="G2706" t="s">
        <v>5940</v>
      </c>
      <c r="H2706" t="s">
        <v>13227</v>
      </c>
      <c r="I2706" s="4">
        <v>15000000</v>
      </c>
      <c r="J2706" s="4" t="s">
        <v>24161</v>
      </c>
      <c r="K2706">
        <v>6</v>
      </c>
      <c r="L2706" t="s">
        <v>24161</v>
      </c>
      <c r="M2706" t="s">
        <v>612</v>
      </c>
      <c r="N2706" t="s">
        <v>13224</v>
      </c>
      <c r="O2706">
        <v>36</v>
      </c>
      <c r="P2706" t="s">
        <v>3090</v>
      </c>
      <c r="Q2706">
        <v>549</v>
      </c>
      <c r="R2706" t="s">
        <v>6338</v>
      </c>
      <c r="S2706">
        <v>248</v>
      </c>
      <c r="T2706" t="s">
        <v>13226</v>
      </c>
      <c r="U2706">
        <v>2</v>
      </c>
      <c r="V2706">
        <v>705</v>
      </c>
      <c r="W2706">
        <v>801</v>
      </c>
      <c r="X2706">
        <v>2</v>
      </c>
      <c r="Y2706">
        <v>609</v>
      </c>
      <c r="Z2706">
        <v>17</v>
      </c>
      <c r="AA2706">
        <v>15</v>
      </c>
      <c r="AB2706" t="s">
        <v>13228</v>
      </c>
    </row>
    <row r="2707" spans="1:28" x14ac:dyDescent="0.3">
      <c r="A2707" s="4" t="s">
        <v>13230</v>
      </c>
      <c r="B2707" t="s">
        <v>67</v>
      </c>
      <c r="C2707" t="s">
        <v>68</v>
      </c>
      <c r="D2707" t="s">
        <v>58</v>
      </c>
      <c r="E2707">
        <v>2011</v>
      </c>
      <c r="F2707">
        <v>90</v>
      </c>
      <c r="G2707" t="s">
        <v>2144</v>
      </c>
      <c r="H2707" t="s">
        <v>13231</v>
      </c>
      <c r="I2707" s="4">
        <v>15000000</v>
      </c>
      <c r="J2707" s="4">
        <v>28870</v>
      </c>
      <c r="K2707">
        <v>5.0999999999999996</v>
      </c>
      <c r="L2707">
        <v>2.35</v>
      </c>
      <c r="M2707" t="s">
        <v>612</v>
      </c>
      <c r="N2707" t="s">
        <v>13229</v>
      </c>
      <c r="O2707">
        <v>68</v>
      </c>
      <c r="P2707" t="s">
        <v>471</v>
      </c>
      <c r="Q2707">
        <v>17000</v>
      </c>
      <c r="R2707" t="s">
        <v>2400</v>
      </c>
      <c r="S2707">
        <v>14000</v>
      </c>
      <c r="T2707" t="s">
        <v>4200</v>
      </c>
      <c r="U2707">
        <v>642</v>
      </c>
      <c r="V2707">
        <v>0</v>
      </c>
      <c r="W2707">
        <v>32814</v>
      </c>
      <c r="X2707">
        <v>5</v>
      </c>
      <c r="Y2707">
        <v>14280</v>
      </c>
      <c r="Z2707">
        <v>62</v>
      </c>
      <c r="AA2707">
        <v>41</v>
      </c>
      <c r="AB2707" t="s">
        <v>13232</v>
      </c>
    </row>
    <row r="2708" spans="1:28" x14ac:dyDescent="0.3">
      <c r="A2708" s="4" t="s">
        <v>13235</v>
      </c>
      <c r="B2708" t="s">
        <v>67</v>
      </c>
      <c r="C2708" t="s">
        <v>793</v>
      </c>
      <c r="D2708" t="s">
        <v>58</v>
      </c>
      <c r="E2708">
        <v>2001</v>
      </c>
      <c r="F2708">
        <v>105</v>
      </c>
      <c r="G2708" t="s">
        <v>13234</v>
      </c>
      <c r="H2708" t="s">
        <v>13237</v>
      </c>
      <c r="I2708" s="4">
        <v>25000000</v>
      </c>
      <c r="J2708" s="4">
        <v>22723</v>
      </c>
      <c r="K2708">
        <v>4.5</v>
      </c>
      <c r="L2708">
        <v>2.35</v>
      </c>
      <c r="M2708" t="s">
        <v>69</v>
      </c>
      <c r="N2708" t="s">
        <v>13233</v>
      </c>
      <c r="O2708">
        <v>24</v>
      </c>
      <c r="P2708" t="s">
        <v>337</v>
      </c>
      <c r="Q2708">
        <v>776</v>
      </c>
      <c r="R2708" t="s">
        <v>1842</v>
      </c>
      <c r="S2708">
        <v>595</v>
      </c>
      <c r="T2708" t="s">
        <v>13236</v>
      </c>
      <c r="U2708">
        <v>125</v>
      </c>
      <c r="V2708">
        <v>193</v>
      </c>
      <c r="W2708">
        <v>1732</v>
      </c>
      <c r="X2708">
        <v>1</v>
      </c>
      <c r="Y2708">
        <v>2236</v>
      </c>
      <c r="Z2708">
        <v>19</v>
      </c>
      <c r="AA2708">
        <v>40</v>
      </c>
      <c r="AB2708" t="s">
        <v>13238</v>
      </c>
    </row>
    <row r="2709" spans="1:28" x14ac:dyDescent="0.3">
      <c r="A2709" s="4" t="s">
        <v>13242</v>
      </c>
      <c r="B2709" t="s">
        <v>67</v>
      </c>
      <c r="C2709" t="s">
        <v>68</v>
      </c>
      <c r="D2709" t="s">
        <v>58</v>
      </c>
      <c r="E2709">
        <v>2007</v>
      </c>
      <c r="F2709">
        <v>93</v>
      </c>
      <c r="G2709" t="s">
        <v>13241</v>
      </c>
      <c r="H2709" t="s">
        <v>13243</v>
      </c>
      <c r="I2709" s="4">
        <v>15000000</v>
      </c>
      <c r="J2709" s="4">
        <v>20380</v>
      </c>
      <c r="K2709">
        <v>5.9</v>
      </c>
      <c r="L2709">
        <v>1.85</v>
      </c>
      <c r="M2709" t="s">
        <v>612</v>
      </c>
      <c r="N2709" t="s">
        <v>13239</v>
      </c>
      <c r="O2709">
        <v>17</v>
      </c>
      <c r="P2709" t="s">
        <v>187</v>
      </c>
      <c r="Q2709">
        <v>1000</v>
      </c>
      <c r="R2709" t="s">
        <v>13240</v>
      </c>
      <c r="S2709">
        <v>165</v>
      </c>
      <c r="T2709" t="s">
        <v>13001</v>
      </c>
      <c r="U2709">
        <v>66</v>
      </c>
      <c r="V2709">
        <v>445</v>
      </c>
      <c r="W2709">
        <v>1245</v>
      </c>
      <c r="X2709">
        <v>1</v>
      </c>
      <c r="Y2709">
        <v>7519</v>
      </c>
      <c r="Z2709">
        <v>50</v>
      </c>
      <c r="AA2709">
        <v>39</v>
      </c>
      <c r="AB2709" t="s">
        <v>13244</v>
      </c>
    </row>
    <row r="2710" spans="1:28" x14ac:dyDescent="0.3">
      <c r="A2710" s="4" t="s">
        <v>13248</v>
      </c>
      <c r="B2710" t="s">
        <v>67</v>
      </c>
      <c r="C2710" t="s">
        <v>13251</v>
      </c>
      <c r="D2710" t="s">
        <v>58</v>
      </c>
      <c r="E2710">
        <v>2008</v>
      </c>
      <c r="F2710">
        <v>141</v>
      </c>
      <c r="G2710" t="s">
        <v>13247</v>
      </c>
      <c r="H2710" t="s">
        <v>13249</v>
      </c>
      <c r="I2710" s="4" t="s">
        <v>24161</v>
      </c>
      <c r="J2710" s="4" t="s">
        <v>24161</v>
      </c>
      <c r="K2710">
        <v>6</v>
      </c>
      <c r="L2710">
        <v>2.35</v>
      </c>
      <c r="M2710" t="s">
        <v>612</v>
      </c>
      <c r="N2710" t="s">
        <v>13245</v>
      </c>
      <c r="O2710">
        <v>15</v>
      </c>
      <c r="P2710" t="s">
        <v>1893</v>
      </c>
      <c r="Q2710">
        <v>735</v>
      </c>
      <c r="R2710" t="s">
        <v>13246</v>
      </c>
      <c r="S2710">
        <v>627</v>
      </c>
      <c r="T2710" t="s">
        <v>3345</v>
      </c>
      <c r="U2710">
        <v>576</v>
      </c>
      <c r="V2710">
        <v>0</v>
      </c>
      <c r="W2710">
        <v>2528</v>
      </c>
      <c r="X2710">
        <v>1</v>
      </c>
      <c r="Y2710">
        <v>3425</v>
      </c>
      <c r="Z2710">
        <v>25</v>
      </c>
      <c r="AA2710">
        <v>32</v>
      </c>
      <c r="AB2710" t="s">
        <v>13250</v>
      </c>
    </row>
    <row r="2711" spans="1:28" x14ac:dyDescent="0.3">
      <c r="A2711" s="4" t="s">
        <v>13253</v>
      </c>
      <c r="B2711" t="s">
        <v>67</v>
      </c>
      <c r="C2711" t="s">
        <v>8136</v>
      </c>
      <c r="D2711" t="s">
        <v>58</v>
      </c>
      <c r="E2711">
        <v>2013</v>
      </c>
      <c r="F2711">
        <v>85</v>
      </c>
      <c r="G2711" t="s">
        <v>2847</v>
      </c>
      <c r="H2711" t="s">
        <v>13254</v>
      </c>
      <c r="I2711" s="4">
        <v>20000000</v>
      </c>
      <c r="J2711" s="4" t="s">
        <v>24161</v>
      </c>
      <c r="K2711">
        <v>5.8</v>
      </c>
      <c r="L2711" t="s">
        <v>24161</v>
      </c>
      <c r="M2711" t="s">
        <v>4835</v>
      </c>
      <c r="N2711" t="s">
        <v>13252</v>
      </c>
      <c r="O2711">
        <v>0</v>
      </c>
      <c r="P2711" t="s">
        <v>255</v>
      </c>
      <c r="Q2711">
        <v>14000</v>
      </c>
      <c r="R2711" t="s">
        <v>299</v>
      </c>
      <c r="S2711">
        <v>12000</v>
      </c>
      <c r="T2711" t="s">
        <v>3092</v>
      </c>
      <c r="U2711">
        <v>912</v>
      </c>
      <c r="V2711">
        <v>0</v>
      </c>
      <c r="W2711">
        <v>29488</v>
      </c>
      <c r="X2711">
        <v>0</v>
      </c>
      <c r="Y2711">
        <v>4006</v>
      </c>
      <c r="Z2711">
        <v>39</v>
      </c>
      <c r="AA2711">
        <v>12</v>
      </c>
      <c r="AB2711" t="s">
        <v>13255</v>
      </c>
    </row>
    <row r="2712" spans="1:28" x14ac:dyDescent="0.3">
      <c r="A2712" s="4" t="s">
        <v>13257</v>
      </c>
      <c r="B2712" t="s">
        <v>67</v>
      </c>
      <c r="C2712" t="s">
        <v>13260</v>
      </c>
      <c r="D2712" t="s">
        <v>58</v>
      </c>
      <c r="E2712">
        <v>2014</v>
      </c>
      <c r="F2712">
        <v>109</v>
      </c>
      <c r="G2712" t="s">
        <v>2829</v>
      </c>
      <c r="H2712" t="s">
        <v>13258</v>
      </c>
      <c r="I2712" s="4">
        <v>7000000</v>
      </c>
      <c r="J2712" s="4" t="s">
        <v>24161</v>
      </c>
      <c r="K2712">
        <v>6.1</v>
      </c>
      <c r="L2712">
        <v>2.35</v>
      </c>
      <c r="M2712" t="s">
        <v>612</v>
      </c>
      <c r="N2712" t="s">
        <v>13256</v>
      </c>
      <c r="O2712">
        <v>19</v>
      </c>
      <c r="P2712" t="s">
        <v>8753</v>
      </c>
      <c r="Q2712">
        <v>1000</v>
      </c>
      <c r="R2712" t="s">
        <v>4367</v>
      </c>
      <c r="S2712">
        <v>889</v>
      </c>
      <c r="T2712" t="s">
        <v>1408</v>
      </c>
      <c r="U2712">
        <v>537</v>
      </c>
      <c r="V2712">
        <v>13000</v>
      </c>
      <c r="W2712">
        <v>2829</v>
      </c>
      <c r="X2712">
        <v>0</v>
      </c>
      <c r="Y2712">
        <v>41638</v>
      </c>
      <c r="Z2712">
        <v>136</v>
      </c>
      <c r="AA2712">
        <v>134</v>
      </c>
      <c r="AB2712" t="s">
        <v>13259</v>
      </c>
    </row>
    <row r="2713" spans="1:28" x14ac:dyDescent="0.3">
      <c r="A2713" s="4" t="s">
        <v>13263</v>
      </c>
      <c r="B2713" t="s">
        <v>67</v>
      </c>
      <c r="C2713" t="s">
        <v>793</v>
      </c>
      <c r="D2713" t="s">
        <v>58</v>
      </c>
      <c r="E2713">
        <v>2005</v>
      </c>
      <c r="F2713">
        <v>105</v>
      </c>
      <c r="G2713" t="s">
        <v>72</v>
      </c>
      <c r="H2713" t="s">
        <v>13265</v>
      </c>
      <c r="I2713" s="4">
        <v>15000000</v>
      </c>
      <c r="J2713" s="4" t="s">
        <v>24161</v>
      </c>
      <c r="K2713">
        <v>4.9000000000000004</v>
      </c>
      <c r="L2713">
        <v>1.78</v>
      </c>
      <c r="M2713" t="s">
        <v>4835</v>
      </c>
      <c r="N2713" t="s">
        <v>13261</v>
      </c>
      <c r="O2713">
        <v>93</v>
      </c>
      <c r="P2713" t="s">
        <v>11901</v>
      </c>
      <c r="Q2713">
        <v>179</v>
      </c>
      <c r="R2713" t="s">
        <v>13262</v>
      </c>
      <c r="S2713">
        <v>55</v>
      </c>
      <c r="T2713" t="s">
        <v>13264</v>
      </c>
      <c r="U2713">
        <v>51</v>
      </c>
      <c r="V2713">
        <v>473</v>
      </c>
      <c r="W2713">
        <v>363</v>
      </c>
      <c r="X2713">
        <v>0</v>
      </c>
      <c r="Y2713">
        <v>5018</v>
      </c>
      <c r="Z2713">
        <v>26</v>
      </c>
      <c r="AA2713">
        <v>108</v>
      </c>
      <c r="AB2713" t="s">
        <v>13266</v>
      </c>
    </row>
    <row r="2714" spans="1:28" x14ac:dyDescent="0.3">
      <c r="A2714" s="4" t="s">
        <v>13270</v>
      </c>
      <c r="B2714" t="s">
        <v>2794</v>
      </c>
      <c r="C2714" t="s">
        <v>7085</v>
      </c>
      <c r="D2714" t="s">
        <v>58</v>
      </c>
      <c r="E2714">
        <v>2015</v>
      </c>
      <c r="F2714">
        <v>98</v>
      </c>
      <c r="G2714" t="s">
        <v>16</v>
      </c>
      <c r="H2714" t="s">
        <v>24161</v>
      </c>
      <c r="I2714" s="4">
        <v>15000000</v>
      </c>
      <c r="J2714" s="4" t="s">
        <v>24161</v>
      </c>
      <c r="K2714">
        <v>5.7</v>
      </c>
      <c r="L2714" t="s">
        <v>24161</v>
      </c>
      <c r="M2714" t="s">
        <v>24161</v>
      </c>
      <c r="N2714" t="s">
        <v>13267</v>
      </c>
      <c r="O2714">
        <v>6</v>
      </c>
      <c r="P2714" t="s">
        <v>13269</v>
      </c>
      <c r="Q2714">
        <v>61</v>
      </c>
      <c r="R2714" t="s">
        <v>13268</v>
      </c>
      <c r="S2714">
        <v>57</v>
      </c>
      <c r="T2714" t="s">
        <v>13271</v>
      </c>
      <c r="U2714">
        <v>50</v>
      </c>
      <c r="V2714">
        <v>18</v>
      </c>
      <c r="W2714">
        <v>192</v>
      </c>
      <c r="X2714">
        <v>0</v>
      </c>
      <c r="Y2714">
        <v>80</v>
      </c>
      <c r="Z2714">
        <v>4</v>
      </c>
      <c r="AA2714">
        <v>4</v>
      </c>
      <c r="AB2714" t="s">
        <v>13272</v>
      </c>
    </row>
    <row r="2715" spans="1:28" x14ac:dyDescent="0.3">
      <c r="A2715" s="4" t="s">
        <v>13274</v>
      </c>
      <c r="B2715" t="s">
        <v>1965</v>
      </c>
      <c r="C2715" t="s">
        <v>3869</v>
      </c>
      <c r="D2715" t="s">
        <v>24161</v>
      </c>
      <c r="E2715">
        <v>2009</v>
      </c>
      <c r="F2715">
        <v>119</v>
      </c>
      <c r="G2715" t="s">
        <v>491</v>
      </c>
      <c r="H2715" t="s">
        <v>13276</v>
      </c>
      <c r="I2715" s="4">
        <v>15000000</v>
      </c>
      <c r="J2715" s="4" t="s">
        <v>24161</v>
      </c>
      <c r="K2715">
        <v>7.1</v>
      </c>
      <c r="L2715">
        <v>2.35</v>
      </c>
      <c r="M2715" t="s">
        <v>612</v>
      </c>
      <c r="N2715" t="s">
        <v>13273</v>
      </c>
      <c r="O2715">
        <v>3</v>
      </c>
      <c r="P2715" t="s">
        <v>10296</v>
      </c>
      <c r="Q2715">
        <v>556</v>
      </c>
      <c r="R2715" t="s">
        <v>13016</v>
      </c>
      <c r="S2715">
        <v>353</v>
      </c>
      <c r="T2715" t="s">
        <v>13275</v>
      </c>
      <c r="U2715">
        <v>19</v>
      </c>
      <c r="V2715">
        <v>821</v>
      </c>
      <c r="W2715">
        <v>996</v>
      </c>
      <c r="X2715">
        <v>4</v>
      </c>
      <c r="Y2715">
        <v>9177</v>
      </c>
      <c r="Z2715">
        <v>53</v>
      </c>
      <c r="AA2715">
        <v>53</v>
      </c>
      <c r="AB2715" t="s">
        <v>13277</v>
      </c>
    </row>
    <row r="2716" spans="1:28" x14ac:dyDescent="0.3">
      <c r="A2716" s="4" t="s">
        <v>13279</v>
      </c>
      <c r="B2716" t="s">
        <v>67</v>
      </c>
      <c r="C2716" t="s">
        <v>86</v>
      </c>
      <c r="D2716" t="s">
        <v>58</v>
      </c>
      <c r="E2716">
        <v>2000</v>
      </c>
      <c r="F2716">
        <v>124</v>
      </c>
      <c r="G2716" t="s">
        <v>1566</v>
      </c>
      <c r="H2716" t="s">
        <v>13281</v>
      </c>
      <c r="I2716" s="4">
        <v>15000000</v>
      </c>
      <c r="J2716" s="4" t="s">
        <v>24161</v>
      </c>
      <c r="K2716">
        <v>6.6</v>
      </c>
      <c r="L2716" t="s">
        <v>24161</v>
      </c>
      <c r="M2716" t="s">
        <v>69</v>
      </c>
      <c r="N2716" t="s">
        <v>13278</v>
      </c>
      <c r="O2716">
        <v>67</v>
      </c>
      <c r="P2716" t="s">
        <v>99</v>
      </c>
      <c r="Q2716">
        <v>631</v>
      </c>
      <c r="R2716" t="s">
        <v>3460</v>
      </c>
      <c r="S2716">
        <v>452</v>
      </c>
      <c r="T2716" t="s">
        <v>13280</v>
      </c>
      <c r="U2716">
        <v>303</v>
      </c>
      <c r="V2716">
        <v>277</v>
      </c>
      <c r="W2716">
        <v>1585</v>
      </c>
      <c r="X2716">
        <v>1</v>
      </c>
      <c r="Y2716">
        <v>695</v>
      </c>
      <c r="Z2716">
        <v>22</v>
      </c>
      <c r="AA2716">
        <v>32</v>
      </c>
      <c r="AB2716" t="s">
        <v>13282</v>
      </c>
    </row>
    <row r="2717" spans="1:28" x14ac:dyDescent="0.3">
      <c r="A2717" s="4" t="s">
        <v>13283</v>
      </c>
      <c r="B2717" t="s">
        <v>67</v>
      </c>
      <c r="C2717" t="s">
        <v>68</v>
      </c>
      <c r="D2717" t="s">
        <v>58</v>
      </c>
      <c r="E2717">
        <v>1993</v>
      </c>
      <c r="F2717">
        <v>101</v>
      </c>
      <c r="G2717" t="s">
        <v>3643</v>
      </c>
      <c r="H2717" t="s">
        <v>13284</v>
      </c>
      <c r="I2717" s="4">
        <v>14600000</v>
      </c>
      <c r="J2717" s="4">
        <v>70906973</v>
      </c>
      <c r="K2717">
        <v>8.1</v>
      </c>
      <c r="L2717">
        <v>1.85</v>
      </c>
      <c r="M2717" t="s">
        <v>122</v>
      </c>
      <c r="N2717" t="s">
        <v>4227</v>
      </c>
      <c r="O2717">
        <v>11000</v>
      </c>
      <c r="P2717" t="s">
        <v>574</v>
      </c>
      <c r="Q2717">
        <v>13000</v>
      </c>
      <c r="R2717" t="s">
        <v>2490</v>
      </c>
      <c r="S2717">
        <v>571</v>
      </c>
      <c r="T2717" t="s">
        <v>4471</v>
      </c>
      <c r="U2717">
        <v>512</v>
      </c>
      <c r="V2717">
        <v>38000</v>
      </c>
      <c r="W2717">
        <v>15500</v>
      </c>
      <c r="X2717">
        <v>1</v>
      </c>
      <c r="Y2717">
        <v>437418</v>
      </c>
      <c r="Z2717">
        <v>147</v>
      </c>
      <c r="AA2717">
        <v>609</v>
      </c>
      <c r="AB2717" t="s">
        <v>13285</v>
      </c>
    </row>
    <row r="2718" spans="1:28" x14ac:dyDescent="0.3">
      <c r="A2718" s="4" t="s">
        <v>13287</v>
      </c>
      <c r="B2718" t="s">
        <v>67</v>
      </c>
      <c r="C2718" t="s">
        <v>68</v>
      </c>
      <c r="D2718" t="s">
        <v>58</v>
      </c>
      <c r="E2718">
        <v>2015</v>
      </c>
      <c r="F2718">
        <v>115</v>
      </c>
      <c r="G2718" t="s">
        <v>5510</v>
      </c>
      <c r="H2718" t="s">
        <v>13288</v>
      </c>
      <c r="I2718" s="4">
        <v>14800000</v>
      </c>
      <c r="J2718" s="4">
        <v>66009973</v>
      </c>
      <c r="K2718">
        <v>5.7</v>
      </c>
      <c r="L2718">
        <v>2.35</v>
      </c>
      <c r="M2718" t="s">
        <v>612</v>
      </c>
      <c r="N2718" t="s">
        <v>13286</v>
      </c>
      <c r="O2718">
        <v>13</v>
      </c>
      <c r="P2718" t="s">
        <v>4374</v>
      </c>
      <c r="Q2718">
        <v>20000</v>
      </c>
      <c r="R2718" t="s">
        <v>471</v>
      </c>
      <c r="S2718">
        <v>17000</v>
      </c>
      <c r="T2718" t="s">
        <v>9429</v>
      </c>
      <c r="U2718">
        <v>642</v>
      </c>
      <c r="V2718">
        <v>41000</v>
      </c>
      <c r="W2718">
        <v>38963</v>
      </c>
      <c r="X2718">
        <v>3</v>
      </c>
      <c r="Y2718">
        <v>38202</v>
      </c>
      <c r="Z2718">
        <v>222</v>
      </c>
      <c r="AA2718">
        <v>135</v>
      </c>
      <c r="AB2718" t="s">
        <v>13289</v>
      </c>
    </row>
    <row r="2719" spans="1:28" x14ac:dyDescent="0.3">
      <c r="A2719" s="4" t="s">
        <v>13290</v>
      </c>
      <c r="B2719" t="s">
        <v>67</v>
      </c>
      <c r="C2719" t="s">
        <v>68</v>
      </c>
      <c r="D2719" t="s">
        <v>58</v>
      </c>
      <c r="E2719">
        <v>1996</v>
      </c>
      <c r="F2719">
        <v>120</v>
      </c>
      <c r="G2719" t="s">
        <v>241</v>
      </c>
      <c r="H2719" t="s">
        <v>13291</v>
      </c>
      <c r="I2719" s="4">
        <v>14500000</v>
      </c>
      <c r="J2719" s="4">
        <v>46338728</v>
      </c>
      <c r="K2719">
        <v>6.8</v>
      </c>
      <c r="L2719">
        <v>2.35</v>
      </c>
      <c r="M2719" t="s">
        <v>69</v>
      </c>
      <c r="N2719" t="s">
        <v>391</v>
      </c>
      <c r="O2719">
        <v>1000</v>
      </c>
      <c r="P2719" t="s">
        <v>242</v>
      </c>
      <c r="Q2719">
        <v>29000</v>
      </c>
      <c r="R2719" t="s">
        <v>2823</v>
      </c>
      <c r="S2719">
        <v>1000</v>
      </c>
      <c r="T2719" t="s">
        <v>821</v>
      </c>
      <c r="U2719">
        <v>954</v>
      </c>
      <c r="V2719">
        <v>10000</v>
      </c>
      <c r="W2719">
        <v>33791</v>
      </c>
      <c r="X2719">
        <v>2</v>
      </c>
      <c r="Y2719">
        <v>167750</v>
      </c>
      <c r="Z2719">
        <v>106</v>
      </c>
      <c r="AA2719">
        <v>506</v>
      </c>
      <c r="AB2719" t="s">
        <v>13292</v>
      </c>
    </row>
    <row r="2720" spans="1:28" x14ac:dyDescent="0.3">
      <c r="A2720" s="4" t="s">
        <v>13294</v>
      </c>
      <c r="B2720" t="s">
        <v>1486</v>
      </c>
      <c r="C2720" t="s">
        <v>1487</v>
      </c>
      <c r="D2720" t="s">
        <v>58</v>
      </c>
      <c r="E2720">
        <v>2010</v>
      </c>
      <c r="F2720">
        <v>111</v>
      </c>
      <c r="G2720" t="s">
        <v>3409</v>
      </c>
      <c r="H2720" t="s">
        <v>13296</v>
      </c>
      <c r="I2720" s="4">
        <v>10000000</v>
      </c>
      <c r="J2720" s="4">
        <v>7691700</v>
      </c>
      <c r="K2720">
        <v>7.5</v>
      </c>
      <c r="L2720">
        <v>2.35</v>
      </c>
      <c r="M2720" t="s">
        <v>69</v>
      </c>
      <c r="N2720" t="s">
        <v>13293</v>
      </c>
      <c r="O2720">
        <v>15</v>
      </c>
      <c r="P2720" t="s">
        <v>230</v>
      </c>
      <c r="Q2720">
        <v>1000</v>
      </c>
      <c r="R2720" t="s">
        <v>6443</v>
      </c>
      <c r="S2720">
        <v>767</v>
      </c>
      <c r="T2720" t="s">
        <v>13295</v>
      </c>
      <c r="U2720">
        <v>121</v>
      </c>
      <c r="V2720">
        <v>0</v>
      </c>
      <c r="W2720">
        <v>2140</v>
      </c>
      <c r="X2720">
        <v>2</v>
      </c>
      <c r="Y2720">
        <v>12937</v>
      </c>
      <c r="Z2720">
        <v>136</v>
      </c>
      <c r="AA2720">
        <v>73</v>
      </c>
      <c r="AB2720" t="s">
        <v>13297</v>
      </c>
    </row>
    <row r="2721" spans="1:28" x14ac:dyDescent="0.3">
      <c r="A2721" s="4" t="s">
        <v>13301</v>
      </c>
      <c r="B2721" t="s">
        <v>67</v>
      </c>
      <c r="C2721" t="s">
        <v>68</v>
      </c>
      <c r="D2721" t="s">
        <v>58</v>
      </c>
      <c r="E2721">
        <v>2014</v>
      </c>
      <c r="F2721">
        <v>94</v>
      </c>
      <c r="G2721" t="s">
        <v>13299</v>
      </c>
      <c r="H2721" t="s">
        <v>13303</v>
      </c>
      <c r="I2721" s="4">
        <v>14500000</v>
      </c>
      <c r="J2721" s="4" t="s">
        <v>24161</v>
      </c>
      <c r="K2721">
        <v>6.2</v>
      </c>
      <c r="L2721" t="s">
        <v>24161</v>
      </c>
      <c r="M2721" t="s">
        <v>612</v>
      </c>
      <c r="N2721" t="s">
        <v>13298</v>
      </c>
      <c r="O2721">
        <v>5</v>
      </c>
      <c r="P2721" t="s">
        <v>13300</v>
      </c>
      <c r="Q2721">
        <v>467</v>
      </c>
      <c r="R2721" t="s">
        <v>4255</v>
      </c>
      <c r="S2721">
        <v>220</v>
      </c>
      <c r="T2721" t="s">
        <v>13302</v>
      </c>
      <c r="U2721">
        <v>124</v>
      </c>
      <c r="V2721">
        <v>998</v>
      </c>
      <c r="W2721">
        <v>994</v>
      </c>
      <c r="X2721">
        <v>2</v>
      </c>
      <c r="Y2721">
        <v>993</v>
      </c>
      <c r="Z2721">
        <v>5</v>
      </c>
      <c r="AA2721">
        <v>13</v>
      </c>
      <c r="AB2721" t="s">
        <v>13304</v>
      </c>
    </row>
    <row r="2722" spans="1:28" x14ac:dyDescent="0.3">
      <c r="A2722" s="4" t="s">
        <v>13305</v>
      </c>
      <c r="B2722" t="s">
        <v>67</v>
      </c>
      <c r="C2722" t="s">
        <v>68</v>
      </c>
      <c r="D2722" t="s">
        <v>58</v>
      </c>
      <c r="E2722">
        <v>1992</v>
      </c>
      <c r="F2722">
        <v>131</v>
      </c>
      <c r="G2722" t="s">
        <v>1784</v>
      </c>
      <c r="H2722" t="s">
        <v>13306</v>
      </c>
      <c r="I2722" s="4">
        <v>14400000</v>
      </c>
      <c r="J2722" s="4">
        <v>101157447</v>
      </c>
      <c r="K2722">
        <v>8.3000000000000007</v>
      </c>
      <c r="L2722">
        <v>2.35</v>
      </c>
      <c r="M2722" t="s">
        <v>612</v>
      </c>
      <c r="N2722" t="s">
        <v>3705</v>
      </c>
      <c r="O2722">
        <v>16000</v>
      </c>
      <c r="P2722" t="s">
        <v>3705</v>
      </c>
      <c r="Q2722">
        <v>16000</v>
      </c>
      <c r="R2722" t="s">
        <v>493</v>
      </c>
      <c r="S2722">
        <v>11000</v>
      </c>
      <c r="T2722" t="s">
        <v>3237</v>
      </c>
      <c r="U2722">
        <v>638</v>
      </c>
      <c r="V2722">
        <v>10000</v>
      </c>
      <c r="W2722">
        <v>28544</v>
      </c>
      <c r="X2722">
        <v>1</v>
      </c>
      <c r="Y2722">
        <v>277505</v>
      </c>
      <c r="Z2722">
        <v>131</v>
      </c>
      <c r="AA2722">
        <v>495</v>
      </c>
      <c r="AB2722" t="s">
        <v>13307</v>
      </c>
    </row>
    <row r="2723" spans="1:28" x14ac:dyDescent="0.3">
      <c r="A2723" s="4" t="s">
        <v>13310</v>
      </c>
      <c r="B2723" t="s">
        <v>67</v>
      </c>
      <c r="C2723" t="s">
        <v>7703</v>
      </c>
      <c r="D2723" t="s">
        <v>58</v>
      </c>
      <c r="E2723">
        <v>2005</v>
      </c>
      <c r="F2723">
        <v>139</v>
      </c>
      <c r="G2723" t="s">
        <v>19</v>
      </c>
      <c r="H2723" t="s">
        <v>13312</v>
      </c>
      <c r="I2723" s="4">
        <v>14200000</v>
      </c>
      <c r="J2723" s="4">
        <v>74205</v>
      </c>
      <c r="K2723">
        <v>7.4</v>
      </c>
      <c r="L2723">
        <v>2.35</v>
      </c>
      <c r="M2723" t="s">
        <v>4835</v>
      </c>
      <c r="N2723" t="s">
        <v>13308</v>
      </c>
      <c r="O2723">
        <v>3000</v>
      </c>
      <c r="P2723" t="s">
        <v>262</v>
      </c>
      <c r="Q2723">
        <v>3000</v>
      </c>
      <c r="R2723" t="s">
        <v>13309</v>
      </c>
      <c r="S2723">
        <v>769</v>
      </c>
      <c r="T2723" t="s">
        <v>13311</v>
      </c>
      <c r="U2723">
        <v>236</v>
      </c>
      <c r="V2723">
        <v>1000</v>
      </c>
      <c r="W2723">
        <v>4211</v>
      </c>
      <c r="X2723">
        <v>1</v>
      </c>
      <c r="Y2723">
        <v>18646</v>
      </c>
      <c r="Z2723">
        <v>140</v>
      </c>
      <c r="AA2723">
        <v>81</v>
      </c>
      <c r="AB2723" t="s">
        <v>13313</v>
      </c>
    </row>
    <row r="2724" spans="1:28" x14ac:dyDescent="0.3">
      <c r="A2724" s="4" t="s">
        <v>13316</v>
      </c>
      <c r="B2724" t="s">
        <v>67</v>
      </c>
      <c r="C2724" t="s">
        <v>86</v>
      </c>
      <c r="D2724" t="s">
        <v>58</v>
      </c>
      <c r="E2724">
        <v>2008</v>
      </c>
      <c r="F2724">
        <v>120</v>
      </c>
      <c r="G2724" t="s">
        <v>241</v>
      </c>
      <c r="H2724" t="s">
        <v>13318</v>
      </c>
      <c r="I2724" s="4">
        <v>15000000</v>
      </c>
      <c r="J2724" s="4">
        <v>141319195</v>
      </c>
      <c r="K2724">
        <v>8</v>
      </c>
      <c r="L2724">
        <v>2.35</v>
      </c>
      <c r="M2724" t="s">
        <v>612</v>
      </c>
      <c r="N2724" t="s">
        <v>5293</v>
      </c>
      <c r="O2724">
        <v>0</v>
      </c>
      <c r="P2724" t="s">
        <v>13315</v>
      </c>
      <c r="Q2724">
        <v>668</v>
      </c>
      <c r="R2724" t="s">
        <v>13314</v>
      </c>
      <c r="S2724">
        <v>56</v>
      </c>
      <c r="T2724" t="s">
        <v>13317</v>
      </c>
      <c r="U2724">
        <v>40</v>
      </c>
      <c r="V2724">
        <v>13000</v>
      </c>
      <c r="W2724">
        <v>820</v>
      </c>
      <c r="X2724">
        <v>0</v>
      </c>
      <c r="Y2724">
        <v>641997</v>
      </c>
      <c r="Z2724">
        <v>418</v>
      </c>
      <c r="AA2724">
        <v>1017</v>
      </c>
      <c r="AB2724" t="s">
        <v>13319</v>
      </c>
    </row>
    <row r="2725" spans="1:28" x14ac:dyDescent="0.3">
      <c r="A2725" s="4" t="s">
        <v>13321</v>
      </c>
      <c r="B2725" t="s">
        <v>67</v>
      </c>
      <c r="C2725" t="s">
        <v>68</v>
      </c>
      <c r="D2725" t="s">
        <v>58</v>
      </c>
      <c r="E2725">
        <v>1987</v>
      </c>
      <c r="F2725">
        <v>119</v>
      </c>
      <c r="G2725" t="s">
        <v>8908</v>
      </c>
      <c r="H2725" t="s">
        <v>13322</v>
      </c>
      <c r="I2725" s="4">
        <v>14000000</v>
      </c>
      <c r="J2725" s="4">
        <v>156645693</v>
      </c>
      <c r="K2725">
        <v>6.9</v>
      </c>
      <c r="L2725">
        <v>1.85</v>
      </c>
      <c r="M2725" t="s">
        <v>612</v>
      </c>
      <c r="N2725" t="s">
        <v>5179</v>
      </c>
      <c r="O2725">
        <v>213</v>
      </c>
      <c r="P2725" t="s">
        <v>5581</v>
      </c>
      <c r="Q2725">
        <v>886</v>
      </c>
      <c r="R2725" t="s">
        <v>13320</v>
      </c>
      <c r="S2725">
        <v>276</v>
      </c>
      <c r="T2725" t="s">
        <v>6635</v>
      </c>
      <c r="U2725">
        <v>249</v>
      </c>
      <c r="V2725">
        <v>3000</v>
      </c>
      <c r="W2725">
        <v>1639</v>
      </c>
      <c r="X2725">
        <v>0</v>
      </c>
      <c r="Y2725">
        <v>55101</v>
      </c>
      <c r="Z2725">
        <v>94</v>
      </c>
      <c r="AA2725">
        <v>201</v>
      </c>
      <c r="AB2725" t="s">
        <v>13323</v>
      </c>
    </row>
    <row r="2726" spans="1:28" x14ac:dyDescent="0.3">
      <c r="A2726" s="4" t="s">
        <v>13324</v>
      </c>
      <c r="B2726" t="s">
        <v>67</v>
      </c>
      <c r="C2726" t="s">
        <v>68</v>
      </c>
      <c r="D2726" t="s">
        <v>58</v>
      </c>
      <c r="E2726">
        <v>1990</v>
      </c>
      <c r="F2726">
        <v>125</v>
      </c>
      <c r="G2726" t="s">
        <v>1700</v>
      </c>
      <c r="H2726" t="s">
        <v>13325</v>
      </c>
      <c r="I2726" s="4">
        <v>14000000</v>
      </c>
      <c r="J2726" s="4">
        <v>178406268</v>
      </c>
      <c r="K2726">
        <v>6.9</v>
      </c>
      <c r="L2726">
        <v>1.85</v>
      </c>
      <c r="M2726" t="s">
        <v>612</v>
      </c>
      <c r="N2726" t="s">
        <v>3317</v>
      </c>
      <c r="O2726">
        <v>0</v>
      </c>
      <c r="P2726" t="s">
        <v>1549</v>
      </c>
      <c r="Q2726">
        <v>8000</v>
      </c>
      <c r="R2726" t="s">
        <v>3319</v>
      </c>
      <c r="S2726">
        <v>995</v>
      </c>
      <c r="T2726" t="s">
        <v>1789</v>
      </c>
      <c r="U2726">
        <v>700</v>
      </c>
      <c r="V2726">
        <v>11000</v>
      </c>
      <c r="W2726">
        <v>11135</v>
      </c>
      <c r="X2726">
        <v>2</v>
      </c>
      <c r="Y2726">
        <v>213476</v>
      </c>
      <c r="Z2726">
        <v>82</v>
      </c>
      <c r="AA2726">
        <v>271</v>
      </c>
      <c r="AB2726" t="s">
        <v>13326</v>
      </c>
    </row>
    <row r="2727" spans="1:28" x14ac:dyDescent="0.3">
      <c r="A2727" s="4" t="s">
        <v>24109</v>
      </c>
      <c r="B2727" t="s">
        <v>67</v>
      </c>
      <c r="C2727" t="s">
        <v>295</v>
      </c>
      <c r="D2727" t="s">
        <v>58</v>
      </c>
      <c r="E2727" t="s">
        <v>24161</v>
      </c>
      <c r="F2727">
        <v>65</v>
      </c>
      <c r="G2727" t="s">
        <v>10</v>
      </c>
      <c r="H2727" t="s">
        <v>24161</v>
      </c>
      <c r="I2727" s="4" t="s">
        <v>24161</v>
      </c>
      <c r="J2727" s="4" t="s">
        <v>24161</v>
      </c>
      <c r="K2727">
        <v>9.5</v>
      </c>
      <c r="L2727">
        <v>1.33</v>
      </c>
      <c r="M2727" t="s">
        <v>24161</v>
      </c>
      <c r="N2727" t="s">
        <v>13327</v>
      </c>
      <c r="O2727">
        <v>0</v>
      </c>
      <c r="P2727" t="s">
        <v>983</v>
      </c>
      <c r="Q2727">
        <v>770</v>
      </c>
      <c r="R2727" t="s">
        <v>7995</v>
      </c>
      <c r="S2727">
        <v>179</v>
      </c>
      <c r="T2727" t="s">
        <v>13328</v>
      </c>
      <c r="U2727">
        <v>176</v>
      </c>
      <c r="V2727">
        <v>0</v>
      </c>
      <c r="W2727">
        <v>1125</v>
      </c>
      <c r="X2727">
        <v>2</v>
      </c>
      <c r="Y2727">
        <v>10</v>
      </c>
      <c r="Z2727" t="s">
        <v>24161</v>
      </c>
      <c r="AA2727" t="s">
        <v>24161</v>
      </c>
      <c r="AB2727" t="s">
        <v>13329</v>
      </c>
    </row>
    <row r="2728" spans="1:28" x14ac:dyDescent="0.3">
      <c r="A2728" s="4" t="s">
        <v>13331</v>
      </c>
      <c r="B2728" t="s">
        <v>67</v>
      </c>
      <c r="C2728" t="s">
        <v>397</v>
      </c>
      <c r="D2728" t="s">
        <v>58</v>
      </c>
      <c r="E2728">
        <v>1988</v>
      </c>
      <c r="F2728">
        <v>108</v>
      </c>
      <c r="G2728" t="s">
        <v>1649</v>
      </c>
      <c r="H2728" t="s">
        <v>13333</v>
      </c>
      <c r="I2728" s="4">
        <v>15800000</v>
      </c>
      <c r="J2728" s="4">
        <v>109306210</v>
      </c>
      <c r="K2728">
        <v>5.5</v>
      </c>
      <c r="L2728">
        <v>2.35</v>
      </c>
      <c r="M2728" t="s">
        <v>122</v>
      </c>
      <c r="N2728" t="s">
        <v>13330</v>
      </c>
      <c r="O2728">
        <v>5</v>
      </c>
      <c r="P2728" t="s">
        <v>9338</v>
      </c>
      <c r="Q2728">
        <v>442</v>
      </c>
      <c r="R2728" t="s">
        <v>9683</v>
      </c>
      <c r="S2728">
        <v>162</v>
      </c>
      <c r="T2728" t="s">
        <v>13332</v>
      </c>
      <c r="U2728">
        <v>57</v>
      </c>
      <c r="V2728">
        <v>489</v>
      </c>
      <c r="W2728">
        <v>717</v>
      </c>
      <c r="X2728">
        <v>1</v>
      </c>
      <c r="Y2728">
        <v>44096</v>
      </c>
      <c r="Z2728">
        <v>32</v>
      </c>
      <c r="AA2728">
        <v>62</v>
      </c>
      <c r="AB2728" t="s">
        <v>13334</v>
      </c>
    </row>
    <row r="2729" spans="1:28" x14ac:dyDescent="0.3">
      <c r="A2729" s="4" t="s">
        <v>13336</v>
      </c>
      <c r="B2729" t="s">
        <v>67</v>
      </c>
      <c r="C2729" t="s">
        <v>68</v>
      </c>
      <c r="D2729" t="s">
        <v>58</v>
      </c>
      <c r="E2729">
        <v>2015</v>
      </c>
      <c r="F2729">
        <v>101</v>
      </c>
      <c r="G2729" t="s">
        <v>1145</v>
      </c>
      <c r="H2729" t="s">
        <v>24161</v>
      </c>
      <c r="I2729" s="4">
        <v>15000000</v>
      </c>
      <c r="J2729" s="4" t="s">
        <v>24161</v>
      </c>
      <c r="K2729">
        <v>5.7</v>
      </c>
      <c r="L2729">
        <v>2.35</v>
      </c>
      <c r="M2729" t="s">
        <v>612</v>
      </c>
      <c r="N2729" t="s">
        <v>13335</v>
      </c>
      <c r="O2729">
        <v>34</v>
      </c>
      <c r="P2729" t="s">
        <v>1047</v>
      </c>
      <c r="Q2729">
        <v>892</v>
      </c>
      <c r="R2729" t="s">
        <v>9806</v>
      </c>
      <c r="S2729">
        <v>355</v>
      </c>
      <c r="T2729" t="s">
        <v>13337</v>
      </c>
      <c r="U2729">
        <v>277</v>
      </c>
      <c r="V2729">
        <v>0</v>
      </c>
      <c r="W2729">
        <v>2055</v>
      </c>
      <c r="X2729">
        <v>0</v>
      </c>
      <c r="Y2729">
        <v>1554</v>
      </c>
      <c r="Z2729">
        <v>22</v>
      </c>
      <c r="AA2729">
        <v>20</v>
      </c>
      <c r="AB2729" t="s">
        <v>13338</v>
      </c>
    </row>
    <row r="2730" spans="1:28" x14ac:dyDescent="0.3">
      <c r="A2730" s="4" t="s">
        <v>13339</v>
      </c>
      <c r="B2730" t="s">
        <v>67</v>
      </c>
      <c r="C2730" t="s">
        <v>68</v>
      </c>
      <c r="D2730" t="s">
        <v>58</v>
      </c>
      <c r="E2730">
        <v>1989</v>
      </c>
      <c r="F2730">
        <v>145</v>
      </c>
      <c r="G2730" t="s">
        <v>7244</v>
      </c>
      <c r="H2730" t="s">
        <v>13340</v>
      </c>
      <c r="I2730" s="4">
        <v>14000000</v>
      </c>
      <c r="J2730" s="4">
        <v>70001698</v>
      </c>
      <c r="K2730">
        <v>7.2</v>
      </c>
      <c r="L2730">
        <v>2.35</v>
      </c>
      <c r="M2730" t="s">
        <v>612</v>
      </c>
      <c r="N2730" t="s">
        <v>786</v>
      </c>
      <c r="O2730">
        <v>0</v>
      </c>
      <c r="P2730" t="s">
        <v>550</v>
      </c>
      <c r="Q2730">
        <v>10000</v>
      </c>
      <c r="R2730" t="s">
        <v>4837</v>
      </c>
      <c r="S2730">
        <v>854</v>
      </c>
      <c r="T2730" t="s">
        <v>8518</v>
      </c>
      <c r="U2730">
        <v>560</v>
      </c>
      <c r="V2730">
        <v>4000</v>
      </c>
      <c r="W2730">
        <v>12098</v>
      </c>
      <c r="X2730">
        <v>0</v>
      </c>
      <c r="Y2730">
        <v>76842</v>
      </c>
      <c r="Z2730">
        <v>72</v>
      </c>
      <c r="AA2730">
        <v>173</v>
      </c>
      <c r="AB2730" t="s">
        <v>13341</v>
      </c>
    </row>
    <row r="2731" spans="1:28" x14ac:dyDescent="0.3">
      <c r="A2731" s="4" t="s">
        <v>13342</v>
      </c>
      <c r="B2731" t="s">
        <v>67</v>
      </c>
      <c r="C2731" t="s">
        <v>68</v>
      </c>
      <c r="D2731" t="s">
        <v>24160</v>
      </c>
      <c r="E2731">
        <v>1993</v>
      </c>
      <c r="F2731">
        <v>98</v>
      </c>
      <c r="G2731" t="s">
        <v>7889</v>
      </c>
      <c r="H2731" t="s">
        <v>13344</v>
      </c>
      <c r="I2731" s="4">
        <v>15000000</v>
      </c>
      <c r="J2731" s="4">
        <v>68856263</v>
      </c>
      <c r="K2731">
        <v>6.9</v>
      </c>
      <c r="L2731">
        <v>1.85</v>
      </c>
      <c r="M2731" t="s">
        <v>122</v>
      </c>
      <c r="N2731" t="s">
        <v>730</v>
      </c>
      <c r="O2731">
        <v>226</v>
      </c>
      <c r="P2731" t="s">
        <v>8524</v>
      </c>
      <c r="Q2731">
        <v>953</v>
      </c>
      <c r="R2731" t="s">
        <v>3711</v>
      </c>
      <c r="S2731">
        <v>730</v>
      </c>
      <c r="T2731" t="s">
        <v>13343</v>
      </c>
      <c r="U2731">
        <v>496</v>
      </c>
      <c r="V2731">
        <v>0</v>
      </c>
      <c r="W2731">
        <v>2496</v>
      </c>
      <c r="X2731">
        <v>1</v>
      </c>
      <c r="Y2731">
        <v>69733</v>
      </c>
      <c r="Z2731">
        <v>39</v>
      </c>
      <c r="AA2731">
        <v>97</v>
      </c>
      <c r="AB2731" t="s">
        <v>13345</v>
      </c>
    </row>
    <row r="2732" spans="1:28" x14ac:dyDescent="0.3">
      <c r="A2732" s="4" t="s">
        <v>13347</v>
      </c>
      <c r="B2732" t="s">
        <v>67</v>
      </c>
      <c r="C2732" t="s">
        <v>68</v>
      </c>
      <c r="D2732" t="s">
        <v>58</v>
      </c>
      <c r="E2732">
        <v>2009</v>
      </c>
      <c r="F2732">
        <v>101</v>
      </c>
      <c r="G2732" t="s">
        <v>5544</v>
      </c>
      <c r="H2732" t="s">
        <v>13348</v>
      </c>
      <c r="I2732" s="4">
        <v>15000000</v>
      </c>
      <c r="J2732" s="4">
        <v>51527787</v>
      </c>
      <c r="K2732">
        <v>5.5</v>
      </c>
      <c r="L2732">
        <v>1.85</v>
      </c>
      <c r="M2732" t="s">
        <v>612</v>
      </c>
      <c r="N2732" t="s">
        <v>5487</v>
      </c>
      <c r="O2732">
        <v>71</v>
      </c>
      <c r="P2732" t="s">
        <v>13346</v>
      </c>
      <c r="Q2732">
        <v>10000</v>
      </c>
      <c r="R2732" t="s">
        <v>774</v>
      </c>
      <c r="S2732">
        <v>960</v>
      </c>
      <c r="T2732" t="s">
        <v>11232</v>
      </c>
      <c r="U2732">
        <v>725</v>
      </c>
      <c r="V2732">
        <v>0</v>
      </c>
      <c r="W2732">
        <v>14159</v>
      </c>
      <c r="X2732">
        <v>0</v>
      </c>
      <c r="Y2732">
        <v>45603</v>
      </c>
      <c r="Z2732">
        <v>264</v>
      </c>
      <c r="AA2732">
        <v>268</v>
      </c>
      <c r="AB2732" t="s">
        <v>13349</v>
      </c>
    </row>
    <row r="2733" spans="1:28" x14ac:dyDescent="0.3">
      <c r="A2733" s="4" t="s">
        <v>13350</v>
      </c>
      <c r="B2733" t="s">
        <v>67</v>
      </c>
      <c r="C2733" t="s">
        <v>68</v>
      </c>
      <c r="D2733" t="s">
        <v>58</v>
      </c>
      <c r="E2733">
        <v>2007</v>
      </c>
      <c r="F2733">
        <v>109</v>
      </c>
      <c r="G2733" t="s">
        <v>7829</v>
      </c>
      <c r="H2733" t="s">
        <v>13351</v>
      </c>
      <c r="I2733" s="4">
        <v>14000000</v>
      </c>
      <c r="J2733" s="4">
        <v>61356221</v>
      </c>
      <c r="K2733">
        <v>5.2</v>
      </c>
      <c r="L2733">
        <v>2.35</v>
      </c>
      <c r="M2733" t="s">
        <v>69</v>
      </c>
      <c r="N2733" t="s">
        <v>9731</v>
      </c>
      <c r="O2733">
        <v>41</v>
      </c>
      <c r="P2733" t="s">
        <v>11277</v>
      </c>
      <c r="Q2733">
        <v>997</v>
      </c>
      <c r="R2733" t="s">
        <v>5953</v>
      </c>
      <c r="S2733">
        <v>826</v>
      </c>
      <c r="T2733" t="s">
        <v>170</v>
      </c>
      <c r="U2733">
        <v>748</v>
      </c>
      <c r="V2733">
        <v>0</v>
      </c>
      <c r="W2733">
        <v>3544</v>
      </c>
      <c r="X2733">
        <v>0</v>
      </c>
      <c r="Y2733">
        <v>19505</v>
      </c>
      <c r="Z2733">
        <v>86</v>
      </c>
      <c r="AA2733">
        <v>162</v>
      </c>
      <c r="AB2733" t="s">
        <v>13352</v>
      </c>
    </row>
    <row r="2734" spans="1:28" x14ac:dyDescent="0.3">
      <c r="A2734" s="4" t="s">
        <v>13354</v>
      </c>
      <c r="B2734" t="s">
        <v>67</v>
      </c>
      <c r="C2734" t="s">
        <v>86</v>
      </c>
      <c r="D2734" t="s">
        <v>58</v>
      </c>
      <c r="E2734">
        <v>1977</v>
      </c>
      <c r="F2734">
        <v>123</v>
      </c>
      <c r="G2734" t="s">
        <v>254</v>
      </c>
      <c r="H2734" t="s">
        <v>13356</v>
      </c>
      <c r="I2734" s="4">
        <v>14000000</v>
      </c>
      <c r="J2734" s="4">
        <v>46800000</v>
      </c>
      <c r="K2734">
        <v>7.1</v>
      </c>
      <c r="L2734">
        <v>2.35</v>
      </c>
      <c r="M2734" t="s">
        <v>122</v>
      </c>
      <c r="N2734" t="s">
        <v>8044</v>
      </c>
      <c r="O2734">
        <v>43</v>
      </c>
      <c r="P2734" t="s">
        <v>13353</v>
      </c>
      <c r="Q2734">
        <v>456</v>
      </c>
      <c r="R2734" t="s">
        <v>1118</v>
      </c>
      <c r="S2734">
        <v>244</v>
      </c>
      <c r="T2734" t="s">
        <v>13355</v>
      </c>
      <c r="U2734">
        <v>238</v>
      </c>
      <c r="V2734">
        <v>0</v>
      </c>
      <c r="W2734">
        <v>1326</v>
      </c>
      <c r="X2734">
        <v>2</v>
      </c>
      <c r="Y2734">
        <v>76477</v>
      </c>
      <c r="Z2734">
        <v>112</v>
      </c>
      <c r="AA2734">
        <v>275</v>
      </c>
      <c r="AB2734" t="s">
        <v>13357</v>
      </c>
    </row>
    <row r="2735" spans="1:28" x14ac:dyDescent="0.3">
      <c r="A2735" s="4" t="s">
        <v>24110</v>
      </c>
      <c r="B2735" t="s">
        <v>67</v>
      </c>
      <c r="C2735" t="s">
        <v>68</v>
      </c>
      <c r="D2735" t="s">
        <v>58</v>
      </c>
      <c r="E2735" t="s">
        <v>24161</v>
      </c>
      <c r="F2735">
        <v>60</v>
      </c>
      <c r="G2735" t="s">
        <v>18</v>
      </c>
      <c r="H2735" t="s">
        <v>13361</v>
      </c>
      <c r="I2735" s="4" t="s">
        <v>24161</v>
      </c>
      <c r="J2735" s="4" t="s">
        <v>24161</v>
      </c>
      <c r="K2735">
        <v>6.6</v>
      </c>
      <c r="L2735" t="s">
        <v>24161</v>
      </c>
      <c r="M2735" t="s">
        <v>24161</v>
      </c>
      <c r="N2735" t="s">
        <v>24161</v>
      </c>
      <c r="O2735" t="s">
        <v>24161</v>
      </c>
      <c r="P2735" t="s">
        <v>13359</v>
      </c>
      <c r="Q2735">
        <v>155</v>
      </c>
      <c r="R2735" t="s">
        <v>13358</v>
      </c>
      <c r="S2735">
        <v>130</v>
      </c>
      <c r="T2735" t="s">
        <v>13360</v>
      </c>
      <c r="U2735">
        <v>84</v>
      </c>
      <c r="V2735">
        <v>373</v>
      </c>
      <c r="W2735">
        <v>552</v>
      </c>
      <c r="X2735">
        <v>0</v>
      </c>
      <c r="Y2735">
        <v>5563</v>
      </c>
      <c r="Z2735">
        <v>17</v>
      </c>
      <c r="AA2735">
        <v>57</v>
      </c>
      <c r="AB2735" t="s">
        <v>13362</v>
      </c>
    </row>
    <row r="2736" spans="1:28" x14ac:dyDescent="0.3">
      <c r="A2736" s="4" t="s">
        <v>13364</v>
      </c>
      <c r="B2736" t="s">
        <v>67</v>
      </c>
      <c r="C2736" t="s">
        <v>68</v>
      </c>
      <c r="D2736" t="s">
        <v>58</v>
      </c>
      <c r="E2736">
        <v>1998</v>
      </c>
      <c r="F2736">
        <v>99</v>
      </c>
      <c r="G2736" t="s">
        <v>3046</v>
      </c>
      <c r="H2736" t="s">
        <v>13365</v>
      </c>
      <c r="I2736" s="4">
        <v>14000000</v>
      </c>
      <c r="J2736" s="4">
        <v>38048637</v>
      </c>
      <c r="K2736">
        <v>5.5</v>
      </c>
      <c r="L2736">
        <v>2.35</v>
      </c>
      <c r="M2736" t="s">
        <v>612</v>
      </c>
      <c r="N2736" t="s">
        <v>13363</v>
      </c>
      <c r="O2736">
        <v>9</v>
      </c>
      <c r="P2736" t="s">
        <v>4009</v>
      </c>
      <c r="Q2736">
        <v>975</v>
      </c>
      <c r="R2736" t="s">
        <v>3092</v>
      </c>
      <c r="S2736">
        <v>912</v>
      </c>
      <c r="T2736" t="s">
        <v>7944</v>
      </c>
      <c r="U2736">
        <v>648</v>
      </c>
      <c r="V2736">
        <v>0</v>
      </c>
      <c r="W2736">
        <v>3500</v>
      </c>
      <c r="X2736">
        <v>4</v>
      </c>
      <c r="Y2736">
        <v>47814</v>
      </c>
      <c r="Z2736">
        <v>101</v>
      </c>
      <c r="AA2736">
        <v>426</v>
      </c>
      <c r="AB2736" t="s">
        <v>13366</v>
      </c>
    </row>
    <row r="2737" spans="1:28" x14ac:dyDescent="0.3">
      <c r="A2737" s="4" t="s">
        <v>13367</v>
      </c>
      <c r="B2737" t="s">
        <v>67</v>
      </c>
      <c r="C2737" t="s">
        <v>68</v>
      </c>
      <c r="D2737" t="s">
        <v>58</v>
      </c>
      <c r="E2737">
        <v>2012</v>
      </c>
      <c r="F2737">
        <v>110</v>
      </c>
      <c r="G2737" t="s">
        <v>1437</v>
      </c>
      <c r="H2737" t="s">
        <v>13368</v>
      </c>
      <c r="I2737" s="4" t="s">
        <v>24161</v>
      </c>
      <c r="J2737" s="4">
        <v>35010192</v>
      </c>
      <c r="K2737">
        <v>5.4</v>
      </c>
      <c r="L2737">
        <v>2.35</v>
      </c>
      <c r="M2737" t="s">
        <v>69</v>
      </c>
      <c r="N2737" t="s">
        <v>9500</v>
      </c>
      <c r="O2737">
        <v>0</v>
      </c>
      <c r="P2737" t="s">
        <v>8560</v>
      </c>
      <c r="Q2737">
        <v>849</v>
      </c>
      <c r="R2737" t="s">
        <v>7096</v>
      </c>
      <c r="S2737">
        <v>597</v>
      </c>
      <c r="T2737" t="s">
        <v>1910</v>
      </c>
      <c r="U2737">
        <v>490</v>
      </c>
      <c r="V2737">
        <v>0</v>
      </c>
      <c r="W2737">
        <v>2226</v>
      </c>
      <c r="X2737">
        <v>1</v>
      </c>
      <c r="Y2737">
        <v>6352</v>
      </c>
      <c r="Z2737">
        <v>42</v>
      </c>
      <c r="AA2737">
        <v>43</v>
      </c>
      <c r="AB2737" t="s">
        <v>13369</v>
      </c>
    </row>
    <row r="2738" spans="1:28" x14ac:dyDescent="0.3">
      <c r="A2738" s="4" t="s">
        <v>13371</v>
      </c>
      <c r="B2738" t="s">
        <v>67</v>
      </c>
      <c r="C2738" t="s">
        <v>68</v>
      </c>
      <c r="D2738" t="s">
        <v>58</v>
      </c>
      <c r="E2738">
        <v>1991</v>
      </c>
      <c r="F2738">
        <v>107</v>
      </c>
      <c r="G2738" t="s">
        <v>7038</v>
      </c>
      <c r="H2738" t="s">
        <v>13373</v>
      </c>
      <c r="I2738" s="4">
        <v>14000000</v>
      </c>
      <c r="J2738" s="4">
        <v>34793160</v>
      </c>
      <c r="K2738">
        <v>6.7</v>
      </c>
      <c r="L2738">
        <v>1.85</v>
      </c>
      <c r="M2738" t="s">
        <v>122</v>
      </c>
      <c r="N2738" t="s">
        <v>13370</v>
      </c>
      <c r="O2738">
        <v>116</v>
      </c>
      <c r="P2738" t="s">
        <v>4750</v>
      </c>
      <c r="Q2738">
        <v>327</v>
      </c>
      <c r="R2738" t="s">
        <v>7170</v>
      </c>
      <c r="S2738">
        <v>172</v>
      </c>
      <c r="T2738" t="s">
        <v>13372</v>
      </c>
      <c r="U2738">
        <v>25</v>
      </c>
      <c r="V2738">
        <v>0</v>
      </c>
      <c r="W2738">
        <v>552</v>
      </c>
      <c r="X2738">
        <v>1</v>
      </c>
      <c r="Y2738">
        <v>15730</v>
      </c>
      <c r="Z2738">
        <v>10</v>
      </c>
      <c r="AA2738">
        <v>31</v>
      </c>
      <c r="AB2738" t="s">
        <v>13374</v>
      </c>
    </row>
    <row r="2739" spans="1:28" x14ac:dyDescent="0.3">
      <c r="A2739" s="4" t="s">
        <v>13375</v>
      </c>
      <c r="B2739" t="s">
        <v>67</v>
      </c>
      <c r="C2739" t="s">
        <v>68</v>
      </c>
      <c r="D2739" t="s">
        <v>58</v>
      </c>
      <c r="E2739">
        <v>1999</v>
      </c>
      <c r="F2739">
        <v>81</v>
      </c>
      <c r="G2739" t="s">
        <v>1700</v>
      </c>
      <c r="H2739" t="s">
        <v>13376</v>
      </c>
      <c r="I2739" s="4">
        <v>14000000</v>
      </c>
      <c r="J2739" s="4">
        <v>30628981</v>
      </c>
      <c r="K2739">
        <v>5</v>
      </c>
      <c r="L2739">
        <v>1.85</v>
      </c>
      <c r="M2739" t="s">
        <v>69</v>
      </c>
      <c r="N2739" t="s">
        <v>9817</v>
      </c>
      <c r="O2739">
        <v>54</v>
      </c>
      <c r="P2739" t="s">
        <v>1273</v>
      </c>
      <c r="Q2739">
        <v>8000</v>
      </c>
      <c r="R2739" t="s">
        <v>10598</v>
      </c>
      <c r="S2739">
        <v>670</v>
      </c>
      <c r="T2739" t="s">
        <v>1356</v>
      </c>
      <c r="U2739">
        <v>636</v>
      </c>
      <c r="V2739">
        <v>2000</v>
      </c>
      <c r="W2739">
        <v>10792</v>
      </c>
      <c r="X2739">
        <v>1</v>
      </c>
      <c r="Y2739">
        <v>15047</v>
      </c>
      <c r="Z2739">
        <v>43</v>
      </c>
      <c r="AA2739">
        <v>160</v>
      </c>
      <c r="AB2739" t="s">
        <v>13377</v>
      </c>
    </row>
    <row r="2740" spans="1:28" x14ac:dyDescent="0.3">
      <c r="A2740" s="4" t="s">
        <v>13378</v>
      </c>
      <c r="B2740" t="s">
        <v>67</v>
      </c>
      <c r="C2740" t="s">
        <v>86</v>
      </c>
      <c r="D2740" t="s">
        <v>58</v>
      </c>
      <c r="E2740">
        <v>2011</v>
      </c>
      <c r="F2740">
        <v>105</v>
      </c>
      <c r="G2740" t="s">
        <v>5940</v>
      </c>
      <c r="H2740" t="s">
        <v>13380</v>
      </c>
      <c r="I2740" s="4">
        <v>13000000</v>
      </c>
      <c r="J2740" s="4">
        <v>29959436</v>
      </c>
      <c r="K2740">
        <v>6.4</v>
      </c>
      <c r="L2740">
        <v>2.35</v>
      </c>
      <c r="M2740" t="s">
        <v>69</v>
      </c>
      <c r="N2740" t="s">
        <v>4936</v>
      </c>
      <c r="O2740">
        <v>58</v>
      </c>
      <c r="P2740" t="s">
        <v>2395</v>
      </c>
      <c r="Q2740">
        <v>11000</v>
      </c>
      <c r="R2740" t="s">
        <v>420</v>
      </c>
      <c r="S2740">
        <v>1000</v>
      </c>
      <c r="T2740" t="s">
        <v>13379</v>
      </c>
      <c r="U2740">
        <v>583</v>
      </c>
      <c r="V2740">
        <v>18000</v>
      </c>
      <c r="W2740">
        <v>12894</v>
      </c>
      <c r="X2740">
        <v>1</v>
      </c>
      <c r="Y2740">
        <v>82327</v>
      </c>
      <c r="Z2740">
        <v>331</v>
      </c>
      <c r="AA2740">
        <v>350</v>
      </c>
      <c r="AB2740" t="s">
        <v>13381</v>
      </c>
    </row>
    <row r="2741" spans="1:28" x14ac:dyDescent="0.3">
      <c r="A2741" s="4" t="s">
        <v>13382</v>
      </c>
      <c r="B2741" t="s">
        <v>67</v>
      </c>
      <c r="C2741" t="s">
        <v>68</v>
      </c>
      <c r="D2741" t="s">
        <v>58</v>
      </c>
      <c r="E2741">
        <v>2002</v>
      </c>
      <c r="F2741">
        <v>82</v>
      </c>
      <c r="G2741" t="s">
        <v>8828</v>
      </c>
      <c r="H2741" t="s">
        <v>13384</v>
      </c>
      <c r="I2741" s="4">
        <v>14000000</v>
      </c>
      <c r="J2741" s="4">
        <v>25571351</v>
      </c>
      <c r="K2741">
        <v>6.6</v>
      </c>
      <c r="L2741">
        <v>1.85</v>
      </c>
      <c r="M2741" t="s">
        <v>304</v>
      </c>
      <c r="N2741" t="s">
        <v>12957</v>
      </c>
      <c r="O2741">
        <v>12</v>
      </c>
      <c r="P2741" t="s">
        <v>12961</v>
      </c>
      <c r="Q2741">
        <v>23</v>
      </c>
      <c r="R2741" t="s">
        <v>12957</v>
      </c>
      <c r="S2741">
        <v>12</v>
      </c>
      <c r="T2741" t="s">
        <v>13383</v>
      </c>
      <c r="U2741">
        <v>8</v>
      </c>
      <c r="V2741">
        <v>184</v>
      </c>
      <c r="W2741">
        <v>49</v>
      </c>
      <c r="X2741">
        <v>0</v>
      </c>
      <c r="Y2741">
        <v>3135</v>
      </c>
      <c r="Z2741">
        <v>38</v>
      </c>
      <c r="AA2741">
        <v>78</v>
      </c>
      <c r="AB2741" t="s">
        <v>13385</v>
      </c>
    </row>
    <row r="2742" spans="1:28" x14ac:dyDescent="0.3">
      <c r="A2742" s="4" t="s">
        <v>13386</v>
      </c>
      <c r="B2742" t="s">
        <v>67</v>
      </c>
      <c r="C2742" t="s">
        <v>68</v>
      </c>
      <c r="D2742" t="s">
        <v>58</v>
      </c>
      <c r="E2742">
        <v>1993</v>
      </c>
      <c r="F2742">
        <v>109</v>
      </c>
      <c r="G2742" t="s">
        <v>241</v>
      </c>
      <c r="H2742" t="s">
        <v>13388</v>
      </c>
      <c r="I2742" s="4">
        <v>14000000</v>
      </c>
      <c r="J2742" s="4">
        <v>27515786</v>
      </c>
      <c r="K2742">
        <v>5.9</v>
      </c>
      <c r="L2742">
        <v>1.85</v>
      </c>
      <c r="M2742" t="s">
        <v>612</v>
      </c>
      <c r="N2742" t="s">
        <v>2959</v>
      </c>
      <c r="O2742">
        <v>309</v>
      </c>
      <c r="P2742" t="s">
        <v>2486</v>
      </c>
      <c r="Q2742">
        <v>592</v>
      </c>
      <c r="R2742" t="s">
        <v>13045</v>
      </c>
      <c r="S2742">
        <v>556</v>
      </c>
      <c r="T2742" t="s">
        <v>13387</v>
      </c>
      <c r="U2742">
        <v>279</v>
      </c>
      <c r="V2742">
        <v>0</v>
      </c>
      <c r="W2742">
        <v>1620</v>
      </c>
      <c r="X2742">
        <v>0</v>
      </c>
      <c r="Y2742">
        <v>8904</v>
      </c>
      <c r="Z2742">
        <v>12</v>
      </c>
      <c r="AA2742">
        <v>31</v>
      </c>
      <c r="AB2742" t="s">
        <v>13389</v>
      </c>
    </row>
    <row r="2743" spans="1:28" x14ac:dyDescent="0.3">
      <c r="A2743" s="4" t="s">
        <v>13391</v>
      </c>
      <c r="B2743" t="s">
        <v>67</v>
      </c>
      <c r="C2743" t="s">
        <v>68</v>
      </c>
      <c r="D2743" t="s">
        <v>58</v>
      </c>
      <c r="E2743">
        <v>2002</v>
      </c>
      <c r="F2743">
        <v>95</v>
      </c>
      <c r="G2743" t="s">
        <v>449</v>
      </c>
      <c r="H2743" t="s">
        <v>13393</v>
      </c>
      <c r="I2743" s="4">
        <v>14000000</v>
      </c>
      <c r="J2743" s="4">
        <v>25482931</v>
      </c>
      <c r="K2743">
        <v>5.7</v>
      </c>
      <c r="L2743">
        <v>2.35</v>
      </c>
      <c r="M2743" t="s">
        <v>612</v>
      </c>
      <c r="N2743" t="s">
        <v>4560</v>
      </c>
      <c r="O2743">
        <v>10</v>
      </c>
      <c r="P2743" t="s">
        <v>5269</v>
      </c>
      <c r="Q2743">
        <v>706</v>
      </c>
      <c r="R2743" t="s">
        <v>13390</v>
      </c>
      <c r="S2743">
        <v>266</v>
      </c>
      <c r="T2743" t="s">
        <v>13392</v>
      </c>
      <c r="U2743">
        <v>111</v>
      </c>
      <c r="V2743">
        <v>530</v>
      </c>
      <c r="W2743">
        <v>1421</v>
      </c>
      <c r="X2743">
        <v>2</v>
      </c>
      <c r="Y2743">
        <v>9693</v>
      </c>
      <c r="Z2743">
        <v>40</v>
      </c>
      <c r="AA2743">
        <v>33</v>
      </c>
      <c r="AB2743" t="s">
        <v>13394</v>
      </c>
    </row>
    <row r="2744" spans="1:28" x14ac:dyDescent="0.3">
      <c r="A2744" s="4" t="s">
        <v>13395</v>
      </c>
      <c r="B2744" t="s">
        <v>67</v>
      </c>
      <c r="C2744" t="s">
        <v>68</v>
      </c>
      <c r="D2744" t="s">
        <v>58</v>
      </c>
      <c r="E2744">
        <v>1995</v>
      </c>
      <c r="F2744">
        <v>100</v>
      </c>
      <c r="G2744" t="s">
        <v>9645</v>
      </c>
      <c r="H2744" t="s">
        <v>13397</v>
      </c>
      <c r="I2744" s="4">
        <v>20000000</v>
      </c>
      <c r="J2744" s="4">
        <v>19900000</v>
      </c>
      <c r="K2744">
        <v>4.5</v>
      </c>
      <c r="L2744">
        <v>1.85</v>
      </c>
      <c r="M2744" t="s">
        <v>612</v>
      </c>
      <c r="N2744" t="s">
        <v>6306</v>
      </c>
      <c r="O2744">
        <v>0</v>
      </c>
      <c r="P2744" t="s">
        <v>3893</v>
      </c>
      <c r="Q2744">
        <v>723</v>
      </c>
      <c r="R2744" t="s">
        <v>11540</v>
      </c>
      <c r="S2744">
        <v>422</v>
      </c>
      <c r="T2744" t="s">
        <v>13396</v>
      </c>
      <c r="U2744">
        <v>364</v>
      </c>
      <c r="V2744">
        <v>1000</v>
      </c>
      <c r="W2744">
        <v>2348</v>
      </c>
      <c r="X2744">
        <v>1</v>
      </c>
      <c r="Y2744">
        <v>17262</v>
      </c>
      <c r="Z2744">
        <v>34</v>
      </c>
      <c r="AA2744">
        <v>53</v>
      </c>
      <c r="AB2744" t="s">
        <v>13398</v>
      </c>
    </row>
    <row r="2745" spans="1:28" x14ac:dyDescent="0.3">
      <c r="A2745" s="4" t="s">
        <v>13400</v>
      </c>
      <c r="B2745" t="s">
        <v>67</v>
      </c>
      <c r="C2745" t="s">
        <v>68</v>
      </c>
      <c r="D2745" t="s">
        <v>58</v>
      </c>
      <c r="E2745">
        <v>1977</v>
      </c>
      <c r="F2745">
        <v>118</v>
      </c>
      <c r="G2745" t="s">
        <v>23</v>
      </c>
      <c r="H2745" t="s">
        <v>13401</v>
      </c>
      <c r="I2745" s="4">
        <v>14000000</v>
      </c>
      <c r="J2745" s="4" t="s">
        <v>24161</v>
      </c>
      <c r="K2745">
        <v>3.7</v>
      </c>
      <c r="L2745">
        <v>1.85</v>
      </c>
      <c r="M2745" t="s">
        <v>612</v>
      </c>
      <c r="N2745" t="s">
        <v>11887</v>
      </c>
      <c r="O2745">
        <v>128</v>
      </c>
      <c r="P2745" t="s">
        <v>13399</v>
      </c>
      <c r="Q2745">
        <v>931</v>
      </c>
      <c r="R2745" t="s">
        <v>6111</v>
      </c>
      <c r="S2745">
        <v>726</v>
      </c>
      <c r="T2745" t="s">
        <v>4191</v>
      </c>
      <c r="U2745">
        <v>467</v>
      </c>
      <c r="V2745">
        <v>889</v>
      </c>
      <c r="W2745">
        <v>2704</v>
      </c>
      <c r="X2745">
        <v>7</v>
      </c>
      <c r="Y2745">
        <v>16294</v>
      </c>
      <c r="Z2745">
        <v>82</v>
      </c>
      <c r="AA2745">
        <v>252</v>
      </c>
      <c r="AB2745" t="s">
        <v>13402</v>
      </c>
    </row>
    <row r="2746" spans="1:28" x14ac:dyDescent="0.3">
      <c r="A2746" s="4" t="s">
        <v>13403</v>
      </c>
      <c r="B2746" t="s">
        <v>67</v>
      </c>
      <c r="C2746" t="s">
        <v>86</v>
      </c>
      <c r="D2746" t="s">
        <v>58</v>
      </c>
      <c r="E2746">
        <v>2005</v>
      </c>
      <c r="F2746">
        <v>91</v>
      </c>
      <c r="G2746" t="s">
        <v>3046</v>
      </c>
      <c r="H2746" t="s">
        <v>13404</v>
      </c>
      <c r="I2746" s="4">
        <v>14000000</v>
      </c>
      <c r="J2746" s="4">
        <v>16298046</v>
      </c>
      <c r="K2746">
        <v>5</v>
      </c>
      <c r="L2746">
        <v>2.35</v>
      </c>
      <c r="M2746" t="s">
        <v>69</v>
      </c>
      <c r="N2746" t="s">
        <v>11897</v>
      </c>
      <c r="O2746">
        <v>31</v>
      </c>
      <c r="P2746" t="s">
        <v>5110</v>
      </c>
      <c r="Q2746">
        <v>874</v>
      </c>
      <c r="R2746" t="s">
        <v>1124</v>
      </c>
      <c r="S2746">
        <v>613</v>
      </c>
      <c r="T2746" t="s">
        <v>10449</v>
      </c>
      <c r="U2746">
        <v>50</v>
      </c>
      <c r="V2746">
        <v>0</v>
      </c>
      <c r="W2746">
        <v>1608</v>
      </c>
      <c r="X2746">
        <v>0</v>
      </c>
      <c r="Y2746">
        <v>22207</v>
      </c>
      <c r="Z2746">
        <v>125</v>
      </c>
      <c r="AA2746">
        <v>747</v>
      </c>
      <c r="AB2746" t="s">
        <v>13405</v>
      </c>
    </row>
    <row r="2747" spans="1:28" x14ac:dyDescent="0.3">
      <c r="A2747" s="4" t="s">
        <v>13406</v>
      </c>
      <c r="B2747" t="s">
        <v>67</v>
      </c>
      <c r="C2747" t="s">
        <v>68</v>
      </c>
      <c r="D2747" t="s">
        <v>58</v>
      </c>
      <c r="E2747">
        <v>2003</v>
      </c>
      <c r="F2747">
        <v>90</v>
      </c>
      <c r="G2747" t="s">
        <v>1700</v>
      </c>
      <c r="H2747" t="s">
        <v>13407</v>
      </c>
      <c r="I2747" s="4">
        <v>14000000</v>
      </c>
      <c r="J2747" s="4">
        <v>15549702</v>
      </c>
      <c r="K2747">
        <v>4.5999999999999996</v>
      </c>
      <c r="L2747">
        <v>1.85</v>
      </c>
      <c r="M2747" t="s">
        <v>69</v>
      </c>
      <c r="N2747" t="s">
        <v>5702</v>
      </c>
      <c r="O2747">
        <v>119</v>
      </c>
      <c r="P2747" t="s">
        <v>2631</v>
      </c>
      <c r="Q2747">
        <v>869</v>
      </c>
      <c r="R2747" t="s">
        <v>297</v>
      </c>
      <c r="S2747">
        <v>779</v>
      </c>
      <c r="T2747" t="s">
        <v>1356</v>
      </c>
      <c r="U2747">
        <v>636</v>
      </c>
      <c r="V2747">
        <v>411</v>
      </c>
      <c r="W2747">
        <v>3007</v>
      </c>
      <c r="X2747">
        <v>2</v>
      </c>
      <c r="Y2747">
        <v>24038</v>
      </c>
      <c r="Z2747">
        <v>56</v>
      </c>
      <c r="AA2747">
        <v>123</v>
      </c>
      <c r="AB2747" t="s">
        <v>13408</v>
      </c>
    </row>
    <row r="2748" spans="1:28" x14ac:dyDescent="0.3">
      <c r="A2748" s="4" t="s">
        <v>13410</v>
      </c>
      <c r="B2748" t="s">
        <v>67</v>
      </c>
      <c r="C2748" t="s">
        <v>68</v>
      </c>
      <c r="D2748" t="s">
        <v>58</v>
      </c>
      <c r="E2748">
        <v>2009</v>
      </c>
      <c r="F2748">
        <v>108</v>
      </c>
      <c r="G2748" t="s">
        <v>13409</v>
      </c>
      <c r="H2748" t="s">
        <v>13411</v>
      </c>
      <c r="I2748" s="4">
        <v>14000000</v>
      </c>
      <c r="J2748" s="4">
        <v>15483540</v>
      </c>
      <c r="K2748">
        <v>6.5</v>
      </c>
      <c r="L2748">
        <v>2.35</v>
      </c>
      <c r="M2748" t="s">
        <v>612</v>
      </c>
      <c r="N2748" t="s">
        <v>1416</v>
      </c>
      <c r="O2748">
        <v>123</v>
      </c>
      <c r="P2748" t="s">
        <v>125</v>
      </c>
      <c r="Q2748">
        <v>26000</v>
      </c>
      <c r="R2748" t="s">
        <v>1991</v>
      </c>
      <c r="S2748">
        <v>14000</v>
      </c>
      <c r="T2748" t="s">
        <v>7682</v>
      </c>
      <c r="U2748">
        <v>690</v>
      </c>
      <c r="V2748">
        <v>4000</v>
      </c>
      <c r="W2748">
        <v>41359</v>
      </c>
      <c r="X2748">
        <v>4</v>
      </c>
      <c r="Y2748">
        <v>56338</v>
      </c>
      <c r="Z2748">
        <v>160</v>
      </c>
      <c r="AA2748">
        <v>215</v>
      </c>
      <c r="AB2748" t="s">
        <v>13412</v>
      </c>
    </row>
    <row r="2749" spans="1:28" x14ac:dyDescent="0.3">
      <c r="A2749" s="4" t="s">
        <v>13415</v>
      </c>
      <c r="B2749" t="s">
        <v>67</v>
      </c>
      <c r="C2749" t="s">
        <v>68</v>
      </c>
      <c r="D2749" t="s">
        <v>58</v>
      </c>
      <c r="E2749">
        <v>2010</v>
      </c>
      <c r="F2749">
        <v>103</v>
      </c>
      <c r="G2749" t="s">
        <v>1700</v>
      </c>
      <c r="H2749" t="s">
        <v>13416</v>
      </c>
      <c r="I2749" s="4">
        <v>14000000</v>
      </c>
      <c r="J2749" s="4">
        <v>20246959</v>
      </c>
      <c r="K2749">
        <v>4.9000000000000004</v>
      </c>
      <c r="L2749">
        <v>2.35</v>
      </c>
      <c r="M2749" t="s">
        <v>69</v>
      </c>
      <c r="N2749" t="s">
        <v>13413</v>
      </c>
      <c r="O2749">
        <v>44</v>
      </c>
      <c r="P2749" t="s">
        <v>667</v>
      </c>
      <c r="Q2749">
        <v>953</v>
      </c>
      <c r="R2749" t="s">
        <v>13414</v>
      </c>
      <c r="S2749">
        <v>849</v>
      </c>
      <c r="T2749" t="s">
        <v>5022</v>
      </c>
      <c r="U2749">
        <v>625</v>
      </c>
      <c r="V2749">
        <v>1000</v>
      </c>
      <c r="W2749">
        <v>3299</v>
      </c>
      <c r="X2749">
        <v>2</v>
      </c>
      <c r="Y2749">
        <v>5721</v>
      </c>
      <c r="Z2749">
        <v>71</v>
      </c>
      <c r="AA2749">
        <v>20</v>
      </c>
      <c r="AB2749" t="s">
        <v>13417</v>
      </c>
    </row>
    <row r="2750" spans="1:28" x14ac:dyDescent="0.3">
      <c r="A2750" s="4" t="s">
        <v>13419</v>
      </c>
      <c r="B2750" t="s">
        <v>67</v>
      </c>
      <c r="C2750" t="s">
        <v>68</v>
      </c>
      <c r="D2750" t="s">
        <v>58</v>
      </c>
      <c r="E2750">
        <v>1998</v>
      </c>
      <c r="F2750">
        <v>96</v>
      </c>
      <c r="G2750" t="s">
        <v>10</v>
      </c>
      <c r="H2750" t="s">
        <v>13420</v>
      </c>
      <c r="I2750" s="4">
        <v>14000000</v>
      </c>
      <c r="J2750" s="4">
        <v>15062898</v>
      </c>
      <c r="K2750">
        <v>6</v>
      </c>
      <c r="L2750">
        <v>1.85</v>
      </c>
      <c r="M2750" t="s">
        <v>612</v>
      </c>
      <c r="N2750" t="s">
        <v>13418</v>
      </c>
      <c r="O2750">
        <v>0</v>
      </c>
      <c r="P2750" t="s">
        <v>4605</v>
      </c>
      <c r="Q2750">
        <v>3000</v>
      </c>
      <c r="R2750" t="s">
        <v>2493</v>
      </c>
      <c r="S2750">
        <v>2000</v>
      </c>
      <c r="T2750" t="s">
        <v>11985</v>
      </c>
      <c r="U2750">
        <v>654</v>
      </c>
      <c r="V2750">
        <v>645</v>
      </c>
      <c r="W2750">
        <v>6861</v>
      </c>
      <c r="X2750">
        <v>0</v>
      </c>
      <c r="Y2750">
        <v>11729</v>
      </c>
      <c r="Z2750">
        <v>37</v>
      </c>
      <c r="AA2750">
        <v>106</v>
      </c>
      <c r="AB2750" t="s">
        <v>13421</v>
      </c>
    </row>
    <row r="2751" spans="1:28" x14ac:dyDescent="0.3">
      <c r="A2751" s="4" t="s">
        <v>13423</v>
      </c>
      <c r="B2751" t="s">
        <v>67</v>
      </c>
      <c r="C2751" t="s">
        <v>7085</v>
      </c>
      <c r="D2751" t="s">
        <v>58</v>
      </c>
      <c r="E2751">
        <v>1999</v>
      </c>
      <c r="F2751">
        <v>117</v>
      </c>
      <c r="G2751" t="s">
        <v>11812</v>
      </c>
      <c r="H2751" t="s">
        <v>13425</v>
      </c>
      <c r="I2751" s="4">
        <v>12000000</v>
      </c>
      <c r="J2751" s="4">
        <v>14348123</v>
      </c>
      <c r="K2751">
        <v>6.9</v>
      </c>
      <c r="L2751">
        <v>1.85</v>
      </c>
      <c r="M2751" t="s">
        <v>122</v>
      </c>
      <c r="N2751" t="s">
        <v>13422</v>
      </c>
      <c r="O2751">
        <v>160</v>
      </c>
      <c r="P2751" t="s">
        <v>3720</v>
      </c>
      <c r="Q2751">
        <v>718</v>
      </c>
      <c r="R2751" t="s">
        <v>2064</v>
      </c>
      <c r="S2751">
        <v>330</v>
      </c>
      <c r="T2751" t="s">
        <v>13424</v>
      </c>
      <c r="U2751">
        <v>55</v>
      </c>
      <c r="V2751">
        <v>970</v>
      </c>
      <c r="W2751">
        <v>1148</v>
      </c>
      <c r="X2751">
        <v>6</v>
      </c>
      <c r="Y2751">
        <v>9323</v>
      </c>
      <c r="Z2751">
        <v>62</v>
      </c>
      <c r="AA2751">
        <v>157</v>
      </c>
      <c r="AB2751" t="s">
        <v>13426</v>
      </c>
    </row>
    <row r="2752" spans="1:28" x14ac:dyDescent="0.3">
      <c r="A2752" s="4" t="s">
        <v>13429</v>
      </c>
      <c r="B2752" t="s">
        <v>67</v>
      </c>
      <c r="C2752" t="s">
        <v>68</v>
      </c>
      <c r="D2752" t="s">
        <v>58</v>
      </c>
      <c r="E2752">
        <v>1996</v>
      </c>
      <c r="F2752">
        <v>93</v>
      </c>
      <c r="G2752" t="s">
        <v>7400</v>
      </c>
      <c r="H2752" t="s">
        <v>13430</v>
      </c>
      <c r="I2752" s="4">
        <v>8500000</v>
      </c>
      <c r="J2752" s="4">
        <v>15171475</v>
      </c>
      <c r="K2752">
        <v>5.7</v>
      </c>
      <c r="L2752">
        <v>1.85</v>
      </c>
      <c r="M2752" t="s">
        <v>612</v>
      </c>
      <c r="N2752" t="s">
        <v>13427</v>
      </c>
      <c r="O2752">
        <v>85</v>
      </c>
      <c r="P2752" t="s">
        <v>335</v>
      </c>
      <c r="Q2752">
        <v>1000</v>
      </c>
      <c r="R2752" t="s">
        <v>13428</v>
      </c>
      <c r="S2752">
        <v>855</v>
      </c>
      <c r="T2752" t="s">
        <v>5784</v>
      </c>
      <c r="U2752">
        <v>514</v>
      </c>
      <c r="V2752">
        <v>0</v>
      </c>
      <c r="W2752">
        <v>2777</v>
      </c>
      <c r="X2752">
        <v>0</v>
      </c>
      <c r="Y2752">
        <v>19805</v>
      </c>
      <c r="Z2752">
        <v>73</v>
      </c>
      <c r="AA2752">
        <v>122</v>
      </c>
      <c r="AB2752" t="s">
        <v>13431</v>
      </c>
    </row>
    <row r="2753" spans="1:28" x14ac:dyDescent="0.3">
      <c r="A2753" s="4" t="s">
        <v>13432</v>
      </c>
      <c r="B2753" t="s">
        <v>67</v>
      </c>
      <c r="C2753" t="s">
        <v>68</v>
      </c>
      <c r="D2753" t="s">
        <v>58</v>
      </c>
      <c r="E2753">
        <v>1977</v>
      </c>
      <c r="F2753">
        <v>136</v>
      </c>
      <c r="G2753" t="s">
        <v>4816</v>
      </c>
      <c r="H2753" t="s">
        <v>13433</v>
      </c>
      <c r="I2753" s="4">
        <v>14000000</v>
      </c>
      <c r="J2753" s="4" t="s">
        <v>24161</v>
      </c>
      <c r="K2753">
        <v>6.7</v>
      </c>
      <c r="L2753">
        <v>1.66</v>
      </c>
      <c r="M2753" t="s">
        <v>122</v>
      </c>
      <c r="N2753" t="s">
        <v>514</v>
      </c>
      <c r="O2753">
        <v>17000</v>
      </c>
      <c r="P2753" t="s">
        <v>1765</v>
      </c>
      <c r="Q2753">
        <v>22000</v>
      </c>
      <c r="R2753" t="s">
        <v>1996</v>
      </c>
      <c r="S2753">
        <v>740</v>
      </c>
      <c r="T2753" t="s">
        <v>628</v>
      </c>
      <c r="U2753">
        <v>213</v>
      </c>
      <c r="V2753">
        <v>932</v>
      </c>
      <c r="W2753">
        <v>23378</v>
      </c>
      <c r="X2753">
        <v>0</v>
      </c>
      <c r="Y2753">
        <v>13548</v>
      </c>
      <c r="Z2753">
        <v>59</v>
      </c>
      <c r="AA2753">
        <v>75</v>
      </c>
      <c r="AB2753" t="s">
        <v>13434</v>
      </c>
    </row>
    <row r="2754" spans="1:28" x14ac:dyDescent="0.3">
      <c r="A2754" s="4" t="s">
        <v>13435</v>
      </c>
      <c r="B2754" t="s">
        <v>67</v>
      </c>
      <c r="C2754" t="s">
        <v>68</v>
      </c>
      <c r="D2754" t="s">
        <v>58</v>
      </c>
      <c r="E2754">
        <v>1994</v>
      </c>
      <c r="F2754">
        <v>115</v>
      </c>
      <c r="G2754" t="s">
        <v>2545</v>
      </c>
      <c r="H2754" t="s">
        <v>13436</v>
      </c>
      <c r="I2754" s="4">
        <v>14000000</v>
      </c>
      <c r="J2754" s="4">
        <v>13640000</v>
      </c>
      <c r="K2754">
        <v>6.9</v>
      </c>
      <c r="L2754">
        <v>1.85</v>
      </c>
      <c r="M2754" t="s">
        <v>69</v>
      </c>
      <c r="N2754" t="s">
        <v>5081</v>
      </c>
      <c r="O2754">
        <v>0</v>
      </c>
      <c r="P2754" t="s">
        <v>1256</v>
      </c>
      <c r="Q2754">
        <v>1000</v>
      </c>
      <c r="R2754" t="s">
        <v>497</v>
      </c>
      <c r="S2754">
        <v>848</v>
      </c>
      <c r="T2754" t="s">
        <v>10882</v>
      </c>
      <c r="U2754">
        <v>534</v>
      </c>
      <c r="V2754">
        <v>905</v>
      </c>
      <c r="W2754">
        <v>3267</v>
      </c>
      <c r="X2754">
        <v>0</v>
      </c>
      <c r="Y2754">
        <v>6011</v>
      </c>
      <c r="Z2754">
        <v>25</v>
      </c>
      <c r="AA2754">
        <v>39</v>
      </c>
      <c r="AB2754" t="s">
        <v>13437</v>
      </c>
    </row>
    <row r="2755" spans="1:28" x14ac:dyDescent="0.3">
      <c r="A2755" s="4" t="s">
        <v>13439</v>
      </c>
      <c r="B2755" t="s">
        <v>67</v>
      </c>
      <c r="C2755" t="s">
        <v>68</v>
      </c>
      <c r="D2755" t="s">
        <v>58</v>
      </c>
      <c r="E2755">
        <v>2007</v>
      </c>
      <c r="F2755">
        <v>94</v>
      </c>
      <c r="G2755" t="s">
        <v>1437</v>
      </c>
      <c r="H2755" t="s">
        <v>13440</v>
      </c>
      <c r="I2755" s="4" t="s">
        <v>24161</v>
      </c>
      <c r="J2755" s="4">
        <v>12550242</v>
      </c>
      <c r="K2755">
        <v>5.5</v>
      </c>
      <c r="L2755">
        <v>1.85</v>
      </c>
      <c r="M2755" t="s">
        <v>612</v>
      </c>
      <c r="N2755" t="s">
        <v>7222</v>
      </c>
      <c r="O2755">
        <v>0</v>
      </c>
      <c r="P2755" t="s">
        <v>299</v>
      </c>
      <c r="Q2755">
        <v>12000</v>
      </c>
      <c r="R2755" t="s">
        <v>13438</v>
      </c>
      <c r="S2755">
        <v>490</v>
      </c>
      <c r="T2755" t="s">
        <v>7592</v>
      </c>
      <c r="U2755">
        <v>458</v>
      </c>
      <c r="V2755">
        <v>488</v>
      </c>
      <c r="W2755">
        <v>13446</v>
      </c>
      <c r="X2755">
        <v>3</v>
      </c>
      <c r="Y2755">
        <v>13866</v>
      </c>
      <c r="Z2755">
        <v>97</v>
      </c>
      <c r="AA2755">
        <v>55</v>
      </c>
      <c r="AB2755" t="s">
        <v>13441</v>
      </c>
    </row>
    <row r="2756" spans="1:28" x14ac:dyDescent="0.3">
      <c r="A2756" s="4" t="s">
        <v>13444</v>
      </c>
      <c r="B2756" t="s">
        <v>67</v>
      </c>
      <c r="C2756" t="s">
        <v>68</v>
      </c>
      <c r="D2756" t="s">
        <v>58</v>
      </c>
      <c r="E2756">
        <v>2001</v>
      </c>
      <c r="F2756">
        <v>85</v>
      </c>
      <c r="G2756" t="s">
        <v>2227</v>
      </c>
      <c r="H2756" t="s">
        <v>13446</v>
      </c>
      <c r="I2756" s="4">
        <v>11000000</v>
      </c>
      <c r="J2756" s="4">
        <v>12610731</v>
      </c>
      <c r="K2756">
        <v>4.4000000000000004</v>
      </c>
      <c r="L2756">
        <v>1.85</v>
      </c>
      <c r="M2756" t="s">
        <v>612</v>
      </c>
      <c r="N2756" t="s">
        <v>13442</v>
      </c>
      <c r="O2756">
        <v>52</v>
      </c>
      <c r="P2756" t="s">
        <v>1140</v>
      </c>
      <c r="Q2756">
        <v>1000</v>
      </c>
      <c r="R2756" t="s">
        <v>13443</v>
      </c>
      <c r="S2756">
        <v>935</v>
      </c>
      <c r="T2756" t="s">
        <v>13445</v>
      </c>
      <c r="U2756">
        <v>489</v>
      </c>
      <c r="V2756">
        <v>0</v>
      </c>
      <c r="W2756">
        <v>3050</v>
      </c>
      <c r="X2756">
        <v>1</v>
      </c>
      <c r="Y2756">
        <v>38985</v>
      </c>
      <c r="Z2756">
        <v>205</v>
      </c>
      <c r="AA2756">
        <v>673</v>
      </c>
      <c r="AB2756" t="s">
        <v>13447</v>
      </c>
    </row>
    <row r="2757" spans="1:28" x14ac:dyDescent="0.3">
      <c r="A2757" s="4" t="s">
        <v>13449</v>
      </c>
      <c r="B2757" t="s">
        <v>67</v>
      </c>
      <c r="C2757" t="s">
        <v>68</v>
      </c>
      <c r="D2757" t="s">
        <v>58</v>
      </c>
      <c r="E2757">
        <v>2006</v>
      </c>
      <c r="F2757">
        <v>112</v>
      </c>
      <c r="G2757" t="s">
        <v>6516</v>
      </c>
      <c r="H2757" t="s">
        <v>13450</v>
      </c>
      <c r="I2757" s="4">
        <v>14000000</v>
      </c>
      <c r="J2757" s="4">
        <v>11204499</v>
      </c>
      <c r="K2757">
        <v>7</v>
      </c>
      <c r="L2757">
        <v>2.35</v>
      </c>
      <c r="M2757" t="s">
        <v>612</v>
      </c>
      <c r="N2757" t="s">
        <v>13448</v>
      </c>
      <c r="O2757">
        <v>0</v>
      </c>
      <c r="P2757" t="s">
        <v>788</v>
      </c>
      <c r="Q2757">
        <v>12000</v>
      </c>
      <c r="R2757" t="s">
        <v>6422</v>
      </c>
      <c r="S2757">
        <v>593</v>
      </c>
      <c r="T2757" t="s">
        <v>3261</v>
      </c>
      <c r="U2757">
        <v>383</v>
      </c>
      <c r="V2757">
        <v>0</v>
      </c>
      <c r="W2757">
        <v>13528</v>
      </c>
      <c r="X2757">
        <v>0</v>
      </c>
      <c r="Y2757">
        <v>38142</v>
      </c>
      <c r="Z2757">
        <v>195</v>
      </c>
      <c r="AA2757">
        <v>270</v>
      </c>
      <c r="AB2757" t="s">
        <v>13451</v>
      </c>
    </row>
    <row r="2758" spans="1:28" x14ac:dyDescent="0.3">
      <c r="A2758" s="4" t="s">
        <v>13453</v>
      </c>
      <c r="B2758" t="s">
        <v>67</v>
      </c>
      <c r="C2758" t="s">
        <v>68</v>
      </c>
      <c r="D2758" t="s">
        <v>58</v>
      </c>
      <c r="E2758">
        <v>2001</v>
      </c>
      <c r="F2758">
        <v>86</v>
      </c>
      <c r="G2758" t="s">
        <v>13452</v>
      </c>
      <c r="H2758" t="s">
        <v>13455</v>
      </c>
      <c r="I2758" s="4">
        <v>14000000</v>
      </c>
      <c r="J2758" s="4">
        <v>10397365</v>
      </c>
      <c r="K2758">
        <v>5.4</v>
      </c>
      <c r="L2758">
        <v>2.35</v>
      </c>
      <c r="M2758" t="s">
        <v>69</v>
      </c>
      <c r="N2758" t="s">
        <v>2061</v>
      </c>
      <c r="O2758">
        <v>70</v>
      </c>
      <c r="P2758" t="s">
        <v>2653</v>
      </c>
      <c r="Q2758">
        <v>878</v>
      </c>
      <c r="R2758" t="s">
        <v>1727</v>
      </c>
      <c r="S2758">
        <v>834</v>
      </c>
      <c r="T2758" t="s">
        <v>13454</v>
      </c>
      <c r="U2758">
        <v>169</v>
      </c>
      <c r="V2758">
        <v>613</v>
      </c>
      <c r="W2758">
        <v>2165</v>
      </c>
      <c r="X2758">
        <v>5</v>
      </c>
      <c r="Y2758">
        <v>11693</v>
      </c>
      <c r="Z2758">
        <v>61</v>
      </c>
      <c r="AA2758">
        <v>104</v>
      </c>
      <c r="AB2758" t="s">
        <v>13456</v>
      </c>
    </row>
    <row r="2759" spans="1:28" x14ac:dyDescent="0.3">
      <c r="A2759" s="4" t="s">
        <v>13458</v>
      </c>
      <c r="B2759" t="s">
        <v>67</v>
      </c>
      <c r="C2759" t="s">
        <v>68</v>
      </c>
      <c r="D2759" t="s">
        <v>58</v>
      </c>
      <c r="E2759">
        <v>2012</v>
      </c>
      <c r="F2759">
        <v>86</v>
      </c>
      <c r="G2759" t="s">
        <v>4228</v>
      </c>
      <c r="H2759" t="s">
        <v>13460</v>
      </c>
      <c r="I2759" s="4">
        <v>14000000</v>
      </c>
      <c r="J2759" s="4">
        <v>9402410</v>
      </c>
      <c r="K2759">
        <v>5.4</v>
      </c>
      <c r="L2759">
        <v>2.35</v>
      </c>
      <c r="M2759" t="s">
        <v>69</v>
      </c>
      <c r="N2759" t="s">
        <v>13457</v>
      </c>
      <c r="O2759">
        <v>90</v>
      </c>
      <c r="P2759" t="s">
        <v>4694</v>
      </c>
      <c r="Q2759">
        <v>962</v>
      </c>
      <c r="R2759" t="s">
        <v>12691</v>
      </c>
      <c r="S2759">
        <v>925</v>
      </c>
      <c r="T2759" t="s">
        <v>13459</v>
      </c>
      <c r="U2759">
        <v>635</v>
      </c>
      <c r="V2759">
        <v>0</v>
      </c>
      <c r="W2759">
        <v>3715</v>
      </c>
      <c r="X2759">
        <v>1</v>
      </c>
      <c r="Y2759">
        <v>11233</v>
      </c>
      <c r="Z2759">
        <v>77</v>
      </c>
      <c r="AA2759">
        <v>32</v>
      </c>
      <c r="AB2759" t="s">
        <v>13461</v>
      </c>
    </row>
    <row r="2760" spans="1:28" x14ac:dyDescent="0.3">
      <c r="A2760" s="4" t="s">
        <v>13464</v>
      </c>
      <c r="B2760" t="s">
        <v>1486</v>
      </c>
      <c r="C2760" t="s">
        <v>1487</v>
      </c>
      <c r="D2760" t="s">
        <v>58</v>
      </c>
      <c r="E2760">
        <v>2007</v>
      </c>
      <c r="F2760">
        <v>112</v>
      </c>
      <c r="G2760" t="s">
        <v>1566</v>
      </c>
      <c r="H2760" t="s">
        <v>13466</v>
      </c>
      <c r="I2760" s="4" t="s">
        <v>24161</v>
      </c>
      <c r="J2760" s="4">
        <v>5990075</v>
      </c>
      <c r="K2760">
        <v>8</v>
      </c>
      <c r="L2760">
        <v>1.85</v>
      </c>
      <c r="M2760" t="s">
        <v>69</v>
      </c>
      <c r="N2760" t="s">
        <v>13462</v>
      </c>
      <c r="O2760">
        <v>232</v>
      </c>
      <c r="P2760" t="s">
        <v>13463</v>
      </c>
      <c r="Q2760">
        <v>413</v>
      </c>
      <c r="R2760" t="s">
        <v>153</v>
      </c>
      <c r="S2760">
        <v>412</v>
      </c>
      <c r="T2760" t="s">
        <v>13465</v>
      </c>
      <c r="U2760">
        <v>177</v>
      </c>
      <c r="V2760">
        <v>13000</v>
      </c>
      <c r="W2760">
        <v>1372</v>
      </c>
      <c r="X2760">
        <v>1</v>
      </c>
      <c r="Y2760">
        <v>89906</v>
      </c>
      <c r="Z2760">
        <v>259</v>
      </c>
      <c r="AA2760">
        <v>175</v>
      </c>
      <c r="AB2760" t="s">
        <v>13467</v>
      </c>
    </row>
    <row r="2761" spans="1:28" x14ac:dyDescent="0.3">
      <c r="A2761" s="4" t="s">
        <v>13469</v>
      </c>
      <c r="B2761" t="s">
        <v>67</v>
      </c>
      <c r="C2761" t="s">
        <v>68</v>
      </c>
      <c r="D2761" t="s">
        <v>58</v>
      </c>
      <c r="E2761">
        <v>2006</v>
      </c>
      <c r="F2761">
        <v>137</v>
      </c>
      <c r="G2761" t="s">
        <v>241</v>
      </c>
      <c r="H2761" t="s">
        <v>13471</v>
      </c>
      <c r="I2761" s="4">
        <v>26000000</v>
      </c>
      <c r="J2761" s="4">
        <v>5459824</v>
      </c>
      <c r="K2761">
        <v>7.6</v>
      </c>
      <c r="L2761">
        <v>2.35</v>
      </c>
      <c r="M2761" t="s">
        <v>612</v>
      </c>
      <c r="N2761" t="s">
        <v>13468</v>
      </c>
      <c r="O2761">
        <v>143</v>
      </c>
      <c r="P2761" t="s">
        <v>240</v>
      </c>
      <c r="Q2761">
        <v>14000</v>
      </c>
      <c r="R2761" t="s">
        <v>1491</v>
      </c>
      <c r="S2761">
        <v>617</v>
      </c>
      <c r="T2761" t="s">
        <v>13470</v>
      </c>
      <c r="U2761">
        <v>280</v>
      </c>
      <c r="V2761">
        <v>5000</v>
      </c>
      <c r="W2761">
        <v>15337</v>
      </c>
      <c r="X2761">
        <v>0</v>
      </c>
      <c r="Y2761">
        <v>92781</v>
      </c>
      <c r="Z2761">
        <v>251</v>
      </c>
      <c r="AA2761">
        <v>320</v>
      </c>
      <c r="AB2761" t="s">
        <v>13472</v>
      </c>
    </row>
    <row r="2762" spans="1:28" x14ac:dyDescent="0.3">
      <c r="A2762" s="4" t="s">
        <v>13474</v>
      </c>
      <c r="B2762" t="s">
        <v>67</v>
      </c>
      <c r="C2762" t="s">
        <v>68</v>
      </c>
      <c r="D2762" t="s">
        <v>58</v>
      </c>
      <c r="E2762">
        <v>2000</v>
      </c>
      <c r="F2762">
        <v>90</v>
      </c>
      <c r="G2762" t="s">
        <v>1943</v>
      </c>
      <c r="H2762" t="s">
        <v>13476</v>
      </c>
      <c r="I2762" s="4">
        <v>24000000</v>
      </c>
      <c r="J2762" s="4">
        <v>5108820</v>
      </c>
      <c r="K2762">
        <v>5.9</v>
      </c>
      <c r="L2762">
        <v>2.35</v>
      </c>
      <c r="M2762" t="s">
        <v>612</v>
      </c>
      <c r="N2762" t="s">
        <v>13473</v>
      </c>
      <c r="O2762">
        <v>49</v>
      </c>
      <c r="P2762" t="s">
        <v>4842</v>
      </c>
      <c r="Q2762">
        <v>12000</v>
      </c>
      <c r="R2762" t="s">
        <v>11080</v>
      </c>
      <c r="S2762">
        <v>215</v>
      </c>
      <c r="T2762" t="s">
        <v>13475</v>
      </c>
      <c r="U2762">
        <v>191</v>
      </c>
      <c r="V2762">
        <v>853</v>
      </c>
      <c r="W2762">
        <v>12776</v>
      </c>
      <c r="X2762">
        <v>5</v>
      </c>
      <c r="Y2762">
        <v>12519</v>
      </c>
      <c r="Z2762">
        <v>63</v>
      </c>
      <c r="AA2762">
        <v>112</v>
      </c>
      <c r="AB2762" t="s">
        <v>13477</v>
      </c>
    </row>
    <row r="2763" spans="1:28" x14ac:dyDescent="0.3">
      <c r="A2763" s="4" t="s">
        <v>13478</v>
      </c>
      <c r="B2763" t="s">
        <v>67</v>
      </c>
      <c r="C2763" t="s">
        <v>68</v>
      </c>
      <c r="D2763" t="s">
        <v>58</v>
      </c>
      <c r="E2763">
        <v>1999</v>
      </c>
      <c r="F2763">
        <v>107</v>
      </c>
      <c r="G2763" t="s">
        <v>19</v>
      </c>
      <c r="H2763" t="s">
        <v>13480</v>
      </c>
      <c r="I2763" s="4">
        <v>14000000</v>
      </c>
      <c r="J2763" s="4">
        <v>4741987</v>
      </c>
      <c r="K2763">
        <v>6.6</v>
      </c>
      <c r="L2763">
        <v>1.85</v>
      </c>
      <c r="M2763" t="s">
        <v>612</v>
      </c>
      <c r="N2763" t="s">
        <v>1041</v>
      </c>
      <c r="O2763">
        <v>956</v>
      </c>
      <c r="P2763" t="s">
        <v>2840</v>
      </c>
      <c r="Q2763">
        <v>10000</v>
      </c>
      <c r="R2763" t="s">
        <v>2510</v>
      </c>
      <c r="S2763">
        <v>233</v>
      </c>
      <c r="T2763" t="s">
        <v>13479</v>
      </c>
      <c r="U2763">
        <v>113</v>
      </c>
      <c r="V2763">
        <v>860</v>
      </c>
      <c r="W2763">
        <v>10368</v>
      </c>
      <c r="X2763">
        <v>1</v>
      </c>
      <c r="Y2763">
        <v>6782</v>
      </c>
      <c r="Z2763">
        <v>47</v>
      </c>
      <c r="AA2763">
        <v>114</v>
      </c>
      <c r="AB2763" t="s">
        <v>13481</v>
      </c>
    </row>
    <row r="2764" spans="1:28" x14ac:dyDescent="0.3">
      <c r="A2764" s="4" t="s">
        <v>13482</v>
      </c>
      <c r="B2764" t="s">
        <v>67</v>
      </c>
      <c r="C2764" t="s">
        <v>1487</v>
      </c>
      <c r="D2764" t="s">
        <v>58</v>
      </c>
      <c r="E2764">
        <v>2006</v>
      </c>
      <c r="F2764">
        <v>98</v>
      </c>
      <c r="G2764" t="s">
        <v>5940</v>
      </c>
      <c r="H2764" t="s">
        <v>13484</v>
      </c>
      <c r="I2764" s="4">
        <v>14000000</v>
      </c>
      <c r="J2764" s="4">
        <v>4291965</v>
      </c>
      <c r="K2764">
        <v>6.7</v>
      </c>
      <c r="L2764">
        <v>2.35</v>
      </c>
      <c r="M2764" t="s">
        <v>69</v>
      </c>
      <c r="N2764" t="s">
        <v>1222</v>
      </c>
      <c r="O2764">
        <v>176</v>
      </c>
      <c r="P2764" t="s">
        <v>8327</v>
      </c>
      <c r="Q2764">
        <v>543</v>
      </c>
      <c r="R2764" t="s">
        <v>7798</v>
      </c>
      <c r="S2764">
        <v>113</v>
      </c>
      <c r="T2764" t="s">
        <v>13483</v>
      </c>
      <c r="U2764">
        <v>15</v>
      </c>
      <c r="V2764">
        <v>447</v>
      </c>
      <c r="W2764">
        <v>678</v>
      </c>
      <c r="X2764">
        <v>3</v>
      </c>
      <c r="Y2764">
        <v>9334</v>
      </c>
      <c r="Z2764">
        <v>108</v>
      </c>
      <c r="AA2764">
        <v>59</v>
      </c>
      <c r="AB2764" t="s">
        <v>13485</v>
      </c>
    </row>
    <row r="2765" spans="1:28" x14ac:dyDescent="0.3">
      <c r="A2765" s="4" t="s">
        <v>13489</v>
      </c>
      <c r="B2765" t="s">
        <v>67</v>
      </c>
      <c r="C2765" t="s">
        <v>68</v>
      </c>
      <c r="D2765" t="s">
        <v>58</v>
      </c>
      <c r="E2765">
        <v>2001</v>
      </c>
      <c r="F2765">
        <v>84</v>
      </c>
      <c r="G2765" t="s">
        <v>6131</v>
      </c>
      <c r="H2765" t="s">
        <v>13491</v>
      </c>
      <c r="I2765" s="4">
        <v>14000000</v>
      </c>
      <c r="J2765" s="4">
        <v>3100650</v>
      </c>
      <c r="K2765">
        <v>3.9</v>
      </c>
      <c r="L2765">
        <v>1.85</v>
      </c>
      <c r="M2765" t="s">
        <v>69</v>
      </c>
      <c r="N2765" t="s">
        <v>13486</v>
      </c>
      <c r="O2765">
        <v>12</v>
      </c>
      <c r="P2765" t="s">
        <v>13488</v>
      </c>
      <c r="Q2765">
        <v>159</v>
      </c>
      <c r="R2765" t="s">
        <v>13487</v>
      </c>
      <c r="S2765">
        <v>102</v>
      </c>
      <c r="T2765" t="s">
        <v>13490</v>
      </c>
      <c r="U2765">
        <v>102</v>
      </c>
      <c r="V2765">
        <v>231</v>
      </c>
      <c r="W2765">
        <v>417</v>
      </c>
      <c r="X2765">
        <v>4</v>
      </c>
      <c r="Y2765">
        <v>7277</v>
      </c>
      <c r="Z2765">
        <v>64</v>
      </c>
      <c r="AA2765">
        <v>181</v>
      </c>
      <c r="AB2765" t="s">
        <v>13492</v>
      </c>
    </row>
    <row r="2766" spans="1:28" x14ac:dyDescent="0.3">
      <c r="A2766" s="4" t="s">
        <v>13494</v>
      </c>
      <c r="B2766" t="s">
        <v>67</v>
      </c>
      <c r="C2766" t="s">
        <v>1487</v>
      </c>
      <c r="D2766" t="s">
        <v>58</v>
      </c>
      <c r="E2766">
        <v>1995</v>
      </c>
      <c r="F2766">
        <v>139</v>
      </c>
      <c r="G2766" t="s">
        <v>6112</v>
      </c>
      <c r="H2766" t="s">
        <v>13496</v>
      </c>
      <c r="I2766" s="4">
        <v>14000000</v>
      </c>
      <c r="J2766" s="4">
        <v>2474000</v>
      </c>
      <c r="K2766">
        <v>5.7</v>
      </c>
      <c r="L2766">
        <v>1.85</v>
      </c>
      <c r="M2766" t="s">
        <v>69</v>
      </c>
      <c r="N2766" t="s">
        <v>12527</v>
      </c>
      <c r="O2766">
        <v>133</v>
      </c>
      <c r="P2766" t="s">
        <v>1863</v>
      </c>
      <c r="Q2766">
        <v>423</v>
      </c>
      <c r="R2766" t="s">
        <v>13493</v>
      </c>
      <c r="S2766">
        <v>15</v>
      </c>
      <c r="T2766" t="s">
        <v>13495</v>
      </c>
      <c r="U2766">
        <v>5</v>
      </c>
      <c r="V2766">
        <v>127</v>
      </c>
      <c r="W2766">
        <v>446</v>
      </c>
      <c r="X2766">
        <v>1</v>
      </c>
      <c r="Y2766">
        <v>2427</v>
      </c>
      <c r="Z2766">
        <v>20</v>
      </c>
      <c r="AA2766">
        <v>27</v>
      </c>
      <c r="AB2766" t="s">
        <v>13497</v>
      </c>
    </row>
    <row r="2767" spans="1:28" x14ac:dyDescent="0.3">
      <c r="A2767" s="4" t="s">
        <v>13498</v>
      </c>
      <c r="B2767" t="s">
        <v>67</v>
      </c>
      <c r="C2767" t="s">
        <v>86</v>
      </c>
      <c r="D2767" t="s">
        <v>58</v>
      </c>
      <c r="E2767">
        <v>2008</v>
      </c>
      <c r="F2767">
        <v>97</v>
      </c>
      <c r="G2767" t="s">
        <v>1700</v>
      </c>
      <c r="H2767" t="s">
        <v>13499</v>
      </c>
      <c r="I2767" s="4" t="s">
        <v>24161</v>
      </c>
      <c r="J2767" s="4">
        <v>2656324</v>
      </c>
      <c r="K2767">
        <v>6.7</v>
      </c>
      <c r="L2767">
        <v>2.35</v>
      </c>
      <c r="M2767" t="s">
        <v>69</v>
      </c>
      <c r="N2767" t="s">
        <v>12931</v>
      </c>
      <c r="O2767">
        <v>11</v>
      </c>
      <c r="P2767" t="s">
        <v>463</v>
      </c>
      <c r="Q2767">
        <v>14000</v>
      </c>
      <c r="R2767" t="s">
        <v>230</v>
      </c>
      <c r="S2767">
        <v>1000</v>
      </c>
      <c r="T2767" t="s">
        <v>5794</v>
      </c>
      <c r="U2767">
        <v>548</v>
      </c>
      <c r="V2767">
        <v>2000</v>
      </c>
      <c r="W2767">
        <v>16431</v>
      </c>
      <c r="X2767">
        <v>4</v>
      </c>
      <c r="Y2767">
        <v>16444</v>
      </c>
      <c r="Z2767">
        <v>135</v>
      </c>
      <c r="AA2767">
        <v>79</v>
      </c>
      <c r="AB2767" t="s">
        <v>13500</v>
      </c>
    </row>
    <row r="2768" spans="1:28" x14ac:dyDescent="0.3">
      <c r="A2768" s="4" t="s">
        <v>13502</v>
      </c>
      <c r="B2768" t="s">
        <v>67</v>
      </c>
      <c r="C2768" t="s">
        <v>13506</v>
      </c>
      <c r="D2768" t="s">
        <v>58</v>
      </c>
      <c r="E2768">
        <v>1978</v>
      </c>
      <c r="F2768">
        <v>127</v>
      </c>
      <c r="G2768" t="s">
        <v>1336</v>
      </c>
      <c r="H2768" t="s">
        <v>13504</v>
      </c>
      <c r="I2768" s="4">
        <v>14000000</v>
      </c>
      <c r="J2768" s="4">
        <v>1000000</v>
      </c>
      <c r="K2768">
        <v>6.5</v>
      </c>
      <c r="L2768">
        <v>2.35</v>
      </c>
      <c r="M2768" t="s">
        <v>122</v>
      </c>
      <c r="N2768" t="s">
        <v>13501</v>
      </c>
      <c r="O2768">
        <v>109</v>
      </c>
      <c r="P2768" t="s">
        <v>228</v>
      </c>
      <c r="Q2768">
        <v>16000</v>
      </c>
      <c r="R2768" t="s">
        <v>9653</v>
      </c>
      <c r="S2768">
        <v>469</v>
      </c>
      <c r="T2768" t="s">
        <v>13503</v>
      </c>
      <c r="U2768">
        <v>324</v>
      </c>
      <c r="V2768">
        <v>76</v>
      </c>
      <c r="W2768">
        <v>17250</v>
      </c>
      <c r="X2768">
        <v>0</v>
      </c>
      <c r="Y2768">
        <v>524</v>
      </c>
      <c r="Z2768">
        <v>2</v>
      </c>
      <c r="AA2768">
        <v>8</v>
      </c>
      <c r="AB2768" t="s">
        <v>13505</v>
      </c>
    </row>
    <row r="2769" spans="1:28" x14ac:dyDescent="0.3">
      <c r="A2769" s="4" t="s">
        <v>13508</v>
      </c>
      <c r="B2769" t="s">
        <v>67</v>
      </c>
      <c r="C2769" t="s">
        <v>86</v>
      </c>
      <c r="D2769" t="s">
        <v>58</v>
      </c>
      <c r="E2769">
        <v>2014</v>
      </c>
      <c r="F2769">
        <v>150</v>
      </c>
      <c r="G2769" t="s">
        <v>5940</v>
      </c>
      <c r="H2769" t="s">
        <v>13510</v>
      </c>
      <c r="I2769" s="4">
        <v>8200000</v>
      </c>
      <c r="J2769" s="4">
        <v>3958500</v>
      </c>
      <c r="K2769">
        <v>6.8</v>
      </c>
      <c r="L2769">
        <v>2.35</v>
      </c>
      <c r="M2769" t="s">
        <v>612</v>
      </c>
      <c r="N2769" t="s">
        <v>11302</v>
      </c>
      <c r="O2769">
        <v>608</v>
      </c>
      <c r="P2769" t="s">
        <v>11305</v>
      </c>
      <c r="Q2769">
        <v>149</v>
      </c>
      <c r="R2769" t="s">
        <v>13507</v>
      </c>
      <c r="S2769">
        <v>44</v>
      </c>
      <c r="T2769" t="s">
        <v>13509</v>
      </c>
      <c r="U2769">
        <v>43</v>
      </c>
      <c r="V2769">
        <v>0</v>
      </c>
      <c r="W2769">
        <v>390</v>
      </c>
      <c r="X2769">
        <v>0</v>
      </c>
      <c r="Y2769">
        <v>17933</v>
      </c>
      <c r="Z2769">
        <v>262</v>
      </c>
      <c r="AA2769">
        <v>165</v>
      </c>
      <c r="AB2769" t="s">
        <v>13511</v>
      </c>
    </row>
    <row r="2770" spans="1:28" x14ac:dyDescent="0.3">
      <c r="A2770" s="4" t="s">
        <v>13514</v>
      </c>
      <c r="B2770" t="s">
        <v>1486</v>
      </c>
      <c r="C2770" t="s">
        <v>1487</v>
      </c>
      <c r="D2770" t="s">
        <v>58</v>
      </c>
      <c r="E2770">
        <v>2009</v>
      </c>
      <c r="F2770">
        <v>104</v>
      </c>
      <c r="G2770" t="s">
        <v>241</v>
      </c>
      <c r="H2770" t="s">
        <v>13516</v>
      </c>
      <c r="I2770" s="4" t="s">
        <v>24161</v>
      </c>
      <c r="J2770" s="4">
        <v>403649</v>
      </c>
      <c r="K2770">
        <v>6.3</v>
      </c>
      <c r="L2770">
        <v>2.35</v>
      </c>
      <c r="M2770" t="s">
        <v>122</v>
      </c>
      <c r="N2770" t="s">
        <v>13512</v>
      </c>
      <c r="O2770">
        <v>752</v>
      </c>
      <c r="P2770" t="s">
        <v>153</v>
      </c>
      <c r="Q2770">
        <v>412</v>
      </c>
      <c r="R2770" t="s">
        <v>13513</v>
      </c>
      <c r="S2770">
        <v>74</v>
      </c>
      <c r="T2770" t="s">
        <v>13515</v>
      </c>
      <c r="U2770">
        <v>59</v>
      </c>
      <c r="V2770">
        <v>512</v>
      </c>
      <c r="W2770">
        <v>799</v>
      </c>
      <c r="X2770">
        <v>0</v>
      </c>
      <c r="Y2770">
        <v>3174</v>
      </c>
      <c r="Z2770">
        <v>129</v>
      </c>
      <c r="AA2770">
        <v>31</v>
      </c>
      <c r="AB2770" t="s">
        <v>13517</v>
      </c>
    </row>
    <row r="2771" spans="1:28" x14ac:dyDescent="0.3">
      <c r="A2771" s="4" t="s">
        <v>13519</v>
      </c>
      <c r="B2771" t="s">
        <v>67</v>
      </c>
      <c r="C2771" t="s">
        <v>1487</v>
      </c>
      <c r="D2771" t="s">
        <v>58</v>
      </c>
      <c r="E2771">
        <v>2002</v>
      </c>
      <c r="F2771">
        <v>132</v>
      </c>
      <c r="G2771" t="s">
        <v>13518</v>
      </c>
      <c r="H2771" t="s">
        <v>13521</v>
      </c>
      <c r="I2771" s="4">
        <v>103000000</v>
      </c>
      <c r="J2771" s="4">
        <v>274299</v>
      </c>
      <c r="K2771">
        <v>7.3</v>
      </c>
      <c r="L2771">
        <v>1.85</v>
      </c>
      <c r="M2771" t="s">
        <v>5613</v>
      </c>
      <c r="N2771" t="s">
        <v>5430</v>
      </c>
      <c r="O2771">
        <v>333</v>
      </c>
      <c r="P2771" t="s">
        <v>10466</v>
      </c>
      <c r="Q2771">
        <v>380</v>
      </c>
      <c r="R2771" t="s">
        <v>5896</v>
      </c>
      <c r="S2771">
        <v>326</v>
      </c>
      <c r="T2771" t="s">
        <v>13520</v>
      </c>
      <c r="U2771">
        <v>284</v>
      </c>
      <c r="V2771">
        <v>0</v>
      </c>
      <c r="W2771">
        <v>1429</v>
      </c>
      <c r="X2771">
        <v>2</v>
      </c>
      <c r="Y2771">
        <v>11077</v>
      </c>
      <c r="Z2771">
        <v>69</v>
      </c>
      <c r="AA2771">
        <v>55</v>
      </c>
      <c r="AB2771" t="s">
        <v>13522</v>
      </c>
    </row>
    <row r="2772" spans="1:28" x14ac:dyDescent="0.3">
      <c r="A2772" s="4" t="s">
        <v>13525</v>
      </c>
      <c r="B2772" t="s">
        <v>1965</v>
      </c>
      <c r="C2772" t="s">
        <v>918</v>
      </c>
      <c r="D2772" t="s">
        <v>58</v>
      </c>
      <c r="E2772">
        <v>2010</v>
      </c>
      <c r="F2772">
        <v>117</v>
      </c>
      <c r="G2772" t="s">
        <v>4</v>
      </c>
      <c r="H2772" t="s">
        <v>13527</v>
      </c>
      <c r="I2772" s="4">
        <v>12000000</v>
      </c>
      <c r="J2772" s="4" t="s">
        <v>24161</v>
      </c>
      <c r="K2772">
        <v>6.9</v>
      </c>
      <c r="L2772">
        <v>2.35</v>
      </c>
      <c r="M2772" t="s">
        <v>612</v>
      </c>
      <c r="N2772" t="s">
        <v>13523</v>
      </c>
      <c r="O2772">
        <v>2</v>
      </c>
      <c r="P2772" t="s">
        <v>13524</v>
      </c>
      <c r="Q2772">
        <v>149</v>
      </c>
      <c r="R2772" t="s">
        <v>12025</v>
      </c>
      <c r="S2772">
        <v>32</v>
      </c>
      <c r="T2772" t="s">
        <v>13526</v>
      </c>
      <c r="U2772">
        <v>21</v>
      </c>
      <c r="V2772">
        <v>1000</v>
      </c>
      <c r="W2772">
        <v>243</v>
      </c>
      <c r="X2772">
        <v>2</v>
      </c>
      <c r="Y2772">
        <v>6069</v>
      </c>
      <c r="Z2772">
        <v>50</v>
      </c>
      <c r="AA2772">
        <v>34</v>
      </c>
      <c r="AB2772" t="s">
        <v>13528</v>
      </c>
    </row>
    <row r="2773" spans="1:28" x14ac:dyDescent="0.3">
      <c r="A2773" s="4" t="s">
        <v>13529</v>
      </c>
      <c r="B2773" t="s">
        <v>67</v>
      </c>
      <c r="C2773" t="s">
        <v>68</v>
      </c>
      <c r="D2773" t="s">
        <v>58</v>
      </c>
      <c r="E2773">
        <v>2008</v>
      </c>
      <c r="F2773">
        <v>115</v>
      </c>
      <c r="G2773" t="s">
        <v>11812</v>
      </c>
      <c r="H2773" t="s">
        <v>13530</v>
      </c>
      <c r="I2773" s="4">
        <v>15000000</v>
      </c>
      <c r="J2773" s="4">
        <v>183088</v>
      </c>
      <c r="K2773">
        <v>7</v>
      </c>
      <c r="L2773">
        <v>1.85</v>
      </c>
      <c r="M2773" t="s">
        <v>612</v>
      </c>
      <c r="N2773" t="s">
        <v>2410</v>
      </c>
      <c r="O2773">
        <v>168</v>
      </c>
      <c r="P2773" t="s">
        <v>3212</v>
      </c>
      <c r="Q2773">
        <v>697</v>
      </c>
      <c r="R2773" t="s">
        <v>1987</v>
      </c>
      <c r="S2773">
        <v>329</v>
      </c>
      <c r="T2773" t="s">
        <v>5074</v>
      </c>
      <c r="U2773">
        <v>322</v>
      </c>
      <c r="V2773">
        <v>702</v>
      </c>
      <c r="W2773">
        <v>2243</v>
      </c>
      <c r="X2773">
        <v>0</v>
      </c>
      <c r="Y2773">
        <v>11704</v>
      </c>
      <c r="Z2773">
        <v>57</v>
      </c>
      <c r="AA2773">
        <v>36</v>
      </c>
      <c r="AB2773" t="s">
        <v>13531</v>
      </c>
    </row>
    <row r="2774" spans="1:28" x14ac:dyDescent="0.3">
      <c r="A2774" s="4" t="s">
        <v>13533</v>
      </c>
      <c r="B2774" t="s">
        <v>67</v>
      </c>
      <c r="C2774" t="s">
        <v>68</v>
      </c>
      <c r="D2774" t="s">
        <v>58</v>
      </c>
      <c r="E2774">
        <v>2011</v>
      </c>
      <c r="F2774">
        <v>186</v>
      </c>
      <c r="G2774" t="s">
        <v>19</v>
      </c>
      <c r="H2774" t="s">
        <v>13535</v>
      </c>
      <c r="I2774" s="4">
        <v>14000000</v>
      </c>
      <c r="J2774" s="4">
        <v>46495</v>
      </c>
      <c r="K2774">
        <v>6.5</v>
      </c>
      <c r="L2774">
        <v>1.85</v>
      </c>
      <c r="M2774" t="s">
        <v>612</v>
      </c>
      <c r="N2774" t="s">
        <v>13532</v>
      </c>
      <c r="O2774">
        <v>50</v>
      </c>
      <c r="P2774" t="s">
        <v>1181</v>
      </c>
      <c r="Q2774">
        <v>13000</v>
      </c>
      <c r="R2774" t="s">
        <v>2472</v>
      </c>
      <c r="S2774">
        <v>1000</v>
      </c>
      <c r="T2774" t="s">
        <v>13534</v>
      </c>
      <c r="U2774">
        <v>338</v>
      </c>
      <c r="V2774">
        <v>0</v>
      </c>
      <c r="W2774">
        <v>14638</v>
      </c>
      <c r="X2774">
        <v>1</v>
      </c>
      <c r="Y2774">
        <v>12053</v>
      </c>
      <c r="Z2774">
        <v>116</v>
      </c>
      <c r="AA2774">
        <v>119</v>
      </c>
      <c r="AB2774" t="s">
        <v>13536</v>
      </c>
    </row>
    <row r="2775" spans="1:28" x14ac:dyDescent="0.3">
      <c r="A2775" s="4" t="s">
        <v>13538</v>
      </c>
      <c r="B2775" t="s">
        <v>67</v>
      </c>
      <c r="C2775" t="s">
        <v>295</v>
      </c>
      <c r="D2775" t="s">
        <v>58</v>
      </c>
      <c r="E2775">
        <v>2009</v>
      </c>
      <c r="F2775">
        <v>90</v>
      </c>
      <c r="G2775" t="s">
        <v>7572</v>
      </c>
      <c r="H2775" t="s">
        <v>13540</v>
      </c>
      <c r="I2775" s="4" t="s">
        <v>24161</v>
      </c>
      <c r="J2775" s="4" t="s">
        <v>24161</v>
      </c>
      <c r="K2775">
        <v>3.6</v>
      </c>
      <c r="L2775">
        <v>1.85</v>
      </c>
      <c r="M2775" t="s">
        <v>612</v>
      </c>
      <c r="N2775" t="s">
        <v>13537</v>
      </c>
      <c r="O2775">
        <v>10</v>
      </c>
      <c r="P2775" t="s">
        <v>7422</v>
      </c>
      <c r="Q2775">
        <v>826</v>
      </c>
      <c r="R2775" t="s">
        <v>7217</v>
      </c>
      <c r="S2775">
        <v>521</v>
      </c>
      <c r="T2775" t="s">
        <v>13539</v>
      </c>
      <c r="U2775">
        <v>378</v>
      </c>
      <c r="V2775">
        <v>934</v>
      </c>
      <c r="W2775">
        <v>2207</v>
      </c>
      <c r="X2775">
        <v>7</v>
      </c>
      <c r="Y2775">
        <v>9928</v>
      </c>
      <c r="Z2775">
        <v>45</v>
      </c>
      <c r="AA2775">
        <v>66</v>
      </c>
      <c r="AB2775" t="s">
        <v>13541</v>
      </c>
    </row>
    <row r="2776" spans="1:28" x14ac:dyDescent="0.3">
      <c r="A2776" s="4" t="s">
        <v>13542</v>
      </c>
      <c r="B2776" t="s">
        <v>67</v>
      </c>
      <c r="C2776" t="s">
        <v>68</v>
      </c>
      <c r="D2776" t="s">
        <v>58</v>
      </c>
      <c r="E2776">
        <v>2010</v>
      </c>
      <c r="F2776">
        <v>90</v>
      </c>
      <c r="G2776" t="s">
        <v>1437</v>
      </c>
      <c r="H2776" t="s">
        <v>13543</v>
      </c>
      <c r="I2776" s="4">
        <v>14000000</v>
      </c>
      <c r="J2776" s="4">
        <v>1752214</v>
      </c>
      <c r="K2776">
        <v>7.7</v>
      </c>
      <c r="L2776">
        <v>1.85</v>
      </c>
      <c r="M2776" t="s">
        <v>122</v>
      </c>
      <c r="N2776" t="s">
        <v>3901</v>
      </c>
      <c r="O2776">
        <v>0</v>
      </c>
      <c r="P2776" t="s">
        <v>4690</v>
      </c>
      <c r="Q2776">
        <v>1000</v>
      </c>
      <c r="R2776" t="s">
        <v>8882</v>
      </c>
      <c r="S2776">
        <v>872</v>
      </c>
      <c r="T2776" t="s">
        <v>6443</v>
      </c>
      <c r="U2776">
        <v>767</v>
      </c>
      <c r="V2776">
        <v>14000</v>
      </c>
      <c r="W2776">
        <v>4377</v>
      </c>
      <c r="X2776">
        <v>0</v>
      </c>
      <c r="Y2776">
        <v>60460</v>
      </c>
      <c r="Z2776">
        <v>87</v>
      </c>
      <c r="AA2776">
        <v>104</v>
      </c>
      <c r="AB2776" t="s">
        <v>13544</v>
      </c>
    </row>
    <row r="2777" spans="1:28" x14ac:dyDescent="0.3">
      <c r="A2777" s="4" t="s">
        <v>13545</v>
      </c>
      <c r="B2777" t="s">
        <v>67</v>
      </c>
      <c r="C2777" t="s">
        <v>68</v>
      </c>
      <c r="D2777" t="s">
        <v>58</v>
      </c>
      <c r="E2777">
        <v>2005</v>
      </c>
      <c r="F2777">
        <v>134</v>
      </c>
      <c r="G2777" t="s">
        <v>241</v>
      </c>
      <c r="H2777" t="s">
        <v>13546</v>
      </c>
      <c r="I2777" s="4">
        <v>14000000</v>
      </c>
      <c r="J2777" s="4">
        <v>83025853</v>
      </c>
      <c r="K2777">
        <v>7.7</v>
      </c>
      <c r="L2777">
        <v>1.85</v>
      </c>
      <c r="M2777" t="s">
        <v>612</v>
      </c>
      <c r="N2777" t="s">
        <v>1089</v>
      </c>
      <c r="O2777">
        <v>0</v>
      </c>
      <c r="P2777" t="s">
        <v>400</v>
      </c>
      <c r="Q2777">
        <v>15000</v>
      </c>
      <c r="R2777" t="s">
        <v>490</v>
      </c>
      <c r="S2777">
        <v>13000</v>
      </c>
      <c r="T2777" t="s">
        <v>284</v>
      </c>
      <c r="U2777">
        <v>11000</v>
      </c>
      <c r="V2777">
        <v>13000</v>
      </c>
      <c r="W2777">
        <v>39789</v>
      </c>
      <c r="X2777">
        <v>0</v>
      </c>
      <c r="Y2777">
        <v>259837</v>
      </c>
      <c r="Z2777">
        <v>357</v>
      </c>
      <c r="AA2777">
        <v>2254</v>
      </c>
      <c r="AB2777" t="s">
        <v>13547</v>
      </c>
    </row>
    <row r="2778" spans="1:28" x14ac:dyDescent="0.3">
      <c r="A2778" s="4" t="s">
        <v>13548</v>
      </c>
      <c r="B2778" t="s">
        <v>67</v>
      </c>
      <c r="C2778" t="s">
        <v>68</v>
      </c>
      <c r="D2778" t="s">
        <v>58</v>
      </c>
      <c r="E2778">
        <v>1995</v>
      </c>
      <c r="F2778">
        <v>97</v>
      </c>
      <c r="G2778" t="s">
        <v>1700</v>
      </c>
      <c r="H2778" t="s">
        <v>13550</v>
      </c>
      <c r="I2778" s="4">
        <v>12000000</v>
      </c>
      <c r="J2778" s="4">
        <v>56631572</v>
      </c>
      <c r="K2778">
        <v>6.8</v>
      </c>
      <c r="L2778">
        <v>1.85</v>
      </c>
      <c r="M2778" t="s">
        <v>69</v>
      </c>
      <c r="N2778" t="s">
        <v>11107</v>
      </c>
      <c r="O2778">
        <v>143</v>
      </c>
      <c r="P2778" t="s">
        <v>9019</v>
      </c>
      <c r="Q2778">
        <v>927</v>
      </c>
      <c r="R2778" t="s">
        <v>10233</v>
      </c>
      <c r="S2778">
        <v>281</v>
      </c>
      <c r="T2778" t="s">
        <v>13549</v>
      </c>
      <c r="U2778">
        <v>201</v>
      </c>
      <c r="V2778">
        <v>0</v>
      </c>
      <c r="W2778">
        <v>1724</v>
      </c>
      <c r="X2778">
        <v>1</v>
      </c>
      <c r="Y2778">
        <v>123390</v>
      </c>
      <c r="Z2778">
        <v>88</v>
      </c>
      <c r="AA2778">
        <v>248</v>
      </c>
      <c r="AB2778" t="s">
        <v>13551</v>
      </c>
    </row>
    <row r="2779" spans="1:28" x14ac:dyDescent="0.3">
      <c r="A2779" s="4" t="s">
        <v>13552</v>
      </c>
      <c r="B2779" t="s">
        <v>67</v>
      </c>
      <c r="C2779" t="s">
        <v>68</v>
      </c>
      <c r="D2779" t="s">
        <v>58</v>
      </c>
      <c r="E2779">
        <v>2002</v>
      </c>
      <c r="F2779">
        <v>107</v>
      </c>
      <c r="G2779" t="s">
        <v>241</v>
      </c>
      <c r="H2779" t="s">
        <v>13553</v>
      </c>
      <c r="I2779" s="4">
        <v>13500000</v>
      </c>
      <c r="J2779" s="4">
        <v>15854988</v>
      </c>
      <c r="K2779">
        <v>7.4</v>
      </c>
      <c r="L2779">
        <v>1.85</v>
      </c>
      <c r="M2779" t="s">
        <v>69</v>
      </c>
      <c r="N2779" t="s">
        <v>11350</v>
      </c>
      <c r="O2779">
        <v>162</v>
      </c>
      <c r="P2779" t="s">
        <v>563</v>
      </c>
      <c r="Q2779">
        <v>2000</v>
      </c>
      <c r="R2779" t="s">
        <v>1093</v>
      </c>
      <c r="S2779">
        <v>258</v>
      </c>
      <c r="T2779" t="s">
        <v>3606</v>
      </c>
      <c r="U2779">
        <v>135</v>
      </c>
      <c r="V2779">
        <v>0</v>
      </c>
      <c r="W2779">
        <v>2447</v>
      </c>
      <c r="X2779">
        <v>2</v>
      </c>
      <c r="Y2779">
        <v>36542</v>
      </c>
      <c r="Z2779">
        <v>181</v>
      </c>
      <c r="AA2779">
        <v>378</v>
      </c>
      <c r="AB2779" t="s">
        <v>13554</v>
      </c>
    </row>
    <row r="2780" spans="1:28" x14ac:dyDescent="0.3">
      <c r="A2780" s="4" t="s">
        <v>13555</v>
      </c>
      <c r="B2780" t="s">
        <v>67</v>
      </c>
      <c r="C2780" t="s">
        <v>68</v>
      </c>
      <c r="D2780" t="s">
        <v>58</v>
      </c>
      <c r="E2780">
        <v>2015</v>
      </c>
      <c r="F2780">
        <v>99</v>
      </c>
      <c r="G2780" t="s">
        <v>5483</v>
      </c>
      <c r="H2780" t="s">
        <v>13556</v>
      </c>
      <c r="I2780" s="4">
        <v>14000000</v>
      </c>
      <c r="J2780" s="4">
        <v>12282677</v>
      </c>
      <c r="K2780">
        <v>5.0999999999999996</v>
      </c>
      <c r="L2780">
        <v>1.85</v>
      </c>
      <c r="M2780" t="s">
        <v>612</v>
      </c>
      <c r="N2780" t="s">
        <v>7176</v>
      </c>
      <c r="O2780">
        <v>38</v>
      </c>
      <c r="P2780" t="s">
        <v>1565</v>
      </c>
      <c r="Q2780">
        <v>3000</v>
      </c>
      <c r="R2780" t="s">
        <v>9786</v>
      </c>
      <c r="S2780">
        <v>837</v>
      </c>
      <c r="T2780" t="s">
        <v>7177</v>
      </c>
      <c r="U2780">
        <v>390</v>
      </c>
      <c r="V2780">
        <v>0</v>
      </c>
      <c r="W2780">
        <v>4702</v>
      </c>
      <c r="X2780">
        <v>4</v>
      </c>
      <c r="Y2780">
        <v>28159</v>
      </c>
      <c r="Z2780">
        <v>107</v>
      </c>
      <c r="AA2780">
        <v>96</v>
      </c>
      <c r="AB2780" t="s">
        <v>13557</v>
      </c>
    </row>
    <row r="2781" spans="1:28" x14ac:dyDescent="0.3">
      <c r="A2781" s="4" t="s">
        <v>24111</v>
      </c>
      <c r="B2781" t="s">
        <v>13563</v>
      </c>
      <c r="C2781" t="s">
        <v>13564</v>
      </c>
      <c r="D2781" t="s">
        <v>58</v>
      </c>
      <c r="E2781" t="s">
        <v>24161</v>
      </c>
      <c r="F2781">
        <v>55</v>
      </c>
      <c r="G2781" t="s">
        <v>19</v>
      </c>
      <c r="H2781" t="s">
        <v>13561</v>
      </c>
      <c r="I2781" s="4" t="s">
        <v>24161</v>
      </c>
      <c r="J2781" s="4">
        <v>447093</v>
      </c>
      <c r="K2781">
        <v>9.1</v>
      </c>
      <c r="L2781">
        <v>1.33</v>
      </c>
      <c r="M2781" t="s">
        <v>2652</v>
      </c>
      <c r="N2781" t="s">
        <v>24161</v>
      </c>
      <c r="O2781" t="s">
        <v>24161</v>
      </c>
      <c r="P2781" t="s">
        <v>13559</v>
      </c>
      <c r="Q2781">
        <v>20</v>
      </c>
      <c r="R2781" t="s">
        <v>13558</v>
      </c>
      <c r="S2781">
        <v>3</v>
      </c>
      <c r="T2781" t="s">
        <v>13560</v>
      </c>
      <c r="U2781">
        <v>2</v>
      </c>
      <c r="V2781">
        <v>0</v>
      </c>
      <c r="W2781">
        <v>25</v>
      </c>
      <c r="X2781">
        <v>0</v>
      </c>
      <c r="Y2781">
        <v>12590</v>
      </c>
      <c r="Z2781">
        <v>53</v>
      </c>
      <c r="AA2781">
        <v>37</v>
      </c>
      <c r="AB2781" t="s">
        <v>13562</v>
      </c>
    </row>
    <row r="2782" spans="1:28" x14ac:dyDescent="0.3">
      <c r="A2782" s="4" t="s">
        <v>13566</v>
      </c>
      <c r="B2782" t="s">
        <v>67</v>
      </c>
      <c r="C2782" t="s">
        <v>86</v>
      </c>
      <c r="D2782" t="s">
        <v>58</v>
      </c>
      <c r="E2782">
        <v>2000</v>
      </c>
      <c r="F2782">
        <v>124</v>
      </c>
      <c r="G2782" t="s">
        <v>1566</v>
      </c>
      <c r="H2782" t="s">
        <v>13568</v>
      </c>
      <c r="I2782" s="4">
        <v>13500000</v>
      </c>
      <c r="J2782" s="4">
        <v>7060876</v>
      </c>
      <c r="K2782">
        <v>7.4</v>
      </c>
      <c r="L2782">
        <v>1.85</v>
      </c>
      <c r="M2782" t="s">
        <v>612</v>
      </c>
      <c r="N2782" t="s">
        <v>9114</v>
      </c>
      <c r="O2782">
        <v>133</v>
      </c>
      <c r="P2782" t="s">
        <v>240</v>
      </c>
      <c r="Q2782">
        <v>14000</v>
      </c>
      <c r="R2782" t="s">
        <v>13565</v>
      </c>
      <c r="S2782">
        <v>230</v>
      </c>
      <c r="T2782" t="s">
        <v>13567</v>
      </c>
      <c r="U2782">
        <v>170</v>
      </c>
      <c r="V2782">
        <v>0</v>
      </c>
      <c r="W2782">
        <v>14726</v>
      </c>
      <c r="X2782">
        <v>1</v>
      </c>
      <c r="Y2782">
        <v>44795</v>
      </c>
      <c r="Z2782">
        <v>132</v>
      </c>
      <c r="AA2782">
        <v>314</v>
      </c>
      <c r="AB2782" t="s">
        <v>13569</v>
      </c>
    </row>
    <row r="2783" spans="1:28" x14ac:dyDescent="0.3">
      <c r="A2783" s="4" t="s">
        <v>13570</v>
      </c>
      <c r="B2783" t="s">
        <v>67</v>
      </c>
      <c r="C2783" t="s">
        <v>86</v>
      </c>
      <c r="D2783" t="s">
        <v>58</v>
      </c>
      <c r="E2783">
        <v>2012</v>
      </c>
      <c r="F2783">
        <v>110</v>
      </c>
      <c r="G2783" t="s">
        <v>1034</v>
      </c>
      <c r="H2783" t="s">
        <v>13571</v>
      </c>
      <c r="I2783" s="4">
        <v>15000000</v>
      </c>
      <c r="J2783" s="4">
        <v>14989761</v>
      </c>
      <c r="K2783">
        <v>7.2</v>
      </c>
      <c r="L2783">
        <v>2.35</v>
      </c>
      <c r="M2783" t="s">
        <v>612</v>
      </c>
      <c r="N2783" t="s">
        <v>13076</v>
      </c>
      <c r="O2783">
        <v>454</v>
      </c>
      <c r="P2783" t="s">
        <v>1422</v>
      </c>
      <c r="Q2783">
        <v>2000</v>
      </c>
      <c r="R2783" t="s">
        <v>2381</v>
      </c>
      <c r="S2783">
        <v>906</v>
      </c>
      <c r="T2783" t="s">
        <v>191</v>
      </c>
      <c r="U2783">
        <v>816</v>
      </c>
      <c r="V2783">
        <v>52000</v>
      </c>
      <c r="W2783">
        <v>4757</v>
      </c>
      <c r="X2783">
        <v>7</v>
      </c>
      <c r="Y2783">
        <v>185845</v>
      </c>
      <c r="Z2783">
        <v>401</v>
      </c>
      <c r="AA2783">
        <v>284</v>
      </c>
      <c r="AB2783" t="s">
        <v>13572</v>
      </c>
    </row>
    <row r="2784" spans="1:28" x14ac:dyDescent="0.3">
      <c r="A2784" s="4" t="s">
        <v>13574</v>
      </c>
      <c r="B2784" t="s">
        <v>67</v>
      </c>
      <c r="C2784" t="s">
        <v>68</v>
      </c>
      <c r="D2784" t="s">
        <v>58</v>
      </c>
      <c r="E2784">
        <v>2001</v>
      </c>
      <c r="F2784">
        <v>105</v>
      </c>
      <c r="G2784" t="s">
        <v>13573</v>
      </c>
      <c r="H2784" t="s">
        <v>13575</v>
      </c>
      <c r="I2784" s="4" t="s">
        <v>24161</v>
      </c>
      <c r="J2784" s="4">
        <v>687081</v>
      </c>
      <c r="K2784">
        <v>6</v>
      </c>
      <c r="L2784">
        <v>1.85</v>
      </c>
      <c r="M2784" t="s">
        <v>612</v>
      </c>
      <c r="N2784" t="s">
        <v>12088</v>
      </c>
      <c r="O2784">
        <v>148</v>
      </c>
      <c r="P2784" t="s">
        <v>4170</v>
      </c>
      <c r="Q2784">
        <v>539</v>
      </c>
      <c r="R2784" t="s">
        <v>12321</v>
      </c>
      <c r="S2784">
        <v>508</v>
      </c>
      <c r="T2784" t="s">
        <v>8463</v>
      </c>
      <c r="U2784">
        <v>400</v>
      </c>
      <c r="V2784">
        <v>329</v>
      </c>
      <c r="W2784">
        <v>1767</v>
      </c>
      <c r="X2784">
        <v>0</v>
      </c>
      <c r="Y2784">
        <v>5602</v>
      </c>
      <c r="Z2784">
        <v>58</v>
      </c>
      <c r="AA2784">
        <v>59</v>
      </c>
      <c r="AB2784" t="s">
        <v>13576</v>
      </c>
    </row>
    <row r="2785" spans="1:28" x14ac:dyDescent="0.3">
      <c r="A2785" s="4" t="s">
        <v>24112</v>
      </c>
      <c r="B2785" t="s">
        <v>13563</v>
      </c>
      <c r="C2785" t="s">
        <v>13564</v>
      </c>
      <c r="D2785" t="s">
        <v>58</v>
      </c>
      <c r="E2785" t="s">
        <v>24161</v>
      </c>
      <c r="F2785">
        <v>41</v>
      </c>
      <c r="G2785" t="s">
        <v>491</v>
      </c>
      <c r="H2785" t="s">
        <v>24161</v>
      </c>
      <c r="I2785" s="4" t="s">
        <v>24161</v>
      </c>
      <c r="J2785" s="4" t="s">
        <v>24161</v>
      </c>
      <c r="K2785">
        <v>7.4</v>
      </c>
      <c r="L2785" t="s">
        <v>24161</v>
      </c>
      <c r="M2785" t="s">
        <v>24161</v>
      </c>
      <c r="N2785" t="s">
        <v>24161</v>
      </c>
      <c r="O2785" t="s">
        <v>24161</v>
      </c>
      <c r="P2785" t="s">
        <v>13578</v>
      </c>
      <c r="Q2785">
        <v>70</v>
      </c>
      <c r="R2785" t="s">
        <v>13577</v>
      </c>
      <c r="S2785">
        <v>2</v>
      </c>
      <c r="T2785" t="s">
        <v>13579</v>
      </c>
      <c r="U2785">
        <v>2</v>
      </c>
      <c r="V2785">
        <v>64</v>
      </c>
      <c r="W2785">
        <v>74</v>
      </c>
      <c r="X2785">
        <v>4</v>
      </c>
      <c r="Y2785">
        <v>271</v>
      </c>
      <c r="Z2785">
        <v>1</v>
      </c>
      <c r="AA2785">
        <v>2</v>
      </c>
      <c r="AB2785" t="s">
        <v>13580</v>
      </c>
    </row>
    <row r="2786" spans="1:28" x14ac:dyDescent="0.3">
      <c r="A2786" s="4" t="s">
        <v>13582</v>
      </c>
      <c r="B2786" t="s">
        <v>8719</v>
      </c>
      <c r="C2786" t="s">
        <v>793</v>
      </c>
      <c r="D2786" t="s">
        <v>58</v>
      </c>
      <c r="E2786">
        <v>2004</v>
      </c>
      <c r="F2786">
        <v>178</v>
      </c>
      <c r="G2786" t="s">
        <v>3255</v>
      </c>
      <c r="H2786" t="s">
        <v>13583</v>
      </c>
      <c r="I2786" s="4">
        <v>13500000</v>
      </c>
      <c r="J2786" s="4">
        <v>5501940</v>
      </c>
      <c r="K2786">
        <v>8.3000000000000007</v>
      </c>
      <c r="L2786">
        <v>1.85</v>
      </c>
      <c r="M2786" t="s">
        <v>612</v>
      </c>
      <c r="N2786" t="s">
        <v>2968</v>
      </c>
      <c r="O2786">
        <v>101</v>
      </c>
      <c r="P2786" t="s">
        <v>233</v>
      </c>
      <c r="Q2786">
        <v>918</v>
      </c>
      <c r="R2786" t="s">
        <v>13581</v>
      </c>
      <c r="S2786">
        <v>653</v>
      </c>
      <c r="T2786" t="s">
        <v>7120</v>
      </c>
      <c r="U2786">
        <v>471</v>
      </c>
      <c r="V2786">
        <v>14000</v>
      </c>
      <c r="W2786">
        <v>2334</v>
      </c>
      <c r="X2786">
        <v>0</v>
      </c>
      <c r="Y2786">
        <v>248354</v>
      </c>
      <c r="Z2786">
        <v>192</v>
      </c>
      <c r="AA2786">
        <v>564</v>
      </c>
      <c r="AB2786" t="s">
        <v>13584</v>
      </c>
    </row>
    <row r="2787" spans="1:28" x14ac:dyDescent="0.3">
      <c r="A2787" s="4" t="s">
        <v>13587</v>
      </c>
      <c r="B2787" t="s">
        <v>2794</v>
      </c>
      <c r="C2787" t="s">
        <v>3583</v>
      </c>
      <c r="D2787" t="s">
        <v>58</v>
      </c>
      <c r="E2787">
        <v>2004</v>
      </c>
      <c r="F2787">
        <v>125</v>
      </c>
      <c r="G2787" t="s">
        <v>6324</v>
      </c>
      <c r="H2787" t="s">
        <v>13589</v>
      </c>
      <c r="I2787" s="4">
        <v>10000000</v>
      </c>
      <c r="J2787" s="4">
        <v>2086345</v>
      </c>
      <c r="K2787">
        <v>8.1</v>
      </c>
      <c r="L2787">
        <v>2.35</v>
      </c>
      <c r="M2787" t="s">
        <v>69</v>
      </c>
      <c r="N2787" t="s">
        <v>3575</v>
      </c>
      <c r="O2787">
        <v>448</v>
      </c>
      <c r="P2787" t="s">
        <v>13586</v>
      </c>
      <c r="Q2787">
        <v>273</v>
      </c>
      <c r="R2787" t="s">
        <v>13585</v>
      </c>
      <c r="S2787">
        <v>114</v>
      </c>
      <c r="T2787" t="s">
        <v>13588</v>
      </c>
      <c r="U2787">
        <v>93</v>
      </c>
      <c r="V2787">
        <v>0</v>
      </c>
      <c r="W2787">
        <v>529</v>
      </c>
      <c r="X2787">
        <v>1</v>
      </c>
      <c r="Y2787">
        <v>64556</v>
      </c>
      <c r="Z2787">
        <v>157</v>
      </c>
      <c r="AA2787">
        <v>140</v>
      </c>
      <c r="AB2787" t="s">
        <v>13590</v>
      </c>
    </row>
    <row r="2788" spans="1:28" x14ac:dyDescent="0.3">
      <c r="A2788" s="4" t="s">
        <v>13592</v>
      </c>
      <c r="B2788" t="s">
        <v>67</v>
      </c>
      <c r="C2788" t="s">
        <v>86</v>
      </c>
      <c r="D2788" t="s">
        <v>58</v>
      </c>
      <c r="E2788">
        <v>2013</v>
      </c>
      <c r="F2788">
        <v>108</v>
      </c>
      <c r="G2788" t="s">
        <v>3185</v>
      </c>
      <c r="H2788" t="s">
        <v>13594</v>
      </c>
      <c r="I2788" s="4" t="s">
        <v>24161</v>
      </c>
      <c r="J2788" s="4">
        <v>2605039</v>
      </c>
      <c r="K2788">
        <v>6.3</v>
      </c>
      <c r="L2788">
        <v>1.85</v>
      </c>
      <c r="M2788" t="s">
        <v>612</v>
      </c>
      <c r="N2788" t="s">
        <v>11332</v>
      </c>
      <c r="O2788">
        <v>143</v>
      </c>
      <c r="P2788" t="s">
        <v>127</v>
      </c>
      <c r="Q2788">
        <v>19000</v>
      </c>
      <c r="R2788" t="s">
        <v>13591</v>
      </c>
      <c r="S2788">
        <v>50</v>
      </c>
      <c r="T2788" t="s">
        <v>13593</v>
      </c>
      <c r="U2788">
        <v>21</v>
      </c>
      <c r="V2788">
        <v>29000</v>
      </c>
      <c r="W2788">
        <v>19086</v>
      </c>
      <c r="X2788">
        <v>0</v>
      </c>
      <c r="Y2788">
        <v>85022</v>
      </c>
      <c r="Z2788">
        <v>454</v>
      </c>
      <c r="AA2788">
        <v>616</v>
      </c>
      <c r="AB2788" t="s">
        <v>13595</v>
      </c>
    </row>
    <row r="2789" spans="1:28" x14ac:dyDescent="0.3">
      <c r="A2789" s="4" t="s">
        <v>13597</v>
      </c>
      <c r="B2789" t="s">
        <v>67</v>
      </c>
      <c r="C2789" t="s">
        <v>68</v>
      </c>
      <c r="D2789" t="s">
        <v>58</v>
      </c>
      <c r="E2789">
        <v>1987</v>
      </c>
      <c r="F2789">
        <v>121</v>
      </c>
      <c r="G2789" t="s">
        <v>13596</v>
      </c>
      <c r="H2789" t="s">
        <v>13598</v>
      </c>
      <c r="I2789" s="4">
        <v>13000000</v>
      </c>
      <c r="J2789" s="4">
        <v>123922370</v>
      </c>
      <c r="K2789">
        <v>7.3</v>
      </c>
      <c r="L2789">
        <v>1.85</v>
      </c>
      <c r="M2789" t="s">
        <v>612</v>
      </c>
      <c r="N2789" t="s">
        <v>3136</v>
      </c>
      <c r="O2789">
        <v>272</v>
      </c>
      <c r="P2789" t="s">
        <v>837</v>
      </c>
      <c r="Q2789">
        <v>49000</v>
      </c>
      <c r="R2789" t="s">
        <v>4686</v>
      </c>
      <c r="S2789">
        <v>263</v>
      </c>
      <c r="T2789" t="s">
        <v>12351</v>
      </c>
      <c r="U2789">
        <v>227</v>
      </c>
      <c r="V2789">
        <v>0</v>
      </c>
      <c r="W2789">
        <v>50141</v>
      </c>
      <c r="X2789">
        <v>1</v>
      </c>
      <c r="Y2789">
        <v>98348</v>
      </c>
      <c r="Z2789">
        <v>62</v>
      </c>
      <c r="AA2789">
        <v>131</v>
      </c>
      <c r="AB2789" t="s">
        <v>13599</v>
      </c>
    </row>
    <row r="2790" spans="1:28" x14ac:dyDescent="0.3">
      <c r="A2790" s="4" t="s">
        <v>13601</v>
      </c>
      <c r="B2790" t="s">
        <v>67</v>
      </c>
      <c r="C2790" t="s">
        <v>5694</v>
      </c>
      <c r="D2790" t="s">
        <v>58</v>
      </c>
      <c r="E2790">
        <v>2010</v>
      </c>
      <c r="F2790">
        <v>100</v>
      </c>
      <c r="G2790" t="s">
        <v>10</v>
      </c>
      <c r="H2790" t="s">
        <v>13602</v>
      </c>
      <c r="I2790" s="4">
        <v>13400000</v>
      </c>
      <c r="J2790" s="4">
        <v>163591</v>
      </c>
      <c r="K2790">
        <v>3.6</v>
      </c>
      <c r="L2790">
        <v>1.78</v>
      </c>
      <c r="M2790" t="s">
        <v>69</v>
      </c>
      <c r="N2790" t="s">
        <v>7989</v>
      </c>
      <c r="O2790">
        <v>26</v>
      </c>
      <c r="P2790" t="s">
        <v>10412</v>
      </c>
      <c r="Q2790">
        <v>898</v>
      </c>
      <c r="R2790" t="s">
        <v>13600</v>
      </c>
      <c r="S2790">
        <v>391</v>
      </c>
      <c r="T2790" t="s">
        <v>1760</v>
      </c>
      <c r="U2790">
        <v>385</v>
      </c>
      <c r="V2790">
        <v>502</v>
      </c>
      <c r="W2790">
        <v>2895</v>
      </c>
      <c r="X2790">
        <v>5</v>
      </c>
      <c r="Y2790">
        <v>912</v>
      </c>
      <c r="Z2790">
        <v>4</v>
      </c>
      <c r="AA2790">
        <v>17</v>
      </c>
      <c r="AB2790" t="s">
        <v>13603</v>
      </c>
    </row>
    <row r="2791" spans="1:28" x14ac:dyDescent="0.3">
      <c r="A2791" s="4" t="s">
        <v>13605</v>
      </c>
      <c r="B2791" t="s">
        <v>67</v>
      </c>
      <c r="C2791" t="s">
        <v>68</v>
      </c>
      <c r="D2791" t="s">
        <v>58</v>
      </c>
      <c r="E2791">
        <v>2011</v>
      </c>
      <c r="F2791">
        <v>115</v>
      </c>
      <c r="G2791" t="s">
        <v>4078</v>
      </c>
      <c r="H2791" t="s">
        <v>13607</v>
      </c>
      <c r="I2791" s="4">
        <v>13000000</v>
      </c>
      <c r="J2791" s="4">
        <v>73000942</v>
      </c>
      <c r="K2791">
        <v>1.6</v>
      </c>
      <c r="L2791">
        <v>1.85</v>
      </c>
      <c r="M2791" t="s">
        <v>304</v>
      </c>
      <c r="N2791" t="s">
        <v>1096</v>
      </c>
      <c r="O2791">
        <v>209</v>
      </c>
      <c r="P2791" t="s">
        <v>7060</v>
      </c>
      <c r="Q2791">
        <v>569</v>
      </c>
      <c r="R2791" t="s">
        <v>13604</v>
      </c>
      <c r="S2791">
        <v>69</v>
      </c>
      <c r="T2791" t="s">
        <v>13606</v>
      </c>
      <c r="U2791">
        <v>41</v>
      </c>
      <c r="V2791">
        <v>62000</v>
      </c>
      <c r="W2791">
        <v>714</v>
      </c>
      <c r="X2791">
        <v>1</v>
      </c>
      <c r="Y2791">
        <v>74351</v>
      </c>
      <c r="Z2791">
        <v>84</v>
      </c>
      <c r="AA2791">
        <v>233</v>
      </c>
      <c r="AB2791" t="s">
        <v>13608</v>
      </c>
    </row>
    <row r="2792" spans="1:28" x14ac:dyDescent="0.3">
      <c r="A2792" s="4" t="s">
        <v>13609</v>
      </c>
      <c r="B2792" t="s">
        <v>67</v>
      </c>
      <c r="C2792" t="s">
        <v>68</v>
      </c>
      <c r="D2792" t="s">
        <v>58</v>
      </c>
      <c r="E2792">
        <v>2010</v>
      </c>
      <c r="F2792">
        <v>108</v>
      </c>
      <c r="G2792" t="s">
        <v>4085</v>
      </c>
      <c r="H2792" t="s">
        <v>13610</v>
      </c>
      <c r="I2792" s="4">
        <v>13000000</v>
      </c>
      <c r="J2792" s="4">
        <v>106952327</v>
      </c>
      <c r="K2792">
        <v>8</v>
      </c>
      <c r="L2792">
        <v>2.35</v>
      </c>
      <c r="M2792" t="s">
        <v>612</v>
      </c>
      <c r="N2792" t="s">
        <v>1228</v>
      </c>
      <c r="O2792">
        <v>0</v>
      </c>
      <c r="P2792" t="s">
        <v>867</v>
      </c>
      <c r="Q2792">
        <v>20000</v>
      </c>
      <c r="R2792" t="s">
        <v>317</v>
      </c>
      <c r="S2792">
        <v>15000</v>
      </c>
      <c r="T2792" t="s">
        <v>1839</v>
      </c>
      <c r="U2792">
        <v>1000</v>
      </c>
      <c r="V2792">
        <v>106000</v>
      </c>
      <c r="W2792">
        <v>38072</v>
      </c>
      <c r="X2792">
        <v>1</v>
      </c>
      <c r="Y2792">
        <v>551363</v>
      </c>
      <c r="Z2792">
        <v>669</v>
      </c>
      <c r="AA2792">
        <v>1140</v>
      </c>
      <c r="AB2792" t="s">
        <v>13611</v>
      </c>
    </row>
    <row r="2793" spans="1:28" x14ac:dyDescent="0.3">
      <c r="A2793" s="4" t="s">
        <v>13612</v>
      </c>
      <c r="B2793" t="s">
        <v>67</v>
      </c>
      <c r="C2793" t="s">
        <v>68</v>
      </c>
      <c r="D2793" t="s">
        <v>58</v>
      </c>
      <c r="E2793">
        <v>1974</v>
      </c>
      <c r="F2793">
        <v>220</v>
      </c>
      <c r="G2793" t="s">
        <v>1954</v>
      </c>
      <c r="H2793" t="s">
        <v>13613</v>
      </c>
      <c r="I2793" s="4">
        <v>13000000</v>
      </c>
      <c r="J2793" s="4">
        <v>57300000</v>
      </c>
      <c r="K2793">
        <v>9</v>
      </c>
      <c r="L2793">
        <v>1.85</v>
      </c>
      <c r="M2793" t="s">
        <v>612</v>
      </c>
      <c r="N2793" t="s">
        <v>4855</v>
      </c>
      <c r="O2793">
        <v>0</v>
      </c>
      <c r="P2793" t="s">
        <v>1765</v>
      </c>
      <c r="Q2793">
        <v>22000</v>
      </c>
      <c r="R2793" t="s">
        <v>2400</v>
      </c>
      <c r="S2793">
        <v>14000</v>
      </c>
      <c r="T2793" t="s">
        <v>1708</v>
      </c>
      <c r="U2793">
        <v>3000</v>
      </c>
      <c r="V2793">
        <v>14000</v>
      </c>
      <c r="W2793">
        <v>39960</v>
      </c>
      <c r="X2793">
        <v>1</v>
      </c>
      <c r="Y2793">
        <v>790926</v>
      </c>
      <c r="Z2793">
        <v>149</v>
      </c>
      <c r="AA2793">
        <v>650</v>
      </c>
      <c r="AB2793" t="s">
        <v>13614</v>
      </c>
    </row>
    <row r="2794" spans="1:28" x14ac:dyDescent="0.3">
      <c r="A2794" s="4" t="s">
        <v>13615</v>
      </c>
      <c r="B2794" t="s">
        <v>67</v>
      </c>
      <c r="C2794" t="s">
        <v>68</v>
      </c>
      <c r="D2794" t="s">
        <v>58</v>
      </c>
      <c r="E2794">
        <v>2001</v>
      </c>
      <c r="F2794">
        <v>112</v>
      </c>
      <c r="G2794" t="s">
        <v>7829</v>
      </c>
      <c r="H2794" t="s">
        <v>13617</v>
      </c>
      <c r="I2794" s="4">
        <v>13000000</v>
      </c>
      <c r="J2794" s="4">
        <v>91038276</v>
      </c>
      <c r="K2794">
        <v>6.1</v>
      </c>
      <c r="L2794">
        <v>1.85</v>
      </c>
      <c r="M2794" t="s">
        <v>69</v>
      </c>
      <c r="N2794" t="s">
        <v>5769</v>
      </c>
      <c r="O2794">
        <v>49</v>
      </c>
      <c r="P2794" t="s">
        <v>11729</v>
      </c>
      <c r="Q2794">
        <v>656</v>
      </c>
      <c r="R2794" t="s">
        <v>6348</v>
      </c>
      <c r="S2794">
        <v>363</v>
      </c>
      <c r="T2794" t="s">
        <v>13616</v>
      </c>
      <c r="U2794">
        <v>237</v>
      </c>
      <c r="V2794">
        <v>0</v>
      </c>
      <c r="W2794">
        <v>1307</v>
      </c>
      <c r="X2794">
        <v>0</v>
      </c>
      <c r="Y2794">
        <v>47876</v>
      </c>
      <c r="Z2794">
        <v>101</v>
      </c>
      <c r="AA2794">
        <v>320</v>
      </c>
      <c r="AB2794" t="s">
        <v>13618</v>
      </c>
    </row>
    <row r="2795" spans="1:28" x14ac:dyDescent="0.3">
      <c r="A2795" s="4" t="s">
        <v>13621</v>
      </c>
      <c r="B2795" t="s">
        <v>67</v>
      </c>
      <c r="C2795" t="s">
        <v>68</v>
      </c>
      <c r="D2795" t="s">
        <v>58</v>
      </c>
      <c r="E2795">
        <v>1988</v>
      </c>
      <c r="F2795">
        <v>99</v>
      </c>
      <c r="G2795" t="s">
        <v>9737</v>
      </c>
      <c r="H2795" t="s">
        <v>13623</v>
      </c>
      <c r="I2795" s="4">
        <v>7000000</v>
      </c>
      <c r="J2795" s="4">
        <v>49369900</v>
      </c>
      <c r="K2795">
        <v>5.7</v>
      </c>
      <c r="L2795">
        <v>1.85</v>
      </c>
      <c r="M2795" t="s">
        <v>612</v>
      </c>
      <c r="N2795" t="s">
        <v>2085</v>
      </c>
      <c r="O2795">
        <v>212</v>
      </c>
      <c r="P2795" t="s">
        <v>13620</v>
      </c>
      <c r="Q2795">
        <v>130</v>
      </c>
      <c r="R2795" t="s">
        <v>13619</v>
      </c>
      <c r="S2795">
        <v>125</v>
      </c>
      <c r="T2795" t="s">
        <v>13622</v>
      </c>
      <c r="U2795">
        <v>54</v>
      </c>
      <c r="V2795">
        <v>0</v>
      </c>
      <c r="W2795">
        <v>450</v>
      </c>
      <c r="X2795">
        <v>0</v>
      </c>
      <c r="Y2795">
        <v>36108</v>
      </c>
      <c r="Z2795">
        <v>102</v>
      </c>
      <c r="AA2795">
        <v>260</v>
      </c>
      <c r="AB2795" t="s">
        <v>13624</v>
      </c>
    </row>
    <row r="2796" spans="1:28" x14ac:dyDescent="0.3">
      <c r="A2796" s="4" t="s">
        <v>13626</v>
      </c>
      <c r="B2796" t="s">
        <v>67</v>
      </c>
      <c r="C2796" t="s">
        <v>68</v>
      </c>
      <c r="D2796" t="s">
        <v>58</v>
      </c>
      <c r="E2796">
        <v>2016</v>
      </c>
      <c r="F2796">
        <v>109</v>
      </c>
      <c r="G2796" t="s">
        <v>19</v>
      </c>
      <c r="H2796" t="s">
        <v>13627</v>
      </c>
      <c r="I2796" s="4">
        <v>13000000</v>
      </c>
      <c r="J2796" s="4">
        <v>61693523</v>
      </c>
      <c r="K2796">
        <v>6.8</v>
      </c>
      <c r="L2796">
        <v>1.85</v>
      </c>
      <c r="M2796" t="s">
        <v>122</v>
      </c>
      <c r="N2796" t="s">
        <v>9860</v>
      </c>
      <c r="O2796">
        <v>36</v>
      </c>
      <c r="P2796" t="s">
        <v>776</v>
      </c>
      <c r="Q2796">
        <v>3000</v>
      </c>
      <c r="R2796" t="s">
        <v>13625</v>
      </c>
      <c r="S2796">
        <v>3000</v>
      </c>
      <c r="T2796" t="s">
        <v>3847</v>
      </c>
      <c r="U2796">
        <v>579</v>
      </c>
      <c r="V2796">
        <v>16000</v>
      </c>
      <c r="W2796">
        <v>7833</v>
      </c>
      <c r="X2796">
        <v>0</v>
      </c>
      <c r="Y2796">
        <v>6276</v>
      </c>
      <c r="Z2796">
        <v>63</v>
      </c>
      <c r="AA2796">
        <v>55</v>
      </c>
      <c r="AB2796" t="s">
        <v>13628</v>
      </c>
    </row>
    <row r="2797" spans="1:28" x14ac:dyDescent="0.3">
      <c r="A2797" s="4" t="s">
        <v>13630</v>
      </c>
      <c r="B2797" t="s">
        <v>67</v>
      </c>
      <c r="C2797" t="s">
        <v>68</v>
      </c>
      <c r="D2797" t="s">
        <v>58</v>
      </c>
      <c r="E2797">
        <v>2000</v>
      </c>
      <c r="F2797">
        <v>83</v>
      </c>
      <c r="G2797" t="s">
        <v>10420</v>
      </c>
      <c r="H2797" t="s">
        <v>13631</v>
      </c>
      <c r="I2797" s="4">
        <v>13000000</v>
      </c>
      <c r="J2797" s="4">
        <v>46729374</v>
      </c>
      <c r="K2797">
        <v>5.5</v>
      </c>
      <c r="L2797">
        <v>1.37</v>
      </c>
      <c r="M2797" t="s">
        <v>69</v>
      </c>
      <c r="N2797" t="s">
        <v>13629</v>
      </c>
      <c r="O2797">
        <v>8</v>
      </c>
      <c r="P2797" t="s">
        <v>776</v>
      </c>
      <c r="Q2797">
        <v>3000</v>
      </c>
      <c r="R2797" t="s">
        <v>5210</v>
      </c>
      <c r="S2797">
        <v>934</v>
      </c>
      <c r="T2797" t="s">
        <v>13057</v>
      </c>
      <c r="U2797">
        <v>612</v>
      </c>
      <c r="V2797">
        <v>0</v>
      </c>
      <c r="W2797">
        <v>6454</v>
      </c>
      <c r="X2797">
        <v>2</v>
      </c>
      <c r="Y2797">
        <v>116625</v>
      </c>
      <c r="Z2797">
        <v>106</v>
      </c>
      <c r="AA2797">
        <v>469</v>
      </c>
      <c r="AB2797" t="s">
        <v>13632</v>
      </c>
    </row>
    <row r="2798" spans="1:28" x14ac:dyDescent="0.3">
      <c r="A2798" s="4" t="s">
        <v>13635</v>
      </c>
      <c r="B2798" t="s">
        <v>67</v>
      </c>
      <c r="C2798" t="s">
        <v>68</v>
      </c>
      <c r="D2798" t="s">
        <v>58</v>
      </c>
      <c r="E2798">
        <v>1988</v>
      </c>
      <c r="F2798">
        <v>107</v>
      </c>
      <c r="G2798" t="s">
        <v>10262</v>
      </c>
      <c r="H2798" t="s">
        <v>13636</v>
      </c>
      <c r="I2798" s="4">
        <v>13000000</v>
      </c>
      <c r="J2798" s="4">
        <v>44726644</v>
      </c>
      <c r="K2798">
        <v>6.8</v>
      </c>
      <c r="L2798">
        <v>1.85</v>
      </c>
      <c r="M2798" t="s">
        <v>612</v>
      </c>
      <c r="N2798" t="s">
        <v>13633</v>
      </c>
      <c r="O2798">
        <v>58</v>
      </c>
      <c r="P2798" t="s">
        <v>4670</v>
      </c>
      <c r="Q2798">
        <v>549</v>
      </c>
      <c r="R2798" t="s">
        <v>13634</v>
      </c>
      <c r="S2798">
        <v>439</v>
      </c>
      <c r="T2798" t="s">
        <v>12494</v>
      </c>
      <c r="U2798">
        <v>316</v>
      </c>
      <c r="V2798">
        <v>0</v>
      </c>
      <c r="W2798">
        <v>1747</v>
      </c>
      <c r="X2798">
        <v>5</v>
      </c>
      <c r="Y2798">
        <v>42614</v>
      </c>
      <c r="Z2798">
        <v>50</v>
      </c>
      <c r="AA2798">
        <v>120</v>
      </c>
      <c r="AB2798" t="s">
        <v>13637</v>
      </c>
    </row>
    <row r="2799" spans="1:28" x14ac:dyDescent="0.3">
      <c r="A2799" s="4" t="s">
        <v>13639</v>
      </c>
      <c r="B2799" t="s">
        <v>67</v>
      </c>
      <c r="C2799" t="s">
        <v>68</v>
      </c>
      <c r="D2799" t="s">
        <v>58</v>
      </c>
      <c r="E2799">
        <v>2014</v>
      </c>
      <c r="F2799">
        <v>102</v>
      </c>
      <c r="G2799" t="s">
        <v>2545</v>
      </c>
      <c r="H2799" t="s">
        <v>13640</v>
      </c>
      <c r="I2799" s="4">
        <v>13000000</v>
      </c>
      <c r="J2799" s="4">
        <v>44134898</v>
      </c>
      <c r="K2799">
        <v>7.3</v>
      </c>
      <c r="L2799">
        <v>1.85</v>
      </c>
      <c r="M2799" t="s">
        <v>69</v>
      </c>
      <c r="N2799" t="s">
        <v>13638</v>
      </c>
      <c r="O2799">
        <v>51</v>
      </c>
      <c r="P2799" t="s">
        <v>574</v>
      </c>
      <c r="Q2799">
        <v>13000</v>
      </c>
      <c r="R2799" t="s">
        <v>235</v>
      </c>
      <c r="S2799">
        <v>6000</v>
      </c>
      <c r="T2799" t="s">
        <v>1523</v>
      </c>
      <c r="U2799">
        <v>360</v>
      </c>
      <c r="V2799">
        <v>33000</v>
      </c>
      <c r="W2799">
        <v>20330</v>
      </c>
      <c r="X2799">
        <v>3</v>
      </c>
      <c r="Y2799">
        <v>72803</v>
      </c>
      <c r="Z2799">
        <v>275</v>
      </c>
      <c r="AA2799">
        <v>171</v>
      </c>
      <c r="AB2799" t="s">
        <v>13641</v>
      </c>
    </row>
    <row r="2800" spans="1:28" x14ac:dyDescent="0.3">
      <c r="A2800" s="4" t="s">
        <v>13642</v>
      </c>
      <c r="B2800" t="s">
        <v>67</v>
      </c>
      <c r="C2800" t="s">
        <v>68</v>
      </c>
      <c r="D2800" t="s">
        <v>58</v>
      </c>
      <c r="E2800">
        <v>2014</v>
      </c>
      <c r="F2800">
        <v>100</v>
      </c>
      <c r="G2800" t="s">
        <v>1700</v>
      </c>
      <c r="H2800" t="s">
        <v>13643</v>
      </c>
      <c r="I2800" s="4">
        <v>12500000</v>
      </c>
      <c r="J2800" s="4">
        <v>48637684</v>
      </c>
      <c r="K2800">
        <v>6.1</v>
      </c>
      <c r="L2800">
        <v>2.35</v>
      </c>
      <c r="M2800" t="s">
        <v>612</v>
      </c>
      <c r="N2800" t="s">
        <v>7176</v>
      </c>
      <c r="O2800">
        <v>38</v>
      </c>
      <c r="P2800" t="s">
        <v>651</v>
      </c>
      <c r="Q2800">
        <v>833</v>
      </c>
      <c r="R2800" t="s">
        <v>5704</v>
      </c>
      <c r="S2800">
        <v>807</v>
      </c>
      <c r="T2800" t="s">
        <v>9442</v>
      </c>
      <c r="U2800">
        <v>460</v>
      </c>
      <c r="V2800">
        <v>0</v>
      </c>
      <c r="W2800">
        <v>2800</v>
      </c>
      <c r="X2800">
        <v>4</v>
      </c>
      <c r="Y2800">
        <v>16979</v>
      </c>
      <c r="Z2800">
        <v>90</v>
      </c>
      <c r="AA2800">
        <v>42</v>
      </c>
      <c r="AB2800" t="s">
        <v>13644</v>
      </c>
    </row>
    <row r="2801" spans="1:28" x14ac:dyDescent="0.3">
      <c r="A2801" s="4" t="s">
        <v>13645</v>
      </c>
      <c r="B2801" t="s">
        <v>67</v>
      </c>
      <c r="C2801" t="s">
        <v>68</v>
      </c>
      <c r="D2801" t="s">
        <v>58</v>
      </c>
      <c r="E2801">
        <v>1999</v>
      </c>
      <c r="F2801">
        <v>97</v>
      </c>
      <c r="G2801" t="s">
        <v>1437</v>
      </c>
      <c r="H2801" t="s">
        <v>13647</v>
      </c>
      <c r="I2801" s="4">
        <v>16000000</v>
      </c>
      <c r="J2801" s="4">
        <v>38176108</v>
      </c>
      <c r="K2801">
        <v>7.2</v>
      </c>
      <c r="L2801">
        <v>1.85</v>
      </c>
      <c r="M2801" t="s">
        <v>69</v>
      </c>
      <c r="N2801" t="s">
        <v>7432</v>
      </c>
      <c r="O2801">
        <v>19</v>
      </c>
      <c r="P2801" t="s">
        <v>92</v>
      </c>
      <c r="Q2801">
        <v>23000</v>
      </c>
      <c r="R2801" t="s">
        <v>490</v>
      </c>
      <c r="S2801">
        <v>13000</v>
      </c>
      <c r="T2801" t="s">
        <v>13646</v>
      </c>
      <c r="U2801">
        <v>835</v>
      </c>
      <c r="V2801">
        <v>10000</v>
      </c>
      <c r="W2801">
        <v>37907</v>
      </c>
      <c r="X2801">
        <v>6</v>
      </c>
      <c r="Y2801">
        <v>222099</v>
      </c>
      <c r="Z2801">
        <v>133</v>
      </c>
      <c r="AA2801">
        <v>549</v>
      </c>
      <c r="AB2801" t="s">
        <v>13648</v>
      </c>
    </row>
    <row r="2802" spans="1:28" x14ac:dyDescent="0.3">
      <c r="A2802" s="4" t="s">
        <v>13650</v>
      </c>
      <c r="B2802" t="s">
        <v>67</v>
      </c>
      <c r="C2802" t="s">
        <v>68</v>
      </c>
      <c r="D2802" t="s">
        <v>58</v>
      </c>
      <c r="E2802">
        <v>2002</v>
      </c>
      <c r="F2802">
        <v>92</v>
      </c>
      <c r="G2802" t="s">
        <v>10</v>
      </c>
      <c r="H2802" t="s">
        <v>13652</v>
      </c>
      <c r="I2802" s="4">
        <v>13000000</v>
      </c>
      <c r="J2802" s="4">
        <v>28972187</v>
      </c>
      <c r="K2802">
        <v>5.9</v>
      </c>
      <c r="L2802">
        <v>1.85</v>
      </c>
      <c r="M2802" t="s">
        <v>69</v>
      </c>
      <c r="N2802" t="s">
        <v>13649</v>
      </c>
      <c r="O2802">
        <v>13</v>
      </c>
      <c r="P2802" t="s">
        <v>1967</v>
      </c>
      <c r="Q2802">
        <v>11000</v>
      </c>
      <c r="R2802" t="s">
        <v>9561</v>
      </c>
      <c r="S2802">
        <v>489</v>
      </c>
      <c r="T2802" t="s">
        <v>13651</v>
      </c>
      <c r="U2802">
        <v>301</v>
      </c>
      <c r="V2802">
        <v>1000</v>
      </c>
      <c r="W2802">
        <v>12687</v>
      </c>
      <c r="X2802">
        <v>1</v>
      </c>
      <c r="Y2802">
        <v>28805</v>
      </c>
      <c r="Z2802">
        <v>49</v>
      </c>
      <c r="AA2802">
        <v>159</v>
      </c>
      <c r="AB2802" t="s">
        <v>13653</v>
      </c>
    </row>
    <row r="2803" spans="1:28" x14ac:dyDescent="0.3">
      <c r="A2803" s="4" t="s">
        <v>13655</v>
      </c>
      <c r="B2803" t="s">
        <v>67</v>
      </c>
      <c r="C2803" t="s">
        <v>68</v>
      </c>
      <c r="D2803" t="s">
        <v>58</v>
      </c>
      <c r="E2803">
        <v>1993</v>
      </c>
      <c r="F2803">
        <v>84</v>
      </c>
      <c r="G2803" t="s">
        <v>1771</v>
      </c>
      <c r="H2803" t="s">
        <v>13656</v>
      </c>
      <c r="I2803" s="4">
        <v>8200000</v>
      </c>
      <c r="J2803" s="4">
        <v>27979400</v>
      </c>
      <c r="K2803">
        <v>6.1</v>
      </c>
      <c r="L2803">
        <v>1.85</v>
      </c>
      <c r="M2803" t="s">
        <v>69</v>
      </c>
      <c r="N2803" t="s">
        <v>13654</v>
      </c>
      <c r="O2803">
        <v>0</v>
      </c>
      <c r="P2803" t="s">
        <v>1975</v>
      </c>
      <c r="Q2803">
        <v>11000</v>
      </c>
      <c r="R2803" t="s">
        <v>7323</v>
      </c>
      <c r="S2803">
        <v>852</v>
      </c>
      <c r="T2803" t="s">
        <v>7023</v>
      </c>
      <c r="U2803">
        <v>182</v>
      </c>
      <c r="V2803">
        <v>0</v>
      </c>
      <c r="W2803">
        <v>12322</v>
      </c>
      <c r="X2803">
        <v>2</v>
      </c>
      <c r="Y2803">
        <v>37611</v>
      </c>
      <c r="Z2803">
        <v>19</v>
      </c>
      <c r="AA2803">
        <v>72</v>
      </c>
      <c r="AB2803" t="s">
        <v>13657</v>
      </c>
    </row>
    <row r="2804" spans="1:28" x14ac:dyDescent="0.3">
      <c r="A2804" s="4" t="s">
        <v>13658</v>
      </c>
      <c r="B2804" t="s">
        <v>67</v>
      </c>
      <c r="C2804" t="s">
        <v>68</v>
      </c>
      <c r="D2804" t="s">
        <v>58</v>
      </c>
      <c r="E2804">
        <v>2016</v>
      </c>
      <c r="F2804">
        <v>86</v>
      </c>
      <c r="G2804" t="s">
        <v>4393</v>
      </c>
      <c r="H2804" t="s">
        <v>13660</v>
      </c>
      <c r="I2804" s="4">
        <v>17000000</v>
      </c>
      <c r="J2804" s="4">
        <v>54257433</v>
      </c>
      <c r="K2804">
        <v>6.8</v>
      </c>
      <c r="L2804">
        <v>2.35</v>
      </c>
      <c r="M2804" t="s">
        <v>69</v>
      </c>
      <c r="N2804" t="s">
        <v>5133</v>
      </c>
      <c r="O2804">
        <v>174</v>
      </c>
      <c r="P2804" t="s">
        <v>9733</v>
      </c>
      <c r="Q2804">
        <v>619</v>
      </c>
      <c r="R2804" t="s">
        <v>10957</v>
      </c>
      <c r="S2804">
        <v>350</v>
      </c>
      <c r="T2804" t="s">
        <v>13659</v>
      </c>
      <c r="U2804">
        <v>2</v>
      </c>
      <c r="V2804">
        <v>0</v>
      </c>
      <c r="W2804">
        <v>971</v>
      </c>
      <c r="X2804">
        <v>0</v>
      </c>
      <c r="Y2804">
        <v>12983</v>
      </c>
      <c r="Z2804">
        <v>186</v>
      </c>
      <c r="AA2804">
        <v>139</v>
      </c>
      <c r="AB2804" t="s">
        <v>13661</v>
      </c>
    </row>
    <row r="2805" spans="1:28" x14ac:dyDescent="0.3">
      <c r="A2805" s="4" t="s">
        <v>13663</v>
      </c>
      <c r="B2805" t="s">
        <v>67</v>
      </c>
      <c r="C2805" t="s">
        <v>68</v>
      </c>
      <c r="D2805" t="s">
        <v>58</v>
      </c>
      <c r="E2805">
        <v>2004</v>
      </c>
      <c r="F2805">
        <v>120</v>
      </c>
      <c r="G2805" t="s">
        <v>2970</v>
      </c>
      <c r="H2805" t="s">
        <v>13664</v>
      </c>
      <c r="I2805" s="4">
        <v>13000000</v>
      </c>
      <c r="J2805" s="4">
        <v>23947</v>
      </c>
      <c r="K2805">
        <v>7.7</v>
      </c>
      <c r="L2805">
        <v>1.85</v>
      </c>
      <c r="M2805" t="s">
        <v>612</v>
      </c>
      <c r="N2805" t="s">
        <v>13662</v>
      </c>
      <c r="O2805">
        <v>19</v>
      </c>
      <c r="P2805" t="s">
        <v>1231</v>
      </c>
      <c r="Q2805">
        <v>8000</v>
      </c>
      <c r="R2805" t="s">
        <v>5781</v>
      </c>
      <c r="S2805">
        <v>902</v>
      </c>
      <c r="T2805" t="s">
        <v>8504</v>
      </c>
      <c r="U2805">
        <v>829</v>
      </c>
      <c r="V2805">
        <v>15000</v>
      </c>
      <c r="W2805">
        <v>12755</v>
      </c>
      <c r="X2805">
        <v>0</v>
      </c>
      <c r="Y2805">
        <v>357579</v>
      </c>
      <c r="Z2805">
        <v>185</v>
      </c>
      <c r="AA2805">
        <v>1100</v>
      </c>
      <c r="AB2805" t="s">
        <v>13665</v>
      </c>
    </row>
    <row r="2806" spans="1:28" x14ac:dyDescent="0.3">
      <c r="A2806" s="4" t="s">
        <v>13666</v>
      </c>
      <c r="B2806" t="s">
        <v>67</v>
      </c>
      <c r="C2806" t="s">
        <v>68</v>
      </c>
      <c r="D2806" t="s">
        <v>58</v>
      </c>
      <c r="E2806">
        <v>2000</v>
      </c>
      <c r="F2806">
        <v>89</v>
      </c>
      <c r="G2806" t="s">
        <v>2376</v>
      </c>
      <c r="H2806" t="s">
        <v>13667</v>
      </c>
      <c r="I2806" s="4">
        <v>13000000</v>
      </c>
      <c r="J2806" s="4">
        <v>60008303</v>
      </c>
      <c r="K2806">
        <v>4.9000000000000004</v>
      </c>
      <c r="L2806">
        <v>1.85</v>
      </c>
      <c r="M2806" t="s">
        <v>122</v>
      </c>
      <c r="N2806" t="s">
        <v>11103</v>
      </c>
      <c r="O2806">
        <v>13</v>
      </c>
      <c r="P2806" t="s">
        <v>2490</v>
      </c>
      <c r="Q2806">
        <v>571</v>
      </c>
      <c r="R2806" t="s">
        <v>11455</v>
      </c>
      <c r="S2806">
        <v>442</v>
      </c>
      <c r="T2806" t="s">
        <v>8211</v>
      </c>
      <c r="U2806">
        <v>329</v>
      </c>
      <c r="V2806">
        <v>0</v>
      </c>
      <c r="W2806">
        <v>2241</v>
      </c>
      <c r="X2806">
        <v>1</v>
      </c>
      <c r="Y2806">
        <v>9285</v>
      </c>
      <c r="Z2806">
        <v>42</v>
      </c>
      <c r="AA2806">
        <v>91</v>
      </c>
      <c r="AB2806" t="s">
        <v>13668</v>
      </c>
    </row>
    <row r="2807" spans="1:28" x14ac:dyDescent="0.3">
      <c r="A2807" s="4" t="s">
        <v>13670</v>
      </c>
      <c r="B2807" t="s">
        <v>67</v>
      </c>
      <c r="C2807" t="s">
        <v>68</v>
      </c>
      <c r="D2807" t="s">
        <v>58</v>
      </c>
      <c r="E2807">
        <v>2007</v>
      </c>
      <c r="F2807">
        <v>117</v>
      </c>
      <c r="G2807" t="s">
        <v>1437</v>
      </c>
      <c r="H2807" t="s">
        <v>13671</v>
      </c>
      <c r="I2807" s="4">
        <v>13000000</v>
      </c>
      <c r="J2807" s="4">
        <v>49121934</v>
      </c>
      <c r="K2807">
        <v>6.1</v>
      </c>
      <c r="L2807">
        <v>2.35</v>
      </c>
      <c r="M2807" t="s">
        <v>69</v>
      </c>
      <c r="N2807" t="s">
        <v>13669</v>
      </c>
      <c r="O2807">
        <v>17</v>
      </c>
      <c r="P2807" t="s">
        <v>1562</v>
      </c>
      <c r="Q2807">
        <v>1000</v>
      </c>
      <c r="R2807" t="s">
        <v>11277</v>
      </c>
      <c r="S2807">
        <v>997</v>
      </c>
      <c r="T2807" t="s">
        <v>3092</v>
      </c>
      <c r="U2807">
        <v>912</v>
      </c>
      <c r="V2807">
        <v>0</v>
      </c>
      <c r="W2807">
        <v>6554</v>
      </c>
      <c r="X2807">
        <v>9</v>
      </c>
      <c r="Y2807">
        <v>6528</v>
      </c>
      <c r="Z2807">
        <v>37</v>
      </c>
      <c r="AA2807">
        <v>32</v>
      </c>
      <c r="AB2807" t="s">
        <v>13672</v>
      </c>
    </row>
    <row r="2808" spans="1:28" x14ac:dyDescent="0.3">
      <c r="A2808" s="4" t="s">
        <v>13674</v>
      </c>
      <c r="B2808" t="s">
        <v>67</v>
      </c>
      <c r="C2808" t="s">
        <v>68</v>
      </c>
      <c r="D2808" t="s">
        <v>58</v>
      </c>
      <c r="E2808">
        <v>1999</v>
      </c>
      <c r="F2808">
        <v>97</v>
      </c>
      <c r="G2808" t="s">
        <v>13673</v>
      </c>
      <c r="H2808" t="s">
        <v>13675</v>
      </c>
      <c r="I2808" s="4">
        <v>18000000</v>
      </c>
      <c r="J2808" s="4">
        <v>27141959</v>
      </c>
      <c r="K2808">
        <v>2.5</v>
      </c>
      <c r="L2808">
        <v>1.85</v>
      </c>
      <c r="M2808" t="s">
        <v>122</v>
      </c>
      <c r="N2808" t="s">
        <v>11239</v>
      </c>
      <c r="O2808">
        <v>84</v>
      </c>
      <c r="P2808" t="s">
        <v>3941</v>
      </c>
      <c r="Q2808">
        <v>899</v>
      </c>
      <c r="R2808" t="s">
        <v>10608</v>
      </c>
      <c r="S2808">
        <v>842</v>
      </c>
      <c r="T2808" t="s">
        <v>1744</v>
      </c>
      <c r="U2808">
        <v>782</v>
      </c>
      <c r="V2808">
        <v>0</v>
      </c>
      <c r="W2808">
        <v>2936</v>
      </c>
      <c r="X2808">
        <v>2</v>
      </c>
      <c r="Y2808">
        <v>19547</v>
      </c>
      <c r="Z2808">
        <v>45</v>
      </c>
      <c r="AA2808">
        <v>168</v>
      </c>
      <c r="AB2808" t="s">
        <v>13676</v>
      </c>
    </row>
    <row r="2809" spans="1:28" x14ac:dyDescent="0.3">
      <c r="A2809" s="4" t="s">
        <v>13678</v>
      </c>
      <c r="B2809" t="s">
        <v>67</v>
      </c>
      <c r="C2809" t="s">
        <v>68</v>
      </c>
      <c r="D2809" t="s">
        <v>58</v>
      </c>
      <c r="E2809">
        <v>1998</v>
      </c>
      <c r="F2809">
        <v>91</v>
      </c>
      <c r="G2809" t="s">
        <v>449</v>
      </c>
      <c r="H2809" t="s">
        <v>13680</v>
      </c>
      <c r="I2809" s="4">
        <v>13000000</v>
      </c>
      <c r="J2809" s="4">
        <v>27052167</v>
      </c>
      <c r="K2809">
        <v>6.1</v>
      </c>
      <c r="L2809">
        <v>1.85</v>
      </c>
      <c r="M2809" t="s">
        <v>612</v>
      </c>
      <c r="N2809" t="s">
        <v>13677</v>
      </c>
      <c r="O2809">
        <v>6</v>
      </c>
      <c r="P2809" t="s">
        <v>3025</v>
      </c>
      <c r="Q2809">
        <v>904</v>
      </c>
      <c r="R2809" t="s">
        <v>2347</v>
      </c>
      <c r="S2809">
        <v>471</v>
      </c>
      <c r="T2809" t="s">
        <v>13679</v>
      </c>
      <c r="U2809">
        <v>459</v>
      </c>
      <c r="V2809">
        <v>934</v>
      </c>
      <c r="W2809">
        <v>3353</v>
      </c>
      <c r="X2809">
        <v>5</v>
      </c>
      <c r="Y2809">
        <v>24834</v>
      </c>
      <c r="Z2809">
        <v>57</v>
      </c>
      <c r="AA2809">
        <v>168</v>
      </c>
      <c r="AB2809" t="s">
        <v>13681</v>
      </c>
    </row>
    <row r="2810" spans="1:28" x14ac:dyDescent="0.3">
      <c r="A2810" s="4" t="s">
        <v>13683</v>
      </c>
      <c r="B2810" t="s">
        <v>67</v>
      </c>
      <c r="C2810" t="s">
        <v>68</v>
      </c>
      <c r="D2810" t="s">
        <v>58</v>
      </c>
      <c r="E2810">
        <v>1996</v>
      </c>
      <c r="F2810">
        <v>100</v>
      </c>
      <c r="G2810" t="s">
        <v>3942</v>
      </c>
      <c r="H2810" t="s">
        <v>13685</v>
      </c>
      <c r="I2810" s="4">
        <v>13000000</v>
      </c>
      <c r="J2810" s="4">
        <v>26539321</v>
      </c>
      <c r="K2810">
        <v>5.9</v>
      </c>
      <c r="L2810">
        <v>1.85</v>
      </c>
      <c r="M2810" t="s">
        <v>122</v>
      </c>
      <c r="N2810" t="s">
        <v>13682</v>
      </c>
      <c r="O2810">
        <v>15</v>
      </c>
      <c r="P2810" t="s">
        <v>5426</v>
      </c>
      <c r="Q2810">
        <v>694</v>
      </c>
      <c r="R2810" t="s">
        <v>1797</v>
      </c>
      <c r="S2810">
        <v>558</v>
      </c>
      <c r="T2810" t="s">
        <v>13684</v>
      </c>
      <c r="U2810">
        <v>388</v>
      </c>
      <c r="V2810">
        <v>833</v>
      </c>
      <c r="W2810">
        <v>2486</v>
      </c>
      <c r="X2810">
        <v>1</v>
      </c>
      <c r="Y2810">
        <v>7984</v>
      </c>
      <c r="Z2810">
        <v>25</v>
      </c>
      <c r="AA2810">
        <v>42</v>
      </c>
      <c r="AB2810" t="s">
        <v>13686</v>
      </c>
    </row>
    <row r="2811" spans="1:28" x14ac:dyDescent="0.3">
      <c r="A2811" s="4" t="s">
        <v>13689</v>
      </c>
      <c r="B2811" t="s">
        <v>67</v>
      </c>
      <c r="C2811" t="s">
        <v>68</v>
      </c>
      <c r="D2811" t="s">
        <v>58</v>
      </c>
      <c r="E2811">
        <v>1990</v>
      </c>
      <c r="F2811">
        <v>72</v>
      </c>
      <c r="G2811" t="s">
        <v>7400</v>
      </c>
      <c r="H2811" t="s">
        <v>13691</v>
      </c>
      <c r="I2811" s="4">
        <v>13000000</v>
      </c>
      <c r="J2811" s="4">
        <v>28501605</v>
      </c>
      <c r="K2811">
        <v>5.7</v>
      </c>
      <c r="L2811">
        <v>1.85</v>
      </c>
      <c r="M2811" t="s">
        <v>612</v>
      </c>
      <c r="N2811" t="s">
        <v>13687</v>
      </c>
      <c r="O2811">
        <v>5</v>
      </c>
      <c r="P2811" t="s">
        <v>13688</v>
      </c>
      <c r="Q2811">
        <v>659</v>
      </c>
      <c r="R2811" t="s">
        <v>7027</v>
      </c>
      <c r="S2811">
        <v>628</v>
      </c>
      <c r="T2811" t="s">
        <v>13690</v>
      </c>
      <c r="U2811">
        <v>435</v>
      </c>
      <c r="V2811">
        <v>0</v>
      </c>
      <c r="W2811">
        <v>2646</v>
      </c>
      <c r="X2811">
        <v>0</v>
      </c>
      <c r="Y2811">
        <v>31371</v>
      </c>
      <c r="Z2811">
        <v>59</v>
      </c>
      <c r="AA2811">
        <v>166</v>
      </c>
      <c r="AB2811" t="s">
        <v>13692</v>
      </c>
    </row>
    <row r="2812" spans="1:28" x14ac:dyDescent="0.3">
      <c r="A2812" s="4" t="s">
        <v>13695</v>
      </c>
      <c r="B2812" t="s">
        <v>67</v>
      </c>
      <c r="C2812" t="s">
        <v>68</v>
      </c>
      <c r="D2812" t="s">
        <v>58</v>
      </c>
      <c r="E2812">
        <v>2014</v>
      </c>
      <c r="F2812">
        <v>84</v>
      </c>
      <c r="G2812" t="s">
        <v>1550</v>
      </c>
      <c r="H2812" t="s">
        <v>13697</v>
      </c>
      <c r="I2812" s="4">
        <v>13200000</v>
      </c>
      <c r="J2812" s="4">
        <v>52543632</v>
      </c>
      <c r="K2812">
        <v>5.6</v>
      </c>
      <c r="L2812">
        <v>2.35</v>
      </c>
      <c r="M2812" t="s">
        <v>69</v>
      </c>
      <c r="N2812" t="s">
        <v>13693</v>
      </c>
      <c r="O2812">
        <v>12</v>
      </c>
      <c r="P2812" t="s">
        <v>2733</v>
      </c>
      <c r="Q2812">
        <v>1000</v>
      </c>
      <c r="R2812" t="s">
        <v>13694</v>
      </c>
      <c r="S2812">
        <v>345</v>
      </c>
      <c r="T2812" t="s">
        <v>13696</v>
      </c>
      <c r="U2812">
        <v>334</v>
      </c>
      <c r="V2812">
        <v>0</v>
      </c>
      <c r="W2812">
        <v>2297</v>
      </c>
      <c r="X2812">
        <v>2</v>
      </c>
      <c r="Y2812">
        <v>12676</v>
      </c>
      <c r="Z2812">
        <v>58</v>
      </c>
      <c r="AA2812">
        <v>84</v>
      </c>
      <c r="AB2812" t="s">
        <v>13698</v>
      </c>
    </row>
    <row r="2813" spans="1:28" x14ac:dyDescent="0.3">
      <c r="A2813" s="4" t="s">
        <v>13699</v>
      </c>
      <c r="B2813" t="s">
        <v>67</v>
      </c>
      <c r="C2813" t="s">
        <v>68</v>
      </c>
      <c r="D2813" t="s">
        <v>58</v>
      </c>
      <c r="E2813">
        <v>2007</v>
      </c>
      <c r="F2813">
        <v>126</v>
      </c>
      <c r="G2813" t="s">
        <v>23</v>
      </c>
      <c r="H2813" t="s">
        <v>13700</v>
      </c>
      <c r="I2813" s="4">
        <v>18000000</v>
      </c>
      <c r="J2813" s="4">
        <v>25592632</v>
      </c>
      <c r="K2813">
        <v>7.2</v>
      </c>
      <c r="L2813">
        <v>1.85</v>
      </c>
      <c r="M2813" t="s">
        <v>612</v>
      </c>
      <c r="N2813" t="s">
        <v>3273</v>
      </c>
      <c r="O2813">
        <v>0</v>
      </c>
      <c r="P2813" t="s">
        <v>1236</v>
      </c>
      <c r="Q2813">
        <v>2000</v>
      </c>
      <c r="R2813" t="s">
        <v>1324</v>
      </c>
      <c r="S2813">
        <v>850</v>
      </c>
      <c r="T2813" t="s">
        <v>3276</v>
      </c>
      <c r="U2813">
        <v>745</v>
      </c>
      <c r="V2813">
        <v>20000</v>
      </c>
      <c r="W2813">
        <v>5371</v>
      </c>
      <c r="X2813">
        <v>0</v>
      </c>
      <c r="Y2813">
        <v>220475</v>
      </c>
      <c r="Z2813">
        <v>330</v>
      </c>
      <c r="AA2813">
        <v>1066</v>
      </c>
      <c r="AB2813" t="s">
        <v>13701</v>
      </c>
    </row>
    <row r="2814" spans="1:28" x14ac:dyDescent="0.3">
      <c r="A2814" s="4" t="s">
        <v>13705</v>
      </c>
      <c r="B2814" t="s">
        <v>67</v>
      </c>
      <c r="C2814" t="s">
        <v>86</v>
      </c>
      <c r="D2814" t="s">
        <v>24160</v>
      </c>
      <c r="E2814">
        <v>2015</v>
      </c>
      <c r="F2814">
        <v>108</v>
      </c>
      <c r="G2814" t="s">
        <v>2221</v>
      </c>
      <c r="H2814" t="s">
        <v>13707</v>
      </c>
      <c r="I2814" s="4">
        <v>15000000</v>
      </c>
      <c r="J2814" s="4">
        <v>25440971</v>
      </c>
      <c r="K2814">
        <v>7.7</v>
      </c>
      <c r="L2814">
        <v>2.35</v>
      </c>
      <c r="M2814" t="s">
        <v>612</v>
      </c>
      <c r="N2814" t="s">
        <v>13702</v>
      </c>
      <c r="O2814">
        <v>232</v>
      </c>
      <c r="P2814" t="s">
        <v>13704</v>
      </c>
      <c r="Q2814">
        <v>149</v>
      </c>
      <c r="R2814" t="s">
        <v>13703</v>
      </c>
      <c r="S2814">
        <v>145</v>
      </c>
      <c r="T2814" t="s">
        <v>13706</v>
      </c>
      <c r="U2814">
        <v>123</v>
      </c>
      <c r="V2814">
        <v>109000</v>
      </c>
      <c r="W2814">
        <v>430</v>
      </c>
      <c r="X2814">
        <v>0</v>
      </c>
      <c r="Y2814">
        <v>289508</v>
      </c>
      <c r="Z2814">
        <v>489</v>
      </c>
      <c r="AA2814">
        <v>611</v>
      </c>
      <c r="AB2814" t="s">
        <v>13708</v>
      </c>
    </row>
    <row r="2815" spans="1:28" x14ac:dyDescent="0.3">
      <c r="A2815" s="4" t="s">
        <v>13710</v>
      </c>
      <c r="B2815" t="s">
        <v>67</v>
      </c>
      <c r="C2815" t="s">
        <v>68</v>
      </c>
      <c r="D2815" t="s">
        <v>58</v>
      </c>
      <c r="E2815">
        <v>1999</v>
      </c>
      <c r="F2815">
        <v>112</v>
      </c>
      <c r="G2815" t="s">
        <v>7893</v>
      </c>
      <c r="H2815" t="s">
        <v>13711</v>
      </c>
      <c r="I2815" s="4">
        <v>13000000</v>
      </c>
      <c r="J2815" s="4">
        <v>22858926</v>
      </c>
      <c r="K2815">
        <v>7.8</v>
      </c>
      <c r="L2815">
        <v>1.85</v>
      </c>
      <c r="M2815" t="s">
        <v>612</v>
      </c>
      <c r="N2815" t="s">
        <v>1819</v>
      </c>
      <c r="O2815">
        <v>0</v>
      </c>
      <c r="P2815" t="s">
        <v>4471</v>
      </c>
      <c r="Q2815">
        <v>512</v>
      </c>
      <c r="R2815" t="s">
        <v>13709</v>
      </c>
      <c r="S2815">
        <v>216</v>
      </c>
      <c r="T2815" t="s">
        <v>628</v>
      </c>
      <c r="U2815">
        <v>213</v>
      </c>
      <c r="V2815">
        <v>0</v>
      </c>
      <c r="W2815">
        <v>1171</v>
      </c>
      <c r="X2815">
        <v>2</v>
      </c>
      <c r="Y2815">
        <v>254404</v>
      </c>
      <c r="Z2815">
        <v>242</v>
      </c>
      <c r="AA2815">
        <v>840</v>
      </c>
      <c r="AB2815" t="s">
        <v>13712</v>
      </c>
    </row>
    <row r="2816" spans="1:28" x14ac:dyDescent="0.3">
      <c r="A2816" s="4" t="s">
        <v>13714</v>
      </c>
      <c r="B2816" t="s">
        <v>67</v>
      </c>
      <c r="C2816" t="s">
        <v>68</v>
      </c>
      <c r="D2816" t="s">
        <v>58</v>
      </c>
      <c r="E2816">
        <v>2001</v>
      </c>
      <c r="F2816">
        <v>90</v>
      </c>
      <c r="G2816" t="s">
        <v>1700</v>
      </c>
      <c r="H2816" t="s">
        <v>13715</v>
      </c>
      <c r="I2816" s="4">
        <v>6000000</v>
      </c>
      <c r="J2816" s="4">
        <v>22235901</v>
      </c>
      <c r="K2816">
        <v>6.1</v>
      </c>
      <c r="L2816">
        <v>1.85</v>
      </c>
      <c r="M2816" t="s">
        <v>612</v>
      </c>
      <c r="N2816" t="s">
        <v>13713</v>
      </c>
      <c r="O2816">
        <v>7</v>
      </c>
      <c r="P2816" t="s">
        <v>5451</v>
      </c>
      <c r="Q2816">
        <v>939</v>
      </c>
      <c r="R2816" t="s">
        <v>661</v>
      </c>
      <c r="S2816">
        <v>890</v>
      </c>
      <c r="T2816" t="s">
        <v>7151</v>
      </c>
      <c r="U2816">
        <v>405</v>
      </c>
      <c r="V2816">
        <v>593</v>
      </c>
      <c r="W2816">
        <v>2815</v>
      </c>
      <c r="X2816">
        <v>2</v>
      </c>
      <c r="Y2816">
        <v>4339</v>
      </c>
      <c r="Z2816">
        <v>40</v>
      </c>
      <c r="AA2816">
        <v>31</v>
      </c>
      <c r="AB2816" t="s">
        <v>13716</v>
      </c>
    </row>
    <row r="2817" spans="1:28" x14ac:dyDescent="0.3">
      <c r="A2817" s="4" t="s">
        <v>13720</v>
      </c>
      <c r="B2817" t="s">
        <v>67</v>
      </c>
      <c r="C2817" t="s">
        <v>68</v>
      </c>
      <c r="D2817" t="s">
        <v>58</v>
      </c>
      <c r="E2817">
        <v>2014</v>
      </c>
      <c r="F2817">
        <v>91</v>
      </c>
      <c r="G2817" t="s">
        <v>13718</v>
      </c>
      <c r="H2817" t="s">
        <v>13722</v>
      </c>
      <c r="I2817" s="4">
        <v>13000000</v>
      </c>
      <c r="J2817" s="4">
        <v>38916903</v>
      </c>
      <c r="K2817">
        <v>5.8</v>
      </c>
      <c r="L2817">
        <v>1.85</v>
      </c>
      <c r="M2817" t="s">
        <v>122</v>
      </c>
      <c r="N2817" t="s">
        <v>1517</v>
      </c>
      <c r="O2817">
        <v>13</v>
      </c>
      <c r="P2817" t="s">
        <v>13719</v>
      </c>
      <c r="Q2817">
        <v>803</v>
      </c>
      <c r="R2817" t="s">
        <v>13717</v>
      </c>
      <c r="S2817">
        <v>587</v>
      </c>
      <c r="T2817" t="s">
        <v>13721</v>
      </c>
      <c r="U2817">
        <v>140</v>
      </c>
      <c r="V2817">
        <v>0</v>
      </c>
      <c r="W2817">
        <v>1921</v>
      </c>
      <c r="X2817">
        <v>0</v>
      </c>
      <c r="Y2817">
        <v>15664</v>
      </c>
      <c r="Z2817">
        <v>112</v>
      </c>
      <c r="AA2817">
        <v>149</v>
      </c>
      <c r="AB2817" t="s">
        <v>13723</v>
      </c>
    </row>
    <row r="2818" spans="1:28" x14ac:dyDescent="0.3">
      <c r="A2818" s="4" t="s">
        <v>13724</v>
      </c>
      <c r="B2818" t="s">
        <v>67</v>
      </c>
      <c r="C2818" t="s">
        <v>68</v>
      </c>
      <c r="D2818" t="s">
        <v>58</v>
      </c>
      <c r="E2818">
        <v>2001</v>
      </c>
      <c r="F2818">
        <v>135</v>
      </c>
      <c r="G2818" t="s">
        <v>241</v>
      </c>
      <c r="H2818" t="s">
        <v>13726</v>
      </c>
      <c r="I2818" s="4">
        <v>14000000</v>
      </c>
      <c r="J2818" s="4">
        <v>16929123</v>
      </c>
      <c r="K2818">
        <v>6.5</v>
      </c>
      <c r="L2818">
        <v>1.85</v>
      </c>
      <c r="M2818" t="s">
        <v>69</v>
      </c>
      <c r="N2818" t="s">
        <v>5410</v>
      </c>
      <c r="O2818">
        <v>134</v>
      </c>
      <c r="P2818" t="s">
        <v>111</v>
      </c>
      <c r="Q2818">
        <v>4000</v>
      </c>
      <c r="R2818" t="s">
        <v>3725</v>
      </c>
      <c r="S2818">
        <v>1000</v>
      </c>
      <c r="T2818" t="s">
        <v>13725</v>
      </c>
      <c r="U2818">
        <v>525</v>
      </c>
      <c r="V2818">
        <v>0</v>
      </c>
      <c r="W2818">
        <v>6214</v>
      </c>
      <c r="X2818">
        <v>2</v>
      </c>
      <c r="Y2818">
        <v>21406</v>
      </c>
      <c r="Z2818">
        <v>84</v>
      </c>
      <c r="AA2818">
        <v>169</v>
      </c>
      <c r="AB2818" t="s">
        <v>13727</v>
      </c>
    </row>
    <row r="2819" spans="1:28" x14ac:dyDescent="0.3">
      <c r="A2819" s="4" t="s">
        <v>13730</v>
      </c>
      <c r="B2819" t="s">
        <v>703</v>
      </c>
      <c r="C2819" t="s">
        <v>68</v>
      </c>
      <c r="D2819" t="s">
        <v>58</v>
      </c>
      <c r="E2819">
        <v>2006</v>
      </c>
      <c r="F2819">
        <v>141</v>
      </c>
      <c r="G2819" t="s">
        <v>1980</v>
      </c>
      <c r="H2819" t="s">
        <v>13732</v>
      </c>
      <c r="I2819" s="4">
        <v>19000000</v>
      </c>
      <c r="J2819" s="4">
        <v>13753931</v>
      </c>
      <c r="K2819">
        <v>7.9</v>
      </c>
      <c r="L2819">
        <v>2.35</v>
      </c>
      <c r="M2819" t="s">
        <v>612</v>
      </c>
      <c r="N2819" t="s">
        <v>3705</v>
      </c>
      <c r="O2819">
        <v>16000</v>
      </c>
      <c r="P2819" t="s">
        <v>13729</v>
      </c>
      <c r="Q2819">
        <v>378</v>
      </c>
      <c r="R2819" t="s">
        <v>13728</v>
      </c>
      <c r="S2819">
        <v>85</v>
      </c>
      <c r="T2819" t="s">
        <v>13731</v>
      </c>
      <c r="U2819">
        <v>78</v>
      </c>
      <c r="V2819">
        <v>5000</v>
      </c>
      <c r="W2819">
        <v>751</v>
      </c>
      <c r="X2819">
        <v>0</v>
      </c>
      <c r="Y2819">
        <v>132149</v>
      </c>
      <c r="Z2819">
        <v>251</v>
      </c>
      <c r="AA2819">
        <v>316</v>
      </c>
      <c r="AB2819" t="s">
        <v>13733</v>
      </c>
    </row>
    <row r="2820" spans="1:28" x14ac:dyDescent="0.3">
      <c r="A2820" s="4" t="s">
        <v>13735</v>
      </c>
      <c r="B2820" t="s">
        <v>67</v>
      </c>
      <c r="C2820" t="s">
        <v>68</v>
      </c>
      <c r="D2820" t="s">
        <v>58</v>
      </c>
      <c r="E2820">
        <v>2006</v>
      </c>
      <c r="F2820">
        <v>104</v>
      </c>
      <c r="G2820" t="s">
        <v>686</v>
      </c>
      <c r="H2820" t="s">
        <v>13736</v>
      </c>
      <c r="I2820" s="4">
        <v>13000000</v>
      </c>
      <c r="J2820" s="4">
        <v>10996440</v>
      </c>
      <c r="K2820">
        <v>6.3</v>
      </c>
      <c r="L2820">
        <v>2.35</v>
      </c>
      <c r="M2820" t="s">
        <v>122</v>
      </c>
      <c r="N2820" t="s">
        <v>13734</v>
      </c>
      <c r="O2820">
        <v>35</v>
      </c>
      <c r="P2820" t="s">
        <v>109</v>
      </c>
      <c r="Q2820">
        <v>24000</v>
      </c>
      <c r="R2820" t="s">
        <v>2683</v>
      </c>
      <c r="S2820">
        <v>912</v>
      </c>
      <c r="T2820" t="s">
        <v>10416</v>
      </c>
      <c r="U2820">
        <v>844</v>
      </c>
      <c r="V2820">
        <v>862</v>
      </c>
      <c r="W2820">
        <v>27806</v>
      </c>
      <c r="X2820">
        <v>0</v>
      </c>
      <c r="Y2820">
        <v>19707</v>
      </c>
      <c r="Z2820">
        <v>113</v>
      </c>
      <c r="AA2820">
        <v>128</v>
      </c>
      <c r="AB2820" t="s">
        <v>13737</v>
      </c>
    </row>
    <row r="2821" spans="1:28" x14ac:dyDescent="0.3">
      <c r="A2821" s="4" t="s">
        <v>13739</v>
      </c>
      <c r="B2821" t="s">
        <v>67</v>
      </c>
      <c r="C2821" t="s">
        <v>68</v>
      </c>
      <c r="D2821" t="s">
        <v>58</v>
      </c>
      <c r="E2821">
        <v>1998</v>
      </c>
      <c r="F2821">
        <v>84</v>
      </c>
      <c r="G2821" t="s">
        <v>1700</v>
      </c>
      <c r="H2821" t="s">
        <v>13740</v>
      </c>
      <c r="I2821" s="4">
        <v>13000000</v>
      </c>
      <c r="J2821" s="4">
        <v>8026971</v>
      </c>
      <c r="K2821">
        <v>3.8</v>
      </c>
      <c r="L2821" t="s">
        <v>24161</v>
      </c>
      <c r="M2821" t="s">
        <v>612</v>
      </c>
      <c r="N2821" t="s">
        <v>13738</v>
      </c>
      <c r="O2821">
        <v>18</v>
      </c>
      <c r="P2821" t="s">
        <v>2138</v>
      </c>
      <c r="Q2821">
        <v>1000</v>
      </c>
      <c r="R2821" t="s">
        <v>828</v>
      </c>
      <c r="S2821">
        <v>851</v>
      </c>
      <c r="T2821" t="s">
        <v>2655</v>
      </c>
      <c r="U2821">
        <v>744</v>
      </c>
      <c r="V2821">
        <v>204</v>
      </c>
      <c r="W2821">
        <v>3352</v>
      </c>
      <c r="X2821">
        <v>0</v>
      </c>
      <c r="Y2821">
        <v>1520</v>
      </c>
      <c r="Z2821">
        <v>23</v>
      </c>
      <c r="AA2821">
        <v>20</v>
      </c>
      <c r="AB2821" t="s">
        <v>13741</v>
      </c>
    </row>
    <row r="2822" spans="1:28" x14ac:dyDescent="0.3">
      <c r="A2822" s="4" t="s">
        <v>13743</v>
      </c>
      <c r="B2822" t="s">
        <v>67</v>
      </c>
      <c r="C2822" t="s">
        <v>7979</v>
      </c>
      <c r="D2822" t="s">
        <v>58</v>
      </c>
      <c r="E2822">
        <v>2015</v>
      </c>
      <c r="F2822">
        <v>118</v>
      </c>
      <c r="G2822" t="s">
        <v>19</v>
      </c>
      <c r="H2822" t="s">
        <v>13744</v>
      </c>
      <c r="I2822" s="4">
        <v>13000000</v>
      </c>
      <c r="J2822" s="4">
        <v>14677654</v>
      </c>
      <c r="K2822">
        <v>8.3000000000000007</v>
      </c>
      <c r="L2822">
        <v>2.35</v>
      </c>
      <c r="M2822" t="s">
        <v>612</v>
      </c>
      <c r="N2822" t="s">
        <v>13742</v>
      </c>
      <c r="O2822">
        <v>412</v>
      </c>
      <c r="P2822" t="s">
        <v>2337</v>
      </c>
      <c r="Q2822">
        <v>805</v>
      </c>
      <c r="R2822" t="s">
        <v>1621</v>
      </c>
      <c r="S2822">
        <v>681</v>
      </c>
      <c r="T2822" t="s">
        <v>7930</v>
      </c>
      <c r="U2822">
        <v>491</v>
      </c>
      <c r="V2822">
        <v>72000</v>
      </c>
      <c r="W2822">
        <v>2499</v>
      </c>
      <c r="X2822">
        <v>0</v>
      </c>
      <c r="Y2822">
        <v>161288</v>
      </c>
      <c r="Z2822">
        <v>421</v>
      </c>
      <c r="AA2822">
        <v>351</v>
      </c>
      <c r="AB2822" t="s">
        <v>13745</v>
      </c>
    </row>
    <row r="2823" spans="1:28" x14ac:dyDescent="0.3">
      <c r="A2823" s="4" t="s">
        <v>13746</v>
      </c>
      <c r="B2823" t="s">
        <v>67</v>
      </c>
      <c r="C2823" t="s">
        <v>295</v>
      </c>
      <c r="D2823" t="s">
        <v>58</v>
      </c>
      <c r="E2823">
        <v>1998</v>
      </c>
      <c r="F2823">
        <v>82</v>
      </c>
      <c r="G2823" t="s">
        <v>10</v>
      </c>
      <c r="H2823" t="s">
        <v>13747</v>
      </c>
      <c r="I2823" s="4">
        <v>13000000</v>
      </c>
      <c r="J2823" s="4">
        <v>9975684</v>
      </c>
      <c r="K2823">
        <v>6.4</v>
      </c>
      <c r="L2823">
        <v>1.85</v>
      </c>
      <c r="M2823" t="s">
        <v>69</v>
      </c>
      <c r="N2823" t="s">
        <v>6764</v>
      </c>
      <c r="O2823">
        <v>799</v>
      </c>
      <c r="P2823" t="s">
        <v>351</v>
      </c>
      <c r="Q2823">
        <v>721</v>
      </c>
      <c r="R2823" t="s">
        <v>12357</v>
      </c>
      <c r="S2823">
        <v>359</v>
      </c>
      <c r="T2823" t="s">
        <v>1909</v>
      </c>
      <c r="U2823">
        <v>294</v>
      </c>
      <c r="V2823">
        <v>679</v>
      </c>
      <c r="W2823">
        <v>1805</v>
      </c>
      <c r="X2823">
        <v>0</v>
      </c>
      <c r="Y2823">
        <v>20033</v>
      </c>
      <c r="Z2823">
        <v>32</v>
      </c>
      <c r="AA2823">
        <v>117</v>
      </c>
      <c r="AB2823" t="s">
        <v>13748</v>
      </c>
    </row>
    <row r="2824" spans="1:28" x14ac:dyDescent="0.3">
      <c r="A2824" s="4" t="s">
        <v>13750</v>
      </c>
      <c r="B2824" t="s">
        <v>67</v>
      </c>
      <c r="C2824" t="s">
        <v>68</v>
      </c>
      <c r="D2824" t="s">
        <v>58</v>
      </c>
      <c r="E2824">
        <v>1994</v>
      </c>
      <c r="F2824">
        <v>95</v>
      </c>
      <c r="G2824" t="s">
        <v>5967</v>
      </c>
      <c r="H2824" t="s">
        <v>13751</v>
      </c>
      <c r="I2824" s="4">
        <v>13000000</v>
      </c>
      <c r="J2824" s="4">
        <v>7881335</v>
      </c>
      <c r="K2824">
        <v>6.7</v>
      </c>
      <c r="L2824">
        <v>1.66</v>
      </c>
      <c r="M2824" t="s">
        <v>612</v>
      </c>
      <c r="N2824" t="s">
        <v>13749</v>
      </c>
      <c r="O2824">
        <v>0</v>
      </c>
      <c r="P2824" t="s">
        <v>3941</v>
      </c>
      <c r="Q2824">
        <v>899</v>
      </c>
      <c r="R2824" t="s">
        <v>5985</v>
      </c>
      <c r="S2824">
        <v>849</v>
      </c>
      <c r="T2824" t="s">
        <v>5764</v>
      </c>
      <c r="U2824">
        <v>650</v>
      </c>
      <c r="V2824">
        <v>3000</v>
      </c>
      <c r="W2824">
        <v>3092</v>
      </c>
      <c r="X2824">
        <v>4</v>
      </c>
      <c r="Y2824">
        <v>21212</v>
      </c>
      <c r="Z2824">
        <v>52</v>
      </c>
      <c r="AA2824">
        <v>107</v>
      </c>
      <c r="AB2824" t="s">
        <v>13752</v>
      </c>
    </row>
    <row r="2825" spans="1:28" x14ac:dyDescent="0.3">
      <c r="A2825" s="4" t="s">
        <v>13753</v>
      </c>
      <c r="B2825" t="s">
        <v>67</v>
      </c>
      <c r="C2825" t="s">
        <v>1487</v>
      </c>
      <c r="D2825" t="s">
        <v>58</v>
      </c>
      <c r="E2825">
        <v>1999</v>
      </c>
      <c r="F2825">
        <v>94</v>
      </c>
      <c r="G2825" t="s">
        <v>10</v>
      </c>
      <c r="H2825" t="s">
        <v>13754</v>
      </c>
      <c r="I2825" s="4">
        <v>13000000</v>
      </c>
      <c r="J2825" s="4">
        <v>6241697</v>
      </c>
      <c r="K2825">
        <v>6.1</v>
      </c>
      <c r="L2825">
        <v>1.85</v>
      </c>
      <c r="M2825" t="s">
        <v>69</v>
      </c>
      <c r="N2825" t="s">
        <v>10937</v>
      </c>
      <c r="O2825">
        <v>26</v>
      </c>
      <c r="P2825" t="s">
        <v>342</v>
      </c>
      <c r="Q2825">
        <v>16000</v>
      </c>
      <c r="R2825" t="s">
        <v>1273</v>
      </c>
      <c r="S2825">
        <v>8000</v>
      </c>
      <c r="T2825" t="s">
        <v>111</v>
      </c>
      <c r="U2825">
        <v>4000</v>
      </c>
      <c r="V2825">
        <v>0</v>
      </c>
      <c r="W2825">
        <v>31005</v>
      </c>
      <c r="X2825">
        <v>2</v>
      </c>
      <c r="Y2825">
        <v>16059</v>
      </c>
      <c r="Z2825">
        <v>81</v>
      </c>
      <c r="AA2825">
        <v>210</v>
      </c>
      <c r="AB2825" t="s">
        <v>13755</v>
      </c>
    </row>
    <row r="2826" spans="1:28" x14ac:dyDescent="0.3">
      <c r="A2826" s="4" t="s">
        <v>24113</v>
      </c>
      <c r="B2826" t="s">
        <v>12439</v>
      </c>
      <c r="C2826" t="s">
        <v>12440</v>
      </c>
      <c r="D2826" t="s">
        <v>58</v>
      </c>
      <c r="E2826" t="s">
        <v>24161</v>
      </c>
      <c r="F2826">
        <v>88</v>
      </c>
      <c r="G2826" t="s">
        <v>1223</v>
      </c>
      <c r="H2826" t="s">
        <v>24161</v>
      </c>
      <c r="I2826" s="4" t="s">
        <v>24161</v>
      </c>
      <c r="J2826" s="4" t="s">
        <v>24161</v>
      </c>
      <c r="K2826">
        <v>8.1</v>
      </c>
      <c r="L2826" t="s">
        <v>24161</v>
      </c>
      <c r="M2826" t="s">
        <v>24161</v>
      </c>
      <c r="N2826" t="s">
        <v>8654</v>
      </c>
      <c r="O2826">
        <v>76</v>
      </c>
      <c r="P2826" t="s">
        <v>1023</v>
      </c>
      <c r="Q2826">
        <v>690</v>
      </c>
      <c r="R2826" t="s">
        <v>13756</v>
      </c>
      <c r="S2826">
        <v>94</v>
      </c>
      <c r="T2826" t="s">
        <v>13757</v>
      </c>
      <c r="U2826">
        <v>75</v>
      </c>
      <c r="V2826">
        <v>22</v>
      </c>
      <c r="W2826">
        <v>998</v>
      </c>
      <c r="X2826">
        <v>0</v>
      </c>
      <c r="Y2826">
        <v>335</v>
      </c>
      <c r="Z2826" t="s">
        <v>24161</v>
      </c>
      <c r="AA2826" t="s">
        <v>24161</v>
      </c>
      <c r="AB2826" t="s">
        <v>13758</v>
      </c>
    </row>
    <row r="2827" spans="1:28" x14ac:dyDescent="0.3">
      <c r="A2827" s="4" t="s">
        <v>13760</v>
      </c>
      <c r="B2827" t="s">
        <v>67</v>
      </c>
      <c r="C2827" t="s">
        <v>68</v>
      </c>
      <c r="D2827" t="s">
        <v>58</v>
      </c>
      <c r="E2827">
        <v>1999</v>
      </c>
      <c r="F2827">
        <v>99</v>
      </c>
      <c r="G2827" t="s">
        <v>4085</v>
      </c>
      <c r="H2827" t="s">
        <v>13761</v>
      </c>
      <c r="I2827" s="4">
        <v>13000000</v>
      </c>
      <c r="J2827" s="4">
        <v>5871603</v>
      </c>
      <c r="K2827">
        <v>6</v>
      </c>
      <c r="L2827">
        <v>1.85</v>
      </c>
      <c r="M2827" t="s">
        <v>612</v>
      </c>
      <c r="N2827" t="s">
        <v>13759</v>
      </c>
      <c r="O2827">
        <v>7</v>
      </c>
      <c r="P2827" t="s">
        <v>1007</v>
      </c>
      <c r="Q2827">
        <v>3000</v>
      </c>
      <c r="R2827" t="s">
        <v>1778</v>
      </c>
      <c r="S2827">
        <v>1000</v>
      </c>
      <c r="T2827" t="s">
        <v>5771</v>
      </c>
      <c r="U2827">
        <v>730</v>
      </c>
      <c r="V2827">
        <v>251</v>
      </c>
      <c r="W2827">
        <v>6485</v>
      </c>
      <c r="X2827">
        <v>3</v>
      </c>
      <c r="Y2827">
        <v>3116</v>
      </c>
      <c r="Z2827">
        <v>39</v>
      </c>
      <c r="AA2827">
        <v>39</v>
      </c>
      <c r="AB2827" t="s">
        <v>13762</v>
      </c>
    </row>
    <row r="2828" spans="1:28" x14ac:dyDescent="0.3">
      <c r="A2828" s="4" t="s">
        <v>13764</v>
      </c>
      <c r="B2828" t="s">
        <v>67</v>
      </c>
      <c r="C2828" t="s">
        <v>68</v>
      </c>
      <c r="D2828" t="s">
        <v>58</v>
      </c>
      <c r="E2828">
        <v>1998</v>
      </c>
      <c r="F2828">
        <v>121</v>
      </c>
      <c r="G2828" t="s">
        <v>6197</v>
      </c>
      <c r="H2828" t="s">
        <v>13765</v>
      </c>
      <c r="I2828" s="4">
        <v>13000000</v>
      </c>
      <c r="J2828" s="4">
        <v>16574731</v>
      </c>
      <c r="K2828">
        <v>5.8</v>
      </c>
      <c r="L2828">
        <v>1.85</v>
      </c>
      <c r="M2828" t="s">
        <v>612</v>
      </c>
      <c r="N2828" t="s">
        <v>13763</v>
      </c>
      <c r="O2828">
        <v>15</v>
      </c>
      <c r="P2828" t="s">
        <v>520</v>
      </c>
      <c r="Q2828">
        <v>4000</v>
      </c>
      <c r="R2828" t="s">
        <v>10135</v>
      </c>
      <c r="S2828">
        <v>957</v>
      </c>
      <c r="T2828" t="s">
        <v>660</v>
      </c>
      <c r="U2828">
        <v>812</v>
      </c>
      <c r="V2828">
        <v>0</v>
      </c>
      <c r="W2828">
        <v>6910</v>
      </c>
      <c r="X2828">
        <v>4</v>
      </c>
      <c r="Y2828">
        <v>27675</v>
      </c>
      <c r="Z2828">
        <v>63</v>
      </c>
      <c r="AA2828">
        <v>181</v>
      </c>
      <c r="AB2828" t="s">
        <v>13766</v>
      </c>
    </row>
    <row r="2829" spans="1:28" x14ac:dyDescent="0.3">
      <c r="A2829" s="4" t="s">
        <v>13769</v>
      </c>
      <c r="B2829" t="s">
        <v>67</v>
      </c>
      <c r="C2829" t="s">
        <v>68</v>
      </c>
      <c r="D2829" t="s">
        <v>58</v>
      </c>
      <c r="E2829">
        <v>2001</v>
      </c>
      <c r="F2829">
        <v>84</v>
      </c>
      <c r="G2829" t="s">
        <v>13768</v>
      </c>
      <c r="H2829" t="s">
        <v>13770</v>
      </c>
      <c r="I2829" s="4">
        <v>13000000</v>
      </c>
      <c r="J2829" s="4">
        <v>5002310</v>
      </c>
      <c r="K2829">
        <v>5.6</v>
      </c>
      <c r="L2829">
        <v>2.35</v>
      </c>
      <c r="M2829" t="s">
        <v>69</v>
      </c>
      <c r="N2829" t="s">
        <v>13767</v>
      </c>
      <c r="O2829">
        <v>2</v>
      </c>
      <c r="P2829" t="s">
        <v>400</v>
      </c>
      <c r="Q2829">
        <v>15000</v>
      </c>
      <c r="R2829" t="s">
        <v>11283</v>
      </c>
      <c r="S2829">
        <v>816</v>
      </c>
      <c r="T2829" t="s">
        <v>7682</v>
      </c>
      <c r="U2829">
        <v>690</v>
      </c>
      <c r="V2829">
        <v>0</v>
      </c>
      <c r="W2829">
        <v>18864</v>
      </c>
      <c r="X2829">
        <v>0</v>
      </c>
      <c r="Y2829">
        <v>25541</v>
      </c>
      <c r="Z2829">
        <v>47</v>
      </c>
      <c r="AA2829">
        <v>181</v>
      </c>
      <c r="AB2829" t="s">
        <v>13771</v>
      </c>
    </row>
    <row r="2830" spans="1:28" x14ac:dyDescent="0.3">
      <c r="A2830" s="4" t="s">
        <v>13773</v>
      </c>
      <c r="B2830" t="s">
        <v>67</v>
      </c>
      <c r="C2830" t="s">
        <v>86</v>
      </c>
      <c r="D2830" t="s">
        <v>58</v>
      </c>
      <c r="E2830">
        <v>2001</v>
      </c>
      <c r="F2830">
        <v>93</v>
      </c>
      <c r="G2830" t="s">
        <v>5967</v>
      </c>
      <c r="H2830" t="s">
        <v>13774</v>
      </c>
      <c r="I2830" s="4">
        <v>13000000</v>
      </c>
      <c r="J2830" s="4">
        <v>4919896</v>
      </c>
      <c r="K2830">
        <v>6.1</v>
      </c>
      <c r="L2830">
        <v>2.35</v>
      </c>
      <c r="M2830" t="s">
        <v>612</v>
      </c>
      <c r="N2830" t="s">
        <v>13772</v>
      </c>
      <c r="O2830">
        <v>16</v>
      </c>
      <c r="P2830" t="s">
        <v>8287</v>
      </c>
      <c r="Q2830">
        <v>567</v>
      </c>
      <c r="R2830" t="s">
        <v>5896</v>
      </c>
      <c r="S2830">
        <v>326</v>
      </c>
      <c r="T2830" t="s">
        <v>8968</v>
      </c>
      <c r="U2830">
        <v>258</v>
      </c>
      <c r="V2830">
        <v>618</v>
      </c>
      <c r="W2830">
        <v>1775</v>
      </c>
      <c r="X2830">
        <v>1</v>
      </c>
      <c r="Y2830">
        <v>21530</v>
      </c>
      <c r="Z2830">
        <v>111</v>
      </c>
      <c r="AA2830">
        <v>159</v>
      </c>
      <c r="AB2830" t="s">
        <v>13775</v>
      </c>
    </row>
    <row r="2831" spans="1:28" x14ac:dyDescent="0.3">
      <c r="A2831" s="4" t="s">
        <v>13778</v>
      </c>
      <c r="B2831" t="s">
        <v>67</v>
      </c>
      <c r="C2831" t="s">
        <v>68</v>
      </c>
      <c r="D2831" t="s">
        <v>58</v>
      </c>
      <c r="E2831">
        <v>2013</v>
      </c>
      <c r="F2831">
        <v>93</v>
      </c>
      <c r="G2831" t="s">
        <v>10</v>
      </c>
      <c r="H2831" t="s">
        <v>13780</v>
      </c>
      <c r="I2831" s="4">
        <v>13000000</v>
      </c>
      <c r="J2831" s="4">
        <v>25675765</v>
      </c>
      <c r="K2831">
        <v>5.9</v>
      </c>
      <c r="L2831">
        <v>2.35</v>
      </c>
      <c r="M2831" t="s">
        <v>612</v>
      </c>
      <c r="N2831" t="s">
        <v>10731</v>
      </c>
      <c r="O2831">
        <v>24</v>
      </c>
      <c r="P2831" t="s">
        <v>13777</v>
      </c>
      <c r="Q2831">
        <v>552</v>
      </c>
      <c r="R2831" t="s">
        <v>13776</v>
      </c>
      <c r="S2831">
        <v>528</v>
      </c>
      <c r="T2831" t="s">
        <v>13779</v>
      </c>
      <c r="U2831">
        <v>499</v>
      </c>
      <c r="V2831">
        <v>11000</v>
      </c>
      <c r="W2831">
        <v>2730</v>
      </c>
      <c r="X2831">
        <v>0</v>
      </c>
      <c r="Y2831">
        <v>60407</v>
      </c>
      <c r="Z2831">
        <v>168</v>
      </c>
      <c r="AA2831">
        <v>84</v>
      </c>
      <c r="AB2831" t="s">
        <v>13781</v>
      </c>
    </row>
    <row r="2832" spans="1:28" x14ac:dyDescent="0.3">
      <c r="A2832" s="4" t="s">
        <v>13783</v>
      </c>
      <c r="B2832" t="s">
        <v>1486</v>
      </c>
      <c r="C2832" t="s">
        <v>1487</v>
      </c>
      <c r="D2832" t="s">
        <v>58</v>
      </c>
      <c r="E2832">
        <v>2006</v>
      </c>
      <c r="F2832">
        <v>120</v>
      </c>
      <c r="G2832" t="s">
        <v>1437</v>
      </c>
      <c r="H2832" t="s">
        <v>13785</v>
      </c>
      <c r="I2832" s="4">
        <v>13000000</v>
      </c>
      <c r="J2832" s="4">
        <v>4857376</v>
      </c>
      <c r="K2832">
        <v>7.3</v>
      </c>
      <c r="L2832">
        <v>1.85</v>
      </c>
      <c r="M2832" t="s">
        <v>612</v>
      </c>
      <c r="N2832" t="s">
        <v>13782</v>
      </c>
      <c r="O2832">
        <v>107</v>
      </c>
      <c r="P2832" t="s">
        <v>299</v>
      </c>
      <c r="Q2832">
        <v>12000</v>
      </c>
      <c r="R2832" t="s">
        <v>4775</v>
      </c>
      <c r="S2832">
        <v>530</v>
      </c>
      <c r="T2832" t="s">
        <v>13784</v>
      </c>
      <c r="U2832">
        <v>280</v>
      </c>
      <c r="V2832">
        <v>0</v>
      </c>
      <c r="W2832">
        <v>13208</v>
      </c>
      <c r="X2832">
        <v>0</v>
      </c>
      <c r="Y2832">
        <v>63084</v>
      </c>
      <c r="Z2832">
        <v>165</v>
      </c>
      <c r="AA2832">
        <v>123</v>
      </c>
      <c r="AB2832" t="s">
        <v>13786</v>
      </c>
    </row>
    <row r="2833" spans="1:28" x14ac:dyDescent="0.3">
      <c r="A2833" s="4" t="s">
        <v>13788</v>
      </c>
      <c r="B2833" t="s">
        <v>67</v>
      </c>
      <c r="C2833" t="s">
        <v>68</v>
      </c>
      <c r="D2833" t="s">
        <v>58</v>
      </c>
      <c r="E2833">
        <v>2007</v>
      </c>
      <c r="F2833">
        <v>112</v>
      </c>
      <c r="G2833" t="s">
        <v>3805</v>
      </c>
      <c r="H2833" t="s">
        <v>13789</v>
      </c>
      <c r="I2833" s="4">
        <v>13000000</v>
      </c>
      <c r="J2833" s="4">
        <v>3169424</v>
      </c>
      <c r="K2833">
        <v>6.8</v>
      </c>
      <c r="L2833">
        <v>2.35</v>
      </c>
      <c r="M2833" t="s">
        <v>69</v>
      </c>
      <c r="N2833" t="s">
        <v>4360</v>
      </c>
      <c r="O2833">
        <v>37</v>
      </c>
      <c r="P2833" t="s">
        <v>170</v>
      </c>
      <c r="Q2833">
        <v>748</v>
      </c>
      <c r="R2833" t="s">
        <v>13787</v>
      </c>
      <c r="S2833">
        <v>573</v>
      </c>
      <c r="T2833" t="s">
        <v>3216</v>
      </c>
      <c r="U2833">
        <v>548</v>
      </c>
      <c r="V2833">
        <v>689</v>
      </c>
      <c r="W2833">
        <v>2417</v>
      </c>
      <c r="X2833">
        <v>1</v>
      </c>
      <c r="Y2833">
        <v>18442</v>
      </c>
      <c r="Z2833">
        <v>104</v>
      </c>
      <c r="AA2833">
        <v>59</v>
      </c>
      <c r="AB2833" t="s">
        <v>13790</v>
      </c>
    </row>
    <row r="2834" spans="1:28" x14ac:dyDescent="0.3">
      <c r="A2834" s="4" t="s">
        <v>13792</v>
      </c>
      <c r="B2834" t="s">
        <v>67</v>
      </c>
      <c r="C2834" t="s">
        <v>68</v>
      </c>
      <c r="D2834" t="s">
        <v>58</v>
      </c>
      <c r="E2834">
        <v>2013</v>
      </c>
      <c r="F2834">
        <v>107</v>
      </c>
      <c r="G2834" t="s">
        <v>1437</v>
      </c>
      <c r="H2834" t="s">
        <v>13793</v>
      </c>
      <c r="I2834" s="4">
        <v>13000000</v>
      </c>
      <c r="J2834" s="4">
        <v>18004225</v>
      </c>
      <c r="K2834">
        <v>5.7</v>
      </c>
      <c r="L2834">
        <v>2.35</v>
      </c>
      <c r="M2834" t="s">
        <v>69</v>
      </c>
      <c r="N2834" t="s">
        <v>1763</v>
      </c>
      <c r="O2834">
        <v>80</v>
      </c>
      <c r="P2834" t="s">
        <v>4804</v>
      </c>
      <c r="Q2834">
        <v>2000</v>
      </c>
      <c r="R2834" t="s">
        <v>13791</v>
      </c>
      <c r="S2834">
        <v>257</v>
      </c>
      <c r="T2834" t="s">
        <v>9918</v>
      </c>
      <c r="U2834">
        <v>252</v>
      </c>
      <c r="V2834">
        <v>5000</v>
      </c>
      <c r="W2834">
        <v>3004</v>
      </c>
      <c r="X2834">
        <v>2</v>
      </c>
      <c r="Y2834">
        <v>28573</v>
      </c>
      <c r="Z2834">
        <v>150</v>
      </c>
      <c r="AA2834">
        <v>87</v>
      </c>
      <c r="AB2834" t="s">
        <v>13794</v>
      </c>
    </row>
    <row r="2835" spans="1:28" x14ac:dyDescent="0.3">
      <c r="A2835" s="4" t="s">
        <v>13797</v>
      </c>
      <c r="B2835" t="s">
        <v>1486</v>
      </c>
      <c r="C2835" t="s">
        <v>1487</v>
      </c>
      <c r="D2835" t="s">
        <v>58</v>
      </c>
      <c r="E2835">
        <v>2000</v>
      </c>
      <c r="F2835">
        <v>112</v>
      </c>
      <c r="G2835" t="s">
        <v>241</v>
      </c>
      <c r="H2835" t="s">
        <v>13799</v>
      </c>
      <c r="I2835" s="4">
        <v>100000000</v>
      </c>
      <c r="J2835" s="4">
        <v>3058380</v>
      </c>
      <c r="K2835">
        <v>7.3</v>
      </c>
      <c r="L2835">
        <v>2.35</v>
      </c>
      <c r="M2835" t="s">
        <v>612</v>
      </c>
      <c r="N2835" t="s">
        <v>13795</v>
      </c>
      <c r="O2835">
        <v>83</v>
      </c>
      <c r="P2835" t="s">
        <v>8664</v>
      </c>
      <c r="Q2835">
        <v>2000</v>
      </c>
      <c r="R2835" t="s">
        <v>13796</v>
      </c>
      <c r="S2835">
        <v>370</v>
      </c>
      <c r="T2835" t="s">
        <v>13798</v>
      </c>
      <c r="U2835">
        <v>8</v>
      </c>
      <c r="V2835">
        <v>186</v>
      </c>
      <c r="W2835">
        <v>2389</v>
      </c>
      <c r="X2835">
        <v>1</v>
      </c>
      <c r="Y2835">
        <v>4767</v>
      </c>
      <c r="Z2835">
        <v>61</v>
      </c>
      <c r="AA2835">
        <v>69</v>
      </c>
      <c r="AB2835" t="s">
        <v>13800</v>
      </c>
    </row>
    <row r="2836" spans="1:28" x14ac:dyDescent="0.3">
      <c r="A2836" s="4" t="s">
        <v>13802</v>
      </c>
      <c r="B2836" t="s">
        <v>67</v>
      </c>
      <c r="C2836" t="s">
        <v>68</v>
      </c>
      <c r="D2836" t="s">
        <v>58</v>
      </c>
      <c r="E2836">
        <v>2009</v>
      </c>
      <c r="F2836">
        <v>96</v>
      </c>
      <c r="G2836" t="s">
        <v>3291</v>
      </c>
      <c r="H2836" t="s">
        <v>13804</v>
      </c>
      <c r="I2836" s="4">
        <v>11000000</v>
      </c>
      <c r="J2836" s="4">
        <v>3074838</v>
      </c>
      <c r="K2836">
        <v>6.3</v>
      </c>
      <c r="L2836">
        <v>1.85</v>
      </c>
      <c r="M2836" t="s">
        <v>612</v>
      </c>
      <c r="N2836" t="s">
        <v>8627</v>
      </c>
      <c r="O2836">
        <v>460</v>
      </c>
      <c r="P2836" t="s">
        <v>255</v>
      </c>
      <c r="Q2836">
        <v>14000</v>
      </c>
      <c r="R2836" t="s">
        <v>13801</v>
      </c>
      <c r="S2836">
        <v>153</v>
      </c>
      <c r="T2836" t="s">
        <v>13803</v>
      </c>
      <c r="U2836">
        <v>73</v>
      </c>
      <c r="V2836">
        <v>0</v>
      </c>
      <c r="W2836">
        <v>14372</v>
      </c>
      <c r="X2836">
        <v>2</v>
      </c>
      <c r="Y2836">
        <v>56264</v>
      </c>
      <c r="Z2836">
        <v>226</v>
      </c>
      <c r="AA2836">
        <v>166</v>
      </c>
      <c r="AB2836" t="s">
        <v>13805</v>
      </c>
    </row>
    <row r="2837" spans="1:28" x14ac:dyDescent="0.3">
      <c r="A2837" s="4" t="s">
        <v>13807</v>
      </c>
      <c r="B2837" t="s">
        <v>67</v>
      </c>
      <c r="C2837" t="s">
        <v>68</v>
      </c>
      <c r="D2837" t="s">
        <v>58</v>
      </c>
      <c r="E2837">
        <v>1996</v>
      </c>
      <c r="F2837">
        <v>91</v>
      </c>
      <c r="G2837" t="s">
        <v>9178</v>
      </c>
      <c r="H2837" t="s">
        <v>13808</v>
      </c>
      <c r="I2837" s="4">
        <v>13000000</v>
      </c>
      <c r="J2837" s="4">
        <v>2104000</v>
      </c>
      <c r="K2837">
        <v>5.9</v>
      </c>
      <c r="L2837">
        <v>1.85</v>
      </c>
      <c r="M2837" t="s">
        <v>612</v>
      </c>
      <c r="N2837" t="s">
        <v>13806</v>
      </c>
      <c r="O2837">
        <v>150</v>
      </c>
      <c r="P2837" t="s">
        <v>1674</v>
      </c>
      <c r="Q2837">
        <v>979</v>
      </c>
      <c r="R2837" t="s">
        <v>9243</v>
      </c>
      <c r="S2837">
        <v>385</v>
      </c>
      <c r="T2837" t="s">
        <v>13806</v>
      </c>
      <c r="U2837">
        <v>150</v>
      </c>
      <c r="V2837">
        <v>69</v>
      </c>
      <c r="W2837">
        <v>1679</v>
      </c>
      <c r="X2837">
        <v>3</v>
      </c>
      <c r="Y2837">
        <v>1595</v>
      </c>
      <c r="Z2837">
        <v>21</v>
      </c>
      <c r="AA2837">
        <v>19</v>
      </c>
      <c r="AB2837" t="s">
        <v>13809</v>
      </c>
    </row>
    <row r="2838" spans="1:28" x14ac:dyDescent="0.3">
      <c r="A2838" s="4" t="s">
        <v>13810</v>
      </c>
      <c r="B2838" t="s">
        <v>67</v>
      </c>
      <c r="C2838" t="s">
        <v>793</v>
      </c>
      <c r="D2838" t="s">
        <v>58</v>
      </c>
      <c r="E2838">
        <v>2006</v>
      </c>
      <c r="F2838">
        <v>125</v>
      </c>
      <c r="G2838" t="s">
        <v>1850</v>
      </c>
      <c r="H2838" t="s">
        <v>13811</v>
      </c>
      <c r="I2838" s="4">
        <v>13000000</v>
      </c>
      <c r="J2838" s="4">
        <v>1172769</v>
      </c>
      <c r="K2838">
        <v>7.1</v>
      </c>
      <c r="L2838">
        <v>1.85</v>
      </c>
      <c r="M2838" t="s">
        <v>612</v>
      </c>
      <c r="N2838" t="s">
        <v>10127</v>
      </c>
      <c r="O2838">
        <v>0</v>
      </c>
      <c r="P2838" t="s">
        <v>176</v>
      </c>
      <c r="Q2838">
        <v>22000</v>
      </c>
      <c r="R2838" t="s">
        <v>364</v>
      </c>
      <c r="S2838">
        <v>14000</v>
      </c>
      <c r="T2838" t="s">
        <v>8868</v>
      </c>
      <c r="U2838">
        <v>968</v>
      </c>
      <c r="V2838">
        <v>0</v>
      </c>
      <c r="W2838">
        <v>37606</v>
      </c>
      <c r="X2838">
        <v>2</v>
      </c>
      <c r="Y2838">
        <v>28068</v>
      </c>
      <c r="Z2838">
        <v>94</v>
      </c>
      <c r="AA2838">
        <v>108</v>
      </c>
      <c r="AB2838" t="s">
        <v>13812</v>
      </c>
    </row>
    <row r="2839" spans="1:28" x14ac:dyDescent="0.3">
      <c r="A2839" s="4" t="s">
        <v>13815</v>
      </c>
      <c r="B2839" t="s">
        <v>67</v>
      </c>
      <c r="C2839" t="s">
        <v>68</v>
      </c>
      <c r="D2839" t="s">
        <v>58</v>
      </c>
      <c r="E2839">
        <v>2012</v>
      </c>
      <c r="F2839">
        <v>102</v>
      </c>
      <c r="G2839" t="s">
        <v>241</v>
      </c>
      <c r="H2839" t="s">
        <v>13816</v>
      </c>
      <c r="I2839" s="4">
        <v>13000000</v>
      </c>
      <c r="J2839" s="4">
        <v>17738570</v>
      </c>
      <c r="K2839">
        <v>8</v>
      </c>
      <c r="L2839">
        <v>1.85</v>
      </c>
      <c r="M2839" t="s">
        <v>69</v>
      </c>
      <c r="N2839" t="s">
        <v>13813</v>
      </c>
      <c r="O2839">
        <v>139</v>
      </c>
      <c r="P2839" t="s">
        <v>1231</v>
      </c>
      <c r="Q2839">
        <v>8000</v>
      </c>
      <c r="R2839" t="s">
        <v>13814</v>
      </c>
      <c r="S2839">
        <v>3000</v>
      </c>
      <c r="T2839" t="s">
        <v>9263</v>
      </c>
      <c r="U2839">
        <v>850</v>
      </c>
      <c r="V2839">
        <v>131000</v>
      </c>
      <c r="W2839">
        <v>13631</v>
      </c>
      <c r="X2839">
        <v>2</v>
      </c>
      <c r="Y2839">
        <v>351274</v>
      </c>
      <c r="Z2839">
        <v>364</v>
      </c>
      <c r="AA2839">
        <v>457</v>
      </c>
      <c r="AB2839" t="s">
        <v>13817</v>
      </c>
    </row>
    <row r="2840" spans="1:28" x14ac:dyDescent="0.3">
      <c r="A2840" s="4" t="s">
        <v>13820</v>
      </c>
      <c r="B2840" t="s">
        <v>67</v>
      </c>
      <c r="C2840" t="s">
        <v>68</v>
      </c>
      <c r="D2840" t="s">
        <v>58</v>
      </c>
      <c r="E2840">
        <v>1993</v>
      </c>
      <c r="F2840">
        <v>87</v>
      </c>
      <c r="G2840" t="s">
        <v>4</v>
      </c>
      <c r="H2840" t="s">
        <v>13822</v>
      </c>
      <c r="I2840" s="4">
        <v>3000000</v>
      </c>
      <c r="J2840" s="4">
        <v>1200000</v>
      </c>
      <c r="K2840">
        <v>5.0999999999999996</v>
      </c>
      <c r="L2840">
        <v>1.85</v>
      </c>
      <c r="M2840" t="s">
        <v>612</v>
      </c>
      <c r="N2840" t="s">
        <v>13818</v>
      </c>
      <c r="O2840">
        <v>29</v>
      </c>
      <c r="P2840" t="s">
        <v>1925</v>
      </c>
      <c r="Q2840">
        <v>683</v>
      </c>
      <c r="R2840" t="s">
        <v>13819</v>
      </c>
      <c r="S2840">
        <v>155</v>
      </c>
      <c r="T2840" t="s">
        <v>13821</v>
      </c>
      <c r="U2840">
        <v>147</v>
      </c>
      <c r="V2840">
        <v>107</v>
      </c>
      <c r="W2840">
        <v>1139</v>
      </c>
      <c r="X2840">
        <v>1</v>
      </c>
      <c r="Y2840">
        <v>922</v>
      </c>
      <c r="Z2840">
        <v>19</v>
      </c>
      <c r="AA2840">
        <v>23</v>
      </c>
      <c r="AB2840" t="s">
        <v>13823</v>
      </c>
    </row>
    <row r="2841" spans="1:28" x14ac:dyDescent="0.3">
      <c r="A2841" s="4" t="s">
        <v>13824</v>
      </c>
      <c r="B2841" t="s">
        <v>67</v>
      </c>
      <c r="C2841" t="s">
        <v>68</v>
      </c>
      <c r="D2841" t="s">
        <v>58</v>
      </c>
      <c r="E2841">
        <v>2006</v>
      </c>
      <c r="F2841">
        <v>118</v>
      </c>
      <c r="G2841" t="s">
        <v>1745</v>
      </c>
      <c r="H2841" t="s">
        <v>13825</v>
      </c>
      <c r="I2841" s="4">
        <v>13000000</v>
      </c>
      <c r="J2841" s="4">
        <v>1150403</v>
      </c>
      <c r="K2841">
        <v>7.1</v>
      </c>
      <c r="L2841">
        <v>1.85</v>
      </c>
      <c r="M2841" t="s">
        <v>612</v>
      </c>
      <c r="N2841" t="s">
        <v>10143</v>
      </c>
      <c r="O2841">
        <v>41</v>
      </c>
      <c r="P2841" t="s">
        <v>1236</v>
      </c>
      <c r="Q2841">
        <v>2000</v>
      </c>
      <c r="R2841" t="s">
        <v>3876</v>
      </c>
      <c r="S2841">
        <v>812</v>
      </c>
      <c r="T2841" t="s">
        <v>8054</v>
      </c>
      <c r="U2841">
        <v>442</v>
      </c>
      <c r="V2841">
        <v>0</v>
      </c>
      <c r="W2841">
        <v>3474</v>
      </c>
      <c r="X2841">
        <v>4</v>
      </c>
      <c r="Y2841">
        <v>14143</v>
      </c>
      <c r="Z2841">
        <v>129</v>
      </c>
      <c r="AA2841">
        <v>102</v>
      </c>
      <c r="AB2841" t="s">
        <v>13826</v>
      </c>
    </row>
    <row r="2842" spans="1:28" x14ac:dyDescent="0.3">
      <c r="A2842" s="4" t="s">
        <v>13827</v>
      </c>
      <c r="B2842" t="s">
        <v>67</v>
      </c>
      <c r="C2842" t="s">
        <v>86</v>
      </c>
      <c r="D2842" t="s">
        <v>58</v>
      </c>
      <c r="E2842">
        <v>2000</v>
      </c>
      <c r="F2842">
        <v>115</v>
      </c>
      <c r="G2842" t="s">
        <v>4052</v>
      </c>
      <c r="H2842" t="s">
        <v>13828</v>
      </c>
      <c r="I2842" s="4">
        <v>20000000</v>
      </c>
      <c r="J2842" s="4">
        <v>403932</v>
      </c>
      <c r="K2842">
        <v>6.5</v>
      </c>
      <c r="L2842">
        <v>2.35</v>
      </c>
      <c r="M2842" t="s">
        <v>612</v>
      </c>
      <c r="N2842" t="s">
        <v>9414</v>
      </c>
      <c r="O2842">
        <v>187</v>
      </c>
      <c r="P2842" t="s">
        <v>1991</v>
      </c>
      <c r="Q2842">
        <v>14000</v>
      </c>
      <c r="R2842" t="s">
        <v>8544</v>
      </c>
      <c r="S2842">
        <v>900</v>
      </c>
      <c r="T2842" t="s">
        <v>2310</v>
      </c>
      <c r="U2842">
        <v>887</v>
      </c>
      <c r="V2842">
        <v>141</v>
      </c>
      <c r="W2842">
        <v>17104</v>
      </c>
      <c r="X2842">
        <v>4</v>
      </c>
      <c r="Y2842">
        <v>5254</v>
      </c>
      <c r="Z2842">
        <v>71</v>
      </c>
      <c r="AA2842">
        <v>92</v>
      </c>
      <c r="AB2842" t="s">
        <v>13829</v>
      </c>
    </row>
    <row r="2843" spans="1:28" x14ac:dyDescent="0.3">
      <c r="A2843" s="4" t="s">
        <v>13830</v>
      </c>
      <c r="B2843" t="s">
        <v>67</v>
      </c>
      <c r="C2843" t="s">
        <v>68</v>
      </c>
      <c r="D2843" t="s">
        <v>58</v>
      </c>
      <c r="E2843">
        <v>2015</v>
      </c>
      <c r="F2843">
        <v>91</v>
      </c>
      <c r="G2843" t="s">
        <v>5544</v>
      </c>
      <c r="H2843" t="s">
        <v>13831</v>
      </c>
      <c r="I2843" s="4">
        <v>8495000</v>
      </c>
      <c r="J2843" s="4">
        <v>1712111</v>
      </c>
      <c r="K2843">
        <v>4.5</v>
      </c>
      <c r="L2843">
        <v>1.85</v>
      </c>
      <c r="M2843" t="s">
        <v>69</v>
      </c>
      <c r="N2843" t="s">
        <v>4538</v>
      </c>
      <c r="O2843">
        <v>83</v>
      </c>
      <c r="P2843" t="s">
        <v>683</v>
      </c>
      <c r="Q2843">
        <v>3000</v>
      </c>
      <c r="R2843" t="s">
        <v>3398</v>
      </c>
      <c r="S2843">
        <v>1000</v>
      </c>
      <c r="T2843" t="s">
        <v>1363</v>
      </c>
      <c r="U2843">
        <v>794</v>
      </c>
      <c r="V2843">
        <v>0</v>
      </c>
      <c r="W2843">
        <v>7875</v>
      </c>
      <c r="X2843">
        <v>0</v>
      </c>
      <c r="Y2843">
        <v>7199</v>
      </c>
      <c r="Z2843">
        <v>93</v>
      </c>
      <c r="AA2843">
        <v>53</v>
      </c>
      <c r="AB2843" t="s">
        <v>13832</v>
      </c>
    </row>
    <row r="2844" spans="1:28" x14ac:dyDescent="0.3">
      <c r="A2844" s="4" t="s">
        <v>13835</v>
      </c>
      <c r="B2844" t="s">
        <v>67</v>
      </c>
      <c r="C2844" t="s">
        <v>86</v>
      </c>
      <c r="D2844" t="s">
        <v>58</v>
      </c>
      <c r="E2844">
        <v>2011</v>
      </c>
      <c r="F2844">
        <v>88</v>
      </c>
      <c r="G2844" t="s">
        <v>7559</v>
      </c>
      <c r="H2844" t="s">
        <v>13836</v>
      </c>
      <c r="I2844" s="4">
        <v>13000000</v>
      </c>
      <c r="J2844" s="4">
        <v>1024175</v>
      </c>
      <c r="K2844">
        <v>6.6</v>
      </c>
      <c r="L2844">
        <v>2.35</v>
      </c>
      <c r="M2844" t="s">
        <v>612</v>
      </c>
      <c r="N2844" t="s">
        <v>12422</v>
      </c>
      <c r="O2844">
        <v>115</v>
      </c>
      <c r="P2844" t="s">
        <v>13834</v>
      </c>
      <c r="Q2844">
        <v>1000</v>
      </c>
      <c r="R2844" t="s">
        <v>13833</v>
      </c>
      <c r="S2844">
        <v>305</v>
      </c>
      <c r="T2844" t="s">
        <v>12545</v>
      </c>
      <c r="U2844">
        <v>304</v>
      </c>
      <c r="V2844">
        <v>18000</v>
      </c>
      <c r="W2844">
        <v>2011</v>
      </c>
      <c r="X2844">
        <v>6</v>
      </c>
      <c r="Y2844">
        <v>82331</v>
      </c>
      <c r="Z2844">
        <v>399</v>
      </c>
      <c r="AA2844">
        <v>297</v>
      </c>
      <c r="AB2844" t="s">
        <v>13837</v>
      </c>
    </row>
    <row r="2845" spans="1:28" x14ac:dyDescent="0.3">
      <c r="A2845" s="4" t="s">
        <v>13840</v>
      </c>
      <c r="B2845" t="s">
        <v>13844</v>
      </c>
      <c r="C2845" t="s">
        <v>68</v>
      </c>
      <c r="D2845" t="s">
        <v>58</v>
      </c>
      <c r="E2845">
        <v>2011</v>
      </c>
      <c r="F2845">
        <v>127</v>
      </c>
      <c r="G2845" t="s">
        <v>5605</v>
      </c>
      <c r="H2845" t="s">
        <v>13842</v>
      </c>
      <c r="I2845" s="4">
        <v>13000000</v>
      </c>
      <c r="J2845" s="4">
        <v>301305</v>
      </c>
      <c r="K2845">
        <v>4.3</v>
      </c>
      <c r="L2845">
        <v>2.35</v>
      </c>
      <c r="M2845" t="s">
        <v>612</v>
      </c>
      <c r="N2845" t="s">
        <v>592</v>
      </c>
      <c r="O2845">
        <v>11000</v>
      </c>
      <c r="P2845" t="s">
        <v>13839</v>
      </c>
      <c r="Q2845">
        <v>306</v>
      </c>
      <c r="R2845" t="s">
        <v>13838</v>
      </c>
      <c r="S2845">
        <v>164</v>
      </c>
      <c r="T2845" t="s">
        <v>13841</v>
      </c>
      <c r="U2845">
        <v>116</v>
      </c>
      <c r="V2845">
        <v>0</v>
      </c>
      <c r="W2845">
        <v>796</v>
      </c>
      <c r="X2845">
        <v>0</v>
      </c>
      <c r="Y2845">
        <v>31414</v>
      </c>
      <c r="Z2845">
        <v>110</v>
      </c>
      <c r="AA2845">
        <v>180</v>
      </c>
      <c r="AB2845" t="s">
        <v>13843</v>
      </c>
    </row>
    <row r="2846" spans="1:28" x14ac:dyDescent="0.3">
      <c r="A2846" s="4" t="s">
        <v>13846</v>
      </c>
      <c r="B2846" t="s">
        <v>67</v>
      </c>
      <c r="C2846" t="s">
        <v>68</v>
      </c>
      <c r="D2846" t="s">
        <v>58</v>
      </c>
      <c r="E2846">
        <v>2013</v>
      </c>
      <c r="F2846">
        <v>94</v>
      </c>
      <c r="G2846" t="s">
        <v>1550</v>
      </c>
      <c r="H2846" t="s">
        <v>13847</v>
      </c>
      <c r="I2846" s="4">
        <v>13000000</v>
      </c>
      <c r="J2846" s="4">
        <v>51872378</v>
      </c>
      <c r="K2846">
        <v>6.7</v>
      </c>
      <c r="L2846">
        <v>1.85</v>
      </c>
      <c r="M2846" t="s">
        <v>612</v>
      </c>
      <c r="N2846" t="s">
        <v>13143</v>
      </c>
      <c r="O2846">
        <v>122</v>
      </c>
      <c r="P2846" t="s">
        <v>2021</v>
      </c>
      <c r="Q2846">
        <v>873</v>
      </c>
      <c r="R2846" t="s">
        <v>13845</v>
      </c>
      <c r="S2846">
        <v>461</v>
      </c>
      <c r="T2846" t="s">
        <v>1780</v>
      </c>
      <c r="U2846">
        <v>383</v>
      </c>
      <c r="V2846">
        <v>23000</v>
      </c>
      <c r="W2846">
        <v>2812</v>
      </c>
      <c r="X2846">
        <v>0</v>
      </c>
      <c r="Y2846">
        <v>88241</v>
      </c>
      <c r="Z2846">
        <v>285</v>
      </c>
      <c r="AA2846">
        <v>266</v>
      </c>
      <c r="AB2846" t="s">
        <v>13848</v>
      </c>
    </row>
    <row r="2847" spans="1:28" x14ac:dyDescent="0.3">
      <c r="A2847" s="4" t="s">
        <v>13851</v>
      </c>
      <c r="B2847" t="s">
        <v>67</v>
      </c>
      <c r="C2847" t="s">
        <v>5694</v>
      </c>
      <c r="D2847" t="s">
        <v>58</v>
      </c>
      <c r="E2847">
        <v>2016</v>
      </c>
      <c r="F2847">
        <v>115</v>
      </c>
      <c r="G2847" t="s">
        <v>1042</v>
      </c>
      <c r="H2847" t="s">
        <v>24161</v>
      </c>
      <c r="I2847" s="4">
        <v>12620000</v>
      </c>
      <c r="J2847" s="4">
        <v>31662</v>
      </c>
      <c r="K2847">
        <v>6.8</v>
      </c>
      <c r="L2847" t="s">
        <v>24161</v>
      </c>
      <c r="M2847" t="s">
        <v>24161</v>
      </c>
      <c r="N2847" t="s">
        <v>13849</v>
      </c>
      <c r="O2847">
        <v>32</v>
      </c>
      <c r="P2847" t="s">
        <v>255</v>
      </c>
      <c r="Q2847">
        <v>14000</v>
      </c>
      <c r="R2847" t="s">
        <v>13850</v>
      </c>
      <c r="S2847">
        <v>81</v>
      </c>
      <c r="T2847" t="s">
        <v>13852</v>
      </c>
      <c r="U2847">
        <v>29</v>
      </c>
      <c r="V2847">
        <v>139</v>
      </c>
      <c r="W2847">
        <v>14133</v>
      </c>
      <c r="X2847">
        <v>1</v>
      </c>
      <c r="Y2847">
        <v>90</v>
      </c>
      <c r="Z2847">
        <v>2</v>
      </c>
      <c r="AA2847">
        <v>1</v>
      </c>
      <c r="AB2847" t="s">
        <v>13853</v>
      </c>
    </row>
    <row r="2848" spans="1:28" x14ac:dyDescent="0.3">
      <c r="A2848" s="4" t="s">
        <v>13857</v>
      </c>
      <c r="B2848" t="s">
        <v>67</v>
      </c>
      <c r="C2848" t="s">
        <v>397</v>
      </c>
      <c r="D2848" t="s">
        <v>58</v>
      </c>
      <c r="E2848">
        <v>2002</v>
      </c>
      <c r="F2848">
        <v>90</v>
      </c>
      <c r="G2848" t="s">
        <v>13855</v>
      </c>
      <c r="H2848" t="s">
        <v>13858</v>
      </c>
      <c r="I2848" s="4">
        <v>13000000</v>
      </c>
      <c r="J2848" s="4">
        <v>28399192</v>
      </c>
      <c r="K2848">
        <v>5.4</v>
      </c>
      <c r="L2848">
        <v>2.35</v>
      </c>
      <c r="M2848" t="s">
        <v>122</v>
      </c>
      <c r="N2848" t="s">
        <v>13854</v>
      </c>
      <c r="O2848">
        <v>0</v>
      </c>
      <c r="P2848" t="s">
        <v>13856</v>
      </c>
      <c r="Q2848">
        <v>477</v>
      </c>
      <c r="R2848" t="s">
        <v>11967</v>
      </c>
      <c r="S2848">
        <v>238</v>
      </c>
      <c r="T2848" t="s">
        <v>862</v>
      </c>
      <c r="U2848">
        <v>234</v>
      </c>
      <c r="V2848">
        <v>332</v>
      </c>
      <c r="W2848">
        <v>1483</v>
      </c>
      <c r="X2848">
        <v>0</v>
      </c>
      <c r="Y2848">
        <v>5663</v>
      </c>
      <c r="Z2848">
        <v>61</v>
      </c>
      <c r="AA2848">
        <v>106</v>
      </c>
      <c r="AB2848" t="s">
        <v>13859</v>
      </c>
    </row>
    <row r="2849" spans="1:28" x14ac:dyDescent="0.3">
      <c r="A2849" s="4" t="s">
        <v>13863</v>
      </c>
      <c r="B2849" t="s">
        <v>67</v>
      </c>
      <c r="C2849" t="s">
        <v>1487</v>
      </c>
      <c r="D2849" t="s">
        <v>58</v>
      </c>
      <c r="E2849">
        <v>2009</v>
      </c>
      <c r="F2849">
        <v>102</v>
      </c>
      <c r="G2849" t="s">
        <v>13861</v>
      </c>
      <c r="H2849" t="s">
        <v>13865</v>
      </c>
      <c r="I2849" s="4">
        <v>13000000</v>
      </c>
      <c r="J2849" s="4">
        <v>2035566</v>
      </c>
      <c r="K2849">
        <v>6.6</v>
      </c>
      <c r="L2849">
        <v>1.85</v>
      </c>
      <c r="M2849" t="s">
        <v>612</v>
      </c>
      <c r="N2849" t="s">
        <v>3750</v>
      </c>
      <c r="O2849">
        <v>43</v>
      </c>
      <c r="P2849" t="s">
        <v>13862</v>
      </c>
      <c r="Q2849">
        <v>170</v>
      </c>
      <c r="R2849" t="s">
        <v>13860</v>
      </c>
      <c r="S2849">
        <v>157</v>
      </c>
      <c r="T2849" t="s">
        <v>13864</v>
      </c>
      <c r="U2849">
        <v>113</v>
      </c>
      <c r="V2849">
        <v>11000</v>
      </c>
      <c r="W2849">
        <v>931</v>
      </c>
      <c r="X2849">
        <v>0</v>
      </c>
      <c r="Y2849">
        <v>77305</v>
      </c>
      <c r="Z2849">
        <v>242</v>
      </c>
      <c r="AA2849">
        <v>162</v>
      </c>
      <c r="AB2849" t="s">
        <v>13866</v>
      </c>
    </row>
    <row r="2850" spans="1:28" x14ac:dyDescent="0.3">
      <c r="A2850" s="4" t="s">
        <v>13868</v>
      </c>
      <c r="B2850" t="s">
        <v>13872</v>
      </c>
      <c r="C2850" t="s">
        <v>295</v>
      </c>
      <c r="D2850" t="s">
        <v>58</v>
      </c>
      <c r="E2850">
        <v>1981</v>
      </c>
      <c r="F2850">
        <v>100</v>
      </c>
      <c r="G2850" t="s">
        <v>2176</v>
      </c>
      <c r="H2850" t="s">
        <v>13870</v>
      </c>
      <c r="I2850" s="4">
        <v>12500000</v>
      </c>
      <c r="J2850" s="4" t="s">
        <v>24161</v>
      </c>
      <c r="K2850">
        <v>7.4</v>
      </c>
      <c r="L2850">
        <v>2.35</v>
      </c>
      <c r="M2850" t="s">
        <v>612</v>
      </c>
      <c r="N2850" t="s">
        <v>2414</v>
      </c>
      <c r="O2850">
        <v>218</v>
      </c>
      <c r="P2850" t="s">
        <v>12653</v>
      </c>
      <c r="Q2850">
        <v>581</v>
      </c>
      <c r="R2850" t="s">
        <v>13867</v>
      </c>
      <c r="S2850">
        <v>201</v>
      </c>
      <c r="T2850" t="s">
        <v>13869</v>
      </c>
      <c r="U2850">
        <v>91</v>
      </c>
      <c r="V2850">
        <v>0</v>
      </c>
      <c r="W2850">
        <v>931</v>
      </c>
      <c r="X2850">
        <v>0</v>
      </c>
      <c r="Y2850">
        <v>16281</v>
      </c>
      <c r="Z2850">
        <v>62</v>
      </c>
      <c r="AA2850">
        <v>96</v>
      </c>
      <c r="AB2850" t="s">
        <v>13871</v>
      </c>
    </row>
    <row r="2851" spans="1:28" x14ac:dyDescent="0.3">
      <c r="A2851" s="4" t="s">
        <v>13873</v>
      </c>
      <c r="B2851" t="s">
        <v>67</v>
      </c>
      <c r="C2851" t="s">
        <v>68</v>
      </c>
      <c r="D2851" t="s">
        <v>58</v>
      </c>
      <c r="E2851">
        <v>2002</v>
      </c>
      <c r="F2851">
        <v>117</v>
      </c>
      <c r="G2851" t="s">
        <v>1566</v>
      </c>
      <c r="H2851" t="s">
        <v>13874</v>
      </c>
      <c r="I2851" s="4">
        <v>12500000</v>
      </c>
      <c r="J2851" s="4">
        <v>21078145</v>
      </c>
      <c r="K2851">
        <v>7.3</v>
      </c>
      <c r="L2851">
        <v>2.35</v>
      </c>
      <c r="M2851" t="s">
        <v>69</v>
      </c>
      <c r="N2851" t="s">
        <v>1746</v>
      </c>
      <c r="O2851">
        <v>18000</v>
      </c>
      <c r="P2851" t="s">
        <v>1746</v>
      </c>
      <c r="Q2851">
        <v>18000</v>
      </c>
      <c r="R2851" t="s">
        <v>7337</v>
      </c>
      <c r="S2851">
        <v>638</v>
      </c>
      <c r="T2851" t="s">
        <v>8327</v>
      </c>
      <c r="U2851">
        <v>543</v>
      </c>
      <c r="V2851">
        <v>0</v>
      </c>
      <c r="W2851">
        <v>20456</v>
      </c>
      <c r="X2851">
        <v>0</v>
      </c>
      <c r="Y2851">
        <v>26493</v>
      </c>
      <c r="Z2851">
        <v>121</v>
      </c>
      <c r="AA2851">
        <v>159</v>
      </c>
      <c r="AB2851" t="s">
        <v>13875</v>
      </c>
    </row>
    <row r="2852" spans="1:28" x14ac:dyDescent="0.3">
      <c r="A2852" s="4" t="s">
        <v>13877</v>
      </c>
      <c r="B2852" t="s">
        <v>67</v>
      </c>
      <c r="C2852" t="s">
        <v>68</v>
      </c>
      <c r="D2852" t="s">
        <v>58</v>
      </c>
      <c r="E2852">
        <v>2002</v>
      </c>
      <c r="F2852">
        <v>109</v>
      </c>
      <c r="G2852" t="s">
        <v>19</v>
      </c>
      <c r="H2852" t="s">
        <v>13879</v>
      </c>
      <c r="I2852" s="4">
        <v>12500000</v>
      </c>
      <c r="J2852" s="4">
        <v>14060950</v>
      </c>
      <c r="K2852">
        <v>6.9</v>
      </c>
      <c r="L2852">
        <v>1.85</v>
      </c>
      <c r="M2852" t="s">
        <v>69</v>
      </c>
      <c r="N2852" t="s">
        <v>9376</v>
      </c>
      <c r="O2852">
        <v>97</v>
      </c>
      <c r="P2852" t="s">
        <v>13876</v>
      </c>
      <c r="Q2852">
        <v>13000</v>
      </c>
      <c r="R2852" t="s">
        <v>9386</v>
      </c>
      <c r="S2852">
        <v>795</v>
      </c>
      <c r="T2852" t="s">
        <v>13878</v>
      </c>
      <c r="U2852">
        <v>355</v>
      </c>
      <c r="V2852">
        <v>0</v>
      </c>
      <c r="W2852">
        <v>14347</v>
      </c>
      <c r="X2852">
        <v>1</v>
      </c>
      <c r="Y2852">
        <v>14354</v>
      </c>
      <c r="Z2852">
        <v>83</v>
      </c>
      <c r="AA2852">
        <v>139</v>
      </c>
      <c r="AB2852" t="s">
        <v>13880</v>
      </c>
    </row>
    <row r="2853" spans="1:28" x14ac:dyDescent="0.3">
      <c r="A2853" s="4" t="s">
        <v>13881</v>
      </c>
      <c r="B2853" t="s">
        <v>67</v>
      </c>
      <c r="C2853" t="s">
        <v>68</v>
      </c>
      <c r="D2853" t="s">
        <v>58</v>
      </c>
      <c r="E2853">
        <v>1993</v>
      </c>
      <c r="F2853">
        <v>121</v>
      </c>
      <c r="G2853" t="s">
        <v>5806</v>
      </c>
      <c r="H2853" t="s">
        <v>13882</v>
      </c>
      <c r="I2853" s="4">
        <v>13000000</v>
      </c>
      <c r="J2853" s="4">
        <v>12281500</v>
      </c>
      <c r="K2853">
        <v>8</v>
      </c>
      <c r="L2853">
        <v>2.35</v>
      </c>
      <c r="M2853" t="s">
        <v>612</v>
      </c>
      <c r="N2853" t="s">
        <v>1758</v>
      </c>
      <c r="O2853">
        <v>12000</v>
      </c>
      <c r="P2853" t="s">
        <v>367</v>
      </c>
      <c r="Q2853">
        <v>11000</v>
      </c>
      <c r="R2853" t="s">
        <v>467</v>
      </c>
      <c r="S2853">
        <v>10000</v>
      </c>
      <c r="T2853" t="s">
        <v>2541</v>
      </c>
      <c r="U2853">
        <v>975</v>
      </c>
      <c r="V2853">
        <v>15000</v>
      </c>
      <c r="W2853">
        <v>23602</v>
      </c>
      <c r="X2853">
        <v>3</v>
      </c>
      <c r="Y2853">
        <v>163492</v>
      </c>
      <c r="Z2853">
        <v>122</v>
      </c>
      <c r="AA2853">
        <v>460</v>
      </c>
      <c r="AB2853" t="s">
        <v>13883</v>
      </c>
    </row>
    <row r="2854" spans="1:28" x14ac:dyDescent="0.3">
      <c r="A2854" s="4" t="s">
        <v>13885</v>
      </c>
      <c r="B2854" t="s">
        <v>67</v>
      </c>
      <c r="C2854" t="s">
        <v>793</v>
      </c>
      <c r="D2854" t="s">
        <v>58</v>
      </c>
      <c r="E2854">
        <v>2010</v>
      </c>
      <c r="F2854">
        <v>111</v>
      </c>
      <c r="G2854" t="s">
        <v>5500</v>
      </c>
      <c r="H2854" t="s">
        <v>13887</v>
      </c>
      <c r="I2854" s="4">
        <v>3660000</v>
      </c>
      <c r="J2854" s="4" t="s">
        <v>24161</v>
      </c>
      <c r="K2854">
        <v>6.4</v>
      </c>
      <c r="L2854">
        <v>2.35</v>
      </c>
      <c r="M2854" t="s">
        <v>5613</v>
      </c>
      <c r="N2854" t="s">
        <v>13884</v>
      </c>
      <c r="O2854">
        <v>28</v>
      </c>
      <c r="P2854" t="s">
        <v>226</v>
      </c>
      <c r="Q2854">
        <v>6000</v>
      </c>
      <c r="R2854" t="s">
        <v>765</v>
      </c>
      <c r="S2854">
        <v>2000</v>
      </c>
      <c r="T2854" t="s">
        <v>13886</v>
      </c>
      <c r="U2854">
        <v>1000</v>
      </c>
      <c r="V2854">
        <v>0</v>
      </c>
      <c r="W2854">
        <v>9244</v>
      </c>
      <c r="X2854">
        <v>1</v>
      </c>
      <c r="Y2854">
        <v>9957</v>
      </c>
      <c r="Z2854">
        <v>88</v>
      </c>
      <c r="AA2854">
        <v>35</v>
      </c>
      <c r="AB2854" t="s">
        <v>13888</v>
      </c>
    </row>
    <row r="2855" spans="1:28" x14ac:dyDescent="0.3">
      <c r="A2855" s="4" t="s">
        <v>13889</v>
      </c>
      <c r="B2855" t="s">
        <v>67</v>
      </c>
      <c r="C2855" t="s">
        <v>68</v>
      </c>
      <c r="D2855" t="s">
        <v>58</v>
      </c>
      <c r="E2855">
        <v>1992</v>
      </c>
      <c r="F2855">
        <v>100</v>
      </c>
      <c r="G2855" t="s">
        <v>3097</v>
      </c>
      <c r="H2855" t="s">
        <v>13891</v>
      </c>
      <c r="I2855" s="4">
        <v>12500000</v>
      </c>
      <c r="J2855" s="4">
        <v>10725228</v>
      </c>
      <c r="K2855">
        <v>7.8</v>
      </c>
      <c r="L2855">
        <v>2.35</v>
      </c>
      <c r="M2855" t="s">
        <v>612</v>
      </c>
      <c r="N2855" t="s">
        <v>12994</v>
      </c>
      <c r="O2855">
        <v>164</v>
      </c>
      <c r="P2855" t="s">
        <v>147</v>
      </c>
      <c r="Q2855">
        <v>18000</v>
      </c>
      <c r="R2855" t="s">
        <v>2400</v>
      </c>
      <c r="S2855">
        <v>14000</v>
      </c>
      <c r="T2855" t="s">
        <v>13890</v>
      </c>
      <c r="U2855">
        <v>99</v>
      </c>
      <c r="V2855">
        <v>0</v>
      </c>
      <c r="W2855">
        <v>32288</v>
      </c>
      <c r="X2855">
        <v>1</v>
      </c>
      <c r="Y2855">
        <v>75675</v>
      </c>
      <c r="Z2855">
        <v>120</v>
      </c>
      <c r="AA2855">
        <v>365</v>
      </c>
      <c r="AB2855" t="s">
        <v>13892</v>
      </c>
    </row>
    <row r="2856" spans="1:28" x14ac:dyDescent="0.3">
      <c r="A2856" s="4" t="s">
        <v>13893</v>
      </c>
      <c r="B2856" t="s">
        <v>67</v>
      </c>
      <c r="C2856" t="s">
        <v>68</v>
      </c>
      <c r="D2856" t="s">
        <v>58</v>
      </c>
      <c r="E2856">
        <v>2010</v>
      </c>
      <c r="F2856">
        <v>109</v>
      </c>
      <c r="G2856" t="s">
        <v>2144</v>
      </c>
      <c r="H2856" t="s">
        <v>13894</v>
      </c>
      <c r="I2856" s="4">
        <v>13000000</v>
      </c>
      <c r="J2856" s="4">
        <v>214966</v>
      </c>
      <c r="K2856">
        <v>6.1</v>
      </c>
      <c r="L2856">
        <v>2.35</v>
      </c>
      <c r="M2856" t="s">
        <v>612</v>
      </c>
      <c r="N2856" t="s">
        <v>9414</v>
      </c>
      <c r="O2856">
        <v>187</v>
      </c>
      <c r="P2856" t="s">
        <v>2639</v>
      </c>
      <c r="Q2856">
        <v>818</v>
      </c>
      <c r="R2856" t="s">
        <v>4191</v>
      </c>
      <c r="S2856">
        <v>467</v>
      </c>
      <c r="T2856" t="s">
        <v>9489</v>
      </c>
      <c r="U2856">
        <v>204</v>
      </c>
      <c r="V2856">
        <v>0</v>
      </c>
      <c r="W2856">
        <v>1813</v>
      </c>
      <c r="X2856">
        <v>0</v>
      </c>
      <c r="Y2856">
        <v>28483</v>
      </c>
      <c r="Z2856">
        <v>225</v>
      </c>
      <c r="AA2856">
        <v>176</v>
      </c>
      <c r="AB2856" t="s">
        <v>13895</v>
      </c>
    </row>
    <row r="2857" spans="1:28" x14ac:dyDescent="0.3">
      <c r="A2857" s="4" t="s">
        <v>13897</v>
      </c>
      <c r="B2857" t="s">
        <v>67</v>
      </c>
      <c r="C2857" t="s">
        <v>68</v>
      </c>
      <c r="D2857" t="s">
        <v>58</v>
      </c>
      <c r="E2857">
        <v>1982</v>
      </c>
      <c r="F2857">
        <v>93</v>
      </c>
      <c r="G2857" t="s">
        <v>9737</v>
      </c>
      <c r="H2857" t="s">
        <v>13898</v>
      </c>
      <c r="I2857" s="4">
        <v>18000000</v>
      </c>
      <c r="J2857" s="4" t="s">
        <v>24161</v>
      </c>
      <c r="K2857">
        <v>6.1</v>
      </c>
      <c r="L2857">
        <v>1.85</v>
      </c>
      <c r="M2857" t="s">
        <v>612</v>
      </c>
      <c r="N2857" t="s">
        <v>13896</v>
      </c>
      <c r="O2857">
        <v>261</v>
      </c>
      <c r="P2857" t="s">
        <v>997</v>
      </c>
      <c r="Q2857">
        <v>783</v>
      </c>
      <c r="R2857" t="s">
        <v>1744</v>
      </c>
      <c r="S2857">
        <v>782</v>
      </c>
      <c r="T2857" t="s">
        <v>3212</v>
      </c>
      <c r="U2857">
        <v>697</v>
      </c>
      <c r="V2857">
        <v>0</v>
      </c>
      <c r="W2857">
        <v>3700</v>
      </c>
      <c r="X2857">
        <v>1</v>
      </c>
      <c r="Y2857">
        <v>14193</v>
      </c>
      <c r="Z2857">
        <v>130</v>
      </c>
      <c r="AA2857">
        <v>106</v>
      </c>
      <c r="AB2857" t="s">
        <v>13899</v>
      </c>
    </row>
    <row r="2858" spans="1:28" x14ac:dyDescent="0.3">
      <c r="A2858" s="4" t="s">
        <v>13903</v>
      </c>
      <c r="B2858" t="s">
        <v>67</v>
      </c>
      <c r="C2858" t="s">
        <v>68</v>
      </c>
      <c r="D2858" t="s">
        <v>58</v>
      </c>
      <c r="E2858">
        <v>2009</v>
      </c>
      <c r="F2858">
        <v>101</v>
      </c>
      <c r="G2858" t="s">
        <v>5108</v>
      </c>
      <c r="H2858" t="s">
        <v>13904</v>
      </c>
      <c r="I2858" s="4">
        <v>16000000</v>
      </c>
      <c r="J2858" s="4">
        <v>11956207</v>
      </c>
      <c r="K2858">
        <v>5.0999999999999996</v>
      </c>
      <c r="L2858">
        <v>2.35</v>
      </c>
      <c r="M2858" t="s">
        <v>612</v>
      </c>
      <c r="N2858" t="s">
        <v>13900</v>
      </c>
      <c r="O2858">
        <v>10</v>
      </c>
      <c r="P2858" t="s">
        <v>13902</v>
      </c>
      <c r="Q2858">
        <v>1000</v>
      </c>
      <c r="R2858" t="s">
        <v>13901</v>
      </c>
      <c r="S2858">
        <v>668</v>
      </c>
      <c r="T2858" t="s">
        <v>5318</v>
      </c>
      <c r="U2858">
        <v>472</v>
      </c>
      <c r="V2858">
        <v>0</v>
      </c>
      <c r="W2858">
        <v>3142</v>
      </c>
      <c r="X2858">
        <v>2</v>
      </c>
      <c r="Y2858">
        <v>24012</v>
      </c>
      <c r="Z2858">
        <v>167</v>
      </c>
      <c r="AA2858">
        <v>126</v>
      </c>
      <c r="AB2858" t="s">
        <v>13905</v>
      </c>
    </row>
    <row r="2859" spans="1:28" x14ac:dyDescent="0.3">
      <c r="A2859" s="4" t="s">
        <v>13908</v>
      </c>
      <c r="B2859" t="s">
        <v>67</v>
      </c>
      <c r="C2859" t="s">
        <v>68</v>
      </c>
      <c r="D2859" t="s">
        <v>24160</v>
      </c>
      <c r="E2859">
        <v>1937</v>
      </c>
      <c r="F2859">
        <v>101</v>
      </c>
      <c r="G2859" t="s">
        <v>2327</v>
      </c>
      <c r="H2859" t="s">
        <v>13910</v>
      </c>
      <c r="I2859" s="4" t="s">
        <v>24161</v>
      </c>
      <c r="J2859" s="4" t="s">
        <v>24161</v>
      </c>
      <c r="K2859">
        <v>7.8</v>
      </c>
      <c r="L2859">
        <v>1.37</v>
      </c>
      <c r="M2859" t="s">
        <v>6035</v>
      </c>
      <c r="N2859" t="s">
        <v>13906</v>
      </c>
      <c r="O2859">
        <v>19</v>
      </c>
      <c r="P2859" t="s">
        <v>12224</v>
      </c>
      <c r="Q2859">
        <v>490</v>
      </c>
      <c r="R2859" t="s">
        <v>13907</v>
      </c>
      <c r="S2859">
        <v>185</v>
      </c>
      <c r="T2859" t="s">
        <v>13909</v>
      </c>
      <c r="U2859">
        <v>135</v>
      </c>
      <c r="V2859">
        <v>337</v>
      </c>
      <c r="W2859">
        <v>1166</v>
      </c>
      <c r="X2859">
        <v>2</v>
      </c>
      <c r="Y2859">
        <v>3256</v>
      </c>
      <c r="Z2859">
        <v>7</v>
      </c>
      <c r="AA2859">
        <v>44</v>
      </c>
      <c r="AB2859" t="s">
        <v>13911</v>
      </c>
    </row>
    <row r="2860" spans="1:28" x14ac:dyDescent="0.3">
      <c r="A2860" s="4" t="s">
        <v>13912</v>
      </c>
      <c r="B2860" t="s">
        <v>67</v>
      </c>
      <c r="C2860" t="s">
        <v>68</v>
      </c>
      <c r="D2860" t="s">
        <v>58</v>
      </c>
      <c r="E2860">
        <v>2007</v>
      </c>
      <c r="F2860">
        <v>106</v>
      </c>
      <c r="G2860" t="s">
        <v>1437</v>
      </c>
      <c r="H2860" t="s">
        <v>13913</v>
      </c>
      <c r="I2860" s="4">
        <v>12000000</v>
      </c>
      <c r="J2860" s="4">
        <v>5949693</v>
      </c>
      <c r="K2860">
        <v>7.4</v>
      </c>
      <c r="L2860">
        <v>1.85</v>
      </c>
      <c r="M2860" t="s">
        <v>69</v>
      </c>
      <c r="N2860" t="s">
        <v>3597</v>
      </c>
      <c r="O2860">
        <v>44</v>
      </c>
      <c r="P2860" t="s">
        <v>4222</v>
      </c>
      <c r="Q2860">
        <v>33000</v>
      </c>
      <c r="R2860" t="s">
        <v>897</v>
      </c>
      <c r="S2860">
        <v>730</v>
      </c>
      <c r="T2860" t="s">
        <v>11725</v>
      </c>
      <c r="U2860">
        <v>552</v>
      </c>
      <c r="V2860">
        <v>19000</v>
      </c>
      <c r="W2860">
        <v>34351</v>
      </c>
      <c r="X2860">
        <v>1</v>
      </c>
      <c r="Y2860">
        <v>114762</v>
      </c>
      <c r="Z2860">
        <v>226</v>
      </c>
      <c r="AA2860">
        <v>299</v>
      </c>
      <c r="AB2860" t="s">
        <v>13914</v>
      </c>
    </row>
    <row r="2861" spans="1:28" x14ac:dyDescent="0.3">
      <c r="A2861" s="4" t="s">
        <v>13918</v>
      </c>
      <c r="B2861" t="s">
        <v>67</v>
      </c>
      <c r="C2861" t="s">
        <v>86</v>
      </c>
      <c r="D2861" t="s">
        <v>58</v>
      </c>
      <c r="E2861">
        <v>2008</v>
      </c>
      <c r="F2861">
        <v>94</v>
      </c>
      <c r="G2861" t="s">
        <v>3409</v>
      </c>
      <c r="H2861" t="s">
        <v>13920</v>
      </c>
      <c r="I2861" s="4">
        <v>12500000</v>
      </c>
      <c r="J2861" s="4">
        <v>9030581</v>
      </c>
      <c r="K2861">
        <v>7.8</v>
      </c>
      <c r="L2861">
        <v>1.85</v>
      </c>
      <c r="M2861" t="s">
        <v>69</v>
      </c>
      <c r="N2861" t="s">
        <v>13915</v>
      </c>
      <c r="O2861">
        <v>39</v>
      </c>
      <c r="P2861" t="s">
        <v>13917</v>
      </c>
      <c r="Q2861">
        <v>77</v>
      </c>
      <c r="R2861" t="s">
        <v>13916</v>
      </c>
      <c r="S2861">
        <v>32</v>
      </c>
      <c r="T2861" t="s">
        <v>13919</v>
      </c>
      <c r="U2861">
        <v>18</v>
      </c>
      <c r="V2861">
        <v>38000</v>
      </c>
      <c r="W2861">
        <v>156</v>
      </c>
      <c r="X2861">
        <v>0</v>
      </c>
      <c r="Y2861">
        <v>132386</v>
      </c>
      <c r="Z2861">
        <v>185</v>
      </c>
      <c r="AA2861">
        <v>398</v>
      </c>
      <c r="AB2861" t="s">
        <v>13921</v>
      </c>
    </row>
    <row r="2862" spans="1:28" x14ac:dyDescent="0.3">
      <c r="A2862" s="4" t="s">
        <v>13923</v>
      </c>
      <c r="B2862" t="s">
        <v>67</v>
      </c>
      <c r="C2862" t="s">
        <v>7703</v>
      </c>
      <c r="D2862" t="s">
        <v>58</v>
      </c>
      <c r="E2862">
        <v>2000</v>
      </c>
      <c r="F2862">
        <v>140</v>
      </c>
      <c r="G2862" t="s">
        <v>13922</v>
      </c>
      <c r="H2862" t="s">
        <v>13925</v>
      </c>
      <c r="I2862" s="4">
        <v>12800000</v>
      </c>
      <c r="J2862" s="4">
        <v>4157491</v>
      </c>
      <c r="K2862">
        <v>8</v>
      </c>
      <c r="L2862">
        <v>2.35</v>
      </c>
      <c r="M2862" t="s">
        <v>612</v>
      </c>
      <c r="N2862" t="s">
        <v>13308</v>
      </c>
      <c r="O2862">
        <v>3000</v>
      </c>
      <c r="P2862" t="s">
        <v>6659</v>
      </c>
      <c r="Q2862">
        <v>963</v>
      </c>
      <c r="R2862" t="s">
        <v>1842</v>
      </c>
      <c r="S2862">
        <v>595</v>
      </c>
      <c r="T2862" t="s">
        <v>13924</v>
      </c>
      <c r="U2862">
        <v>322</v>
      </c>
      <c r="V2862">
        <v>0</v>
      </c>
      <c r="W2862">
        <v>2894</v>
      </c>
      <c r="X2862">
        <v>0</v>
      </c>
      <c r="Y2862">
        <v>79330</v>
      </c>
      <c r="Z2862">
        <v>177</v>
      </c>
      <c r="AA2862">
        <v>690</v>
      </c>
      <c r="AB2862" t="s">
        <v>13926</v>
      </c>
    </row>
    <row r="2863" spans="1:28" x14ac:dyDescent="0.3">
      <c r="A2863" s="4" t="s">
        <v>13927</v>
      </c>
      <c r="B2863" t="s">
        <v>67</v>
      </c>
      <c r="C2863" t="s">
        <v>68</v>
      </c>
      <c r="D2863" t="s">
        <v>58</v>
      </c>
      <c r="E2863">
        <v>1997</v>
      </c>
      <c r="F2863">
        <v>132</v>
      </c>
      <c r="G2863" t="s">
        <v>241</v>
      </c>
      <c r="H2863" t="s">
        <v>13928</v>
      </c>
      <c r="I2863" s="4">
        <v>16000000</v>
      </c>
      <c r="J2863" s="4">
        <v>1508689</v>
      </c>
      <c r="K2863">
        <v>6.7</v>
      </c>
      <c r="L2863">
        <v>2.35</v>
      </c>
      <c r="M2863" t="s">
        <v>612</v>
      </c>
      <c r="N2863" t="s">
        <v>12707</v>
      </c>
      <c r="O2863">
        <v>44</v>
      </c>
      <c r="P2863" t="s">
        <v>165</v>
      </c>
      <c r="Q2863">
        <v>1000</v>
      </c>
      <c r="R2863" t="s">
        <v>1073</v>
      </c>
      <c r="S2863">
        <v>653</v>
      </c>
      <c r="T2863" t="s">
        <v>1338</v>
      </c>
      <c r="U2863">
        <v>241</v>
      </c>
      <c r="V2863">
        <v>329</v>
      </c>
      <c r="W2863">
        <v>2004</v>
      </c>
      <c r="X2863">
        <v>2</v>
      </c>
      <c r="Y2863">
        <v>5648</v>
      </c>
      <c r="Z2863">
        <v>28</v>
      </c>
      <c r="AA2863">
        <v>50</v>
      </c>
      <c r="AB2863" t="s">
        <v>13929</v>
      </c>
    </row>
    <row r="2864" spans="1:28" x14ac:dyDescent="0.3">
      <c r="A2864" s="4" t="s">
        <v>13932</v>
      </c>
      <c r="B2864" t="s">
        <v>67</v>
      </c>
      <c r="C2864" t="s">
        <v>68</v>
      </c>
      <c r="D2864" t="s">
        <v>58</v>
      </c>
      <c r="E2864">
        <v>1996</v>
      </c>
      <c r="F2864">
        <v>99</v>
      </c>
      <c r="G2864" t="s">
        <v>1954</v>
      </c>
      <c r="H2864" t="s">
        <v>13933</v>
      </c>
      <c r="I2864" s="4">
        <v>12500000</v>
      </c>
      <c r="J2864" s="4">
        <v>1227324</v>
      </c>
      <c r="K2864">
        <v>6.6</v>
      </c>
      <c r="L2864">
        <v>1.85</v>
      </c>
      <c r="M2864" t="s">
        <v>612</v>
      </c>
      <c r="N2864" t="s">
        <v>13930</v>
      </c>
      <c r="O2864">
        <v>220</v>
      </c>
      <c r="P2864" t="s">
        <v>3876</v>
      </c>
      <c r="Q2864">
        <v>812</v>
      </c>
      <c r="R2864" t="s">
        <v>13931</v>
      </c>
      <c r="S2864">
        <v>787</v>
      </c>
      <c r="T2864" t="s">
        <v>5586</v>
      </c>
      <c r="U2864">
        <v>599</v>
      </c>
      <c r="V2864">
        <v>344</v>
      </c>
      <c r="W2864">
        <v>3337</v>
      </c>
      <c r="X2864">
        <v>3</v>
      </c>
      <c r="Y2864">
        <v>6921</v>
      </c>
      <c r="Z2864">
        <v>48</v>
      </c>
      <c r="AA2864">
        <v>48</v>
      </c>
      <c r="AB2864" t="s">
        <v>13934</v>
      </c>
    </row>
    <row r="2865" spans="1:28" x14ac:dyDescent="0.3">
      <c r="A2865" s="4" t="s">
        <v>13935</v>
      </c>
      <c r="B2865" t="s">
        <v>67</v>
      </c>
      <c r="C2865" t="s">
        <v>68</v>
      </c>
      <c r="D2865" t="s">
        <v>58</v>
      </c>
      <c r="E2865">
        <v>2009</v>
      </c>
      <c r="F2865">
        <v>90</v>
      </c>
      <c r="G2865" t="s">
        <v>1437</v>
      </c>
      <c r="H2865" t="s">
        <v>13936</v>
      </c>
      <c r="I2865" s="4">
        <v>15000000</v>
      </c>
      <c r="J2865" s="4">
        <v>4360548</v>
      </c>
      <c r="K2865">
        <v>6.4</v>
      </c>
      <c r="L2865">
        <v>1.85</v>
      </c>
      <c r="M2865" t="s">
        <v>612</v>
      </c>
      <c r="N2865" t="s">
        <v>12989</v>
      </c>
      <c r="O2865">
        <v>34</v>
      </c>
      <c r="P2865" t="s">
        <v>3588</v>
      </c>
      <c r="Q2865">
        <v>966</v>
      </c>
      <c r="R2865" t="s">
        <v>5200</v>
      </c>
      <c r="S2865">
        <v>681</v>
      </c>
      <c r="T2865" t="s">
        <v>3001</v>
      </c>
      <c r="U2865">
        <v>506</v>
      </c>
      <c r="V2865">
        <v>0</v>
      </c>
      <c r="W2865">
        <v>2661</v>
      </c>
      <c r="X2865">
        <v>7</v>
      </c>
      <c r="Y2865">
        <v>13371</v>
      </c>
      <c r="Z2865">
        <v>116</v>
      </c>
      <c r="AA2865">
        <v>60</v>
      </c>
      <c r="AB2865" t="s">
        <v>13937</v>
      </c>
    </row>
    <row r="2866" spans="1:28" x14ac:dyDescent="0.3">
      <c r="A2866" s="4" t="s">
        <v>13939</v>
      </c>
      <c r="B2866" t="s">
        <v>67</v>
      </c>
      <c r="C2866" t="s">
        <v>68</v>
      </c>
      <c r="D2866" t="s">
        <v>58</v>
      </c>
      <c r="E2866">
        <v>2010</v>
      </c>
      <c r="F2866">
        <v>105</v>
      </c>
      <c r="G2866" t="s">
        <v>361</v>
      </c>
      <c r="H2866" t="s">
        <v>13940</v>
      </c>
      <c r="I2866" s="4">
        <v>10500000</v>
      </c>
      <c r="J2866" s="4">
        <v>26589953</v>
      </c>
      <c r="K2866">
        <v>6.7</v>
      </c>
      <c r="L2866">
        <v>1.85</v>
      </c>
      <c r="M2866" t="s">
        <v>612</v>
      </c>
      <c r="N2866" t="s">
        <v>13938</v>
      </c>
      <c r="O2866">
        <v>20</v>
      </c>
      <c r="P2866" t="s">
        <v>1765</v>
      </c>
      <c r="Q2866">
        <v>22000</v>
      </c>
      <c r="R2866" t="s">
        <v>1146</v>
      </c>
      <c r="S2866">
        <v>982</v>
      </c>
      <c r="T2866" t="s">
        <v>3312</v>
      </c>
      <c r="U2866">
        <v>844</v>
      </c>
      <c r="V2866">
        <v>44000</v>
      </c>
      <c r="W2866">
        <v>26233</v>
      </c>
      <c r="X2866">
        <v>1</v>
      </c>
      <c r="Y2866">
        <v>165792</v>
      </c>
      <c r="Z2866">
        <v>391</v>
      </c>
      <c r="AA2866">
        <v>392</v>
      </c>
      <c r="AB2866" t="s">
        <v>13941</v>
      </c>
    </row>
    <row r="2867" spans="1:28" x14ac:dyDescent="0.3">
      <c r="A2867" s="4" t="s">
        <v>13943</v>
      </c>
      <c r="B2867" t="s">
        <v>67</v>
      </c>
      <c r="C2867" t="s">
        <v>295</v>
      </c>
      <c r="D2867" t="s">
        <v>58</v>
      </c>
      <c r="E2867">
        <v>2010</v>
      </c>
      <c r="F2867">
        <v>108</v>
      </c>
      <c r="G2867" t="s">
        <v>1850</v>
      </c>
      <c r="H2867" t="s">
        <v>13945</v>
      </c>
      <c r="I2867" s="4">
        <v>15000000</v>
      </c>
      <c r="J2867" s="4">
        <v>1039869</v>
      </c>
      <c r="K2867">
        <v>6.2</v>
      </c>
      <c r="L2867">
        <v>2.35</v>
      </c>
      <c r="M2867" t="s">
        <v>612</v>
      </c>
      <c r="N2867" t="s">
        <v>13942</v>
      </c>
      <c r="O2867">
        <v>60</v>
      </c>
      <c r="P2867" t="s">
        <v>147</v>
      </c>
      <c r="Q2867">
        <v>18000</v>
      </c>
      <c r="R2867" t="s">
        <v>6351</v>
      </c>
      <c r="S2867">
        <v>322</v>
      </c>
      <c r="T2867" t="s">
        <v>13944</v>
      </c>
      <c r="U2867">
        <v>168</v>
      </c>
      <c r="V2867">
        <v>0</v>
      </c>
      <c r="W2867">
        <v>18739</v>
      </c>
      <c r="X2867">
        <v>5</v>
      </c>
      <c r="Y2867">
        <v>14757</v>
      </c>
      <c r="Z2867">
        <v>117</v>
      </c>
      <c r="AA2867">
        <v>51</v>
      </c>
      <c r="AB2867" t="s">
        <v>13946</v>
      </c>
    </row>
    <row r="2868" spans="1:28" x14ac:dyDescent="0.3">
      <c r="A2868" s="4" t="s">
        <v>13948</v>
      </c>
      <c r="B2868" t="s">
        <v>67</v>
      </c>
      <c r="C2868" t="s">
        <v>68</v>
      </c>
      <c r="D2868" t="s">
        <v>58</v>
      </c>
      <c r="E2868">
        <v>1988</v>
      </c>
      <c r="F2868">
        <v>69</v>
      </c>
      <c r="G2868" t="s">
        <v>2847</v>
      </c>
      <c r="H2868" t="s">
        <v>13950</v>
      </c>
      <c r="I2868" s="4">
        <v>12500000</v>
      </c>
      <c r="J2868" s="4">
        <v>48092846</v>
      </c>
      <c r="K2868">
        <v>7.3</v>
      </c>
      <c r="L2868">
        <v>1.33</v>
      </c>
      <c r="M2868" t="s">
        <v>304</v>
      </c>
      <c r="N2868" t="s">
        <v>3168</v>
      </c>
      <c r="O2868">
        <v>383</v>
      </c>
      <c r="P2868" t="s">
        <v>10242</v>
      </c>
      <c r="Q2868">
        <v>912</v>
      </c>
      <c r="R2868" t="s">
        <v>13947</v>
      </c>
      <c r="S2868">
        <v>320</v>
      </c>
      <c r="T2868" t="s">
        <v>13949</v>
      </c>
      <c r="U2868">
        <v>191</v>
      </c>
      <c r="V2868">
        <v>5000</v>
      </c>
      <c r="W2868">
        <v>1833</v>
      </c>
      <c r="X2868">
        <v>0</v>
      </c>
      <c r="Y2868">
        <v>61753</v>
      </c>
      <c r="Z2868">
        <v>24</v>
      </c>
      <c r="AA2868">
        <v>133</v>
      </c>
      <c r="AB2868" t="s">
        <v>13951</v>
      </c>
    </row>
    <row r="2869" spans="1:28" x14ac:dyDescent="0.3">
      <c r="A2869" s="4" t="s">
        <v>13955</v>
      </c>
      <c r="B2869" t="s">
        <v>12665</v>
      </c>
      <c r="C2869" t="s">
        <v>5694</v>
      </c>
      <c r="D2869" t="s">
        <v>58</v>
      </c>
      <c r="E2869">
        <v>2004</v>
      </c>
      <c r="F2869">
        <v>148</v>
      </c>
      <c r="G2869" t="s">
        <v>1489</v>
      </c>
      <c r="H2869" t="s">
        <v>13956</v>
      </c>
      <c r="I2869" s="4">
        <v>12800000</v>
      </c>
      <c r="J2869" s="4">
        <v>1110186</v>
      </c>
      <c r="K2869">
        <v>8.1</v>
      </c>
      <c r="L2869">
        <v>2.35</v>
      </c>
      <c r="M2869" t="s">
        <v>612</v>
      </c>
      <c r="N2869" t="s">
        <v>13952</v>
      </c>
      <c r="O2869">
        <v>16</v>
      </c>
      <c r="P2869" t="s">
        <v>13954</v>
      </c>
      <c r="Q2869">
        <v>717</v>
      </c>
      <c r="R2869" t="s">
        <v>13953</v>
      </c>
      <c r="S2869">
        <v>517</v>
      </c>
      <c r="T2869" t="s">
        <v>6182</v>
      </c>
      <c r="U2869">
        <v>489</v>
      </c>
      <c r="V2869">
        <v>0</v>
      </c>
      <c r="W2869">
        <v>1730</v>
      </c>
      <c r="X2869">
        <v>2</v>
      </c>
      <c r="Y2869">
        <v>31943</v>
      </c>
      <c r="Z2869">
        <v>86</v>
      </c>
      <c r="AA2869">
        <v>224</v>
      </c>
      <c r="AB2869" t="s">
        <v>13957</v>
      </c>
    </row>
    <row r="2870" spans="1:28" x14ac:dyDescent="0.3">
      <c r="A2870" s="4" t="s">
        <v>13959</v>
      </c>
      <c r="B2870" t="s">
        <v>67</v>
      </c>
      <c r="C2870" t="s">
        <v>295</v>
      </c>
      <c r="D2870" t="s">
        <v>24160</v>
      </c>
      <c r="E2870">
        <v>2009</v>
      </c>
      <c r="F2870">
        <v>118</v>
      </c>
      <c r="G2870" t="s">
        <v>7438</v>
      </c>
      <c r="H2870" t="s">
        <v>13960</v>
      </c>
      <c r="I2870" s="4">
        <v>12500000</v>
      </c>
      <c r="J2870" s="4">
        <v>1089445</v>
      </c>
      <c r="K2870">
        <v>7</v>
      </c>
      <c r="L2870">
        <v>2.35</v>
      </c>
      <c r="M2870" t="s">
        <v>122</v>
      </c>
      <c r="N2870" t="s">
        <v>13958</v>
      </c>
      <c r="O2870">
        <v>50</v>
      </c>
      <c r="P2870" t="s">
        <v>406</v>
      </c>
      <c r="Q2870">
        <v>968</v>
      </c>
      <c r="R2870" t="s">
        <v>3312</v>
      </c>
      <c r="S2870">
        <v>844</v>
      </c>
      <c r="T2870" t="s">
        <v>2302</v>
      </c>
      <c r="U2870">
        <v>655</v>
      </c>
      <c r="V2870">
        <v>0</v>
      </c>
      <c r="W2870">
        <v>4270</v>
      </c>
      <c r="X2870">
        <v>0</v>
      </c>
      <c r="Y2870">
        <v>2676</v>
      </c>
      <c r="Z2870">
        <v>41</v>
      </c>
      <c r="AA2870">
        <v>33</v>
      </c>
      <c r="AB2870" t="s">
        <v>13961</v>
      </c>
    </row>
    <row r="2871" spans="1:28" x14ac:dyDescent="0.3">
      <c r="A2871" s="4" t="s">
        <v>13962</v>
      </c>
      <c r="B2871" t="s">
        <v>67</v>
      </c>
      <c r="C2871" t="s">
        <v>68</v>
      </c>
      <c r="D2871" t="s">
        <v>58</v>
      </c>
      <c r="E2871">
        <v>1973</v>
      </c>
      <c r="F2871">
        <v>132</v>
      </c>
      <c r="G2871" t="s">
        <v>23</v>
      </c>
      <c r="H2871" t="s">
        <v>13964</v>
      </c>
      <c r="I2871" s="4">
        <v>8000000</v>
      </c>
      <c r="J2871" s="4">
        <v>204565000</v>
      </c>
      <c r="K2871">
        <v>8</v>
      </c>
      <c r="L2871">
        <v>1.37</v>
      </c>
      <c r="M2871" t="s">
        <v>612</v>
      </c>
      <c r="N2871" t="s">
        <v>4738</v>
      </c>
      <c r="O2871">
        <v>607</v>
      </c>
      <c r="P2871" t="s">
        <v>7755</v>
      </c>
      <c r="Q2871">
        <v>1000</v>
      </c>
      <c r="R2871" t="s">
        <v>13399</v>
      </c>
      <c r="S2871">
        <v>931</v>
      </c>
      <c r="T2871" t="s">
        <v>13963</v>
      </c>
      <c r="U2871">
        <v>259</v>
      </c>
      <c r="V2871">
        <v>18000</v>
      </c>
      <c r="W2871">
        <v>2466</v>
      </c>
      <c r="X2871">
        <v>0</v>
      </c>
      <c r="Y2871">
        <v>284252</v>
      </c>
      <c r="Z2871">
        <v>304</v>
      </c>
      <c r="AA2871">
        <v>1058</v>
      </c>
      <c r="AB2871" t="s">
        <v>13965</v>
      </c>
    </row>
    <row r="2872" spans="1:28" x14ac:dyDescent="0.3">
      <c r="A2872" s="4" t="s">
        <v>13967</v>
      </c>
      <c r="B2872" t="s">
        <v>67</v>
      </c>
      <c r="C2872" t="s">
        <v>68</v>
      </c>
      <c r="D2872" t="s">
        <v>58</v>
      </c>
      <c r="E2872">
        <v>1975</v>
      </c>
      <c r="F2872">
        <v>130</v>
      </c>
      <c r="G2872" t="s">
        <v>1845</v>
      </c>
      <c r="H2872" t="s">
        <v>13968</v>
      </c>
      <c r="I2872" s="4">
        <v>8000000</v>
      </c>
      <c r="J2872" s="4">
        <v>260000000</v>
      </c>
      <c r="K2872">
        <v>8</v>
      </c>
      <c r="L2872">
        <v>2.35</v>
      </c>
      <c r="M2872" t="s">
        <v>122</v>
      </c>
      <c r="N2872" t="s">
        <v>416</v>
      </c>
      <c r="O2872">
        <v>14000</v>
      </c>
      <c r="P2872" t="s">
        <v>2461</v>
      </c>
      <c r="Q2872">
        <v>813</v>
      </c>
      <c r="R2872" t="s">
        <v>13966</v>
      </c>
      <c r="S2872">
        <v>559</v>
      </c>
      <c r="T2872" t="s">
        <v>10653</v>
      </c>
      <c r="U2872">
        <v>366</v>
      </c>
      <c r="V2872">
        <v>21000</v>
      </c>
      <c r="W2872">
        <v>2047</v>
      </c>
      <c r="X2872">
        <v>0</v>
      </c>
      <c r="Y2872">
        <v>412454</v>
      </c>
      <c r="Z2872">
        <v>385</v>
      </c>
      <c r="AA2872">
        <v>962</v>
      </c>
      <c r="AB2872" t="s">
        <v>13969</v>
      </c>
    </row>
    <row r="2873" spans="1:28" x14ac:dyDescent="0.3">
      <c r="A2873" s="4" t="s">
        <v>13970</v>
      </c>
      <c r="B2873" t="s">
        <v>67</v>
      </c>
      <c r="C2873" t="s">
        <v>68</v>
      </c>
      <c r="D2873" t="s">
        <v>58</v>
      </c>
      <c r="E2873">
        <v>1999</v>
      </c>
      <c r="F2873">
        <v>95</v>
      </c>
      <c r="G2873" t="s">
        <v>10</v>
      </c>
      <c r="H2873" t="s">
        <v>13971</v>
      </c>
      <c r="I2873" s="4">
        <v>11000000</v>
      </c>
      <c r="J2873" s="4">
        <v>101736215</v>
      </c>
      <c r="K2873">
        <v>7</v>
      </c>
      <c r="L2873">
        <v>1.85</v>
      </c>
      <c r="M2873" t="s">
        <v>612</v>
      </c>
      <c r="N2873" t="s">
        <v>1763</v>
      </c>
      <c r="O2873">
        <v>80</v>
      </c>
      <c r="P2873" t="s">
        <v>4605</v>
      </c>
      <c r="Q2873">
        <v>3000</v>
      </c>
      <c r="R2873" t="s">
        <v>7573</v>
      </c>
      <c r="S2873">
        <v>1000</v>
      </c>
      <c r="T2873" t="s">
        <v>3761</v>
      </c>
      <c r="U2873">
        <v>1000</v>
      </c>
      <c r="V2873">
        <v>0</v>
      </c>
      <c r="W2873">
        <v>8134</v>
      </c>
      <c r="X2873">
        <v>6</v>
      </c>
      <c r="Y2873">
        <v>315549</v>
      </c>
      <c r="Z2873">
        <v>145</v>
      </c>
      <c r="AA2873">
        <v>789</v>
      </c>
      <c r="AB2873" t="s">
        <v>13972</v>
      </c>
    </row>
    <row r="2874" spans="1:28" x14ac:dyDescent="0.3">
      <c r="A2874" s="4" t="s">
        <v>13975</v>
      </c>
      <c r="B2874" t="s">
        <v>1486</v>
      </c>
      <c r="C2874" t="s">
        <v>1487</v>
      </c>
      <c r="D2874" t="s">
        <v>58</v>
      </c>
      <c r="E2874">
        <v>2012</v>
      </c>
      <c r="F2874">
        <v>80</v>
      </c>
      <c r="G2874" t="s">
        <v>13974</v>
      </c>
      <c r="H2874" t="s">
        <v>13977</v>
      </c>
      <c r="I2874" s="4">
        <v>9600000</v>
      </c>
      <c r="J2874" s="4">
        <v>71442</v>
      </c>
      <c r="K2874">
        <v>7.9</v>
      </c>
      <c r="L2874">
        <v>1.85</v>
      </c>
      <c r="M2874" t="s">
        <v>122</v>
      </c>
      <c r="N2874" t="s">
        <v>13973</v>
      </c>
      <c r="O2874">
        <v>2</v>
      </c>
      <c r="P2874" t="s">
        <v>689</v>
      </c>
      <c r="Q2874">
        <v>6000</v>
      </c>
      <c r="R2874" t="s">
        <v>3194</v>
      </c>
      <c r="S2874">
        <v>637</v>
      </c>
      <c r="T2874" t="s">
        <v>13976</v>
      </c>
      <c r="U2874">
        <v>186</v>
      </c>
      <c r="V2874">
        <v>0</v>
      </c>
      <c r="W2874">
        <v>6829</v>
      </c>
      <c r="X2874">
        <v>0</v>
      </c>
      <c r="Y2874">
        <v>12029</v>
      </c>
      <c r="Z2874">
        <v>99</v>
      </c>
      <c r="AA2874">
        <v>32</v>
      </c>
      <c r="AB2874" t="s">
        <v>13978</v>
      </c>
    </row>
    <row r="2875" spans="1:28" x14ac:dyDescent="0.3">
      <c r="A2875" s="4" t="s">
        <v>13980</v>
      </c>
      <c r="B2875" t="s">
        <v>67</v>
      </c>
      <c r="C2875" t="s">
        <v>68</v>
      </c>
      <c r="D2875" t="s">
        <v>58</v>
      </c>
      <c r="E2875">
        <v>1986</v>
      </c>
      <c r="F2875">
        <v>94</v>
      </c>
      <c r="G2875" t="s">
        <v>13979</v>
      </c>
      <c r="H2875" t="s">
        <v>13982</v>
      </c>
      <c r="I2875" s="4">
        <v>25000000</v>
      </c>
      <c r="J2875" s="4">
        <v>79817937</v>
      </c>
      <c r="K2875">
        <v>5.9</v>
      </c>
      <c r="L2875">
        <v>1.85</v>
      </c>
      <c r="M2875" t="s">
        <v>69</v>
      </c>
      <c r="N2875" t="s">
        <v>7436</v>
      </c>
      <c r="O2875">
        <v>23</v>
      </c>
      <c r="P2875" t="s">
        <v>3444</v>
      </c>
      <c r="Q2875">
        <v>400</v>
      </c>
      <c r="R2875" t="s">
        <v>5680</v>
      </c>
      <c r="S2875">
        <v>255</v>
      </c>
      <c r="T2875" t="s">
        <v>13981</v>
      </c>
      <c r="U2875">
        <v>148</v>
      </c>
      <c r="V2875">
        <v>0</v>
      </c>
      <c r="W2875">
        <v>1044</v>
      </c>
      <c r="X2875">
        <v>1</v>
      </c>
      <c r="Y2875">
        <v>39798</v>
      </c>
      <c r="Z2875">
        <v>29</v>
      </c>
      <c r="AA2875">
        <v>69</v>
      </c>
      <c r="AB2875" t="s">
        <v>13983</v>
      </c>
    </row>
    <row r="2876" spans="1:28" x14ac:dyDescent="0.3">
      <c r="A2876" s="4" t="s">
        <v>13984</v>
      </c>
      <c r="B2876" t="s">
        <v>67</v>
      </c>
      <c r="C2876" t="s">
        <v>68</v>
      </c>
      <c r="D2876" t="s">
        <v>58</v>
      </c>
      <c r="E2876">
        <v>2012</v>
      </c>
      <c r="F2876">
        <v>122</v>
      </c>
      <c r="G2876" t="s">
        <v>1700</v>
      </c>
      <c r="H2876" t="s">
        <v>13985</v>
      </c>
      <c r="I2876" s="4">
        <v>12000000</v>
      </c>
      <c r="J2876" s="4">
        <v>91547205</v>
      </c>
      <c r="K2876">
        <v>6.6</v>
      </c>
      <c r="L2876">
        <v>2.35</v>
      </c>
      <c r="M2876" t="s">
        <v>69</v>
      </c>
      <c r="N2876" t="s">
        <v>1373</v>
      </c>
      <c r="O2876">
        <v>167</v>
      </c>
      <c r="P2876" t="s">
        <v>11277</v>
      </c>
      <c r="Q2876">
        <v>997</v>
      </c>
      <c r="R2876" t="s">
        <v>3907</v>
      </c>
      <c r="S2876">
        <v>966</v>
      </c>
      <c r="T2876" t="s">
        <v>5704</v>
      </c>
      <c r="U2876">
        <v>807</v>
      </c>
      <c r="V2876">
        <v>0</v>
      </c>
      <c r="W2876">
        <v>5165</v>
      </c>
      <c r="X2876">
        <v>8</v>
      </c>
      <c r="Y2876">
        <v>34579</v>
      </c>
      <c r="Z2876">
        <v>77</v>
      </c>
      <c r="AA2876">
        <v>62</v>
      </c>
      <c r="AB2876" t="s">
        <v>13986</v>
      </c>
    </row>
    <row r="2877" spans="1:28" x14ac:dyDescent="0.3">
      <c r="A2877" s="4" t="s">
        <v>13987</v>
      </c>
      <c r="B2877" t="s">
        <v>67</v>
      </c>
      <c r="C2877" t="s">
        <v>68</v>
      </c>
      <c r="D2877" t="s">
        <v>58</v>
      </c>
      <c r="E2877">
        <v>2002</v>
      </c>
      <c r="F2877">
        <v>102</v>
      </c>
      <c r="G2877" t="s">
        <v>2545</v>
      </c>
      <c r="H2877" t="s">
        <v>13988</v>
      </c>
      <c r="I2877" s="4">
        <v>12000000</v>
      </c>
      <c r="J2877" s="4">
        <v>75074950</v>
      </c>
      <c r="K2877">
        <v>6.3</v>
      </c>
      <c r="L2877">
        <v>1.85</v>
      </c>
      <c r="M2877" t="s">
        <v>69</v>
      </c>
      <c r="N2877" t="s">
        <v>1373</v>
      </c>
      <c r="O2877">
        <v>167</v>
      </c>
      <c r="P2877" t="s">
        <v>11729</v>
      </c>
      <c r="Q2877">
        <v>656</v>
      </c>
      <c r="R2877" t="s">
        <v>9277</v>
      </c>
      <c r="S2877">
        <v>528</v>
      </c>
      <c r="T2877" t="s">
        <v>832</v>
      </c>
      <c r="U2877">
        <v>436</v>
      </c>
      <c r="V2877">
        <v>770</v>
      </c>
      <c r="W2877">
        <v>2754</v>
      </c>
      <c r="X2877">
        <v>0</v>
      </c>
      <c r="Y2877">
        <v>22147</v>
      </c>
      <c r="Z2877">
        <v>91</v>
      </c>
      <c r="AA2877">
        <v>156</v>
      </c>
      <c r="AB2877" t="s">
        <v>13989</v>
      </c>
    </row>
    <row r="2878" spans="1:28" x14ac:dyDescent="0.3">
      <c r="A2878" s="4" t="s">
        <v>13990</v>
      </c>
      <c r="B2878" t="s">
        <v>67</v>
      </c>
      <c r="C2878" t="s">
        <v>68</v>
      </c>
      <c r="D2878" t="s">
        <v>58</v>
      </c>
      <c r="E2878">
        <v>1982</v>
      </c>
      <c r="F2878">
        <v>116</v>
      </c>
      <c r="G2878" t="s">
        <v>100</v>
      </c>
      <c r="H2878" t="s">
        <v>13991</v>
      </c>
      <c r="I2878" s="4">
        <v>11000000</v>
      </c>
      <c r="J2878" s="4">
        <v>78900000</v>
      </c>
      <c r="K2878">
        <v>7.7</v>
      </c>
      <c r="L2878">
        <v>2.35</v>
      </c>
      <c r="M2878" t="s">
        <v>122</v>
      </c>
      <c r="N2878" t="s">
        <v>9071</v>
      </c>
      <c r="O2878">
        <v>120</v>
      </c>
      <c r="P2878" t="s">
        <v>1053</v>
      </c>
      <c r="Q2878">
        <v>12000</v>
      </c>
      <c r="R2878" t="s">
        <v>9331</v>
      </c>
      <c r="S2878">
        <v>980</v>
      </c>
      <c r="T2878" t="s">
        <v>7276</v>
      </c>
      <c r="U2878">
        <v>664</v>
      </c>
      <c r="V2878">
        <v>0</v>
      </c>
      <c r="W2878">
        <v>16539</v>
      </c>
      <c r="X2878">
        <v>2</v>
      </c>
      <c r="Y2878">
        <v>91414</v>
      </c>
      <c r="Z2878">
        <v>148</v>
      </c>
      <c r="AA2878">
        <v>359</v>
      </c>
      <c r="AB2878" t="s">
        <v>13992</v>
      </c>
    </row>
    <row r="2879" spans="1:28" x14ac:dyDescent="0.3">
      <c r="A2879" s="4" t="s">
        <v>13993</v>
      </c>
      <c r="B2879" t="s">
        <v>67</v>
      </c>
      <c r="C2879" t="s">
        <v>68</v>
      </c>
      <c r="D2879" t="s">
        <v>58</v>
      </c>
      <c r="E2879">
        <v>1994</v>
      </c>
      <c r="F2879">
        <v>78</v>
      </c>
      <c r="G2879" t="s">
        <v>10</v>
      </c>
      <c r="H2879" t="s">
        <v>13994</v>
      </c>
      <c r="I2879" s="4">
        <v>12000000</v>
      </c>
      <c r="J2879" s="4">
        <v>72217000</v>
      </c>
      <c r="K2879">
        <v>6.9</v>
      </c>
      <c r="L2879">
        <v>1.85</v>
      </c>
      <c r="M2879" t="s">
        <v>69</v>
      </c>
      <c r="N2879" t="s">
        <v>541</v>
      </c>
      <c r="O2879">
        <v>293</v>
      </c>
      <c r="P2879" t="s">
        <v>8946</v>
      </c>
      <c r="Q2879">
        <v>759</v>
      </c>
      <c r="R2879" t="s">
        <v>1842</v>
      </c>
      <c r="S2879">
        <v>595</v>
      </c>
      <c r="T2879" t="s">
        <v>11924</v>
      </c>
      <c r="U2879">
        <v>567</v>
      </c>
      <c r="V2879">
        <v>0</v>
      </c>
      <c r="W2879">
        <v>2462</v>
      </c>
      <c r="X2879">
        <v>1</v>
      </c>
      <c r="Y2879">
        <v>216486</v>
      </c>
      <c r="Z2879">
        <v>61</v>
      </c>
      <c r="AA2879">
        <v>242</v>
      </c>
      <c r="AB2879" t="s">
        <v>13995</v>
      </c>
    </row>
    <row r="2880" spans="1:28" x14ac:dyDescent="0.3">
      <c r="A2880" s="4" t="s">
        <v>13997</v>
      </c>
      <c r="B2880" t="s">
        <v>67</v>
      </c>
      <c r="C2880" t="s">
        <v>68</v>
      </c>
      <c r="D2880" t="s">
        <v>58</v>
      </c>
      <c r="E2880">
        <v>1983</v>
      </c>
      <c r="F2880">
        <v>114</v>
      </c>
      <c r="G2880" t="s">
        <v>2970</v>
      </c>
      <c r="H2880" t="s">
        <v>13999</v>
      </c>
      <c r="I2880" s="4">
        <v>12000000</v>
      </c>
      <c r="J2880" s="4">
        <v>79568000</v>
      </c>
      <c r="K2880">
        <v>7.1</v>
      </c>
      <c r="L2880">
        <v>1.85</v>
      </c>
      <c r="M2880" t="s">
        <v>122</v>
      </c>
      <c r="N2880" t="s">
        <v>13996</v>
      </c>
      <c r="O2880">
        <v>139</v>
      </c>
      <c r="P2880" t="s">
        <v>928</v>
      </c>
      <c r="Q2880">
        <v>2000</v>
      </c>
      <c r="R2880" t="s">
        <v>4552</v>
      </c>
      <c r="S2880">
        <v>883</v>
      </c>
      <c r="T2880" t="s">
        <v>13998</v>
      </c>
      <c r="U2880">
        <v>793</v>
      </c>
      <c r="V2880">
        <v>0</v>
      </c>
      <c r="W2880">
        <v>4537</v>
      </c>
      <c r="X2880">
        <v>0</v>
      </c>
      <c r="Y2880">
        <v>71842</v>
      </c>
      <c r="Z2880">
        <v>84</v>
      </c>
      <c r="AA2880">
        <v>152</v>
      </c>
      <c r="AB2880" t="s">
        <v>14000</v>
      </c>
    </row>
    <row r="2881" spans="1:28" x14ac:dyDescent="0.3">
      <c r="A2881" s="4" t="s">
        <v>14001</v>
      </c>
      <c r="B2881" t="s">
        <v>67</v>
      </c>
      <c r="C2881" t="s">
        <v>68</v>
      </c>
      <c r="D2881" t="s">
        <v>58</v>
      </c>
      <c r="E2881">
        <v>1985</v>
      </c>
      <c r="F2881">
        <v>112</v>
      </c>
      <c r="G2881" t="s">
        <v>5278</v>
      </c>
      <c r="H2881" t="s">
        <v>14002</v>
      </c>
      <c r="I2881" s="4">
        <v>12000000</v>
      </c>
      <c r="J2881" s="4">
        <v>65500000</v>
      </c>
      <c r="K2881">
        <v>7.4</v>
      </c>
      <c r="L2881">
        <v>1.85</v>
      </c>
      <c r="M2881" t="s">
        <v>612</v>
      </c>
      <c r="N2881" t="s">
        <v>1121</v>
      </c>
      <c r="O2881">
        <v>608</v>
      </c>
      <c r="P2881" t="s">
        <v>418</v>
      </c>
      <c r="Q2881">
        <v>11000</v>
      </c>
      <c r="R2881" t="s">
        <v>2840</v>
      </c>
      <c r="S2881">
        <v>10000</v>
      </c>
      <c r="T2881" t="s">
        <v>1160</v>
      </c>
      <c r="U2881">
        <v>733</v>
      </c>
      <c r="V2881">
        <v>0</v>
      </c>
      <c r="W2881">
        <v>22479</v>
      </c>
      <c r="X2881">
        <v>1</v>
      </c>
      <c r="Y2881">
        <v>66966</v>
      </c>
      <c r="Z2881">
        <v>83</v>
      </c>
      <c r="AA2881">
        <v>175</v>
      </c>
      <c r="AB2881" t="s">
        <v>14003</v>
      </c>
    </row>
    <row r="2882" spans="1:28" x14ac:dyDescent="0.3">
      <c r="A2882" s="4" t="s">
        <v>14008</v>
      </c>
      <c r="B2882" t="s">
        <v>67</v>
      </c>
      <c r="C2882" t="s">
        <v>68</v>
      </c>
      <c r="D2882" t="s">
        <v>58</v>
      </c>
      <c r="E2882">
        <v>2012</v>
      </c>
      <c r="F2882">
        <v>110</v>
      </c>
      <c r="G2882" t="s">
        <v>14006</v>
      </c>
      <c r="H2882" t="s">
        <v>14010</v>
      </c>
      <c r="I2882" s="4">
        <v>12000000</v>
      </c>
      <c r="J2882" s="4">
        <v>70011073</v>
      </c>
      <c r="K2882">
        <v>6.5</v>
      </c>
      <c r="L2882">
        <v>2.35</v>
      </c>
      <c r="M2882" t="s">
        <v>612</v>
      </c>
      <c r="N2882" t="s">
        <v>14004</v>
      </c>
      <c r="O2882">
        <v>16</v>
      </c>
      <c r="P2882" t="s">
        <v>14007</v>
      </c>
      <c r="Q2882">
        <v>93</v>
      </c>
      <c r="R2882" t="s">
        <v>14005</v>
      </c>
      <c r="S2882">
        <v>17</v>
      </c>
      <c r="T2882" t="s">
        <v>14009</v>
      </c>
      <c r="U2882">
        <v>11</v>
      </c>
      <c r="V2882">
        <v>15000</v>
      </c>
      <c r="W2882">
        <v>146</v>
      </c>
      <c r="X2882">
        <v>0</v>
      </c>
      <c r="Y2882">
        <v>57996</v>
      </c>
      <c r="Z2882">
        <v>216</v>
      </c>
      <c r="AA2882">
        <v>349</v>
      </c>
      <c r="AB2882" t="s">
        <v>14011</v>
      </c>
    </row>
    <row r="2883" spans="1:28" x14ac:dyDescent="0.3">
      <c r="A2883" s="4" t="s">
        <v>14013</v>
      </c>
      <c r="B2883" t="s">
        <v>67</v>
      </c>
      <c r="C2883" t="s">
        <v>68</v>
      </c>
      <c r="D2883" t="s">
        <v>58</v>
      </c>
      <c r="E2883">
        <v>2006</v>
      </c>
      <c r="F2883">
        <v>104</v>
      </c>
      <c r="G2883" t="s">
        <v>14012</v>
      </c>
      <c r="H2883" t="s">
        <v>14015</v>
      </c>
      <c r="I2883" s="4">
        <v>12000000</v>
      </c>
      <c r="J2883" s="4">
        <v>65269010</v>
      </c>
      <c r="K2883">
        <v>6.5</v>
      </c>
      <c r="L2883">
        <v>2.35</v>
      </c>
      <c r="M2883" t="s">
        <v>69</v>
      </c>
      <c r="N2883" t="s">
        <v>6242</v>
      </c>
      <c r="O2883">
        <v>98</v>
      </c>
      <c r="P2883" t="s">
        <v>471</v>
      </c>
      <c r="Q2883">
        <v>17000</v>
      </c>
      <c r="R2883" t="s">
        <v>4028</v>
      </c>
      <c r="S2883">
        <v>2000</v>
      </c>
      <c r="T2883" t="s">
        <v>14014</v>
      </c>
      <c r="U2883">
        <v>920</v>
      </c>
      <c r="V2883">
        <v>0</v>
      </c>
      <c r="W2883">
        <v>21380</v>
      </c>
      <c r="X2883">
        <v>0</v>
      </c>
      <c r="Y2883">
        <v>90938</v>
      </c>
      <c r="Z2883">
        <v>107</v>
      </c>
      <c r="AA2883">
        <v>271</v>
      </c>
      <c r="AB2883" t="s">
        <v>14016</v>
      </c>
    </row>
    <row r="2884" spans="1:28" x14ac:dyDescent="0.3">
      <c r="A2884" s="4" t="s">
        <v>14019</v>
      </c>
      <c r="B2884" t="s">
        <v>67</v>
      </c>
      <c r="C2884" t="s">
        <v>68</v>
      </c>
      <c r="D2884" t="s">
        <v>58</v>
      </c>
      <c r="E2884">
        <v>1996</v>
      </c>
      <c r="F2884">
        <v>81</v>
      </c>
      <c r="G2884" t="s">
        <v>14018</v>
      </c>
      <c r="H2884" t="s">
        <v>14020</v>
      </c>
      <c r="I2884" s="4">
        <v>12000000</v>
      </c>
      <c r="J2884" s="4">
        <v>63071133</v>
      </c>
      <c r="K2884">
        <v>6.8</v>
      </c>
      <c r="L2884">
        <v>1.85</v>
      </c>
      <c r="M2884" t="s">
        <v>69</v>
      </c>
      <c r="N2884" t="s">
        <v>14017</v>
      </c>
      <c r="O2884">
        <v>406</v>
      </c>
      <c r="P2884" t="s">
        <v>1002</v>
      </c>
      <c r="Q2884">
        <v>13000</v>
      </c>
      <c r="R2884" t="s">
        <v>1397</v>
      </c>
      <c r="S2884">
        <v>2000</v>
      </c>
      <c r="T2884" t="s">
        <v>6697</v>
      </c>
      <c r="U2884">
        <v>616</v>
      </c>
      <c r="V2884">
        <v>0</v>
      </c>
      <c r="W2884">
        <v>17035</v>
      </c>
      <c r="X2884">
        <v>0</v>
      </c>
      <c r="Y2884">
        <v>42892</v>
      </c>
      <c r="Z2884">
        <v>63</v>
      </c>
      <c r="AA2884">
        <v>154</v>
      </c>
      <c r="AB2884" t="s">
        <v>14021</v>
      </c>
    </row>
    <row r="2885" spans="1:28" x14ac:dyDescent="0.3">
      <c r="A2885" s="4" t="s">
        <v>14023</v>
      </c>
      <c r="B2885" t="s">
        <v>67</v>
      </c>
      <c r="C2885" t="s">
        <v>68</v>
      </c>
      <c r="D2885" t="s">
        <v>58</v>
      </c>
      <c r="E2885">
        <v>1997</v>
      </c>
      <c r="F2885">
        <v>154</v>
      </c>
      <c r="G2885" t="s">
        <v>1550</v>
      </c>
      <c r="H2885" t="s">
        <v>14024</v>
      </c>
      <c r="I2885" s="4">
        <v>12000000</v>
      </c>
      <c r="J2885" s="4">
        <v>39647595</v>
      </c>
      <c r="K2885">
        <v>7.5</v>
      </c>
      <c r="L2885">
        <v>1.85</v>
      </c>
      <c r="M2885" t="s">
        <v>612</v>
      </c>
      <c r="N2885" t="s">
        <v>1783</v>
      </c>
      <c r="O2885">
        <v>16000</v>
      </c>
      <c r="P2885" t="s">
        <v>1765</v>
      </c>
      <c r="Q2885">
        <v>22000</v>
      </c>
      <c r="R2885" t="s">
        <v>14022</v>
      </c>
      <c r="S2885">
        <v>1000</v>
      </c>
      <c r="T2885" t="s">
        <v>4367</v>
      </c>
      <c r="U2885">
        <v>889</v>
      </c>
      <c r="V2885">
        <v>0</v>
      </c>
      <c r="W2885">
        <v>25522</v>
      </c>
      <c r="X2885">
        <v>5</v>
      </c>
      <c r="Y2885">
        <v>239540</v>
      </c>
      <c r="Z2885">
        <v>140</v>
      </c>
      <c r="AA2885">
        <v>462</v>
      </c>
      <c r="AB2885" t="s">
        <v>14025</v>
      </c>
    </row>
    <row r="2886" spans="1:28" x14ac:dyDescent="0.3">
      <c r="A2886" s="4" t="s">
        <v>14026</v>
      </c>
      <c r="B2886" t="s">
        <v>67</v>
      </c>
      <c r="C2886" t="s">
        <v>68</v>
      </c>
      <c r="D2886" t="s">
        <v>58</v>
      </c>
      <c r="E2886">
        <v>2008</v>
      </c>
      <c r="F2886">
        <v>102</v>
      </c>
      <c r="G2886" t="s">
        <v>4228</v>
      </c>
      <c r="H2886" t="s">
        <v>14027</v>
      </c>
      <c r="I2886" s="4">
        <v>12000000</v>
      </c>
      <c r="J2886" s="4">
        <v>38087366</v>
      </c>
      <c r="K2886">
        <v>6.6</v>
      </c>
      <c r="L2886">
        <v>1.85</v>
      </c>
      <c r="M2886" t="s">
        <v>612</v>
      </c>
      <c r="N2886" t="s">
        <v>5234</v>
      </c>
      <c r="O2886">
        <v>22</v>
      </c>
      <c r="P2886" t="s">
        <v>7417</v>
      </c>
      <c r="Q2886">
        <v>1000</v>
      </c>
      <c r="R2886" t="s">
        <v>6956</v>
      </c>
      <c r="S2886">
        <v>954</v>
      </c>
      <c r="T2886" t="s">
        <v>7738</v>
      </c>
      <c r="U2886">
        <v>816</v>
      </c>
      <c r="V2886">
        <v>0</v>
      </c>
      <c r="W2886">
        <v>4065</v>
      </c>
      <c r="X2886">
        <v>2</v>
      </c>
      <c r="Y2886">
        <v>113918</v>
      </c>
      <c r="Z2886">
        <v>153</v>
      </c>
      <c r="AA2886">
        <v>165</v>
      </c>
      <c r="AB2886" t="s">
        <v>14028</v>
      </c>
    </row>
    <row r="2887" spans="1:28" x14ac:dyDescent="0.3">
      <c r="A2887" s="4" t="s">
        <v>14029</v>
      </c>
      <c r="B2887" t="s">
        <v>67</v>
      </c>
      <c r="C2887" t="s">
        <v>68</v>
      </c>
      <c r="D2887" t="s">
        <v>58</v>
      </c>
      <c r="E2887">
        <v>2012</v>
      </c>
      <c r="F2887">
        <v>89</v>
      </c>
      <c r="G2887" t="s">
        <v>2700</v>
      </c>
      <c r="H2887" t="s">
        <v>14031</v>
      </c>
      <c r="I2887" s="4">
        <v>12000000</v>
      </c>
      <c r="J2887" s="4">
        <v>64572496</v>
      </c>
      <c r="K2887">
        <v>7.1</v>
      </c>
      <c r="L2887">
        <v>1.85</v>
      </c>
      <c r="M2887" t="s">
        <v>69</v>
      </c>
      <c r="N2887" t="s">
        <v>1522</v>
      </c>
      <c r="O2887">
        <v>128</v>
      </c>
      <c r="P2887" t="s">
        <v>3057</v>
      </c>
      <c r="Q2887">
        <v>963</v>
      </c>
      <c r="R2887" t="s">
        <v>3702</v>
      </c>
      <c r="S2887">
        <v>465</v>
      </c>
      <c r="T2887" t="s">
        <v>14030</v>
      </c>
      <c r="U2887">
        <v>371</v>
      </c>
      <c r="V2887">
        <v>32000</v>
      </c>
      <c r="W2887">
        <v>2054</v>
      </c>
      <c r="X2887">
        <v>0</v>
      </c>
      <c r="Y2887">
        <v>204327</v>
      </c>
      <c r="Z2887">
        <v>414</v>
      </c>
      <c r="AA2887">
        <v>471</v>
      </c>
      <c r="AB2887" t="s">
        <v>14032</v>
      </c>
    </row>
    <row r="2888" spans="1:28" x14ac:dyDescent="0.3">
      <c r="A2888" s="4" t="s">
        <v>14034</v>
      </c>
      <c r="B2888" t="s">
        <v>67</v>
      </c>
      <c r="C2888" t="s">
        <v>86</v>
      </c>
      <c r="D2888" t="s">
        <v>58</v>
      </c>
      <c r="E2888">
        <v>1983</v>
      </c>
      <c r="F2888">
        <v>132</v>
      </c>
      <c r="G2888" t="s">
        <v>2866</v>
      </c>
      <c r="H2888" t="s">
        <v>14036</v>
      </c>
      <c r="I2888" s="4">
        <v>12000000</v>
      </c>
      <c r="J2888" s="4">
        <v>30400000</v>
      </c>
      <c r="K2888">
        <v>6.6</v>
      </c>
      <c r="L2888">
        <v>1.85</v>
      </c>
      <c r="M2888" t="s">
        <v>122</v>
      </c>
      <c r="N2888" t="s">
        <v>6125</v>
      </c>
      <c r="O2888">
        <v>0</v>
      </c>
      <c r="P2888" t="s">
        <v>4001</v>
      </c>
      <c r="Q2888">
        <v>405</v>
      </c>
      <c r="R2888" t="s">
        <v>14033</v>
      </c>
      <c r="S2888">
        <v>194</v>
      </c>
      <c r="T2888" t="s">
        <v>14035</v>
      </c>
      <c r="U2888">
        <v>122</v>
      </c>
      <c r="V2888">
        <v>0</v>
      </c>
      <c r="W2888">
        <v>914</v>
      </c>
      <c r="X2888">
        <v>1</v>
      </c>
      <c r="Y2888">
        <v>9503</v>
      </c>
      <c r="Z2888">
        <v>16</v>
      </c>
      <c r="AA2888">
        <v>68</v>
      </c>
      <c r="AB2888" t="s">
        <v>14037</v>
      </c>
    </row>
    <row r="2889" spans="1:28" x14ac:dyDescent="0.3">
      <c r="A2889" s="4" t="s">
        <v>14039</v>
      </c>
      <c r="B2889" t="s">
        <v>67</v>
      </c>
      <c r="C2889" t="s">
        <v>86</v>
      </c>
      <c r="D2889" t="s">
        <v>58</v>
      </c>
      <c r="E2889">
        <v>1981</v>
      </c>
      <c r="F2889">
        <v>103</v>
      </c>
      <c r="G2889" t="s">
        <v>14038</v>
      </c>
      <c r="H2889" t="s">
        <v>14040</v>
      </c>
      <c r="I2889" s="4">
        <v>5000000</v>
      </c>
      <c r="J2889" s="4">
        <v>42365600</v>
      </c>
      <c r="K2889">
        <v>7</v>
      </c>
      <c r="L2889">
        <v>1.85</v>
      </c>
      <c r="M2889" t="s">
        <v>122</v>
      </c>
      <c r="N2889" t="s">
        <v>2807</v>
      </c>
      <c r="O2889">
        <v>0</v>
      </c>
      <c r="P2889" t="s">
        <v>11547</v>
      </c>
      <c r="Q2889">
        <v>629</v>
      </c>
      <c r="R2889" t="s">
        <v>2444</v>
      </c>
      <c r="S2889">
        <v>561</v>
      </c>
      <c r="T2889" t="s">
        <v>7864</v>
      </c>
      <c r="U2889">
        <v>504</v>
      </c>
      <c r="V2889">
        <v>0</v>
      </c>
      <c r="W2889">
        <v>2730</v>
      </c>
      <c r="X2889">
        <v>0</v>
      </c>
      <c r="Y2889">
        <v>45890</v>
      </c>
      <c r="Z2889">
        <v>139</v>
      </c>
      <c r="AA2889">
        <v>177</v>
      </c>
      <c r="AB2889" t="s">
        <v>14041</v>
      </c>
    </row>
    <row r="2890" spans="1:28" x14ac:dyDescent="0.3">
      <c r="A2890" s="4" t="s">
        <v>14045</v>
      </c>
      <c r="B2890" t="s">
        <v>67</v>
      </c>
      <c r="C2890" t="s">
        <v>68</v>
      </c>
      <c r="D2890" t="s">
        <v>58</v>
      </c>
      <c r="E2890">
        <v>2002</v>
      </c>
      <c r="F2890">
        <v>93</v>
      </c>
      <c r="G2890" t="s">
        <v>2545</v>
      </c>
      <c r="H2890" t="s">
        <v>14047</v>
      </c>
      <c r="I2890" s="4">
        <v>12000000</v>
      </c>
      <c r="J2890" s="4">
        <v>37188667</v>
      </c>
      <c r="K2890">
        <v>3.3</v>
      </c>
      <c r="L2890">
        <v>1.85</v>
      </c>
      <c r="M2890" t="s">
        <v>69</v>
      </c>
      <c r="N2890" t="s">
        <v>14042</v>
      </c>
      <c r="O2890">
        <v>33</v>
      </c>
      <c r="P2890" t="s">
        <v>14044</v>
      </c>
      <c r="Q2890">
        <v>1000</v>
      </c>
      <c r="R2890" t="s">
        <v>14043</v>
      </c>
      <c r="S2890">
        <v>188</v>
      </c>
      <c r="T2890" t="s">
        <v>14046</v>
      </c>
      <c r="U2890">
        <v>135</v>
      </c>
      <c r="V2890">
        <v>0</v>
      </c>
      <c r="W2890">
        <v>1531</v>
      </c>
      <c r="X2890">
        <v>1</v>
      </c>
      <c r="Y2890">
        <v>34219</v>
      </c>
      <c r="Z2890">
        <v>111</v>
      </c>
      <c r="AA2890">
        <v>578</v>
      </c>
      <c r="AB2890" t="s">
        <v>14048</v>
      </c>
    </row>
    <row r="2891" spans="1:28" x14ac:dyDescent="0.3">
      <c r="A2891" s="4" t="s">
        <v>14051</v>
      </c>
      <c r="B2891" t="s">
        <v>67</v>
      </c>
      <c r="C2891" t="s">
        <v>68</v>
      </c>
      <c r="D2891" t="s">
        <v>58</v>
      </c>
      <c r="E2891">
        <v>2012</v>
      </c>
      <c r="F2891">
        <v>93</v>
      </c>
      <c r="G2891" t="s">
        <v>1034</v>
      </c>
      <c r="H2891" t="s">
        <v>14053</v>
      </c>
      <c r="I2891" s="4">
        <v>12000000</v>
      </c>
      <c r="J2891" s="4">
        <v>54724272</v>
      </c>
      <c r="K2891">
        <v>6.7</v>
      </c>
      <c r="L2891">
        <v>1.85</v>
      </c>
      <c r="M2891" t="s">
        <v>612</v>
      </c>
      <c r="N2891" t="s">
        <v>14049</v>
      </c>
      <c r="O2891">
        <v>166</v>
      </c>
      <c r="P2891" t="s">
        <v>6083</v>
      </c>
      <c r="Q2891">
        <v>971</v>
      </c>
      <c r="R2891" t="s">
        <v>14050</v>
      </c>
      <c r="S2891">
        <v>329</v>
      </c>
      <c r="T2891" t="s">
        <v>14052</v>
      </c>
      <c r="U2891">
        <v>281</v>
      </c>
      <c r="V2891">
        <v>29000</v>
      </c>
      <c r="W2891">
        <v>2043</v>
      </c>
      <c r="X2891">
        <v>0</v>
      </c>
      <c r="Y2891">
        <v>157051</v>
      </c>
      <c r="Z2891">
        <v>229</v>
      </c>
      <c r="AA2891">
        <v>261</v>
      </c>
      <c r="AB2891" t="s">
        <v>14054</v>
      </c>
    </row>
    <row r="2892" spans="1:28" x14ac:dyDescent="0.3">
      <c r="A2892" s="4" t="s">
        <v>14056</v>
      </c>
      <c r="B2892" t="s">
        <v>67</v>
      </c>
      <c r="C2892" t="s">
        <v>68</v>
      </c>
      <c r="D2892" t="s">
        <v>58</v>
      </c>
      <c r="E2892">
        <v>1970</v>
      </c>
      <c r="F2892">
        <v>172</v>
      </c>
      <c r="G2892" t="s">
        <v>7244</v>
      </c>
      <c r="H2892" t="s">
        <v>14058</v>
      </c>
      <c r="I2892" s="4">
        <v>12000000</v>
      </c>
      <c r="J2892" s="4" t="s">
        <v>24161</v>
      </c>
      <c r="K2892">
        <v>8</v>
      </c>
      <c r="L2892">
        <v>2.2000000000000002</v>
      </c>
      <c r="M2892" t="s">
        <v>14060</v>
      </c>
      <c r="N2892" t="s">
        <v>14055</v>
      </c>
      <c r="O2892">
        <v>76</v>
      </c>
      <c r="P2892" t="s">
        <v>12941</v>
      </c>
      <c r="Q2892">
        <v>654</v>
      </c>
      <c r="R2892" t="s">
        <v>12492</v>
      </c>
      <c r="S2892">
        <v>416</v>
      </c>
      <c r="T2892" t="s">
        <v>14057</v>
      </c>
      <c r="U2892">
        <v>78</v>
      </c>
      <c r="V2892">
        <v>0</v>
      </c>
      <c r="W2892">
        <v>1306</v>
      </c>
      <c r="X2892">
        <v>0</v>
      </c>
      <c r="Y2892">
        <v>76398</v>
      </c>
      <c r="Z2892">
        <v>112</v>
      </c>
      <c r="AA2892">
        <v>258</v>
      </c>
      <c r="AB2892" t="s">
        <v>14059</v>
      </c>
    </row>
    <row r="2893" spans="1:28" x14ac:dyDescent="0.3">
      <c r="A2893" s="4" t="s">
        <v>14061</v>
      </c>
      <c r="B2893" t="s">
        <v>67</v>
      </c>
      <c r="C2893" t="s">
        <v>68</v>
      </c>
      <c r="D2893" t="s">
        <v>58</v>
      </c>
      <c r="E2893">
        <v>2002</v>
      </c>
      <c r="F2893">
        <v>96</v>
      </c>
      <c r="G2893" t="s">
        <v>4085</v>
      </c>
      <c r="H2893" t="s">
        <v>14062</v>
      </c>
      <c r="I2893" s="4">
        <v>12000000</v>
      </c>
      <c r="J2893" s="4">
        <v>31597131</v>
      </c>
      <c r="K2893">
        <v>6.8</v>
      </c>
      <c r="L2893">
        <v>1.85</v>
      </c>
      <c r="M2893" t="s">
        <v>612</v>
      </c>
      <c r="N2893" t="s">
        <v>13136</v>
      </c>
      <c r="O2893">
        <v>132</v>
      </c>
      <c r="P2893" t="s">
        <v>837</v>
      </c>
      <c r="Q2893">
        <v>49000</v>
      </c>
      <c r="R2893" t="s">
        <v>3244</v>
      </c>
      <c r="S2893">
        <v>989</v>
      </c>
      <c r="T2893" t="s">
        <v>1711</v>
      </c>
      <c r="U2893">
        <v>933</v>
      </c>
      <c r="V2893">
        <v>0</v>
      </c>
      <c r="W2893">
        <v>52138</v>
      </c>
      <c r="X2893">
        <v>0</v>
      </c>
      <c r="Y2893">
        <v>97938</v>
      </c>
      <c r="Z2893">
        <v>207</v>
      </c>
      <c r="AA2893">
        <v>605</v>
      </c>
      <c r="AB2893" t="s">
        <v>14063</v>
      </c>
    </row>
    <row r="2894" spans="1:28" x14ac:dyDescent="0.3">
      <c r="A2894" s="4" t="s">
        <v>14065</v>
      </c>
      <c r="B2894" t="s">
        <v>67</v>
      </c>
      <c r="C2894" t="s">
        <v>68</v>
      </c>
      <c r="D2894" t="s">
        <v>58</v>
      </c>
      <c r="E2894">
        <v>2008</v>
      </c>
      <c r="F2894">
        <v>89</v>
      </c>
      <c r="G2894" t="s">
        <v>4341</v>
      </c>
      <c r="H2894" t="s">
        <v>14066</v>
      </c>
      <c r="I2894" s="4">
        <v>12000000</v>
      </c>
      <c r="J2894" s="4">
        <v>31691811</v>
      </c>
      <c r="K2894">
        <v>6</v>
      </c>
      <c r="L2894">
        <v>1.85</v>
      </c>
      <c r="M2894" t="s">
        <v>612</v>
      </c>
      <c r="N2894" t="s">
        <v>14064</v>
      </c>
      <c r="O2894">
        <v>66</v>
      </c>
      <c r="P2894" t="s">
        <v>6400</v>
      </c>
      <c r="Q2894">
        <v>137000</v>
      </c>
      <c r="R2894" t="s">
        <v>3725</v>
      </c>
      <c r="S2894">
        <v>1000</v>
      </c>
      <c r="T2894" t="s">
        <v>5235</v>
      </c>
      <c r="U2894">
        <v>1000</v>
      </c>
      <c r="V2894">
        <v>0</v>
      </c>
      <c r="W2894">
        <v>140268</v>
      </c>
      <c r="X2894">
        <v>0</v>
      </c>
      <c r="Y2894">
        <v>57446</v>
      </c>
      <c r="Z2894">
        <v>198</v>
      </c>
      <c r="AA2894">
        <v>369</v>
      </c>
      <c r="AB2894" t="s">
        <v>14067</v>
      </c>
    </row>
    <row r="2895" spans="1:28" x14ac:dyDescent="0.3">
      <c r="A2895" s="4" t="s">
        <v>14069</v>
      </c>
      <c r="B2895" t="s">
        <v>67</v>
      </c>
      <c r="C2895" t="s">
        <v>68</v>
      </c>
      <c r="D2895" t="s">
        <v>58</v>
      </c>
      <c r="E2895">
        <v>2008</v>
      </c>
      <c r="F2895">
        <v>92</v>
      </c>
      <c r="G2895" t="s">
        <v>5108</v>
      </c>
      <c r="H2895" t="s">
        <v>14070</v>
      </c>
      <c r="I2895" s="4">
        <v>12000000</v>
      </c>
      <c r="J2895" s="4">
        <v>31397498</v>
      </c>
      <c r="K2895">
        <v>5.4</v>
      </c>
      <c r="L2895">
        <v>2.35</v>
      </c>
      <c r="M2895" t="s">
        <v>69</v>
      </c>
      <c r="N2895" t="s">
        <v>14068</v>
      </c>
      <c r="O2895">
        <v>0</v>
      </c>
      <c r="P2895" t="s">
        <v>516</v>
      </c>
      <c r="Q2895">
        <v>17000</v>
      </c>
      <c r="R2895" t="s">
        <v>2053</v>
      </c>
      <c r="S2895">
        <v>527</v>
      </c>
      <c r="T2895" t="s">
        <v>5908</v>
      </c>
      <c r="U2895">
        <v>451</v>
      </c>
      <c r="V2895">
        <v>0</v>
      </c>
      <c r="W2895">
        <v>18765</v>
      </c>
      <c r="X2895">
        <v>1</v>
      </c>
      <c r="Y2895">
        <v>44130</v>
      </c>
      <c r="Z2895">
        <v>172</v>
      </c>
      <c r="AA2895">
        <v>156</v>
      </c>
      <c r="AB2895" t="s">
        <v>14071</v>
      </c>
    </row>
    <row r="2896" spans="1:28" x14ac:dyDescent="0.3">
      <c r="A2896" s="4" t="s">
        <v>14073</v>
      </c>
      <c r="B2896" t="s">
        <v>67</v>
      </c>
      <c r="C2896" t="s">
        <v>68</v>
      </c>
      <c r="D2896" t="s">
        <v>58</v>
      </c>
      <c r="E2896">
        <v>2004</v>
      </c>
      <c r="F2896">
        <v>97</v>
      </c>
      <c r="G2896" t="s">
        <v>10</v>
      </c>
      <c r="H2896" t="s">
        <v>14074</v>
      </c>
      <c r="I2896" s="4">
        <v>12000000</v>
      </c>
      <c r="J2896" s="4">
        <v>31179516</v>
      </c>
      <c r="K2896">
        <v>4.3</v>
      </c>
      <c r="L2896">
        <v>2.35</v>
      </c>
      <c r="M2896" t="s">
        <v>69</v>
      </c>
      <c r="N2896" t="s">
        <v>14072</v>
      </c>
      <c r="O2896">
        <v>4</v>
      </c>
      <c r="P2896" t="s">
        <v>1778</v>
      </c>
      <c r="Q2896">
        <v>1000</v>
      </c>
      <c r="R2896" t="s">
        <v>7573</v>
      </c>
      <c r="S2896">
        <v>1000</v>
      </c>
      <c r="T2896" t="s">
        <v>12183</v>
      </c>
      <c r="U2896">
        <v>826</v>
      </c>
      <c r="V2896">
        <v>243</v>
      </c>
      <c r="W2896">
        <v>5006</v>
      </c>
      <c r="X2896">
        <v>5</v>
      </c>
      <c r="Y2896">
        <v>5928</v>
      </c>
      <c r="Z2896">
        <v>45</v>
      </c>
      <c r="AA2896">
        <v>49</v>
      </c>
      <c r="AB2896" t="s">
        <v>14075</v>
      </c>
    </row>
    <row r="2897" spans="1:28" x14ac:dyDescent="0.3">
      <c r="A2897" s="4" t="s">
        <v>14076</v>
      </c>
      <c r="B2897" t="s">
        <v>67</v>
      </c>
      <c r="C2897" t="s">
        <v>68</v>
      </c>
      <c r="D2897" t="s">
        <v>58</v>
      </c>
      <c r="E2897">
        <v>2001</v>
      </c>
      <c r="F2897">
        <v>93</v>
      </c>
      <c r="G2897" t="s">
        <v>2802</v>
      </c>
      <c r="H2897" t="s">
        <v>14077</v>
      </c>
      <c r="I2897" s="4">
        <v>12000000</v>
      </c>
      <c r="J2897" s="4">
        <v>31155435</v>
      </c>
      <c r="K2897">
        <v>6.2</v>
      </c>
      <c r="L2897">
        <v>1.85</v>
      </c>
      <c r="M2897" t="s">
        <v>612</v>
      </c>
      <c r="N2897" t="s">
        <v>4603</v>
      </c>
      <c r="O2897">
        <v>58</v>
      </c>
      <c r="P2897" t="s">
        <v>3319</v>
      </c>
      <c r="Q2897">
        <v>995</v>
      </c>
      <c r="R2897" t="s">
        <v>442</v>
      </c>
      <c r="S2897">
        <v>729</v>
      </c>
      <c r="T2897" t="s">
        <v>1353</v>
      </c>
      <c r="U2897">
        <v>722</v>
      </c>
      <c r="V2897">
        <v>0</v>
      </c>
      <c r="W2897">
        <v>6105</v>
      </c>
      <c r="X2897">
        <v>2</v>
      </c>
      <c r="Y2897">
        <v>42644</v>
      </c>
      <c r="Z2897">
        <v>34</v>
      </c>
      <c r="AA2897">
        <v>102</v>
      </c>
      <c r="AB2897" t="s">
        <v>14078</v>
      </c>
    </row>
    <row r="2898" spans="1:28" x14ac:dyDescent="0.3">
      <c r="A2898" s="4" t="s">
        <v>14082</v>
      </c>
      <c r="B2898" t="s">
        <v>67</v>
      </c>
      <c r="C2898" t="s">
        <v>68</v>
      </c>
      <c r="D2898" t="s">
        <v>58</v>
      </c>
      <c r="E2898">
        <v>1992</v>
      </c>
      <c r="F2898">
        <v>89</v>
      </c>
      <c r="G2898" t="s">
        <v>14081</v>
      </c>
      <c r="H2898" t="s">
        <v>14083</v>
      </c>
      <c r="I2898" s="4">
        <v>12000000</v>
      </c>
      <c r="J2898" s="4">
        <v>27281507</v>
      </c>
      <c r="K2898">
        <v>7.7</v>
      </c>
      <c r="L2898">
        <v>1.85</v>
      </c>
      <c r="M2898" t="s">
        <v>304</v>
      </c>
      <c r="N2898" t="s">
        <v>14079</v>
      </c>
      <c r="O2898">
        <v>53</v>
      </c>
      <c r="P2898" t="s">
        <v>7376</v>
      </c>
      <c r="Q2898">
        <v>227</v>
      </c>
      <c r="R2898" t="s">
        <v>14080</v>
      </c>
      <c r="S2898">
        <v>94</v>
      </c>
      <c r="T2898" t="s">
        <v>5761</v>
      </c>
      <c r="U2898">
        <v>84</v>
      </c>
      <c r="V2898">
        <v>0</v>
      </c>
      <c r="W2898">
        <v>534</v>
      </c>
      <c r="X2898">
        <v>0</v>
      </c>
      <c r="Y2898">
        <v>33850</v>
      </c>
      <c r="Z2898">
        <v>75</v>
      </c>
      <c r="AA2898">
        <v>147</v>
      </c>
      <c r="AB2898" t="s">
        <v>14084</v>
      </c>
    </row>
    <row r="2899" spans="1:28" x14ac:dyDescent="0.3">
      <c r="A2899" s="4" t="s">
        <v>14085</v>
      </c>
      <c r="B2899" t="s">
        <v>67</v>
      </c>
      <c r="C2899" t="s">
        <v>68</v>
      </c>
      <c r="D2899" t="s">
        <v>24160</v>
      </c>
      <c r="E2899">
        <v>2002</v>
      </c>
      <c r="F2899">
        <v>123</v>
      </c>
      <c r="G2899" t="s">
        <v>6324</v>
      </c>
      <c r="H2899" t="s">
        <v>14086</v>
      </c>
      <c r="I2899" s="4">
        <v>12000000</v>
      </c>
      <c r="J2899" s="4">
        <v>25776062</v>
      </c>
      <c r="K2899">
        <v>7.4</v>
      </c>
      <c r="L2899">
        <v>1.85</v>
      </c>
      <c r="M2899" t="s">
        <v>612</v>
      </c>
      <c r="N2899" t="s">
        <v>5882</v>
      </c>
      <c r="O2899">
        <v>278</v>
      </c>
      <c r="P2899" t="s">
        <v>520</v>
      </c>
      <c r="Q2899">
        <v>4000</v>
      </c>
      <c r="R2899" t="s">
        <v>2694</v>
      </c>
      <c r="S2899">
        <v>1000</v>
      </c>
      <c r="T2899" t="s">
        <v>5371</v>
      </c>
      <c r="U2899">
        <v>898</v>
      </c>
      <c r="V2899">
        <v>0</v>
      </c>
      <c r="W2899">
        <v>7072</v>
      </c>
      <c r="X2899">
        <v>0</v>
      </c>
      <c r="Y2899">
        <v>61651</v>
      </c>
      <c r="Z2899">
        <v>128</v>
      </c>
      <c r="AA2899">
        <v>271</v>
      </c>
      <c r="AB2899" t="s">
        <v>14087</v>
      </c>
    </row>
    <row r="2900" spans="1:28" x14ac:dyDescent="0.3">
      <c r="A2900" s="4" t="s">
        <v>14091</v>
      </c>
      <c r="B2900" t="s">
        <v>67</v>
      </c>
      <c r="C2900" t="s">
        <v>68</v>
      </c>
      <c r="D2900" t="s">
        <v>58</v>
      </c>
      <c r="E2900">
        <v>2012</v>
      </c>
      <c r="F2900">
        <v>93</v>
      </c>
      <c r="G2900" t="s">
        <v>4078</v>
      </c>
      <c r="H2900" t="s">
        <v>14093</v>
      </c>
      <c r="I2900" s="4">
        <v>12000000</v>
      </c>
      <c r="J2900" s="4">
        <v>25240988</v>
      </c>
      <c r="K2900">
        <v>5.9</v>
      </c>
      <c r="L2900">
        <v>1.85</v>
      </c>
      <c r="M2900" t="s">
        <v>122</v>
      </c>
      <c r="N2900" t="s">
        <v>14088</v>
      </c>
      <c r="O2900">
        <v>4</v>
      </c>
      <c r="P2900" t="s">
        <v>14090</v>
      </c>
      <c r="Q2900">
        <v>28</v>
      </c>
      <c r="R2900" t="s">
        <v>14089</v>
      </c>
      <c r="S2900">
        <v>9</v>
      </c>
      <c r="T2900" t="s">
        <v>14092</v>
      </c>
      <c r="U2900">
        <v>8</v>
      </c>
      <c r="V2900">
        <v>0</v>
      </c>
      <c r="W2900">
        <v>52</v>
      </c>
      <c r="X2900">
        <v>0</v>
      </c>
      <c r="Y2900">
        <v>12383</v>
      </c>
      <c r="Z2900">
        <v>68</v>
      </c>
      <c r="AA2900">
        <v>50</v>
      </c>
      <c r="AB2900" t="s">
        <v>14094</v>
      </c>
    </row>
    <row r="2901" spans="1:28" x14ac:dyDescent="0.3">
      <c r="A2901" s="4" t="s">
        <v>14096</v>
      </c>
      <c r="B2901" t="s">
        <v>67</v>
      </c>
      <c r="C2901" t="s">
        <v>68</v>
      </c>
      <c r="D2901" t="s">
        <v>58</v>
      </c>
      <c r="E2901">
        <v>2014</v>
      </c>
      <c r="F2901">
        <v>133</v>
      </c>
      <c r="G2901" t="s">
        <v>241</v>
      </c>
      <c r="H2901" t="s">
        <v>14098</v>
      </c>
      <c r="I2901" s="4">
        <v>12000000</v>
      </c>
      <c r="J2901" s="4">
        <v>124868837</v>
      </c>
      <c r="K2901">
        <v>7.8</v>
      </c>
      <c r="L2901">
        <v>1.85</v>
      </c>
      <c r="M2901" t="s">
        <v>69</v>
      </c>
      <c r="N2901" t="s">
        <v>14095</v>
      </c>
      <c r="O2901">
        <v>131</v>
      </c>
      <c r="P2901" t="s">
        <v>10685</v>
      </c>
      <c r="Q2901">
        <v>8000</v>
      </c>
      <c r="R2901" t="s">
        <v>6528</v>
      </c>
      <c r="S2901">
        <v>1000</v>
      </c>
      <c r="T2901" t="s">
        <v>14097</v>
      </c>
      <c r="U2901">
        <v>733</v>
      </c>
      <c r="V2901">
        <v>93000</v>
      </c>
      <c r="W2901">
        <v>10565</v>
      </c>
      <c r="X2901">
        <v>0</v>
      </c>
      <c r="Y2901">
        <v>249688</v>
      </c>
      <c r="Z2901">
        <v>326</v>
      </c>
      <c r="AA2901">
        <v>548</v>
      </c>
      <c r="AB2901" t="s">
        <v>14099</v>
      </c>
    </row>
    <row r="2902" spans="1:28" x14ac:dyDescent="0.3">
      <c r="A2902" s="4" t="s">
        <v>14100</v>
      </c>
      <c r="B2902" t="s">
        <v>67</v>
      </c>
      <c r="C2902" t="s">
        <v>68</v>
      </c>
      <c r="D2902" t="s">
        <v>58</v>
      </c>
      <c r="E2902">
        <v>1998</v>
      </c>
      <c r="F2902">
        <v>121</v>
      </c>
      <c r="G2902" t="s">
        <v>1954</v>
      </c>
      <c r="H2902" t="s">
        <v>14101</v>
      </c>
      <c r="I2902" s="4">
        <v>12000000</v>
      </c>
      <c r="J2902" s="4">
        <v>22905674</v>
      </c>
      <c r="K2902">
        <v>7.4</v>
      </c>
      <c r="L2902">
        <v>2.35</v>
      </c>
      <c r="M2902" t="s">
        <v>612</v>
      </c>
      <c r="N2902" t="s">
        <v>4432</v>
      </c>
      <c r="O2902">
        <v>131</v>
      </c>
      <c r="P2902" t="s">
        <v>1181</v>
      </c>
      <c r="Q2902">
        <v>13000</v>
      </c>
      <c r="R2902" t="s">
        <v>3274</v>
      </c>
      <c r="S2902">
        <v>940</v>
      </c>
      <c r="T2902" t="s">
        <v>5586</v>
      </c>
      <c r="U2902">
        <v>599</v>
      </c>
      <c r="V2902">
        <v>0</v>
      </c>
      <c r="W2902">
        <v>14890</v>
      </c>
      <c r="X2902">
        <v>2</v>
      </c>
      <c r="Y2902">
        <v>121676</v>
      </c>
      <c r="Z2902">
        <v>128</v>
      </c>
      <c r="AA2902">
        <v>290</v>
      </c>
      <c r="AB2902" t="s">
        <v>14102</v>
      </c>
    </row>
    <row r="2903" spans="1:28" x14ac:dyDescent="0.3">
      <c r="A2903" s="4" t="s">
        <v>14103</v>
      </c>
      <c r="B2903" t="s">
        <v>67</v>
      </c>
      <c r="C2903" t="s">
        <v>68</v>
      </c>
      <c r="D2903" t="s">
        <v>58</v>
      </c>
      <c r="E2903">
        <v>2014</v>
      </c>
      <c r="F2903">
        <v>102</v>
      </c>
      <c r="G2903" t="s">
        <v>1700</v>
      </c>
      <c r="H2903" t="s">
        <v>14104</v>
      </c>
      <c r="I2903" s="4">
        <v>12000000</v>
      </c>
      <c r="J2903" s="4">
        <v>25277561</v>
      </c>
      <c r="K2903">
        <v>6.5</v>
      </c>
      <c r="L2903">
        <v>2.35</v>
      </c>
      <c r="M2903" t="s">
        <v>612</v>
      </c>
      <c r="N2903" t="s">
        <v>7222</v>
      </c>
      <c r="O2903">
        <v>0</v>
      </c>
      <c r="P2903" t="s">
        <v>1007</v>
      </c>
      <c r="Q2903">
        <v>3000</v>
      </c>
      <c r="R2903" t="s">
        <v>3907</v>
      </c>
      <c r="S2903">
        <v>966</v>
      </c>
      <c r="T2903" t="s">
        <v>9665</v>
      </c>
      <c r="U2903">
        <v>555</v>
      </c>
      <c r="V2903">
        <v>0</v>
      </c>
      <c r="W2903">
        <v>5592</v>
      </c>
      <c r="X2903">
        <v>10</v>
      </c>
      <c r="Y2903">
        <v>21672</v>
      </c>
      <c r="Z2903">
        <v>161</v>
      </c>
      <c r="AA2903">
        <v>93</v>
      </c>
      <c r="AB2903" t="s">
        <v>14105</v>
      </c>
    </row>
    <row r="2904" spans="1:28" x14ac:dyDescent="0.3">
      <c r="A2904" s="4" t="s">
        <v>14108</v>
      </c>
      <c r="B2904" t="s">
        <v>67</v>
      </c>
      <c r="C2904" t="s">
        <v>68</v>
      </c>
      <c r="D2904" t="s">
        <v>58</v>
      </c>
      <c r="E2904">
        <v>1979</v>
      </c>
      <c r="F2904">
        <v>102</v>
      </c>
      <c r="G2904" t="s">
        <v>10204</v>
      </c>
      <c r="H2904" t="s">
        <v>14110</v>
      </c>
      <c r="I2904" s="4">
        <v>12000000</v>
      </c>
      <c r="J2904" s="4" t="s">
        <v>24161</v>
      </c>
      <c r="K2904">
        <v>5.4</v>
      </c>
      <c r="L2904">
        <v>2.35</v>
      </c>
      <c r="M2904" t="s">
        <v>122</v>
      </c>
      <c r="N2904" t="s">
        <v>4717</v>
      </c>
      <c r="O2904">
        <v>287</v>
      </c>
      <c r="P2904" t="s">
        <v>14107</v>
      </c>
      <c r="Q2904">
        <v>452</v>
      </c>
      <c r="R2904" t="s">
        <v>14106</v>
      </c>
      <c r="S2904">
        <v>122</v>
      </c>
      <c r="T2904" t="s">
        <v>14109</v>
      </c>
      <c r="U2904">
        <v>79</v>
      </c>
      <c r="V2904">
        <v>902</v>
      </c>
      <c r="W2904">
        <v>729</v>
      </c>
      <c r="X2904">
        <v>1</v>
      </c>
      <c r="Y2904">
        <v>3000</v>
      </c>
      <c r="Z2904">
        <v>70</v>
      </c>
      <c r="AA2904">
        <v>75</v>
      </c>
      <c r="AB2904" t="s">
        <v>14111</v>
      </c>
    </row>
    <row r="2905" spans="1:28" x14ac:dyDescent="0.3">
      <c r="A2905" s="4" t="s">
        <v>14113</v>
      </c>
      <c r="B2905" t="s">
        <v>67</v>
      </c>
      <c r="C2905" t="s">
        <v>68</v>
      </c>
      <c r="D2905" t="s">
        <v>58</v>
      </c>
      <c r="E2905">
        <v>1999</v>
      </c>
      <c r="F2905">
        <v>99</v>
      </c>
      <c r="G2905" t="s">
        <v>3046</v>
      </c>
      <c r="H2905" t="s">
        <v>14115</v>
      </c>
      <c r="I2905" s="4">
        <v>12000000</v>
      </c>
      <c r="J2905" s="4">
        <v>21133087</v>
      </c>
      <c r="K2905">
        <v>7</v>
      </c>
      <c r="L2905">
        <v>1.85</v>
      </c>
      <c r="M2905" t="s">
        <v>612</v>
      </c>
      <c r="N2905" t="s">
        <v>4410</v>
      </c>
      <c r="O2905">
        <v>192</v>
      </c>
      <c r="P2905" t="s">
        <v>7936</v>
      </c>
      <c r="Q2905">
        <v>347</v>
      </c>
      <c r="R2905" t="s">
        <v>14112</v>
      </c>
      <c r="S2905">
        <v>301</v>
      </c>
      <c r="T2905" t="s">
        <v>14114</v>
      </c>
      <c r="U2905">
        <v>282</v>
      </c>
      <c r="V2905">
        <v>0</v>
      </c>
      <c r="W2905">
        <v>1254</v>
      </c>
      <c r="X2905">
        <v>0</v>
      </c>
      <c r="Y2905">
        <v>62468</v>
      </c>
      <c r="Z2905">
        <v>164</v>
      </c>
      <c r="AA2905">
        <v>374</v>
      </c>
      <c r="AB2905" t="s">
        <v>14116</v>
      </c>
    </row>
    <row r="2906" spans="1:28" x14ac:dyDescent="0.3">
      <c r="A2906" s="4" t="s">
        <v>24114</v>
      </c>
      <c r="B2906" t="s">
        <v>67</v>
      </c>
      <c r="C2906" t="s">
        <v>68</v>
      </c>
      <c r="D2906" t="s">
        <v>58</v>
      </c>
      <c r="E2906" t="s">
        <v>24161</v>
      </c>
      <c r="F2906">
        <v>55</v>
      </c>
      <c r="G2906" t="s">
        <v>14118</v>
      </c>
      <c r="H2906" t="s">
        <v>14120</v>
      </c>
      <c r="I2906" s="4" t="s">
        <v>24161</v>
      </c>
      <c r="J2906" s="4" t="s">
        <v>24161</v>
      </c>
      <c r="K2906">
        <v>8.6</v>
      </c>
      <c r="L2906">
        <v>16</v>
      </c>
      <c r="M2906" t="s">
        <v>2652</v>
      </c>
      <c r="N2906" t="s">
        <v>24161</v>
      </c>
      <c r="O2906" t="s">
        <v>24161</v>
      </c>
      <c r="P2906" t="s">
        <v>1140</v>
      </c>
      <c r="Q2906">
        <v>1000</v>
      </c>
      <c r="R2906" t="s">
        <v>14117</v>
      </c>
      <c r="S2906">
        <v>939</v>
      </c>
      <c r="T2906" t="s">
        <v>14119</v>
      </c>
      <c r="U2906">
        <v>898</v>
      </c>
      <c r="V2906">
        <v>31000</v>
      </c>
      <c r="W2906">
        <v>6091</v>
      </c>
      <c r="X2906">
        <v>2</v>
      </c>
      <c r="Y2906">
        <v>173172</v>
      </c>
      <c r="Z2906">
        <v>68</v>
      </c>
      <c r="AA2906">
        <v>302</v>
      </c>
      <c r="AB2906" t="s">
        <v>14121</v>
      </c>
    </row>
    <row r="2907" spans="1:28" x14ac:dyDescent="0.3">
      <c r="A2907" s="4" t="s">
        <v>14123</v>
      </c>
      <c r="B2907" t="s">
        <v>67</v>
      </c>
      <c r="C2907" t="s">
        <v>86</v>
      </c>
      <c r="D2907" t="s">
        <v>58</v>
      </c>
      <c r="E2907">
        <v>2013</v>
      </c>
      <c r="F2907">
        <v>98</v>
      </c>
      <c r="G2907" t="s">
        <v>1566</v>
      </c>
      <c r="H2907" t="s">
        <v>14125</v>
      </c>
      <c r="I2907" s="4">
        <v>12000000</v>
      </c>
      <c r="J2907" s="4">
        <v>37707719</v>
      </c>
      <c r="K2907">
        <v>7.6</v>
      </c>
      <c r="L2907">
        <v>1.85</v>
      </c>
      <c r="M2907" t="s">
        <v>69</v>
      </c>
      <c r="N2907" t="s">
        <v>5647</v>
      </c>
      <c r="O2907">
        <v>350</v>
      </c>
      <c r="P2907" t="s">
        <v>839</v>
      </c>
      <c r="Q2907">
        <v>1000</v>
      </c>
      <c r="R2907" t="s">
        <v>14122</v>
      </c>
      <c r="S2907">
        <v>482</v>
      </c>
      <c r="T2907" t="s">
        <v>14124</v>
      </c>
      <c r="U2907">
        <v>322</v>
      </c>
      <c r="V2907">
        <v>37000</v>
      </c>
      <c r="W2907">
        <v>2376</v>
      </c>
      <c r="X2907">
        <v>2</v>
      </c>
      <c r="Y2907">
        <v>76094</v>
      </c>
      <c r="Z2907">
        <v>354</v>
      </c>
      <c r="AA2907">
        <v>233</v>
      </c>
      <c r="AB2907" t="s">
        <v>14126</v>
      </c>
    </row>
    <row r="2908" spans="1:28" x14ac:dyDescent="0.3">
      <c r="A2908" s="4" t="s">
        <v>14127</v>
      </c>
      <c r="B2908" t="s">
        <v>67</v>
      </c>
      <c r="C2908" t="s">
        <v>68</v>
      </c>
      <c r="D2908" t="s">
        <v>58</v>
      </c>
      <c r="E2908">
        <v>2005</v>
      </c>
      <c r="F2908">
        <v>118</v>
      </c>
      <c r="G2908" t="s">
        <v>2545</v>
      </c>
      <c r="H2908" t="s">
        <v>14128</v>
      </c>
      <c r="I2908" s="4">
        <v>9000000</v>
      </c>
      <c r="J2908" s="4">
        <v>18761993</v>
      </c>
      <c r="K2908">
        <v>6.9</v>
      </c>
      <c r="L2908">
        <v>2.35</v>
      </c>
      <c r="M2908" t="s">
        <v>612</v>
      </c>
      <c r="N2908" t="s">
        <v>11042</v>
      </c>
      <c r="O2908">
        <v>57</v>
      </c>
      <c r="P2908" t="s">
        <v>4009</v>
      </c>
      <c r="Q2908">
        <v>975</v>
      </c>
      <c r="R2908" t="s">
        <v>4640</v>
      </c>
      <c r="S2908">
        <v>931</v>
      </c>
      <c r="T2908" t="s">
        <v>2337</v>
      </c>
      <c r="U2908">
        <v>805</v>
      </c>
      <c r="V2908">
        <v>549</v>
      </c>
      <c r="W2908">
        <v>2944</v>
      </c>
      <c r="X2908">
        <v>1</v>
      </c>
      <c r="Y2908">
        <v>19007</v>
      </c>
      <c r="Z2908">
        <v>125</v>
      </c>
      <c r="AA2908">
        <v>219</v>
      </c>
      <c r="AB2908" t="s">
        <v>14129</v>
      </c>
    </row>
    <row r="2909" spans="1:28" x14ac:dyDescent="0.3">
      <c r="A2909" s="4" t="s">
        <v>14130</v>
      </c>
      <c r="B2909" t="s">
        <v>67</v>
      </c>
      <c r="C2909" t="s">
        <v>86</v>
      </c>
      <c r="D2909" t="s">
        <v>58</v>
      </c>
      <c r="E2909">
        <v>1978</v>
      </c>
      <c r="F2909">
        <v>125</v>
      </c>
      <c r="G2909" t="s">
        <v>4085</v>
      </c>
      <c r="H2909" t="s">
        <v>14131</v>
      </c>
      <c r="I2909" s="4">
        <v>12000000</v>
      </c>
      <c r="J2909" s="4" t="s">
        <v>24161</v>
      </c>
      <c r="K2909">
        <v>7</v>
      </c>
      <c r="L2909">
        <v>1.85</v>
      </c>
      <c r="M2909" t="s">
        <v>612</v>
      </c>
      <c r="N2909" t="s">
        <v>14055</v>
      </c>
      <c r="O2909">
        <v>76</v>
      </c>
      <c r="P2909" t="s">
        <v>3524</v>
      </c>
      <c r="Q2909">
        <v>1000</v>
      </c>
      <c r="R2909" t="s">
        <v>8272</v>
      </c>
      <c r="S2909">
        <v>837</v>
      </c>
      <c r="T2909" t="s">
        <v>11068</v>
      </c>
      <c r="U2909">
        <v>801</v>
      </c>
      <c r="V2909">
        <v>0</v>
      </c>
      <c r="W2909">
        <v>4659</v>
      </c>
      <c r="X2909">
        <v>3</v>
      </c>
      <c r="Y2909">
        <v>20660</v>
      </c>
      <c r="Z2909">
        <v>55</v>
      </c>
      <c r="AA2909">
        <v>123</v>
      </c>
      <c r="AB2909" t="s">
        <v>14132</v>
      </c>
    </row>
    <row r="2910" spans="1:28" x14ac:dyDescent="0.3">
      <c r="A2910" s="4" t="s">
        <v>14135</v>
      </c>
      <c r="B2910" t="s">
        <v>67</v>
      </c>
      <c r="C2910" t="s">
        <v>68</v>
      </c>
      <c r="D2910" t="s">
        <v>58</v>
      </c>
      <c r="E2910">
        <v>2006</v>
      </c>
      <c r="F2910">
        <v>104</v>
      </c>
      <c r="G2910" t="s">
        <v>2632</v>
      </c>
      <c r="H2910" t="s">
        <v>14137</v>
      </c>
      <c r="I2910" s="4">
        <v>12000000</v>
      </c>
      <c r="J2910" s="4">
        <v>18595716</v>
      </c>
      <c r="K2910">
        <v>5.3</v>
      </c>
      <c r="L2910">
        <v>1.85</v>
      </c>
      <c r="M2910" t="s">
        <v>122</v>
      </c>
      <c r="N2910" t="s">
        <v>12868</v>
      </c>
      <c r="O2910">
        <v>20</v>
      </c>
      <c r="P2910" t="s">
        <v>14134</v>
      </c>
      <c r="Q2910">
        <v>836</v>
      </c>
      <c r="R2910" t="s">
        <v>14133</v>
      </c>
      <c r="S2910">
        <v>826</v>
      </c>
      <c r="T2910" t="s">
        <v>14136</v>
      </c>
      <c r="U2910">
        <v>717</v>
      </c>
      <c r="V2910">
        <v>0</v>
      </c>
      <c r="W2910">
        <v>3963</v>
      </c>
      <c r="X2910">
        <v>3</v>
      </c>
      <c r="Y2910">
        <v>30462</v>
      </c>
      <c r="Z2910">
        <v>66</v>
      </c>
      <c r="AA2910">
        <v>150</v>
      </c>
      <c r="AB2910" t="s">
        <v>14138</v>
      </c>
    </row>
    <row r="2911" spans="1:28" x14ac:dyDescent="0.3">
      <c r="A2911" s="4" t="s">
        <v>14140</v>
      </c>
      <c r="B2911" t="s">
        <v>67</v>
      </c>
      <c r="C2911" t="s">
        <v>68</v>
      </c>
      <c r="D2911" t="s">
        <v>58</v>
      </c>
      <c r="E2911">
        <v>2015</v>
      </c>
      <c r="F2911">
        <v>109</v>
      </c>
      <c r="G2911" t="s">
        <v>3841</v>
      </c>
      <c r="H2911" t="s">
        <v>14142</v>
      </c>
      <c r="I2911" s="4">
        <v>12000000</v>
      </c>
      <c r="J2911" s="4">
        <v>31990064</v>
      </c>
      <c r="K2911">
        <v>6.4</v>
      </c>
      <c r="L2911">
        <v>2.35</v>
      </c>
      <c r="M2911" t="s">
        <v>69</v>
      </c>
      <c r="N2911" t="s">
        <v>14139</v>
      </c>
      <c r="O2911">
        <v>14</v>
      </c>
      <c r="P2911" t="s">
        <v>14097</v>
      </c>
      <c r="Q2911">
        <v>733</v>
      </c>
      <c r="R2911" t="s">
        <v>967</v>
      </c>
      <c r="S2911">
        <v>558</v>
      </c>
      <c r="T2911" t="s">
        <v>14141</v>
      </c>
      <c r="U2911">
        <v>376</v>
      </c>
      <c r="V2911">
        <v>0</v>
      </c>
      <c r="W2911">
        <v>2753</v>
      </c>
      <c r="X2911">
        <v>2</v>
      </c>
      <c r="Y2911">
        <v>63390</v>
      </c>
      <c r="Z2911">
        <v>191</v>
      </c>
      <c r="AA2911">
        <v>160</v>
      </c>
      <c r="AB2911" t="s">
        <v>14143</v>
      </c>
    </row>
    <row r="2912" spans="1:28" x14ac:dyDescent="0.3">
      <c r="A2912" s="4" t="s">
        <v>14145</v>
      </c>
      <c r="B2912" t="s">
        <v>67</v>
      </c>
      <c r="C2912" t="s">
        <v>68</v>
      </c>
      <c r="D2912" t="s">
        <v>58</v>
      </c>
      <c r="E2912">
        <v>2004</v>
      </c>
      <c r="F2912">
        <v>86</v>
      </c>
      <c r="G2912" t="s">
        <v>10</v>
      </c>
      <c r="H2912" t="s">
        <v>14146</v>
      </c>
      <c r="I2912" s="4" t="s">
        <v>24161</v>
      </c>
      <c r="J2912" s="4">
        <v>17321573</v>
      </c>
      <c r="K2912">
        <v>4.5</v>
      </c>
      <c r="L2912">
        <v>1.85</v>
      </c>
      <c r="M2912" t="s">
        <v>69</v>
      </c>
      <c r="N2912" t="s">
        <v>14144</v>
      </c>
      <c r="O2912">
        <v>17</v>
      </c>
      <c r="P2912" t="s">
        <v>2021</v>
      </c>
      <c r="Q2912">
        <v>873</v>
      </c>
      <c r="R2912" t="s">
        <v>2215</v>
      </c>
      <c r="S2912">
        <v>691</v>
      </c>
      <c r="T2912" t="s">
        <v>523</v>
      </c>
      <c r="U2912">
        <v>581</v>
      </c>
      <c r="V2912">
        <v>151</v>
      </c>
      <c r="W2912">
        <v>3646</v>
      </c>
      <c r="X2912">
        <v>5</v>
      </c>
      <c r="Y2912">
        <v>3119</v>
      </c>
      <c r="Z2912">
        <v>33</v>
      </c>
      <c r="AA2912">
        <v>18</v>
      </c>
      <c r="AB2912" t="s">
        <v>14147</v>
      </c>
    </row>
    <row r="2913" spans="1:28" x14ac:dyDescent="0.3">
      <c r="A2913" s="4" t="s">
        <v>14148</v>
      </c>
      <c r="B2913" t="s">
        <v>67</v>
      </c>
      <c r="C2913" t="s">
        <v>68</v>
      </c>
      <c r="D2913" t="s">
        <v>24160</v>
      </c>
      <c r="E2913">
        <v>2013</v>
      </c>
      <c r="F2913">
        <v>115</v>
      </c>
      <c r="G2913" t="s">
        <v>5385</v>
      </c>
      <c r="H2913" t="s">
        <v>14149</v>
      </c>
      <c r="I2913" s="4">
        <v>12000000</v>
      </c>
      <c r="J2913" s="4">
        <v>17613460</v>
      </c>
      <c r="K2913">
        <v>7.8</v>
      </c>
      <c r="L2913">
        <v>2.35</v>
      </c>
      <c r="M2913" t="s">
        <v>612</v>
      </c>
      <c r="N2913" t="s">
        <v>8183</v>
      </c>
      <c r="O2913">
        <v>729</v>
      </c>
      <c r="P2913" t="s">
        <v>2828</v>
      </c>
      <c r="Q2913">
        <v>1000</v>
      </c>
      <c r="R2913" t="s">
        <v>10416</v>
      </c>
      <c r="S2913">
        <v>844</v>
      </c>
      <c r="T2913" t="s">
        <v>2120</v>
      </c>
      <c r="U2913">
        <v>622</v>
      </c>
      <c r="V2913">
        <v>28000</v>
      </c>
      <c r="W2913">
        <v>3798</v>
      </c>
      <c r="X2913">
        <v>0</v>
      </c>
      <c r="Y2913">
        <v>91082</v>
      </c>
      <c r="Z2913">
        <v>433</v>
      </c>
      <c r="AA2913">
        <v>274</v>
      </c>
      <c r="AB2913" t="s">
        <v>14150</v>
      </c>
    </row>
    <row r="2914" spans="1:28" x14ac:dyDescent="0.3">
      <c r="A2914" s="4" t="s">
        <v>14152</v>
      </c>
      <c r="B2914" t="s">
        <v>67</v>
      </c>
      <c r="C2914" t="s">
        <v>68</v>
      </c>
      <c r="D2914" t="s">
        <v>58</v>
      </c>
      <c r="E2914">
        <v>1995</v>
      </c>
      <c r="F2914">
        <v>92</v>
      </c>
      <c r="G2914" t="s">
        <v>8932</v>
      </c>
      <c r="H2914" t="s">
        <v>14153</v>
      </c>
      <c r="I2914" s="4">
        <v>13000000</v>
      </c>
      <c r="J2914" s="4">
        <v>21088568</v>
      </c>
      <c r="K2914">
        <v>6.7</v>
      </c>
      <c r="L2914">
        <v>1.85</v>
      </c>
      <c r="M2914" t="s">
        <v>612</v>
      </c>
      <c r="N2914" t="s">
        <v>14151</v>
      </c>
      <c r="O2914">
        <v>226</v>
      </c>
      <c r="P2914" t="s">
        <v>62</v>
      </c>
      <c r="Q2914">
        <v>1000</v>
      </c>
      <c r="R2914" t="s">
        <v>828</v>
      </c>
      <c r="S2914">
        <v>851</v>
      </c>
      <c r="T2914" t="s">
        <v>3558</v>
      </c>
      <c r="U2914">
        <v>580</v>
      </c>
      <c r="V2914">
        <v>0</v>
      </c>
      <c r="W2914">
        <v>3931</v>
      </c>
      <c r="X2914">
        <v>1</v>
      </c>
      <c r="Y2914">
        <v>16646</v>
      </c>
      <c r="Z2914">
        <v>66</v>
      </c>
      <c r="AA2914">
        <v>104</v>
      </c>
      <c r="AB2914" t="s">
        <v>14154</v>
      </c>
    </row>
    <row r="2915" spans="1:28" x14ac:dyDescent="0.3">
      <c r="A2915" s="4" t="s">
        <v>14156</v>
      </c>
      <c r="B2915" t="s">
        <v>67</v>
      </c>
      <c r="C2915" t="s">
        <v>68</v>
      </c>
      <c r="D2915" t="s">
        <v>58</v>
      </c>
      <c r="E2915">
        <v>2001</v>
      </c>
      <c r="F2915">
        <v>91</v>
      </c>
      <c r="G2915" t="s">
        <v>14155</v>
      </c>
      <c r="H2915" t="s">
        <v>14157</v>
      </c>
      <c r="I2915" s="4">
        <v>12000000</v>
      </c>
      <c r="J2915" s="4">
        <v>17292381</v>
      </c>
      <c r="K2915">
        <v>5.3</v>
      </c>
      <c r="L2915">
        <v>1.85</v>
      </c>
      <c r="M2915" t="s">
        <v>122</v>
      </c>
      <c r="N2915" t="s">
        <v>3927</v>
      </c>
      <c r="O2915">
        <v>25</v>
      </c>
      <c r="P2915" t="s">
        <v>1499</v>
      </c>
      <c r="Q2915">
        <v>833</v>
      </c>
      <c r="R2915" t="s">
        <v>2112</v>
      </c>
      <c r="S2915">
        <v>626</v>
      </c>
      <c r="T2915" t="s">
        <v>2488</v>
      </c>
      <c r="U2915">
        <v>611</v>
      </c>
      <c r="V2915">
        <v>371</v>
      </c>
      <c r="W2915">
        <v>4551</v>
      </c>
      <c r="X2915">
        <v>0</v>
      </c>
      <c r="Y2915">
        <v>5794</v>
      </c>
      <c r="Z2915">
        <v>37</v>
      </c>
      <c r="AA2915">
        <v>69</v>
      </c>
      <c r="AB2915" t="s">
        <v>14158</v>
      </c>
    </row>
    <row r="2916" spans="1:28" x14ac:dyDescent="0.3">
      <c r="A2916" s="4" t="s">
        <v>14159</v>
      </c>
      <c r="B2916" t="s">
        <v>67</v>
      </c>
      <c r="C2916" t="s">
        <v>68</v>
      </c>
      <c r="D2916" t="s">
        <v>58</v>
      </c>
      <c r="E2916">
        <v>2011</v>
      </c>
      <c r="F2916">
        <v>94</v>
      </c>
      <c r="G2916" t="s">
        <v>2545</v>
      </c>
      <c r="H2916" t="s">
        <v>14160</v>
      </c>
      <c r="I2916" s="4">
        <v>12000000</v>
      </c>
      <c r="J2916" s="4">
        <v>16300302</v>
      </c>
      <c r="K2916">
        <v>6.3</v>
      </c>
      <c r="L2916">
        <v>1.85</v>
      </c>
      <c r="M2916" t="s">
        <v>612</v>
      </c>
      <c r="N2916" t="s">
        <v>8178</v>
      </c>
      <c r="O2916">
        <v>655</v>
      </c>
      <c r="P2916" t="s">
        <v>802</v>
      </c>
      <c r="Q2916">
        <v>9000</v>
      </c>
      <c r="R2916" t="s">
        <v>7124</v>
      </c>
      <c r="S2916">
        <v>786</v>
      </c>
      <c r="T2916" t="s">
        <v>7177</v>
      </c>
      <c r="U2916">
        <v>390</v>
      </c>
      <c r="V2916">
        <v>0</v>
      </c>
      <c r="W2916">
        <v>10575</v>
      </c>
      <c r="X2916">
        <v>1</v>
      </c>
      <c r="Y2916">
        <v>64682</v>
      </c>
      <c r="Z2916">
        <v>325</v>
      </c>
      <c r="AA2916">
        <v>203</v>
      </c>
      <c r="AB2916" t="s">
        <v>14161</v>
      </c>
    </row>
    <row r="2917" spans="1:28" x14ac:dyDescent="0.3">
      <c r="A2917" s="4" t="s">
        <v>14162</v>
      </c>
      <c r="B2917" t="s">
        <v>67</v>
      </c>
      <c r="C2917" t="s">
        <v>68</v>
      </c>
      <c r="D2917" t="s">
        <v>58</v>
      </c>
      <c r="E2917">
        <v>2006</v>
      </c>
      <c r="F2917">
        <v>93</v>
      </c>
      <c r="G2917" t="s">
        <v>361</v>
      </c>
      <c r="H2917" t="s">
        <v>14163</v>
      </c>
      <c r="I2917" s="4">
        <v>12000000</v>
      </c>
      <c r="J2917" s="4">
        <v>27829874</v>
      </c>
      <c r="K2917">
        <v>7</v>
      </c>
      <c r="L2917">
        <v>1.78</v>
      </c>
      <c r="M2917" t="s">
        <v>612</v>
      </c>
      <c r="N2917" t="s">
        <v>4538</v>
      </c>
      <c r="O2917">
        <v>83</v>
      </c>
      <c r="P2917" t="s">
        <v>362</v>
      </c>
      <c r="Q2917">
        <v>26000</v>
      </c>
      <c r="R2917" t="s">
        <v>11232</v>
      </c>
      <c r="S2917">
        <v>725</v>
      </c>
      <c r="T2917" t="s">
        <v>2748</v>
      </c>
      <c r="U2917">
        <v>501</v>
      </c>
      <c r="V2917">
        <v>0</v>
      </c>
      <c r="W2917">
        <v>28767</v>
      </c>
      <c r="X2917">
        <v>1</v>
      </c>
      <c r="Y2917">
        <v>196422</v>
      </c>
      <c r="Z2917">
        <v>170</v>
      </c>
      <c r="AA2917">
        <v>444</v>
      </c>
      <c r="AB2917" t="s">
        <v>14164</v>
      </c>
    </row>
    <row r="2918" spans="1:28" x14ac:dyDescent="0.3">
      <c r="A2918" s="4" t="s">
        <v>14166</v>
      </c>
      <c r="B2918" t="s">
        <v>67</v>
      </c>
      <c r="C2918" t="s">
        <v>68</v>
      </c>
      <c r="D2918" t="s">
        <v>58</v>
      </c>
      <c r="E2918">
        <v>1997</v>
      </c>
      <c r="F2918">
        <v>93</v>
      </c>
      <c r="G2918" t="s">
        <v>10</v>
      </c>
      <c r="H2918" t="s">
        <v>14168</v>
      </c>
      <c r="I2918" s="4" t="s">
        <v>24161</v>
      </c>
      <c r="J2918" s="4">
        <v>13960203</v>
      </c>
      <c r="K2918">
        <v>5.3</v>
      </c>
      <c r="L2918">
        <v>1.85</v>
      </c>
      <c r="M2918" t="s">
        <v>612</v>
      </c>
      <c r="N2918" t="s">
        <v>14165</v>
      </c>
      <c r="O2918">
        <v>3</v>
      </c>
      <c r="P2918" t="s">
        <v>830</v>
      </c>
      <c r="Q2918">
        <v>1000</v>
      </c>
      <c r="R2918" t="s">
        <v>5503</v>
      </c>
      <c r="S2918">
        <v>560</v>
      </c>
      <c r="T2918" t="s">
        <v>14167</v>
      </c>
      <c r="U2918">
        <v>324</v>
      </c>
      <c r="V2918">
        <v>439</v>
      </c>
      <c r="W2918">
        <v>2939</v>
      </c>
      <c r="X2918">
        <v>2</v>
      </c>
      <c r="Y2918">
        <v>2301</v>
      </c>
      <c r="Z2918">
        <v>11</v>
      </c>
      <c r="AA2918">
        <v>15</v>
      </c>
      <c r="AB2918" t="s">
        <v>14169</v>
      </c>
    </row>
    <row r="2919" spans="1:28" x14ac:dyDescent="0.3">
      <c r="A2919" s="4" t="s">
        <v>14170</v>
      </c>
      <c r="B2919" t="s">
        <v>67</v>
      </c>
      <c r="C2919" t="s">
        <v>68</v>
      </c>
      <c r="D2919" t="s">
        <v>58</v>
      </c>
      <c r="E2919">
        <v>1998</v>
      </c>
      <c r="F2919">
        <v>100</v>
      </c>
      <c r="G2919" t="s">
        <v>1437</v>
      </c>
      <c r="H2919" t="s">
        <v>14171</v>
      </c>
      <c r="I2919" s="4">
        <v>12000000</v>
      </c>
      <c r="J2919" s="4">
        <v>12902790</v>
      </c>
      <c r="K2919">
        <v>6.6</v>
      </c>
      <c r="L2919">
        <v>2.35</v>
      </c>
      <c r="M2919" t="s">
        <v>612</v>
      </c>
      <c r="N2919" t="s">
        <v>5463</v>
      </c>
      <c r="O2919">
        <v>98</v>
      </c>
      <c r="P2919" t="s">
        <v>2080</v>
      </c>
      <c r="Q2919">
        <v>1000</v>
      </c>
      <c r="R2919" t="s">
        <v>8560</v>
      </c>
      <c r="S2919">
        <v>849</v>
      </c>
      <c r="T2919" t="s">
        <v>1735</v>
      </c>
      <c r="U2919">
        <v>604</v>
      </c>
      <c r="V2919">
        <v>242</v>
      </c>
      <c r="W2919">
        <v>3250</v>
      </c>
      <c r="X2919">
        <v>1</v>
      </c>
      <c r="Y2919">
        <v>4052</v>
      </c>
      <c r="Z2919">
        <v>24</v>
      </c>
      <c r="AA2919">
        <v>88</v>
      </c>
      <c r="AB2919" t="s">
        <v>14172</v>
      </c>
    </row>
    <row r="2920" spans="1:28" x14ac:dyDescent="0.3">
      <c r="A2920" s="4" t="s">
        <v>14173</v>
      </c>
      <c r="B2920" t="s">
        <v>67</v>
      </c>
      <c r="C2920" t="s">
        <v>68</v>
      </c>
      <c r="D2920" t="s">
        <v>58</v>
      </c>
      <c r="E2920">
        <v>2010</v>
      </c>
      <c r="F2920">
        <v>100</v>
      </c>
      <c r="G2920" t="s">
        <v>3908</v>
      </c>
      <c r="H2920" t="s">
        <v>14174</v>
      </c>
      <c r="I2920" s="4" t="s">
        <v>24161</v>
      </c>
      <c r="J2920" s="4">
        <v>21520719</v>
      </c>
      <c r="K2920">
        <v>5.8</v>
      </c>
      <c r="L2920">
        <v>2.35</v>
      </c>
      <c r="M2920" t="s">
        <v>122</v>
      </c>
      <c r="N2920" t="s">
        <v>9090</v>
      </c>
      <c r="O2920">
        <v>43</v>
      </c>
      <c r="P2920" t="s">
        <v>356</v>
      </c>
      <c r="Q2920">
        <v>988</v>
      </c>
      <c r="R2920" t="s">
        <v>5953</v>
      </c>
      <c r="S2920">
        <v>826</v>
      </c>
      <c r="T2920" t="s">
        <v>8325</v>
      </c>
      <c r="U2920">
        <v>696</v>
      </c>
      <c r="V2920">
        <v>0</v>
      </c>
      <c r="W2920">
        <v>3906</v>
      </c>
      <c r="X2920">
        <v>1</v>
      </c>
      <c r="Y2920">
        <v>10103</v>
      </c>
      <c r="Z2920">
        <v>70</v>
      </c>
      <c r="AA2920">
        <v>36</v>
      </c>
      <c r="AB2920" t="s">
        <v>14175</v>
      </c>
    </row>
    <row r="2921" spans="1:28" x14ac:dyDescent="0.3">
      <c r="A2921" s="4" t="s">
        <v>14176</v>
      </c>
      <c r="B2921" t="s">
        <v>67</v>
      </c>
      <c r="C2921" t="s">
        <v>68</v>
      </c>
      <c r="D2921" t="s">
        <v>58</v>
      </c>
      <c r="E2921">
        <v>2008</v>
      </c>
      <c r="F2921">
        <v>113</v>
      </c>
      <c r="G2921" t="s">
        <v>241</v>
      </c>
      <c r="H2921" t="s">
        <v>14178</v>
      </c>
      <c r="I2921" s="4" t="s">
        <v>24161</v>
      </c>
      <c r="J2921" s="4">
        <v>12796277</v>
      </c>
      <c r="K2921">
        <v>6.7</v>
      </c>
      <c r="L2921">
        <v>1.85</v>
      </c>
      <c r="M2921" t="s">
        <v>612</v>
      </c>
      <c r="N2921" t="s">
        <v>2745</v>
      </c>
      <c r="O2921">
        <v>438</v>
      </c>
      <c r="P2921" t="s">
        <v>284</v>
      </c>
      <c r="Q2921">
        <v>11000</v>
      </c>
      <c r="R2921" t="s">
        <v>2305</v>
      </c>
      <c r="S2921">
        <v>536</v>
      </c>
      <c r="T2921" t="s">
        <v>14177</v>
      </c>
      <c r="U2921">
        <v>471</v>
      </c>
      <c r="V2921">
        <v>0</v>
      </c>
      <c r="W2921">
        <v>12274</v>
      </c>
      <c r="X2921">
        <v>1</v>
      </c>
      <c r="Y2921">
        <v>41226</v>
      </c>
      <c r="Z2921">
        <v>232</v>
      </c>
      <c r="AA2921">
        <v>281</v>
      </c>
      <c r="AB2921" t="s">
        <v>14179</v>
      </c>
    </row>
    <row r="2922" spans="1:28" x14ac:dyDescent="0.3">
      <c r="A2922" s="4" t="s">
        <v>14180</v>
      </c>
      <c r="B2922" t="s">
        <v>67</v>
      </c>
      <c r="C2922" t="s">
        <v>68</v>
      </c>
      <c r="D2922" t="s">
        <v>58</v>
      </c>
      <c r="E2922">
        <v>1981</v>
      </c>
      <c r="F2922">
        <v>122</v>
      </c>
      <c r="G2922" t="s">
        <v>5278</v>
      </c>
      <c r="H2922" t="s">
        <v>14182</v>
      </c>
      <c r="I2922" s="4">
        <v>12000000</v>
      </c>
      <c r="J2922" s="4" t="s">
        <v>24161</v>
      </c>
      <c r="K2922">
        <v>6.6</v>
      </c>
      <c r="L2922">
        <v>1.85</v>
      </c>
      <c r="M2922" t="s">
        <v>612</v>
      </c>
      <c r="N2922" t="s">
        <v>9317</v>
      </c>
      <c r="O2922">
        <v>30</v>
      </c>
      <c r="P2922" t="s">
        <v>3990</v>
      </c>
      <c r="Q2922">
        <v>1000</v>
      </c>
      <c r="R2922" t="s">
        <v>4252</v>
      </c>
      <c r="S2922">
        <v>230</v>
      </c>
      <c r="T2922" t="s">
        <v>14181</v>
      </c>
      <c r="U2922">
        <v>85</v>
      </c>
      <c r="V2922">
        <v>1000</v>
      </c>
      <c r="W2922">
        <v>1456</v>
      </c>
      <c r="X2922">
        <v>0</v>
      </c>
      <c r="Y2922">
        <v>16764</v>
      </c>
      <c r="Z2922">
        <v>34</v>
      </c>
      <c r="AA2922">
        <v>48</v>
      </c>
      <c r="AB2922" t="s">
        <v>14183</v>
      </c>
    </row>
    <row r="2923" spans="1:28" x14ac:dyDescent="0.3">
      <c r="A2923" s="4" t="s">
        <v>14184</v>
      </c>
      <c r="B2923" t="s">
        <v>67</v>
      </c>
      <c r="C2923" t="s">
        <v>86</v>
      </c>
      <c r="D2923" t="s">
        <v>58</v>
      </c>
      <c r="E2923">
        <v>2003</v>
      </c>
      <c r="F2923">
        <v>100</v>
      </c>
      <c r="G2923" t="s">
        <v>6324</v>
      </c>
      <c r="H2923" t="s">
        <v>14185</v>
      </c>
      <c r="I2923" s="4" t="s">
        <v>24161</v>
      </c>
      <c r="J2923" s="4">
        <v>11634362</v>
      </c>
      <c r="K2923">
        <v>7</v>
      </c>
      <c r="L2923">
        <v>2.35</v>
      </c>
      <c r="M2923" t="s">
        <v>69</v>
      </c>
      <c r="N2923" t="s">
        <v>5341</v>
      </c>
      <c r="O2923">
        <v>73</v>
      </c>
      <c r="P2923" t="s">
        <v>127</v>
      </c>
      <c r="Q2923">
        <v>19000</v>
      </c>
      <c r="R2923" t="s">
        <v>463</v>
      </c>
      <c r="S2923">
        <v>14000</v>
      </c>
      <c r="T2923" t="s">
        <v>165</v>
      </c>
      <c r="U2923">
        <v>1000</v>
      </c>
      <c r="V2923">
        <v>0</v>
      </c>
      <c r="W2923">
        <v>34700</v>
      </c>
      <c r="X2923">
        <v>0</v>
      </c>
      <c r="Y2923">
        <v>60171</v>
      </c>
      <c r="Z2923">
        <v>160</v>
      </c>
      <c r="AA2923">
        <v>296</v>
      </c>
      <c r="AB2923" t="s">
        <v>14186</v>
      </c>
    </row>
    <row r="2924" spans="1:28" x14ac:dyDescent="0.3">
      <c r="A2924" s="4" t="s">
        <v>14189</v>
      </c>
      <c r="B2924" t="s">
        <v>8719</v>
      </c>
      <c r="C2924" t="s">
        <v>9125</v>
      </c>
      <c r="D2924" t="s">
        <v>58</v>
      </c>
      <c r="E2924">
        <v>1981</v>
      </c>
      <c r="F2924">
        <v>293</v>
      </c>
      <c r="G2924" t="s">
        <v>14188</v>
      </c>
      <c r="H2924" t="s">
        <v>14191</v>
      </c>
      <c r="I2924" s="4">
        <v>14000000</v>
      </c>
      <c r="J2924" s="4">
        <v>11433134</v>
      </c>
      <c r="K2924">
        <v>8.4</v>
      </c>
      <c r="L2924">
        <v>1.85</v>
      </c>
      <c r="M2924" t="s">
        <v>612</v>
      </c>
      <c r="N2924" t="s">
        <v>737</v>
      </c>
      <c r="O2924">
        <v>249</v>
      </c>
      <c r="P2924" t="s">
        <v>1298</v>
      </c>
      <c r="Q2924">
        <v>362</v>
      </c>
      <c r="R2924" t="s">
        <v>14187</v>
      </c>
      <c r="S2924">
        <v>21</v>
      </c>
      <c r="T2924" t="s">
        <v>14190</v>
      </c>
      <c r="U2924">
        <v>18</v>
      </c>
      <c r="V2924">
        <v>11000</v>
      </c>
      <c r="W2924">
        <v>469</v>
      </c>
      <c r="X2924">
        <v>0</v>
      </c>
      <c r="Y2924">
        <v>168203</v>
      </c>
      <c r="Z2924">
        <v>96</v>
      </c>
      <c r="AA2924">
        <v>426</v>
      </c>
      <c r="AB2924" t="s">
        <v>14192</v>
      </c>
    </row>
    <row r="2925" spans="1:28" x14ac:dyDescent="0.3">
      <c r="A2925" s="4" t="s">
        <v>14194</v>
      </c>
      <c r="B2925" t="s">
        <v>67</v>
      </c>
      <c r="C2925" t="s">
        <v>68</v>
      </c>
      <c r="D2925" t="s">
        <v>58</v>
      </c>
      <c r="E2925">
        <v>2002</v>
      </c>
      <c r="F2925">
        <v>93</v>
      </c>
      <c r="G2925" t="s">
        <v>10</v>
      </c>
      <c r="H2925" t="s">
        <v>14195</v>
      </c>
      <c r="I2925" s="4">
        <v>12000000</v>
      </c>
      <c r="J2925" s="4">
        <v>10198766</v>
      </c>
      <c r="K2925">
        <v>5.4</v>
      </c>
      <c r="L2925">
        <v>1.85</v>
      </c>
      <c r="M2925" t="s">
        <v>612</v>
      </c>
      <c r="N2925" t="s">
        <v>14193</v>
      </c>
      <c r="O2925">
        <v>32</v>
      </c>
      <c r="P2925" t="s">
        <v>8124</v>
      </c>
      <c r="Q2925">
        <v>529</v>
      </c>
      <c r="R2925" t="s">
        <v>10755</v>
      </c>
      <c r="S2925">
        <v>526</v>
      </c>
      <c r="T2925" t="s">
        <v>12236</v>
      </c>
      <c r="U2925">
        <v>503</v>
      </c>
      <c r="V2925">
        <v>507</v>
      </c>
      <c r="W2925">
        <v>2393</v>
      </c>
      <c r="X2925">
        <v>3</v>
      </c>
      <c r="Y2925">
        <v>12007</v>
      </c>
      <c r="Z2925">
        <v>53</v>
      </c>
      <c r="AA2925">
        <v>105</v>
      </c>
      <c r="AB2925" t="s">
        <v>14196</v>
      </c>
    </row>
    <row r="2926" spans="1:28" x14ac:dyDescent="0.3">
      <c r="A2926" s="4" t="s">
        <v>14198</v>
      </c>
      <c r="B2926" t="s">
        <v>67</v>
      </c>
      <c r="C2926" t="s">
        <v>86</v>
      </c>
      <c r="D2926" t="s">
        <v>58</v>
      </c>
      <c r="E2926">
        <v>2013</v>
      </c>
      <c r="F2926">
        <v>123</v>
      </c>
      <c r="G2926" t="s">
        <v>714</v>
      </c>
      <c r="H2926" t="s">
        <v>14199</v>
      </c>
      <c r="I2926" s="4">
        <v>12000000</v>
      </c>
      <c r="J2926" s="4">
        <v>15294553</v>
      </c>
      <c r="K2926">
        <v>7.8</v>
      </c>
      <c r="L2926">
        <v>2.35</v>
      </c>
      <c r="M2926" t="s">
        <v>612</v>
      </c>
      <c r="N2926" t="s">
        <v>5509</v>
      </c>
      <c r="O2926">
        <v>628</v>
      </c>
      <c r="P2926" t="s">
        <v>14197</v>
      </c>
      <c r="Q2926">
        <v>565</v>
      </c>
      <c r="R2926" t="s">
        <v>11098</v>
      </c>
      <c r="S2926">
        <v>555</v>
      </c>
      <c r="T2926" t="s">
        <v>11765</v>
      </c>
      <c r="U2926">
        <v>171</v>
      </c>
      <c r="V2926">
        <v>105000</v>
      </c>
      <c r="W2926">
        <v>1595</v>
      </c>
      <c r="X2926">
        <v>1</v>
      </c>
      <c r="Y2926">
        <v>202341</v>
      </c>
      <c r="Z2926">
        <v>274</v>
      </c>
      <c r="AA2926">
        <v>391</v>
      </c>
      <c r="AB2926" t="s">
        <v>14200</v>
      </c>
    </row>
    <row r="2927" spans="1:28" x14ac:dyDescent="0.3">
      <c r="A2927" s="4" t="s">
        <v>14201</v>
      </c>
      <c r="B2927" t="s">
        <v>1965</v>
      </c>
      <c r="C2927" t="s">
        <v>918</v>
      </c>
      <c r="D2927" t="s">
        <v>58</v>
      </c>
      <c r="E2927">
        <v>2004</v>
      </c>
      <c r="F2927">
        <v>119</v>
      </c>
      <c r="G2927" t="s">
        <v>234</v>
      </c>
      <c r="H2927" t="s">
        <v>14203</v>
      </c>
      <c r="I2927" s="4">
        <v>100000000</v>
      </c>
      <c r="J2927" s="4">
        <v>11041228</v>
      </c>
      <c r="K2927">
        <v>7.6</v>
      </c>
      <c r="L2927">
        <v>2.35</v>
      </c>
      <c r="M2927" t="s">
        <v>69</v>
      </c>
      <c r="N2927" t="s">
        <v>1958</v>
      </c>
      <c r="O2927">
        <v>611</v>
      </c>
      <c r="P2927" t="s">
        <v>6877</v>
      </c>
      <c r="Q2927">
        <v>755</v>
      </c>
      <c r="R2927" t="s">
        <v>6879</v>
      </c>
      <c r="S2927">
        <v>483</v>
      </c>
      <c r="T2927" t="s">
        <v>14202</v>
      </c>
      <c r="U2927">
        <v>4</v>
      </c>
      <c r="V2927">
        <v>0</v>
      </c>
      <c r="W2927">
        <v>1244</v>
      </c>
      <c r="X2927">
        <v>3</v>
      </c>
      <c r="Y2927">
        <v>92295</v>
      </c>
      <c r="Z2927">
        <v>248</v>
      </c>
      <c r="AA2927">
        <v>420</v>
      </c>
      <c r="AB2927" t="s">
        <v>14204</v>
      </c>
    </row>
    <row r="2928" spans="1:28" x14ac:dyDescent="0.3">
      <c r="A2928" s="4" t="s">
        <v>14206</v>
      </c>
      <c r="B2928" t="s">
        <v>67</v>
      </c>
      <c r="C2928" t="s">
        <v>68</v>
      </c>
      <c r="D2928" t="s">
        <v>58</v>
      </c>
      <c r="E2928">
        <v>2012</v>
      </c>
      <c r="F2928">
        <v>107</v>
      </c>
      <c r="G2928" t="s">
        <v>4085</v>
      </c>
      <c r="H2928" t="s">
        <v>14207</v>
      </c>
      <c r="I2928" s="4">
        <v>12000000</v>
      </c>
      <c r="J2928" s="4">
        <v>7918283</v>
      </c>
      <c r="K2928">
        <v>6.6</v>
      </c>
      <c r="L2928">
        <v>1.85</v>
      </c>
      <c r="M2928" t="s">
        <v>612</v>
      </c>
      <c r="N2928" t="s">
        <v>14205</v>
      </c>
      <c r="O2928">
        <v>27</v>
      </c>
      <c r="P2928" t="s">
        <v>4512</v>
      </c>
      <c r="Q2928">
        <v>664</v>
      </c>
      <c r="R2928" t="s">
        <v>2235</v>
      </c>
      <c r="S2928">
        <v>591</v>
      </c>
      <c r="T2928" t="s">
        <v>1523</v>
      </c>
      <c r="U2928">
        <v>360</v>
      </c>
      <c r="V2928">
        <v>0</v>
      </c>
      <c r="W2928">
        <v>2440</v>
      </c>
      <c r="X2928">
        <v>1</v>
      </c>
      <c r="Y2928">
        <v>41574</v>
      </c>
      <c r="Z2928">
        <v>288</v>
      </c>
      <c r="AA2928">
        <v>145</v>
      </c>
      <c r="AB2928" t="s">
        <v>14208</v>
      </c>
    </row>
    <row r="2929" spans="1:28" x14ac:dyDescent="0.3">
      <c r="A2929" s="4" t="s">
        <v>14212</v>
      </c>
      <c r="B2929" t="s">
        <v>67</v>
      </c>
      <c r="C2929" t="s">
        <v>68</v>
      </c>
      <c r="D2929" t="s">
        <v>58</v>
      </c>
      <c r="E2929">
        <v>2015</v>
      </c>
      <c r="F2929">
        <v>106</v>
      </c>
      <c r="G2929" t="s">
        <v>2970</v>
      </c>
      <c r="H2929" t="s">
        <v>14214</v>
      </c>
      <c r="I2929" s="4">
        <v>12000000</v>
      </c>
      <c r="J2929" s="4">
        <v>22331028</v>
      </c>
      <c r="K2929">
        <v>6.4</v>
      </c>
      <c r="L2929">
        <v>2.35</v>
      </c>
      <c r="M2929" t="s">
        <v>69</v>
      </c>
      <c r="N2929" t="s">
        <v>14209</v>
      </c>
      <c r="O2929">
        <v>16</v>
      </c>
      <c r="P2929" t="s">
        <v>14211</v>
      </c>
      <c r="Q2929">
        <v>452</v>
      </c>
      <c r="R2929" t="s">
        <v>14210</v>
      </c>
      <c r="S2929">
        <v>328</v>
      </c>
      <c r="T2929" t="s">
        <v>14213</v>
      </c>
      <c r="U2929">
        <v>265</v>
      </c>
      <c r="V2929">
        <v>0</v>
      </c>
      <c r="W2929">
        <v>1819</v>
      </c>
      <c r="X2929">
        <v>0</v>
      </c>
      <c r="Y2929">
        <v>57349</v>
      </c>
      <c r="Z2929">
        <v>177</v>
      </c>
      <c r="AA2929">
        <v>177</v>
      </c>
      <c r="AB2929" t="s">
        <v>14215</v>
      </c>
    </row>
    <row r="2930" spans="1:28" x14ac:dyDescent="0.3">
      <c r="A2930" s="4" t="s">
        <v>14218</v>
      </c>
      <c r="B2930" t="s">
        <v>67</v>
      </c>
      <c r="C2930" t="s">
        <v>68</v>
      </c>
      <c r="D2930" t="s">
        <v>58</v>
      </c>
      <c r="E2930">
        <v>2008</v>
      </c>
      <c r="F2930">
        <v>109</v>
      </c>
      <c r="G2930" t="s">
        <v>4305</v>
      </c>
      <c r="H2930" t="s">
        <v>14220</v>
      </c>
      <c r="I2930" s="4">
        <v>12000000</v>
      </c>
      <c r="J2930" s="4">
        <v>8134217</v>
      </c>
      <c r="K2930">
        <v>7</v>
      </c>
      <c r="L2930">
        <v>2.35</v>
      </c>
      <c r="M2930" t="s">
        <v>612</v>
      </c>
      <c r="N2930" t="s">
        <v>14216</v>
      </c>
      <c r="O2930">
        <v>67</v>
      </c>
      <c r="P2930" t="s">
        <v>832</v>
      </c>
      <c r="Q2930">
        <v>436</v>
      </c>
      <c r="R2930" t="s">
        <v>14217</v>
      </c>
      <c r="S2930">
        <v>223</v>
      </c>
      <c r="T2930" t="s">
        <v>14219</v>
      </c>
      <c r="U2930">
        <v>192</v>
      </c>
      <c r="V2930">
        <v>0</v>
      </c>
      <c r="W2930">
        <v>1141</v>
      </c>
      <c r="X2930">
        <v>3</v>
      </c>
      <c r="Y2930">
        <v>15412</v>
      </c>
      <c r="Z2930">
        <v>81</v>
      </c>
      <c r="AA2930">
        <v>90</v>
      </c>
      <c r="AB2930" t="s">
        <v>14221</v>
      </c>
    </row>
    <row r="2931" spans="1:28" x14ac:dyDescent="0.3">
      <c r="A2931" s="4" t="s">
        <v>14223</v>
      </c>
      <c r="B2931" t="s">
        <v>67</v>
      </c>
      <c r="C2931" t="s">
        <v>68</v>
      </c>
      <c r="D2931" t="s">
        <v>58</v>
      </c>
      <c r="E2931">
        <v>2000</v>
      </c>
      <c r="F2931">
        <v>81</v>
      </c>
      <c r="G2931" t="s">
        <v>1034</v>
      </c>
      <c r="H2931" t="s">
        <v>14225</v>
      </c>
      <c r="I2931" s="4">
        <v>10000000</v>
      </c>
      <c r="J2931" s="4">
        <v>6982680</v>
      </c>
      <c r="K2931">
        <v>5.7</v>
      </c>
      <c r="L2931">
        <v>1.85</v>
      </c>
      <c r="M2931" t="s">
        <v>69</v>
      </c>
      <c r="N2931" t="s">
        <v>14222</v>
      </c>
      <c r="O2931">
        <v>25</v>
      </c>
      <c r="P2931" t="s">
        <v>647</v>
      </c>
      <c r="Q2931">
        <v>931</v>
      </c>
      <c r="R2931" t="s">
        <v>2655</v>
      </c>
      <c r="S2931">
        <v>744</v>
      </c>
      <c r="T2931" t="s">
        <v>14224</v>
      </c>
      <c r="U2931">
        <v>654</v>
      </c>
      <c r="V2931">
        <v>262</v>
      </c>
      <c r="W2931">
        <v>3848</v>
      </c>
      <c r="X2931">
        <v>0</v>
      </c>
      <c r="Y2931">
        <v>6965</v>
      </c>
      <c r="Z2931">
        <v>29</v>
      </c>
      <c r="AA2931">
        <v>69</v>
      </c>
      <c r="AB2931" t="s">
        <v>14226</v>
      </c>
    </row>
    <row r="2932" spans="1:28" x14ac:dyDescent="0.3">
      <c r="A2932" s="4" t="s">
        <v>14228</v>
      </c>
      <c r="B2932" t="s">
        <v>67</v>
      </c>
      <c r="C2932" t="s">
        <v>397</v>
      </c>
      <c r="D2932" t="s">
        <v>58</v>
      </c>
      <c r="E2932">
        <v>1992</v>
      </c>
      <c r="F2932">
        <v>95</v>
      </c>
      <c r="G2932" t="s">
        <v>1423</v>
      </c>
      <c r="H2932" t="s">
        <v>14229</v>
      </c>
      <c r="I2932" s="4">
        <v>8000000</v>
      </c>
      <c r="J2932" s="4">
        <v>6739141</v>
      </c>
      <c r="K2932">
        <v>5.9</v>
      </c>
      <c r="L2932">
        <v>1.85</v>
      </c>
      <c r="M2932" t="s">
        <v>612</v>
      </c>
      <c r="N2932" t="s">
        <v>14227</v>
      </c>
      <c r="O2932">
        <v>216</v>
      </c>
      <c r="P2932" t="s">
        <v>4541</v>
      </c>
      <c r="Q2932">
        <v>1000</v>
      </c>
      <c r="R2932" t="s">
        <v>4480</v>
      </c>
      <c r="S2932">
        <v>1000</v>
      </c>
      <c r="T2932" t="s">
        <v>406</v>
      </c>
      <c r="U2932">
        <v>968</v>
      </c>
      <c r="V2932">
        <v>1000</v>
      </c>
      <c r="W2932">
        <v>4755</v>
      </c>
      <c r="X2932">
        <v>0</v>
      </c>
      <c r="Y2932">
        <v>23383</v>
      </c>
      <c r="Z2932">
        <v>58</v>
      </c>
      <c r="AA2932">
        <v>68</v>
      </c>
      <c r="AB2932" t="s">
        <v>14230</v>
      </c>
    </row>
    <row r="2933" spans="1:28" x14ac:dyDescent="0.3">
      <c r="A2933" s="4" t="s">
        <v>14231</v>
      </c>
      <c r="B2933" t="s">
        <v>67</v>
      </c>
      <c r="C2933" t="s">
        <v>68</v>
      </c>
      <c r="D2933" t="s">
        <v>58</v>
      </c>
      <c r="E2933">
        <v>2006</v>
      </c>
      <c r="F2933">
        <v>86</v>
      </c>
      <c r="G2933" t="s">
        <v>10</v>
      </c>
      <c r="H2933" t="s">
        <v>14232</v>
      </c>
      <c r="I2933" s="4">
        <v>12000000</v>
      </c>
      <c r="J2933" s="4">
        <v>5542025</v>
      </c>
      <c r="K2933">
        <v>6.3</v>
      </c>
      <c r="L2933">
        <v>1.85</v>
      </c>
      <c r="M2933" t="s">
        <v>69</v>
      </c>
      <c r="N2933" t="s">
        <v>11200</v>
      </c>
      <c r="O2933">
        <v>378</v>
      </c>
      <c r="P2933" t="s">
        <v>1035</v>
      </c>
      <c r="Q2933">
        <v>957</v>
      </c>
      <c r="R2933" t="s">
        <v>1821</v>
      </c>
      <c r="S2933">
        <v>925</v>
      </c>
      <c r="T2933" t="s">
        <v>997</v>
      </c>
      <c r="U2933">
        <v>783</v>
      </c>
      <c r="V2933">
        <v>650</v>
      </c>
      <c r="W2933">
        <v>3535</v>
      </c>
      <c r="X2933">
        <v>0</v>
      </c>
      <c r="Y2933">
        <v>12197</v>
      </c>
      <c r="Z2933">
        <v>144</v>
      </c>
      <c r="AA2933">
        <v>150</v>
      </c>
      <c r="AB2933" t="s">
        <v>14233</v>
      </c>
    </row>
    <row r="2934" spans="1:28" x14ac:dyDescent="0.3">
      <c r="A2934" s="4" t="s">
        <v>14235</v>
      </c>
      <c r="B2934" t="s">
        <v>67</v>
      </c>
      <c r="C2934" t="s">
        <v>68</v>
      </c>
      <c r="D2934" t="s">
        <v>24160</v>
      </c>
      <c r="E2934">
        <v>1998</v>
      </c>
      <c r="F2934">
        <v>113</v>
      </c>
      <c r="G2934" t="s">
        <v>2545</v>
      </c>
      <c r="H2934" t="s">
        <v>14236</v>
      </c>
      <c r="I2934" s="4">
        <v>12000000</v>
      </c>
      <c r="J2934" s="4">
        <v>5032496</v>
      </c>
      <c r="K2934">
        <v>6.3</v>
      </c>
      <c r="L2934">
        <v>1.66</v>
      </c>
      <c r="M2934" t="s">
        <v>612</v>
      </c>
      <c r="N2934" t="s">
        <v>4013</v>
      </c>
      <c r="O2934">
        <v>11000</v>
      </c>
      <c r="P2934" t="s">
        <v>1408</v>
      </c>
      <c r="Q2934">
        <v>537</v>
      </c>
      <c r="R2934" t="s">
        <v>14234</v>
      </c>
      <c r="S2934">
        <v>255</v>
      </c>
      <c r="T2934" t="s">
        <v>6546</v>
      </c>
      <c r="U2934">
        <v>99</v>
      </c>
      <c r="V2934">
        <v>652</v>
      </c>
      <c r="W2934">
        <v>943</v>
      </c>
      <c r="X2934">
        <v>0</v>
      </c>
      <c r="Y2934">
        <v>20576</v>
      </c>
      <c r="Z2934">
        <v>114</v>
      </c>
      <c r="AA2934">
        <v>161</v>
      </c>
      <c r="AB2934" t="s">
        <v>14237</v>
      </c>
    </row>
    <row r="2935" spans="1:28" x14ac:dyDescent="0.3">
      <c r="A2935" s="4" t="s">
        <v>14239</v>
      </c>
      <c r="B2935" t="s">
        <v>67</v>
      </c>
      <c r="C2935" t="s">
        <v>68</v>
      </c>
      <c r="D2935" t="s">
        <v>58</v>
      </c>
      <c r="E2935">
        <v>2006</v>
      </c>
      <c r="F2935">
        <v>122</v>
      </c>
      <c r="G2935" t="s">
        <v>2545</v>
      </c>
      <c r="H2935" t="s">
        <v>14240</v>
      </c>
      <c r="I2935" s="4">
        <v>12000000</v>
      </c>
      <c r="J2935" s="4">
        <v>6754898</v>
      </c>
      <c r="K2935">
        <v>6.2</v>
      </c>
      <c r="L2935">
        <v>2.35</v>
      </c>
      <c r="M2935" t="s">
        <v>612</v>
      </c>
      <c r="N2935" t="s">
        <v>4037</v>
      </c>
      <c r="O2935">
        <v>708</v>
      </c>
      <c r="P2935" t="s">
        <v>14238</v>
      </c>
      <c r="Q2935">
        <v>433</v>
      </c>
      <c r="R2935" t="s">
        <v>7488</v>
      </c>
      <c r="S2935">
        <v>398</v>
      </c>
      <c r="T2935" t="s">
        <v>7026</v>
      </c>
      <c r="U2935">
        <v>316</v>
      </c>
      <c r="V2935">
        <v>0</v>
      </c>
      <c r="W2935">
        <v>1291</v>
      </c>
      <c r="X2935">
        <v>0</v>
      </c>
      <c r="Y2935">
        <v>20000</v>
      </c>
      <c r="Z2935">
        <v>132</v>
      </c>
      <c r="AA2935">
        <v>188</v>
      </c>
      <c r="AB2935" t="s">
        <v>14241</v>
      </c>
    </row>
    <row r="2936" spans="1:28" x14ac:dyDescent="0.3">
      <c r="A2936" s="4" t="s">
        <v>14243</v>
      </c>
      <c r="B2936" t="s">
        <v>67</v>
      </c>
      <c r="C2936" t="s">
        <v>68</v>
      </c>
      <c r="D2936" t="s">
        <v>58</v>
      </c>
      <c r="E2936">
        <v>2003</v>
      </c>
      <c r="F2936">
        <v>90</v>
      </c>
      <c r="G2936" t="s">
        <v>11226</v>
      </c>
      <c r="H2936" t="s">
        <v>14245</v>
      </c>
      <c r="I2936" s="4">
        <v>12000000</v>
      </c>
      <c r="J2936" s="4">
        <v>4922166</v>
      </c>
      <c r="K2936">
        <v>2.1</v>
      </c>
      <c r="L2936">
        <v>1.85</v>
      </c>
      <c r="M2936" t="s">
        <v>122</v>
      </c>
      <c r="N2936" t="s">
        <v>12441</v>
      </c>
      <c r="O2936">
        <v>7</v>
      </c>
      <c r="P2936" t="s">
        <v>1683</v>
      </c>
      <c r="Q2936">
        <v>525</v>
      </c>
      <c r="R2936" t="s">
        <v>14242</v>
      </c>
      <c r="S2936">
        <v>281</v>
      </c>
      <c r="T2936" t="s">
        <v>14244</v>
      </c>
      <c r="U2936">
        <v>251</v>
      </c>
      <c r="V2936">
        <v>0</v>
      </c>
      <c r="W2936">
        <v>1445</v>
      </c>
      <c r="X2936">
        <v>2</v>
      </c>
      <c r="Y2936">
        <v>23606</v>
      </c>
      <c r="Z2936">
        <v>60</v>
      </c>
      <c r="AA2936">
        <v>304</v>
      </c>
      <c r="AB2936" t="s">
        <v>14246</v>
      </c>
    </row>
    <row r="2937" spans="1:28" x14ac:dyDescent="0.3">
      <c r="A2937" s="4" t="s">
        <v>14247</v>
      </c>
      <c r="B2937" t="s">
        <v>67</v>
      </c>
      <c r="C2937" t="s">
        <v>68</v>
      </c>
      <c r="D2937" t="s">
        <v>58</v>
      </c>
      <c r="E2937">
        <v>1996</v>
      </c>
      <c r="F2937">
        <v>108</v>
      </c>
      <c r="G2937" t="s">
        <v>2545</v>
      </c>
      <c r="H2937" t="s">
        <v>14248</v>
      </c>
      <c r="I2937" s="4">
        <v>12000000</v>
      </c>
      <c r="J2937" s="4">
        <v>4903000</v>
      </c>
      <c r="K2937">
        <v>5</v>
      </c>
      <c r="L2937">
        <v>1.85</v>
      </c>
      <c r="M2937" t="s">
        <v>612</v>
      </c>
      <c r="N2937" t="s">
        <v>5081</v>
      </c>
      <c r="O2937">
        <v>0</v>
      </c>
      <c r="P2937" t="s">
        <v>2021</v>
      </c>
      <c r="Q2937">
        <v>873</v>
      </c>
      <c r="R2937" t="s">
        <v>1856</v>
      </c>
      <c r="S2937">
        <v>680</v>
      </c>
      <c r="T2937" t="s">
        <v>5586</v>
      </c>
      <c r="U2937">
        <v>599</v>
      </c>
      <c r="V2937">
        <v>251</v>
      </c>
      <c r="W2937">
        <v>4497</v>
      </c>
      <c r="X2937">
        <v>3</v>
      </c>
      <c r="Y2937">
        <v>4961</v>
      </c>
      <c r="Z2937">
        <v>30</v>
      </c>
      <c r="AA2937">
        <v>33</v>
      </c>
      <c r="AB2937" t="s">
        <v>14249</v>
      </c>
    </row>
    <row r="2938" spans="1:28" x14ac:dyDescent="0.3">
      <c r="A2938" s="4" t="s">
        <v>14252</v>
      </c>
      <c r="B2938" t="s">
        <v>67</v>
      </c>
      <c r="C2938" t="s">
        <v>397</v>
      </c>
      <c r="D2938" t="s">
        <v>58</v>
      </c>
      <c r="E2938">
        <v>2003</v>
      </c>
      <c r="F2938">
        <v>113</v>
      </c>
      <c r="G2938" t="s">
        <v>878</v>
      </c>
      <c r="H2938" t="s">
        <v>14254</v>
      </c>
      <c r="I2938" s="4">
        <v>12000000</v>
      </c>
      <c r="J2938" s="4">
        <v>4717455</v>
      </c>
      <c r="K2938">
        <v>5.3</v>
      </c>
      <c r="L2938">
        <v>1.85</v>
      </c>
      <c r="M2938" t="s">
        <v>612</v>
      </c>
      <c r="N2938" t="s">
        <v>14250</v>
      </c>
      <c r="O2938">
        <v>319</v>
      </c>
      <c r="P2938" t="s">
        <v>2637</v>
      </c>
      <c r="Q2938">
        <v>1000</v>
      </c>
      <c r="R2938" t="s">
        <v>14251</v>
      </c>
      <c r="S2938">
        <v>65</v>
      </c>
      <c r="T2938" t="s">
        <v>14253</v>
      </c>
      <c r="U2938">
        <v>48</v>
      </c>
      <c r="V2938">
        <v>656</v>
      </c>
      <c r="W2938">
        <v>1171</v>
      </c>
      <c r="X2938">
        <v>0</v>
      </c>
      <c r="Y2938">
        <v>18632</v>
      </c>
      <c r="Z2938">
        <v>138</v>
      </c>
      <c r="AA2938">
        <v>354</v>
      </c>
      <c r="AB2938" t="s">
        <v>14255</v>
      </c>
    </row>
    <row r="2939" spans="1:28" x14ac:dyDescent="0.3">
      <c r="A2939" s="4" t="s">
        <v>14256</v>
      </c>
      <c r="B2939" t="s">
        <v>67</v>
      </c>
      <c r="C2939" t="s">
        <v>68</v>
      </c>
      <c r="D2939" t="s">
        <v>58</v>
      </c>
      <c r="E2939">
        <v>2008</v>
      </c>
      <c r="F2939">
        <v>110</v>
      </c>
      <c r="G2939" t="s">
        <v>241</v>
      </c>
      <c r="H2939" t="s">
        <v>14258</v>
      </c>
      <c r="I2939" s="4">
        <v>12000000</v>
      </c>
      <c r="J2939" s="4">
        <v>3148482</v>
      </c>
      <c r="K2939">
        <v>7.1</v>
      </c>
      <c r="L2939">
        <v>2.35</v>
      </c>
      <c r="M2939" t="s">
        <v>612</v>
      </c>
      <c r="N2939" t="s">
        <v>8959</v>
      </c>
      <c r="O2939">
        <v>115</v>
      </c>
      <c r="P2939" t="s">
        <v>3876</v>
      </c>
      <c r="Q2939">
        <v>812</v>
      </c>
      <c r="R2939" t="s">
        <v>3739</v>
      </c>
      <c r="S2939">
        <v>580</v>
      </c>
      <c r="T2939" t="s">
        <v>14257</v>
      </c>
      <c r="U2939">
        <v>103</v>
      </c>
      <c r="V2939">
        <v>0</v>
      </c>
      <c r="W2939">
        <v>1540</v>
      </c>
      <c r="X2939">
        <v>0</v>
      </c>
      <c r="Y2939">
        <v>29613</v>
      </c>
      <c r="Z2939">
        <v>190</v>
      </c>
      <c r="AA2939">
        <v>98</v>
      </c>
      <c r="AB2939" t="s">
        <v>14259</v>
      </c>
    </row>
    <row r="2940" spans="1:28" x14ac:dyDescent="0.3">
      <c r="A2940" s="4" t="s">
        <v>14261</v>
      </c>
      <c r="B2940" t="s">
        <v>67</v>
      </c>
      <c r="C2940" t="s">
        <v>86</v>
      </c>
      <c r="D2940" t="s">
        <v>58</v>
      </c>
      <c r="E2940">
        <v>2001</v>
      </c>
      <c r="F2940">
        <v>109</v>
      </c>
      <c r="G2940" t="s">
        <v>19</v>
      </c>
      <c r="H2940" t="s">
        <v>14262</v>
      </c>
      <c r="I2940" s="4">
        <v>12000000</v>
      </c>
      <c r="J2940" s="4">
        <v>2326407</v>
      </c>
      <c r="K2940">
        <v>7</v>
      </c>
      <c r="L2940">
        <v>2.35</v>
      </c>
      <c r="M2940" t="s">
        <v>612</v>
      </c>
      <c r="N2940" t="s">
        <v>14260</v>
      </c>
      <c r="O2940">
        <v>40</v>
      </c>
      <c r="P2940" t="s">
        <v>2416</v>
      </c>
      <c r="Q2940">
        <v>5000</v>
      </c>
      <c r="R2940" t="s">
        <v>417</v>
      </c>
      <c r="S2940">
        <v>1000</v>
      </c>
      <c r="T2940" t="s">
        <v>13210</v>
      </c>
      <c r="U2940">
        <v>794</v>
      </c>
      <c r="V2940">
        <v>305</v>
      </c>
      <c r="W2940">
        <v>7166</v>
      </c>
      <c r="X2940">
        <v>5</v>
      </c>
      <c r="Y2940">
        <v>5016</v>
      </c>
      <c r="Z2940">
        <v>61</v>
      </c>
      <c r="AA2940">
        <v>99</v>
      </c>
      <c r="AB2940" t="s">
        <v>14263</v>
      </c>
    </row>
    <row r="2941" spans="1:28" x14ac:dyDescent="0.3">
      <c r="A2941" s="4" t="s">
        <v>14266</v>
      </c>
      <c r="B2941" t="s">
        <v>67</v>
      </c>
      <c r="C2941" t="s">
        <v>68</v>
      </c>
      <c r="D2941" t="s">
        <v>58</v>
      </c>
      <c r="E2941">
        <v>1981</v>
      </c>
      <c r="F2941">
        <v>100</v>
      </c>
      <c r="G2941" t="s">
        <v>14265</v>
      </c>
      <c r="H2941" t="s">
        <v>14268</v>
      </c>
      <c r="I2941" s="4">
        <v>12000000</v>
      </c>
      <c r="J2941" s="4" t="s">
        <v>24161</v>
      </c>
      <c r="K2941">
        <v>5.7</v>
      </c>
      <c r="L2941">
        <v>1.85</v>
      </c>
      <c r="M2941" t="s">
        <v>122</v>
      </c>
      <c r="N2941" t="s">
        <v>1538</v>
      </c>
      <c r="O2941">
        <v>55</v>
      </c>
      <c r="P2941" t="s">
        <v>1708</v>
      </c>
      <c r="Q2941">
        <v>3000</v>
      </c>
      <c r="R2941" t="s">
        <v>4215</v>
      </c>
      <c r="S2941">
        <v>642</v>
      </c>
      <c r="T2941" t="s">
        <v>14267</v>
      </c>
      <c r="U2941">
        <v>212</v>
      </c>
      <c r="V2941">
        <v>135</v>
      </c>
      <c r="W2941">
        <v>4277</v>
      </c>
      <c r="X2941">
        <v>0</v>
      </c>
      <c r="Y2941">
        <v>763</v>
      </c>
      <c r="Z2941">
        <v>2</v>
      </c>
      <c r="AA2941">
        <v>10</v>
      </c>
      <c r="AB2941" t="s">
        <v>14269</v>
      </c>
    </row>
    <row r="2942" spans="1:28" x14ac:dyDescent="0.3">
      <c r="A2942" s="4" t="s">
        <v>14271</v>
      </c>
      <c r="B2942" t="s">
        <v>67</v>
      </c>
      <c r="C2942" t="s">
        <v>5560</v>
      </c>
      <c r="D2942" t="s">
        <v>58</v>
      </c>
      <c r="E2942">
        <v>1999</v>
      </c>
      <c r="F2942">
        <v>101</v>
      </c>
      <c r="G2942" t="s">
        <v>9737</v>
      </c>
      <c r="H2942" t="s">
        <v>14272</v>
      </c>
      <c r="I2942" s="4">
        <v>12000000</v>
      </c>
      <c r="J2942" s="4">
        <v>2060953</v>
      </c>
      <c r="K2942">
        <v>7.1</v>
      </c>
      <c r="L2942">
        <v>2.35</v>
      </c>
      <c r="M2942" t="s">
        <v>612</v>
      </c>
      <c r="N2942" t="s">
        <v>14270</v>
      </c>
      <c r="O2942">
        <v>61</v>
      </c>
      <c r="P2942" t="s">
        <v>13309</v>
      </c>
      <c r="Q2942">
        <v>769</v>
      </c>
      <c r="R2942" t="s">
        <v>1676</v>
      </c>
      <c r="S2942">
        <v>692</v>
      </c>
      <c r="T2942" t="s">
        <v>10124</v>
      </c>
      <c r="U2942">
        <v>611</v>
      </c>
      <c r="V2942">
        <v>0</v>
      </c>
      <c r="W2942">
        <v>2543</v>
      </c>
      <c r="X2942">
        <v>0</v>
      </c>
      <c r="Y2942">
        <v>29990</v>
      </c>
      <c r="Z2942">
        <v>131</v>
      </c>
      <c r="AA2942">
        <v>316</v>
      </c>
      <c r="AB2942" t="s">
        <v>14273</v>
      </c>
    </row>
    <row r="2943" spans="1:28" x14ac:dyDescent="0.3">
      <c r="A2943" s="4" t="s">
        <v>14275</v>
      </c>
      <c r="B2943" t="s">
        <v>67</v>
      </c>
      <c r="C2943" t="s">
        <v>68</v>
      </c>
      <c r="D2943" t="s">
        <v>58</v>
      </c>
      <c r="E2943">
        <v>2007</v>
      </c>
      <c r="F2943">
        <v>97</v>
      </c>
      <c r="G2943" t="s">
        <v>1437</v>
      </c>
      <c r="H2943" t="s">
        <v>14276</v>
      </c>
      <c r="I2943" s="4">
        <v>12000000</v>
      </c>
      <c r="J2943" s="4">
        <v>3950294</v>
      </c>
      <c r="K2943">
        <v>7</v>
      </c>
      <c r="L2943">
        <v>1.85</v>
      </c>
      <c r="M2943" t="s">
        <v>612</v>
      </c>
      <c r="N2943" t="s">
        <v>14274</v>
      </c>
      <c r="O2943">
        <v>20</v>
      </c>
      <c r="P2943" t="s">
        <v>124</v>
      </c>
      <c r="Q2943">
        <v>21000</v>
      </c>
      <c r="R2943" t="s">
        <v>5066</v>
      </c>
      <c r="S2943">
        <v>569</v>
      </c>
      <c r="T2943" t="s">
        <v>8054</v>
      </c>
      <c r="U2943">
        <v>442</v>
      </c>
      <c r="V2943">
        <v>0</v>
      </c>
      <c r="W2943">
        <v>22577</v>
      </c>
      <c r="X2943">
        <v>5</v>
      </c>
      <c r="Y2943">
        <v>56654</v>
      </c>
      <c r="Z2943">
        <v>146</v>
      </c>
      <c r="AA2943">
        <v>124</v>
      </c>
      <c r="AB2943" t="s">
        <v>14277</v>
      </c>
    </row>
    <row r="2944" spans="1:28" x14ac:dyDescent="0.3">
      <c r="A2944" s="4" t="s">
        <v>14281</v>
      </c>
      <c r="B2944" t="s">
        <v>9778</v>
      </c>
      <c r="C2944" t="s">
        <v>7085</v>
      </c>
      <c r="D2944" t="s">
        <v>58</v>
      </c>
      <c r="E2944">
        <v>2013</v>
      </c>
      <c r="F2944">
        <v>172</v>
      </c>
      <c r="G2944" t="s">
        <v>19</v>
      </c>
      <c r="H2944" t="s">
        <v>14283</v>
      </c>
      <c r="I2944" s="4">
        <v>9200000</v>
      </c>
      <c r="J2944" s="4">
        <v>2835886</v>
      </c>
      <c r="K2944">
        <v>7.7</v>
      </c>
      <c r="L2944">
        <v>2.35</v>
      </c>
      <c r="M2944" t="s">
        <v>4835</v>
      </c>
      <c r="N2944" t="s">
        <v>14278</v>
      </c>
      <c r="O2944">
        <v>667</v>
      </c>
      <c r="P2944" t="s">
        <v>14280</v>
      </c>
      <c r="Q2944">
        <v>211</v>
      </c>
      <c r="R2944" t="s">
        <v>14279</v>
      </c>
      <c r="S2944">
        <v>98</v>
      </c>
      <c r="T2944" t="s">
        <v>14282</v>
      </c>
      <c r="U2944">
        <v>70</v>
      </c>
      <c r="V2944">
        <v>29000</v>
      </c>
      <c r="W2944">
        <v>456</v>
      </c>
      <c r="X2944">
        <v>2</v>
      </c>
      <c r="Y2944">
        <v>55516</v>
      </c>
      <c r="Z2944">
        <v>280</v>
      </c>
      <c r="AA2944">
        <v>124</v>
      </c>
      <c r="AB2944" t="s">
        <v>14284</v>
      </c>
    </row>
    <row r="2945" spans="1:28" x14ac:dyDescent="0.3">
      <c r="A2945" s="4" t="s">
        <v>14287</v>
      </c>
      <c r="B2945" t="s">
        <v>67</v>
      </c>
      <c r="C2945" t="s">
        <v>68</v>
      </c>
      <c r="D2945" t="s">
        <v>58</v>
      </c>
      <c r="E2945">
        <v>2002</v>
      </c>
      <c r="F2945">
        <v>104</v>
      </c>
      <c r="G2945" t="s">
        <v>2545</v>
      </c>
      <c r="H2945" t="s">
        <v>14289</v>
      </c>
      <c r="I2945" s="4">
        <v>12000000</v>
      </c>
      <c r="J2945" s="4">
        <v>1779284</v>
      </c>
      <c r="K2945">
        <v>7.1</v>
      </c>
      <c r="L2945">
        <v>1.85</v>
      </c>
      <c r="M2945" t="s">
        <v>612</v>
      </c>
      <c r="N2945" t="s">
        <v>14285</v>
      </c>
      <c r="O2945">
        <v>0</v>
      </c>
      <c r="P2945" t="s">
        <v>2472</v>
      </c>
      <c r="Q2945">
        <v>1000</v>
      </c>
      <c r="R2945" t="s">
        <v>14286</v>
      </c>
      <c r="S2945">
        <v>165</v>
      </c>
      <c r="T2945" t="s">
        <v>14288</v>
      </c>
      <c r="U2945">
        <v>77</v>
      </c>
      <c r="V2945">
        <v>677</v>
      </c>
      <c r="W2945">
        <v>1292</v>
      </c>
      <c r="X2945">
        <v>4</v>
      </c>
      <c r="Y2945">
        <v>12047</v>
      </c>
      <c r="Z2945">
        <v>78</v>
      </c>
      <c r="AA2945">
        <v>122</v>
      </c>
      <c r="AB2945" t="s">
        <v>14290</v>
      </c>
    </row>
    <row r="2946" spans="1:28" x14ac:dyDescent="0.3">
      <c r="A2946" s="4" t="s">
        <v>14293</v>
      </c>
      <c r="B2946" t="s">
        <v>67</v>
      </c>
      <c r="C2946" t="s">
        <v>86</v>
      </c>
      <c r="D2946" t="s">
        <v>58</v>
      </c>
      <c r="E2946">
        <v>2013</v>
      </c>
      <c r="F2946">
        <v>99</v>
      </c>
      <c r="G2946" t="s">
        <v>4085</v>
      </c>
      <c r="H2946" t="s">
        <v>14295</v>
      </c>
      <c r="I2946" s="4">
        <v>12000000</v>
      </c>
      <c r="J2946" s="4">
        <v>1702277</v>
      </c>
      <c r="K2946">
        <v>6.8</v>
      </c>
      <c r="L2946">
        <v>2.35</v>
      </c>
      <c r="M2946" t="s">
        <v>612</v>
      </c>
      <c r="N2946" t="s">
        <v>14291</v>
      </c>
      <c r="O2946">
        <v>0</v>
      </c>
      <c r="P2946" t="s">
        <v>14292</v>
      </c>
      <c r="Q2946">
        <v>3000</v>
      </c>
      <c r="R2946" t="s">
        <v>5465</v>
      </c>
      <c r="S2946">
        <v>1000</v>
      </c>
      <c r="T2946" t="s">
        <v>14294</v>
      </c>
      <c r="U2946">
        <v>520</v>
      </c>
      <c r="V2946">
        <v>27000</v>
      </c>
      <c r="W2946">
        <v>5074</v>
      </c>
      <c r="X2946">
        <v>4</v>
      </c>
      <c r="Y2946">
        <v>84620</v>
      </c>
      <c r="Z2946">
        <v>469</v>
      </c>
      <c r="AA2946">
        <v>235</v>
      </c>
      <c r="AB2946" t="s">
        <v>14296</v>
      </c>
    </row>
    <row r="2947" spans="1:28" x14ac:dyDescent="0.3">
      <c r="A2947" s="4" t="s">
        <v>14297</v>
      </c>
      <c r="B2947" t="s">
        <v>7236</v>
      </c>
      <c r="C2947" t="s">
        <v>3869</v>
      </c>
      <c r="D2947" t="s">
        <v>24160</v>
      </c>
      <c r="E2947">
        <v>2004</v>
      </c>
      <c r="F2947">
        <v>129</v>
      </c>
      <c r="G2947" t="s">
        <v>5500</v>
      </c>
      <c r="H2947" t="s">
        <v>14298</v>
      </c>
      <c r="I2947" s="4">
        <v>12000000</v>
      </c>
      <c r="J2947" s="4">
        <v>261481</v>
      </c>
      <c r="K2947">
        <v>7.5</v>
      </c>
      <c r="L2947">
        <v>2.35</v>
      </c>
      <c r="M2947" t="s">
        <v>612</v>
      </c>
      <c r="N2947" t="s">
        <v>6973</v>
      </c>
      <c r="O2947">
        <v>0</v>
      </c>
      <c r="P2947" t="s">
        <v>2430</v>
      </c>
      <c r="Q2947">
        <v>878</v>
      </c>
      <c r="R2947" t="s">
        <v>6165</v>
      </c>
      <c r="S2947">
        <v>643</v>
      </c>
      <c r="T2947" t="s">
        <v>6167</v>
      </c>
      <c r="U2947">
        <v>576</v>
      </c>
      <c r="V2947">
        <v>0</v>
      </c>
      <c r="W2947">
        <v>2378</v>
      </c>
      <c r="X2947">
        <v>0</v>
      </c>
      <c r="Y2947">
        <v>41496</v>
      </c>
      <c r="Z2947">
        <v>194</v>
      </c>
      <c r="AA2947">
        <v>210</v>
      </c>
      <c r="AB2947" t="s">
        <v>14299</v>
      </c>
    </row>
    <row r="2948" spans="1:28" x14ac:dyDescent="0.3">
      <c r="A2948" s="4" t="s">
        <v>14303</v>
      </c>
      <c r="B2948" t="s">
        <v>67</v>
      </c>
      <c r="C2948" t="s">
        <v>68</v>
      </c>
      <c r="D2948" t="s">
        <v>58</v>
      </c>
      <c r="E2948">
        <v>2007</v>
      </c>
      <c r="F2948">
        <v>91</v>
      </c>
      <c r="G2948" t="s">
        <v>4829</v>
      </c>
      <c r="H2948" t="s">
        <v>14305</v>
      </c>
      <c r="I2948" s="4">
        <v>12000000</v>
      </c>
      <c r="J2948" s="4">
        <v>1506998</v>
      </c>
      <c r="K2948">
        <v>6.3</v>
      </c>
      <c r="L2948">
        <v>1.85</v>
      </c>
      <c r="M2948" t="s">
        <v>69</v>
      </c>
      <c r="N2948" t="s">
        <v>14300</v>
      </c>
      <c r="O2948">
        <v>60</v>
      </c>
      <c r="P2948" t="s">
        <v>14302</v>
      </c>
      <c r="Q2948">
        <v>60</v>
      </c>
      <c r="R2948" t="s">
        <v>14301</v>
      </c>
      <c r="S2948">
        <v>46</v>
      </c>
      <c r="T2948" t="s">
        <v>14304</v>
      </c>
      <c r="U2948">
        <v>18</v>
      </c>
      <c r="V2948">
        <v>314</v>
      </c>
      <c r="W2948">
        <v>141</v>
      </c>
      <c r="X2948">
        <v>4</v>
      </c>
      <c r="Y2948">
        <v>8014</v>
      </c>
      <c r="Z2948">
        <v>121</v>
      </c>
      <c r="AA2948">
        <v>50</v>
      </c>
      <c r="AB2948" t="s">
        <v>14306</v>
      </c>
    </row>
    <row r="2949" spans="1:28" x14ac:dyDescent="0.3">
      <c r="A2949" s="4" t="s">
        <v>14309</v>
      </c>
      <c r="B2949" t="s">
        <v>67</v>
      </c>
      <c r="C2949" t="s">
        <v>68</v>
      </c>
      <c r="D2949" t="s">
        <v>58</v>
      </c>
      <c r="E2949">
        <v>2005</v>
      </c>
      <c r="F2949">
        <v>100</v>
      </c>
      <c r="G2949" t="s">
        <v>3285</v>
      </c>
      <c r="H2949" t="s">
        <v>14310</v>
      </c>
      <c r="I2949" s="4">
        <v>12000000</v>
      </c>
      <c r="J2949" s="4">
        <v>860002</v>
      </c>
      <c r="K2949">
        <v>7.3</v>
      </c>
      <c r="L2949">
        <v>1.85</v>
      </c>
      <c r="M2949" t="s">
        <v>122</v>
      </c>
      <c r="N2949" t="s">
        <v>14307</v>
      </c>
      <c r="O2949">
        <v>19</v>
      </c>
      <c r="P2949" t="s">
        <v>14308</v>
      </c>
      <c r="Q2949">
        <v>706</v>
      </c>
      <c r="R2949" t="s">
        <v>8054</v>
      </c>
      <c r="S2949">
        <v>442</v>
      </c>
      <c r="T2949" t="s">
        <v>1946</v>
      </c>
      <c r="U2949">
        <v>393</v>
      </c>
      <c r="V2949">
        <v>0</v>
      </c>
      <c r="W2949">
        <v>1579</v>
      </c>
      <c r="X2949">
        <v>0</v>
      </c>
      <c r="Y2949">
        <v>6454</v>
      </c>
      <c r="Z2949">
        <v>38</v>
      </c>
      <c r="AA2949">
        <v>43</v>
      </c>
      <c r="AB2949" t="s">
        <v>14311</v>
      </c>
    </row>
    <row r="2950" spans="1:28" x14ac:dyDescent="0.3">
      <c r="A2950" s="4" t="s">
        <v>14312</v>
      </c>
      <c r="B2950" t="s">
        <v>67</v>
      </c>
      <c r="C2950" t="s">
        <v>7979</v>
      </c>
      <c r="D2950" t="s">
        <v>58</v>
      </c>
      <c r="E2950">
        <v>2009</v>
      </c>
      <c r="F2950">
        <v>111</v>
      </c>
      <c r="G2950" t="s">
        <v>3841</v>
      </c>
      <c r="H2950" t="s">
        <v>14314</v>
      </c>
      <c r="I2950" s="4">
        <v>12000000</v>
      </c>
      <c r="J2950" s="4">
        <v>548934</v>
      </c>
      <c r="K2950">
        <v>6.8</v>
      </c>
      <c r="L2950">
        <v>1.85</v>
      </c>
      <c r="M2950" t="s">
        <v>69</v>
      </c>
      <c r="N2950" t="s">
        <v>5055</v>
      </c>
      <c r="O2950">
        <v>277</v>
      </c>
      <c r="P2950" t="s">
        <v>1238</v>
      </c>
      <c r="Q2950">
        <v>845</v>
      </c>
      <c r="R2950" t="s">
        <v>3469</v>
      </c>
      <c r="S2950">
        <v>327</v>
      </c>
      <c r="T2950" t="s">
        <v>14313</v>
      </c>
      <c r="U2950">
        <v>289</v>
      </c>
      <c r="V2950">
        <v>0</v>
      </c>
      <c r="W2950">
        <v>1554</v>
      </c>
      <c r="X2950">
        <v>2</v>
      </c>
      <c r="Y2950">
        <v>16863</v>
      </c>
      <c r="Z2950">
        <v>123</v>
      </c>
      <c r="AA2950">
        <v>57</v>
      </c>
      <c r="AB2950" t="s">
        <v>14315</v>
      </c>
    </row>
    <row r="2951" spans="1:28" x14ac:dyDescent="0.3">
      <c r="A2951" s="4" t="s">
        <v>14317</v>
      </c>
      <c r="B2951" t="s">
        <v>67</v>
      </c>
      <c r="C2951" t="s">
        <v>68</v>
      </c>
      <c r="D2951" t="s">
        <v>58</v>
      </c>
      <c r="E2951">
        <v>2000</v>
      </c>
      <c r="F2951">
        <v>114</v>
      </c>
      <c r="G2951" t="s">
        <v>2144</v>
      </c>
      <c r="H2951" t="s">
        <v>14319</v>
      </c>
      <c r="I2951" s="4">
        <v>10000000</v>
      </c>
      <c r="J2951" s="4">
        <v>447750</v>
      </c>
      <c r="K2951">
        <v>7.2</v>
      </c>
      <c r="L2951">
        <v>1.85</v>
      </c>
      <c r="M2951" t="s">
        <v>612</v>
      </c>
      <c r="N2951" t="s">
        <v>14316</v>
      </c>
      <c r="O2951">
        <v>0</v>
      </c>
      <c r="P2951" t="s">
        <v>5969</v>
      </c>
      <c r="Q2951">
        <v>865</v>
      </c>
      <c r="R2951" t="s">
        <v>9081</v>
      </c>
      <c r="S2951">
        <v>685</v>
      </c>
      <c r="T2951" t="s">
        <v>14318</v>
      </c>
      <c r="U2951">
        <v>403</v>
      </c>
      <c r="V2951">
        <v>0</v>
      </c>
      <c r="W2951">
        <v>2126</v>
      </c>
      <c r="X2951">
        <v>0</v>
      </c>
      <c r="Y2951">
        <v>18520</v>
      </c>
      <c r="Z2951">
        <v>81</v>
      </c>
      <c r="AA2951">
        <v>133</v>
      </c>
      <c r="AB2951" t="s">
        <v>14320</v>
      </c>
    </row>
    <row r="2952" spans="1:28" x14ac:dyDescent="0.3">
      <c r="A2952" s="4" t="s">
        <v>14321</v>
      </c>
      <c r="B2952" t="s">
        <v>67</v>
      </c>
      <c r="C2952" t="s">
        <v>68</v>
      </c>
      <c r="D2952" t="s">
        <v>58</v>
      </c>
      <c r="E2952">
        <v>2002</v>
      </c>
      <c r="F2952">
        <v>86</v>
      </c>
      <c r="G2952" t="s">
        <v>1034</v>
      </c>
      <c r="H2952" t="s">
        <v>14323</v>
      </c>
      <c r="I2952" s="4">
        <v>12000000</v>
      </c>
      <c r="J2952" s="4">
        <v>333976</v>
      </c>
      <c r="K2952">
        <v>6.4</v>
      </c>
      <c r="L2952">
        <v>2.35</v>
      </c>
      <c r="M2952" t="s">
        <v>612</v>
      </c>
      <c r="N2952" t="s">
        <v>247</v>
      </c>
      <c r="O2952">
        <v>94</v>
      </c>
      <c r="P2952" t="s">
        <v>2051</v>
      </c>
      <c r="Q2952">
        <v>693</v>
      </c>
      <c r="R2952" t="s">
        <v>10882</v>
      </c>
      <c r="S2952">
        <v>534</v>
      </c>
      <c r="T2952" t="s">
        <v>14322</v>
      </c>
      <c r="U2952">
        <v>146</v>
      </c>
      <c r="V2952">
        <v>423</v>
      </c>
      <c r="W2952">
        <v>1373</v>
      </c>
      <c r="X2952">
        <v>0</v>
      </c>
      <c r="Y2952">
        <v>12559</v>
      </c>
      <c r="Z2952">
        <v>72</v>
      </c>
      <c r="AA2952">
        <v>90</v>
      </c>
      <c r="AB2952" t="s">
        <v>14324</v>
      </c>
    </row>
    <row r="2953" spans="1:28" x14ac:dyDescent="0.3">
      <c r="A2953" s="4" t="s">
        <v>14325</v>
      </c>
      <c r="B2953" t="s">
        <v>67</v>
      </c>
      <c r="C2953" t="s">
        <v>397</v>
      </c>
      <c r="D2953" t="s">
        <v>58</v>
      </c>
      <c r="E2953">
        <v>1997</v>
      </c>
      <c r="F2953">
        <v>107</v>
      </c>
      <c r="G2953" t="s">
        <v>2545</v>
      </c>
      <c r="H2953" t="s">
        <v>14326</v>
      </c>
      <c r="I2953" s="4">
        <v>12000000</v>
      </c>
      <c r="J2953" s="4">
        <v>141853</v>
      </c>
      <c r="K2953">
        <v>6</v>
      </c>
      <c r="L2953">
        <v>1.85</v>
      </c>
      <c r="M2953" t="s">
        <v>612</v>
      </c>
      <c r="N2953" t="s">
        <v>10127</v>
      </c>
      <c r="O2953">
        <v>0</v>
      </c>
      <c r="P2953" t="s">
        <v>7884</v>
      </c>
      <c r="Q2953">
        <v>941</v>
      </c>
      <c r="R2953" t="s">
        <v>4015</v>
      </c>
      <c r="S2953">
        <v>754</v>
      </c>
      <c r="T2953" t="s">
        <v>2984</v>
      </c>
      <c r="U2953">
        <v>745</v>
      </c>
      <c r="V2953">
        <v>88</v>
      </c>
      <c r="W2953">
        <v>3099</v>
      </c>
      <c r="X2953">
        <v>2</v>
      </c>
      <c r="Y2953">
        <v>1427</v>
      </c>
      <c r="Z2953">
        <v>25</v>
      </c>
      <c r="AA2953">
        <v>12</v>
      </c>
      <c r="AB2953" t="s">
        <v>14327</v>
      </c>
    </row>
    <row r="2954" spans="1:28" x14ac:dyDescent="0.3">
      <c r="A2954" s="4" t="s">
        <v>14328</v>
      </c>
      <c r="B2954" t="s">
        <v>67</v>
      </c>
      <c r="C2954" t="s">
        <v>68</v>
      </c>
      <c r="D2954" t="s">
        <v>58</v>
      </c>
      <c r="E2954">
        <v>2007</v>
      </c>
      <c r="F2954">
        <v>90</v>
      </c>
      <c r="G2954" t="s">
        <v>1943</v>
      </c>
      <c r="H2954" t="s">
        <v>14329</v>
      </c>
      <c r="I2954" s="4">
        <v>8000000</v>
      </c>
      <c r="J2954" s="4">
        <v>303439</v>
      </c>
      <c r="K2954">
        <v>6.4</v>
      </c>
      <c r="L2954">
        <v>2.35</v>
      </c>
      <c r="M2954" t="s">
        <v>612</v>
      </c>
      <c r="N2954" t="s">
        <v>12339</v>
      </c>
      <c r="O2954">
        <v>26</v>
      </c>
      <c r="P2954" t="s">
        <v>10228</v>
      </c>
      <c r="Q2954">
        <v>797</v>
      </c>
      <c r="R2954" t="s">
        <v>11209</v>
      </c>
      <c r="S2954">
        <v>474</v>
      </c>
      <c r="T2954" t="s">
        <v>10957</v>
      </c>
      <c r="U2954">
        <v>350</v>
      </c>
      <c r="V2954">
        <v>1000</v>
      </c>
      <c r="W2954">
        <v>2073</v>
      </c>
      <c r="X2954">
        <v>2</v>
      </c>
      <c r="Y2954">
        <v>12125</v>
      </c>
      <c r="Z2954">
        <v>78</v>
      </c>
      <c r="AA2954">
        <v>78</v>
      </c>
      <c r="AB2954" t="s">
        <v>14330</v>
      </c>
    </row>
    <row r="2955" spans="1:28" x14ac:dyDescent="0.3">
      <c r="A2955" s="4" t="s">
        <v>14331</v>
      </c>
      <c r="B2955" t="s">
        <v>67</v>
      </c>
      <c r="C2955" t="s">
        <v>68</v>
      </c>
      <c r="D2955" t="s">
        <v>58</v>
      </c>
      <c r="E2955">
        <v>2012</v>
      </c>
      <c r="F2955">
        <v>103</v>
      </c>
      <c r="G2955" t="s">
        <v>1437</v>
      </c>
      <c r="H2955" t="s">
        <v>14332</v>
      </c>
      <c r="I2955" s="4" t="s">
        <v>24161</v>
      </c>
      <c r="J2955" s="4">
        <v>793352</v>
      </c>
      <c r="K2955">
        <v>5.0999999999999996</v>
      </c>
      <c r="L2955">
        <v>2.35</v>
      </c>
      <c r="M2955" t="s">
        <v>69</v>
      </c>
      <c r="N2955" t="s">
        <v>3650</v>
      </c>
      <c r="O2955">
        <v>759</v>
      </c>
      <c r="P2955" t="s">
        <v>4204</v>
      </c>
      <c r="Q2955">
        <v>967</v>
      </c>
      <c r="R2955" t="s">
        <v>10670</v>
      </c>
      <c r="S2955">
        <v>830</v>
      </c>
      <c r="T2955" t="s">
        <v>1071</v>
      </c>
      <c r="U2955">
        <v>820</v>
      </c>
      <c r="V2955">
        <v>0</v>
      </c>
      <c r="W2955">
        <v>3878</v>
      </c>
      <c r="X2955">
        <v>1</v>
      </c>
      <c r="Y2955">
        <v>2551</v>
      </c>
      <c r="Z2955">
        <v>57</v>
      </c>
      <c r="AA2955">
        <v>25</v>
      </c>
      <c r="AB2955" t="s">
        <v>14333</v>
      </c>
    </row>
    <row r="2956" spans="1:28" x14ac:dyDescent="0.3">
      <c r="A2956" s="4" t="s">
        <v>14335</v>
      </c>
      <c r="B2956" t="s">
        <v>67</v>
      </c>
      <c r="C2956" t="s">
        <v>793</v>
      </c>
      <c r="D2956" t="s">
        <v>58</v>
      </c>
      <c r="E2956">
        <v>2007</v>
      </c>
      <c r="F2956">
        <v>120</v>
      </c>
      <c r="G2956" t="s">
        <v>2144</v>
      </c>
      <c r="H2956" t="s">
        <v>14336</v>
      </c>
      <c r="I2956" s="4">
        <v>12000000</v>
      </c>
      <c r="J2956" s="4">
        <v>214202</v>
      </c>
      <c r="K2956">
        <v>7.5</v>
      </c>
      <c r="L2956">
        <v>2.35</v>
      </c>
      <c r="M2956" t="s">
        <v>612</v>
      </c>
      <c r="N2956" t="s">
        <v>14334</v>
      </c>
      <c r="O2956">
        <v>7</v>
      </c>
      <c r="P2956" t="s">
        <v>782</v>
      </c>
      <c r="Q2956">
        <v>662</v>
      </c>
      <c r="R2956" t="s">
        <v>13694</v>
      </c>
      <c r="S2956">
        <v>345</v>
      </c>
      <c r="T2956" t="s">
        <v>14313</v>
      </c>
      <c r="U2956">
        <v>289</v>
      </c>
      <c r="V2956">
        <v>0</v>
      </c>
      <c r="W2956">
        <v>1952</v>
      </c>
      <c r="X2956">
        <v>0</v>
      </c>
      <c r="Y2956">
        <v>14831</v>
      </c>
      <c r="Z2956">
        <v>69</v>
      </c>
      <c r="AA2956">
        <v>75</v>
      </c>
      <c r="AB2956" t="s">
        <v>14337</v>
      </c>
    </row>
    <row r="2957" spans="1:28" x14ac:dyDescent="0.3">
      <c r="A2957" s="4" t="s">
        <v>14341</v>
      </c>
      <c r="B2957" t="s">
        <v>14345</v>
      </c>
      <c r="C2957" t="s">
        <v>10960</v>
      </c>
      <c r="D2957" t="s">
        <v>58</v>
      </c>
      <c r="E2957">
        <v>2005</v>
      </c>
      <c r="F2957">
        <v>134</v>
      </c>
      <c r="G2957" t="s">
        <v>5605</v>
      </c>
      <c r="H2957" t="s">
        <v>14343</v>
      </c>
      <c r="I2957" s="4">
        <v>2500000000</v>
      </c>
      <c r="J2957" s="4">
        <v>195888</v>
      </c>
      <c r="K2957">
        <v>7.1</v>
      </c>
      <c r="L2957">
        <v>2.35</v>
      </c>
      <c r="M2957" t="s">
        <v>612</v>
      </c>
      <c r="N2957" t="s">
        <v>14338</v>
      </c>
      <c r="O2957">
        <v>45</v>
      </c>
      <c r="P2957" t="s">
        <v>14340</v>
      </c>
      <c r="Q2957">
        <v>9</v>
      </c>
      <c r="R2957" t="s">
        <v>14339</v>
      </c>
      <c r="S2957">
        <v>2</v>
      </c>
      <c r="T2957" t="s">
        <v>14342</v>
      </c>
      <c r="U2957">
        <v>0</v>
      </c>
      <c r="V2957">
        <v>607</v>
      </c>
      <c r="W2957">
        <v>11</v>
      </c>
      <c r="X2957">
        <v>0</v>
      </c>
      <c r="Y2957">
        <v>5603</v>
      </c>
      <c r="Z2957">
        <v>73</v>
      </c>
      <c r="AA2957">
        <v>45</v>
      </c>
      <c r="AB2957" t="s">
        <v>14344</v>
      </c>
    </row>
    <row r="2958" spans="1:28" x14ac:dyDescent="0.3">
      <c r="A2958" s="4" t="s">
        <v>14347</v>
      </c>
      <c r="B2958" t="s">
        <v>67</v>
      </c>
      <c r="C2958" t="s">
        <v>68</v>
      </c>
      <c r="D2958" t="s">
        <v>58</v>
      </c>
      <c r="E2958">
        <v>1999</v>
      </c>
      <c r="F2958">
        <v>110</v>
      </c>
      <c r="G2958" t="s">
        <v>10</v>
      </c>
      <c r="H2958" t="s">
        <v>14348</v>
      </c>
      <c r="I2958" s="4">
        <v>12000000</v>
      </c>
      <c r="J2958" s="4">
        <v>175370</v>
      </c>
      <c r="K2958">
        <v>4.5999999999999996</v>
      </c>
      <c r="L2958">
        <v>1.85</v>
      </c>
      <c r="M2958" t="s">
        <v>612</v>
      </c>
      <c r="N2958" t="s">
        <v>14346</v>
      </c>
      <c r="O2958">
        <v>18</v>
      </c>
      <c r="P2958" t="s">
        <v>1002</v>
      </c>
      <c r="Q2958">
        <v>13000</v>
      </c>
      <c r="R2958" t="s">
        <v>268</v>
      </c>
      <c r="S2958">
        <v>883</v>
      </c>
      <c r="T2958" t="s">
        <v>5969</v>
      </c>
      <c r="U2958">
        <v>865</v>
      </c>
      <c r="V2958">
        <v>458</v>
      </c>
      <c r="W2958">
        <v>17417</v>
      </c>
      <c r="X2958">
        <v>1</v>
      </c>
      <c r="Y2958">
        <v>6884</v>
      </c>
      <c r="Z2958">
        <v>42</v>
      </c>
      <c r="AA2958">
        <v>133</v>
      </c>
      <c r="AB2958" t="s">
        <v>14349</v>
      </c>
    </row>
    <row r="2959" spans="1:28" x14ac:dyDescent="0.3">
      <c r="A2959" s="4" t="s">
        <v>14351</v>
      </c>
      <c r="B2959" t="s">
        <v>1965</v>
      </c>
      <c r="C2959" t="s">
        <v>918</v>
      </c>
      <c r="D2959" t="s">
        <v>58</v>
      </c>
      <c r="E2959">
        <v>2009</v>
      </c>
      <c r="F2959">
        <v>95</v>
      </c>
      <c r="G2959" t="s">
        <v>2545</v>
      </c>
      <c r="H2959" t="s">
        <v>14353</v>
      </c>
      <c r="I2959" s="4" t="s">
        <v>24161</v>
      </c>
      <c r="J2959" s="4">
        <v>190666</v>
      </c>
      <c r="K2959">
        <v>5.7</v>
      </c>
      <c r="L2959">
        <v>2.35</v>
      </c>
      <c r="M2959" t="s">
        <v>612</v>
      </c>
      <c r="N2959" t="s">
        <v>1958</v>
      </c>
      <c r="O2959">
        <v>611</v>
      </c>
      <c r="P2959" t="s">
        <v>11948</v>
      </c>
      <c r="Q2959">
        <v>9</v>
      </c>
      <c r="R2959" t="s">
        <v>14350</v>
      </c>
      <c r="S2959">
        <v>4</v>
      </c>
      <c r="T2959" t="s">
        <v>14352</v>
      </c>
      <c r="U2959">
        <v>3</v>
      </c>
      <c r="V2959">
        <v>784</v>
      </c>
      <c r="W2959">
        <v>18</v>
      </c>
      <c r="X2959">
        <v>1</v>
      </c>
      <c r="Y2959">
        <v>2410</v>
      </c>
      <c r="Z2959">
        <v>101</v>
      </c>
      <c r="AA2959">
        <v>20</v>
      </c>
      <c r="AB2959" t="s">
        <v>14354</v>
      </c>
    </row>
    <row r="2960" spans="1:28" x14ac:dyDescent="0.3">
      <c r="A2960" s="4" t="s">
        <v>14356</v>
      </c>
      <c r="B2960" t="s">
        <v>67</v>
      </c>
      <c r="C2960" t="s">
        <v>68</v>
      </c>
      <c r="D2960" t="s">
        <v>58</v>
      </c>
      <c r="E2960">
        <v>2002</v>
      </c>
      <c r="F2960">
        <v>95</v>
      </c>
      <c r="G2960" t="s">
        <v>14355</v>
      </c>
      <c r="H2960" t="s">
        <v>14357</v>
      </c>
      <c r="I2960" s="4">
        <v>7500000</v>
      </c>
      <c r="J2960" s="4" t="s">
        <v>24161</v>
      </c>
      <c r="K2960">
        <v>6.8</v>
      </c>
      <c r="L2960">
        <v>1.85</v>
      </c>
      <c r="M2960" t="s">
        <v>612</v>
      </c>
      <c r="N2960" t="s">
        <v>8542</v>
      </c>
      <c r="O2960">
        <v>165</v>
      </c>
      <c r="P2960" t="s">
        <v>8543</v>
      </c>
      <c r="Q2960">
        <v>686</v>
      </c>
      <c r="R2960" t="s">
        <v>2972</v>
      </c>
      <c r="S2960">
        <v>327</v>
      </c>
      <c r="T2960" t="s">
        <v>7013</v>
      </c>
      <c r="U2960">
        <v>280</v>
      </c>
      <c r="V2960">
        <v>0</v>
      </c>
      <c r="W2960">
        <v>1501</v>
      </c>
      <c r="X2960">
        <v>2</v>
      </c>
      <c r="Y2960">
        <v>27052</v>
      </c>
      <c r="Z2960">
        <v>82</v>
      </c>
      <c r="AA2960">
        <v>124</v>
      </c>
      <c r="AB2960" t="s">
        <v>14358</v>
      </c>
    </row>
    <row r="2961" spans="1:28" x14ac:dyDescent="0.3">
      <c r="A2961" s="4" t="s">
        <v>14361</v>
      </c>
      <c r="B2961" t="s">
        <v>1965</v>
      </c>
      <c r="C2961" t="s">
        <v>918</v>
      </c>
      <c r="D2961" t="s">
        <v>24160</v>
      </c>
      <c r="E2961">
        <v>2009</v>
      </c>
      <c r="F2961">
        <v>132</v>
      </c>
      <c r="G2961" t="s">
        <v>1980</v>
      </c>
      <c r="H2961" t="s">
        <v>14363</v>
      </c>
      <c r="I2961" s="4">
        <v>12000000</v>
      </c>
      <c r="J2961" s="4">
        <v>119922</v>
      </c>
      <c r="K2961">
        <v>7.7</v>
      </c>
      <c r="L2961">
        <v>2.35</v>
      </c>
      <c r="M2961" t="s">
        <v>612</v>
      </c>
      <c r="N2961" t="s">
        <v>14359</v>
      </c>
      <c r="O2961">
        <v>14</v>
      </c>
      <c r="P2961" t="s">
        <v>5956</v>
      </c>
      <c r="Q2961">
        <v>52</v>
      </c>
      <c r="R2961" t="s">
        <v>14360</v>
      </c>
      <c r="S2961">
        <v>32</v>
      </c>
      <c r="T2961" t="s">
        <v>14362</v>
      </c>
      <c r="U2961">
        <v>3</v>
      </c>
      <c r="V2961">
        <v>0</v>
      </c>
      <c r="W2961">
        <v>91</v>
      </c>
      <c r="X2961">
        <v>0</v>
      </c>
      <c r="Y2961">
        <v>8429</v>
      </c>
      <c r="Z2961">
        <v>149</v>
      </c>
      <c r="AA2961">
        <v>62</v>
      </c>
      <c r="AB2961" t="s">
        <v>14364</v>
      </c>
    </row>
    <row r="2962" spans="1:28" x14ac:dyDescent="0.3">
      <c r="A2962" s="4" t="s">
        <v>14366</v>
      </c>
      <c r="B2962" t="s">
        <v>1965</v>
      </c>
      <c r="C2962" t="s">
        <v>918</v>
      </c>
      <c r="D2962" t="s">
        <v>58</v>
      </c>
      <c r="E2962">
        <v>2011</v>
      </c>
      <c r="F2962">
        <v>89</v>
      </c>
      <c r="G2962" t="s">
        <v>829</v>
      </c>
      <c r="H2962" t="s">
        <v>14368</v>
      </c>
      <c r="I2962" s="4" t="s">
        <v>24161</v>
      </c>
      <c r="J2962" s="4" t="s">
        <v>24161</v>
      </c>
      <c r="K2962">
        <v>3.2</v>
      </c>
      <c r="L2962" t="s">
        <v>24161</v>
      </c>
      <c r="M2962" t="s">
        <v>122</v>
      </c>
      <c r="N2962" t="s">
        <v>14365</v>
      </c>
      <c r="O2962">
        <v>0</v>
      </c>
      <c r="P2962" t="s">
        <v>1970</v>
      </c>
      <c r="Q2962">
        <v>970</v>
      </c>
      <c r="R2962" t="s">
        <v>1755</v>
      </c>
      <c r="S2962">
        <v>618</v>
      </c>
      <c r="T2962" t="s">
        <v>14367</v>
      </c>
      <c r="U2962">
        <v>188</v>
      </c>
      <c r="V2962">
        <v>211</v>
      </c>
      <c r="W2962">
        <v>1854</v>
      </c>
      <c r="X2962">
        <v>0</v>
      </c>
      <c r="Y2962">
        <v>408</v>
      </c>
      <c r="Z2962">
        <v>5</v>
      </c>
      <c r="AA2962">
        <v>12</v>
      </c>
      <c r="AB2962" t="s">
        <v>14369</v>
      </c>
    </row>
    <row r="2963" spans="1:28" x14ac:dyDescent="0.3">
      <c r="A2963" s="4" t="s">
        <v>14372</v>
      </c>
      <c r="B2963" t="s">
        <v>703</v>
      </c>
      <c r="C2963" t="s">
        <v>704</v>
      </c>
      <c r="D2963" t="s">
        <v>58</v>
      </c>
      <c r="E2963">
        <v>2010</v>
      </c>
      <c r="F2963">
        <v>138</v>
      </c>
      <c r="G2963" t="s">
        <v>598</v>
      </c>
      <c r="H2963" t="s">
        <v>14374</v>
      </c>
      <c r="I2963" s="4">
        <v>12000000</v>
      </c>
      <c r="J2963" s="4" t="s">
        <v>24161</v>
      </c>
      <c r="K2963">
        <v>6.1</v>
      </c>
      <c r="L2963">
        <v>2.35</v>
      </c>
      <c r="M2963" t="s">
        <v>1150</v>
      </c>
      <c r="N2963" t="s">
        <v>14370</v>
      </c>
      <c r="O2963">
        <v>7</v>
      </c>
      <c r="P2963" t="s">
        <v>12023</v>
      </c>
      <c r="Q2963">
        <v>84</v>
      </c>
      <c r="R2963" t="s">
        <v>14371</v>
      </c>
      <c r="S2963">
        <v>33</v>
      </c>
      <c r="T2963" t="s">
        <v>14373</v>
      </c>
      <c r="U2963">
        <v>16</v>
      </c>
      <c r="V2963">
        <v>0</v>
      </c>
      <c r="W2963">
        <v>164</v>
      </c>
      <c r="X2963">
        <v>0</v>
      </c>
      <c r="Y2963">
        <v>4899</v>
      </c>
      <c r="Z2963">
        <v>44</v>
      </c>
      <c r="AA2963">
        <v>49</v>
      </c>
      <c r="AB2963" t="s">
        <v>14375</v>
      </c>
    </row>
    <row r="2964" spans="1:28" x14ac:dyDescent="0.3">
      <c r="A2964" s="4" t="s">
        <v>14377</v>
      </c>
      <c r="B2964" t="s">
        <v>67</v>
      </c>
      <c r="C2964" t="s">
        <v>14381</v>
      </c>
      <c r="D2964" t="s">
        <v>58</v>
      </c>
      <c r="E2964">
        <v>2011</v>
      </c>
      <c r="F2964">
        <v>113</v>
      </c>
      <c r="G2964" t="s">
        <v>1489</v>
      </c>
      <c r="H2964" t="s">
        <v>14379</v>
      </c>
      <c r="I2964" s="4">
        <v>20000000</v>
      </c>
      <c r="J2964" s="4">
        <v>17149</v>
      </c>
      <c r="K2964">
        <v>5.6</v>
      </c>
      <c r="L2964">
        <v>2.35</v>
      </c>
      <c r="M2964" t="s">
        <v>612</v>
      </c>
      <c r="N2964" t="s">
        <v>2085</v>
      </c>
      <c r="O2964">
        <v>212</v>
      </c>
      <c r="P2964" t="s">
        <v>399</v>
      </c>
      <c r="Q2964">
        <v>567</v>
      </c>
      <c r="R2964" t="s">
        <v>14376</v>
      </c>
      <c r="S2964">
        <v>111</v>
      </c>
      <c r="T2964" t="s">
        <v>14378</v>
      </c>
      <c r="U2964">
        <v>18</v>
      </c>
      <c r="V2964">
        <v>0</v>
      </c>
      <c r="W2964">
        <v>708</v>
      </c>
      <c r="X2964">
        <v>9</v>
      </c>
      <c r="Y2964">
        <v>12128</v>
      </c>
      <c r="Z2964">
        <v>74</v>
      </c>
      <c r="AA2964">
        <v>61</v>
      </c>
      <c r="AB2964" t="s">
        <v>14380</v>
      </c>
    </row>
    <row r="2965" spans="1:28" x14ac:dyDescent="0.3">
      <c r="A2965" s="4" t="s">
        <v>14386</v>
      </c>
      <c r="B2965" t="s">
        <v>67</v>
      </c>
      <c r="C2965" t="s">
        <v>86</v>
      </c>
      <c r="D2965" t="s">
        <v>58</v>
      </c>
      <c r="E2965">
        <v>2009</v>
      </c>
      <c r="F2965">
        <v>99</v>
      </c>
      <c r="G2965" t="s">
        <v>14384</v>
      </c>
      <c r="H2965" t="s">
        <v>14388</v>
      </c>
      <c r="I2965" s="4">
        <v>12000000</v>
      </c>
      <c r="J2965" s="4" t="s">
        <v>24161</v>
      </c>
      <c r="K2965">
        <v>6.9</v>
      </c>
      <c r="L2965">
        <v>2.35</v>
      </c>
      <c r="M2965" t="s">
        <v>612</v>
      </c>
      <c r="N2965" t="s">
        <v>14382</v>
      </c>
      <c r="O2965">
        <v>76</v>
      </c>
      <c r="P2965" t="s">
        <v>14385</v>
      </c>
      <c r="Q2965">
        <v>181</v>
      </c>
      <c r="R2965" t="s">
        <v>14383</v>
      </c>
      <c r="S2965">
        <v>168</v>
      </c>
      <c r="T2965" t="s">
        <v>14387</v>
      </c>
      <c r="U2965">
        <v>42</v>
      </c>
      <c r="V2965">
        <v>13000</v>
      </c>
      <c r="W2965">
        <v>433</v>
      </c>
      <c r="X2965">
        <v>1</v>
      </c>
      <c r="Y2965">
        <v>64423</v>
      </c>
      <c r="Z2965">
        <v>156</v>
      </c>
      <c r="AA2965">
        <v>293</v>
      </c>
      <c r="AB2965" t="s">
        <v>14389</v>
      </c>
    </row>
    <row r="2966" spans="1:28" x14ac:dyDescent="0.3">
      <c r="A2966" s="4" t="s">
        <v>14392</v>
      </c>
      <c r="B2966" t="s">
        <v>67</v>
      </c>
      <c r="C2966" t="s">
        <v>68</v>
      </c>
      <c r="D2966" t="s">
        <v>58</v>
      </c>
      <c r="E2966">
        <v>2015</v>
      </c>
      <c r="F2966">
        <v>111</v>
      </c>
      <c r="G2966" t="s">
        <v>19</v>
      </c>
      <c r="H2966" t="s">
        <v>24161</v>
      </c>
      <c r="I2966" s="4">
        <v>12000000</v>
      </c>
      <c r="J2966" s="4">
        <v>14616</v>
      </c>
      <c r="K2966">
        <v>7.5</v>
      </c>
      <c r="L2966">
        <v>1.85</v>
      </c>
      <c r="M2966" t="s">
        <v>612</v>
      </c>
      <c r="N2966" t="s">
        <v>14390</v>
      </c>
      <c r="O2966">
        <v>0</v>
      </c>
      <c r="P2966" t="s">
        <v>4541</v>
      </c>
      <c r="Q2966">
        <v>1000</v>
      </c>
      <c r="R2966" t="s">
        <v>14391</v>
      </c>
      <c r="S2966">
        <v>445</v>
      </c>
      <c r="T2966" t="s">
        <v>14393</v>
      </c>
      <c r="U2966">
        <v>247</v>
      </c>
      <c r="V2966">
        <v>26000</v>
      </c>
      <c r="W2966">
        <v>2059</v>
      </c>
      <c r="X2966">
        <v>1</v>
      </c>
      <c r="Y2966">
        <v>314</v>
      </c>
      <c r="Z2966">
        <v>1</v>
      </c>
      <c r="AA2966">
        <v>10</v>
      </c>
      <c r="AB2966" t="s">
        <v>14394</v>
      </c>
    </row>
    <row r="2967" spans="1:28" x14ac:dyDescent="0.3">
      <c r="A2967" s="4" t="s">
        <v>14396</v>
      </c>
      <c r="B2967" t="s">
        <v>67</v>
      </c>
      <c r="C2967" t="s">
        <v>68</v>
      </c>
      <c r="D2967" t="s">
        <v>58</v>
      </c>
      <c r="E2967">
        <v>2014</v>
      </c>
      <c r="F2967">
        <v>99</v>
      </c>
      <c r="G2967" t="s">
        <v>1566</v>
      </c>
      <c r="H2967" t="s">
        <v>14397</v>
      </c>
      <c r="I2967" s="4">
        <v>12000000</v>
      </c>
      <c r="J2967" s="4">
        <v>91443253</v>
      </c>
      <c r="K2967">
        <v>5.8</v>
      </c>
      <c r="L2967">
        <v>2.35</v>
      </c>
      <c r="M2967" t="s">
        <v>122</v>
      </c>
      <c r="N2967" t="s">
        <v>3380</v>
      </c>
      <c r="O2967">
        <v>130</v>
      </c>
      <c r="P2967" t="s">
        <v>5515</v>
      </c>
      <c r="Q2967">
        <v>399</v>
      </c>
      <c r="R2967" t="s">
        <v>14395</v>
      </c>
      <c r="S2967">
        <v>116</v>
      </c>
      <c r="T2967" t="s">
        <v>4984</v>
      </c>
      <c r="U2967">
        <v>79</v>
      </c>
      <c r="V2967">
        <v>23000</v>
      </c>
      <c r="W2967">
        <v>663</v>
      </c>
      <c r="X2967" t="s">
        <v>24161</v>
      </c>
      <c r="Y2967">
        <v>21034</v>
      </c>
      <c r="Z2967">
        <v>82</v>
      </c>
      <c r="AA2967">
        <v>153</v>
      </c>
      <c r="AB2967" t="s">
        <v>14398</v>
      </c>
    </row>
    <row r="2968" spans="1:28" x14ac:dyDescent="0.3">
      <c r="A2968" s="4" t="s">
        <v>14399</v>
      </c>
      <c r="B2968" t="s">
        <v>67</v>
      </c>
      <c r="C2968" t="s">
        <v>86</v>
      </c>
      <c r="D2968" t="s">
        <v>58</v>
      </c>
      <c r="E2968">
        <v>2000</v>
      </c>
      <c r="F2968">
        <v>104</v>
      </c>
      <c r="G2968" t="s">
        <v>1034</v>
      </c>
      <c r="H2968" t="s">
        <v>14400</v>
      </c>
      <c r="I2968" s="4">
        <v>6000000</v>
      </c>
      <c r="J2968" s="4">
        <v>30093107</v>
      </c>
      <c r="K2968">
        <v>8.3000000000000007</v>
      </c>
      <c r="L2968">
        <v>1.85</v>
      </c>
      <c r="M2968" t="s">
        <v>612</v>
      </c>
      <c r="N2968" t="s">
        <v>1317</v>
      </c>
      <c r="O2968">
        <v>0</v>
      </c>
      <c r="P2968" t="s">
        <v>362</v>
      </c>
      <c r="Q2968">
        <v>26000</v>
      </c>
      <c r="R2968" t="s">
        <v>367</v>
      </c>
      <c r="S2968">
        <v>11000</v>
      </c>
      <c r="T2968" t="s">
        <v>713</v>
      </c>
      <c r="U2968">
        <v>1000</v>
      </c>
      <c r="V2968">
        <v>27000</v>
      </c>
      <c r="W2968">
        <v>39175</v>
      </c>
      <c r="X2968">
        <v>6</v>
      </c>
      <c r="Y2968">
        <v>600996</v>
      </c>
      <c r="Z2968">
        <v>151</v>
      </c>
      <c r="AA2968">
        <v>726</v>
      </c>
      <c r="AB2968" t="s">
        <v>14401</v>
      </c>
    </row>
    <row r="2969" spans="1:28" x14ac:dyDescent="0.3">
      <c r="A2969" s="4" t="s">
        <v>14406</v>
      </c>
      <c r="B2969" t="s">
        <v>67</v>
      </c>
      <c r="C2969" t="s">
        <v>68</v>
      </c>
      <c r="D2969" t="s">
        <v>58</v>
      </c>
      <c r="E2969">
        <v>2015</v>
      </c>
      <c r="F2969">
        <v>89</v>
      </c>
      <c r="G2969" t="s">
        <v>14404</v>
      </c>
      <c r="H2969" t="s">
        <v>24161</v>
      </c>
      <c r="I2969" s="4">
        <v>12000000</v>
      </c>
      <c r="J2969" s="4" t="s">
        <v>24161</v>
      </c>
      <c r="K2969">
        <v>2.8</v>
      </c>
      <c r="L2969" t="s">
        <v>24161</v>
      </c>
      <c r="M2969" t="s">
        <v>122</v>
      </c>
      <c r="N2969" t="s">
        <v>14402</v>
      </c>
      <c r="O2969">
        <v>49</v>
      </c>
      <c r="P2969" t="s">
        <v>14405</v>
      </c>
      <c r="Q2969">
        <v>551</v>
      </c>
      <c r="R2969" t="s">
        <v>14403</v>
      </c>
      <c r="S2969">
        <v>85</v>
      </c>
      <c r="T2969" t="s">
        <v>14407</v>
      </c>
      <c r="U2969">
        <v>84</v>
      </c>
      <c r="V2969">
        <v>634</v>
      </c>
      <c r="W2969">
        <v>895</v>
      </c>
      <c r="X2969">
        <v>6</v>
      </c>
      <c r="Y2969">
        <v>105</v>
      </c>
      <c r="Z2969">
        <v>3</v>
      </c>
      <c r="AA2969">
        <v>7</v>
      </c>
      <c r="AB2969" t="s">
        <v>14408</v>
      </c>
    </row>
    <row r="2970" spans="1:28" x14ac:dyDescent="0.3">
      <c r="A2970" s="4" t="s">
        <v>14409</v>
      </c>
      <c r="B2970" t="s">
        <v>67</v>
      </c>
      <c r="C2970" t="s">
        <v>68</v>
      </c>
      <c r="D2970" t="s">
        <v>58</v>
      </c>
      <c r="E2970">
        <v>1989</v>
      </c>
      <c r="F2970">
        <v>103</v>
      </c>
      <c r="G2970" t="s">
        <v>7400</v>
      </c>
      <c r="H2970" t="s">
        <v>14411</v>
      </c>
      <c r="I2970" s="4">
        <v>11500000</v>
      </c>
      <c r="J2970" s="4">
        <v>57469179</v>
      </c>
      <c r="K2970">
        <v>6.6</v>
      </c>
      <c r="L2970">
        <v>1.85</v>
      </c>
      <c r="M2970" t="s">
        <v>612</v>
      </c>
      <c r="N2970" t="s">
        <v>13103</v>
      </c>
      <c r="O2970">
        <v>52</v>
      </c>
      <c r="P2970" t="s">
        <v>3663</v>
      </c>
      <c r="Q2970">
        <v>969</v>
      </c>
      <c r="R2970" t="s">
        <v>5581</v>
      </c>
      <c r="S2970">
        <v>886</v>
      </c>
      <c r="T2970" t="s">
        <v>14410</v>
      </c>
      <c r="U2970">
        <v>426</v>
      </c>
      <c r="V2970">
        <v>0</v>
      </c>
      <c r="W2970">
        <v>2987</v>
      </c>
      <c r="X2970">
        <v>0</v>
      </c>
      <c r="Y2970">
        <v>63855</v>
      </c>
      <c r="Z2970">
        <v>98</v>
      </c>
      <c r="AA2970">
        <v>248</v>
      </c>
      <c r="AB2970" t="s">
        <v>14412</v>
      </c>
    </row>
    <row r="2971" spans="1:28" x14ac:dyDescent="0.3">
      <c r="A2971" s="4" t="s">
        <v>14416</v>
      </c>
      <c r="B2971" t="s">
        <v>703</v>
      </c>
      <c r="C2971" t="s">
        <v>704</v>
      </c>
      <c r="D2971" t="s">
        <v>58</v>
      </c>
      <c r="E2971">
        <v>1993</v>
      </c>
      <c r="F2971">
        <v>134</v>
      </c>
      <c r="G2971" t="s">
        <v>19</v>
      </c>
      <c r="H2971" t="s">
        <v>14418</v>
      </c>
      <c r="I2971" s="4">
        <v>11900000</v>
      </c>
      <c r="J2971" s="4">
        <v>48856</v>
      </c>
      <c r="K2971">
        <v>7.5</v>
      </c>
      <c r="L2971">
        <v>1.85</v>
      </c>
      <c r="M2971" t="s">
        <v>24161</v>
      </c>
      <c r="N2971" t="s">
        <v>14413</v>
      </c>
      <c r="O2971">
        <v>0</v>
      </c>
      <c r="P2971" t="s">
        <v>14415</v>
      </c>
      <c r="Q2971">
        <v>15</v>
      </c>
      <c r="R2971" t="s">
        <v>14414</v>
      </c>
      <c r="S2971">
        <v>6</v>
      </c>
      <c r="T2971" t="s">
        <v>14417</v>
      </c>
      <c r="U2971">
        <v>4</v>
      </c>
      <c r="V2971">
        <v>355</v>
      </c>
      <c r="W2971">
        <v>30</v>
      </c>
      <c r="X2971">
        <v>0</v>
      </c>
      <c r="Y2971">
        <v>3466</v>
      </c>
      <c r="Z2971">
        <v>25</v>
      </c>
      <c r="AA2971">
        <v>40</v>
      </c>
      <c r="AB2971" t="s">
        <v>14419</v>
      </c>
    </row>
    <row r="2972" spans="1:28" x14ac:dyDescent="0.3">
      <c r="A2972" s="4" t="s">
        <v>14421</v>
      </c>
      <c r="B2972" t="s">
        <v>67</v>
      </c>
      <c r="C2972" t="s">
        <v>86</v>
      </c>
      <c r="D2972" t="s">
        <v>58</v>
      </c>
      <c r="E2972">
        <v>2009</v>
      </c>
      <c r="F2972">
        <v>100</v>
      </c>
      <c r="G2972" t="s">
        <v>4085</v>
      </c>
      <c r="H2972" t="s">
        <v>14422</v>
      </c>
      <c r="I2972" s="4">
        <v>11500000</v>
      </c>
      <c r="J2972" s="4" t="s">
        <v>24161</v>
      </c>
      <c r="K2972">
        <v>6</v>
      </c>
      <c r="L2972">
        <v>2.35</v>
      </c>
      <c r="M2972" t="s">
        <v>612</v>
      </c>
      <c r="N2972" t="s">
        <v>14420</v>
      </c>
      <c r="O2972">
        <v>2</v>
      </c>
      <c r="P2972" t="s">
        <v>2303</v>
      </c>
      <c r="Q2972">
        <v>680</v>
      </c>
      <c r="R2972" t="s">
        <v>2368</v>
      </c>
      <c r="S2972">
        <v>544</v>
      </c>
      <c r="T2972" t="s">
        <v>13684</v>
      </c>
      <c r="U2972">
        <v>388</v>
      </c>
      <c r="V2972">
        <v>443</v>
      </c>
      <c r="W2972">
        <v>1780</v>
      </c>
      <c r="X2972">
        <v>2</v>
      </c>
      <c r="Y2972">
        <v>3737</v>
      </c>
      <c r="Z2972">
        <v>35</v>
      </c>
      <c r="AA2972">
        <v>27</v>
      </c>
      <c r="AB2972" t="s">
        <v>14423</v>
      </c>
    </row>
    <row r="2973" spans="1:28" x14ac:dyDescent="0.3">
      <c r="A2973" s="4" t="s">
        <v>14426</v>
      </c>
      <c r="B2973" t="s">
        <v>11679</v>
      </c>
      <c r="C2973" t="s">
        <v>918</v>
      </c>
      <c r="D2973" t="s">
        <v>58</v>
      </c>
      <c r="E2973">
        <v>2015</v>
      </c>
      <c r="F2973">
        <v>130</v>
      </c>
      <c r="G2973" t="s">
        <v>19</v>
      </c>
      <c r="H2973" t="s">
        <v>24161</v>
      </c>
      <c r="I2973" s="4">
        <v>12000000</v>
      </c>
      <c r="J2973" s="4" t="s">
        <v>24161</v>
      </c>
      <c r="K2973">
        <v>6.2</v>
      </c>
      <c r="L2973">
        <v>2.35</v>
      </c>
      <c r="M2973" t="s">
        <v>24161</v>
      </c>
      <c r="N2973" t="s">
        <v>14424</v>
      </c>
      <c r="O2973">
        <v>3</v>
      </c>
      <c r="P2973" t="s">
        <v>14425</v>
      </c>
      <c r="Q2973">
        <v>215</v>
      </c>
      <c r="R2973" t="s">
        <v>11677</v>
      </c>
      <c r="S2973">
        <v>27</v>
      </c>
      <c r="T2973" t="s">
        <v>14427</v>
      </c>
      <c r="U2973">
        <v>2</v>
      </c>
      <c r="V2973">
        <v>4</v>
      </c>
      <c r="W2973">
        <v>244</v>
      </c>
      <c r="X2973">
        <v>1</v>
      </c>
      <c r="Y2973">
        <v>117</v>
      </c>
      <c r="Z2973">
        <v>6</v>
      </c>
      <c r="AA2973">
        <v>6</v>
      </c>
      <c r="AB2973" t="s">
        <v>14428</v>
      </c>
    </row>
    <row r="2974" spans="1:28" x14ac:dyDescent="0.3">
      <c r="A2974" s="4" t="s">
        <v>14430</v>
      </c>
      <c r="B2974" t="s">
        <v>67</v>
      </c>
      <c r="C2974" t="s">
        <v>68</v>
      </c>
      <c r="D2974" t="s">
        <v>58</v>
      </c>
      <c r="E2974">
        <v>1984</v>
      </c>
      <c r="F2974">
        <v>106</v>
      </c>
      <c r="G2974" t="s">
        <v>908</v>
      </c>
      <c r="H2974" t="s">
        <v>14432</v>
      </c>
      <c r="I2974" s="4">
        <v>11000000</v>
      </c>
      <c r="J2974" s="4">
        <v>148170000</v>
      </c>
      <c r="K2974">
        <v>7.2</v>
      </c>
      <c r="L2974">
        <v>2.2000000000000002</v>
      </c>
      <c r="M2974" t="s">
        <v>122</v>
      </c>
      <c r="N2974" t="s">
        <v>2859</v>
      </c>
      <c r="O2974">
        <v>287</v>
      </c>
      <c r="P2974" t="s">
        <v>5257</v>
      </c>
      <c r="Q2974">
        <v>767</v>
      </c>
      <c r="R2974" t="s">
        <v>14429</v>
      </c>
      <c r="S2974">
        <v>281</v>
      </c>
      <c r="T2974" t="s">
        <v>14431</v>
      </c>
      <c r="U2974">
        <v>233</v>
      </c>
      <c r="V2974">
        <v>14000</v>
      </c>
      <c r="W2974">
        <v>2053</v>
      </c>
      <c r="X2974">
        <v>0</v>
      </c>
      <c r="Y2974">
        <v>142293</v>
      </c>
      <c r="Z2974">
        <v>183</v>
      </c>
      <c r="AA2974">
        <v>245</v>
      </c>
      <c r="AB2974" t="s">
        <v>14433</v>
      </c>
    </row>
    <row r="2975" spans="1:28" x14ac:dyDescent="0.3">
      <c r="A2975" s="4" t="s">
        <v>14435</v>
      </c>
      <c r="B2975" t="s">
        <v>67</v>
      </c>
      <c r="C2975" t="s">
        <v>68</v>
      </c>
      <c r="D2975" t="s">
        <v>58</v>
      </c>
      <c r="E2975">
        <v>1977</v>
      </c>
      <c r="F2975">
        <v>125</v>
      </c>
      <c r="G2975" t="s">
        <v>61</v>
      </c>
      <c r="H2975" t="s">
        <v>14436</v>
      </c>
      <c r="I2975" s="4">
        <v>11000000</v>
      </c>
      <c r="J2975" s="4">
        <v>460935665</v>
      </c>
      <c r="K2975">
        <v>8.6999999999999993</v>
      </c>
      <c r="L2975">
        <v>2.35</v>
      </c>
      <c r="M2975" t="s">
        <v>122</v>
      </c>
      <c r="N2975" t="s">
        <v>1454</v>
      </c>
      <c r="O2975">
        <v>0</v>
      </c>
      <c r="P2975" t="s">
        <v>418</v>
      </c>
      <c r="Q2975">
        <v>11000</v>
      </c>
      <c r="R2975" t="s">
        <v>14434</v>
      </c>
      <c r="S2975">
        <v>1000</v>
      </c>
      <c r="T2975" t="s">
        <v>7864</v>
      </c>
      <c r="U2975">
        <v>504</v>
      </c>
      <c r="V2975">
        <v>33000</v>
      </c>
      <c r="W2975">
        <v>13485</v>
      </c>
      <c r="X2975">
        <v>1</v>
      </c>
      <c r="Y2975">
        <v>911097</v>
      </c>
      <c r="Z2975">
        <v>282</v>
      </c>
      <c r="AA2975">
        <v>1470</v>
      </c>
      <c r="AB2975" t="s">
        <v>14437</v>
      </c>
    </row>
    <row r="2976" spans="1:28" x14ac:dyDescent="0.3">
      <c r="A2976" s="4" t="s">
        <v>14439</v>
      </c>
      <c r="B2976" t="s">
        <v>67</v>
      </c>
      <c r="C2976" t="s">
        <v>68</v>
      </c>
      <c r="D2976" t="s">
        <v>58</v>
      </c>
      <c r="E2976">
        <v>2016</v>
      </c>
      <c r="F2976">
        <v>109</v>
      </c>
      <c r="G2976" t="s">
        <v>10</v>
      </c>
      <c r="H2976" t="s">
        <v>14441</v>
      </c>
      <c r="I2976" s="4">
        <v>11500000</v>
      </c>
      <c r="J2976" s="4">
        <v>35537564</v>
      </c>
      <c r="K2976">
        <v>6</v>
      </c>
      <c r="L2976">
        <v>2.35</v>
      </c>
      <c r="M2976" t="s">
        <v>612</v>
      </c>
      <c r="N2976" t="s">
        <v>14438</v>
      </c>
      <c r="O2976">
        <v>11</v>
      </c>
      <c r="P2976" t="s">
        <v>1765</v>
      </c>
      <c r="Q2976">
        <v>22000</v>
      </c>
      <c r="R2976" t="s">
        <v>5464</v>
      </c>
      <c r="S2976">
        <v>851</v>
      </c>
      <c r="T2976" t="s">
        <v>14440</v>
      </c>
      <c r="U2976">
        <v>411</v>
      </c>
      <c r="V2976">
        <v>11000</v>
      </c>
      <c r="W2976">
        <v>24063</v>
      </c>
      <c r="X2976">
        <v>1</v>
      </c>
      <c r="Y2976">
        <v>49671</v>
      </c>
      <c r="Z2976">
        <v>158</v>
      </c>
      <c r="AA2976">
        <v>166</v>
      </c>
      <c r="AB2976" t="s">
        <v>14442</v>
      </c>
    </row>
    <row r="2977" spans="1:28" x14ac:dyDescent="0.3">
      <c r="A2977" s="4" t="s">
        <v>14444</v>
      </c>
      <c r="B2977" t="s">
        <v>67</v>
      </c>
      <c r="C2977" t="s">
        <v>68</v>
      </c>
      <c r="D2977" t="s">
        <v>58</v>
      </c>
      <c r="E2977">
        <v>1965</v>
      </c>
      <c r="F2977">
        <v>200</v>
      </c>
      <c r="G2977" t="s">
        <v>5605</v>
      </c>
      <c r="H2977" t="s">
        <v>14445</v>
      </c>
      <c r="I2977" s="4">
        <v>11000000</v>
      </c>
      <c r="J2977" s="4">
        <v>111722000</v>
      </c>
      <c r="K2977">
        <v>8</v>
      </c>
      <c r="L2977">
        <v>2.35</v>
      </c>
      <c r="M2977" t="s">
        <v>69</v>
      </c>
      <c r="N2977" t="s">
        <v>9052</v>
      </c>
      <c r="O2977">
        <v>767</v>
      </c>
      <c r="P2977" t="s">
        <v>11961</v>
      </c>
      <c r="Q2977">
        <v>597</v>
      </c>
      <c r="R2977" t="s">
        <v>14443</v>
      </c>
      <c r="S2977">
        <v>396</v>
      </c>
      <c r="T2977" t="s">
        <v>6733</v>
      </c>
      <c r="U2977">
        <v>382</v>
      </c>
      <c r="V2977">
        <v>7000</v>
      </c>
      <c r="W2977">
        <v>1966</v>
      </c>
      <c r="X2977">
        <v>2</v>
      </c>
      <c r="Y2977">
        <v>55816</v>
      </c>
      <c r="Z2977">
        <v>89</v>
      </c>
      <c r="AA2977">
        <v>255</v>
      </c>
      <c r="AB2977" t="s">
        <v>14446</v>
      </c>
    </row>
    <row r="2978" spans="1:28" x14ac:dyDescent="0.3">
      <c r="A2978" s="4" t="s">
        <v>14450</v>
      </c>
      <c r="B2978" t="s">
        <v>14454</v>
      </c>
      <c r="C2978" t="s">
        <v>86</v>
      </c>
      <c r="D2978" t="s">
        <v>58</v>
      </c>
      <c r="E2978">
        <v>2014</v>
      </c>
      <c r="F2978">
        <v>114</v>
      </c>
      <c r="G2978" t="s">
        <v>14448</v>
      </c>
      <c r="H2978" t="s">
        <v>14452</v>
      </c>
      <c r="I2978" s="4" t="s">
        <v>24161</v>
      </c>
      <c r="J2978" s="4">
        <v>10230</v>
      </c>
      <c r="K2978">
        <v>7.2</v>
      </c>
      <c r="L2978">
        <v>2.35</v>
      </c>
      <c r="M2978" t="s">
        <v>612</v>
      </c>
      <c r="N2978" t="s">
        <v>6616</v>
      </c>
      <c r="O2978">
        <v>335</v>
      </c>
      <c r="P2978" t="s">
        <v>14449</v>
      </c>
      <c r="Q2978">
        <v>585</v>
      </c>
      <c r="R2978" t="s">
        <v>14447</v>
      </c>
      <c r="S2978">
        <v>68</v>
      </c>
      <c r="T2978" t="s">
        <v>14451</v>
      </c>
      <c r="U2978">
        <v>14</v>
      </c>
      <c r="V2978">
        <v>0</v>
      </c>
      <c r="W2978">
        <v>679</v>
      </c>
      <c r="X2978">
        <v>0</v>
      </c>
      <c r="Y2978">
        <v>14437</v>
      </c>
      <c r="Z2978">
        <v>101</v>
      </c>
      <c r="AA2978">
        <v>26</v>
      </c>
      <c r="AB2978" t="s">
        <v>14453</v>
      </c>
    </row>
    <row r="2979" spans="1:28" x14ac:dyDescent="0.3">
      <c r="A2979" s="4" t="s">
        <v>14455</v>
      </c>
      <c r="B2979" t="s">
        <v>67</v>
      </c>
      <c r="C2979" t="s">
        <v>68</v>
      </c>
      <c r="D2979" t="s">
        <v>58</v>
      </c>
      <c r="E2979">
        <v>2008</v>
      </c>
      <c r="F2979">
        <v>112</v>
      </c>
      <c r="G2979" t="s">
        <v>3039</v>
      </c>
      <c r="H2979" t="s">
        <v>14456</v>
      </c>
      <c r="I2979" s="4">
        <v>11000000</v>
      </c>
      <c r="J2979" s="4">
        <v>90556401</v>
      </c>
      <c r="K2979">
        <v>4.5</v>
      </c>
      <c r="L2979">
        <v>1.85</v>
      </c>
      <c r="M2979" t="s">
        <v>304</v>
      </c>
      <c r="N2979" t="s">
        <v>4076</v>
      </c>
      <c r="O2979">
        <v>197</v>
      </c>
      <c r="P2979" t="s">
        <v>10872</v>
      </c>
      <c r="Q2979">
        <v>755</v>
      </c>
      <c r="R2979" t="s">
        <v>7601</v>
      </c>
      <c r="S2979">
        <v>734</v>
      </c>
      <c r="T2979" t="s">
        <v>11863</v>
      </c>
      <c r="U2979">
        <v>632</v>
      </c>
      <c r="V2979">
        <v>0</v>
      </c>
      <c r="W2979">
        <v>3507</v>
      </c>
      <c r="X2979">
        <v>1</v>
      </c>
      <c r="Y2979">
        <v>43795</v>
      </c>
      <c r="Z2979">
        <v>128</v>
      </c>
      <c r="AA2979">
        <v>171</v>
      </c>
      <c r="AB2979" t="s">
        <v>14457</v>
      </c>
    </row>
    <row r="2980" spans="1:28" x14ac:dyDescent="0.3">
      <c r="A2980" s="4" t="s">
        <v>14459</v>
      </c>
      <c r="B2980" t="s">
        <v>67</v>
      </c>
      <c r="C2980" t="s">
        <v>68</v>
      </c>
      <c r="D2980" t="s">
        <v>58</v>
      </c>
      <c r="E2980">
        <v>2010</v>
      </c>
      <c r="F2980">
        <v>116</v>
      </c>
      <c r="G2980" t="s">
        <v>1655</v>
      </c>
      <c r="H2980" t="s">
        <v>14460</v>
      </c>
      <c r="I2980" s="4">
        <v>25000000</v>
      </c>
      <c r="J2980" s="4">
        <v>93571803</v>
      </c>
      <c r="K2980">
        <v>7.9</v>
      </c>
      <c r="L2980">
        <v>2.35</v>
      </c>
      <c r="M2980" t="s">
        <v>612</v>
      </c>
      <c r="N2980" t="s">
        <v>4175</v>
      </c>
      <c r="O2980">
        <v>737</v>
      </c>
      <c r="P2980" t="s">
        <v>88</v>
      </c>
      <c r="Q2980">
        <v>23000</v>
      </c>
      <c r="R2980" t="s">
        <v>14458</v>
      </c>
      <c r="S2980">
        <v>238</v>
      </c>
      <c r="T2980" t="s">
        <v>7749</v>
      </c>
      <c r="U2980">
        <v>141</v>
      </c>
      <c r="V2980">
        <v>36000</v>
      </c>
      <c r="W2980">
        <v>23811</v>
      </c>
      <c r="X2980">
        <v>2</v>
      </c>
      <c r="Y2980">
        <v>275869</v>
      </c>
      <c r="Z2980">
        <v>410</v>
      </c>
      <c r="AA2980">
        <v>389</v>
      </c>
      <c r="AB2980" t="s">
        <v>14461</v>
      </c>
    </row>
    <row r="2981" spans="1:28" x14ac:dyDescent="0.3">
      <c r="A2981" s="4" t="s">
        <v>14462</v>
      </c>
      <c r="B2981" t="s">
        <v>67</v>
      </c>
      <c r="C2981" t="s">
        <v>68</v>
      </c>
      <c r="D2981" t="s">
        <v>58</v>
      </c>
      <c r="E2981">
        <v>2006</v>
      </c>
      <c r="F2981">
        <v>92</v>
      </c>
      <c r="G2981" t="s">
        <v>10646</v>
      </c>
      <c r="H2981" t="s">
        <v>14463</v>
      </c>
      <c r="I2981" s="4" t="s">
        <v>24161</v>
      </c>
      <c r="J2981" s="4">
        <v>72755517</v>
      </c>
      <c r="K2981">
        <v>7.1</v>
      </c>
      <c r="L2981">
        <v>1.85</v>
      </c>
      <c r="M2981" t="s">
        <v>612</v>
      </c>
      <c r="N2981" t="s">
        <v>10644</v>
      </c>
      <c r="O2981">
        <v>79</v>
      </c>
      <c r="P2981" t="s">
        <v>10647</v>
      </c>
      <c r="Q2981">
        <v>608</v>
      </c>
      <c r="R2981" t="s">
        <v>10645</v>
      </c>
      <c r="S2981">
        <v>362</v>
      </c>
      <c r="T2981" t="s">
        <v>10649</v>
      </c>
      <c r="U2981">
        <v>218</v>
      </c>
      <c r="V2981">
        <v>641</v>
      </c>
      <c r="W2981">
        <v>1853</v>
      </c>
      <c r="X2981">
        <v>0</v>
      </c>
      <c r="Y2981">
        <v>56595</v>
      </c>
      <c r="Z2981">
        <v>104</v>
      </c>
      <c r="AA2981">
        <v>196</v>
      </c>
      <c r="AB2981" t="s">
        <v>14464</v>
      </c>
    </row>
    <row r="2982" spans="1:28" x14ac:dyDescent="0.3">
      <c r="A2982" s="4" t="s">
        <v>14465</v>
      </c>
      <c r="B2982" t="s">
        <v>67</v>
      </c>
      <c r="C2982" t="s">
        <v>68</v>
      </c>
      <c r="D2982" t="s">
        <v>58</v>
      </c>
      <c r="E2982">
        <v>1992</v>
      </c>
      <c r="F2982">
        <v>120</v>
      </c>
      <c r="G2982" t="s">
        <v>1034</v>
      </c>
      <c r="H2982" t="s">
        <v>14467</v>
      </c>
      <c r="I2982" s="4">
        <v>11000000</v>
      </c>
      <c r="J2982" s="4">
        <v>52929168</v>
      </c>
      <c r="K2982">
        <v>7.5</v>
      </c>
      <c r="L2982">
        <v>1.85</v>
      </c>
      <c r="M2982" t="s">
        <v>612</v>
      </c>
      <c r="N2982" t="s">
        <v>6959</v>
      </c>
      <c r="O2982">
        <v>36</v>
      </c>
      <c r="P2982" t="s">
        <v>5581</v>
      </c>
      <c r="Q2982">
        <v>886</v>
      </c>
      <c r="R2982" t="s">
        <v>2302</v>
      </c>
      <c r="S2982">
        <v>655</v>
      </c>
      <c r="T2982" t="s">
        <v>14466</v>
      </c>
      <c r="U2982">
        <v>633</v>
      </c>
      <c r="V2982">
        <v>7000</v>
      </c>
      <c r="W2982">
        <v>3280</v>
      </c>
      <c r="X2982">
        <v>1</v>
      </c>
      <c r="Y2982">
        <v>82743</v>
      </c>
      <c r="Z2982">
        <v>54</v>
      </c>
      <c r="AA2982">
        <v>201</v>
      </c>
      <c r="AB2982" t="s">
        <v>14468</v>
      </c>
    </row>
    <row r="2983" spans="1:28" x14ac:dyDescent="0.3">
      <c r="A2983" s="4" t="s">
        <v>14471</v>
      </c>
      <c r="B2983" t="s">
        <v>67</v>
      </c>
      <c r="C2983" t="s">
        <v>68</v>
      </c>
      <c r="D2983" t="s">
        <v>58</v>
      </c>
      <c r="E2983">
        <v>2014</v>
      </c>
      <c r="F2983">
        <v>107</v>
      </c>
      <c r="G2983" t="s">
        <v>14470</v>
      </c>
      <c r="H2983" t="s">
        <v>14472</v>
      </c>
      <c r="I2983" s="4">
        <v>11000000</v>
      </c>
      <c r="J2983" s="4">
        <v>50461335</v>
      </c>
      <c r="K2983">
        <v>6.8</v>
      </c>
      <c r="L2983">
        <v>2.35</v>
      </c>
      <c r="M2983" t="s">
        <v>69</v>
      </c>
      <c r="N2983" t="s">
        <v>14469</v>
      </c>
      <c r="O2983">
        <v>15</v>
      </c>
      <c r="P2983" t="s">
        <v>516</v>
      </c>
      <c r="Q2983">
        <v>17000</v>
      </c>
      <c r="R2983" t="s">
        <v>371</v>
      </c>
      <c r="S2983">
        <v>1000</v>
      </c>
      <c r="T2983" t="s">
        <v>1344</v>
      </c>
      <c r="U2983">
        <v>602</v>
      </c>
      <c r="V2983">
        <v>15000</v>
      </c>
      <c r="W2983">
        <v>20466</v>
      </c>
      <c r="X2983">
        <v>3</v>
      </c>
      <c r="Y2983">
        <v>83893</v>
      </c>
      <c r="Z2983">
        <v>141</v>
      </c>
      <c r="AA2983">
        <v>132</v>
      </c>
      <c r="AB2983" t="s">
        <v>14473</v>
      </c>
    </row>
    <row r="2984" spans="1:28" x14ac:dyDescent="0.3">
      <c r="A2984" s="4" t="s">
        <v>14475</v>
      </c>
      <c r="B2984" t="s">
        <v>67</v>
      </c>
      <c r="C2984" t="s">
        <v>295</v>
      </c>
      <c r="D2984" t="s">
        <v>58</v>
      </c>
      <c r="E2984">
        <v>2014</v>
      </c>
      <c r="F2984">
        <v>92</v>
      </c>
      <c r="G2984" t="s">
        <v>1771</v>
      </c>
      <c r="H2984" t="s">
        <v>24161</v>
      </c>
      <c r="I2984" s="4">
        <v>12000000</v>
      </c>
      <c r="J2984" s="4" t="s">
        <v>24161</v>
      </c>
      <c r="K2984">
        <v>4.3</v>
      </c>
      <c r="L2984" t="s">
        <v>24161</v>
      </c>
      <c r="M2984" t="s">
        <v>4835</v>
      </c>
      <c r="N2984" t="s">
        <v>10444</v>
      </c>
      <c r="O2984">
        <v>53</v>
      </c>
      <c r="P2984" t="s">
        <v>14474</v>
      </c>
      <c r="Q2984">
        <v>84</v>
      </c>
      <c r="R2984" t="s">
        <v>10944</v>
      </c>
      <c r="S2984">
        <v>37</v>
      </c>
      <c r="T2984" t="s">
        <v>14476</v>
      </c>
      <c r="U2984">
        <v>32</v>
      </c>
      <c r="V2984">
        <v>774</v>
      </c>
      <c r="W2984">
        <v>179</v>
      </c>
      <c r="X2984">
        <v>2</v>
      </c>
      <c r="Y2984">
        <v>3104</v>
      </c>
      <c r="Z2984">
        <v>30</v>
      </c>
      <c r="AA2984">
        <v>33</v>
      </c>
      <c r="AB2984" t="s">
        <v>14477</v>
      </c>
    </row>
    <row r="2985" spans="1:28" x14ac:dyDescent="0.3">
      <c r="A2985" s="4" t="s">
        <v>14479</v>
      </c>
      <c r="B2985" t="s">
        <v>67</v>
      </c>
      <c r="C2985" t="s">
        <v>68</v>
      </c>
      <c r="D2985" t="s">
        <v>58</v>
      </c>
      <c r="E2985">
        <v>1989</v>
      </c>
      <c r="F2985">
        <v>107</v>
      </c>
      <c r="G2985" t="s">
        <v>3923</v>
      </c>
      <c r="H2985" t="s">
        <v>14480</v>
      </c>
      <c r="I2985" s="4">
        <v>11000000</v>
      </c>
      <c r="J2985" s="4">
        <v>49797148</v>
      </c>
      <c r="K2985">
        <v>7.2</v>
      </c>
      <c r="L2985">
        <v>1.85</v>
      </c>
      <c r="M2985" t="s">
        <v>612</v>
      </c>
      <c r="N2985" t="s">
        <v>14478</v>
      </c>
      <c r="O2985">
        <v>42</v>
      </c>
      <c r="P2985" t="s">
        <v>13116</v>
      </c>
      <c r="Q2985">
        <v>1000</v>
      </c>
      <c r="R2985" t="s">
        <v>4837</v>
      </c>
      <c r="S2985">
        <v>854</v>
      </c>
      <c r="T2985" t="s">
        <v>1084</v>
      </c>
      <c r="U2985">
        <v>808</v>
      </c>
      <c r="V2985">
        <v>0</v>
      </c>
      <c r="W2985">
        <v>3435</v>
      </c>
      <c r="X2985">
        <v>3</v>
      </c>
      <c r="Y2985">
        <v>49007</v>
      </c>
      <c r="Z2985">
        <v>57</v>
      </c>
      <c r="AA2985">
        <v>97</v>
      </c>
      <c r="AB2985" t="s">
        <v>14481</v>
      </c>
    </row>
    <row r="2986" spans="1:28" x14ac:dyDescent="0.3">
      <c r="A2986" s="4" t="s">
        <v>14482</v>
      </c>
      <c r="B2986" t="s">
        <v>67</v>
      </c>
      <c r="C2986" t="s">
        <v>86</v>
      </c>
      <c r="D2986" t="s">
        <v>58</v>
      </c>
      <c r="E2986">
        <v>2007</v>
      </c>
      <c r="F2986">
        <v>100</v>
      </c>
      <c r="G2986" t="s">
        <v>10</v>
      </c>
      <c r="H2986" t="s">
        <v>14483</v>
      </c>
      <c r="I2986" s="4">
        <v>13500000</v>
      </c>
      <c r="J2986" s="4" t="s">
        <v>24161</v>
      </c>
      <c r="K2986">
        <v>5.8</v>
      </c>
      <c r="L2986">
        <v>1.85</v>
      </c>
      <c r="M2986" t="s">
        <v>69</v>
      </c>
      <c r="N2986" t="s">
        <v>5989</v>
      </c>
      <c r="O2986">
        <v>32</v>
      </c>
      <c r="P2986" t="s">
        <v>7246</v>
      </c>
      <c r="Q2986">
        <v>785</v>
      </c>
      <c r="R2986" t="s">
        <v>752</v>
      </c>
      <c r="S2986">
        <v>692</v>
      </c>
      <c r="T2986" t="s">
        <v>606</v>
      </c>
      <c r="U2986">
        <v>621</v>
      </c>
      <c r="V2986">
        <v>0</v>
      </c>
      <c r="W2986">
        <v>3135</v>
      </c>
      <c r="X2986">
        <v>5</v>
      </c>
      <c r="Y2986">
        <v>18220</v>
      </c>
      <c r="Z2986">
        <v>56</v>
      </c>
      <c r="AA2986">
        <v>102</v>
      </c>
      <c r="AB2986" t="s">
        <v>14484</v>
      </c>
    </row>
    <row r="2987" spans="1:28" x14ac:dyDescent="0.3">
      <c r="A2987" s="4" t="s">
        <v>14486</v>
      </c>
      <c r="B2987" t="s">
        <v>67</v>
      </c>
      <c r="C2987" t="s">
        <v>68</v>
      </c>
      <c r="D2987" t="s">
        <v>58</v>
      </c>
      <c r="E2987">
        <v>2002</v>
      </c>
      <c r="F2987">
        <v>81</v>
      </c>
      <c r="G2987" t="s">
        <v>1550</v>
      </c>
      <c r="H2987" t="s">
        <v>14487</v>
      </c>
      <c r="I2987" s="4">
        <v>13000000</v>
      </c>
      <c r="J2987" s="4">
        <v>46563158</v>
      </c>
      <c r="K2987">
        <v>7.1</v>
      </c>
      <c r="L2987">
        <v>2.35</v>
      </c>
      <c r="M2987" t="s">
        <v>612</v>
      </c>
      <c r="N2987" t="s">
        <v>1347</v>
      </c>
      <c r="O2987">
        <v>541</v>
      </c>
      <c r="P2987" t="s">
        <v>3386</v>
      </c>
      <c r="Q2987">
        <v>991</v>
      </c>
      <c r="R2987" t="s">
        <v>14485</v>
      </c>
      <c r="S2987">
        <v>465</v>
      </c>
      <c r="T2987" t="s">
        <v>7580</v>
      </c>
      <c r="U2987">
        <v>328</v>
      </c>
      <c r="V2987">
        <v>0</v>
      </c>
      <c r="W2987">
        <v>2562</v>
      </c>
      <c r="X2987">
        <v>0</v>
      </c>
      <c r="Y2987">
        <v>207934</v>
      </c>
      <c r="Z2987">
        <v>216</v>
      </c>
      <c r="AA2987">
        <v>629</v>
      </c>
      <c r="AB2987" t="s">
        <v>14488</v>
      </c>
    </row>
    <row r="2988" spans="1:28" x14ac:dyDescent="0.3">
      <c r="A2988" s="4" t="s">
        <v>14490</v>
      </c>
      <c r="B2988" t="s">
        <v>67</v>
      </c>
      <c r="C2988" t="s">
        <v>68</v>
      </c>
      <c r="D2988" t="s">
        <v>58</v>
      </c>
      <c r="E2988">
        <v>2002</v>
      </c>
      <c r="F2988">
        <v>101</v>
      </c>
      <c r="G2988" t="s">
        <v>241</v>
      </c>
      <c r="H2988" t="s">
        <v>14491</v>
      </c>
      <c r="I2988" s="4">
        <v>11000000</v>
      </c>
      <c r="J2988" s="4">
        <v>41227069</v>
      </c>
      <c r="K2988">
        <v>7.4</v>
      </c>
      <c r="L2988">
        <v>2.35</v>
      </c>
      <c r="M2988" t="s">
        <v>122</v>
      </c>
      <c r="N2988" t="s">
        <v>2630</v>
      </c>
      <c r="O2988">
        <v>163</v>
      </c>
      <c r="P2988" t="s">
        <v>14489</v>
      </c>
      <c r="Q2988">
        <v>683</v>
      </c>
      <c r="R2988" t="s">
        <v>3216</v>
      </c>
      <c r="S2988">
        <v>548</v>
      </c>
      <c r="T2988" t="s">
        <v>12551</v>
      </c>
      <c r="U2988">
        <v>488</v>
      </c>
      <c r="V2988">
        <v>19000</v>
      </c>
      <c r="W2988">
        <v>2436</v>
      </c>
      <c r="X2988">
        <v>1</v>
      </c>
      <c r="Y2988">
        <v>162701</v>
      </c>
      <c r="Z2988">
        <v>80</v>
      </c>
      <c r="AA2988">
        <v>962</v>
      </c>
      <c r="AB2988" t="s">
        <v>14492</v>
      </c>
    </row>
    <row r="2989" spans="1:28" x14ac:dyDescent="0.3">
      <c r="A2989" s="4" t="s">
        <v>14493</v>
      </c>
      <c r="B2989" t="s">
        <v>67</v>
      </c>
      <c r="C2989" t="s">
        <v>86</v>
      </c>
      <c r="D2989" t="s">
        <v>58</v>
      </c>
      <c r="E2989">
        <v>1995</v>
      </c>
      <c r="F2989">
        <v>122</v>
      </c>
      <c r="G2989" t="s">
        <v>1954</v>
      </c>
      <c r="H2989" t="s">
        <v>14495</v>
      </c>
      <c r="I2989" s="4">
        <v>11000000</v>
      </c>
      <c r="J2989" s="4">
        <v>39025000</v>
      </c>
      <c r="K2989">
        <v>7.6</v>
      </c>
      <c r="L2989">
        <v>1.85</v>
      </c>
      <c r="M2989" t="s">
        <v>612</v>
      </c>
      <c r="N2989" t="s">
        <v>8007</v>
      </c>
      <c r="O2989">
        <v>0</v>
      </c>
      <c r="P2989" t="s">
        <v>13320</v>
      </c>
      <c r="Q2989">
        <v>276</v>
      </c>
      <c r="R2989" t="s">
        <v>1093</v>
      </c>
      <c r="S2989">
        <v>258</v>
      </c>
      <c r="T2989" t="s">
        <v>14494</v>
      </c>
      <c r="U2989">
        <v>191</v>
      </c>
      <c r="V2989">
        <v>0</v>
      </c>
      <c r="W2989">
        <v>903</v>
      </c>
      <c r="X2989">
        <v>0</v>
      </c>
      <c r="Y2989">
        <v>73193</v>
      </c>
      <c r="Z2989">
        <v>77</v>
      </c>
      <c r="AA2989">
        <v>190</v>
      </c>
      <c r="AB2989" t="s">
        <v>14496</v>
      </c>
    </row>
    <row r="2990" spans="1:28" x14ac:dyDescent="0.3">
      <c r="A2990" s="4" t="s">
        <v>14497</v>
      </c>
      <c r="B2990" t="s">
        <v>67</v>
      </c>
      <c r="C2990" t="s">
        <v>68</v>
      </c>
      <c r="D2990" t="s">
        <v>58</v>
      </c>
      <c r="E2990">
        <v>1999</v>
      </c>
      <c r="F2990">
        <v>97</v>
      </c>
      <c r="G2990" t="s">
        <v>241</v>
      </c>
      <c r="H2990" t="s">
        <v>14499</v>
      </c>
      <c r="I2990" s="4">
        <v>10500000</v>
      </c>
      <c r="J2990" s="4">
        <v>38201895</v>
      </c>
      <c r="K2990">
        <v>6.9</v>
      </c>
      <c r="L2990">
        <v>1.85</v>
      </c>
      <c r="M2990" t="s">
        <v>612</v>
      </c>
      <c r="N2990" t="s">
        <v>6062</v>
      </c>
      <c r="O2990">
        <v>16</v>
      </c>
      <c r="P2990" t="s">
        <v>2495</v>
      </c>
      <c r="Q2990">
        <v>4000</v>
      </c>
      <c r="R2990" t="s">
        <v>11729</v>
      </c>
      <c r="S2990">
        <v>656</v>
      </c>
      <c r="T2990" t="s">
        <v>14498</v>
      </c>
      <c r="U2990">
        <v>637</v>
      </c>
      <c r="V2990">
        <v>0</v>
      </c>
      <c r="W2990">
        <v>6223</v>
      </c>
      <c r="X2990">
        <v>3</v>
      </c>
      <c r="Y2990">
        <v>149222</v>
      </c>
      <c r="Z2990">
        <v>101</v>
      </c>
      <c r="AA2990">
        <v>749</v>
      </c>
      <c r="AB2990" t="s">
        <v>14500</v>
      </c>
    </row>
    <row r="2991" spans="1:28" x14ac:dyDescent="0.3">
      <c r="A2991" s="4" t="s">
        <v>14502</v>
      </c>
      <c r="B2991" t="s">
        <v>67</v>
      </c>
      <c r="C2991" t="s">
        <v>295</v>
      </c>
      <c r="D2991" t="s">
        <v>58</v>
      </c>
      <c r="E2991">
        <v>2009</v>
      </c>
      <c r="F2991">
        <v>92</v>
      </c>
      <c r="G2991" t="s">
        <v>5108</v>
      </c>
      <c r="H2991" t="s">
        <v>14504</v>
      </c>
      <c r="I2991" s="4">
        <v>11000000</v>
      </c>
      <c r="J2991" s="4">
        <v>27669413</v>
      </c>
      <c r="K2991">
        <v>6</v>
      </c>
      <c r="L2991">
        <v>1.85</v>
      </c>
      <c r="M2991" t="s">
        <v>612</v>
      </c>
      <c r="N2991" t="s">
        <v>12152</v>
      </c>
      <c r="O2991">
        <v>52</v>
      </c>
      <c r="P2991" t="s">
        <v>5920</v>
      </c>
      <c r="Q2991">
        <v>723</v>
      </c>
      <c r="R2991" t="s">
        <v>14501</v>
      </c>
      <c r="S2991">
        <v>651</v>
      </c>
      <c r="T2991" t="s">
        <v>14503</v>
      </c>
      <c r="U2991">
        <v>647</v>
      </c>
      <c r="V2991">
        <v>0</v>
      </c>
      <c r="W2991">
        <v>3101</v>
      </c>
      <c r="X2991">
        <v>0</v>
      </c>
      <c r="Y2991">
        <v>76207</v>
      </c>
      <c r="Z2991">
        <v>156</v>
      </c>
      <c r="AA2991">
        <v>194</v>
      </c>
      <c r="AB2991" t="s">
        <v>14505</v>
      </c>
    </row>
    <row r="2992" spans="1:28" x14ac:dyDescent="0.3">
      <c r="A2992" s="4" t="s">
        <v>14507</v>
      </c>
      <c r="B2992" t="s">
        <v>67</v>
      </c>
      <c r="C2992" t="s">
        <v>68</v>
      </c>
      <c r="D2992" t="s">
        <v>58</v>
      </c>
      <c r="E2992">
        <v>1981</v>
      </c>
      <c r="F2992">
        <v>92</v>
      </c>
      <c r="G2992" t="s">
        <v>10</v>
      </c>
      <c r="H2992" t="s">
        <v>14508</v>
      </c>
      <c r="I2992" s="4">
        <v>11000000</v>
      </c>
      <c r="J2992" s="4" t="s">
        <v>24161</v>
      </c>
      <c r="K2992">
        <v>6.9</v>
      </c>
      <c r="L2992">
        <v>2.35</v>
      </c>
      <c r="M2992" t="s">
        <v>612</v>
      </c>
      <c r="N2992" t="s">
        <v>10306</v>
      </c>
      <c r="O2992">
        <v>0</v>
      </c>
      <c r="P2992" t="s">
        <v>5797</v>
      </c>
      <c r="Q2992">
        <v>1000</v>
      </c>
      <c r="R2992" t="s">
        <v>14506</v>
      </c>
      <c r="S2992">
        <v>898</v>
      </c>
      <c r="T2992" t="s">
        <v>10608</v>
      </c>
      <c r="U2992">
        <v>842</v>
      </c>
      <c r="V2992">
        <v>0</v>
      </c>
      <c r="W2992">
        <v>3931</v>
      </c>
      <c r="X2992">
        <v>0</v>
      </c>
      <c r="Y2992">
        <v>36559</v>
      </c>
      <c r="Z2992">
        <v>48</v>
      </c>
      <c r="AA2992">
        <v>131</v>
      </c>
      <c r="AB2992" t="s">
        <v>14509</v>
      </c>
    </row>
    <row r="2993" spans="1:28" x14ac:dyDescent="0.3">
      <c r="A2993" s="4" t="s">
        <v>14511</v>
      </c>
      <c r="B2993" t="s">
        <v>67</v>
      </c>
      <c r="C2993" t="s">
        <v>68</v>
      </c>
      <c r="D2993" t="s">
        <v>58</v>
      </c>
      <c r="E2993">
        <v>2008</v>
      </c>
      <c r="F2993">
        <v>110</v>
      </c>
      <c r="G2993" t="s">
        <v>19</v>
      </c>
      <c r="H2993" t="s">
        <v>14512</v>
      </c>
      <c r="I2993" s="4">
        <v>11000000</v>
      </c>
      <c r="J2993" s="4">
        <v>37766350</v>
      </c>
      <c r="K2993">
        <v>7.3</v>
      </c>
      <c r="L2993">
        <v>2.35</v>
      </c>
      <c r="M2993" t="s">
        <v>69</v>
      </c>
      <c r="N2993" t="s">
        <v>12840</v>
      </c>
      <c r="O2993">
        <v>107</v>
      </c>
      <c r="P2993" t="s">
        <v>4512</v>
      </c>
      <c r="Q2993">
        <v>664</v>
      </c>
      <c r="R2993" t="s">
        <v>14510</v>
      </c>
      <c r="S2993">
        <v>551</v>
      </c>
      <c r="T2993" t="s">
        <v>3090</v>
      </c>
      <c r="U2993">
        <v>549</v>
      </c>
      <c r="V2993">
        <v>0</v>
      </c>
      <c r="W2993">
        <v>3376</v>
      </c>
      <c r="X2993">
        <v>5</v>
      </c>
      <c r="Y2993">
        <v>19440</v>
      </c>
      <c r="Z2993">
        <v>109</v>
      </c>
      <c r="AA2993">
        <v>56</v>
      </c>
      <c r="AB2993" t="s">
        <v>14513</v>
      </c>
    </row>
    <row r="2994" spans="1:28" x14ac:dyDescent="0.3">
      <c r="A2994" s="4" t="s">
        <v>14515</v>
      </c>
      <c r="B2994" t="s">
        <v>67</v>
      </c>
      <c r="C2994" t="s">
        <v>68</v>
      </c>
      <c r="D2994" t="s">
        <v>58</v>
      </c>
      <c r="E2994">
        <v>2001</v>
      </c>
      <c r="F2994">
        <v>86</v>
      </c>
      <c r="G2994" t="s">
        <v>1034</v>
      </c>
      <c r="H2994" t="s">
        <v>14516</v>
      </c>
      <c r="I2994" s="4">
        <v>11000000</v>
      </c>
      <c r="J2994" s="4">
        <v>23978402</v>
      </c>
      <c r="K2994">
        <v>4.5999999999999996</v>
      </c>
      <c r="L2994">
        <v>1.85</v>
      </c>
      <c r="M2994" t="s">
        <v>69</v>
      </c>
      <c r="N2994" t="s">
        <v>14514</v>
      </c>
      <c r="O2994">
        <v>5</v>
      </c>
      <c r="P2994" t="s">
        <v>3567</v>
      </c>
      <c r="Q2994">
        <v>584</v>
      </c>
      <c r="R2994" t="s">
        <v>3739</v>
      </c>
      <c r="S2994">
        <v>580</v>
      </c>
      <c r="T2994" t="s">
        <v>252</v>
      </c>
      <c r="U2994">
        <v>532</v>
      </c>
      <c r="V2994">
        <v>365</v>
      </c>
      <c r="W2994">
        <v>3850</v>
      </c>
      <c r="X2994">
        <v>1</v>
      </c>
      <c r="Y2994">
        <v>10966</v>
      </c>
      <c r="Z2994">
        <v>62</v>
      </c>
      <c r="AA2994">
        <v>100</v>
      </c>
      <c r="AB2994" t="s">
        <v>14517</v>
      </c>
    </row>
    <row r="2995" spans="1:28" x14ac:dyDescent="0.3">
      <c r="A2995" s="4" t="s">
        <v>14520</v>
      </c>
      <c r="B2995" t="s">
        <v>67</v>
      </c>
      <c r="C2995" t="s">
        <v>68</v>
      </c>
      <c r="D2995" t="s">
        <v>58</v>
      </c>
      <c r="E2995">
        <v>1992</v>
      </c>
      <c r="F2995">
        <v>91</v>
      </c>
      <c r="G2995" t="s">
        <v>2144</v>
      </c>
      <c r="H2995" t="s">
        <v>14521</v>
      </c>
      <c r="I2995" s="4">
        <v>12000000</v>
      </c>
      <c r="J2995" s="4">
        <v>21370057</v>
      </c>
      <c r="K2995">
        <v>6</v>
      </c>
      <c r="L2995">
        <v>1.85</v>
      </c>
      <c r="M2995" t="s">
        <v>612</v>
      </c>
      <c r="N2995" t="s">
        <v>2265</v>
      </c>
      <c r="O2995">
        <v>0</v>
      </c>
      <c r="P2995" t="s">
        <v>14519</v>
      </c>
      <c r="Q2995">
        <v>636</v>
      </c>
      <c r="R2995" t="s">
        <v>14518</v>
      </c>
      <c r="S2995">
        <v>330</v>
      </c>
      <c r="T2995" t="s">
        <v>3498</v>
      </c>
      <c r="U2995">
        <v>298</v>
      </c>
      <c r="V2995">
        <v>541</v>
      </c>
      <c r="W2995">
        <v>1852</v>
      </c>
      <c r="X2995">
        <v>0</v>
      </c>
      <c r="Y2995">
        <v>9903</v>
      </c>
      <c r="Z2995">
        <v>33</v>
      </c>
      <c r="AA2995">
        <v>80</v>
      </c>
      <c r="AB2995" t="s">
        <v>14522</v>
      </c>
    </row>
    <row r="2996" spans="1:28" x14ac:dyDescent="0.3">
      <c r="A2996" s="4" t="s">
        <v>14523</v>
      </c>
      <c r="B2996" t="s">
        <v>67</v>
      </c>
      <c r="C2996" t="s">
        <v>68</v>
      </c>
      <c r="D2996" t="s">
        <v>58</v>
      </c>
      <c r="E2996">
        <v>1978</v>
      </c>
      <c r="F2996">
        <v>145</v>
      </c>
      <c r="G2996" t="s">
        <v>19</v>
      </c>
      <c r="H2996" t="s">
        <v>14524</v>
      </c>
      <c r="I2996" s="4">
        <v>11000000</v>
      </c>
      <c r="J2996" s="4" t="s">
        <v>24161</v>
      </c>
      <c r="K2996">
        <v>6.4</v>
      </c>
      <c r="L2996">
        <v>1.85</v>
      </c>
      <c r="M2996" t="s">
        <v>122</v>
      </c>
      <c r="N2996" t="s">
        <v>6992</v>
      </c>
      <c r="O2996">
        <v>278</v>
      </c>
      <c r="P2996" t="s">
        <v>1803</v>
      </c>
      <c r="Q2996">
        <v>13000</v>
      </c>
      <c r="R2996" t="s">
        <v>3297</v>
      </c>
      <c r="S2996">
        <v>595</v>
      </c>
      <c r="T2996" t="s">
        <v>5805</v>
      </c>
      <c r="U2996">
        <v>279</v>
      </c>
      <c r="V2996">
        <v>745</v>
      </c>
      <c r="W2996">
        <v>14735</v>
      </c>
      <c r="X2996">
        <v>2</v>
      </c>
      <c r="Y2996">
        <v>5561</v>
      </c>
      <c r="Z2996">
        <v>20</v>
      </c>
      <c r="AA2996">
        <v>35</v>
      </c>
      <c r="AB2996" t="s">
        <v>14525</v>
      </c>
    </row>
    <row r="2997" spans="1:28" x14ac:dyDescent="0.3">
      <c r="A2997" s="4" t="s">
        <v>14528</v>
      </c>
      <c r="B2997" t="s">
        <v>67</v>
      </c>
      <c r="C2997" t="s">
        <v>68</v>
      </c>
      <c r="D2997" t="s">
        <v>58</v>
      </c>
      <c r="E2997">
        <v>1986</v>
      </c>
      <c r="F2997">
        <v>100</v>
      </c>
      <c r="G2997" t="s">
        <v>10204</v>
      </c>
      <c r="H2997" t="s">
        <v>14529</v>
      </c>
      <c r="I2997" s="4">
        <v>12000000</v>
      </c>
      <c r="J2997" s="4">
        <v>4884663</v>
      </c>
      <c r="K2997">
        <v>5.5</v>
      </c>
      <c r="L2997">
        <v>2.35</v>
      </c>
      <c r="M2997" t="s">
        <v>122</v>
      </c>
      <c r="N2997" t="s">
        <v>7398</v>
      </c>
      <c r="O2997">
        <v>365</v>
      </c>
      <c r="P2997" t="s">
        <v>14527</v>
      </c>
      <c r="Q2997">
        <v>425</v>
      </c>
      <c r="R2997" t="s">
        <v>14526</v>
      </c>
      <c r="S2997">
        <v>394</v>
      </c>
      <c r="T2997" t="s">
        <v>6236</v>
      </c>
      <c r="U2997">
        <v>225</v>
      </c>
      <c r="V2997">
        <v>902</v>
      </c>
      <c r="W2997">
        <v>1661</v>
      </c>
      <c r="X2997">
        <v>0</v>
      </c>
      <c r="Y2997">
        <v>5187</v>
      </c>
      <c r="Z2997">
        <v>52</v>
      </c>
      <c r="AA2997">
        <v>64</v>
      </c>
      <c r="AB2997" t="s">
        <v>14530</v>
      </c>
    </row>
    <row r="2998" spans="1:28" x14ac:dyDescent="0.3">
      <c r="A2998" s="4" t="s">
        <v>14533</v>
      </c>
      <c r="B2998" t="s">
        <v>67</v>
      </c>
      <c r="C2998" t="s">
        <v>86</v>
      </c>
      <c r="D2998" t="s">
        <v>58</v>
      </c>
      <c r="E2998">
        <v>2015</v>
      </c>
      <c r="F2998">
        <v>111</v>
      </c>
      <c r="G2998" t="s">
        <v>241</v>
      </c>
      <c r="H2998" t="s">
        <v>14535</v>
      </c>
      <c r="I2998" s="4">
        <v>11000000</v>
      </c>
      <c r="J2998" s="4">
        <v>38317535</v>
      </c>
      <c r="K2998">
        <v>7.5</v>
      </c>
      <c r="L2998">
        <v>1.85</v>
      </c>
      <c r="M2998" t="s">
        <v>69</v>
      </c>
      <c r="N2998" t="s">
        <v>14531</v>
      </c>
      <c r="O2998">
        <v>34</v>
      </c>
      <c r="P2998" t="s">
        <v>432</v>
      </c>
      <c r="Q2998">
        <v>838</v>
      </c>
      <c r="R2998" t="s">
        <v>14532</v>
      </c>
      <c r="S2998">
        <v>55</v>
      </c>
      <c r="T2998" t="s">
        <v>14534</v>
      </c>
      <c r="U2998">
        <v>54</v>
      </c>
      <c r="V2998">
        <v>36000</v>
      </c>
      <c r="W2998">
        <v>995</v>
      </c>
      <c r="X2998">
        <v>1</v>
      </c>
      <c r="Y2998">
        <v>73249</v>
      </c>
      <c r="Z2998">
        <v>351</v>
      </c>
      <c r="AA2998">
        <v>212</v>
      </c>
      <c r="AB2998" t="s">
        <v>14536</v>
      </c>
    </row>
    <row r="2999" spans="1:28" x14ac:dyDescent="0.3">
      <c r="A2999" s="4" t="s">
        <v>14538</v>
      </c>
      <c r="B2999" t="s">
        <v>67</v>
      </c>
      <c r="C2999" t="s">
        <v>86</v>
      </c>
      <c r="D2999" t="s">
        <v>58</v>
      </c>
      <c r="E2999">
        <v>1975</v>
      </c>
      <c r="F2999">
        <v>184</v>
      </c>
      <c r="G2999" t="s">
        <v>14537</v>
      </c>
      <c r="H2999" t="s">
        <v>14540</v>
      </c>
      <c r="I2999" s="4">
        <v>11000000</v>
      </c>
      <c r="J2999" s="4" t="s">
        <v>24161</v>
      </c>
      <c r="K2999">
        <v>8.1</v>
      </c>
      <c r="L2999">
        <v>1.66</v>
      </c>
      <c r="M2999" t="s">
        <v>122</v>
      </c>
      <c r="N2999" t="s">
        <v>3738</v>
      </c>
      <c r="O2999">
        <v>0</v>
      </c>
      <c r="P2999" t="s">
        <v>9243</v>
      </c>
      <c r="Q2999">
        <v>385</v>
      </c>
      <c r="R2999" t="s">
        <v>9037</v>
      </c>
      <c r="S2999">
        <v>293</v>
      </c>
      <c r="T2999" t="s">
        <v>14539</v>
      </c>
      <c r="U2999">
        <v>111</v>
      </c>
      <c r="V2999">
        <v>0</v>
      </c>
      <c r="W2999">
        <v>1104</v>
      </c>
      <c r="X2999">
        <v>0</v>
      </c>
      <c r="Y2999">
        <v>101627</v>
      </c>
      <c r="Z2999">
        <v>124</v>
      </c>
      <c r="AA2999">
        <v>369</v>
      </c>
      <c r="AB2999" t="s">
        <v>14541</v>
      </c>
    </row>
    <row r="3000" spans="1:28" x14ac:dyDescent="0.3">
      <c r="A3000" s="4" t="s">
        <v>14543</v>
      </c>
      <c r="B3000" t="s">
        <v>67</v>
      </c>
      <c r="C3000" t="s">
        <v>68</v>
      </c>
      <c r="D3000" t="s">
        <v>58</v>
      </c>
      <c r="E3000">
        <v>2001</v>
      </c>
      <c r="F3000">
        <v>89</v>
      </c>
      <c r="G3000" t="s">
        <v>3923</v>
      </c>
      <c r="H3000" t="s">
        <v>14544</v>
      </c>
      <c r="I3000" s="4">
        <v>11000000</v>
      </c>
      <c r="J3000" s="4">
        <v>13903262</v>
      </c>
      <c r="K3000">
        <v>6.3</v>
      </c>
      <c r="L3000">
        <v>1.85</v>
      </c>
      <c r="M3000" t="s">
        <v>69</v>
      </c>
      <c r="N3000" t="s">
        <v>14542</v>
      </c>
      <c r="O3000">
        <v>2</v>
      </c>
      <c r="P3000" t="s">
        <v>12722</v>
      </c>
      <c r="Q3000">
        <v>799</v>
      </c>
      <c r="R3000" t="s">
        <v>10574</v>
      </c>
      <c r="S3000">
        <v>711</v>
      </c>
      <c r="T3000" t="s">
        <v>5048</v>
      </c>
      <c r="U3000">
        <v>651</v>
      </c>
      <c r="V3000">
        <v>0</v>
      </c>
      <c r="W3000">
        <v>4291</v>
      </c>
      <c r="X3000">
        <v>0</v>
      </c>
      <c r="Y3000">
        <v>14656</v>
      </c>
      <c r="Z3000">
        <v>37</v>
      </c>
      <c r="AA3000">
        <v>90</v>
      </c>
      <c r="AB3000" t="s">
        <v>14545</v>
      </c>
    </row>
    <row r="3001" spans="1:28" x14ac:dyDescent="0.3">
      <c r="A3001" s="4" t="s">
        <v>14546</v>
      </c>
      <c r="B3001" t="s">
        <v>67</v>
      </c>
      <c r="C3001" t="s">
        <v>68</v>
      </c>
      <c r="D3001" t="s">
        <v>58</v>
      </c>
      <c r="E3001">
        <v>2000</v>
      </c>
      <c r="F3001">
        <v>84</v>
      </c>
      <c r="G3001" t="s">
        <v>10</v>
      </c>
      <c r="H3001" t="s">
        <v>14547</v>
      </c>
      <c r="I3001" s="4">
        <v>11000000</v>
      </c>
      <c r="J3001" s="4">
        <v>13592872</v>
      </c>
      <c r="K3001">
        <v>5.0999999999999996</v>
      </c>
      <c r="L3001">
        <v>1.85</v>
      </c>
      <c r="M3001" t="s">
        <v>612</v>
      </c>
      <c r="N3001" t="s">
        <v>6101</v>
      </c>
      <c r="O3001">
        <v>71</v>
      </c>
      <c r="P3001" t="s">
        <v>1273</v>
      </c>
      <c r="Q3001">
        <v>8000</v>
      </c>
      <c r="R3001" t="s">
        <v>3893</v>
      </c>
      <c r="S3001">
        <v>723</v>
      </c>
      <c r="T3001" t="s">
        <v>2956</v>
      </c>
      <c r="U3001">
        <v>553</v>
      </c>
      <c r="V3001">
        <v>671</v>
      </c>
      <c r="W3001">
        <v>10982</v>
      </c>
      <c r="X3001">
        <v>1</v>
      </c>
      <c r="Y3001">
        <v>10777</v>
      </c>
      <c r="Z3001">
        <v>58</v>
      </c>
      <c r="AA3001">
        <v>79</v>
      </c>
      <c r="AB3001" t="s">
        <v>14548</v>
      </c>
    </row>
    <row r="3002" spans="1:28" x14ac:dyDescent="0.3">
      <c r="A3002" s="4" t="s">
        <v>14551</v>
      </c>
      <c r="B3002" t="s">
        <v>67</v>
      </c>
      <c r="C3002" t="s">
        <v>86</v>
      </c>
      <c r="D3002" t="s">
        <v>58</v>
      </c>
      <c r="E3002">
        <v>2012</v>
      </c>
      <c r="F3002">
        <v>98</v>
      </c>
      <c r="G3002" t="s">
        <v>2545</v>
      </c>
      <c r="H3002" t="s">
        <v>14553</v>
      </c>
      <c r="I3002" s="4">
        <v>11000000</v>
      </c>
      <c r="J3002" s="4">
        <v>18381787</v>
      </c>
      <c r="K3002">
        <v>6.8</v>
      </c>
      <c r="L3002">
        <v>2.35</v>
      </c>
      <c r="M3002" t="s">
        <v>69</v>
      </c>
      <c r="N3002" t="s">
        <v>14549</v>
      </c>
      <c r="O3002">
        <v>0</v>
      </c>
      <c r="P3002" t="s">
        <v>3542</v>
      </c>
      <c r="Q3002">
        <v>358</v>
      </c>
      <c r="R3002" t="s">
        <v>14550</v>
      </c>
      <c r="S3002">
        <v>156</v>
      </c>
      <c r="T3002" t="s">
        <v>14552</v>
      </c>
      <c r="U3002">
        <v>123</v>
      </c>
      <c r="V3002">
        <v>13000</v>
      </c>
      <c r="W3002">
        <v>1114</v>
      </c>
      <c r="X3002">
        <v>4</v>
      </c>
      <c r="Y3002">
        <v>15684</v>
      </c>
      <c r="Z3002">
        <v>175</v>
      </c>
      <c r="AA3002">
        <v>126</v>
      </c>
      <c r="AB3002" t="s">
        <v>14554</v>
      </c>
    </row>
    <row r="3003" spans="1:28" x14ac:dyDescent="0.3">
      <c r="A3003" s="4" t="s">
        <v>14556</v>
      </c>
      <c r="B3003" t="s">
        <v>67</v>
      </c>
      <c r="C3003" t="s">
        <v>68</v>
      </c>
      <c r="D3003" t="s">
        <v>58</v>
      </c>
      <c r="E3003">
        <v>2001</v>
      </c>
      <c r="F3003">
        <v>95</v>
      </c>
      <c r="G3003" t="s">
        <v>10</v>
      </c>
      <c r="H3003" t="s">
        <v>14557</v>
      </c>
      <c r="I3003" s="4">
        <v>11000000</v>
      </c>
      <c r="J3003" s="4">
        <v>13558739</v>
      </c>
      <c r="K3003">
        <v>5.3</v>
      </c>
      <c r="L3003">
        <v>1.85</v>
      </c>
      <c r="M3003" t="s">
        <v>612</v>
      </c>
      <c r="N3003" t="s">
        <v>14555</v>
      </c>
      <c r="O3003">
        <v>5</v>
      </c>
      <c r="P3003" t="s">
        <v>7573</v>
      </c>
      <c r="Q3003">
        <v>1000</v>
      </c>
      <c r="R3003" t="s">
        <v>1861</v>
      </c>
      <c r="S3003">
        <v>660</v>
      </c>
      <c r="T3003" t="s">
        <v>2576</v>
      </c>
      <c r="U3003">
        <v>443</v>
      </c>
      <c r="V3003">
        <v>449</v>
      </c>
      <c r="W3003">
        <v>2729</v>
      </c>
      <c r="X3003">
        <v>0</v>
      </c>
      <c r="Y3003">
        <v>15427</v>
      </c>
      <c r="Z3003">
        <v>75</v>
      </c>
      <c r="AA3003">
        <v>121</v>
      </c>
      <c r="AB3003" t="s">
        <v>14558</v>
      </c>
    </row>
    <row r="3004" spans="1:28" x14ac:dyDescent="0.3">
      <c r="A3004" s="4" t="s">
        <v>14559</v>
      </c>
      <c r="B3004" t="s">
        <v>67</v>
      </c>
      <c r="C3004" t="s">
        <v>68</v>
      </c>
      <c r="D3004" t="s">
        <v>58</v>
      </c>
      <c r="E3004">
        <v>2001</v>
      </c>
      <c r="F3004">
        <v>100</v>
      </c>
      <c r="G3004" t="s">
        <v>2144</v>
      </c>
      <c r="H3004" t="s">
        <v>14560</v>
      </c>
      <c r="I3004" s="4">
        <v>11000000</v>
      </c>
      <c r="J3004" s="4">
        <v>13103828</v>
      </c>
      <c r="K3004">
        <v>7.3</v>
      </c>
      <c r="L3004">
        <v>1.85</v>
      </c>
      <c r="M3004" t="s">
        <v>612</v>
      </c>
      <c r="N3004" t="s">
        <v>9779</v>
      </c>
      <c r="O3004">
        <v>0</v>
      </c>
      <c r="P3004" t="s">
        <v>687</v>
      </c>
      <c r="Q3004">
        <v>11000</v>
      </c>
      <c r="R3004" t="s">
        <v>6358</v>
      </c>
      <c r="S3004">
        <v>472</v>
      </c>
      <c r="T3004" t="s">
        <v>4895</v>
      </c>
      <c r="U3004">
        <v>303</v>
      </c>
      <c r="V3004">
        <v>5000</v>
      </c>
      <c r="W3004">
        <v>12237</v>
      </c>
      <c r="X3004">
        <v>0</v>
      </c>
      <c r="Y3004">
        <v>59982</v>
      </c>
      <c r="Z3004">
        <v>161</v>
      </c>
      <c r="AA3004">
        <v>463</v>
      </c>
      <c r="AB3004" t="s">
        <v>14561</v>
      </c>
    </row>
    <row r="3005" spans="1:28" x14ac:dyDescent="0.3">
      <c r="A3005" s="4" t="s">
        <v>14563</v>
      </c>
      <c r="B3005" t="s">
        <v>67</v>
      </c>
      <c r="C3005" t="s">
        <v>86</v>
      </c>
      <c r="D3005" t="s">
        <v>58</v>
      </c>
      <c r="E3005">
        <v>2015</v>
      </c>
      <c r="F3005">
        <v>109</v>
      </c>
      <c r="G3005" t="s">
        <v>5940</v>
      </c>
      <c r="H3005" t="s">
        <v>14564</v>
      </c>
      <c r="I3005" s="4">
        <v>11000000</v>
      </c>
      <c r="J3005" s="4">
        <v>33305037</v>
      </c>
      <c r="K3005">
        <v>7.3</v>
      </c>
      <c r="L3005">
        <v>2.35</v>
      </c>
      <c r="M3005" t="s">
        <v>69</v>
      </c>
      <c r="N3005" t="s">
        <v>14562</v>
      </c>
      <c r="O3005">
        <v>64</v>
      </c>
      <c r="P3005" t="s">
        <v>342</v>
      </c>
      <c r="Q3005">
        <v>16000</v>
      </c>
      <c r="R3005" t="s">
        <v>3237</v>
      </c>
      <c r="S3005">
        <v>638</v>
      </c>
      <c r="T3005" t="s">
        <v>8924</v>
      </c>
      <c r="U3005">
        <v>553</v>
      </c>
      <c r="V3005">
        <v>34000</v>
      </c>
      <c r="W3005">
        <v>17866</v>
      </c>
      <c r="X3005">
        <v>2</v>
      </c>
      <c r="Y3005">
        <v>33856</v>
      </c>
      <c r="Z3005">
        <v>203</v>
      </c>
      <c r="AA3005">
        <v>147</v>
      </c>
      <c r="AB3005" t="s">
        <v>14565</v>
      </c>
    </row>
    <row r="3006" spans="1:28" x14ac:dyDescent="0.3">
      <c r="A3006" s="4" t="s">
        <v>14566</v>
      </c>
      <c r="B3006" t="s">
        <v>67</v>
      </c>
      <c r="C3006" t="s">
        <v>68</v>
      </c>
      <c r="D3006" t="s">
        <v>24160</v>
      </c>
      <c r="E3006">
        <v>2004</v>
      </c>
      <c r="F3006">
        <v>118</v>
      </c>
      <c r="G3006" t="s">
        <v>1566</v>
      </c>
      <c r="H3006" t="s">
        <v>14567</v>
      </c>
      <c r="I3006" s="4">
        <v>11000000</v>
      </c>
      <c r="J3006" s="4">
        <v>10214647</v>
      </c>
      <c r="K3006">
        <v>7.1</v>
      </c>
      <c r="L3006">
        <v>2.35</v>
      </c>
      <c r="M3006" t="s">
        <v>612</v>
      </c>
      <c r="N3006" t="s">
        <v>1129</v>
      </c>
      <c r="O3006">
        <v>386</v>
      </c>
      <c r="P3006" t="s">
        <v>255</v>
      </c>
      <c r="Q3006">
        <v>14000</v>
      </c>
      <c r="R3006" t="s">
        <v>457</v>
      </c>
      <c r="S3006">
        <v>1000</v>
      </c>
      <c r="T3006" t="s">
        <v>4645</v>
      </c>
      <c r="U3006">
        <v>812</v>
      </c>
      <c r="V3006">
        <v>0</v>
      </c>
      <c r="W3006">
        <v>17490</v>
      </c>
      <c r="X3006">
        <v>0</v>
      </c>
      <c r="Y3006">
        <v>42689</v>
      </c>
      <c r="Z3006">
        <v>188</v>
      </c>
      <c r="AA3006">
        <v>204</v>
      </c>
      <c r="AB3006" t="s">
        <v>14568</v>
      </c>
    </row>
    <row r="3007" spans="1:28" x14ac:dyDescent="0.3">
      <c r="A3007" s="4" t="s">
        <v>14570</v>
      </c>
      <c r="B3007" t="s">
        <v>67</v>
      </c>
      <c r="C3007" t="s">
        <v>68</v>
      </c>
      <c r="D3007" t="s">
        <v>58</v>
      </c>
      <c r="E3007">
        <v>1992</v>
      </c>
      <c r="F3007">
        <v>88</v>
      </c>
      <c r="G3007" t="s">
        <v>908</v>
      </c>
      <c r="H3007" t="s">
        <v>14571</v>
      </c>
      <c r="I3007" s="4">
        <v>13000000</v>
      </c>
      <c r="J3007" s="4">
        <v>11501093</v>
      </c>
      <c r="K3007">
        <v>7.6</v>
      </c>
      <c r="L3007">
        <v>1.85</v>
      </c>
      <c r="M3007" t="s">
        <v>612</v>
      </c>
      <c r="N3007" t="s">
        <v>106</v>
      </c>
      <c r="O3007">
        <v>0</v>
      </c>
      <c r="P3007" t="s">
        <v>14569</v>
      </c>
      <c r="Q3007">
        <v>901</v>
      </c>
      <c r="R3007" t="s">
        <v>3191</v>
      </c>
      <c r="S3007">
        <v>888</v>
      </c>
      <c r="T3007" t="s">
        <v>9386</v>
      </c>
      <c r="U3007">
        <v>795</v>
      </c>
      <c r="V3007">
        <v>10000</v>
      </c>
      <c r="W3007">
        <v>3913</v>
      </c>
      <c r="X3007">
        <v>0</v>
      </c>
      <c r="Y3007">
        <v>128850</v>
      </c>
      <c r="Z3007">
        <v>221</v>
      </c>
      <c r="AA3007">
        <v>604</v>
      </c>
      <c r="AB3007" t="s">
        <v>14572</v>
      </c>
    </row>
    <row r="3008" spans="1:28" x14ac:dyDescent="0.3">
      <c r="A3008" s="4" t="s">
        <v>14574</v>
      </c>
      <c r="B3008" t="s">
        <v>67</v>
      </c>
      <c r="C3008" t="s">
        <v>295</v>
      </c>
      <c r="D3008" t="s">
        <v>58</v>
      </c>
      <c r="E3008">
        <v>2002</v>
      </c>
      <c r="F3008">
        <v>86</v>
      </c>
      <c r="G3008" t="s">
        <v>1700</v>
      </c>
      <c r="H3008" t="s">
        <v>14576</v>
      </c>
      <c r="I3008" s="4">
        <v>11000000</v>
      </c>
      <c r="J3008" s="4">
        <v>4814244</v>
      </c>
      <c r="K3008">
        <v>5.3</v>
      </c>
      <c r="L3008">
        <v>1.85</v>
      </c>
      <c r="M3008" t="s">
        <v>612</v>
      </c>
      <c r="N3008" t="s">
        <v>14573</v>
      </c>
      <c r="O3008">
        <v>4</v>
      </c>
      <c r="P3008" t="s">
        <v>774</v>
      </c>
      <c r="Q3008">
        <v>960</v>
      </c>
      <c r="R3008" t="s">
        <v>9459</v>
      </c>
      <c r="S3008">
        <v>448</v>
      </c>
      <c r="T3008" t="s">
        <v>14575</v>
      </c>
      <c r="U3008">
        <v>424</v>
      </c>
      <c r="V3008">
        <v>405</v>
      </c>
      <c r="W3008">
        <v>2415</v>
      </c>
      <c r="X3008">
        <v>4</v>
      </c>
      <c r="Y3008">
        <v>12437</v>
      </c>
      <c r="Z3008">
        <v>66</v>
      </c>
      <c r="AA3008">
        <v>107</v>
      </c>
      <c r="AB3008" t="s">
        <v>14577</v>
      </c>
    </row>
    <row r="3009" spans="1:28" x14ac:dyDescent="0.3">
      <c r="A3009" s="4" t="s">
        <v>14578</v>
      </c>
      <c r="B3009" t="s">
        <v>67</v>
      </c>
      <c r="C3009" t="s">
        <v>68</v>
      </c>
      <c r="D3009" t="s">
        <v>58</v>
      </c>
      <c r="E3009">
        <v>1993</v>
      </c>
      <c r="F3009">
        <v>118</v>
      </c>
      <c r="G3009" t="s">
        <v>241</v>
      </c>
      <c r="H3009" t="s">
        <v>14580</v>
      </c>
      <c r="I3009" s="4">
        <v>11000000</v>
      </c>
      <c r="J3009" s="4">
        <v>9170214</v>
      </c>
      <c r="K3009">
        <v>7.8</v>
      </c>
      <c r="L3009">
        <v>1.85</v>
      </c>
      <c r="M3009" t="s">
        <v>69</v>
      </c>
      <c r="N3009" t="s">
        <v>7628</v>
      </c>
      <c r="O3009">
        <v>529</v>
      </c>
      <c r="P3009" t="s">
        <v>73</v>
      </c>
      <c r="Q3009">
        <v>40000</v>
      </c>
      <c r="R3009" t="s">
        <v>242</v>
      </c>
      <c r="S3009">
        <v>29000</v>
      </c>
      <c r="T3009" t="s">
        <v>14579</v>
      </c>
      <c r="U3009">
        <v>472</v>
      </c>
      <c r="V3009">
        <v>14000</v>
      </c>
      <c r="W3009">
        <v>69746</v>
      </c>
      <c r="X3009">
        <v>1</v>
      </c>
      <c r="Y3009">
        <v>171882</v>
      </c>
      <c r="Z3009">
        <v>80</v>
      </c>
      <c r="AA3009">
        <v>292</v>
      </c>
      <c r="AB3009" t="s">
        <v>14581</v>
      </c>
    </row>
    <row r="3010" spans="1:28" x14ac:dyDescent="0.3">
      <c r="A3010" s="4" t="s">
        <v>14584</v>
      </c>
      <c r="B3010" t="s">
        <v>67</v>
      </c>
      <c r="C3010" t="s">
        <v>295</v>
      </c>
      <c r="D3010" t="s">
        <v>58</v>
      </c>
      <c r="E3010">
        <v>2003</v>
      </c>
      <c r="F3010">
        <v>125</v>
      </c>
      <c r="G3010" t="s">
        <v>5940</v>
      </c>
      <c r="H3010" t="s">
        <v>14586</v>
      </c>
      <c r="I3010" s="4">
        <v>17000000</v>
      </c>
      <c r="J3010" s="4">
        <v>4068087</v>
      </c>
      <c r="K3010">
        <v>7.7</v>
      </c>
      <c r="L3010">
        <v>1.85</v>
      </c>
      <c r="M3010" t="s">
        <v>69</v>
      </c>
      <c r="N3010" t="s">
        <v>14582</v>
      </c>
      <c r="O3010">
        <v>10</v>
      </c>
      <c r="P3010" t="s">
        <v>12084</v>
      </c>
      <c r="Q3010">
        <v>866</v>
      </c>
      <c r="R3010" t="s">
        <v>14583</v>
      </c>
      <c r="S3010">
        <v>147</v>
      </c>
      <c r="T3010" t="s">
        <v>14585</v>
      </c>
      <c r="U3010">
        <v>109</v>
      </c>
      <c r="V3010">
        <v>0</v>
      </c>
      <c r="W3010">
        <v>1281</v>
      </c>
      <c r="X3010">
        <v>1</v>
      </c>
      <c r="Y3010">
        <v>2164</v>
      </c>
      <c r="Z3010">
        <v>25</v>
      </c>
      <c r="AA3010">
        <v>74</v>
      </c>
      <c r="AB3010" t="s">
        <v>14587</v>
      </c>
    </row>
    <row r="3011" spans="1:28" x14ac:dyDescent="0.3">
      <c r="A3011" s="4" t="s">
        <v>14588</v>
      </c>
      <c r="B3011" t="s">
        <v>67</v>
      </c>
      <c r="C3011" t="s">
        <v>86</v>
      </c>
      <c r="D3011" t="s">
        <v>58</v>
      </c>
      <c r="E3011">
        <v>2004</v>
      </c>
      <c r="F3011">
        <v>125</v>
      </c>
      <c r="G3011" t="s">
        <v>1954</v>
      </c>
      <c r="H3011" t="s">
        <v>14589</v>
      </c>
      <c r="I3011" s="4">
        <v>11000000</v>
      </c>
      <c r="J3011" s="4">
        <v>3753806</v>
      </c>
      <c r="K3011">
        <v>7.7</v>
      </c>
      <c r="L3011">
        <v>1.85</v>
      </c>
      <c r="M3011" t="s">
        <v>612</v>
      </c>
      <c r="N3011" t="s">
        <v>11302</v>
      </c>
      <c r="O3011">
        <v>608</v>
      </c>
      <c r="P3011" t="s">
        <v>386</v>
      </c>
      <c r="Q3011">
        <v>979</v>
      </c>
      <c r="R3011" t="s">
        <v>4730</v>
      </c>
      <c r="S3011">
        <v>594</v>
      </c>
      <c r="T3011" t="s">
        <v>2442</v>
      </c>
      <c r="U3011">
        <v>579</v>
      </c>
      <c r="V3011">
        <v>0</v>
      </c>
      <c r="W3011">
        <v>3133</v>
      </c>
      <c r="X3011">
        <v>1</v>
      </c>
      <c r="Y3011">
        <v>20307</v>
      </c>
      <c r="Z3011">
        <v>169</v>
      </c>
      <c r="AA3011">
        <v>165</v>
      </c>
      <c r="AB3011" t="s">
        <v>14590</v>
      </c>
    </row>
    <row r="3012" spans="1:28" x14ac:dyDescent="0.3">
      <c r="A3012" s="4" t="s">
        <v>14591</v>
      </c>
      <c r="B3012" t="s">
        <v>67</v>
      </c>
      <c r="C3012" t="s">
        <v>86</v>
      </c>
      <c r="D3012" t="s">
        <v>58</v>
      </c>
      <c r="E3012">
        <v>2002</v>
      </c>
      <c r="F3012">
        <v>94</v>
      </c>
      <c r="G3012" t="s">
        <v>6542</v>
      </c>
      <c r="H3012" t="s">
        <v>14593</v>
      </c>
      <c r="I3012" s="4">
        <v>11000000</v>
      </c>
      <c r="J3012" s="4">
        <v>3034181</v>
      </c>
      <c r="K3012">
        <v>5.4</v>
      </c>
      <c r="L3012">
        <v>1.85</v>
      </c>
      <c r="M3012" t="s">
        <v>612</v>
      </c>
      <c r="N3012" t="s">
        <v>13738</v>
      </c>
      <c r="O3012">
        <v>18</v>
      </c>
      <c r="P3012" t="s">
        <v>2804</v>
      </c>
      <c r="Q3012">
        <v>658</v>
      </c>
      <c r="R3012" t="s">
        <v>4952</v>
      </c>
      <c r="S3012">
        <v>463</v>
      </c>
      <c r="T3012" t="s">
        <v>14592</v>
      </c>
      <c r="U3012">
        <v>183</v>
      </c>
      <c r="V3012">
        <v>550</v>
      </c>
      <c r="W3012">
        <v>1559</v>
      </c>
      <c r="X3012">
        <v>3</v>
      </c>
      <c r="Y3012">
        <v>13622</v>
      </c>
      <c r="Z3012">
        <v>70</v>
      </c>
      <c r="AA3012">
        <v>128</v>
      </c>
      <c r="AB3012" t="s">
        <v>14594</v>
      </c>
    </row>
    <row r="3013" spans="1:28" x14ac:dyDescent="0.3">
      <c r="A3013" s="4" t="s">
        <v>14595</v>
      </c>
      <c r="B3013" t="s">
        <v>67</v>
      </c>
      <c r="C3013" t="s">
        <v>68</v>
      </c>
      <c r="D3013" t="s">
        <v>58</v>
      </c>
      <c r="E3013">
        <v>1995</v>
      </c>
      <c r="F3013">
        <v>113</v>
      </c>
      <c r="G3013" t="s">
        <v>1437</v>
      </c>
      <c r="H3013" t="s">
        <v>14596</v>
      </c>
      <c r="I3013" s="4">
        <v>11000000</v>
      </c>
      <c r="J3013" s="4">
        <v>2832826</v>
      </c>
      <c r="K3013">
        <v>6.2</v>
      </c>
      <c r="L3013">
        <v>1.85</v>
      </c>
      <c r="M3013" t="s">
        <v>612</v>
      </c>
      <c r="N3013" t="s">
        <v>10287</v>
      </c>
      <c r="O3013">
        <v>300</v>
      </c>
      <c r="P3013" t="s">
        <v>3990</v>
      </c>
      <c r="Q3013">
        <v>1000</v>
      </c>
      <c r="R3013" t="s">
        <v>1674</v>
      </c>
      <c r="S3013">
        <v>979</v>
      </c>
      <c r="T3013" t="s">
        <v>13931</v>
      </c>
      <c r="U3013">
        <v>787</v>
      </c>
      <c r="V3013">
        <v>174</v>
      </c>
      <c r="W3013">
        <v>3072</v>
      </c>
      <c r="X3013">
        <v>2</v>
      </c>
      <c r="Y3013">
        <v>1761</v>
      </c>
      <c r="Z3013">
        <v>15</v>
      </c>
      <c r="AA3013">
        <v>19</v>
      </c>
      <c r="AB3013" t="s">
        <v>14597</v>
      </c>
    </row>
    <row r="3014" spans="1:28" x14ac:dyDescent="0.3">
      <c r="A3014" s="4" t="s">
        <v>14598</v>
      </c>
      <c r="B3014" t="s">
        <v>67</v>
      </c>
      <c r="C3014" t="s">
        <v>68</v>
      </c>
      <c r="D3014" t="s">
        <v>58</v>
      </c>
      <c r="E3014">
        <v>2013</v>
      </c>
      <c r="F3014">
        <v>104</v>
      </c>
      <c r="G3014" t="s">
        <v>6197</v>
      </c>
      <c r="H3014" t="s">
        <v>14600</v>
      </c>
      <c r="I3014" s="4">
        <v>11000000</v>
      </c>
      <c r="J3014" s="4">
        <v>13214255</v>
      </c>
      <c r="K3014">
        <v>7.4</v>
      </c>
      <c r="L3014">
        <v>1.85</v>
      </c>
      <c r="M3014" t="s">
        <v>612</v>
      </c>
      <c r="N3014" t="s">
        <v>7108</v>
      </c>
      <c r="O3014">
        <v>1000</v>
      </c>
      <c r="P3014" t="s">
        <v>750</v>
      </c>
      <c r="Q3014">
        <v>3000</v>
      </c>
      <c r="R3014" t="s">
        <v>6962</v>
      </c>
      <c r="S3014">
        <v>275</v>
      </c>
      <c r="T3014" t="s">
        <v>14599</v>
      </c>
      <c r="U3014">
        <v>272</v>
      </c>
      <c r="V3014">
        <v>26000</v>
      </c>
      <c r="W3014">
        <v>4082</v>
      </c>
      <c r="X3014">
        <v>1</v>
      </c>
      <c r="Y3014">
        <v>96233</v>
      </c>
      <c r="Z3014">
        <v>535</v>
      </c>
      <c r="AA3014">
        <v>313</v>
      </c>
      <c r="AB3014" t="s">
        <v>14601</v>
      </c>
    </row>
    <row r="3015" spans="1:28" x14ac:dyDescent="0.3">
      <c r="A3015" s="4" t="s">
        <v>14602</v>
      </c>
      <c r="B3015" t="s">
        <v>67</v>
      </c>
      <c r="C3015" t="s">
        <v>68</v>
      </c>
      <c r="D3015" t="s">
        <v>58</v>
      </c>
      <c r="E3015">
        <v>2001</v>
      </c>
      <c r="F3015">
        <v>95</v>
      </c>
      <c r="G3015" t="s">
        <v>8908</v>
      </c>
      <c r="H3015" t="s">
        <v>14603</v>
      </c>
      <c r="I3015" s="4">
        <v>5000000</v>
      </c>
      <c r="J3015" s="4">
        <v>16017403</v>
      </c>
      <c r="K3015">
        <v>6.2</v>
      </c>
      <c r="L3015">
        <v>1.85</v>
      </c>
      <c r="M3015" t="s">
        <v>612</v>
      </c>
      <c r="N3015" t="s">
        <v>1524</v>
      </c>
      <c r="O3015">
        <v>596</v>
      </c>
      <c r="P3015" t="s">
        <v>1562</v>
      </c>
      <c r="Q3015">
        <v>1000</v>
      </c>
      <c r="R3015" t="s">
        <v>13646</v>
      </c>
      <c r="S3015">
        <v>835</v>
      </c>
      <c r="T3015" t="s">
        <v>3212</v>
      </c>
      <c r="U3015">
        <v>697</v>
      </c>
      <c r="V3015">
        <v>0</v>
      </c>
      <c r="W3015">
        <v>3300</v>
      </c>
      <c r="X3015">
        <v>2</v>
      </c>
      <c r="Y3015">
        <v>17333</v>
      </c>
      <c r="Z3015">
        <v>92</v>
      </c>
      <c r="AA3015">
        <v>153</v>
      </c>
      <c r="AB3015" t="s">
        <v>14604</v>
      </c>
    </row>
    <row r="3016" spans="1:28" x14ac:dyDescent="0.3">
      <c r="A3016" s="4" t="s">
        <v>14607</v>
      </c>
      <c r="B3016" t="s">
        <v>67</v>
      </c>
      <c r="C3016" t="s">
        <v>68</v>
      </c>
      <c r="D3016" t="s">
        <v>58</v>
      </c>
      <c r="E3016">
        <v>1991</v>
      </c>
      <c r="F3016">
        <v>102</v>
      </c>
      <c r="G3016" t="s">
        <v>2327</v>
      </c>
      <c r="H3016" t="s">
        <v>14609</v>
      </c>
      <c r="I3016" s="4">
        <v>11000000</v>
      </c>
      <c r="J3016" s="4">
        <v>2807854</v>
      </c>
      <c r="K3016">
        <v>5.0999999999999996</v>
      </c>
      <c r="L3016">
        <v>1.85</v>
      </c>
      <c r="M3016" t="s">
        <v>69</v>
      </c>
      <c r="N3016" t="s">
        <v>14605</v>
      </c>
      <c r="O3016">
        <v>8</v>
      </c>
      <c r="P3016" t="s">
        <v>1991</v>
      </c>
      <c r="Q3016">
        <v>14000</v>
      </c>
      <c r="R3016" t="s">
        <v>14606</v>
      </c>
      <c r="S3016">
        <v>163</v>
      </c>
      <c r="T3016" t="s">
        <v>14608</v>
      </c>
      <c r="U3016">
        <v>40</v>
      </c>
      <c r="V3016">
        <v>967</v>
      </c>
      <c r="W3016">
        <v>14281</v>
      </c>
      <c r="X3016">
        <v>1</v>
      </c>
      <c r="Y3016">
        <v>14129</v>
      </c>
      <c r="Z3016">
        <v>14</v>
      </c>
      <c r="AA3016">
        <v>39</v>
      </c>
      <c r="AB3016" t="s">
        <v>14610</v>
      </c>
    </row>
    <row r="3017" spans="1:28" x14ac:dyDescent="0.3">
      <c r="A3017" s="4" t="s">
        <v>14612</v>
      </c>
      <c r="B3017" t="s">
        <v>67</v>
      </c>
      <c r="C3017" t="s">
        <v>68</v>
      </c>
      <c r="D3017" t="s">
        <v>58</v>
      </c>
      <c r="E3017">
        <v>1970</v>
      </c>
      <c r="F3017">
        <v>124</v>
      </c>
      <c r="G3017" t="s">
        <v>6516</v>
      </c>
      <c r="H3017" t="s">
        <v>14614</v>
      </c>
      <c r="I3017" s="4">
        <v>11000000</v>
      </c>
      <c r="J3017" s="4" t="s">
        <v>24161</v>
      </c>
      <c r="K3017">
        <v>6.9</v>
      </c>
      <c r="L3017">
        <v>2.35</v>
      </c>
      <c r="M3017" t="s">
        <v>122</v>
      </c>
      <c r="N3017" t="s">
        <v>14611</v>
      </c>
      <c r="O3017">
        <v>58</v>
      </c>
      <c r="P3017" t="s">
        <v>7449</v>
      </c>
      <c r="Q3017">
        <v>338</v>
      </c>
      <c r="R3017" t="s">
        <v>6144</v>
      </c>
      <c r="S3017">
        <v>275</v>
      </c>
      <c r="T3017" t="s">
        <v>14613</v>
      </c>
      <c r="U3017">
        <v>104</v>
      </c>
      <c r="V3017">
        <v>608</v>
      </c>
      <c r="W3017">
        <v>800</v>
      </c>
      <c r="X3017">
        <v>0</v>
      </c>
      <c r="Y3017">
        <v>2603</v>
      </c>
      <c r="Z3017">
        <v>13</v>
      </c>
      <c r="AA3017">
        <v>36</v>
      </c>
      <c r="AB3017" t="s">
        <v>14615</v>
      </c>
    </row>
    <row r="3018" spans="1:28" x14ac:dyDescent="0.3">
      <c r="A3018" s="4" t="s">
        <v>14617</v>
      </c>
      <c r="B3018" t="s">
        <v>67</v>
      </c>
      <c r="C3018" t="s">
        <v>68</v>
      </c>
      <c r="D3018" t="s">
        <v>58</v>
      </c>
      <c r="E3018">
        <v>2005</v>
      </c>
      <c r="F3018">
        <v>105</v>
      </c>
      <c r="G3018" t="s">
        <v>11226</v>
      </c>
      <c r="H3018" t="s">
        <v>14618</v>
      </c>
      <c r="I3018" s="4" t="s">
        <v>24161</v>
      </c>
      <c r="J3018" s="4">
        <v>540085</v>
      </c>
      <c r="K3018">
        <v>6.3</v>
      </c>
      <c r="L3018">
        <v>2.35</v>
      </c>
      <c r="M3018" t="s">
        <v>612</v>
      </c>
      <c r="N3018" t="s">
        <v>14616</v>
      </c>
      <c r="O3018">
        <v>0</v>
      </c>
      <c r="P3018" t="s">
        <v>240</v>
      </c>
      <c r="Q3018">
        <v>14000</v>
      </c>
      <c r="R3018" t="s">
        <v>299</v>
      </c>
      <c r="S3018">
        <v>12000</v>
      </c>
      <c r="T3018" t="s">
        <v>337</v>
      </c>
      <c r="U3018">
        <v>776</v>
      </c>
      <c r="V3018">
        <v>0</v>
      </c>
      <c r="W3018">
        <v>28004</v>
      </c>
      <c r="X3018">
        <v>0</v>
      </c>
      <c r="Y3018">
        <v>10052</v>
      </c>
      <c r="Z3018">
        <v>87</v>
      </c>
      <c r="AA3018">
        <v>69</v>
      </c>
      <c r="AB3018" t="s">
        <v>14619</v>
      </c>
    </row>
    <row r="3019" spans="1:28" x14ac:dyDescent="0.3">
      <c r="A3019" s="4" t="s">
        <v>14623</v>
      </c>
      <c r="B3019" t="s">
        <v>67</v>
      </c>
      <c r="C3019" t="s">
        <v>68</v>
      </c>
      <c r="D3019" t="s">
        <v>58</v>
      </c>
      <c r="E3019">
        <v>2006</v>
      </c>
      <c r="F3019">
        <v>104</v>
      </c>
      <c r="G3019" t="s">
        <v>4305</v>
      </c>
      <c r="H3019" t="s">
        <v>14625</v>
      </c>
      <c r="I3019" s="4">
        <v>11000000</v>
      </c>
      <c r="J3019" s="4">
        <v>352786</v>
      </c>
      <c r="K3019">
        <v>6.8</v>
      </c>
      <c r="L3019">
        <v>2.35</v>
      </c>
      <c r="M3019" t="s">
        <v>69</v>
      </c>
      <c r="N3019" t="s">
        <v>14620</v>
      </c>
      <c r="O3019">
        <v>238</v>
      </c>
      <c r="P3019" t="s">
        <v>14622</v>
      </c>
      <c r="Q3019">
        <v>60</v>
      </c>
      <c r="R3019" t="s">
        <v>14621</v>
      </c>
      <c r="S3019">
        <v>35</v>
      </c>
      <c r="T3019" t="s">
        <v>14624</v>
      </c>
      <c r="U3019">
        <v>22</v>
      </c>
      <c r="V3019">
        <v>0</v>
      </c>
      <c r="W3019">
        <v>150</v>
      </c>
      <c r="X3019">
        <v>0</v>
      </c>
      <c r="Y3019">
        <v>11132</v>
      </c>
      <c r="Z3019">
        <v>78</v>
      </c>
      <c r="AA3019">
        <v>86</v>
      </c>
      <c r="AB3019" t="s">
        <v>14626</v>
      </c>
    </row>
    <row r="3020" spans="1:28" x14ac:dyDescent="0.3">
      <c r="A3020" s="4" t="s">
        <v>14627</v>
      </c>
      <c r="B3020" t="s">
        <v>67</v>
      </c>
      <c r="C3020" t="s">
        <v>86</v>
      </c>
      <c r="D3020" t="s">
        <v>58</v>
      </c>
      <c r="E3020">
        <v>2010</v>
      </c>
      <c r="F3020">
        <v>111</v>
      </c>
      <c r="G3020" t="s">
        <v>2144</v>
      </c>
      <c r="H3020" t="s">
        <v>14629</v>
      </c>
      <c r="I3020" s="4">
        <v>12000000</v>
      </c>
      <c r="J3020" s="4" t="s">
        <v>24161</v>
      </c>
      <c r="K3020">
        <v>5.7</v>
      </c>
      <c r="L3020">
        <v>2.35</v>
      </c>
      <c r="M3020" t="s">
        <v>612</v>
      </c>
      <c r="N3020" t="s">
        <v>10485</v>
      </c>
      <c r="O3020">
        <v>17</v>
      </c>
      <c r="P3020" t="s">
        <v>594</v>
      </c>
      <c r="Q3020">
        <v>845</v>
      </c>
      <c r="R3020" t="s">
        <v>915</v>
      </c>
      <c r="S3020">
        <v>641</v>
      </c>
      <c r="T3020" t="s">
        <v>14628</v>
      </c>
      <c r="U3020">
        <v>405</v>
      </c>
      <c r="V3020">
        <v>0</v>
      </c>
      <c r="W3020">
        <v>3117</v>
      </c>
      <c r="X3020">
        <v>2</v>
      </c>
      <c r="Y3020">
        <v>5013</v>
      </c>
      <c r="Z3020">
        <v>136</v>
      </c>
      <c r="AA3020">
        <v>59</v>
      </c>
      <c r="AB3020" t="s">
        <v>14630</v>
      </c>
    </row>
    <row r="3021" spans="1:28" x14ac:dyDescent="0.3">
      <c r="A3021" s="4" t="s">
        <v>14632</v>
      </c>
      <c r="B3021" t="s">
        <v>67</v>
      </c>
      <c r="C3021" t="s">
        <v>68</v>
      </c>
      <c r="D3021" t="s">
        <v>58</v>
      </c>
      <c r="E3021">
        <v>2008</v>
      </c>
      <c r="F3021">
        <v>95</v>
      </c>
      <c r="G3021" t="s">
        <v>5108</v>
      </c>
      <c r="H3021" t="s">
        <v>14634</v>
      </c>
      <c r="I3021" s="4">
        <v>10800000</v>
      </c>
      <c r="J3021" s="4">
        <v>56729973</v>
      </c>
      <c r="K3021">
        <v>5.8</v>
      </c>
      <c r="L3021">
        <v>1.85</v>
      </c>
      <c r="M3021" t="s">
        <v>612</v>
      </c>
      <c r="N3021" t="s">
        <v>14631</v>
      </c>
      <c r="O3021">
        <v>43</v>
      </c>
      <c r="P3021" t="s">
        <v>5447</v>
      </c>
      <c r="Q3021">
        <v>3000</v>
      </c>
      <c r="R3021" t="s">
        <v>5920</v>
      </c>
      <c r="S3021">
        <v>723</v>
      </c>
      <c r="T3021" t="s">
        <v>14633</v>
      </c>
      <c r="U3021">
        <v>357</v>
      </c>
      <c r="V3021">
        <v>0</v>
      </c>
      <c r="W3021">
        <v>5286</v>
      </c>
      <c r="X3021">
        <v>0</v>
      </c>
      <c r="Y3021">
        <v>88529</v>
      </c>
      <c r="Z3021">
        <v>160</v>
      </c>
      <c r="AA3021">
        <v>262</v>
      </c>
      <c r="AB3021" t="s">
        <v>14635</v>
      </c>
    </row>
    <row r="3022" spans="1:28" x14ac:dyDescent="0.3">
      <c r="A3022" s="4" t="s">
        <v>14638</v>
      </c>
      <c r="B3022" t="s">
        <v>67</v>
      </c>
      <c r="C3022" t="s">
        <v>7085</v>
      </c>
      <c r="D3022" t="s">
        <v>58</v>
      </c>
      <c r="E3022">
        <v>1969</v>
      </c>
      <c r="F3022">
        <v>96</v>
      </c>
      <c r="G3022" t="s">
        <v>2144</v>
      </c>
      <c r="H3022" t="s">
        <v>14640</v>
      </c>
      <c r="I3022" s="4" t="s">
        <v>24161</v>
      </c>
      <c r="J3022" s="4" t="s">
        <v>24161</v>
      </c>
      <c r="K3022">
        <v>6.2</v>
      </c>
      <c r="L3022">
        <v>2.35</v>
      </c>
      <c r="M3022" t="s">
        <v>14060</v>
      </c>
      <c r="N3022" t="s">
        <v>14636</v>
      </c>
      <c r="O3022">
        <v>4</v>
      </c>
      <c r="P3022" t="s">
        <v>14637</v>
      </c>
      <c r="Q3022">
        <v>917</v>
      </c>
      <c r="R3022" t="s">
        <v>6488</v>
      </c>
      <c r="S3022">
        <v>545</v>
      </c>
      <c r="T3022" t="s">
        <v>14639</v>
      </c>
      <c r="U3022">
        <v>199</v>
      </c>
      <c r="V3022">
        <v>85</v>
      </c>
      <c r="W3022">
        <v>1827</v>
      </c>
      <c r="X3022">
        <v>0</v>
      </c>
      <c r="Y3022">
        <v>618</v>
      </c>
      <c r="Z3022">
        <v>28</v>
      </c>
      <c r="AA3022">
        <v>12</v>
      </c>
      <c r="AB3022" t="s">
        <v>14641</v>
      </c>
    </row>
    <row r="3023" spans="1:28" x14ac:dyDescent="0.3">
      <c r="A3023" s="4" t="s">
        <v>14644</v>
      </c>
      <c r="B3023" t="s">
        <v>67</v>
      </c>
      <c r="C3023" t="s">
        <v>68</v>
      </c>
      <c r="D3023" t="s">
        <v>58</v>
      </c>
      <c r="E3023">
        <v>2012</v>
      </c>
      <c r="F3023">
        <v>97</v>
      </c>
      <c r="G3023" t="s">
        <v>1437</v>
      </c>
      <c r="H3023" t="s">
        <v>14646</v>
      </c>
      <c r="I3023" s="4">
        <v>11000000</v>
      </c>
      <c r="J3023" s="4" t="s">
        <v>24161</v>
      </c>
      <c r="K3023">
        <v>4.3</v>
      </c>
      <c r="L3023">
        <v>2.35</v>
      </c>
      <c r="M3023" t="s">
        <v>69</v>
      </c>
      <c r="N3023" t="s">
        <v>14642</v>
      </c>
      <c r="O3023">
        <v>15</v>
      </c>
      <c r="P3023" t="s">
        <v>7976</v>
      </c>
      <c r="Q3023">
        <v>142</v>
      </c>
      <c r="R3023" t="s">
        <v>14643</v>
      </c>
      <c r="S3023">
        <v>79</v>
      </c>
      <c r="T3023" t="s">
        <v>14645</v>
      </c>
      <c r="U3023">
        <v>19</v>
      </c>
      <c r="V3023">
        <v>18000</v>
      </c>
      <c r="W3023">
        <v>248</v>
      </c>
      <c r="X3023">
        <v>1</v>
      </c>
      <c r="Y3023">
        <v>45144</v>
      </c>
      <c r="Z3023">
        <v>54</v>
      </c>
      <c r="AA3023">
        <v>111</v>
      </c>
      <c r="AB3023" t="s">
        <v>14647</v>
      </c>
    </row>
    <row r="3024" spans="1:28" x14ac:dyDescent="0.3">
      <c r="A3024" s="4" t="s">
        <v>14651</v>
      </c>
      <c r="B3024" t="s">
        <v>67</v>
      </c>
      <c r="C3024" t="s">
        <v>397</v>
      </c>
      <c r="D3024" t="s">
        <v>58</v>
      </c>
      <c r="E3024">
        <v>2006</v>
      </c>
      <c r="F3024">
        <v>118</v>
      </c>
      <c r="G3024" t="s">
        <v>2161</v>
      </c>
      <c r="H3024" t="s">
        <v>14653</v>
      </c>
      <c r="I3024" s="4">
        <v>15000000</v>
      </c>
      <c r="J3024" s="4">
        <v>399879</v>
      </c>
      <c r="K3024">
        <v>6.4</v>
      </c>
      <c r="L3024">
        <v>2.35</v>
      </c>
      <c r="M3024" t="s">
        <v>612</v>
      </c>
      <c r="N3024" t="s">
        <v>14648</v>
      </c>
      <c r="O3024">
        <v>10</v>
      </c>
      <c r="P3024" t="s">
        <v>14650</v>
      </c>
      <c r="Q3024">
        <v>172</v>
      </c>
      <c r="R3024" t="s">
        <v>14649</v>
      </c>
      <c r="S3024">
        <v>71</v>
      </c>
      <c r="T3024" t="s">
        <v>14652</v>
      </c>
      <c r="U3024">
        <v>48</v>
      </c>
      <c r="V3024">
        <v>302</v>
      </c>
      <c r="W3024">
        <v>378</v>
      </c>
      <c r="X3024">
        <v>2</v>
      </c>
      <c r="Y3024">
        <v>5772</v>
      </c>
      <c r="Z3024">
        <v>75</v>
      </c>
      <c r="AA3024">
        <v>115</v>
      </c>
      <c r="AB3024" t="s">
        <v>14654</v>
      </c>
    </row>
    <row r="3025" spans="1:28" x14ac:dyDescent="0.3">
      <c r="A3025" s="4" t="s">
        <v>14658</v>
      </c>
      <c r="B3025" t="s">
        <v>5611</v>
      </c>
      <c r="C3025" t="s">
        <v>5612</v>
      </c>
      <c r="D3025" t="s">
        <v>58</v>
      </c>
      <c r="E3025">
        <v>2006</v>
      </c>
      <c r="F3025">
        <v>193</v>
      </c>
      <c r="G3025" t="s">
        <v>19</v>
      </c>
      <c r="H3025" t="s">
        <v>14660</v>
      </c>
      <c r="I3025" s="4">
        <v>700000000</v>
      </c>
      <c r="J3025" s="4">
        <v>3275443</v>
      </c>
      <c r="K3025">
        <v>6</v>
      </c>
      <c r="L3025">
        <v>2.35</v>
      </c>
      <c r="M3025" t="s">
        <v>612</v>
      </c>
      <c r="N3025" t="s">
        <v>14655</v>
      </c>
      <c r="O3025">
        <v>160</v>
      </c>
      <c r="P3025" t="s">
        <v>14657</v>
      </c>
      <c r="Q3025">
        <v>8000</v>
      </c>
      <c r="R3025" t="s">
        <v>14656</v>
      </c>
      <c r="S3025">
        <v>1000</v>
      </c>
      <c r="T3025" t="s">
        <v>14659</v>
      </c>
      <c r="U3025">
        <v>860</v>
      </c>
      <c r="V3025">
        <v>659</v>
      </c>
      <c r="W3025">
        <v>10822</v>
      </c>
      <c r="X3025">
        <v>2</v>
      </c>
      <c r="Y3025">
        <v>13998</v>
      </c>
      <c r="Z3025">
        <v>20</v>
      </c>
      <c r="AA3025">
        <v>264</v>
      </c>
      <c r="AB3025" t="s">
        <v>14661</v>
      </c>
    </row>
    <row r="3026" spans="1:28" x14ac:dyDescent="0.3">
      <c r="A3026" s="4" t="s">
        <v>14662</v>
      </c>
      <c r="B3026" t="s">
        <v>67</v>
      </c>
      <c r="C3026" t="s">
        <v>86</v>
      </c>
      <c r="D3026" t="s">
        <v>58</v>
      </c>
      <c r="E3026">
        <v>1999</v>
      </c>
      <c r="F3026">
        <v>97</v>
      </c>
      <c r="G3026" t="s">
        <v>1700</v>
      </c>
      <c r="H3026" t="s">
        <v>14663</v>
      </c>
      <c r="I3026" s="4">
        <v>14000000</v>
      </c>
      <c r="J3026" s="4">
        <v>18535191</v>
      </c>
      <c r="K3026">
        <v>6.9</v>
      </c>
      <c r="L3026">
        <v>1.85</v>
      </c>
      <c r="M3026" t="s">
        <v>69</v>
      </c>
      <c r="N3026" t="s">
        <v>5989</v>
      </c>
      <c r="O3026">
        <v>32</v>
      </c>
      <c r="P3026" t="s">
        <v>3502</v>
      </c>
      <c r="Q3026">
        <v>893</v>
      </c>
      <c r="R3026" t="s">
        <v>752</v>
      </c>
      <c r="S3026">
        <v>692</v>
      </c>
      <c r="T3026" t="s">
        <v>2972</v>
      </c>
      <c r="U3026">
        <v>327</v>
      </c>
      <c r="V3026">
        <v>646</v>
      </c>
      <c r="W3026">
        <v>2640</v>
      </c>
      <c r="X3026">
        <v>3</v>
      </c>
      <c r="Y3026">
        <v>12980</v>
      </c>
      <c r="Z3026">
        <v>105</v>
      </c>
      <c r="AA3026">
        <v>132</v>
      </c>
      <c r="AB3026" t="s">
        <v>14664</v>
      </c>
    </row>
    <row r="3027" spans="1:28" x14ac:dyDescent="0.3">
      <c r="A3027" s="4" t="s">
        <v>14666</v>
      </c>
      <c r="B3027" t="s">
        <v>67</v>
      </c>
      <c r="C3027" t="s">
        <v>86</v>
      </c>
      <c r="D3027" t="s">
        <v>58</v>
      </c>
      <c r="E3027">
        <v>2013</v>
      </c>
      <c r="F3027">
        <v>98</v>
      </c>
      <c r="G3027" t="s">
        <v>4341</v>
      </c>
      <c r="H3027" t="s">
        <v>14668</v>
      </c>
      <c r="I3027" s="4">
        <v>7000000</v>
      </c>
      <c r="J3027" s="4">
        <v>23838</v>
      </c>
      <c r="K3027">
        <v>5.5</v>
      </c>
      <c r="L3027">
        <v>2.35</v>
      </c>
      <c r="M3027" t="s">
        <v>612</v>
      </c>
      <c r="N3027" t="s">
        <v>14665</v>
      </c>
      <c r="O3027">
        <v>7</v>
      </c>
      <c r="P3027" t="s">
        <v>10289</v>
      </c>
      <c r="Q3027">
        <v>805</v>
      </c>
      <c r="R3027" t="s">
        <v>2038</v>
      </c>
      <c r="S3027">
        <v>766</v>
      </c>
      <c r="T3027" t="s">
        <v>14667</v>
      </c>
      <c r="U3027">
        <v>507</v>
      </c>
      <c r="V3027">
        <v>0</v>
      </c>
      <c r="W3027">
        <v>2271</v>
      </c>
      <c r="X3027">
        <v>0</v>
      </c>
      <c r="Y3027">
        <v>28570</v>
      </c>
      <c r="Z3027">
        <v>120</v>
      </c>
      <c r="AA3027">
        <v>160</v>
      </c>
      <c r="AB3027" t="s">
        <v>14669</v>
      </c>
    </row>
    <row r="3028" spans="1:28" x14ac:dyDescent="0.3">
      <c r="A3028" s="4" t="s">
        <v>14671</v>
      </c>
      <c r="B3028" t="s">
        <v>67</v>
      </c>
      <c r="C3028" t="s">
        <v>68</v>
      </c>
      <c r="D3028" t="s">
        <v>58</v>
      </c>
      <c r="E3028">
        <v>2002</v>
      </c>
      <c r="F3028">
        <v>103</v>
      </c>
      <c r="G3028" t="s">
        <v>23</v>
      </c>
      <c r="H3028" t="s">
        <v>14673</v>
      </c>
      <c r="I3028" s="4">
        <v>10600000</v>
      </c>
      <c r="J3028" s="4">
        <v>22160085</v>
      </c>
      <c r="K3028">
        <v>5.4</v>
      </c>
      <c r="L3028">
        <v>2.35</v>
      </c>
      <c r="M3028" t="s">
        <v>69</v>
      </c>
      <c r="N3028" t="s">
        <v>14670</v>
      </c>
      <c r="O3028">
        <v>57</v>
      </c>
      <c r="P3028" t="s">
        <v>3175</v>
      </c>
      <c r="Q3028">
        <v>541</v>
      </c>
      <c r="R3028" t="s">
        <v>155</v>
      </c>
      <c r="S3028">
        <v>451</v>
      </c>
      <c r="T3028" t="s">
        <v>14672</v>
      </c>
      <c r="U3028">
        <v>132</v>
      </c>
      <c r="V3028">
        <v>1000</v>
      </c>
      <c r="W3028">
        <v>1228</v>
      </c>
      <c r="X3028">
        <v>0</v>
      </c>
      <c r="Y3028">
        <v>16747</v>
      </c>
      <c r="Z3028">
        <v>108</v>
      </c>
      <c r="AA3028">
        <v>349</v>
      </c>
      <c r="AB3028" t="s">
        <v>14674</v>
      </c>
    </row>
    <row r="3029" spans="1:28" x14ac:dyDescent="0.3">
      <c r="A3029" s="4" t="s">
        <v>14677</v>
      </c>
      <c r="B3029" t="s">
        <v>67</v>
      </c>
      <c r="C3029" t="s">
        <v>86</v>
      </c>
      <c r="D3029" t="s">
        <v>58</v>
      </c>
      <c r="E3029">
        <v>1968</v>
      </c>
      <c r="F3029">
        <v>161</v>
      </c>
      <c r="G3029" t="s">
        <v>1402</v>
      </c>
      <c r="H3029" t="s">
        <v>14679</v>
      </c>
      <c r="I3029" s="4">
        <v>12000000</v>
      </c>
      <c r="J3029" s="4">
        <v>56715371</v>
      </c>
      <c r="K3029">
        <v>8.3000000000000007</v>
      </c>
      <c r="L3029">
        <v>2.2000000000000002</v>
      </c>
      <c r="M3029" t="s">
        <v>304</v>
      </c>
      <c r="N3029" t="s">
        <v>3738</v>
      </c>
      <c r="O3029">
        <v>0</v>
      </c>
      <c r="P3029" t="s">
        <v>14676</v>
      </c>
      <c r="Q3029">
        <v>273</v>
      </c>
      <c r="R3029" t="s">
        <v>14675</v>
      </c>
      <c r="S3029">
        <v>117</v>
      </c>
      <c r="T3029" t="s">
        <v>14678</v>
      </c>
      <c r="U3029">
        <v>73</v>
      </c>
      <c r="V3029">
        <v>24000</v>
      </c>
      <c r="W3029">
        <v>727</v>
      </c>
      <c r="X3029">
        <v>0</v>
      </c>
      <c r="Y3029">
        <v>427357</v>
      </c>
      <c r="Z3029">
        <v>285</v>
      </c>
      <c r="AA3029">
        <v>1736</v>
      </c>
      <c r="AB3029" t="s">
        <v>14680</v>
      </c>
    </row>
    <row r="3030" spans="1:28" x14ac:dyDescent="0.3">
      <c r="A3030" s="4" t="s">
        <v>14683</v>
      </c>
      <c r="B3030" t="s">
        <v>67</v>
      </c>
      <c r="C3030" t="s">
        <v>68</v>
      </c>
      <c r="D3030" t="s">
        <v>58</v>
      </c>
      <c r="E3030">
        <v>1982</v>
      </c>
      <c r="F3030">
        <v>120</v>
      </c>
      <c r="G3030" t="s">
        <v>14682</v>
      </c>
      <c r="H3030" t="s">
        <v>14684</v>
      </c>
      <c r="I3030" s="4">
        <v>10500000</v>
      </c>
      <c r="J3030" s="4">
        <v>434949459</v>
      </c>
      <c r="K3030">
        <v>7.9</v>
      </c>
      <c r="L3030">
        <v>1.85</v>
      </c>
      <c r="M3030" t="s">
        <v>122</v>
      </c>
      <c r="N3030" t="s">
        <v>416</v>
      </c>
      <c r="O3030">
        <v>14000</v>
      </c>
      <c r="P3030" t="s">
        <v>5936</v>
      </c>
      <c r="Q3030">
        <v>861</v>
      </c>
      <c r="R3030" t="s">
        <v>14681</v>
      </c>
      <c r="S3030">
        <v>725</v>
      </c>
      <c r="T3030" t="s">
        <v>3216</v>
      </c>
      <c r="U3030">
        <v>548</v>
      </c>
      <c r="V3030">
        <v>34000</v>
      </c>
      <c r="W3030">
        <v>2811</v>
      </c>
      <c r="X3030">
        <v>0</v>
      </c>
      <c r="Y3030">
        <v>281842</v>
      </c>
      <c r="Z3030">
        <v>215</v>
      </c>
      <c r="AA3030">
        <v>515</v>
      </c>
      <c r="AB3030" t="s">
        <v>14685</v>
      </c>
    </row>
    <row r="3031" spans="1:28" x14ac:dyDescent="0.3">
      <c r="A3031" s="4" t="s">
        <v>14687</v>
      </c>
      <c r="B3031" t="s">
        <v>67</v>
      </c>
      <c r="C3031" t="s">
        <v>68</v>
      </c>
      <c r="D3031" t="s">
        <v>58</v>
      </c>
      <c r="E3031">
        <v>2007</v>
      </c>
      <c r="F3031">
        <v>97</v>
      </c>
      <c r="G3031" t="s">
        <v>1437</v>
      </c>
      <c r="H3031" t="s">
        <v>14688</v>
      </c>
      <c r="I3031" s="4">
        <v>10000000</v>
      </c>
      <c r="J3031" s="4">
        <v>11043445</v>
      </c>
      <c r="K3031">
        <v>6.5</v>
      </c>
      <c r="L3031">
        <v>2.35</v>
      </c>
      <c r="M3031" t="s">
        <v>69</v>
      </c>
      <c r="N3031" t="s">
        <v>14686</v>
      </c>
      <c r="O3031">
        <v>21</v>
      </c>
      <c r="P3031" t="s">
        <v>584</v>
      </c>
      <c r="Q3031">
        <v>17000</v>
      </c>
      <c r="R3031" t="s">
        <v>9024</v>
      </c>
      <c r="S3031">
        <v>1000</v>
      </c>
      <c r="T3031" t="s">
        <v>12606</v>
      </c>
      <c r="U3031">
        <v>499</v>
      </c>
      <c r="V3031">
        <v>1000</v>
      </c>
      <c r="W3031">
        <v>20312</v>
      </c>
      <c r="X3031">
        <v>0</v>
      </c>
      <c r="Y3031">
        <v>27689</v>
      </c>
      <c r="Z3031">
        <v>81</v>
      </c>
      <c r="AA3031">
        <v>74</v>
      </c>
      <c r="AB3031" t="s">
        <v>14689</v>
      </c>
    </row>
    <row r="3032" spans="1:28" x14ac:dyDescent="0.3">
      <c r="A3032" s="4" t="s">
        <v>14691</v>
      </c>
      <c r="B3032" t="s">
        <v>67</v>
      </c>
      <c r="C3032" t="s">
        <v>295</v>
      </c>
      <c r="D3032" t="s">
        <v>58</v>
      </c>
      <c r="E3032">
        <v>2004</v>
      </c>
      <c r="F3032">
        <v>97</v>
      </c>
      <c r="G3032" t="s">
        <v>7038</v>
      </c>
      <c r="H3032" t="s">
        <v>14693</v>
      </c>
      <c r="I3032" s="4">
        <v>12500000</v>
      </c>
      <c r="J3032" s="4" t="s">
        <v>24161</v>
      </c>
      <c r="K3032">
        <v>6.3</v>
      </c>
      <c r="L3032">
        <v>1.85</v>
      </c>
      <c r="M3032" t="s">
        <v>122</v>
      </c>
      <c r="N3032" t="s">
        <v>14690</v>
      </c>
      <c r="O3032">
        <v>4</v>
      </c>
      <c r="P3032" t="s">
        <v>215</v>
      </c>
      <c r="Q3032">
        <v>882</v>
      </c>
      <c r="R3032" t="s">
        <v>12448</v>
      </c>
      <c r="S3032">
        <v>450</v>
      </c>
      <c r="T3032" t="s">
        <v>14692</v>
      </c>
      <c r="U3032">
        <v>194</v>
      </c>
      <c r="V3032">
        <v>392</v>
      </c>
      <c r="W3032">
        <v>1554</v>
      </c>
      <c r="X3032">
        <v>1</v>
      </c>
      <c r="Y3032">
        <v>1337</v>
      </c>
      <c r="Z3032">
        <v>17</v>
      </c>
      <c r="AA3032">
        <v>28</v>
      </c>
      <c r="AB3032" t="s">
        <v>14694</v>
      </c>
    </row>
    <row r="3033" spans="1:28" x14ac:dyDescent="0.3">
      <c r="A3033" s="4" t="s">
        <v>14697</v>
      </c>
      <c r="B3033" t="s">
        <v>67</v>
      </c>
      <c r="C3033" t="s">
        <v>68</v>
      </c>
      <c r="D3033" t="s">
        <v>58</v>
      </c>
      <c r="E3033">
        <v>1994</v>
      </c>
      <c r="F3033">
        <v>99</v>
      </c>
      <c r="G3033" t="s">
        <v>2545</v>
      </c>
      <c r="H3033" t="s">
        <v>14698</v>
      </c>
      <c r="I3033" s="4">
        <v>10500000</v>
      </c>
      <c r="J3033" s="4">
        <v>125169</v>
      </c>
      <c r="K3033">
        <v>6.4</v>
      </c>
      <c r="L3033" t="s">
        <v>24161</v>
      </c>
      <c r="M3033" t="s">
        <v>612</v>
      </c>
      <c r="N3033" t="s">
        <v>14695</v>
      </c>
      <c r="O3033">
        <v>11</v>
      </c>
      <c r="P3033" t="s">
        <v>4631</v>
      </c>
      <c r="Q3033">
        <v>665</v>
      </c>
      <c r="R3033" t="s">
        <v>14696</v>
      </c>
      <c r="S3033">
        <v>446</v>
      </c>
      <c r="T3033" t="s">
        <v>4750</v>
      </c>
      <c r="U3033">
        <v>327</v>
      </c>
      <c r="V3033">
        <v>119</v>
      </c>
      <c r="W3033">
        <v>2272</v>
      </c>
      <c r="X3033">
        <v>2</v>
      </c>
      <c r="Y3033">
        <v>859</v>
      </c>
      <c r="Z3033">
        <v>5</v>
      </c>
      <c r="AA3033">
        <v>31</v>
      </c>
      <c r="AB3033" t="s">
        <v>14699</v>
      </c>
    </row>
    <row r="3034" spans="1:28" x14ac:dyDescent="0.3">
      <c r="A3034" s="4" t="s">
        <v>24115</v>
      </c>
      <c r="B3034" t="s">
        <v>67</v>
      </c>
      <c r="C3034" t="s">
        <v>86</v>
      </c>
      <c r="D3034" t="s">
        <v>58</v>
      </c>
      <c r="E3034" t="s">
        <v>24161</v>
      </c>
      <c r="F3034">
        <v>24</v>
      </c>
      <c r="G3034" t="s">
        <v>10</v>
      </c>
      <c r="H3034" t="s">
        <v>14703</v>
      </c>
      <c r="I3034" s="4" t="s">
        <v>24161</v>
      </c>
      <c r="J3034" s="4" t="s">
        <v>24161</v>
      </c>
      <c r="K3034">
        <v>7.9</v>
      </c>
      <c r="L3034" t="s">
        <v>24161</v>
      </c>
      <c r="M3034" t="s">
        <v>24161</v>
      </c>
      <c r="N3034" t="s">
        <v>24161</v>
      </c>
      <c r="O3034" t="s">
        <v>24161</v>
      </c>
      <c r="P3034" t="s">
        <v>14701</v>
      </c>
      <c r="Q3034">
        <v>381</v>
      </c>
      <c r="R3034" t="s">
        <v>14700</v>
      </c>
      <c r="S3034">
        <v>102</v>
      </c>
      <c r="T3034" t="s">
        <v>14702</v>
      </c>
      <c r="U3034">
        <v>44</v>
      </c>
      <c r="V3034">
        <v>0</v>
      </c>
      <c r="W3034">
        <v>592</v>
      </c>
      <c r="X3034">
        <v>3</v>
      </c>
      <c r="Y3034">
        <v>2651</v>
      </c>
      <c r="Z3034">
        <v>3</v>
      </c>
      <c r="AA3034">
        <v>18</v>
      </c>
      <c r="AB3034" t="s">
        <v>14704</v>
      </c>
    </row>
    <row r="3035" spans="1:28" x14ac:dyDescent="0.3">
      <c r="A3035" s="4" t="s">
        <v>14708</v>
      </c>
      <c r="B3035" t="s">
        <v>5611</v>
      </c>
      <c r="C3035" t="s">
        <v>5612</v>
      </c>
      <c r="D3035" t="s">
        <v>58</v>
      </c>
      <c r="E3035">
        <v>2010</v>
      </c>
      <c r="F3035">
        <v>144</v>
      </c>
      <c r="G3035" t="s">
        <v>10</v>
      </c>
      <c r="H3035" t="s">
        <v>14710</v>
      </c>
      <c r="I3035" s="4" t="s">
        <v>24161</v>
      </c>
      <c r="J3035" s="4">
        <v>1165104</v>
      </c>
      <c r="K3035">
        <v>5.3</v>
      </c>
      <c r="L3035" t="s">
        <v>24161</v>
      </c>
      <c r="M3035" t="s">
        <v>24161</v>
      </c>
      <c r="N3035" t="s">
        <v>14705</v>
      </c>
      <c r="O3035">
        <v>0</v>
      </c>
      <c r="P3035" t="s">
        <v>14707</v>
      </c>
      <c r="Q3035">
        <v>564</v>
      </c>
      <c r="R3035" t="s">
        <v>14706</v>
      </c>
      <c r="S3035">
        <v>154</v>
      </c>
      <c r="T3035" t="s">
        <v>14709</v>
      </c>
      <c r="U3035">
        <v>119</v>
      </c>
      <c r="V3035">
        <v>250</v>
      </c>
      <c r="W3035">
        <v>1121</v>
      </c>
      <c r="X3035">
        <v>5</v>
      </c>
      <c r="Y3035">
        <v>8598</v>
      </c>
      <c r="Z3035">
        <v>10</v>
      </c>
      <c r="AA3035">
        <v>43</v>
      </c>
      <c r="AB3035" t="s">
        <v>14711</v>
      </c>
    </row>
    <row r="3036" spans="1:28" x14ac:dyDescent="0.3">
      <c r="A3036" s="4" t="s">
        <v>14714</v>
      </c>
      <c r="B3036" t="s">
        <v>24161</v>
      </c>
      <c r="C3036" t="s">
        <v>68</v>
      </c>
      <c r="D3036" t="s">
        <v>58</v>
      </c>
      <c r="E3036">
        <v>2007</v>
      </c>
      <c r="F3036">
        <v>111</v>
      </c>
      <c r="G3036" t="s">
        <v>14713</v>
      </c>
      <c r="H3036" t="s">
        <v>14715</v>
      </c>
      <c r="I3036" s="4">
        <v>11000000</v>
      </c>
      <c r="J3036" s="4">
        <v>1066555</v>
      </c>
      <c r="K3036">
        <v>5.8</v>
      </c>
      <c r="L3036">
        <v>1.85</v>
      </c>
      <c r="M3036" t="s">
        <v>612</v>
      </c>
      <c r="N3036" t="s">
        <v>13633</v>
      </c>
      <c r="O3036">
        <v>58</v>
      </c>
      <c r="P3036" t="s">
        <v>5591</v>
      </c>
      <c r="Q3036">
        <v>482</v>
      </c>
      <c r="R3036" t="s">
        <v>14712</v>
      </c>
      <c r="S3036">
        <v>362</v>
      </c>
      <c r="T3036" t="s">
        <v>12472</v>
      </c>
      <c r="U3036">
        <v>258</v>
      </c>
      <c r="V3036">
        <v>411</v>
      </c>
      <c r="W3036">
        <v>1526</v>
      </c>
      <c r="X3036">
        <v>0</v>
      </c>
      <c r="Y3036">
        <v>2618</v>
      </c>
      <c r="Z3036">
        <v>43</v>
      </c>
      <c r="AA3036">
        <v>111</v>
      </c>
      <c r="AB3036" t="s">
        <v>14716</v>
      </c>
    </row>
    <row r="3037" spans="1:28" x14ac:dyDescent="0.3">
      <c r="A3037" s="4" t="s">
        <v>14719</v>
      </c>
      <c r="B3037" t="s">
        <v>2794</v>
      </c>
      <c r="C3037" t="s">
        <v>2929</v>
      </c>
      <c r="D3037" t="s">
        <v>58</v>
      </c>
      <c r="E3037">
        <v>2012</v>
      </c>
      <c r="F3037">
        <v>145</v>
      </c>
      <c r="G3037" t="s">
        <v>1980</v>
      </c>
      <c r="H3037" t="s">
        <v>14720</v>
      </c>
      <c r="I3037" s="4">
        <v>10818775</v>
      </c>
      <c r="J3037" s="4">
        <v>5669081</v>
      </c>
      <c r="K3037">
        <v>6.6</v>
      </c>
      <c r="L3037">
        <v>2.35</v>
      </c>
      <c r="M3037" t="s">
        <v>612</v>
      </c>
      <c r="N3037" t="s">
        <v>14717</v>
      </c>
      <c r="O3037">
        <v>0</v>
      </c>
      <c r="P3037" t="s">
        <v>14718</v>
      </c>
      <c r="Q3037">
        <v>639</v>
      </c>
      <c r="R3037" t="s">
        <v>7007</v>
      </c>
      <c r="S3037">
        <v>377</v>
      </c>
      <c r="T3037" t="s">
        <v>13784</v>
      </c>
      <c r="U3037">
        <v>280</v>
      </c>
      <c r="V3037">
        <v>0</v>
      </c>
      <c r="W3037">
        <v>1807</v>
      </c>
      <c r="X3037">
        <v>1</v>
      </c>
      <c r="Y3037">
        <v>3665</v>
      </c>
      <c r="Z3037">
        <v>43</v>
      </c>
      <c r="AA3037">
        <v>57</v>
      </c>
      <c r="AB3037" t="s">
        <v>14721</v>
      </c>
    </row>
    <row r="3038" spans="1:28" x14ac:dyDescent="0.3">
      <c r="A3038" s="4" t="s">
        <v>14725</v>
      </c>
      <c r="B3038" t="s">
        <v>1486</v>
      </c>
      <c r="C3038" t="s">
        <v>1487</v>
      </c>
      <c r="D3038" t="s">
        <v>58</v>
      </c>
      <c r="E3038">
        <v>2014</v>
      </c>
      <c r="F3038">
        <v>106</v>
      </c>
      <c r="G3038" t="s">
        <v>5510</v>
      </c>
      <c r="H3038" t="s">
        <v>14727</v>
      </c>
      <c r="I3038" s="4">
        <v>11000000</v>
      </c>
      <c r="J3038" s="4" t="s">
        <v>24161</v>
      </c>
      <c r="K3038">
        <v>7.4</v>
      </c>
      <c r="L3038">
        <v>1.85</v>
      </c>
      <c r="M3038" t="s">
        <v>24161</v>
      </c>
      <c r="N3038" t="s">
        <v>14722</v>
      </c>
      <c r="O3038">
        <v>7</v>
      </c>
      <c r="P3038" t="s">
        <v>14724</v>
      </c>
      <c r="Q3038">
        <v>68</v>
      </c>
      <c r="R3038" t="s">
        <v>14723</v>
      </c>
      <c r="S3038">
        <v>29</v>
      </c>
      <c r="T3038" t="s">
        <v>14726</v>
      </c>
      <c r="U3038">
        <v>24</v>
      </c>
      <c r="V3038">
        <v>0</v>
      </c>
      <c r="W3038">
        <v>175</v>
      </c>
      <c r="X3038">
        <v>4</v>
      </c>
      <c r="Y3038">
        <v>15060</v>
      </c>
      <c r="Z3038">
        <v>94</v>
      </c>
      <c r="AA3038">
        <v>27</v>
      </c>
      <c r="AB3038" t="s">
        <v>14728</v>
      </c>
    </row>
    <row r="3039" spans="1:28" x14ac:dyDescent="0.3">
      <c r="A3039" s="4" t="s">
        <v>14729</v>
      </c>
      <c r="B3039" t="s">
        <v>67</v>
      </c>
      <c r="C3039" t="s">
        <v>68</v>
      </c>
      <c r="D3039" t="s">
        <v>58</v>
      </c>
      <c r="E3039">
        <v>1997</v>
      </c>
      <c r="F3039">
        <v>126</v>
      </c>
      <c r="G3039" t="s">
        <v>19</v>
      </c>
      <c r="H3039" t="s">
        <v>14730</v>
      </c>
      <c r="I3039" s="4">
        <v>10000000</v>
      </c>
      <c r="J3039" s="4">
        <v>138339411</v>
      </c>
      <c r="K3039">
        <v>8.3000000000000007</v>
      </c>
      <c r="L3039">
        <v>1.85</v>
      </c>
      <c r="M3039" t="s">
        <v>612</v>
      </c>
      <c r="N3039" t="s">
        <v>6050</v>
      </c>
      <c r="O3039">
        <v>835</v>
      </c>
      <c r="P3039" t="s">
        <v>837</v>
      </c>
      <c r="Q3039">
        <v>49000</v>
      </c>
      <c r="R3039" t="s">
        <v>1181</v>
      </c>
      <c r="S3039">
        <v>13000</v>
      </c>
      <c r="T3039" t="s">
        <v>3502</v>
      </c>
      <c r="U3039">
        <v>893</v>
      </c>
      <c r="V3039">
        <v>31000</v>
      </c>
      <c r="W3039">
        <v>63710</v>
      </c>
      <c r="X3039">
        <v>2</v>
      </c>
      <c r="Y3039">
        <v>604904</v>
      </c>
      <c r="Z3039">
        <v>161</v>
      </c>
      <c r="AA3039">
        <v>682</v>
      </c>
      <c r="AB3039" t="s">
        <v>14731</v>
      </c>
    </row>
    <row r="3040" spans="1:28" x14ac:dyDescent="0.3">
      <c r="A3040" s="4" t="s">
        <v>14733</v>
      </c>
      <c r="B3040" t="s">
        <v>67</v>
      </c>
      <c r="C3040" t="s">
        <v>68</v>
      </c>
      <c r="D3040" t="s">
        <v>58</v>
      </c>
      <c r="E3040">
        <v>2016</v>
      </c>
      <c r="F3040">
        <v>106</v>
      </c>
      <c r="G3040" t="s">
        <v>4085</v>
      </c>
      <c r="H3040" t="s">
        <v>14735</v>
      </c>
      <c r="I3040" s="4">
        <v>11000000</v>
      </c>
      <c r="J3040" s="4" t="s">
        <v>24161</v>
      </c>
      <c r="K3040">
        <v>5.3</v>
      </c>
      <c r="L3040">
        <v>2.35</v>
      </c>
      <c r="M3040" t="s">
        <v>612</v>
      </c>
      <c r="N3040" t="s">
        <v>14732</v>
      </c>
      <c r="O3040">
        <v>29</v>
      </c>
      <c r="P3040" t="s">
        <v>2400</v>
      </c>
      <c r="Q3040">
        <v>14000</v>
      </c>
      <c r="R3040" t="s">
        <v>788</v>
      </c>
      <c r="S3040">
        <v>12000</v>
      </c>
      <c r="T3040" t="s">
        <v>14734</v>
      </c>
      <c r="U3040">
        <v>571</v>
      </c>
      <c r="V3040">
        <v>0</v>
      </c>
      <c r="W3040">
        <v>27660</v>
      </c>
      <c r="X3040">
        <v>3</v>
      </c>
      <c r="Y3040">
        <v>6935</v>
      </c>
      <c r="Z3040">
        <v>38</v>
      </c>
      <c r="AA3040">
        <v>50</v>
      </c>
      <c r="AB3040" t="s">
        <v>14736</v>
      </c>
    </row>
    <row r="3041" spans="1:28" x14ac:dyDescent="0.3">
      <c r="A3041" s="4" t="s">
        <v>14738</v>
      </c>
      <c r="B3041" t="s">
        <v>67</v>
      </c>
      <c r="C3041" t="s">
        <v>68</v>
      </c>
      <c r="D3041" t="s">
        <v>58</v>
      </c>
      <c r="E3041">
        <v>2006</v>
      </c>
      <c r="F3041">
        <v>121</v>
      </c>
      <c r="G3041" t="s">
        <v>5108</v>
      </c>
      <c r="H3041" t="s">
        <v>14740</v>
      </c>
      <c r="I3041" s="4">
        <v>10000000</v>
      </c>
      <c r="J3041" s="4">
        <v>80150343</v>
      </c>
      <c r="K3041">
        <v>6.2</v>
      </c>
      <c r="L3041">
        <v>1.85</v>
      </c>
      <c r="M3041" t="s">
        <v>612</v>
      </c>
      <c r="N3041" t="s">
        <v>14737</v>
      </c>
      <c r="O3041">
        <v>163</v>
      </c>
      <c r="P3041" t="s">
        <v>5920</v>
      </c>
      <c r="Q3041">
        <v>723</v>
      </c>
      <c r="R3041" t="s">
        <v>14501</v>
      </c>
      <c r="S3041">
        <v>651</v>
      </c>
      <c r="T3041" t="s">
        <v>14739</v>
      </c>
      <c r="U3041">
        <v>482</v>
      </c>
      <c r="V3041">
        <v>0</v>
      </c>
      <c r="W3041">
        <v>3189</v>
      </c>
      <c r="X3041">
        <v>0</v>
      </c>
      <c r="Y3041">
        <v>142115</v>
      </c>
      <c r="Z3041">
        <v>210</v>
      </c>
      <c r="AA3041">
        <v>614</v>
      </c>
      <c r="AB3041" t="s">
        <v>14741</v>
      </c>
    </row>
    <row r="3042" spans="1:28" x14ac:dyDescent="0.3">
      <c r="A3042" s="4" t="s">
        <v>14742</v>
      </c>
      <c r="B3042" t="s">
        <v>67</v>
      </c>
      <c r="C3042" t="s">
        <v>68</v>
      </c>
      <c r="D3042" t="s">
        <v>58</v>
      </c>
      <c r="E3042">
        <v>1981</v>
      </c>
      <c r="F3042">
        <v>117</v>
      </c>
      <c r="G3042" t="s">
        <v>7951</v>
      </c>
      <c r="H3042" t="s">
        <v>14743</v>
      </c>
      <c r="I3042" s="4">
        <v>10000000</v>
      </c>
      <c r="J3042" s="4">
        <v>85300000</v>
      </c>
      <c r="K3042">
        <v>6.9</v>
      </c>
      <c r="L3042">
        <v>1.85</v>
      </c>
      <c r="M3042" t="s">
        <v>612</v>
      </c>
      <c r="N3042" t="s">
        <v>2715</v>
      </c>
      <c r="O3042">
        <v>425</v>
      </c>
      <c r="P3042" t="s">
        <v>574</v>
      </c>
      <c r="Q3042">
        <v>13000</v>
      </c>
      <c r="R3042" t="s">
        <v>4227</v>
      </c>
      <c r="S3042">
        <v>11000</v>
      </c>
      <c r="T3042" t="s">
        <v>3670</v>
      </c>
      <c r="U3042">
        <v>901</v>
      </c>
      <c r="V3042">
        <v>0</v>
      </c>
      <c r="W3042">
        <v>27378</v>
      </c>
      <c r="X3042">
        <v>1</v>
      </c>
      <c r="Y3042">
        <v>48629</v>
      </c>
      <c r="Z3042">
        <v>52</v>
      </c>
      <c r="AA3042">
        <v>134</v>
      </c>
      <c r="AB3042" t="s">
        <v>14744</v>
      </c>
    </row>
    <row r="3043" spans="1:28" x14ac:dyDescent="0.3">
      <c r="A3043" s="4" t="s">
        <v>14745</v>
      </c>
      <c r="B3043" t="s">
        <v>67</v>
      </c>
      <c r="C3043" t="s">
        <v>68</v>
      </c>
      <c r="D3043" t="s">
        <v>58</v>
      </c>
      <c r="E3043">
        <v>2000</v>
      </c>
      <c r="F3043">
        <v>98</v>
      </c>
      <c r="G3043" t="s">
        <v>3923</v>
      </c>
      <c r="H3043" t="s">
        <v>14747</v>
      </c>
      <c r="I3043" s="4">
        <v>10000000</v>
      </c>
      <c r="J3043" s="4">
        <v>68353550</v>
      </c>
      <c r="K3043">
        <v>5.9</v>
      </c>
      <c r="L3043">
        <v>1.85</v>
      </c>
      <c r="M3043" t="s">
        <v>69</v>
      </c>
      <c r="N3043" t="s">
        <v>1189</v>
      </c>
      <c r="O3043">
        <v>235</v>
      </c>
      <c r="P3043" t="s">
        <v>111</v>
      </c>
      <c r="Q3043">
        <v>4000</v>
      </c>
      <c r="R3043" t="s">
        <v>6450</v>
      </c>
      <c r="S3043">
        <v>464</v>
      </c>
      <c r="T3043" t="s">
        <v>14746</v>
      </c>
      <c r="U3043">
        <v>229</v>
      </c>
      <c r="V3043">
        <v>0</v>
      </c>
      <c r="W3043">
        <v>5270</v>
      </c>
      <c r="X3043">
        <v>1</v>
      </c>
      <c r="Y3043">
        <v>70141</v>
      </c>
      <c r="Z3043">
        <v>139</v>
      </c>
      <c r="AA3043">
        <v>385</v>
      </c>
      <c r="AB3043" t="s">
        <v>14748</v>
      </c>
    </row>
    <row r="3044" spans="1:28" x14ac:dyDescent="0.3">
      <c r="A3044" s="4" t="s">
        <v>14750</v>
      </c>
      <c r="B3044" t="s">
        <v>67</v>
      </c>
      <c r="C3044" t="s">
        <v>1487</v>
      </c>
      <c r="D3044" t="s">
        <v>58</v>
      </c>
      <c r="E3044">
        <v>2016</v>
      </c>
      <c r="F3044">
        <v>109</v>
      </c>
      <c r="G3044" t="s">
        <v>2227</v>
      </c>
      <c r="H3044" t="s">
        <v>14751</v>
      </c>
      <c r="I3044" s="4">
        <v>10000000</v>
      </c>
      <c r="J3044" s="4">
        <v>78845130</v>
      </c>
      <c r="K3044">
        <v>6.1</v>
      </c>
      <c r="L3044">
        <v>2.35</v>
      </c>
      <c r="M3044" t="s">
        <v>612</v>
      </c>
      <c r="N3044" t="s">
        <v>14749</v>
      </c>
      <c r="O3044">
        <v>65</v>
      </c>
      <c r="P3044" t="s">
        <v>1717</v>
      </c>
      <c r="Q3044">
        <v>798</v>
      </c>
      <c r="R3044" t="s">
        <v>10776</v>
      </c>
      <c r="S3044">
        <v>465</v>
      </c>
      <c r="T3044" t="s">
        <v>5552</v>
      </c>
      <c r="U3044">
        <v>393</v>
      </c>
      <c r="V3044">
        <v>0</v>
      </c>
      <c r="W3044">
        <v>2480</v>
      </c>
      <c r="X3044">
        <v>1</v>
      </c>
      <c r="Y3044">
        <v>17596</v>
      </c>
      <c r="Z3044">
        <v>165</v>
      </c>
      <c r="AA3044">
        <v>94</v>
      </c>
      <c r="AB3044" t="s">
        <v>14752</v>
      </c>
    </row>
    <row r="3045" spans="1:28" x14ac:dyDescent="0.3">
      <c r="A3045" s="4" t="s">
        <v>14753</v>
      </c>
      <c r="B3045" t="s">
        <v>67</v>
      </c>
      <c r="C3045" t="s">
        <v>68</v>
      </c>
      <c r="D3045" t="s">
        <v>58</v>
      </c>
      <c r="E3045">
        <v>1999</v>
      </c>
      <c r="F3045">
        <v>95</v>
      </c>
      <c r="G3045" t="s">
        <v>1700</v>
      </c>
      <c r="H3045" t="s">
        <v>14754</v>
      </c>
      <c r="I3045" s="4">
        <v>10000000</v>
      </c>
      <c r="J3045" s="4">
        <v>63319509</v>
      </c>
      <c r="K3045">
        <v>5.8</v>
      </c>
      <c r="L3045">
        <v>1.85</v>
      </c>
      <c r="M3045" t="s">
        <v>69</v>
      </c>
      <c r="N3045" t="s">
        <v>12441</v>
      </c>
      <c r="O3045">
        <v>7</v>
      </c>
      <c r="P3045" t="s">
        <v>360</v>
      </c>
      <c r="Q3045">
        <v>23000</v>
      </c>
      <c r="R3045" t="s">
        <v>6003</v>
      </c>
      <c r="S3045">
        <v>1000</v>
      </c>
      <c r="T3045" t="s">
        <v>2472</v>
      </c>
      <c r="U3045">
        <v>1000</v>
      </c>
      <c r="V3045">
        <v>0</v>
      </c>
      <c r="W3045">
        <v>28734</v>
      </c>
      <c r="X3045">
        <v>2</v>
      </c>
      <c r="Y3045">
        <v>67115</v>
      </c>
      <c r="Z3045">
        <v>96</v>
      </c>
      <c r="AA3045">
        <v>389</v>
      </c>
      <c r="AB3045" t="s">
        <v>14755</v>
      </c>
    </row>
    <row r="3046" spans="1:28" x14ac:dyDescent="0.3">
      <c r="A3046" s="4" t="s">
        <v>14756</v>
      </c>
      <c r="B3046" t="s">
        <v>67</v>
      </c>
      <c r="C3046" t="s">
        <v>68</v>
      </c>
      <c r="D3046" t="s">
        <v>58</v>
      </c>
      <c r="E3046">
        <v>2007</v>
      </c>
      <c r="F3046">
        <v>96</v>
      </c>
      <c r="G3046" t="s">
        <v>5108</v>
      </c>
      <c r="H3046" t="s">
        <v>14757</v>
      </c>
      <c r="I3046" s="4">
        <v>10000000</v>
      </c>
      <c r="J3046" s="4">
        <v>63270259</v>
      </c>
      <c r="K3046">
        <v>5.9</v>
      </c>
      <c r="L3046">
        <v>1.85</v>
      </c>
      <c r="M3046" t="s">
        <v>612</v>
      </c>
      <c r="N3046" t="s">
        <v>14737</v>
      </c>
      <c r="O3046">
        <v>163</v>
      </c>
      <c r="P3046" t="s">
        <v>5920</v>
      </c>
      <c r="Q3046">
        <v>723</v>
      </c>
      <c r="R3046" t="s">
        <v>14501</v>
      </c>
      <c r="S3046">
        <v>651</v>
      </c>
      <c r="T3046" t="s">
        <v>7684</v>
      </c>
      <c r="U3046">
        <v>448</v>
      </c>
      <c r="V3046">
        <v>0</v>
      </c>
      <c r="W3046">
        <v>3492</v>
      </c>
      <c r="X3046">
        <v>0</v>
      </c>
      <c r="Y3046">
        <v>111087</v>
      </c>
      <c r="Z3046">
        <v>190</v>
      </c>
      <c r="AA3046">
        <v>319</v>
      </c>
      <c r="AB3046" t="s">
        <v>14758</v>
      </c>
    </row>
    <row r="3047" spans="1:28" x14ac:dyDescent="0.3">
      <c r="A3047" s="4" t="s">
        <v>14759</v>
      </c>
      <c r="B3047" t="s">
        <v>67</v>
      </c>
      <c r="C3047" t="s">
        <v>86</v>
      </c>
      <c r="D3047" t="s">
        <v>58</v>
      </c>
      <c r="E3047">
        <v>2005</v>
      </c>
      <c r="F3047">
        <v>101</v>
      </c>
      <c r="G3047" t="s">
        <v>6131</v>
      </c>
      <c r="H3047" t="s">
        <v>14760</v>
      </c>
      <c r="I3047" s="4">
        <v>10000000</v>
      </c>
      <c r="J3047" s="4">
        <v>55865715</v>
      </c>
      <c r="K3047">
        <v>5.5</v>
      </c>
      <c r="L3047">
        <v>2.35</v>
      </c>
      <c r="M3047" t="s">
        <v>69</v>
      </c>
      <c r="N3047" t="s">
        <v>6850</v>
      </c>
      <c r="O3047">
        <v>13</v>
      </c>
      <c r="P3047" t="s">
        <v>5087</v>
      </c>
      <c r="Q3047">
        <v>494</v>
      </c>
      <c r="R3047" t="s">
        <v>9256</v>
      </c>
      <c r="S3047">
        <v>392</v>
      </c>
      <c r="T3047" t="s">
        <v>4418</v>
      </c>
      <c r="U3047">
        <v>368</v>
      </c>
      <c r="V3047">
        <v>0</v>
      </c>
      <c r="W3047">
        <v>2013</v>
      </c>
      <c r="X3047">
        <v>0</v>
      </c>
      <c r="Y3047">
        <v>41763</v>
      </c>
      <c r="Z3047">
        <v>173</v>
      </c>
      <c r="AA3047">
        <v>403</v>
      </c>
      <c r="AB3047" t="s">
        <v>14761</v>
      </c>
    </row>
    <row r="3048" spans="1:28" x14ac:dyDescent="0.3">
      <c r="A3048" s="4" t="s">
        <v>14762</v>
      </c>
      <c r="B3048" t="s">
        <v>67</v>
      </c>
      <c r="C3048" t="s">
        <v>68</v>
      </c>
      <c r="D3048" t="s">
        <v>58</v>
      </c>
      <c r="E3048">
        <v>2006</v>
      </c>
      <c r="F3048">
        <v>107</v>
      </c>
      <c r="G3048" t="s">
        <v>1437</v>
      </c>
      <c r="H3048" t="s">
        <v>14763</v>
      </c>
      <c r="I3048" s="4">
        <v>6000000</v>
      </c>
      <c r="J3048" s="4">
        <v>63231524</v>
      </c>
      <c r="K3048">
        <v>5</v>
      </c>
      <c r="L3048">
        <v>1.85</v>
      </c>
      <c r="M3048" t="s">
        <v>69</v>
      </c>
      <c r="N3048" t="s">
        <v>9500</v>
      </c>
      <c r="O3048">
        <v>0</v>
      </c>
      <c r="P3048" t="s">
        <v>2831</v>
      </c>
      <c r="Q3048">
        <v>1000</v>
      </c>
      <c r="R3048" t="s">
        <v>7505</v>
      </c>
      <c r="S3048">
        <v>907</v>
      </c>
      <c r="T3048" t="s">
        <v>7208</v>
      </c>
      <c r="U3048">
        <v>685</v>
      </c>
      <c r="V3048">
        <v>676</v>
      </c>
      <c r="W3048">
        <v>5264</v>
      </c>
      <c r="X3048">
        <v>4</v>
      </c>
      <c r="Y3048">
        <v>8962</v>
      </c>
      <c r="Z3048">
        <v>46</v>
      </c>
      <c r="AA3048">
        <v>137</v>
      </c>
      <c r="AB3048" t="s">
        <v>14764</v>
      </c>
    </row>
    <row r="3049" spans="1:28" x14ac:dyDescent="0.3">
      <c r="A3049" s="4" t="s">
        <v>14765</v>
      </c>
      <c r="B3049" t="s">
        <v>67</v>
      </c>
      <c r="C3049" t="s">
        <v>68</v>
      </c>
      <c r="D3049" t="s">
        <v>58</v>
      </c>
      <c r="E3049">
        <v>1986</v>
      </c>
      <c r="F3049">
        <v>119</v>
      </c>
      <c r="G3049" t="s">
        <v>3805</v>
      </c>
      <c r="H3049" t="s">
        <v>14766</v>
      </c>
      <c r="I3049" s="4">
        <v>13800000</v>
      </c>
      <c r="J3049" s="4">
        <v>52293982</v>
      </c>
      <c r="K3049">
        <v>7</v>
      </c>
      <c r="L3049">
        <v>1.85</v>
      </c>
      <c r="M3049" t="s">
        <v>612</v>
      </c>
      <c r="N3049" t="s">
        <v>514</v>
      </c>
      <c r="O3049">
        <v>17000</v>
      </c>
      <c r="P3049" t="s">
        <v>550</v>
      </c>
      <c r="Q3049">
        <v>10000</v>
      </c>
      <c r="R3049" t="s">
        <v>3843</v>
      </c>
      <c r="S3049">
        <v>970</v>
      </c>
      <c r="T3049" t="s">
        <v>1367</v>
      </c>
      <c r="U3049">
        <v>638</v>
      </c>
      <c r="V3049">
        <v>0</v>
      </c>
      <c r="W3049">
        <v>11895</v>
      </c>
      <c r="X3049">
        <v>1</v>
      </c>
      <c r="Y3049">
        <v>57831</v>
      </c>
      <c r="Z3049">
        <v>59</v>
      </c>
      <c r="AA3049">
        <v>115</v>
      </c>
      <c r="AB3049" t="s">
        <v>14767</v>
      </c>
    </row>
    <row r="3050" spans="1:28" x14ac:dyDescent="0.3">
      <c r="A3050" s="4" t="s">
        <v>14770</v>
      </c>
      <c r="B3050" t="s">
        <v>67</v>
      </c>
      <c r="C3050" t="s">
        <v>68</v>
      </c>
      <c r="D3050" t="s">
        <v>24160</v>
      </c>
      <c r="E3050">
        <v>1962</v>
      </c>
      <c r="F3050">
        <v>178</v>
      </c>
      <c r="G3050" t="s">
        <v>1042</v>
      </c>
      <c r="H3050" t="s">
        <v>14772</v>
      </c>
      <c r="I3050" s="4">
        <v>10000000</v>
      </c>
      <c r="J3050" s="4" t="s">
        <v>24161</v>
      </c>
      <c r="K3050">
        <v>7.8</v>
      </c>
      <c r="L3050">
        <v>2.35</v>
      </c>
      <c r="M3050" t="s">
        <v>304</v>
      </c>
      <c r="N3050" t="s">
        <v>14768</v>
      </c>
      <c r="O3050">
        <v>19</v>
      </c>
      <c r="P3050" t="s">
        <v>6111</v>
      </c>
      <c r="Q3050">
        <v>726</v>
      </c>
      <c r="R3050" t="s">
        <v>14769</v>
      </c>
      <c r="S3050">
        <v>249</v>
      </c>
      <c r="T3050" t="s">
        <v>14771</v>
      </c>
      <c r="U3050">
        <v>196</v>
      </c>
      <c r="V3050">
        <v>0</v>
      </c>
      <c r="W3050">
        <v>1554</v>
      </c>
      <c r="X3050">
        <v>3</v>
      </c>
      <c r="Y3050">
        <v>43270</v>
      </c>
      <c r="Z3050">
        <v>53</v>
      </c>
      <c r="AA3050">
        <v>192</v>
      </c>
      <c r="AB3050" t="s">
        <v>14773</v>
      </c>
    </row>
    <row r="3051" spans="1:28" x14ac:dyDescent="0.3">
      <c r="A3051" s="4" t="s">
        <v>14774</v>
      </c>
      <c r="B3051" t="s">
        <v>67</v>
      </c>
      <c r="C3051" t="s">
        <v>68</v>
      </c>
      <c r="D3051" t="s">
        <v>58</v>
      </c>
      <c r="E3051">
        <v>1992</v>
      </c>
      <c r="F3051">
        <v>100</v>
      </c>
      <c r="G3051" t="s">
        <v>7438</v>
      </c>
      <c r="H3051" t="s">
        <v>14775</v>
      </c>
      <c r="I3051" s="4">
        <v>10000000</v>
      </c>
      <c r="J3051" s="4">
        <v>50752337</v>
      </c>
      <c r="K3051">
        <v>6.4</v>
      </c>
      <c r="L3051">
        <v>1.85</v>
      </c>
      <c r="M3051" t="s">
        <v>122</v>
      </c>
      <c r="N3051" t="s">
        <v>4446</v>
      </c>
      <c r="O3051">
        <v>65</v>
      </c>
      <c r="P3051" t="s">
        <v>14466</v>
      </c>
      <c r="Q3051">
        <v>633</v>
      </c>
      <c r="R3051" t="s">
        <v>6605</v>
      </c>
      <c r="S3051">
        <v>613</v>
      </c>
      <c r="T3051" t="s">
        <v>2648</v>
      </c>
      <c r="U3051">
        <v>577</v>
      </c>
      <c r="V3051">
        <v>0</v>
      </c>
      <c r="W3051">
        <v>3362</v>
      </c>
      <c r="X3051">
        <v>8</v>
      </c>
      <c r="Y3051">
        <v>44502</v>
      </c>
      <c r="Z3051">
        <v>22</v>
      </c>
      <c r="AA3051">
        <v>46</v>
      </c>
      <c r="AB3051" t="s">
        <v>14776</v>
      </c>
    </row>
    <row r="3052" spans="1:28" x14ac:dyDescent="0.3">
      <c r="A3052" s="4" t="s">
        <v>14777</v>
      </c>
      <c r="B3052" t="s">
        <v>67</v>
      </c>
      <c r="C3052" t="s">
        <v>68</v>
      </c>
      <c r="D3052" t="s">
        <v>58</v>
      </c>
      <c r="E3052">
        <v>2004</v>
      </c>
      <c r="F3052">
        <v>98</v>
      </c>
      <c r="G3052" t="s">
        <v>3046</v>
      </c>
      <c r="H3052" t="s">
        <v>14779</v>
      </c>
      <c r="I3052" s="4">
        <v>10000000</v>
      </c>
      <c r="J3052" s="4">
        <v>110175871</v>
      </c>
      <c r="K3052">
        <v>5.9</v>
      </c>
      <c r="L3052">
        <v>1.85</v>
      </c>
      <c r="M3052" t="s">
        <v>69</v>
      </c>
      <c r="N3052" t="s">
        <v>10797</v>
      </c>
      <c r="O3052">
        <v>70</v>
      </c>
      <c r="P3052" t="s">
        <v>2495</v>
      </c>
      <c r="Q3052">
        <v>4000</v>
      </c>
      <c r="R3052" t="s">
        <v>6003</v>
      </c>
      <c r="S3052">
        <v>1000</v>
      </c>
      <c r="T3052" t="s">
        <v>14778</v>
      </c>
      <c r="U3052">
        <v>634</v>
      </c>
      <c r="V3052">
        <v>4000</v>
      </c>
      <c r="W3052">
        <v>7461</v>
      </c>
      <c r="X3052">
        <v>0</v>
      </c>
      <c r="Y3052">
        <v>115050</v>
      </c>
      <c r="Z3052">
        <v>203</v>
      </c>
      <c r="AA3052">
        <v>911</v>
      </c>
      <c r="AB3052" t="s">
        <v>14780</v>
      </c>
    </row>
    <row r="3053" spans="1:28" x14ac:dyDescent="0.3">
      <c r="A3053" s="4" t="s">
        <v>14781</v>
      </c>
      <c r="B3053" t="s">
        <v>67</v>
      </c>
      <c r="C3053" t="s">
        <v>68</v>
      </c>
      <c r="D3053" t="s">
        <v>58</v>
      </c>
      <c r="E3053">
        <v>1996</v>
      </c>
      <c r="F3053">
        <v>92</v>
      </c>
      <c r="G3053" t="s">
        <v>3923</v>
      </c>
      <c r="H3053" t="s">
        <v>14783</v>
      </c>
      <c r="I3053" s="4">
        <v>12000000</v>
      </c>
      <c r="J3053" s="4">
        <v>38624000</v>
      </c>
      <c r="K3053">
        <v>7</v>
      </c>
      <c r="L3053">
        <v>1.85</v>
      </c>
      <c r="M3053" t="s">
        <v>69</v>
      </c>
      <c r="N3053" t="s">
        <v>2197</v>
      </c>
      <c r="O3053">
        <v>221</v>
      </c>
      <c r="P3053" t="s">
        <v>2199</v>
      </c>
      <c r="Q3053">
        <v>11000</v>
      </c>
      <c r="R3053" t="s">
        <v>2201</v>
      </c>
      <c r="S3053">
        <v>503</v>
      </c>
      <c r="T3053" t="s">
        <v>14782</v>
      </c>
      <c r="U3053">
        <v>491</v>
      </c>
      <c r="V3053">
        <v>0</v>
      </c>
      <c r="W3053">
        <v>13162</v>
      </c>
      <c r="X3053">
        <v>1</v>
      </c>
      <c r="Y3053">
        <v>156143</v>
      </c>
      <c r="Z3053">
        <v>77</v>
      </c>
      <c r="AA3053">
        <v>289</v>
      </c>
      <c r="AB3053" t="s">
        <v>14784</v>
      </c>
    </row>
    <row r="3054" spans="1:28" x14ac:dyDescent="0.3">
      <c r="A3054" s="4" t="s">
        <v>14786</v>
      </c>
      <c r="B3054" t="s">
        <v>67</v>
      </c>
      <c r="C3054" t="s">
        <v>793</v>
      </c>
      <c r="D3054" t="s">
        <v>58</v>
      </c>
      <c r="E3054">
        <v>2001</v>
      </c>
      <c r="F3054">
        <v>90</v>
      </c>
      <c r="G3054" t="s">
        <v>5108</v>
      </c>
      <c r="H3054" t="s">
        <v>14787</v>
      </c>
      <c r="I3054" s="4">
        <v>10000000</v>
      </c>
      <c r="J3054" s="4">
        <v>37470017</v>
      </c>
      <c r="K3054">
        <v>6.1</v>
      </c>
      <c r="L3054">
        <v>1.85</v>
      </c>
      <c r="M3054" t="s">
        <v>612</v>
      </c>
      <c r="N3054" t="s">
        <v>9594</v>
      </c>
      <c r="O3054">
        <v>108</v>
      </c>
      <c r="P3054" t="s">
        <v>4213</v>
      </c>
      <c r="Q3054">
        <v>1000</v>
      </c>
      <c r="R3054" t="s">
        <v>14785</v>
      </c>
      <c r="S3054">
        <v>322</v>
      </c>
      <c r="T3054" t="s">
        <v>9595</v>
      </c>
      <c r="U3054">
        <v>270</v>
      </c>
      <c r="V3054">
        <v>0</v>
      </c>
      <c r="W3054">
        <v>1982</v>
      </c>
      <c r="X3054">
        <v>0</v>
      </c>
      <c r="Y3054">
        <v>86890</v>
      </c>
      <c r="Z3054">
        <v>190</v>
      </c>
      <c r="AA3054">
        <v>985</v>
      </c>
      <c r="AB3054" t="s">
        <v>14788</v>
      </c>
    </row>
    <row r="3055" spans="1:28" x14ac:dyDescent="0.3">
      <c r="A3055" s="4" t="s">
        <v>14790</v>
      </c>
      <c r="B3055" t="s">
        <v>67</v>
      </c>
      <c r="C3055" t="s">
        <v>68</v>
      </c>
      <c r="D3055" t="s">
        <v>58</v>
      </c>
      <c r="E3055">
        <v>1989</v>
      </c>
      <c r="F3055">
        <v>90</v>
      </c>
      <c r="G3055" t="s">
        <v>14789</v>
      </c>
      <c r="H3055" t="s">
        <v>14792</v>
      </c>
      <c r="I3055" s="4">
        <v>10000000</v>
      </c>
      <c r="J3055" s="4">
        <v>40485039</v>
      </c>
      <c r="K3055">
        <v>6.9</v>
      </c>
      <c r="L3055">
        <v>2.35</v>
      </c>
      <c r="M3055" t="s">
        <v>122</v>
      </c>
      <c r="N3055" t="s">
        <v>4446</v>
      </c>
      <c r="O3055">
        <v>65</v>
      </c>
      <c r="P3055" t="s">
        <v>615</v>
      </c>
      <c r="Q3055">
        <v>18000</v>
      </c>
      <c r="R3055" t="s">
        <v>3314</v>
      </c>
      <c r="S3055">
        <v>769</v>
      </c>
      <c r="T3055" t="s">
        <v>14791</v>
      </c>
      <c r="U3055">
        <v>730</v>
      </c>
      <c r="V3055">
        <v>0</v>
      </c>
      <c r="W3055">
        <v>20795</v>
      </c>
      <c r="X3055">
        <v>6</v>
      </c>
      <c r="Y3055">
        <v>85362</v>
      </c>
      <c r="Z3055">
        <v>81</v>
      </c>
      <c r="AA3055">
        <v>181</v>
      </c>
      <c r="AB3055" t="s">
        <v>14793</v>
      </c>
    </row>
    <row r="3056" spans="1:28" x14ac:dyDescent="0.3">
      <c r="A3056" s="4" t="s">
        <v>14797</v>
      </c>
      <c r="B3056" t="s">
        <v>67</v>
      </c>
      <c r="C3056" t="s">
        <v>86</v>
      </c>
      <c r="D3056" t="s">
        <v>58</v>
      </c>
      <c r="E3056">
        <v>1968</v>
      </c>
      <c r="F3056">
        <v>153</v>
      </c>
      <c r="G3056" t="s">
        <v>14796</v>
      </c>
      <c r="H3056" t="s">
        <v>14799</v>
      </c>
      <c r="I3056" s="4">
        <v>10000000</v>
      </c>
      <c r="J3056" s="4">
        <v>16800000</v>
      </c>
      <c r="K3056">
        <v>7.5</v>
      </c>
      <c r="L3056">
        <v>2.35</v>
      </c>
      <c r="M3056" t="s">
        <v>304</v>
      </c>
      <c r="N3056" t="s">
        <v>14794</v>
      </c>
      <c r="O3056">
        <v>82</v>
      </c>
      <c r="P3056" t="s">
        <v>1714</v>
      </c>
      <c r="Q3056">
        <v>695</v>
      </c>
      <c r="R3056" t="s">
        <v>14795</v>
      </c>
      <c r="S3056">
        <v>275</v>
      </c>
      <c r="T3056" t="s">
        <v>14798</v>
      </c>
      <c r="U3056">
        <v>139</v>
      </c>
      <c r="V3056">
        <v>0</v>
      </c>
      <c r="W3056">
        <v>1593</v>
      </c>
      <c r="X3056">
        <v>1</v>
      </c>
      <c r="Y3056">
        <v>25303</v>
      </c>
      <c r="Z3056">
        <v>56</v>
      </c>
      <c r="AA3056">
        <v>138</v>
      </c>
      <c r="AB3056" t="s">
        <v>14800</v>
      </c>
    </row>
    <row r="3057" spans="1:28" x14ac:dyDescent="0.3">
      <c r="A3057" s="4" t="s">
        <v>14801</v>
      </c>
      <c r="B3057" t="s">
        <v>67</v>
      </c>
      <c r="C3057" t="s">
        <v>86</v>
      </c>
      <c r="D3057" t="s">
        <v>58</v>
      </c>
      <c r="E3057">
        <v>2011</v>
      </c>
      <c r="F3057">
        <v>124</v>
      </c>
      <c r="G3057" t="s">
        <v>2545</v>
      </c>
      <c r="H3057" t="s">
        <v>14802</v>
      </c>
      <c r="I3057" s="4">
        <v>10000000</v>
      </c>
      <c r="J3057" s="4">
        <v>46377022</v>
      </c>
      <c r="K3057">
        <v>7.3</v>
      </c>
      <c r="L3057">
        <v>2.35</v>
      </c>
      <c r="M3057" t="s">
        <v>69</v>
      </c>
      <c r="N3057" t="s">
        <v>4544</v>
      </c>
      <c r="O3057">
        <v>108</v>
      </c>
      <c r="P3057" t="s">
        <v>165</v>
      </c>
      <c r="Q3057">
        <v>1000</v>
      </c>
      <c r="R3057" t="s">
        <v>1151</v>
      </c>
      <c r="S3057">
        <v>400</v>
      </c>
      <c r="T3057" t="s">
        <v>5274</v>
      </c>
      <c r="U3057">
        <v>186</v>
      </c>
      <c r="V3057">
        <v>48000</v>
      </c>
      <c r="W3057">
        <v>1898</v>
      </c>
      <c r="X3057">
        <v>3</v>
      </c>
      <c r="Y3057">
        <v>75306</v>
      </c>
      <c r="Z3057">
        <v>264</v>
      </c>
      <c r="AA3057">
        <v>266</v>
      </c>
      <c r="AB3057" t="s">
        <v>14803</v>
      </c>
    </row>
    <row r="3058" spans="1:28" x14ac:dyDescent="0.3">
      <c r="A3058" s="4" t="s">
        <v>14806</v>
      </c>
      <c r="B3058" t="s">
        <v>67</v>
      </c>
      <c r="C3058" t="s">
        <v>68</v>
      </c>
      <c r="D3058" t="s">
        <v>58</v>
      </c>
      <c r="E3058">
        <v>2001</v>
      </c>
      <c r="F3058">
        <v>82</v>
      </c>
      <c r="G3058" t="s">
        <v>8286</v>
      </c>
      <c r="H3058" t="s">
        <v>14808</v>
      </c>
      <c r="I3058" s="4">
        <v>23000000</v>
      </c>
      <c r="J3058" s="4">
        <v>36696761</v>
      </c>
      <c r="K3058">
        <v>6.5</v>
      </c>
      <c r="L3058">
        <v>1.85</v>
      </c>
      <c r="M3058" t="s">
        <v>304</v>
      </c>
      <c r="N3058" t="s">
        <v>14804</v>
      </c>
      <c r="O3058">
        <v>6</v>
      </c>
      <c r="P3058" t="s">
        <v>888</v>
      </c>
      <c r="Q3058">
        <v>759</v>
      </c>
      <c r="R3058" t="s">
        <v>14805</v>
      </c>
      <c r="S3058">
        <v>563</v>
      </c>
      <c r="T3058" t="s">
        <v>14807</v>
      </c>
      <c r="U3058">
        <v>345</v>
      </c>
      <c r="V3058">
        <v>227</v>
      </c>
      <c r="W3058">
        <v>2197</v>
      </c>
      <c r="X3058">
        <v>0</v>
      </c>
      <c r="Y3058">
        <v>6808</v>
      </c>
      <c r="Z3058">
        <v>44</v>
      </c>
      <c r="AA3058">
        <v>38</v>
      </c>
      <c r="AB3058" t="s">
        <v>14809</v>
      </c>
    </row>
    <row r="3059" spans="1:28" x14ac:dyDescent="0.3">
      <c r="A3059" s="4" t="s">
        <v>14811</v>
      </c>
      <c r="B3059" t="s">
        <v>67</v>
      </c>
      <c r="C3059" t="s">
        <v>397</v>
      </c>
      <c r="D3059" t="s">
        <v>58</v>
      </c>
      <c r="E3059">
        <v>1985</v>
      </c>
      <c r="F3059">
        <v>107</v>
      </c>
      <c r="G3059" t="s">
        <v>254</v>
      </c>
      <c r="H3059" t="s">
        <v>14813</v>
      </c>
      <c r="I3059" s="4">
        <v>12305523</v>
      </c>
      <c r="J3059" s="4">
        <v>36200000</v>
      </c>
      <c r="K3059">
        <v>6.2</v>
      </c>
      <c r="L3059">
        <v>2.35</v>
      </c>
      <c r="M3059" t="s">
        <v>69</v>
      </c>
      <c r="N3059" t="s">
        <v>871</v>
      </c>
      <c r="O3059">
        <v>750</v>
      </c>
      <c r="P3059" t="s">
        <v>14810</v>
      </c>
      <c r="Q3059">
        <v>794</v>
      </c>
      <c r="R3059" t="s">
        <v>769</v>
      </c>
      <c r="S3059">
        <v>531</v>
      </c>
      <c r="T3059" t="s">
        <v>14812</v>
      </c>
      <c r="U3059">
        <v>60</v>
      </c>
      <c r="V3059">
        <v>0</v>
      </c>
      <c r="W3059">
        <v>1529</v>
      </c>
      <c r="X3059">
        <v>2</v>
      </c>
      <c r="Y3059">
        <v>101840</v>
      </c>
      <c r="Z3059">
        <v>117</v>
      </c>
      <c r="AA3059">
        <v>193</v>
      </c>
      <c r="AB3059" t="s">
        <v>14814</v>
      </c>
    </row>
    <row r="3060" spans="1:28" x14ac:dyDescent="0.3">
      <c r="A3060" s="4" t="s">
        <v>14816</v>
      </c>
      <c r="B3060" t="s">
        <v>67</v>
      </c>
      <c r="C3060" t="s">
        <v>68</v>
      </c>
      <c r="D3060" t="s">
        <v>58</v>
      </c>
      <c r="E3060">
        <v>1985</v>
      </c>
      <c r="F3060">
        <v>75</v>
      </c>
      <c r="G3060" t="s">
        <v>80</v>
      </c>
      <c r="H3060" t="s">
        <v>14817</v>
      </c>
      <c r="I3060" s="4">
        <v>10000000</v>
      </c>
      <c r="J3060" s="4" t="s">
        <v>24161</v>
      </c>
      <c r="K3060">
        <v>6.7</v>
      </c>
      <c r="L3060">
        <v>1.85</v>
      </c>
      <c r="M3060" t="s">
        <v>612</v>
      </c>
      <c r="N3060" t="s">
        <v>12940</v>
      </c>
      <c r="O3060">
        <v>73</v>
      </c>
      <c r="P3060" t="s">
        <v>5088</v>
      </c>
      <c r="Q3060">
        <v>1000</v>
      </c>
      <c r="R3060" t="s">
        <v>14815</v>
      </c>
      <c r="S3060">
        <v>745</v>
      </c>
      <c r="T3060" t="s">
        <v>12653</v>
      </c>
      <c r="U3060">
        <v>581</v>
      </c>
      <c r="V3060">
        <v>0</v>
      </c>
      <c r="W3060">
        <v>3192</v>
      </c>
      <c r="X3060">
        <v>0</v>
      </c>
      <c r="Y3060">
        <v>111649</v>
      </c>
      <c r="Z3060">
        <v>124</v>
      </c>
      <c r="AA3060">
        <v>437</v>
      </c>
      <c r="AB3060" t="s">
        <v>14818</v>
      </c>
    </row>
    <row r="3061" spans="1:28" x14ac:dyDescent="0.3">
      <c r="A3061" s="4" t="s">
        <v>14819</v>
      </c>
      <c r="B3061" t="s">
        <v>67</v>
      </c>
      <c r="C3061" t="s">
        <v>68</v>
      </c>
      <c r="D3061" t="s">
        <v>58</v>
      </c>
      <c r="E3061">
        <v>2016</v>
      </c>
      <c r="F3061">
        <v>97</v>
      </c>
      <c r="G3061" t="s">
        <v>3046</v>
      </c>
      <c r="H3061" t="s">
        <v>14821</v>
      </c>
      <c r="I3061" s="4">
        <v>10000000</v>
      </c>
      <c r="J3061" s="4">
        <v>35794166</v>
      </c>
      <c r="K3061">
        <v>6</v>
      </c>
      <c r="L3061">
        <v>2.35</v>
      </c>
      <c r="M3061" t="s">
        <v>69</v>
      </c>
      <c r="N3061" t="s">
        <v>10961</v>
      </c>
      <c r="O3061">
        <v>19</v>
      </c>
      <c r="P3061" t="s">
        <v>139</v>
      </c>
      <c r="Q3061">
        <v>4000</v>
      </c>
      <c r="R3061" t="s">
        <v>3580</v>
      </c>
      <c r="S3061">
        <v>334</v>
      </c>
      <c r="T3061" t="s">
        <v>14820</v>
      </c>
      <c r="U3061">
        <v>130</v>
      </c>
      <c r="V3061">
        <v>20000</v>
      </c>
      <c r="W3061">
        <v>4687</v>
      </c>
      <c r="X3061">
        <v>0</v>
      </c>
      <c r="Y3061">
        <v>35654</v>
      </c>
      <c r="Z3061">
        <v>159</v>
      </c>
      <c r="AA3061">
        <v>155</v>
      </c>
      <c r="AB3061" t="s">
        <v>14822</v>
      </c>
    </row>
    <row r="3062" spans="1:28" x14ac:dyDescent="0.3">
      <c r="A3062" s="4" t="s">
        <v>14823</v>
      </c>
      <c r="B3062" t="s">
        <v>67</v>
      </c>
      <c r="C3062" t="s">
        <v>68</v>
      </c>
      <c r="D3062" t="s">
        <v>58</v>
      </c>
      <c r="E3062">
        <v>2010</v>
      </c>
      <c r="F3062">
        <v>80</v>
      </c>
      <c r="G3062" t="s">
        <v>3046</v>
      </c>
      <c r="H3062" t="s">
        <v>14824</v>
      </c>
      <c r="I3062" s="4">
        <v>10000000</v>
      </c>
      <c r="J3062" s="4">
        <v>33583175</v>
      </c>
      <c r="K3062">
        <v>6.3</v>
      </c>
      <c r="L3062">
        <v>2.35</v>
      </c>
      <c r="M3062" t="s">
        <v>69</v>
      </c>
      <c r="N3062" t="s">
        <v>14064</v>
      </c>
      <c r="O3062">
        <v>66</v>
      </c>
      <c r="P3062" t="s">
        <v>4281</v>
      </c>
      <c r="Q3062">
        <v>2000</v>
      </c>
      <c r="R3062" t="s">
        <v>3025</v>
      </c>
      <c r="S3062">
        <v>904</v>
      </c>
      <c r="T3062" t="s">
        <v>11283</v>
      </c>
      <c r="U3062">
        <v>816</v>
      </c>
      <c r="V3062">
        <v>16000</v>
      </c>
      <c r="W3062">
        <v>5628</v>
      </c>
      <c r="X3062">
        <v>0</v>
      </c>
      <c r="Y3062">
        <v>104089</v>
      </c>
      <c r="Z3062">
        <v>273</v>
      </c>
      <c r="AA3062">
        <v>319</v>
      </c>
      <c r="AB3062" t="s">
        <v>14825</v>
      </c>
    </row>
    <row r="3063" spans="1:28" x14ac:dyDescent="0.3">
      <c r="A3063" s="4" t="s">
        <v>14827</v>
      </c>
      <c r="B3063" t="s">
        <v>67</v>
      </c>
      <c r="C3063" t="s">
        <v>68</v>
      </c>
      <c r="D3063" t="s">
        <v>58</v>
      </c>
      <c r="E3063">
        <v>2002</v>
      </c>
      <c r="F3063">
        <v>85</v>
      </c>
      <c r="G3063" t="s">
        <v>2545</v>
      </c>
      <c r="H3063" t="s">
        <v>14828</v>
      </c>
      <c r="I3063" s="4">
        <v>20000000</v>
      </c>
      <c r="J3063" s="4">
        <v>32983713</v>
      </c>
      <c r="K3063">
        <v>5.8</v>
      </c>
      <c r="L3063">
        <v>1.85</v>
      </c>
      <c r="M3063" t="s">
        <v>612</v>
      </c>
      <c r="N3063" t="s">
        <v>14826</v>
      </c>
      <c r="O3063">
        <v>7</v>
      </c>
      <c r="P3063" t="s">
        <v>3893</v>
      </c>
      <c r="Q3063">
        <v>723</v>
      </c>
      <c r="R3063" t="s">
        <v>5269</v>
      </c>
      <c r="S3063">
        <v>706</v>
      </c>
      <c r="T3063" t="s">
        <v>2522</v>
      </c>
      <c r="U3063">
        <v>615</v>
      </c>
      <c r="V3063">
        <v>981</v>
      </c>
      <c r="W3063">
        <v>3712</v>
      </c>
      <c r="X3063">
        <v>0</v>
      </c>
      <c r="Y3063">
        <v>19284</v>
      </c>
      <c r="Z3063">
        <v>26</v>
      </c>
      <c r="AA3063">
        <v>66</v>
      </c>
      <c r="AB3063" t="s">
        <v>14829</v>
      </c>
    </row>
    <row r="3064" spans="1:28" x14ac:dyDescent="0.3">
      <c r="A3064" s="4" t="s">
        <v>14831</v>
      </c>
      <c r="B3064" t="s">
        <v>67</v>
      </c>
      <c r="C3064" t="s">
        <v>295</v>
      </c>
      <c r="D3064" t="s">
        <v>58</v>
      </c>
      <c r="E3064">
        <v>2015</v>
      </c>
      <c r="F3064">
        <v>97</v>
      </c>
      <c r="G3064" t="s">
        <v>9737</v>
      </c>
      <c r="H3064" t="s">
        <v>14832</v>
      </c>
      <c r="I3064" s="4">
        <v>10000000</v>
      </c>
      <c r="J3064" s="4">
        <v>52200504</v>
      </c>
      <c r="K3064">
        <v>6.1</v>
      </c>
      <c r="L3064">
        <v>2.35</v>
      </c>
      <c r="M3064" t="s">
        <v>69</v>
      </c>
      <c r="N3064" t="s">
        <v>14739</v>
      </c>
      <c r="O3064">
        <v>482</v>
      </c>
      <c r="P3064" t="s">
        <v>7323</v>
      </c>
      <c r="Q3064">
        <v>852</v>
      </c>
      <c r="R3064" t="s">
        <v>14830</v>
      </c>
      <c r="S3064">
        <v>542</v>
      </c>
      <c r="T3064" t="s">
        <v>14739</v>
      </c>
      <c r="U3064">
        <v>482</v>
      </c>
      <c r="V3064">
        <v>29000</v>
      </c>
      <c r="W3064">
        <v>2426</v>
      </c>
      <c r="X3064">
        <v>0</v>
      </c>
      <c r="Y3064">
        <v>54190</v>
      </c>
      <c r="Z3064">
        <v>242</v>
      </c>
      <c r="AA3064">
        <v>183</v>
      </c>
      <c r="AB3064" t="s">
        <v>14833</v>
      </c>
    </row>
    <row r="3065" spans="1:28" x14ac:dyDescent="0.3">
      <c r="A3065" s="4" t="s">
        <v>14837</v>
      </c>
      <c r="B3065" t="s">
        <v>67</v>
      </c>
      <c r="C3065" t="s">
        <v>68</v>
      </c>
      <c r="D3065" t="s">
        <v>58</v>
      </c>
      <c r="E3065">
        <v>1985</v>
      </c>
      <c r="F3065">
        <v>109</v>
      </c>
      <c r="G3065" t="s">
        <v>14836</v>
      </c>
      <c r="H3065" t="s">
        <v>14838</v>
      </c>
      <c r="I3065" s="4">
        <v>10000000</v>
      </c>
      <c r="J3065" s="4">
        <v>33000000</v>
      </c>
      <c r="K3065">
        <v>6.9</v>
      </c>
      <c r="L3065">
        <v>1.85</v>
      </c>
      <c r="M3065" t="s">
        <v>69</v>
      </c>
      <c r="N3065" t="s">
        <v>14834</v>
      </c>
      <c r="O3065">
        <v>78</v>
      </c>
      <c r="P3065" t="s">
        <v>3210</v>
      </c>
      <c r="Q3065">
        <v>854</v>
      </c>
      <c r="R3065" t="s">
        <v>14835</v>
      </c>
      <c r="S3065">
        <v>841</v>
      </c>
      <c r="T3065" t="s">
        <v>9578</v>
      </c>
      <c r="U3065">
        <v>619</v>
      </c>
      <c r="V3065">
        <v>0</v>
      </c>
      <c r="W3065">
        <v>3394</v>
      </c>
      <c r="X3065">
        <v>1</v>
      </c>
      <c r="Y3065">
        <v>9424</v>
      </c>
      <c r="Z3065">
        <v>55</v>
      </c>
      <c r="AA3065">
        <v>109</v>
      </c>
      <c r="AB3065" t="s">
        <v>14839</v>
      </c>
    </row>
    <row r="3066" spans="1:28" x14ac:dyDescent="0.3">
      <c r="A3066" s="4" t="s">
        <v>14842</v>
      </c>
      <c r="B3066" t="s">
        <v>67</v>
      </c>
      <c r="C3066" t="s">
        <v>86</v>
      </c>
      <c r="D3066" t="s">
        <v>58</v>
      </c>
      <c r="E3066">
        <v>1992</v>
      </c>
      <c r="F3066">
        <v>140</v>
      </c>
      <c r="G3066" t="s">
        <v>10204</v>
      </c>
      <c r="H3066" t="s">
        <v>14843</v>
      </c>
      <c r="I3066" s="4">
        <v>10000000</v>
      </c>
      <c r="J3066" s="4">
        <v>32101000</v>
      </c>
      <c r="K3066">
        <v>5.4</v>
      </c>
      <c r="L3066">
        <v>1.85</v>
      </c>
      <c r="M3066" t="s">
        <v>612</v>
      </c>
      <c r="N3066" t="s">
        <v>8469</v>
      </c>
      <c r="O3066">
        <v>32</v>
      </c>
      <c r="P3066" t="s">
        <v>14841</v>
      </c>
      <c r="Q3066">
        <v>535</v>
      </c>
      <c r="R3066" t="s">
        <v>14840</v>
      </c>
      <c r="S3066">
        <v>211</v>
      </c>
      <c r="T3066" t="s">
        <v>1829</v>
      </c>
      <c r="U3066">
        <v>120</v>
      </c>
      <c r="V3066">
        <v>0</v>
      </c>
      <c r="W3066">
        <v>1109</v>
      </c>
      <c r="X3066">
        <v>0</v>
      </c>
      <c r="Y3066">
        <v>27800</v>
      </c>
      <c r="Z3066">
        <v>48</v>
      </c>
      <c r="AA3066">
        <v>96</v>
      </c>
      <c r="AB3066" t="s">
        <v>14844</v>
      </c>
    </row>
    <row r="3067" spans="1:28" x14ac:dyDescent="0.3">
      <c r="A3067" s="4" t="s">
        <v>14846</v>
      </c>
      <c r="B3067" t="s">
        <v>67</v>
      </c>
      <c r="C3067" t="s">
        <v>68</v>
      </c>
      <c r="D3067" t="s">
        <v>58</v>
      </c>
      <c r="E3067">
        <v>2008</v>
      </c>
      <c r="F3067">
        <v>90</v>
      </c>
      <c r="G3067" t="s">
        <v>5788</v>
      </c>
      <c r="H3067" t="s">
        <v>14847</v>
      </c>
      <c r="I3067" s="4">
        <v>9000000</v>
      </c>
      <c r="J3067" s="4">
        <v>31487293</v>
      </c>
      <c r="K3067">
        <v>6.7</v>
      </c>
      <c r="L3067">
        <v>1.85</v>
      </c>
      <c r="M3067" t="s">
        <v>69</v>
      </c>
      <c r="N3067" t="s">
        <v>14845</v>
      </c>
      <c r="O3067">
        <v>6</v>
      </c>
      <c r="P3067" t="s">
        <v>9666</v>
      </c>
      <c r="Q3067">
        <v>904</v>
      </c>
      <c r="R3067" t="s">
        <v>3229</v>
      </c>
      <c r="S3067">
        <v>715</v>
      </c>
      <c r="T3067" t="s">
        <v>6856</v>
      </c>
      <c r="U3067">
        <v>617</v>
      </c>
      <c r="V3067">
        <v>0</v>
      </c>
      <c r="W3067">
        <v>2807</v>
      </c>
      <c r="X3067">
        <v>2</v>
      </c>
      <c r="Y3067">
        <v>74887</v>
      </c>
      <c r="Z3067">
        <v>166</v>
      </c>
      <c r="AA3067">
        <v>129</v>
      </c>
      <c r="AB3067" t="s">
        <v>14848</v>
      </c>
    </row>
    <row r="3068" spans="1:28" x14ac:dyDescent="0.3">
      <c r="A3068" s="4" t="s">
        <v>14849</v>
      </c>
      <c r="B3068" t="s">
        <v>67</v>
      </c>
      <c r="C3068" t="s">
        <v>68</v>
      </c>
      <c r="D3068" t="s">
        <v>58</v>
      </c>
      <c r="E3068">
        <v>1999</v>
      </c>
      <c r="F3068">
        <v>130</v>
      </c>
      <c r="G3068" t="s">
        <v>11033</v>
      </c>
      <c r="H3068" t="s">
        <v>14850</v>
      </c>
      <c r="I3068" s="4">
        <v>10000000</v>
      </c>
      <c r="J3068" s="4">
        <v>30651422</v>
      </c>
      <c r="K3068">
        <v>7.4</v>
      </c>
      <c r="L3068">
        <v>2.35</v>
      </c>
      <c r="M3068" t="s">
        <v>612</v>
      </c>
      <c r="N3068" t="s">
        <v>7129</v>
      </c>
      <c r="O3068">
        <v>0</v>
      </c>
      <c r="P3068" t="s">
        <v>1181</v>
      </c>
      <c r="Q3068">
        <v>13000</v>
      </c>
      <c r="R3068" t="s">
        <v>819</v>
      </c>
      <c r="S3068">
        <v>1000</v>
      </c>
      <c r="T3068" t="s">
        <v>3314</v>
      </c>
      <c r="U3068">
        <v>769</v>
      </c>
      <c r="V3068">
        <v>10000</v>
      </c>
      <c r="W3068">
        <v>16693</v>
      </c>
      <c r="X3068">
        <v>8</v>
      </c>
      <c r="Y3068">
        <v>181737</v>
      </c>
      <c r="Z3068">
        <v>206</v>
      </c>
      <c r="AA3068">
        <v>1015</v>
      </c>
      <c r="AB3068" t="s">
        <v>14851</v>
      </c>
    </row>
    <row r="3069" spans="1:28" x14ac:dyDescent="0.3">
      <c r="A3069" s="4" t="s">
        <v>14853</v>
      </c>
      <c r="B3069" t="s">
        <v>67</v>
      </c>
      <c r="C3069" t="s">
        <v>68</v>
      </c>
      <c r="D3069" t="s">
        <v>58</v>
      </c>
      <c r="E3069">
        <v>2002</v>
      </c>
      <c r="F3069">
        <v>98</v>
      </c>
      <c r="G3069" t="s">
        <v>2545</v>
      </c>
      <c r="H3069" t="s">
        <v>14855</v>
      </c>
      <c r="I3069" s="4">
        <v>10000000</v>
      </c>
      <c r="J3069" s="4">
        <v>30306281</v>
      </c>
      <c r="K3069">
        <v>5.6</v>
      </c>
      <c r="L3069">
        <v>2.35</v>
      </c>
      <c r="M3069" t="s">
        <v>612</v>
      </c>
      <c r="N3069" t="s">
        <v>14852</v>
      </c>
      <c r="O3069">
        <v>7</v>
      </c>
      <c r="P3069" t="s">
        <v>4640</v>
      </c>
      <c r="Q3069">
        <v>931</v>
      </c>
      <c r="R3069" t="s">
        <v>10228</v>
      </c>
      <c r="S3069">
        <v>797</v>
      </c>
      <c r="T3069" t="s">
        <v>14854</v>
      </c>
      <c r="U3069">
        <v>73</v>
      </c>
      <c r="V3069">
        <v>744</v>
      </c>
      <c r="W3069">
        <v>1917</v>
      </c>
      <c r="X3069">
        <v>2</v>
      </c>
      <c r="Y3069">
        <v>12388</v>
      </c>
      <c r="Z3069">
        <v>92</v>
      </c>
      <c r="AA3069">
        <v>147</v>
      </c>
      <c r="AB3069" t="s">
        <v>14856</v>
      </c>
    </row>
    <row r="3070" spans="1:28" x14ac:dyDescent="0.3">
      <c r="A3070" s="4" t="s">
        <v>14858</v>
      </c>
      <c r="B3070" t="s">
        <v>67</v>
      </c>
      <c r="C3070" t="s">
        <v>68</v>
      </c>
      <c r="D3070" t="s">
        <v>58</v>
      </c>
      <c r="E3070">
        <v>1983</v>
      </c>
      <c r="F3070">
        <v>101</v>
      </c>
      <c r="G3070" t="s">
        <v>14857</v>
      </c>
      <c r="H3070" t="s">
        <v>14859</v>
      </c>
      <c r="I3070" s="4">
        <v>10000000</v>
      </c>
      <c r="J3070" s="4">
        <v>29500000</v>
      </c>
      <c r="K3070">
        <v>6.5</v>
      </c>
      <c r="L3070">
        <v>1.85</v>
      </c>
      <c r="M3070" t="s">
        <v>122</v>
      </c>
      <c r="N3070" t="s">
        <v>2859</v>
      </c>
      <c r="O3070">
        <v>287</v>
      </c>
      <c r="P3070" t="s">
        <v>2984</v>
      </c>
      <c r="Q3070">
        <v>745</v>
      </c>
      <c r="R3070" t="s">
        <v>14791</v>
      </c>
      <c r="S3070">
        <v>730</v>
      </c>
      <c r="T3070" t="s">
        <v>7437</v>
      </c>
      <c r="U3070">
        <v>257</v>
      </c>
      <c r="V3070">
        <v>0</v>
      </c>
      <c r="W3070">
        <v>1954</v>
      </c>
      <c r="X3070">
        <v>0</v>
      </c>
      <c r="Y3070">
        <v>25613</v>
      </c>
      <c r="Z3070">
        <v>78</v>
      </c>
      <c r="AA3070">
        <v>121</v>
      </c>
      <c r="AB3070" t="s">
        <v>14860</v>
      </c>
    </row>
    <row r="3071" spans="1:28" x14ac:dyDescent="0.3">
      <c r="A3071" s="4" t="s">
        <v>14861</v>
      </c>
      <c r="B3071" t="s">
        <v>67</v>
      </c>
      <c r="C3071" t="s">
        <v>68</v>
      </c>
      <c r="D3071" t="s">
        <v>58</v>
      </c>
      <c r="E3071">
        <v>1989</v>
      </c>
      <c r="F3071">
        <v>114</v>
      </c>
      <c r="G3071" t="s">
        <v>89</v>
      </c>
      <c r="H3071" t="s">
        <v>14862</v>
      </c>
      <c r="I3071" s="4">
        <v>17000000</v>
      </c>
      <c r="J3071" s="4">
        <v>30050028</v>
      </c>
      <c r="K3071">
        <v>6.5</v>
      </c>
      <c r="L3071">
        <v>2.35</v>
      </c>
      <c r="M3071" t="s">
        <v>612</v>
      </c>
      <c r="N3071" t="s">
        <v>12259</v>
      </c>
      <c r="O3071">
        <v>9</v>
      </c>
      <c r="P3071" t="s">
        <v>1944</v>
      </c>
      <c r="Q3071">
        <v>623</v>
      </c>
      <c r="R3071" t="s">
        <v>14579</v>
      </c>
      <c r="S3071">
        <v>472</v>
      </c>
      <c r="T3071" t="s">
        <v>2141</v>
      </c>
      <c r="U3071">
        <v>466</v>
      </c>
      <c r="V3071">
        <v>0</v>
      </c>
      <c r="W3071">
        <v>2484</v>
      </c>
      <c r="X3071">
        <v>1</v>
      </c>
      <c r="Y3071">
        <v>42987</v>
      </c>
      <c r="Z3071">
        <v>83</v>
      </c>
      <c r="AA3071">
        <v>201</v>
      </c>
      <c r="AB3071" t="s">
        <v>14863</v>
      </c>
    </row>
    <row r="3072" spans="1:28" x14ac:dyDescent="0.3">
      <c r="A3072" s="4" t="s">
        <v>14864</v>
      </c>
      <c r="B3072" t="s">
        <v>67</v>
      </c>
      <c r="C3072" t="s">
        <v>68</v>
      </c>
      <c r="D3072" t="s">
        <v>58</v>
      </c>
      <c r="E3072">
        <v>1994</v>
      </c>
      <c r="F3072">
        <v>100</v>
      </c>
      <c r="G3072" t="s">
        <v>1771</v>
      </c>
      <c r="H3072" t="s">
        <v>14865</v>
      </c>
      <c r="I3072" s="4">
        <v>10000000</v>
      </c>
      <c r="J3072" s="4">
        <v>29392418</v>
      </c>
      <c r="K3072">
        <v>5.8</v>
      </c>
      <c r="L3072">
        <v>1.85</v>
      </c>
      <c r="M3072" t="s">
        <v>612</v>
      </c>
      <c r="N3072" t="s">
        <v>3890</v>
      </c>
      <c r="O3072">
        <v>322</v>
      </c>
      <c r="P3072" t="s">
        <v>828</v>
      </c>
      <c r="Q3072">
        <v>851</v>
      </c>
      <c r="R3072" t="s">
        <v>9624</v>
      </c>
      <c r="S3072">
        <v>543</v>
      </c>
      <c r="T3072" t="s">
        <v>4704</v>
      </c>
      <c r="U3072">
        <v>534</v>
      </c>
      <c r="V3072">
        <v>368</v>
      </c>
      <c r="W3072">
        <v>3190</v>
      </c>
      <c r="X3072">
        <v>2</v>
      </c>
      <c r="Y3072">
        <v>3924</v>
      </c>
      <c r="Z3072">
        <v>8</v>
      </c>
      <c r="AA3072">
        <v>26</v>
      </c>
      <c r="AB3072" t="s">
        <v>14866</v>
      </c>
    </row>
    <row r="3073" spans="1:28" x14ac:dyDescent="0.3">
      <c r="A3073" s="4" t="s">
        <v>14868</v>
      </c>
      <c r="B3073" t="s">
        <v>67</v>
      </c>
      <c r="C3073" t="s">
        <v>68</v>
      </c>
      <c r="D3073" t="s">
        <v>58</v>
      </c>
      <c r="E3073">
        <v>2002</v>
      </c>
      <c r="F3073">
        <v>85</v>
      </c>
      <c r="G3073" t="s">
        <v>4085</v>
      </c>
      <c r="H3073" t="s">
        <v>14869</v>
      </c>
      <c r="I3073" s="4">
        <v>8500000</v>
      </c>
      <c r="J3073" s="4">
        <v>28563926</v>
      </c>
      <c r="K3073">
        <v>5</v>
      </c>
      <c r="L3073">
        <v>2.35</v>
      </c>
      <c r="M3073" t="s">
        <v>69</v>
      </c>
      <c r="N3073" t="s">
        <v>9509</v>
      </c>
      <c r="O3073">
        <v>21</v>
      </c>
      <c r="P3073" t="s">
        <v>4640</v>
      </c>
      <c r="Q3073">
        <v>931</v>
      </c>
      <c r="R3073" t="s">
        <v>14867</v>
      </c>
      <c r="S3073">
        <v>855</v>
      </c>
      <c r="T3073" t="s">
        <v>9409</v>
      </c>
      <c r="U3073">
        <v>782</v>
      </c>
      <c r="V3073">
        <v>720</v>
      </c>
      <c r="W3073">
        <v>3819</v>
      </c>
      <c r="X3073">
        <v>0</v>
      </c>
      <c r="Y3073">
        <v>16300</v>
      </c>
      <c r="Z3073">
        <v>86</v>
      </c>
      <c r="AA3073">
        <v>217</v>
      </c>
      <c r="AB3073" t="s">
        <v>14870</v>
      </c>
    </row>
    <row r="3074" spans="1:28" x14ac:dyDescent="0.3">
      <c r="A3074" s="4" t="s">
        <v>14872</v>
      </c>
      <c r="B3074" t="s">
        <v>67</v>
      </c>
      <c r="C3074" t="s">
        <v>68</v>
      </c>
      <c r="D3074" t="s">
        <v>58</v>
      </c>
      <c r="E3074">
        <v>2006</v>
      </c>
      <c r="F3074">
        <v>103</v>
      </c>
      <c r="G3074" t="s">
        <v>1700</v>
      </c>
      <c r="H3074" t="s">
        <v>14873</v>
      </c>
      <c r="I3074" s="4">
        <v>12000000</v>
      </c>
      <c r="J3074" s="4">
        <v>28435406</v>
      </c>
      <c r="K3074">
        <v>5.5</v>
      </c>
      <c r="L3074">
        <v>1.85</v>
      </c>
      <c r="M3074" t="s">
        <v>69</v>
      </c>
      <c r="N3074" t="s">
        <v>14871</v>
      </c>
      <c r="O3074">
        <v>27</v>
      </c>
      <c r="P3074" t="s">
        <v>6707</v>
      </c>
      <c r="Q3074">
        <v>1000</v>
      </c>
      <c r="R3074" t="s">
        <v>1498</v>
      </c>
      <c r="S3074">
        <v>809</v>
      </c>
      <c r="T3074" t="s">
        <v>4945</v>
      </c>
      <c r="U3074">
        <v>534</v>
      </c>
      <c r="V3074">
        <v>0</v>
      </c>
      <c r="W3074">
        <v>4441</v>
      </c>
      <c r="X3074">
        <v>2</v>
      </c>
      <c r="Y3074">
        <v>37681</v>
      </c>
      <c r="Z3074">
        <v>85</v>
      </c>
      <c r="AA3074">
        <v>151</v>
      </c>
      <c r="AB3074" t="s">
        <v>14874</v>
      </c>
    </row>
    <row r="3075" spans="1:28" x14ac:dyDescent="0.3">
      <c r="A3075" s="4" t="s">
        <v>14875</v>
      </c>
      <c r="B3075" t="s">
        <v>67</v>
      </c>
      <c r="C3075" t="s">
        <v>68</v>
      </c>
      <c r="D3075" t="s">
        <v>58</v>
      </c>
      <c r="E3075">
        <v>1998</v>
      </c>
      <c r="F3075">
        <v>100</v>
      </c>
      <c r="G3075" t="s">
        <v>1700</v>
      </c>
      <c r="H3075" t="s">
        <v>14876</v>
      </c>
      <c r="I3075" s="4">
        <v>10000000</v>
      </c>
      <c r="J3075" s="4">
        <v>25339117</v>
      </c>
      <c r="K3075">
        <v>6.5</v>
      </c>
      <c r="L3075">
        <v>1.85</v>
      </c>
      <c r="M3075" t="s">
        <v>69</v>
      </c>
      <c r="N3075" t="s">
        <v>10424</v>
      </c>
      <c r="O3075">
        <v>4</v>
      </c>
      <c r="P3075" t="s">
        <v>2659</v>
      </c>
      <c r="Q3075">
        <v>982</v>
      </c>
      <c r="R3075" t="s">
        <v>7314</v>
      </c>
      <c r="S3075">
        <v>945</v>
      </c>
      <c r="T3075" t="s">
        <v>5615</v>
      </c>
      <c r="U3075">
        <v>678</v>
      </c>
      <c r="V3075">
        <v>0</v>
      </c>
      <c r="W3075">
        <v>4259</v>
      </c>
      <c r="X3075">
        <v>4</v>
      </c>
      <c r="Y3075">
        <v>37885</v>
      </c>
      <c r="Z3075">
        <v>76</v>
      </c>
      <c r="AA3075">
        <v>247</v>
      </c>
      <c r="AB3075" t="s">
        <v>14877</v>
      </c>
    </row>
    <row r="3076" spans="1:28" x14ac:dyDescent="0.3">
      <c r="A3076" s="4" t="s">
        <v>14878</v>
      </c>
      <c r="B3076" t="s">
        <v>67</v>
      </c>
      <c r="C3076" t="s">
        <v>68</v>
      </c>
      <c r="D3076" t="s">
        <v>58</v>
      </c>
      <c r="E3076">
        <v>1983</v>
      </c>
      <c r="F3076">
        <v>114</v>
      </c>
      <c r="G3076" t="s">
        <v>1954</v>
      </c>
      <c r="H3076" t="s">
        <v>14880</v>
      </c>
      <c r="I3076" s="4">
        <v>10000000</v>
      </c>
      <c r="J3076" s="4">
        <v>25600000</v>
      </c>
      <c r="K3076">
        <v>7.2</v>
      </c>
      <c r="L3076">
        <v>2.35</v>
      </c>
      <c r="M3076" t="s">
        <v>69</v>
      </c>
      <c r="N3076" t="s">
        <v>4855</v>
      </c>
      <c r="O3076">
        <v>0</v>
      </c>
      <c r="P3076" t="s">
        <v>550</v>
      </c>
      <c r="Q3076">
        <v>10000</v>
      </c>
      <c r="R3076" t="s">
        <v>2297</v>
      </c>
      <c r="S3076">
        <v>919</v>
      </c>
      <c r="T3076" t="s">
        <v>14879</v>
      </c>
      <c r="U3076">
        <v>699</v>
      </c>
      <c r="V3076">
        <v>10000</v>
      </c>
      <c r="W3076">
        <v>12097</v>
      </c>
      <c r="X3076">
        <v>0</v>
      </c>
      <c r="Y3076">
        <v>57363</v>
      </c>
      <c r="Z3076">
        <v>60</v>
      </c>
      <c r="AA3076">
        <v>308</v>
      </c>
      <c r="AB3076" t="s">
        <v>14881</v>
      </c>
    </row>
    <row r="3077" spans="1:28" x14ac:dyDescent="0.3">
      <c r="A3077" s="4" t="s">
        <v>14883</v>
      </c>
      <c r="B3077" t="s">
        <v>67</v>
      </c>
      <c r="C3077" t="s">
        <v>68</v>
      </c>
      <c r="D3077" t="s">
        <v>58</v>
      </c>
      <c r="E3077">
        <v>2016</v>
      </c>
      <c r="F3077">
        <v>102</v>
      </c>
      <c r="G3077" t="s">
        <v>227</v>
      </c>
      <c r="H3077" t="s">
        <v>24161</v>
      </c>
      <c r="I3077" s="4">
        <v>65000000</v>
      </c>
      <c r="J3077" s="4" t="s">
        <v>24161</v>
      </c>
      <c r="K3077">
        <v>7.3</v>
      </c>
      <c r="L3077">
        <v>2.35</v>
      </c>
      <c r="M3077" t="s">
        <v>122</v>
      </c>
      <c r="N3077" t="s">
        <v>14882</v>
      </c>
      <c r="O3077">
        <v>38</v>
      </c>
      <c r="P3077" t="s">
        <v>262</v>
      </c>
      <c r="Q3077">
        <v>3000</v>
      </c>
      <c r="R3077" t="s">
        <v>8336</v>
      </c>
      <c r="S3077">
        <v>424</v>
      </c>
      <c r="T3077" t="s">
        <v>14884</v>
      </c>
      <c r="U3077">
        <v>190</v>
      </c>
      <c r="V3077">
        <v>21000</v>
      </c>
      <c r="W3077">
        <v>3691</v>
      </c>
      <c r="X3077">
        <v>0</v>
      </c>
      <c r="Y3077">
        <v>408</v>
      </c>
      <c r="Z3077">
        <v>78</v>
      </c>
      <c r="AA3077">
        <v>6</v>
      </c>
      <c r="AB3077" t="s">
        <v>14885</v>
      </c>
    </row>
    <row r="3078" spans="1:28" x14ac:dyDescent="0.3">
      <c r="A3078" s="4" t="s">
        <v>14890</v>
      </c>
      <c r="B3078" t="s">
        <v>67</v>
      </c>
      <c r="C3078" t="s">
        <v>68</v>
      </c>
      <c r="D3078" t="s">
        <v>58</v>
      </c>
      <c r="E3078">
        <v>2015</v>
      </c>
      <c r="F3078">
        <v>97</v>
      </c>
      <c r="G3078" t="s">
        <v>3046</v>
      </c>
      <c r="H3078" t="s">
        <v>14892</v>
      </c>
      <c r="I3078" s="4">
        <v>10000000</v>
      </c>
      <c r="J3078" s="4">
        <v>27736779</v>
      </c>
      <c r="K3078">
        <v>5.2</v>
      </c>
      <c r="L3078">
        <v>2.35</v>
      </c>
      <c r="M3078" t="s">
        <v>612</v>
      </c>
      <c r="N3078" t="s">
        <v>14888</v>
      </c>
      <c r="O3078">
        <v>11</v>
      </c>
      <c r="P3078" t="s">
        <v>14889</v>
      </c>
      <c r="Q3078">
        <v>1000</v>
      </c>
      <c r="R3078" t="s">
        <v>5082</v>
      </c>
      <c r="S3078">
        <v>412</v>
      </c>
      <c r="T3078" t="s">
        <v>14891</v>
      </c>
      <c r="U3078">
        <v>220</v>
      </c>
      <c r="V3078">
        <v>13000</v>
      </c>
      <c r="W3078">
        <v>2403</v>
      </c>
      <c r="X3078">
        <v>0</v>
      </c>
      <c r="Y3078">
        <v>25210</v>
      </c>
      <c r="Z3078">
        <v>189</v>
      </c>
      <c r="AA3078">
        <v>126</v>
      </c>
      <c r="AB3078" t="s">
        <v>14893</v>
      </c>
    </row>
    <row r="3079" spans="1:28" x14ac:dyDescent="0.3">
      <c r="A3079" s="4" t="s">
        <v>14895</v>
      </c>
      <c r="B3079" t="s">
        <v>67</v>
      </c>
      <c r="C3079" t="s">
        <v>68</v>
      </c>
      <c r="D3079" t="s">
        <v>58</v>
      </c>
      <c r="E3079">
        <v>2012</v>
      </c>
      <c r="F3079">
        <v>116</v>
      </c>
      <c r="G3079" t="s">
        <v>6197</v>
      </c>
      <c r="H3079" t="s">
        <v>14896</v>
      </c>
      <c r="I3079" s="4">
        <v>17000000</v>
      </c>
      <c r="J3079" s="4">
        <v>24397469</v>
      </c>
      <c r="K3079">
        <v>5.7</v>
      </c>
      <c r="L3079">
        <v>2.35</v>
      </c>
      <c r="M3079" t="s">
        <v>69</v>
      </c>
      <c r="N3079" t="s">
        <v>14894</v>
      </c>
      <c r="O3079">
        <v>70</v>
      </c>
      <c r="P3079" t="s">
        <v>5950</v>
      </c>
      <c r="Q3079">
        <v>1000</v>
      </c>
      <c r="R3079" t="s">
        <v>6354</v>
      </c>
      <c r="S3079">
        <v>876</v>
      </c>
      <c r="T3079" t="s">
        <v>5269</v>
      </c>
      <c r="U3079">
        <v>706</v>
      </c>
      <c r="V3079">
        <v>0</v>
      </c>
      <c r="W3079">
        <v>5804</v>
      </c>
      <c r="X3079">
        <v>7</v>
      </c>
      <c r="Y3079">
        <v>5161</v>
      </c>
      <c r="Z3079">
        <v>82</v>
      </c>
      <c r="AA3079">
        <v>48</v>
      </c>
      <c r="AB3079" t="s">
        <v>14897</v>
      </c>
    </row>
    <row r="3080" spans="1:28" x14ac:dyDescent="0.3">
      <c r="A3080" s="4" t="s">
        <v>14898</v>
      </c>
      <c r="B3080" t="s">
        <v>67</v>
      </c>
      <c r="C3080" t="s">
        <v>68</v>
      </c>
      <c r="D3080" t="s">
        <v>58</v>
      </c>
      <c r="E3080">
        <v>2001</v>
      </c>
      <c r="F3080">
        <v>96</v>
      </c>
      <c r="G3080" t="s">
        <v>3046</v>
      </c>
      <c r="H3080" t="s">
        <v>14900</v>
      </c>
      <c r="I3080" s="4">
        <v>10000000</v>
      </c>
      <c r="J3080" s="4">
        <v>20384136</v>
      </c>
      <c r="K3080">
        <v>4.7</v>
      </c>
      <c r="L3080">
        <v>2.35</v>
      </c>
      <c r="M3080" t="s">
        <v>612</v>
      </c>
      <c r="N3080" t="s">
        <v>13363</v>
      </c>
      <c r="O3080">
        <v>9</v>
      </c>
      <c r="P3080" t="s">
        <v>7682</v>
      </c>
      <c r="Q3080">
        <v>690</v>
      </c>
      <c r="R3080" t="s">
        <v>1719</v>
      </c>
      <c r="S3080">
        <v>533</v>
      </c>
      <c r="T3080" t="s">
        <v>14899</v>
      </c>
      <c r="U3080">
        <v>448</v>
      </c>
      <c r="V3080">
        <v>0</v>
      </c>
      <c r="W3080">
        <v>2402</v>
      </c>
      <c r="X3080">
        <v>1</v>
      </c>
      <c r="Y3080">
        <v>20467</v>
      </c>
      <c r="Z3080">
        <v>120</v>
      </c>
      <c r="AA3080">
        <v>371</v>
      </c>
      <c r="AB3080" t="s">
        <v>14901</v>
      </c>
    </row>
    <row r="3081" spans="1:28" x14ac:dyDescent="0.3">
      <c r="A3081" s="4" t="s">
        <v>14903</v>
      </c>
      <c r="B3081" t="s">
        <v>67</v>
      </c>
      <c r="C3081" t="s">
        <v>68</v>
      </c>
      <c r="D3081" t="s">
        <v>58</v>
      </c>
      <c r="E3081">
        <v>2009</v>
      </c>
      <c r="F3081">
        <v>98</v>
      </c>
      <c r="G3081" t="s">
        <v>5037</v>
      </c>
      <c r="H3081" t="s">
        <v>14904</v>
      </c>
      <c r="I3081" s="4">
        <v>10000000</v>
      </c>
      <c r="J3081" s="4">
        <v>25464480</v>
      </c>
      <c r="K3081">
        <v>5.9</v>
      </c>
      <c r="L3081">
        <v>2.35</v>
      </c>
      <c r="M3081" t="s">
        <v>69</v>
      </c>
      <c r="N3081" t="s">
        <v>14902</v>
      </c>
      <c r="O3081">
        <v>58</v>
      </c>
      <c r="P3081" t="s">
        <v>1991</v>
      </c>
      <c r="Q3081">
        <v>14000</v>
      </c>
      <c r="R3081" t="s">
        <v>1004</v>
      </c>
      <c r="S3081">
        <v>537</v>
      </c>
      <c r="T3081" t="s">
        <v>12080</v>
      </c>
      <c r="U3081">
        <v>242</v>
      </c>
      <c r="V3081">
        <v>15000</v>
      </c>
      <c r="W3081">
        <v>15251</v>
      </c>
      <c r="X3081">
        <v>0</v>
      </c>
      <c r="Y3081">
        <v>63108</v>
      </c>
      <c r="Z3081">
        <v>183</v>
      </c>
      <c r="AA3081">
        <v>330</v>
      </c>
      <c r="AB3081" t="s">
        <v>14905</v>
      </c>
    </row>
    <row r="3082" spans="1:28" x14ac:dyDescent="0.3">
      <c r="A3082" s="4" t="s">
        <v>14906</v>
      </c>
      <c r="B3082" t="s">
        <v>67</v>
      </c>
      <c r="C3082" t="s">
        <v>68</v>
      </c>
      <c r="D3082" t="s">
        <v>58</v>
      </c>
      <c r="E3082">
        <v>2006</v>
      </c>
      <c r="F3082">
        <v>105</v>
      </c>
      <c r="G3082" t="s">
        <v>5510</v>
      </c>
      <c r="H3082" t="s">
        <v>14907</v>
      </c>
      <c r="I3082" s="4">
        <v>10000000</v>
      </c>
      <c r="J3082" s="4">
        <v>20338609</v>
      </c>
      <c r="K3082">
        <v>6.8</v>
      </c>
      <c r="L3082">
        <v>2.35</v>
      </c>
      <c r="M3082" t="s">
        <v>69</v>
      </c>
      <c r="N3082" t="s">
        <v>11653</v>
      </c>
      <c r="O3082">
        <v>500</v>
      </c>
      <c r="P3082" t="s">
        <v>2395</v>
      </c>
      <c r="Q3082">
        <v>11000</v>
      </c>
      <c r="R3082" t="s">
        <v>2683</v>
      </c>
      <c r="S3082">
        <v>912</v>
      </c>
      <c r="T3082" t="s">
        <v>3720</v>
      </c>
      <c r="U3082">
        <v>718</v>
      </c>
      <c r="V3082">
        <v>683</v>
      </c>
      <c r="W3082">
        <v>12946</v>
      </c>
      <c r="X3082">
        <v>8</v>
      </c>
      <c r="Y3082">
        <v>19655</v>
      </c>
      <c r="Z3082">
        <v>211</v>
      </c>
      <c r="AA3082">
        <v>280</v>
      </c>
      <c r="AB3082" t="s">
        <v>14908</v>
      </c>
    </row>
    <row r="3083" spans="1:28" x14ac:dyDescent="0.3">
      <c r="A3083" s="4" t="s">
        <v>14910</v>
      </c>
      <c r="B3083" t="s">
        <v>67</v>
      </c>
      <c r="C3083" t="s">
        <v>68</v>
      </c>
      <c r="D3083" t="s">
        <v>24160</v>
      </c>
      <c r="E3083">
        <v>1993</v>
      </c>
      <c r="F3083">
        <v>123</v>
      </c>
      <c r="G3083" t="s">
        <v>4085</v>
      </c>
      <c r="H3083" t="s">
        <v>14911</v>
      </c>
      <c r="I3083" s="4">
        <v>10000000</v>
      </c>
      <c r="J3083" s="4">
        <v>18272447</v>
      </c>
      <c r="K3083">
        <v>5.9</v>
      </c>
      <c r="L3083">
        <v>1.85</v>
      </c>
      <c r="M3083" t="s">
        <v>612</v>
      </c>
      <c r="N3083" t="s">
        <v>14909</v>
      </c>
      <c r="O3083">
        <v>5</v>
      </c>
      <c r="P3083" t="s">
        <v>13045</v>
      </c>
      <c r="Q3083">
        <v>556</v>
      </c>
      <c r="R3083" t="s">
        <v>3976</v>
      </c>
      <c r="S3083">
        <v>475</v>
      </c>
      <c r="T3083" t="s">
        <v>10634</v>
      </c>
      <c r="U3083">
        <v>338</v>
      </c>
      <c r="V3083">
        <v>331</v>
      </c>
      <c r="W3083">
        <v>2149</v>
      </c>
      <c r="X3083">
        <v>1</v>
      </c>
      <c r="Y3083">
        <v>3119</v>
      </c>
      <c r="Z3083">
        <v>14</v>
      </c>
      <c r="AA3083">
        <v>35</v>
      </c>
      <c r="AB3083" t="s">
        <v>14912</v>
      </c>
    </row>
    <row r="3084" spans="1:28" x14ac:dyDescent="0.3">
      <c r="A3084" s="4" t="s">
        <v>14915</v>
      </c>
      <c r="B3084" t="s">
        <v>67</v>
      </c>
      <c r="C3084" t="s">
        <v>68</v>
      </c>
      <c r="D3084" t="s">
        <v>58</v>
      </c>
      <c r="E3084">
        <v>1985</v>
      </c>
      <c r="F3084">
        <v>107</v>
      </c>
      <c r="G3084" t="s">
        <v>89</v>
      </c>
      <c r="H3084" t="s">
        <v>14917</v>
      </c>
      <c r="I3084" s="4">
        <v>10000000</v>
      </c>
      <c r="J3084" s="4" t="s">
        <v>24161</v>
      </c>
      <c r="K3084">
        <v>5.3</v>
      </c>
      <c r="L3084">
        <v>1.85</v>
      </c>
      <c r="M3084" t="s">
        <v>612</v>
      </c>
      <c r="N3084" t="s">
        <v>14913</v>
      </c>
      <c r="O3084">
        <v>17</v>
      </c>
      <c r="P3084" t="s">
        <v>9434</v>
      </c>
      <c r="Q3084">
        <v>371</v>
      </c>
      <c r="R3084" t="s">
        <v>14914</v>
      </c>
      <c r="S3084">
        <v>324</v>
      </c>
      <c r="T3084" t="s">
        <v>14916</v>
      </c>
      <c r="U3084">
        <v>53</v>
      </c>
      <c r="V3084">
        <v>0</v>
      </c>
      <c r="W3084">
        <v>857</v>
      </c>
      <c r="X3084">
        <v>1</v>
      </c>
      <c r="Y3084">
        <v>6143</v>
      </c>
      <c r="Z3084">
        <v>54</v>
      </c>
      <c r="AA3084">
        <v>90</v>
      </c>
      <c r="AB3084" t="s">
        <v>14918</v>
      </c>
    </row>
    <row r="3085" spans="1:28" x14ac:dyDescent="0.3">
      <c r="A3085" s="4" t="s">
        <v>14919</v>
      </c>
      <c r="B3085" t="s">
        <v>67</v>
      </c>
      <c r="C3085" t="s">
        <v>68</v>
      </c>
      <c r="D3085" t="s">
        <v>58</v>
      </c>
      <c r="E3085">
        <v>2005</v>
      </c>
      <c r="F3085">
        <v>112</v>
      </c>
      <c r="G3085" t="s">
        <v>5788</v>
      </c>
      <c r="H3085" t="s">
        <v>14920</v>
      </c>
      <c r="I3085" s="4" t="s">
        <v>24161</v>
      </c>
      <c r="J3085" s="4">
        <v>17378977</v>
      </c>
      <c r="K3085">
        <v>6</v>
      </c>
      <c r="L3085">
        <v>2.35</v>
      </c>
      <c r="M3085" t="s">
        <v>69</v>
      </c>
      <c r="N3085" t="s">
        <v>6796</v>
      </c>
      <c r="O3085">
        <v>92</v>
      </c>
      <c r="P3085" t="s">
        <v>8420</v>
      </c>
      <c r="Q3085">
        <v>2000</v>
      </c>
      <c r="R3085" t="s">
        <v>2157</v>
      </c>
      <c r="S3085">
        <v>918</v>
      </c>
      <c r="T3085" t="s">
        <v>12183</v>
      </c>
      <c r="U3085">
        <v>826</v>
      </c>
      <c r="V3085">
        <v>997</v>
      </c>
      <c r="W3085">
        <v>7552</v>
      </c>
      <c r="X3085">
        <v>0</v>
      </c>
      <c r="Y3085">
        <v>5585</v>
      </c>
      <c r="Z3085">
        <v>55</v>
      </c>
      <c r="AA3085">
        <v>75</v>
      </c>
      <c r="AB3085" t="s">
        <v>14921</v>
      </c>
    </row>
    <row r="3086" spans="1:28" x14ac:dyDescent="0.3">
      <c r="A3086" s="4" t="s">
        <v>14922</v>
      </c>
      <c r="B3086" t="s">
        <v>67</v>
      </c>
      <c r="C3086" t="s">
        <v>68</v>
      </c>
      <c r="D3086" t="s">
        <v>58</v>
      </c>
      <c r="E3086">
        <v>1998</v>
      </c>
      <c r="F3086">
        <v>93</v>
      </c>
      <c r="G3086" t="s">
        <v>2545</v>
      </c>
      <c r="H3086" t="s">
        <v>14923</v>
      </c>
      <c r="I3086" s="4">
        <v>9000000</v>
      </c>
      <c r="J3086" s="4">
        <v>17096053</v>
      </c>
      <c r="K3086">
        <v>7.7</v>
      </c>
      <c r="L3086">
        <v>2.35</v>
      </c>
      <c r="M3086" t="s">
        <v>612</v>
      </c>
      <c r="N3086" t="s">
        <v>5384</v>
      </c>
      <c r="O3086">
        <v>0</v>
      </c>
      <c r="P3086" t="s">
        <v>574</v>
      </c>
      <c r="Q3086">
        <v>13000</v>
      </c>
      <c r="R3086" t="s">
        <v>1711</v>
      </c>
      <c r="S3086">
        <v>933</v>
      </c>
      <c r="T3086" t="s">
        <v>2038</v>
      </c>
      <c r="U3086">
        <v>766</v>
      </c>
      <c r="V3086">
        <v>5000</v>
      </c>
      <c r="W3086">
        <v>15716</v>
      </c>
      <c r="X3086">
        <v>2</v>
      </c>
      <c r="Y3086">
        <v>134458</v>
      </c>
      <c r="Z3086">
        <v>179</v>
      </c>
      <c r="AA3086">
        <v>640</v>
      </c>
      <c r="AB3086" t="s">
        <v>14924</v>
      </c>
    </row>
    <row r="3087" spans="1:28" x14ac:dyDescent="0.3">
      <c r="A3087" s="4" t="s">
        <v>14925</v>
      </c>
      <c r="B3087" t="s">
        <v>67</v>
      </c>
      <c r="C3087" t="s">
        <v>68</v>
      </c>
      <c r="D3087" t="s">
        <v>58</v>
      </c>
      <c r="E3087">
        <v>2010</v>
      </c>
      <c r="F3087">
        <v>97</v>
      </c>
      <c r="G3087" t="s">
        <v>2829</v>
      </c>
      <c r="H3087" t="s">
        <v>14926</v>
      </c>
      <c r="I3087" s="4">
        <v>10000000</v>
      </c>
      <c r="J3087" s="4">
        <v>21371425</v>
      </c>
      <c r="K3087">
        <v>4.4000000000000004</v>
      </c>
      <c r="L3087">
        <v>2.35</v>
      </c>
      <c r="M3087" t="s">
        <v>69</v>
      </c>
      <c r="N3087" t="s">
        <v>6526</v>
      </c>
      <c r="O3087">
        <v>25</v>
      </c>
      <c r="P3087" t="s">
        <v>3747</v>
      </c>
      <c r="Q3087">
        <v>929</v>
      </c>
      <c r="R3087" t="s">
        <v>9019</v>
      </c>
      <c r="S3087">
        <v>927</v>
      </c>
      <c r="T3087" t="s">
        <v>3891</v>
      </c>
      <c r="U3087">
        <v>861</v>
      </c>
      <c r="V3087">
        <v>13000</v>
      </c>
      <c r="W3087">
        <v>3679</v>
      </c>
      <c r="X3087">
        <v>0</v>
      </c>
      <c r="Y3087">
        <v>76199</v>
      </c>
      <c r="Z3087">
        <v>221</v>
      </c>
      <c r="AA3087">
        <v>944</v>
      </c>
      <c r="AB3087" t="s">
        <v>14927</v>
      </c>
    </row>
    <row r="3088" spans="1:28" x14ac:dyDescent="0.3">
      <c r="A3088" s="4" t="s">
        <v>14929</v>
      </c>
      <c r="B3088" t="s">
        <v>67</v>
      </c>
      <c r="C3088" t="s">
        <v>86</v>
      </c>
      <c r="D3088" t="s">
        <v>58</v>
      </c>
      <c r="E3088">
        <v>2015</v>
      </c>
      <c r="F3088">
        <v>122</v>
      </c>
      <c r="G3088" t="s">
        <v>2545</v>
      </c>
      <c r="H3088" t="s">
        <v>14931</v>
      </c>
      <c r="I3088" s="4">
        <v>10000000</v>
      </c>
      <c r="J3088" s="4">
        <v>33071558</v>
      </c>
      <c r="K3088">
        <v>6.6</v>
      </c>
      <c r="L3088">
        <v>2.35</v>
      </c>
      <c r="M3088" t="s">
        <v>122</v>
      </c>
      <c r="N3088" t="s">
        <v>4544</v>
      </c>
      <c r="O3088">
        <v>108</v>
      </c>
      <c r="P3088" t="s">
        <v>14928</v>
      </c>
      <c r="Q3088">
        <v>220</v>
      </c>
      <c r="R3088" t="s">
        <v>5274</v>
      </c>
      <c r="S3088">
        <v>186</v>
      </c>
      <c r="T3088" t="s">
        <v>14930</v>
      </c>
      <c r="U3088">
        <v>111</v>
      </c>
      <c r="V3088">
        <v>21000</v>
      </c>
      <c r="W3088">
        <v>583</v>
      </c>
      <c r="X3088">
        <v>6</v>
      </c>
      <c r="Y3088">
        <v>22369</v>
      </c>
      <c r="Z3088">
        <v>158</v>
      </c>
      <c r="AA3088">
        <v>100</v>
      </c>
      <c r="AB3088" t="s">
        <v>14932</v>
      </c>
    </row>
    <row r="3089" spans="1:28" x14ac:dyDescent="0.3">
      <c r="A3089" s="4" t="s">
        <v>14934</v>
      </c>
      <c r="B3089" t="s">
        <v>67</v>
      </c>
      <c r="C3089" t="s">
        <v>68</v>
      </c>
      <c r="D3089" t="s">
        <v>58</v>
      </c>
      <c r="E3089">
        <v>2008</v>
      </c>
      <c r="F3089">
        <v>101</v>
      </c>
      <c r="G3089" t="s">
        <v>7139</v>
      </c>
      <c r="H3089" t="s">
        <v>14935</v>
      </c>
      <c r="I3089" s="4">
        <v>10000000</v>
      </c>
      <c r="J3089" s="4">
        <v>17655201</v>
      </c>
      <c r="K3089">
        <v>6.7</v>
      </c>
      <c r="L3089">
        <v>1.85</v>
      </c>
      <c r="M3089" t="s">
        <v>304</v>
      </c>
      <c r="N3089" t="s">
        <v>14933</v>
      </c>
      <c r="O3089">
        <v>22</v>
      </c>
      <c r="P3089" t="s">
        <v>716</v>
      </c>
      <c r="Q3089">
        <v>918</v>
      </c>
      <c r="R3089" t="s">
        <v>2407</v>
      </c>
      <c r="S3089">
        <v>624</v>
      </c>
      <c r="T3089" t="s">
        <v>810</v>
      </c>
      <c r="U3089">
        <v>558</v>
      </c>
      <c r="V3089">
        <v>851</v>
      </c>
      <c r="W3089">
        <v>3317</v>
      </c>
      <c r="X3089">
        <v>1</v>
      </c>
      <c r="Y3089">
        <v>4719</v>
      </c>
      <c r="Z3089">
        <v>73</v>
      </c>
      <c r="AA3089">
        <v>24</v>
      </c>
      <c r="AB3089" t="s">
        <v>14936</v>
      </c>
    </row>
    <row r="3090" spans="1:28" x14ac:dyDescent="0.3">
      <c r="A3090" s="4" t="s">
        <v>14937</v>
      </c>
      <c r="B3090" t="s">
        <v>67</v>
      </c>
      <c r="C3090" t="s">
        <v>68</v>
      </c>
      <c r="D3090" t="s">
        <v>58</v>
      </c>
      <c r="E3090">
        <v>2005</v>
      </c>
      <c r="F3090">
        <v>100</v>
      </c>
      <c r="G3090" t="s">
        <v>2734</v>
      </c>
      <c r="H3090" t="s">
        <v>14938</v>
      </c>
      <c r="I3090" s="4">
        <v>25000000</v>
      </c>
      <c r="J3090" s="4">
        <v>16247775</v>
      </c>
      <c r="K3090">
        <v>5.5</v>
      </c>
      <c r="L3090">
        <v>1.85</v>
      </c>
      <c r="M3090" t="s">
        <v>122</v>
      </c>
      <c r="N3090" t="s">
        <v>11535</v>
      </c>
      <c r="O3090">
        <v>15</v>
      </c>
      <c r="P3090" t="s">
        <v>9422</v>
      </c>
      <c r="Q3090">
        <v>1000</v>
      </c>
      <c r="R3090" t="s">
        <v>1997</v>
      </c>
      <c r="S3090">
        <v>962</v>
      </c>
      <c r="T3090" t="s">
        <v>10978</v>
      </c>
      <c r="U3090">
        <v>804</v>
      </c>
      <c r="V3090">
        <v>767</v>
      </c>
      <c r="W3090">
        <v>4789</v>
      </c>
      <c r="X3090">
        <v>3</v>
      </c>
      <c r="Y3090">
        <v>23527</v>
      </c>
      <c r="Z3090">
        <v>65</v>
      </c>
      <c r="AA3090">
        <v>104</v>
      </c>
      <c r="AB3090" t="s">
        <v>14939</v>
      </c>
    </row>
    <row r="3091" spans="1:28" x14ac:dyDescent="0.3">
      <c r="A3091" s="4" t="s">
        <v>14940</v>
      </c>
      <c r="B3091" t="s">
        <v>67</v>
      </c>
      <c r="C3091" t="s">
        <v>68</v>
      </c>
      <c r="D3091" t="s">
        <v>58</v>
      </c>
      <c r="E3091">
        <v>1990</v>
      </c>
      <c r="F3091">
        <v>129</v>
      </c>
      <c r="G3091" t="s">
        <v>7829</v>
      </c>
      <c r="H3091" t="s">
        <v>14942</v>
      </c>
      <c r="I3091" s="4">
        <v>10000000</v>
      </c>
      <c r="J3091" s="4">
        <v>16153600</v>
      </c>
      <c r="K3091">
        <v>6.5</v>
      </c>
      <c r="L3091">
        <v>1.85</v>
      </c>
      <c r="M3091" t="s">
        <v>612</v>
      </c>
      <c r="N3091" t="s">
        <v>5081</v>
      </c>
      <c r="O3091">
        <v>0</v>
      </c>
      <c r="P3091" t="s">
        <v>1746</v>
      </c>
      <c r="Q3091">
        <v>18000</v>
      </c>
      <c r="R3091" t="s">
        <v>2736</v>
      </c>
      <c r="S3091">
        <v>269</v>
      </c>
      <c r="T3091" t="s">
        <v>14941</v>
      </c>
      <c r="U3091">
        <v>203</v>
      </c>
      <c r="V3091">
        <v>720</v>
      </c>
      <c r="W3091">
        <v>19065</v>
      </c>
      <c r="X3091">
        <v>1</v>
      </c>
      <c r="Y3091">
        <v>8295</v>
      </c>
      <c r="Z3091">
        <v>23</v>
      </c>
      <c r="AA3091">
        <v>30</v>
      </c>
      <c r="AB3091" t="s">
        <v>14943</v>
      </c>
    </row>
    <row r="3092" spans="1:28" x14ac:dyDescent="0.3">
      <c r="A3092" s="4" t="s">
        <v>14945</v>
      </c>
      <c r="B3092" t="s">
        <v>67</v>
      </c>
      <c r="C3092" t="s">
        <v>68</v>
      </c>
      <c r="D3092" t="s">
        <v>58</v>
      </c>
      <c r="E3092">
        <v>2002</v>
      </c>
      <c r="F3092">
        <v>81</v>
      </c>
      <c r="G3092" t="s">
        <v>2155</v>
      </c>
      <c r="H3092" t="s">
        <v>14947</v>
      </c>
      <c r="I3092" s="4">
        <v>10000000</v>
      </c>
      <c r="J3092" s="4">
        <v>16033556</v>
      </c>
      <c r="K3092">
        <v>6.2</v>
      </c>
      <c r="L3092">
        <v>2.35</v>
      </c>
      <c r="M3092" t="s">
        <v>69</v>
      </c>
      <c r="N3092" t="s">
        <v>4987</v>
      </c>
      <c r="O3092">
        <v>176</v>
      </c>
      <c r="P3092" t="s">
        <v>4987</v>
      </c>
      <c r="Q3092">
        <v>176</v>
      </c>
      <c r="R3092" t="s">
        <v>14944</v>
      </c>
      <c r="S3092">
        <v>67</v>
      </c>
      <c r="T3092" t="s">
        <v>14946</v>
      </c>
      <c r="U3092">
        <v>39</v>
      </c>
      <c r="V3092">
        <v>0</v>
      </c>
      <c r="W3092">
        <v>361</v>
      </c>
      <c r="X3092">
        <v>1</v>
      </c>
      <c r="Y3092">
        <v>37901</v>
      </c>
      <c r="Z3092">
        <v>63</v>
      </c>
      <c r="AA3092">
        <v>518</v>
      </c>
      <c r="AB3092" t="s">
        <v>14948</v>
      </c>
    </row>
    <row r="3093" spans="1:28" x14ac:dyDescent="0.3">
      <c r="A3093" s="4" t="s">
        <v>14950</v>
      </c>
      <c r="B3093" t="s">
        <v>67</v>
      </c>
      <c r="C3093" t="s">
        <v>68</v>
      </c>
      <c r="D3093" t="s">
        <v>58</v>
      </c>
      <c r="E3093">
        <v>1990</v>
      </c>
      <c r="F3093">
        <v>96</v>
      </c>
      <c r="G3093" t="s">
        <v>12605</v>
      </c>
      <c r="H3093" t="s">
        <v>14952</v>
      </c>
      <c r="I3093" s="4">
        <v>11000000</v>
      </c>
      <c r="J3093" s="4">
        <v>16667084</v>
      </c>
      <c r="K3093">
        <v>7.1</v>
      </c>
      <c r="L3093">
        <v>1.85</v>
      </c>
      <c r="M3093" t="s">
        <v>69</v>
      </c>
      <c r="N3093" t="s">
        <v>1921</v>
      </c>
      <c r="O3093">
        <v>31</v>
      </c>
      <c r="P3093" t="s">
        <v>14949</v>
      </c>
      <c r="Q3093">
        <v>651</v>
      </c>
      <c r="R3093" t="s">
        <v>3002</v>
      </c>
      <c r="S3093">
        <v>610</v>
      </c>
      <c r="T3093" t="s">
        <v>14951</v>
      </c>
      <c r="U3093">
        <v>536</v>
      </c>
      <c r="V3093">
        <v>11000</v>
      </c>
      <c r="W3093">
        <v>3119</v>
      </c>
      <c r="X3093">
        <v>0</v>
      </c>
      <c r="Y3093">
        <v>90070</v>
      </c>
      <c r="Z3093">
        <v>132</v>
      </c>
      <c r="AA3093">
        <v>248</v>
      </c>
      <c r="AB3093" t="s">
        <v>14953</v>
      </c>
    </row>
    <row r="3094" spans="1:28" x14ac:dyDescent="0.3">
      <c r="A3094" s="4" t="s">
        <v>14956</v>
      </c>
      <c r="B3094" t="s">
        <v>67</v>
      </c>
      <c r="C3094" t="s">
        <v>68</v>
      </c>
      <c r="D3094" t="s">
        <v>58</v>
      </c>
      <c r="E3094">
        <v>2003</v>
      </c>
      <c r="F3094">
        <v>84</v>
      </c>
      <c r="G3094" t="s">
        <v>5544</v>
      </c>
      <c r="H3094" t="s">
        <v>14957</v>
      </c>
      <c r="I3094" s="4">
        <v>12600000</v>
      </c>
      <c r="J3094" s="4">
        <v>15417771</v>
      </c>
      <c r="K3094">
        <v>6.1</v>
      </c>
      <c r="L3094">
        <v>1.85</v>
      </c>
      <c r="M3094" t="s">
        <v>612</v>
      </c>
      <c r="N3094" t="s">
        <v>14954</v>
      </c>
      <c r="O3094">
        <v>36</v>
      </c>
      <c r="P3094" t="s">
        <v>4380</v>
      </c>
      <c r="Q3094">
        <v>2000</v>
      </c>
      <c r="R3094" t="s">
        <v>14955</v>
      </c>
      <c r="S3094">
        <v>683</v>
      </c>
      <c r="T3094" t="s">
        <v>7944</v>
      </c>
      <c r="U3094">
        <v>648</v>
      </c>
      <c r="V3094">
        <v>0</v>
      </c>
      <c r="W3094">
        <v>3416</v>
      </c>
      <c r="X3094">
        <v>1</v>
      </c>
      <c r="Y3094">
        <v>87494</v>
      </c>
      <c r="Z3094">
        <v>191</v>
      </c>
      <c r="AA3094">
        <v>540</v>
      </c>
      <c r="AB3094" t="s">
        <v>14958</v>
      </c>
    </row>
    <row r="3095" spans="1:28" x14ac:dyDescent="0.3">
      <c r="A3095" s="4" t="s">
        <v>14959</v>
      </c>
      <c r="B3095" t="s">
        <v>67</v>
      </c>
      <c r="C3095" t="s">
        <v>68</v>
      </c>
      <c r="D3095" t="s">
        <v>58</v>
      </c>
      <c r="E3095">
        <v>1980</v>
      </c>
      <c r="F3095">
        <v>100</v>
      </c>
      <c r="G3095" t="s">
        <v>24</v>
      </c>
      <c r="H3095" t="s">
        <v>14960</v>
      </c>
      <c r="I3095" s="4">
        <v>10000000</v>
      </c>
      <c r="J3095" s="4" t="s">
        <v>24161</v>
      </c>
      <c r="K3095">
        <v>7.1</v>
      </c>
      <c r="L3095">
        <v>1.85</v>
      </c>
      <c r="M3095" t="s">
        <v>612</v>
      </c>
      <c r="N3095" t="s">
        <v>4365</v>
      </c>
      <c r="O3095">
        <v>394</v>
      </c>
      <c r="P3095" t="s">
        <v>563</v>
      </c>
      <c r="Q3095">
        <v>2000</v>
      </c>
      <c r="R3095" t="s">
        <v>4652</v>
      </c>
      <c r="S3095">
        <v>926</v>
      </c>
      <c r="T3095" t="s">
        <v>1922</v>
      </c>
      <c r="U3095">
        <v>695</v>
      </c>
      <c r="V3095">
        <v>680</v>
      </c>
      <c r="W3095">
        <v>6296</v>
      </c>
      <c r="X3095">
        <v>0</v>
      </c>
      <c r="Y3095">
        <v>7322</v>
      </c>
      <c r="Z3095">
        <v>52</v>
      </c>
      <c r="AA3095">
        <v>78</v>
      </c>
      <c r="AB3095" t="s">
        <v>14961</v>
      </c>
    </row>
    <row r="3096" spans="1:28" x14ac:dyDescent="0.3">
      <c r="A3096" s="4" t="s">
        <v>14963</v>
      </c>
      <c r="B3096" t="s">
        <v>67</v>
      </c>
      <c r="C3096" t="s">
        <v>68</v>
      </c>
      <c r="D3096" t="s">
        <v>58</v>
      </c>
      <c r="E3096">
        <v>1999</v>
      </c>
      <c r="F3096">
        <v>110</v>
      </c>
      <c r="G3096" t="s">
        <v>1145</v>
      </c>
      <c r="H3096" t="s">
        <v>14964</v>
      </c>
      <c r="I3096" s="4">
        <v>30000000</v>
      </c>
      <c r="J3096" s="4">
        <v>15156200</v>
      </c>
      <c r="K3096">
        <v>6</v>
      </c>
      <c r="L3096">
        <v>2.35</v>
      </c>
      <c r="M3096" t="s">
        <v>612</v>
      </c>
      <c r="N3096" t="s">
        <v>12994</v>
      </c>
      <c r="O3096">
        <v>164</v>
      </c>
      <c r="P3096" t="s">
        <v>14962</v>
      </c>
      <c r="Q3096">
        <v>258</v>
      </c>
      <c r="R3096" t="s">
        <v>9814</v>
      </c>
      <c r="S3096">
        <v>218</v>
      </c>
      <c r="T3096" t="s">
        <v>11926</v>
      </c>
      <c r="U3096">
        <v>45</v>
      </c>
      <c r="V3096">
        <v>328</v>
      </c>
      <c r="W3096">
        <v>571</v>
      </c>
      <c r="X3096">
        <v>2</v>
      </c>
      <c r="Y3096">
        <v>15358</v>
      </c>
      <c r="Z3096">
        <v>91</v>
      </c>
      <c r="AA3096">
        <v>131</v>
      </c>
      <c r="AB3096" t="s">
        <v>14965</v>
      </c>
    </row>
    <row r="3097" spans="1:28" x14ac:dyDescent="0.3">
      <c r="A3097" s="4" t="s">
        <v>14966</v>
      </c>
      <c r="B3097" t="s">
        <v>67</v>
      </c>
      <c r="C3097" t="s">
        <v>68</v>
      </c>
      <c r="D3097" t="s">
        <v>58</v>
      </c>
      <c r="E3097">
        <v>2012</v>
      </c>
      <c r="F3097">
        <v>130</v>
      </c>
      <c r="G3097" t="s">
        <v>19</v>
      </c>
      <c r="H3097" t="s">
        <v>14967</v>
      </c>
      <c r="I3097" s="4">
        <v>10000000</v>
      </c>
      <c r="J3097" s="4">
        <v>21589307</v>
      </c>
      <c r="K3097">
        <v>7.4</v>
      </c>
      <c r="L3097">
        <v>2.35</v>
      </c>
      <c r="M3097" t="s">
        <v>69</v>
      </c>
      <c r="N3097" t="s">
        <v>11970</v>
      </c>
      <c r="O3097">
        <v>337</v>
      </c>
      <c r="P3097" t="s">
        <v>687</v>
      </c>
      <c r="Q3097">
        <v>11000</v>
      </c>
      <c r="R3097" t="s">
        <v>487</v>
      </c>
      <c r="S3097">
        <v>1000</v>
      </c>
      <c r="T3097" t="s">
        <v>1071</v>
      </c>
      <c r="U3097">
        <v>820</v>
      </c>
      <c r="V3097">
        <v>27000</v>
      </c>
      <c r="W3097">
        <v>13960</v>
      </c>
      <c r="X3097">
        <v>1</v>
      </c>
      <c r="Y3097">
        <v>135286</v>
      </c>
      <c r="Z3097">
        <v>368</v>
      </c>
      <c r="AA3097">
        <v>261</v>
      </c>
      <c r="AB3097" t="s">
        <v>14968</v>
      </c>
    </row>
    <row r="3098" spans="1:28" x14ac:dyDescent="0.3">
      <c r="A3098" s="4" t="s">
        <v>14970</v>
      </c>
      <c r="B3098" t="s">
        <v>67</v>
      </c>
      <c r="C3098" t="s">
        <v>68</v>
      </c>
      <c r="D3098" t="s">
        <v>58</v>
      </c>
      <c r="E3098">
        <v>2007</v>
      </c>
      <c r="F3098">
        <v>84</v>
      </c>
      <c r="G3098" t="s">
        <v>1034</v>
      </c>
      <c r="H3098" t="s">
        <v>14972</v>
      </c>
      <c r="I3098" s="4">
        <v>10000000</v>
      </c>
      <c r="J3098" s="4">
        <v>20339754</v>
      </c>
      <c r="K3098">
        <v>5.9</v>
      </c>
      <c r="L3098">
        <v>1.85</v>
      </c>
      <c r="M3098" t="s">
        <v>612</v>
      </c>
      <c r="N3098" t="s">
        <v>14969</v>
      </c>
      <c r="O3098">
        <v>134</v>
      </c>
      <c r="P3098" t="s">
        <v>7903</v>
      </c>
      <c r="Q3098">
        <v>655</v>
      </c>
      <c r="R3098" t="s">
        <v>5048</v>
      </c>
      <c r="S3098">
        <v>651</v>
      </c>
      <c r="T3098" t="s">
        <v>14971</v>
      </c>
      <c r="U3098">
        <v>307</v>
      </c>
      <c r="V3098">
        <v>441</v>
      </c>
      <c r="W3098">
        <v>2737</v>
      </c>
      <c r="X3098">
        <v>2</v>
      </c>
      <c r="Y3098">
        <v>23928</v>
      </c>
      <c r="Z3098">
        <v>89</v>
      </c>
      <c r="AA3098">
        <v>73</v>
      </c>
      <c r="AB3098" t="s">
        <v>14973</v>
      </c>
    </row>
    <row r="3099" spans="1:28" x14ac:dyDescent="0.3">
      <c r="A3099" s="4" t="s">
        <v>14977</v>
      </c>
      <c r="B3099" t="s">
        <v>67</v>
      </c>
      <c r="C3099" t="s">
        <v>68</v>
      </c>
      <c r="D3099" t="s">
        <v>58</v>
      </c>
      <c r="E3099">
        <v>2013</v>
      </c>
      <c r="F3099">
        <v>106</v>
      </c>
      <c r="G3099" t="s">
        <v>4078</v>
      </c>
      <c r="H3099" t="s">
        <v>14979</v>
      </c>
      <c r="I3099" s="4">
        <v>10000000</v>
      </c>
      <c r="J3099" s="4">
        <v>28873374</v>
      </c>
      <c r="K3099">
        <v>4.0999999999999996</v>
      </c>
      <c r="L3099">
        <v>1.85</v>
      </c>
      <c r="M3099" t="s">
        <v>122</v>
      </c>
      <c r="N3099" t="s">
        <v>14974</v>
      </c>
      <c r="O3099">
        <v>293</v>
      </c>
      <c r="P3099" t="s">
        <v>14976</v>
      </c>
      <c r="Q3099">
        <v>773</v>
      </c>
      <c r="R3099" t="s">
        <v>14975</v>
      </c>
      <c r="S3099">
        <v>734</v>
      </c>
      <c r="T3099" t="s">
        <v>14978</v>
      </c>
      <c r="U3099">
        <v>547</v>
      </c>
      <c r="V3099">
        <v>0</v>
      </c>
      <c r="W3099">
        <v>2787</v>
      </c>
      <c r="X3099">
        <v>11</v>
      </c>
      <c r="Y3099">
        <v>22161</v>
      </c>
      <c r="Z3099">
        <v>83</v>
      </c>
      <c r="AA3099">
        <v>68</v>
      </c>
      <c r="AB3099" t="s">
        <v>14980</v>
      </c>
    </row>
    <row r="3100" spans="1:28" x14ac:dyDescent="0.3">
      <c r="A3100" s="4" t="s">
        <v>14982</v>
      </c>
      <c r="B3100" t="s">
        <v>67</v>
      </c>
      <c r="C3100" t="s">
        <v>68</v>
      </c>
      <c r="D3100" t="s">
        <v>58</v>
      </c>
      <c r="E3100">
        <v>2009</v>
      </c>
      <c r="F3100">
        <v>89</v>
      </c>
      <c r="G3100" t="s">
        <v>10</v>
      </c>
      <c r="H3100" t="s">
        <v>14983</v>
      </c>
      <c r="I3100" s="4" t="s">
        <v>24161</v>
      </c>
      <c r="J3100" s="4">
        <v>15102127</v>
      </c>
      <c r="K3100">
        <v>5.8</v>
      </c>
      <c r="L3100">
        <v>1.85</v>
      </c>
      <c r="M3100" t="s">
        <v>612</v>
      </c>
      <c r="N3100" t="s">
        <v>14981</v>
      </c>
      <c r="O3100">
        <v>23</v>
      </c>
      <c r="P3100" t="s">
        <v>4504</v>
      </c>
      <c r="Q3100">
        <v>839</v>
      </c>
      <c r="R3100" t="s">
        <v>4551</v>
      </c>
      <c r="S3100">
        <v>700</v>
      </c>
      <c r="T3100" t="s">
        <v>2727</v>
      </c>
      <c r="U3100">
        <v>503</v>
      </c>
      <c r="V3100">
        <v>0</v>
      </c>
      <c r="W3100">
        <v>3973</v>
      </c>
      <c r="X3100">
        <v>5</v>
      </c>
      <c r="Y3100">
        <v>17790</v>
      </c>
      <c r="Z3100">
        <v>83</v>
      </c>
      <c r="AA3100">
        <v>59</v>
      </c>
      <c r="AB3100" t="s">
        <v>14984</v>
      </c>
    </row>
    <row r="3101" spans="1:28" x14ac:dyDescent="0.3">
      <c r="A3101" s="4" t="s">
        <v>14986</v>
      </c>
      <c r="B3101" t="s">
        <v>67</v>
      </c>
      <c r="C3101" t="s">
        <v>68</v>
      </c>
      <c r="D3101" t="s">
        <v>58</v>
      </c>
      <c r="E3101">
        <v>2002</v>
      </c>
      <c r="F3101">
        <v>76</v>
      </c>
      <c r="G3101" t="s">
        <v>498</v>
      </c>
      <c r="H3101" t="s">
        <v>14987</v>
      </c>
      <c r="I3101" s="4">
        <v>3000000</v>
      </c>
      <c r="J3101" s="4">
        <v>13684949</v>
      </c>
      <c r="K3101">
        <v>5.9</v>
      </c>
      <c r="L3101">
        <v>1.85</v>
      </c>
      <c r="M3101" t="s">
        <v>122</v>
      </c>
      <c r="N3101" t="s">
        <v>14985</v>
      </c>
      <c r="O3101">
        <v>14</v>
      </c>
      <c r="P3101" t="s">
        <v>2637</v>
      </c>
      <c r="Q3101">
        <v>1000</v>
      </c>
      <c r="R3101" t="s">
        <v>1539</v>
      </c>
      <c r="S3101">
        <v>811</v>
      </c>
      <c r="T3101" t="s">
        <v>7652</v>
      </c>
      <c r="U3101">
        <v>636</v>
      </c>
      <c r="V3101">
        <v>227</v>
      </c>
      <c r="W3101">
        <v>3752</v>
      </c>
      <c r="X3101">
        <v>0</v>
      </c>
      <c r="Y3101">
        <v>4564</v>
      </c>
      <c r="Z3101">
        <v>33</v>
      </c>
      <c r="AA3101">
        <v>43</v>
      </c>
      <c r="AB3101" t="s">
        <v>14988</v>
      </c>
    </row>
    <row r="3102" spans="1:28" x14ac:dyDescent="0.3">
      <c r="A3102" s="4" t="s">
        <v>14989</v>
      </c>
      <c r="B3102" t="s">
        <v>67</v>
      </c>
      <c r="C3102" t="s">
        <v>86</v>
      </c>
      <c r="D3102" t="s">
        <v>58</v>
      </c>
      <c r="E3102">
        <v>2011</v>
      </c>
      <c r="F3102">
        <v>99</v>
      </c>
      <c r="G3102" t="s">
        <v>1566</v>
      </c>
      <c r="H3102" t="s">
        <v>14990</v>
      </c>
      <c r="I3102" s="4">
        <v>6400000</v>
      </c>
      <c r="J3102" s="4">
        <v>14597405</v>
      </c>
      <c r="K3102">
        <v>7</v>
      </c>
      <c r="L3102">
        <v>2.35</v>
      </c>
      <c r="M3102" t="s">
        <v>612</v>
      </c>
      <c r="N3102" t="s">
        <v>14562</v>
      </c>
      <c r="O3102">
        <v>64</v>
      </c>
      <c r="P3102" t="s">
        <v>473</v>
      </c>
      <c r="Q3102">
        <v>13000</v>
      </c>
      <c r="R3102" t="s">
        <v>1236</v>
      </c>
      <c r="S3102">
        <v>2000</v>
      </c>
      <c r="T3102" t="s">
        <v>716</v>
      </c>
      <c r="U3102">
        <v>918</v>
      </c>
      <c r="V3102">
        <v>17000</v>
      </c>
      <c r="W3102">
        <v>17204</v>
      </c>
      <c r="X3102">
        <v>1</v>
      </c>
      <c r="Y3102">
        <v>71679</v>
      </c>
      <c r="Z3102">
        <v>386</v>
      </c>
      <c r="AA3102">
        <v>216</v>
      </c>
      <c r="AB3102" t="s">
        <v>14991</v>
      </c>
    </row>
    <row r="3103" spans="1:28" x14ac:dyDescent="0.3">
      <c r="A3103" s="4" t="s">
        <v>14992</v>
      </c>
      <c r="B3103" t="s">
        <v>67</v>
      </c>
      <c r="C3103" t="s">
        <v>68</v>
      </c>
      <c r="D3103" t="s">
        <v>58</v>
      </c>
      <c r="E3103">
        <v>2005</v>
      </c>
      <c r="F3103">
        <v>96</v>
      </c>
      <c r="G3103" t="s">
        <v>5319</v>
      </c>
      <c r="H3103" t="s">
        <v>14993</v>
      </c>
      <c r="I3103" s="4">
        <v>10000000</v>
      </c>
      <c r="J3103" s="4">
        <v>12570442</v>
      </c>
      <c r="K3103">
        <v>6.8</v>
      </c>
      <c r="L3103">
        <v>2.35</v>
      </c>
      <c r="M3103" t="s">
        <v>612</v>
      </c>
      <c r="N3103" t="s">
        <v>6864</v>
      </c>
      <c r="O3103">
        <v>47</v>
      </c>
      <c r="P3103" t="s">
        <v>1565</v>
      </c>
      <c r="Q3103">
        <v>3000</v>
      </c>
      <c r="R3103" t="s">
        <v>3550</v>
      </c>
      <c r="S3103">
        <v>497</v>
      </c>
      <c r="T3103" t="s">
        <v>8054</v>
      </c>
      <c r="U3103">
        <v>442</v>
      </c>
      <c r="V3103">
        <v>808</v>
      </c>
      <c r="W3103">
        <v>4053</v>
      </c>
      <c r="X3103">
        <v>0</v>
      </c>
      <c r="Y3103">
        <v>40514</v>
      </c>
      <c r="Z3103">
        <v>191</v>
      </c>
      <c r="AA3103">
        <v>234</v>
      </c>
      <c r="AB3103" t="s">
        <v>14994</v>
      </c>
    </row>
    <row r="3104" spans="1:28" x14ac:dyDescent="0.3">
      <c r="A3104" s="4" t="s">
        <v>14996</v>
      </c>
      <c r="B3104" t="s">
        <v>67</v>
      </c>
      <c r="C3104" t="s">
        <v>68</v>
      </c>
      <c r="D3104" t="s">
        <v>58</v>
      </c>
      <c r="E3104">
        <v>1997</v>
      </c>
      <c r="F3104">
        <v>104</v>
      </c>
      <c r="G3104" t="s">
        <v>241</v>
      </c>
      <c r="H3104" t="s">
        <v>14997</v>
      </c>
      <c r="I3104" s="4">
        <v>10000000</v>
      </c>
      <c r="J3104" s="4">
        <v>12514138</v>
      </c>
      <c r="K3104">
        <v>7.4</v>
      </c>
      <c r="L3104">
        <v>1.85</v>
      </c>
      <c r="M3104" t="s">
        <v>612</v>
      </c>
      <c r="N3104" t="s">
        <v>14995</v>
      </c>
      <c r="O3104">
        <v>28</v>
      </c>
      <c r="P3104" t="s">
        <v>4452</v>
      </c>
      <c r="Q3104">
        <v>962</v>
      </c>
      <c r="R3104" t="s">
        <v>6380</v>
      </c>
      <c r="S3104">
        <v>826</v>
      </c>
      <c r="T3104" t="s">
        <v>2878</v>
      </c>
      <c r="U3104">
        <v>582</v>
      </c>
      <c r="V3104">
        <v>1000</v>
      </c>
      <c r="W3104">
        <v>3871</v>
      </c>
      <c r="X3104">
        <v>0</v>
      </c>
      <c r="Y3104">
        <v>2801</v>
      </c>
      <c r="Z3104">
        <v>16</v>
      </c>
      <c r="AA3104">
        <v>28</v>
      </c>
      <c r="AB3104" t="s">
        <v>14998</v>
      </c>
    </row>
    <row r="3105" spans="1:28" x14ac:dyDescent="0.3">
      <c r="A3105" s="4" t="s">
        <v>15000</v>
      </c>
      <c r="B3105" t="s">
        <v>67</v>
      </c>
      <c r="C3105" t="s">
        <v>68</v>
      </c>
      <c r="D3105" t="s">
        <v>58</v>
      </c>
      <c r="E3105">
        <v>2015</v>
      </c>
      <c r="F3105">
        <v>108</v>
      </c>
      <c r="G3105" t="s">
        <v>878</v>
      </c>
      <c r="H3105" t="s">
        <v>15001</v>
      </c>
      <c r="I3105" s="4">
        <v>5000000</v>
      </c>
      <c r="J3105" s="4">
        <v>43771291</v>
      </c>
      <c r="K3105">
        <v>7.1</v>
      </c>
      <c r="L3105">
        <v>2.35</v>
      </c>
      <c r="M3105" t="s">
        <v>612</v>
      </c>
      <c r="N3105" t="s">
        <v>14999</v>
      </c>
      <c r="O3105">
        <v>0</v>
      </c>
      <c r="P3105" t="s">
        <v>6499</v>
      </c>
      <c r="Q3105">
        <v>1000</v>
      </c>
      <c r="R3105" t="s">
        <v>12744</v>
      </c>
      <c r="S3105">
        <v>562</v>
      </c>
      <c r="T3105" t="s">
        <v>7592</v>
      </c>
      <c r="U3105">
        <v>458</v>
      </c>
      <c r="V3105">
        <v>15000</v>
      </c>
      <c r="W3105">
        <v>3215</v>
      </c>
      <c r="X3105">
        <v>1</v>
      </c>
      <c r="Y3105">
        <v>79909</v>
      </c>
      <c r="Z3105">
        <v>297</v>
      </c>
      <c r="AA3105">
        <v>279</v>
      </c>
      <c r="AB3105" t="s">
        <v>15002</v>
      </c>
    </row>
    <row r="3106" spans="1:28" x14ac:dyDescent="0.3">
      <c r="A3106" s="4" t="s">
        <v>15006</v>
      </c>
      <c r="B3106" t="s">
        <v>67</v>
      </c>
      <c r="C3106" t="s">
        <v>68</v>
      </c>
      <c r="D3106" t="s">
        <v>58</v>
      </c>
      <c r="E3106">
        <v>2005</v>
      </c>
      <c r="F3106">
        <v>108</v>
      </c>
      <c r="G3106" t="s">
        <v>7038</v>
      </c>
      <c r="H3106" t="s">
        <v>15008</v>
      </c>
      <c r="I3106" s="4">
        <v>10000000</v>
      </c>
      <c r="J3106" s="4">
        <v>11703287</v>
      </c>
      <c r="K3106">
        <v>7</v>
      </c>
      <c r="L3106">
        <v>2.35</v>
      </c>
      <c r="M3106" t="s">
        <v>69</v>
      </c>
      <c r="N3106" t="s">
        <v>15003</v>
      </c>
      <c r="O3106">
        <v>2</v>
      </c>
      <c r="P3106" t="s">
        <v>15005</v>
      </c>
      <c r="Q3106">
        <v>772</v>
      </c>
      <c r="R3106" t="s">
        <v>15004</v>
      </c>
      <c r="S3106">
        <v>232</v>
      </c>
      <c r="T3106" t="s">
        <v>15007</v>
      </c>
      <c r="U3106">
        <v>30</v>
      </c>
      <c r="V3106">
        <v>1000</v>
      </c>
      <c r="W3106">
        <v>1058</v>
      </c>
      <c r="X3106">
        <v>3</v>
      </c>
      <c r="Y3106">
        <v>4360</v>
      </c>
      <c r="Z3106">
        <v>47</v>
      </c>
      <c r="AA3106">
        <v>148</v>
      </c>
      <c r="AB3106" t="s">
        <v>15009</v>
      </c>
    </row>
    <row r="3107" spans="1:28" x14ac:dyDescent="0.3">
      <c r="A3107" s="4" t="s">
        <v>15010</v>
      </c>
      <c r="B3107" t="s">
        <v>67</v>
      </c>
      <c r="C3107" t="s">
        <v>68</v>
      </c>
      <c r="D3107" t="s">
        <v>58</v>
      </c>
      <c r="E3107">
        <v>2001</v>
      </c>
      <c r="F3107">
        <v>87</v>
      </c>
      <c r="G3107" t="s">
        <v>1700</v>
      </c>
      <c r="H3107" t="s">
        <v>15011</v>
      </c>
      <c r="I3107" s="4">
        <v>22000000</v>
      </c>
      <c r="J3107" s="4">
        <v>11560259</v>
      </c>
      <c r="K3107">
        <v>5.8</v>
      </c>
      <c r="L3107">
        <v>2.35</v>
      </c>
      <c r="M3107" t="s">
        <v>69</v>
      </c>
      <c r="N3107" t="s">
        <v>7533</v>
      </c>
      <c r="O3107">
        <v>13</v>
      </c>
      <c r="P3107" t="s">
        <v>317</v>
      </c>
      <c r="Q3107">
        <v>15000</v>
      </c>
      <c r="R3107" t="s">
        <v>111</v>
      </c>
      <c r="S3107">
        <v>4000</v>
      </c>
      <c r="T3107" t="s">
        <v>2631</v>
      </c>
      <c r="U3107">
        <v>869</v>
      </c>
      <c r="V3107">
        <v>0</v>
      </c>
      <c r="W3107">
        <v>22485</v>
      </c>
      <c r="X3107">
        <v>1</v>
      </c>
      <c r="Y3107">
        <v>15617</v>
      </c>
      <c r="Z3107">
        <v>63</v>
      </c>
      <c r="AA3107">
        <v>180</v>
      </c>
      <c r="AB3107" t="s">
        <v>15012</v>
      </c>
    </row>
    <row r="3108" spans="1:28" x14ac:dyDescent="0.3">
      <c r="A3108" s="4" t="s">
        <v>15013</v>
      </c>
      <c r="B3108" t="s">
        <v>67</v>
      </c>
      <c r="C3108" t="s">
        <v>68</v>
      </c>
      <c r="D3108" t="s">
        <v>58</v>
      </c>
      <c r="E3108">
        <v>1999</v>
      </c>
      <c r="F3108">
        <v>89</v>
      </c>
      <c r="G3108" t="s">
        <v>10</v>
      </c>
      <c r="H3108" t="s">
        <v>15014</v>
      </c>
      <c r="I3108" s="4">
        <v>10000000</v>
      </c>
      <c r="J3108" s="4">
        <v>10824921</v>
      </c>
      <c r="K3108">
        <v>7.8</v>
      </c>
      <c r="L3108">
        <v>1.85</v>
      </c>
      <c r="M3108" t="s">
        <v>612</v>
      </c>
      <c r="N3108" t="s">
        <v>14017</v>
      </c>
      <c r="O3108">
        <v>406</v>
      </c>
      <c r="P3108" t="s">
        <v>3244</v>
      </c>
      <c r="Q3108">
        <v>989</v>
      </c>
      <c r="R3108" t="s">
        <v>1171</v>
      </c>
      <c r="S3108">
        <v>939</v>
      </c>
      <c r="T3108" t="s">
        <v>888</v>
      </c>
      <c r="U3108">
        <v>759</v>
      </c>
      <c r="V3108">
        <v>16000</v>
      </c>
      <c r="W3108">
        <v>3462</v>
      </c>
      <c r="X3108">
        <v>0</v>
      </c>
      <c r="Y3108">
        <v>200293</v>
      </c>
      <c r="Z3108">
        <v>144</v>
      </c>
      <c r="AA3108">
        <v>621</v>
      </c>
      <c r="AB3108" t="s">
        <v>15015</v>
      </c>
    </row>
    <row r="3109" spans="1:28" x14ac:dyDescent="0.3">
      <c r="A3109" s="4" t="s">
        <v>15018</v>
      </c>
      <c r="B3109" t="s">
        <v>67</v>
      </c>
      <c r="C3109" t="s">
        <v>793</v>
      </c>
      <c r="D3109" t="s">
        <v>58</v>
      </c>
      <c r="E3109">
        <v>1999</v>
      </c>
      <c r="F3109">
        <v>97</v>
      </c>
      <c r="G3109" t="s">
        <v>15017</v>
      </c>
      <c r="H3109" t="s">
        <v>15019</v>
      </c>
      <c r="I3109" s="4">
        <v>10000000</v>
      </c>
      <c r="J3109" s="4">
        <v>10561238</v>
      </c>
      <c r="K3109">
        <v>6.5</v>
      </c>
      <c r="L3109">
        <v>1.85</v>
      </c>
      <c r="M3109" t="s">
        <v>69</v>
      </c>
      <c r="N3109" t="s">
        <v>15016</v>
      </c>
      <c r="O3109">
        <v>31</v>
      </c>
      <c r="P3109" t="s">
        <v>111</v>
      </c>
      <c r="Q3109">
        <v>4000</v>
      </c>
      <c r="R3109" t="s">
        <v>9331</v>
      </c>
      <c r="S3109">
        <v>980</v>
      </c>
      <c r="T3109" t="s">
        <v>4770</v>
      </c>
      <c r="U3109">
        <v>551</v>
      </c>
      <c r="V3109">
        <v>0</v>
      </c>
      <c r="W3109">
        <v>6388</v>
      </c>
      <c r="X3109">
        <v>0</v>
      </c>
      <c r="Y3109">
        <v>27265</v>
      </c>
      <c r="Z3109">
        <v>77</v>
      </c>
      <c r="AA3109">
        <v>321</v>
      </c>
      <c r="AB3109" t="s">
        <v>15020</v>
      </c>
    </row>
    <row r="3110" spans="1:28" x14ac:dyDescent="0.3">
      <c r="A3110" s="4" t="s">
        <v>15022</v>
      </c>
      <c r="B3110" t="s">
        <v>67</v>
      </c>
      <c r="C3110" t="s">
        <v>68</v>
      </c>
      <c r="D3110" t="s">
        <v>58</v>
      </c>
      <c r="E3110">
        <v>2014</v>
      </c>
      <c r="F3110">
        <v>106</v>
      </c>
      <c r="G3110" t="s">
        <v>15021</v>
      </c>
      <c r="H3110" t="s">
        <v>15023</v>
      </c>
      <c r="I3110" s="4">
        <v>10000000</v>
      </c>
      <c r="J3110" s="4">
        <v>14479776</v>
      </c>
      <c r="K3110">
        <v>7</v>
      </c>
      <c r="L3110">
        <v>1.85</v>
      </c>
      <c r="M3110" t="s">
        <v>69</v>
      </c>
      <c r="N3110" t="s">
        <v>282</v>
      </c>
      <c r="O3110">
        <v>13000</v>
      </c>
      <c r="P3110" t="s">
        <v>81</v>
      </c>
      <c r="Q3110">
        <v>11000</v>
      </c>
      <c r="R3110" t="s">
        <v>3010</v>
      </c>
      <c r="S3110">
        <v>430</v>
      </c>
      <c r="T3110" t="s">
        <v>12509</v>
      </c>
      <c r="U3110">
        <v>309</v>
      </c>
      <c r="V3110">
        <v>20000</v>
      </c>
      <c r="W3110">
        <v>12418</v>
      </c>
      <c r="X3110">
        <v>3</v>
      </c>
      <c r="Y3110">
        <v>55539</v>
      </c>
      <c r="Z3110">
        <v>325</v>
      </c>
      <c r="AA3110">
        <v>147</v>
      </c>
      <c r="AB3110" t="s">
        <v>15024</v>
      </c>
    </row>
    <row r="3111" spans="1:28" x14ac:dyDescent="0.3">
      <c r="A3111" s="4" t="s">
        <v>15025</v>
      </c>
      <c r="B3111" t="s">
        <v>67</v>
      </c>
      <c r="C3111" t="s">
        <v>68</v>
      </c>
      <c r="D3111" t="s">
        <v>58</v>
      </c>
      <c r="E3111">
        <v>1998</v>
      </c>
      <c r="F3111">
        <v>100</v>
      </c>
      <c r="G3111" t="s">
        <v>5967</v>
      </c>
      <c r="H3111" t="s">
        <v>15026</v>
      </c>
      <c r="I3111" s="4">
        <v>10000000</v>
      </c>
      <c r="J3111" s="4">
        <v>9801782</v>
      </c>
      <c r="K3111">
        <v>6.3</v>
      </c>
      <c r="L3111">
        <v>1.85</v>
      </c>
      <c r="M3111" t="s">
        <v>612</v>
      </c>
      <c r="N3111" t="s">
        <v>252</v>
      </c>
      <c r="O3111">
        <v>532</v>
      </c>
      <c r="P3111" t="s">
        <v>277</v>
      </c>
      <c r="Q3111">
        <v>4000</v>
      </c>
      <c r="R3111" t="s">
        <v>8498</v>
      </c>
      <c r="S3111">
        <v>796</v>
      </c>
      <c r="T3111" t="s">
        <v>557</v>
      </c>
      <c r="U3111">
        <v>711</v>
      </c>
      <c r="V3111">
        <v>0</v>
      </c>
      <c r="W3111">
        <v>6046</v>
      </c>
      <c r="X3111">
        <v>0</v>
      </c>
      <c r="Y3111">
        <v>39331</v>
      </c>
      <c r="Z3111">
        <v>100</v>
      </c>
      <c r="AA3111">
        <v>481</v>
      </c>
      <c r="AB3111" t="s">
        <v>15027</v>
      </c>
    </row>
    <row r="3112" spans="1:28" x14ac:dyDescent="0.3">
      <c r="A3112" s="4" t="s">
        <v>15028</v>
      </c>
      <c r="B3112" t="s">
        <v>67</v>
      </c>
      <c r="C3112" t="s">
        <v>68</v>
      </c>
      <c r="D3112" t="s">
        <v>58</v>
      </c>
      <c r="E3112">
        <v>2004</v>
      </c>
      <c r="F3112">
        <v>89</v>
      </c>
      <c r="G3112" t="s">
        <v>1700</v>
      </c>
      <c r="H3112" t="s">
        <v>15029</v>
      </c>
      <c r="I3112" s="4">
        <v>10000000</v>
      </c>
      <c r="J3112" s="4">
        <v>8070311</v>
      </c>
      <c r="K3112">
        <v>5.3</v>
      </c>
      <c r="L3112">
        <v>1.85</v>
      </c>
      <c r="M3112" t="s">
        <v>122</v>
      </c>
      <c r="N3112" t="s">
        <v>12333</v>
      </c>
      <c r="O3112">
        <v>18</v>
      </c>
      <c r="P3112" t="s">
        <v>545</v>
      </c>
      <c r="Q3112">
        <v>7000</v>
      </c>
      <c r="R3112" t="s">
        <v>5902</v>
      </c>
      <c r="S3112">
        <v>2000</v>
      </c>
      <c r="T3112" t="s">
        <v>2394</v>
      </c>
      <c r="U3112">
        <v>2000</v>
      </c>
      <c r="V3112">
        <v>0</v>
      </c>
      <c r="W3112">
        <v>13626</v>
      </c>
      <c r="X3112">
        <v>9</v>
      </c>
      <c r="Y3112">
        <v>12706</v>
      </c>
      <c r="Z3112">
        <v>52</v>
      </c>
      <c r="AA3112">
        <v>75</v>
      </c>
      <c r="AB3112" t="s">
        <v>15030</v>
      </c>
    </row>
    <row r="3113" spans="1:28" x14ac:dyDescent="0.3">
      <c r="A3113" s="4" t="s">
        <v>15031</v>
      </c>
      <c r="B3113" t="s">
        <v>67</v>
      </c>
      <c r="C3113" t="s">
        <v>68</v>
      </c>
      <c r="D3113" t="s">
        <v>58</v>
      </c>
      <c r="E3113">
        <v>1984</v>
      </c>
      <c r="F3113">
        <v>114</v>
      </c>
      <c r="G3113" t="s">
        <v>878</v>
      </c>
      <c r="H3113" t="s">
        <v>15032</v>
      </c>
      <c r="I3113" s="4">
        <v>10000000</v>
      </c>
      <c r="J3113" s="4" t="s">
        <v>24161</v>
      </c>
      <c r="K3113">
        <v>6.8</v>
      </c>
      <c r="L3113">
        <v>1.85</v>
      </c>
      <c r="M3113" t="s">
        <v>612</v>
      </c>
      <c r="N3113" t="s">
        <v>2265</v>
      </c>
      <c r="O3113">
        <v>0</v>
      </c>
      <c r="P3113" t="s">
        <v>1408</v>
      </c>
      <c r="Q3113">
        <v>537</v>
      </c>
      <c r="R3113" t="s">
        <v>11891</v>
      </c>
      <c r="S3113">
        <v>376</v>
      </c>
      <c r="T3113" t="s">
        <v>3498</v>
      </c>
      <c r="U3113">
        <v>298</v>
      </c>
      <c r="V3113">
        <v>0</v>
      </c>
      <c r="W3113">
        <v>1856</v>
      </c>
      <c r="X3113">
        <v>0</v>
      </c>
      <c r="Y3113">
        <v>20113</v>
      </c>
      <c r="Z3113">
        <v>98</v>
      </c>
      <c r="AA3113">
        <v>178</v>
      </c>
      <c r="AB3113" t="s">
        <v>15033</v>
      </c>
    </row>
    <row r="3114" spans="1:28" x14ac:dyDescent="0.3">
      <c r="A3114" s="4" t="s">
        <v>15035</v>
      </c>
      <c r="B3114" t="s">
        <v>67</v>
      </c>
      <c r="C3114" t="s">
        <v>68</v>
      </c>
      <c r="D3114" t="s">
        <v>58</v>
      </c>
      <c r="E3114">
        <v>2010</v>
      </c>
      <c r="F3114">
        <v>95</v>
      </c>
      <c r="G3114" t="s">
        <v>1445</v>
      </c>
      <c r="H3114" t="s">
        <v>15036</v>
      </c>
      <c r="I3114" s="4">
        <v>10000000</v>
      </c>
      <c r="J3114" s="4">
        <v>8460995</v>
      </c>
      <c r="K3114">
        <v>5.5</v>
      </c>
      <c r="L3114">
        <v>2.35</v>
      </c>
      <c r="M3114" t="s">
        <v>612</v>
      </c>
      <c r="N3114" t="s">
        <v>9826</v>
      </c>
      <c r="O3114">
        <v>434</v>
      </c>
      <c r="P3114" t="s">
        <v>15034</v>
      </c>
      <c r="Q3114">
        <v>1000</v>
      </c>
      <c r="R3114" t="s">
        <v>2120</v>
      </c>
      <c r="S3114">
        <v>622</v>
      </c>
      <c r="T3114" t="s">
        <v>6358</v>
      </c>
      <c r="U3114">
        <v>472</v>
      </c>
      <c r="V3114">
        <v>0</v>
      </c>
      <c r="W3114">
        <v>2618</v>
      </c>
      <c r="X3114">
        <v>3</v>
      </c>
      <c r="Y3114">
        <v>35888</v>
      </c>
      <c r="Z3114">
        <v>163</v>
      </c>
      <c r="AA3114">
        <v>125</v>
      </c>
      <c r="AB3114" t="s">
        <v>15037</v>
      </c>
    </row>
    <row r="3115" spans="1:28" x14ac:dyDescent="0.3">
      <c r="A3115" s="4" t="s">
        <v>15038</v>
      </c>
      <c r="B3115" t="s">
        <v>67</v>
      </c>
      <c r="C3115" t="s">
        <v>86</v>
      </c>
      <c r="D3115" t="s">
        <v>58</v>
      </c>
      <c r="E3115">
        <v>2002</v>
      </c>
      <c r="F3115">
        <v>97</v>
      </c>
      <c r="G3115" t="s">
        <v>2144</v>
      </c>
      <c r="H3115" t="s">
        <v>15039</v>
      </c>
      <c r="I3115" s="4">
        <v>10000000</v>
      </c>
      <c r="J3115" s="4">
        <v>8111360</v>
      </c>
      <c r="K3115">
        <v>7.4</v>
      </c>
      <c r="L3115">
        <v>1.85</v>
      </c>
      <c r="M3115" t="s">
        <v>612</v>
      </c>
      <c r="N3115" t="s">
        <v>5647</v>
      </c>
      <c r="O3115">
        <v>350</v>
      </c>
      <c r="P3115" t="s">
        <v>4138</v>
      </c>
      <c r="Q3115">
        <v>460</v>
      </c>
      <c r="R3115" t="s">
        <v>1688</v>
      </c>
      <c r="S3115">
        <v>372</v>
      </c>
      <c r="T3115" t="s">
        <v>12395</v>
      </c>
      <c r="U3115">
        <v>250</v>
      </c>
      <c r="V3115">
        <v>0</v>
      </c>
      <c r="W3115">
        <v>1334</v>
      </c>
      <c r="X3115">
        <v>1</v>
      </c>
      <c r="Y3115">
        <v>34848</v>
      </c>
      <c r="Z3115">
        <v>137</v>
      </c>
      <c r="AA3115">
        <v>203</v>
      </c>
      <c r="AB3115" t="s">
        <v>15040</v>
      </c>
    </row>
    <row r="3116" spans="1:28" x14ac:dyDescent="0.3">
      <c r="A3116" s="4" t="s">
        <v>15041</v>
      </c>
      <c r="B3116" t="s">
        <v>67</v>
      </c>
      <c r="C3116" t="s">
        <v>68</v>
      </c>
      <c r="D3116" t="s">
        <v>58</v>
      </c>
      <c r="E3116">
        <v>2013</v>
      </c>
      <c r="F3116">
        <v>94</v>
      </c>
      <c r="G3116" t="s">
        <v>10</v>
      </c>
      <c r="H3116" t="s">
        <v>15042</v>
      </c>
      <c r="I3116" s="4">
        <v>6000000</v>
      </c>
      <c r="J3116" s="4">
        <v>8828771</v>
      </c>
      <c r="K3116">
        <v>4.3</v>
      </c>
      <c r="L3116">
        <v>1.85</v>
      </c>
      <c r="M3116" t="s">
        <v>612</v>
      </c>
      <c r="N3116" t="s">
        <v>8752</v>
      </c>
      <c r="O3116">
        <v>0</v>
      </c>
      <c r="P3116" t="s">
        <v>290</v>
      </c>
      <c r="Q3116">
        <v>20000</v>
      </c>
      <c r="R3116" t="s">
        <v>240</v>
      </c>
      <c r="S3116">
        <v>14000</v>
      </c>
      <c r="T3116" t="s">
        <v>2531</v>
      </c>
      <c r="U3116">
        <v>3000</v>
      </c>
      <c r="V3116">
        <v>25000</v>
      </c>
      <c r="W3116">
        <v>41059</v>
      </c>
      <c r="X3116">
        <v>10</v>
      </c>
      <c r="Y3116">
        <v>79146</v>
      </c>
      <c r="Z3116">
        <v>180</v>
      </c>
      <c r="AA3116">
        <v>352</v>
      </c>
      <c r="AB3116" t="s">
        <v>15043</v>
      </c>
    </row>
    <row r="3117" spans="1:28" x14ac:dyDescent="0.3">
      <c r="A3117" s="4" t="s">
        <v>15045</v>
      </c>
      <c r="B3117" t="s">
        <v>67</v>
      </c>
      <c r="C3117" t="s">
        <v>68</v>
      </c>
      <c r="D3117" t="s">
        <v>58</v>
      </c>
      <c r="E3117">
        <v>2008</v>
      </c>
      <c r="F3117">
        <v>95</v>
      </c>
      <c r="G3117" t="s">
        <v>3643</v>
      </c>
      <c r="H3117" t="s">
        <v>15046</v>
      </c>
      <c r="I3117" s="4">
        <v>10000000</v>
      </c>
      <c r="J3117" s="4">
        <v>7563670</v>
      </c>
      <c r="K3117">
        <v>5.2</v>
      </c>
      <c r="L3117">
        <v>2.35</v>
      </c>
      <c r="M3117" t="s">
        <v>69</v>
      </c>
      <c r="N3117" t="s">
        <v>15044</v>
      </c>
      <c r="O3117">
        <v>4</v>
      </c>
      <c r="P3117" t="s">
        <v>1171</v>
      </c>
      <c r="Q3117">
        <v>939</v>
      </c>
      <c r="R3117" t="s">
        <v>9884</v>
      </c>
      <c r="S3117">
        <v>702</v>
      </c>
      <c r="T3117" t="s">
        <v>7903</v>
      </c>
      <c r="U3117">
        <v>655</v>
      </c>
      <c r="V3117">
        <v>518</v>
      </c>
      <c r="W3117">
        <v>3651</v>
      </c>
      <c r="X3117">
        <v>0</v>
      </c>
      <c r="Y3117">
        <v>21268</v>
      </c>
      <c r="Z3117">
        <v>100</v>
      </c>
      <c r="AA3117">
        <v>53</v>
      </c>
      <c r="AB3117" t="s">
        <v>15047</v>
      </c>
    </row>
    <row r="3118" spans="1:28" x14ac:dyDescent="0.3">
      <c r="A3118" s="4" t="s">
        <v>15050</v>
      </c>
      <c r="B3118" t="s">
        <v>67</v>
      </c>
      <c r="C3118" t="s">
        <v>68</v>
      </c>
      <c r="D3118" t="s">
        <v>24160</v>
      </c>
      <c r="E3118">
        <v>2012</v>
      </c>
      <c r="F3118">
        <v>101</v>
      </c>
      <c r="G3118" t="s">
        <v>15049</v>
      </c>
      <c r="H3118" t="s">
        <v>15052</v>
      </c>
      <c r="I3118" s="4">
        <v>10000000</v>
      </c>
      <c r="J3118" s="4">
        <v>6619173</v>
      </c>
      <c r="K3118">
        <v>6.7</v>
      </c>
      <c r="L3118">
        <v>2.35</v>
      </c>
      <c r="M3118" t="s">
        <v>612</v>
      </c>
      <c r="N3118" t="s">
        <v>15048</v>
      </c>
      <c r="O3118">
        <v>63</v>
      </c>
      <c r="P3118" t="s">
        <v>545</v>
      </c>
      <c r="Q3118">
        <v>7000</v>
      </c>
      <c r="R3118" t="s">
        <v>12031</v>
      </c>
      <c r="S3118">
        <v>353</v>
      </c>
      <c r="T3118" t="s">
        <v>15051</v>
      </c>
      <c r="U3118">
        <v>172</v>
      </c>
      <c r="V3118">
        <v>25000</v>
      </c>
      <c r="W3118">
        <v>7747</v>
      </c>
      <c r="X3118">
        <v>2</v>
      </c>
      <c r="Y3118">
        <v>87203</v>
      </c>
      <c r="Z3118">
        <v>265</v>
      </c>
      <c r="AA3118">
        <v>221</v>
      </c>
      <c r="AB3118" t="s">
        <v>15053</v>
      </c>
    </row>
    <row r="3119" spans="1:28" x14ac:dyDescent="0.3">
      <c r="A3119" s="4" t="s">
        <v>15054</v>
      </c>
      <c r="B3119" t="s">
        <v>67</v>
      </c>
      <c r="C3119" t="s">
        <v>68</v>
      </c>
      <c r="D3119" t="s">
        <v>58</v>
      </c>
      <c r="E3119">
        <v>2011</v>
      </c>
      <c r="F3119">
        <v>87</v>
      </c>
      <c r="G3119" t="s">
        <v>10</v>
      </c>
      <c r="H3119" t="s">
        <v>15055</v>
      </c>
      <c r="I3119" s="4" t="s">
        <v>24161</v>
      </c>
      <c r="J3119" s="4">
        <v>6857503</v>
      </c>
      <c r="K3119">
        <v>6.3</v>
      </c>
      <c r="L3119">
        <v>1.85</v>
      </c>
      <c r="M3119" t="s">
        <v>612</v>
      </c>
      <c r="N3119" t="s">
        <v>8937</v>
      </c>
      <c r="O3119">
        <v>44</v>
      </c>
      <c r="P3119" t="s">
        <v>4480</v>
      </c>
      <c r="Q3119">
        <v>1000</v>
      </c>
      <c r="R3119" t="s">
        <v>1171</v>
      </c>
      <c r="S3119">
        <v>939</v>
      </c>
      <c r="T3119" t="s">
        <v>4995</v>
      </c>
      <c r="U3119">
        <v>727</v>
      </c>
      <c r="V3119">
        <v>0</v>
      </c>
      <c r="W3119">
        <v>4769</v>
      </c>
      <c r="X3119">
        <v>1</v>
      </c>
      <c r="Y3119">
        <v>32697</v>
      </c>
      <c r="Z3119">
        <v>212</v>
      </c>
      <c r="AA3119">
        <v>85</v>
      </c>
      <c r="AB3119" t="s">
        <v>15056</v>
      </c>
    </row>
    <row r="3120" spans="1:28" x14ac:dyDescent="0.3">
      <c r="A3120" s="4" t="s">
        <v>24116</v>
      </c>
      <c r="B3120" t="s">
        <v>67</v>
      </c>
      <c r="C3120" t="s">
        <v>68</v>
      </c>
      <c r="D3120" t="s">
        <v>58</v>
      </c>
      <c r="E3120" t="s">
        <v>24161</v>
      </c>
      <c r="F3120">
        <v>40</v>
      </c>
      <c r="G3120" t="s">
        <v>11265</v>
      </c>
      <c r="H3120" t="s">
        <v>15059</v>
      </c>
      <c r="I3120" s="4" t="s">
        <v>24161</v>
      </c>
      <c r="J3120" s="4" t="s">
        <v>24161</v>
      </c>
      <c r="K3120">
        <v>7.9</v>
      </c>
      <c r="L3120">
        <v>1.78</v>
      </c>
      <c r="M3120" t="s">
        <v>1150</v>
      </c>
      <c r="N3120" t="s">
        <v>24161</v>
      </c>
      <c r="O3120" t="s">
        <v>24161</v>
      </c>
      <c r="P3120" t="s">
        <v>15057</v>
      </c>
      <c r="Q3120">
        <v>1000</v>
      </c>
      <c r="R3120" t="s">
        <v>1353</v>
      </c>
      <c r="S3120">
        <v>722</v>
      </c>
      <c r="T3120" t="s">
        <v>15058</v>
      </c>
      <c r="U3120">
        <v>476</v>
      </c>
      <c r="V3120">
        <v>0</v>
      </c>
      <c r="W3120">
        <v>2198</v>
      </c>
      <c r="X3120">
        <v>2</v>
      </c>
      <c r="Y3120">
        <v>111506</v>
      </c>
      <c r="Z3120">
        <v>68</v>
      </c>
      <c r="AA3120">
        <v>173</v>
      </c>
      <c r="AB3120" t="s">
        <v>15060</v>
      </c>
    </row>
    <row r="3121" spans="1:28" x14ac:dyDescent="0.3">
      <c r="A3121" s="4" t="s">
        <v>15061</v>
      </c>
      <c r="B3121" t="s">
        <v>67</v>
      </c>
      <c r="C3121" t="s">
        <v>68</v>
      </c>
      <c r="D3121" t="s">
        <v>24160</v>
      </c>
      <c r="E3121">
        <v>1998</v>
      </c>
      <c r="F3121">
        <v>101</v>
      </c>
      <c r="G3121" t="s">
        <v>1954</v>
      </c>
      <c r="H3121" t="s">
        <v>15062</v>
      </c>
      <c r="I3121" s="4">
        <v>7500000</v>
      </c>
      <c r="J3121" s="4">
        <v>6712241</v>
      </c>
      <c r="K3121">
        <v>8.6</v>
      </c>
      <c r="L3121">
        <v>1.85</v>
      </c>
      <c r="M3121" t="s">
        <v>612</v>
      </c>
      <c r="N3121" t="s">
        <v>7736</v>
      </c>
      <c r="O3121">
        <v>194</v>
      </c>
      <c r="P3121" t="s">
        <v>2103</v>
      </c>
      <c r="Q3121">
        <v>1000</v>
      </c>
      <c r="R3121" t="s">
        <v>7738</v>
      </c>
      <c r="S3121">
        <v>816</v>
      </c>
      <c r="T3121" t="s">
        <v>1344</v>
      </c>
      <c r="U3121">
        <v>602</v>
      </c>
      <c r="V3121">
        <v>35000</v>
      </c>
      <c r="W3121">
        <v>3858</v>
      </c>
      <c r="X3121">
        <v>2</v>
      </c>
      <c r="Y3121">
        <v>782437</v>
      </c>
      <c r="Z3121">
        <v>162</v>
      </c>
      <c r="AA3121">
        <v>1420</v>
      </c>
      <c r="AB3121" t="s">
        <v>15063</v>
      </c>
    </row>
    <row r="3122" spans="1:28" x14ac:dyDescent="0.3">
      <c r="A3122" s="4" t="s">
        <v>15066</v>
      </c>
      <c r="B3122" t="s">
        <v>67</v>
      </c>
      <c r="C3122" t="s">
        <v>68</v>
      </c>
      <c r="D3122" t="s">
        <v>58</v>
      </c>
      <c r="E3122">
        <v>2012</v>
      </c>
      <c r="F3122">
        <v>82</v>
      </c>
      <c r="G3122" t="s">
        <v>4909</v>
      </c>
      <c r="H3122" t="s">
        <v>15068</v>
      </c>
      <c r="I3122" s="4">
        <v>10000000</v>
      </c>
      <c r="J3122" s="4">
        <v>6842058</v>
      </c>
      <c r="K3122">
        <v>6.1</v>
      </c>
      <c r="L3122">
        <v>2.35</v>
      </c>
      <c r="M3122" t="s">
        <v>612</v>
      </c>
      <c r="N3122" t="s">
        <v>15064</v>
      </c>
      <c r="O3122">
        <v>87</v>
      </c>
      <c r="P3122" t="s">
        <v>3157</v>
      </c>
      <c r="Q3122">
        <v>1000</v>
      </c>
      <c r="R3122" t="s">
        <v>15065</v>
      </c>
      <c r="S3122">
        <v>581</v>
      </c>
      <c r="T3122" t="s">
        <v>15067</v>
      </c>
      <c r="U3122">
        <v>444</v>
      </c>
      <c r="V3122">
        <v>14000</v>
      </c>
      <c r="W3122">
        <v>3818</v>
      </c>
      <c r="X3122">
        <v>0</v>
      </c>
      <c r="Y3122">
        <v>36029</v>
      </c>
      <c r="Z3122">
        <v>147</v>
      </c>
      <c r="AA3122">
        <v>99</v>
      </c>
      <c r="AB3122" t="s">
        <v>15069</v>
      </c>
    </row>
    <row r="3123" spans="1:28" x14ac:dyDescent="0.3">
      <c r="A3123" s="4" t="s">
        <v>15071</v>
      </c>
      <c r="B3123" t="s">
        <v>67</v>
      </c>
      <c r="C3123" t="s">
        <v>68</v>
      </c>
      <c r="D3123" t="s">
        <v>58</v>
      </c>
      <c r="E3123">
        <v>2004</v>
      </c>
      <c r="F3123">
        <v>74</v>
      </c>
      <c r="G3123" t="s">
        <v>8002</v>
      </c>
      <c r="H3123" t="s">
        <v>15072</v>
      </c>
      <c r="I3123" s="4">
        <v>10000000</v>
      </c>
      <c r="J3123" s="4">
        <v>6491350</v>
      </c>
      <c r="K3123">
        <v>5.8</v>
      </c>
      <c r="L3123">
        <v>1.85</v>
      </c>
      <c r="M3123" t="s">
        <v>122</v>
      </c>
      <c r="N3123" t="s">
        <v>15070</v>
      </c>
      <c r="O3123">
        <v>0</v>
      </c>
      <c r="P3123" t="s">
        <v>1406</v>
      </c>
      <c r="Q3123">
        <v>886</v>
      </c>
      <c r="R3123" t="s">
        <v>288</v>
      </c>
      <c r="S3123">
        <v>808</v>
      </c>
      <c r="T3123" t="s">
        <v>3040</v>
      </c>
      <c r="U3123">
        <v>719</v>
      </c>
      <c r="V3123">
        <v>49</v>
      </c>
      <c r="W3123">
        <v>5139</v>
      </c>
      <c r="X3123">
        <v>0</v>
      </c>
      <c r="Y3123">
        <v>1231</v>
      </c>
      <c r="Z3123">
        <v>33</v>
      </c>
      <c r="AA3123">
        <v>26</v>
      </c>
      <c r="AB3123" t="s">
        <v>15073</v>
      </c>
    </row>
    <row r="3124" spans="1:28" x14ac:dyDescent="0.3">
      <c r="A3124" s="4" t="s">
        <v>15078</v>
      </c>
      <c r="B3124" t="s">
        <v>1486</v>
      </c>
      <c r="C3124" t="s">
        <v>295</v>
      </c>
      <c r="D3124" t="s">
        <v>58</v>
      </c>
      <c r="E3124">
        <v>1998</v>
      </c>
      <c r="F3124">
        <v>130</v>
      </c>
      <c r="G3124" t="s">
        <v>15076</v>
      </c>
      <c r="H3124" t="s">
        <v>15080</v>
      </c>
      <c r="I3124" s="4">
        <v>10000000</v>
      </c>
      <c r="J3124" s="4">
        <v>9473382</v>
      </c>
      <c r="K3124">
        <v>7.7</v>
      </c>
      <c r="L3124">
        <v>1.85</v>
      </c>
      <c r="M3124" t="s">
        <v>612</v>
      </c>
      <c r="N3124" t="s">
        <v>15074</v>
      </c>
      <c r="O3124">
        <v>63</v>
      </c>
      <c r="P3124" t="s">
        <v>15077</v>
      </c>
      <c r="Q3124">
        <v>24</v>
      </c>
      <c r="R3124" t="s">
        <v>15075</v>
      </c>
      <c r="S3124">
        <v>3</v>
      </c>
      <c r="T3124" t="s">
        <v>15079</v>
      </c>
      <c r="U3124">
        <v>2</v>
      </c>
      <c r="V3124">
        <v>0</v>
      </c>
      <c r="W3124">
        <v>29</v>
      </c>
      <c r="X3124">
        <v>3</v>
      </c>
      <c r="Y3124">
        <v>26832</v>
      </c>
      <c r="Z3124">
        <v>94</v>
      </c>
      <c r="AA3124">
        <v>247</v>
      </c>
      <c r="AB3124" t="s">
        <v>15081</v>
      </c>
    </row>
    <row r="3125" spans="1:28" x14ac:dyDescent="0.3">
      <c r="A3125" s="4" t="s">
        <v>15082</v>
      </c>
      <c r="B3125" t="s">
        <v>67</v>
      </c>
      <c r="C3125" t="s">
        <v>1487</v>
      </c>
      <c r="D3125" t="s">
        <v>58</v>
      </c>
      <c r="E3125">
        <v>1999</v>
      </c>
      <c r="F3125">
        <v>112</v>
      </c>
      <c r="G3125" t="s">
        <v>1566</v>
      </c>
      <c r="H3125" t="s">
        <v>15083</v>
      </c>
      <c r="I3125" s="4">
        <v>10000000</v>
      </c>
      <c r="J3125" s="4">
        <v>6197866</v>
      </c>
      <c r="K3125">
        <v>8</v>
      </c>
      <c r="L3125">
        <v>2.35</v>
      </c>
      <c r="M3125" t="s">
        <v>304</v>
      </c>
      <c r="N3125" t="s">
        <v>5877</v>
      </c>
      <c r="O3125">
        <v>0</v>
      </c>
      <c r="P3125" t="s">
        <v>5110</v>
      </c>
      <c r="Q3125">
        <v>874</v>
      </c>
      <c r="R3125" t="s">
        <v>11882</v>
      </c>
      <c r="S3125">
        <v>262</v>
      </c>
      <c r="T3125" t="s">
        <v>13867</v>
      </c>
      <c r="U3125">
        <v>201</v>
      </c>
      <c r="V3125">
        <v>0</v>
      </c>
      <c r="W3125">
        <v>1351</v>
      </c>
      <c r="X3125">
        <v>0</v>
      </c>
      <c r="Y3125">
        <v>63733</v>
      </c>
      <c r="Z3125">
        <v>143</v>
      </c>
      <c r="AA3125">
        <v>414</v>
      </c>
      <c r="AB3125" t="s">
        <v>15084</v>
      </c>
    </row>
    <row r="3126" spans="1:28" x14ac:dyDescent="0.3">
      <c r="A3126" s="4" t="s">
        <v>15087</v>
      </c>
      <c r="B3126" t="s">
        <v>67</v>
      </c>
      <c r="C3126" t="s">
        <v>68</v>
      </c>
      <c r="D3126" t="s">
        <v>58</v>
      </c>
      <c r="E3126">
        <v>2002</v>
      </c>
      <c r="F3126">
        <v>96</v>
      </c>
      <c r="G3126" t="s">
        <v>15086</v>
      </c>
      <c r="H3126" t="s">
        <v>15088</v>
      </c>
      <c r="I3126" s="4">
        <v>10000000</v>
      </c>
      <c r="J3126" s="4">
        <v>6044618</v>
      </c>
      <c r="K3126">
        <v>5.6</v>
      </c>
      <c r="L3126">
        <v>2.35</v>
      </c>
      <c r="M3126" t="s">
        <v>612</v>
      </c>
      <c r="N3126" t="s">
        <v>15085</v>
      </c>
      <c r="O3126">
        <v>9</v>
      </c>
      <c r="P3126" t="s">
        <v>4842</v>
      </c>
      <c r="Q3126">
        <v>12000</v>
      </c>
      <c r="R3126" t="s">
        <v>107</v>
      </c>
      <c r="S3126">
        <v>11000</v>
      </c>
      <c r="T3126" t="s">
        <v>8296</v>
      </c>
      <c r="U3126">
        <v>934</v>
      </c>
      <c r="V3126">
        <v>398</v>
      </c>
      <c r="W3126">
        <v>26961</v>
      </c>
      <c r="X3126">
        <v>1</v>
      </c>
      <c r="Y3126">
        <v>6200</v>
      </c>
      <c r="Z3126">
        <v>38</v>
      </c>
      <c r="AA3126">
        <v>92</v>
      </c>
      <c r="AB3126" t="s">
        <v>15089</v>
      </c>
    </row>
    <row r="3127" spans="1:28" x14ac:dyDescent="0.3">
      <c r="A3127" s="4" t="s">
        <v>15091</v>
      </c>
      <c r="B3127" t="s">
        <v>67</v>
      </c>
      <c r="C3127" t="s">
        <v>68</v>
      </c>
      <c r="D3127" t="s">
        <v>58</v>
      </c>
      <c r="E3127">
        <v>2013</v>
      </c>
      <c r="F3127">
        <v>89</v>
      </c>
      <c r="G3127" t="s">
        <v>2545</v>
      </c>
      <c r="H3127" t="s">
        <v>15092</v>
      </c>
      <c r="I3127" s="4">
        <v>10000000</v>
      </c>
      <c r="J3127" s="4">
        <v>7764027</v>
      </c>
      <c r="K3127">
        <v>6.7</v>
      </c>
      <c r="L3127">
        <v>2.35</v>
      </c>
      <c r="M3127" t="s">
        <v>612</v>
      </c>
      <c r="N3127" t="s">
        <v>15090</v>
      </c>
      <c r="O3127">
        <v>0</v>
      </c>
      <c r="P3127" t="s">
        <v>7027</v>
      </c>
      <c r="Q3127">
        <v>628</v>
      </c>
      <c r="R3127" t="s">
        <v>3550</v>
      </c>
      <c r="S3127">
        <v>497</v>
      </c>
      <c r="T3127" t="s">
        <v>14785</v>
      </c>
      <c r="U3127">
        <v>322</v>
      </c>
      <c r="V3127">
        <v>0</v>
      </c>
      <c r="W3127">
        <v>2061</v>
      </c>
      <c r="X3127">
        <v>0</v>
      </c>
      <c r="Y3127">
        <v>38459</v>
      </c>
      <c r="Z3127">
        <v>126</v>
      </c>
      <c r="AA3127">
        <v>119</v>
      </c>
      <c r="AB3127" t="s">
        <v>15093</v>
      </c>
    </row>
    <row r="3128" spans="1:28" x14ac:dyDescent="0.3">
      <c r="A3128" s="4" t="s">
        <v>15096</v>
      </c>
      <c r="B3128" t="s">
        <v>67</v>
      </c>
      <c r="C3128" t="s">
        <v>86</v>
      </c>
      <c r="D3128" t="s">
        <v>58</v>
      </c>
      <c r="E3128">
        <v>2007</v>
      </c>
      <c r="F3128">
        <v>100</v>
      </c>
      <c r="G3128" t="s">
        <v>3908</v>
      </c>
      <c r="H3128" t="s">
        <v>15098</v>
      </c>
      <c r="I3128" s="4" t="s">
        <v>24161</v>
      </c>
      <c r="J3128" s="4">
        <v>5998971</v>
      </c>
      <c r="K3128">
        <v>6.6</v>
      </c>
      <c r="L3128">
        <v>2.35</v>
      </c>
      <c r="M3128" t="s">
        <v>69</v>
      </c>
      <c r="N3128" t="s">
        <v>15094</v>
      </c>
      <c r="O3128">
        <v>0</v>
      </c>
      <c r="P3128" t="s">
        <v>6089</v>
      </c>
      <c r="Q3128">
        <v>427</v>
      </c>
      <c r="R3128" t="s">
        <v>15095</v>
      </c>
      <c r="S3128">
        <v>269</v>
      </c>
      <c r="T3128" t="s">
        <v>15097</v>
      </c>
      <c r="U3128">
        <v>231</v>
      </c>
      <c r="V3128">
        <v>0</v>
      </c>
      <c r="W3128">
        <v>1022</v>
      </c>
      <c r="X3128">
        <v>0</v>
      </c>
      <c r="Y3128">
        <v>58509</v>
      </c>
      <c r="Z3128">
        <v>168</v>
      </c>
      <c r="AA3128">
        <v>143</v>
      </c>
      <c r="AB3128" t="s">
        <v>15099</v>
      </c>
    </row>
    <row r="3129" spans="1:28" x14ac:dyDescent="0.3">
      <c r="A3129" s="4" t="s">
        <v>15101</v>
      </c>
      <c r="B3129" t="s">
        <v>67</v>
      </c>
      <c r="C3129" t="s">
        <v>68</v>
      </c>
      <c r="D3129" t="s">
        <v>58</v>
      </c>
      <c r="E3129">
        <v>1981</v>
      </c>
      <c r="F3129">
        <v>78</v>
      </c>
      <c r="G3129" t="s">
        <v>5483</v>
      </c>
      <c r="H3129" t="s">
        <v>15102</v>
      </c>
      <c r="I3129" s="4">
        <v>10000000</v>
      </c>
      <c r="J3129" s="4" t="s">
        <v>24161</v>
      </c>
      <c r="K3129">
        <v>4.2</v>
      </c>
      <c r="L3129">
        <v>2.35</v>
      </c>
      <c r="M3129" t="s">
        <v>122</v>
      </c>
      <c r="N3129" t="s">
        <v>15100</v>
      </c>
      <c r="O3129">
        <v>13</v>
      </c>
      <c r="P3129" t="s">
        <v>4887</v>
      </c>
      <c r="Q3129">
        <v>753</v>
      </c>
      <c r="R3129" t="s">
        <v>1922</v>
      </c>
      <c r="S3129">
        <v>695</v>
      </c>
      <c r="T3129" t="s">
        <v>11200</v>
      </c>
      <c r="U3129">
        <v>378</v>
      </c>
      <c r="V3129">
        <v>425</v>
      </c>
      <c r="W3129">
        <v>2791</v>
      </c>
      <c r="X3129">
        <v>0</v>
      </c>
      <c r="Y3129">
        <v>1040</v>
      </c>
      <c r="Z3129">
        <v>19</v>
      </c>
      <c r="AA3129">
        <v>31</v>
      </c>
      <c r="AB3129" t="s">
        <v>15103</v>
      </c>
    </row>
    <row r="3130" spans="1:28" x14ac:dyDescent="0.3">
      <c r="A3130" s="4" t="s">
        <v>15104</v>
      </c>
      <c r="B3130" t="s">
        <v>67</v>
      </c>
      <c r="C3130" t="s">
        <v>68</v>
      </c>
      <c r="D3130" t="s">
        <v>58</v>
      </c>
      <c r="E3130">
        <v>2014</v>
      </c>
      <c r="F3130">
        <v>121</v>
      </c>
      <c r="G3130" t="s">
        <v>19</v>
      </c>
      <c r="H3130" t="s">
        <v>15106</v>
      </c>
      <c r="I3130" s="4">
        <v>9000000</v>
      </c>
      <c r="J3130" s="4">
        <v>21569041</v>
      </c>
      <c r="K3130">
        <v>6.6</v>
      </c>
      <c r="L3130">
        <v>2.35</v>
      </c>
      <c r="M3130" t="s">
        <v>69</v>
      </c>
      <c r="N3130" t="s">
        <v>11042</v>
      </c>
      <c r="O3130">
        <v>57</v>
      </c>
      <c r="P3130" t="s">
        <v>1425</v>
      </c>
      <c r="Q3130">
        <v>1000</v>
      </c>
      <c r="R3130" t="s">
        <v>9786</v>
      </c>
      <c r="S3130">
        <v>837</v>
      </c>
      <c r="T3130" t="s">
        <v>15105</v>
      </c>
      <c r="U3130">
        <v>664</v>
      </c>
      <c r="V3130">
        <v>0</v>
      </c>
      <c r="W3130">
        <v>3745</v>
      </c>
      <c r="X3130">
        <v>2</v>
      </c>
      <c r="Y3130">
        <v>8058</v>
      </c>
      <c r="Z3130">
        <v>91</v>
      </c>
      <c r="AA3130">
        <v>57</v>
      </c>
      <c r="AB3130" t="s">
        <v>15107</v>
      </c>
    </row>
    <row r="3131" spans="1:28" x14ac:dyDescent="0.3">
      <c r="A3131" s="4" t="s">
        <v>15109</v>
      </c>
      <c r="B3131" t="s">
        <v>67</v>
      </c>
      <c r="C3131" t="s">
        <v>68</v>
      </c>
      <c r="D3131" t="s">
        <v>58</v>
      </c>
      <c r="E3131">
        <v>2001</v>
      </c>
      <c r="F3131">
        <v>85</v>
      </c>
      <c r="G3131" t="s">
        <v>2734</v>
      </c>
      <c r="H3131" t="s">
        <v>15110</v>
      </c>
      <c r="I3131" s="4">
        <v>16000000</v>
      </c>
      <c r="J3131" s="4">
        <v>4356743</v>
      </c>
      <c r="K3131">
        <v>4.0999999999999996</v>
      </c>
      <c r="L3131">
        <v>1.85</v>
      </c>
      <c r="M3131" t="s">
        <v>122</v>
      </c>
      <c r="N3131" t="s">
        <v>15108</v>
      </c>
      <c r="O3131">
        <v>49</v>
      </c>
      <c r="P3131" t="s">
        <v>3040</v>
      </c>
      <c r="Q3131">
        <v>719</v>
      </c>
      <c r="R3131" t="s">
        <v>7151</v>
      </c>
      <c r="S3131">
        <v>405</v>
      </c>
      <c r="T3131" t="s">
        <v>10830</v>
      </c>
      <c r="U3131">
        <v>401</v>
      </c>
      <c r="V3131">
        <v>0</v>
      </c>
      <c r="W3131">
        <v>2446</v>
      </c>
      <c r="X3131">
        <v>2</v>
      </c>
      <c r="Y3131">
        <v>3662</v>
      </c>
      <c r="Z3131">
        <v>46</v>
      </c>
      <c r="AA3131">
        <v>79</v>
      </c>
      <c r="AB3131" t="s">
        <v>15111</v>
      </c>
    </row>
    <row r="3132" spans="1:28" x14ac:dyDescent="0.3">
      <c r="A3132" s="4" t="s">
        <v>15114</v>
      </c>
      <c r="B3132" t="s">
        <v>67</v>
      </c>
      <c r="C3132" t="s">
        <v>68</v>
      </c>
      <c r="D3132" t="s">
        <v>58</v>
      </c>
      <c r="E3132">
        <v>2006</v>
      </c>
      <c r="F3132">
        <v>120</v>
      </c>
      <c r="G3132" t="s">
        <v>15113</v>
      </c>
      <c r="H3132" t="s">
        <v>15116</v>
      </c>
      <c r="I3132" s="4">
        <v>10000000</v>
      </c>
      <c r="J3132" s="4">
        <v>5484375</v>
      </c>
      <c r="K3132">
        <v>7.3</v>
      </c>
      <c r="L3132">
        <v>1.85</v>
      </c>
      <c r="M3132" t="s">
        <v>69</v>
      </c>
      <c r="N3132" t="s">
        <v>10000</v>
      </c>
      <c r="O3132">
        <v>0</v>
      </c>
      <c r="P3132" t="s">
        <v>88</v>
      </c>
      <c r="Q3132">
        <v>23000</v>
      </c>
      <c r="R3132" t="s">
        <v>15112</v>
      </c>
      <c r="S3132">
        <v>342</v>
      </c>
      <c r="T3132" t="s">
        <v>15115</v>
      </c>
      <c r="U3132">
        <v>294</v>
      </c>
      <c r="V3132">
        <v>0</v>
      </c>
      <c r="W3132">
        <v>24270</v>
      </c>
      <c r="X3132">
        <v>0</v>
      </c>
      <c r="Y3132">
        <v>84641</v>
      </c>
      <c r="Z3132">
        <v>198</v>
      </c>
      <c r="AA3132">
        <v>205</v>
      </c>
      <c r="AB3132" t="s">
        <v>15117</v>
      </c>
    </row>
    <row r="3133" spans="1:28" x14ac:dyDescent="0.3">
      <c r="A3133" s="4" t="s">
        <v>15119</v>
      </c>
      <c r="B3133" t="s">
        <v>67</v>
      </c>
      <c r="C3133" t="s">
        <v>68</v>
      </c>
      <c r="D3133" t="s">
        <v>58</v>
      </c>
      <c r="E3133">
        <v>2015</v>
      </c>
      <c r="F3133">
        <v>106</v>
      </c>
      <c r="G3133" t="s">
        <v>5510</v>
      </c>
      <c r="H3133" t="s">
        <v>15120</v>
      </c>
      <c r="I3133" s="4">
        <v>10000000</v>
      </c>
      <c r="J3133" s="4">
        <v>5348317</v>
      </c>
      <c r="K3133">
        <v>7.1</v>
      </c>
      <c r="L3133" t="s">
        <v>24161</v>
      </c>
      <c r="M3133" t="s">
        <v>612</v>
      </c>
      <c r="N3133" t="s">
        <v>15118</v>
      </c>
      <c r="O3133">
        <v>102</v>
      </c>
      <c r="P3133" t="s">
        <v>2400</v>
      </c>
      <c r="Q3133">
        <v>14000</v>
      </c>
      <c r="R3133" t="s">
        <v>776</v>
      </c>
      <c r="S3133">
        <v>3000</v>
      </c>
      <c r="T3133" t="s">
        <v>7778</v>
      </c>
      <c r="U3133">
        <v>970</v>
      </c>
      <c r="V3133">
        <v>0</v>
      </c>
      <c r="W3133">
        <v>18712</v>
      </c>
      <c r="X3133">
        <v>0</v>
      </c>
      <c r="Y3133">
        <v>20810</v>
      </c>
      <c r="Z3133">
        <v>139</v>
      </c>
      <c r="AA3133">
        <v>100</v>
      </c>
      <c r="AB3133" t="s">
        <v>15121</v>
      </c>
    </row>
    <row r="3134" spans="1:28" x14ac:dyDescent="0.3">
      <c r="A3134" s="4" t="s">
        <v>15124</v>
      </c>
      <c r="B3134" t="s">
        <v>67</v>
      </c>
      <c r="C3134" t="s">
        <v>68</v>
      </c>
      <c r="D3134" t="s">
        <v>58</v>
      </c>
      <c r="E3134">
        <v>2011</v>
      </c>
      <c r="F3134">
        <v>83</v>
      </c>
      <c r="G3134" t="s">
        <v>2545</v>
      </c>
      <c r="H3134" t="s">
        <v>15125</v>
      </c>
      <c r="I3134" s="4">
        <v>10000000</v>
      </c>
      <c r="J3134" s="4">
        <v>4244155</v>
      </c>
      <c r="K3134">
        <v>6.5</v>
      </c>
      <c r="L3134">
        <v>1.85</v>
      </c>
      <c r="M3134" t="s">
        <v>612</v>
      </c>
      <c r="N3134" t="s">
        <v>15122</v>
      </c>
      <c r="O3134">
        <v>157</v>
      </c>
      <c r="P3134" t="s">
        <v>261</v>
      </c>
      <c r="Q3134">
        <v>2000</v>
      </c>
      <c r="R3134" t="s">
        <v>15123</v>
      </c>
      <c r="S3134">
        <v>616</v>
      </c>
      <c r="T3134" t="s">
        <v>12653</v>
      </c>
      <c r="U3134">
        <v>581</v>
      </c>
      <c r="V3134">
        <v>0</v>
      </c>
      <c r="W3134">
        <v>3374</v>
      </c>
      <c r="X3134">
        <v>5</v>
      </c>
      <c r="Y3134">
        <v>56005</v>
      </c>
      <c r="Z3134">
        <v>182</v>
      </c>
      <c r="AA3134">
        <v>112</v>
      </c>
      <c r="AB3134" t="s">
        <v>15126</v>
      </c>
    </row>
    <row r="3135" spans="1:28" x14ac:dyDescent="0.3">
      <c r="A3135" s="4" t="s">
        <v>15130</v>
      </c>
      <c r="B3135" t="s">
        <v>9778</v>
      </c>
      <c r="C3135" t="s">
        <v>7085</v>
      </c>
      <c r="D3135" t="s">
        <v>58</v>
      </c>
      <c r="E3135">
        <v>2009</v>
      </c>
      <c r="F3135">
        <v>120</v>
      </c>
      <c r="G3135" t="s">
        <v>241</v>
      </c>
      <c r="H3135" t="s">
        <v>15132</v>
      </c>
      <c r="I3135" s="4">
        <v>10000000</v>
      </c>
      <c r="J3135" s="4">
        <v>5004648</v>
      </c>
      <c r="K3135">
        <v>7</v>
      </c>
      <c r="L3135">
        <v>1.85</v>
      </c>
      <c r="M3135" t="s">
        <v>612</v>
      </c>
      <c r="N3135" t="s">
        <v>15127</v>
      </c>
      <c r="O3135">
        <v>64</v>
      </c>
      <c r="P3135" t="s">
        <v>15129</v>
      </c>
      <c r="Q3135">
        <v>144</v>
      </c>
      <c r="R3135" t="s">
        <v>15128</v>
      </c>
      <c r="S3135">
        <v>110</v>
      </c>
      <c r="T3135" t="s">
        <v>15131</v>
      </c>
      <c r="U3135">
        <v>72</v>
      </c>
      <c r="V3135">
        <v>0</v>
      </c>
      <c r="W3135">
        <v>474</v>
      </c>
      <c r="X3135">
        <v>1</v>
      </c>
      <c r="Y3135">
        <v>14031</v>
      </c>
      <c r="Z3135">
        <v>181</v>
      </c>
      <c r="AA3135">
        <v>114</v>
      </c>
      <c r="AB3135" t="s">
        <v>15133</v>
      </c>
    </row>
    <row r="3136" spans="1:28" x14ac:dyDescent="0.3">
      <c r="A3136" s="4" t="s">
        <v>15135</v>
      </c>
      <c r="B3136" t="s">
        <v>67</v>
      </c>
      <c r="C3136" t="s">
        <v>68</v>
      </c>
      <c r="D3136" t="s">
        <v>58</v>
      </c>
      <c r="E3136">
        <v>2012</v>
      </c>
      <c r="F3136">
        <v>111</v>
      </c>
      <c r="G3136" t="s">
        <v>5567</v>
      </c>
      <c r="H3136" t="s">
        <v>15136</v>
      </c>
      <c r="I3136" s="4">
        <v>10000000</v>
      </c>
      <c r="J3136" s="4">
        <v>3333823</v>
      </c>
      <c r="K3136">
        <v>5.5</v>
      </c>
      <c r="L3136">
        <v>2.35</v>
      </c>
      <c r="M3136" t="s">
        <v>69</v>
      </c>
      <c r="N3136" t="s">
        <v>15134</v>
      </c>
      <c r="O3136">
        <v>60</v>
      </c>
      <c r="P3136" t="s">
        <v>5255</v>
      </c>
      <c r="Q3136">
        <v>823</v>
      </c>
      <c r="R3136" t="s">
        <v>888</v>
      </c>
      <c r="S3136">
        <v>759</v>
      </c>
      <c r="T3136" t="s">
        <v>11432</v>
      </c>
      <c r="U3136">
        <v>699</v>
      </c>
      <c r="V3136">
        <v>0</v>
      </c>
      <c r="W3136">
        <v>5262</v>
      </c>
      <c r="X3136">
        <v>0</v>
      </c>
      <c r="Y3136">
        <v>5612</v>
      </c>
      <c r="Z3136">
        <v>23</v>
      </c>
      <c r="AA3136">
        <v>122</v>
      </c>
      <c r="AB3136" t="s">
        <v>15137</v>
      </c>
    </row>
    <row r="3137" spans="1:28" x14ac:dyDescent="0.3">
      <c r="A3137" s="4" t="s">
        <v>15139</v>
      </c>
      <c r="B3137" t="s">
        <v>67</v>
      </c>
      <c r="C3137" t="s">
        <v>86</v>
      </c>
      <c r="D3137" t="s">
        <v>58</v>
      </c>
      <c r="E3137">
        <v>1993</v>
      </c>
      <c r="F3137">
        <v>100</v>
      </c>
      <c r="G3137" t="s">
        <v>491</v>
      </c>
      <c r="H3137" t="s">
        <v>15140</v>
      </c>
      <c r="I3137" s="4">
        <v>11500000</v>
      </c>
      <c r="J3137" s="4">
        <v>3275585</v>
      </c>
      <c r="K3137">
        <v>6.6</v>
      </c>
      <c r="L3137">
        <v>1.85</v>
      </c>
      <c r="M3137" t="s">
        <v>612</v>
      </c>
      <c r="N3137" t="s">
        <v>15138</v>
      </c>
      <c r="O3137">
        <v>34</v>
      </c>
      <c r="P3137" t="s">
        <v>467</v>
      </c>
      <c r="Q3137">
        <v>10000</v>
      </c>
      <c r="R3137" t="s">
        <v>1889</v>
      </c>
      <c r="S3137">
        <v>721</v>
      </c>
      <c r="T3137" t="s">
        <v>3175</v>
      </c>
      <c r="U3137">
        <v>541</v>
      </c>
      <c r="V3137">
        <v>561</v>
      </c>
      <c r="W3137">
        <v>13160</v>
      </c>
      <c r="X3137">
        <v>1</v>
      </c>
      <c r="Y3137">
        <v>10735</v>
      </c>
      <c r="Z3137">
        <v>30</v>
      </c>
      <c r="AA3137">
        <v>88</v>
      </c>
      <c r="AB3137" t="s">
        <v>15141</v>
      </c>
    </row>
    <row r="3138" spans="1:28" x14ac:dyDescent="0.3">
      <c r="A3138" s="4" t="s">
        <v>15143</v>
      </c>
      <c r="B3138" t="s">
        <v>67</v>
      </c>
      <c r="C3138" t="s">
        <v>68</v>
      </c>
      <c r="D3138" t="s">
        <v>58</v>
      </c>
      <c r="E3138">
        <v>1999</v>
      </c>
      <c r="F3138">
        <v>89</v>
      </c>
      <c r="G3138" t="s">
        <v>2161</v>
      </c>
      <c r="H3138" t="s">
        <v>15144</v>
      </c>
      <c r="I3138" s="4">
        <v>9000000</v>
      </c>
      <c r="J3138" s="4">
        <v>3193102</v>
      </c>
      <c r="K3138">
        <v>7.1</v>
      </c>
      <c r="L3138">
        <v>1.85</v>
      </c>
      <c r="M3138" t="s">
        <v>612</v>
      </c>
      <c r="N3138" t="s">
        <v>1548</v>
      </c>
      <c r="O3138">
        <v>0</v>
      </c>
      <c r="P3138" t="s">
        <v>1388</v>
      </c>
      <c r="Q3138">
        <v>402</v>
      </c>
      <c r="R3138" t="s">
        <v>15142</v>
      </c>
      <c r="S3138">
        <v>296</v>
      </c>
      <c r="T3138" t="s">
        <v>5847</v>
      </c>
      <c r="U3138">
        <v>132</v>
      </c>
      <c r="V3138">
        <v>944</v>
      </c>
      <c r="W3138">
        <v>1335</v>
      </c>
      <c r="X3138">
        <v>0</v>
      </c>
      <c r="Y3138">
        <v>24412</v>
      </c>
      <c r="Z3138">
        <v>111</v>
      </c>
      <c r="AA3138">
        <v>240</v>
      </c>
      <c r="AB3138" t="s">
        <v>15145</v>
      </c>
    </row>
    <row r="3139" spans="1:28" x14ac:dyDescent="0.3">
      <c r="A3139" s="4" t="s">
        <v>15146</v>
      </c>
      <c r="B3139" t="s">
        <v>67</v>
      </c>
      <c r="C3139" t="s">
        <v>793</v>
      </c>
      <c r="D3139" t="s">
        <v>58</v>
      </c>
      <c r="E3139">
        <v>2004</v>
      </c>
      <c r="F3139">
        <v>115</v>
      </c>
      <c r="G3139" t="s">
        <v>2144</v>
      </c>
      <c r="H3139" t="s">
        <v>15147</v>
      </c>
      <c r="I3139" s="4">
        <v>6500000</v>
      </c>
      <c r="J3139" s="4">
        <v>54557348</v>
      </c>
      <c r="K3139">
        <v>7.9</v>
      </c>
      <c r="L3139">
        <v>2.35</v>
      </c>
      <c r="M3139" t="s">
        <v>612</v>
      </c>
      <c r="N3139" t="s">
        <v>8497</v>
      </c>
      <c r="O3139">
        <v>549</v>
      </c>
      <c r="P3139" t="s">
        <v>279</v>
      </c>
      <c r="Q3139">
        <v>3000</v>
      </c>
      <c r="R3139" t="s">
        <v>3092</v>
      </c>
      <c r="S3139">
        <v>912</v>
      </c>
      <c r="T3139" t="s">
        <v>5169</v>
      </c>
      <c r="U3139">
        <v>911</v>
      </c>
      <c r="V3139">
        <v>18000</v>
      </c>
      <c r="W3139">
        <v>5732</v>
      </c>
      <c r="X3139">
        <v>0</v>
      </c>
      <c r="Y3139">
        <v>361169</v>
      </c>
      <c r="Z3139">
        <v>287</v>
      </c>
      <c r="AA3139">
        <v>1624</v>
      </c>
      <c r="AB3139" t="s">
        <v>15148</v>
      </c>
    </row>
    <row r="3140" spans="1:28" x14ac:dyDescent="0.3">
      <c r="A3140" s="4" t="s">
        <v>15150</v>
      </c>
      <c r="B3140" t="s">
        <v>67</v>
      </c>
      <c r="C3140" t="s">
        <v>86</v>
      </c>
      <c r="D3140" t="s">
        <v>58</v>
      </c>
      <c r="E3140">
        <v>2000</v>
      </c>
      <c r="F3140">
        <v>135</v>
      </c>
      <c r="G3140" t="s">
        <v>241</v>
      </c>
      <c r="H3140" t="s">
        <v>15151</v>
      </c>
      <c r="I3140" s="4">
        <v>10000000</v>
      </c>
      <c r="J3140" s="4">
        <v>3041803</v>
      </c>
      <c r="K3140">
        <v>7.1</v>
      </c>
      <c r="L3140">
        <v>2.35</v>
      </c>
      <c r="M3140" t="s">
        <v>122</v>
      </c>
      <c r="N3140" t="s">
        <v>15149</v>
      </c>
      <c r="O3140">
        <v>25</v>
      </c>
      <c r="P3140" t="s">
        <v>5781</v>
      </c>
      <c r="Q3140">
        <v>902</v>
      </c>
      <c r="R3140" t="s">
        <v>1874</v>
      </c>
      <c r="S3140">
        <v>576</v>
      </c>
      <c r="T3140" t="s">
        <v>8924</v>
      </c>
      <c r="U3140">
        <v>553</v>
      </c>
      <c r="V3140">
        <v>345</v>
      </c>
      <c r="W3140">
        <v>2735</v>
      </c>
      <c r="X3140">
        <v>0</v>
      </c>
      <c r="Y3140">
        <v>6377</v>
      </c>
      <c r="Z3140">
        <v>96</v>
      </c>
      <c r="AA3140">
        <v>181</v>
      </c>
      <c r="AB3140" t="s">
        <v>15152</v>
      </c>
    </row>
    <row r="3141" spans="1:28" x14ac:dyDescent="0.3">
      <c r="A3141" s="4" t="s">
        <v>15154</v>
      </c>
      <c r="B3141" t="s">
        <v>67</v>
      </c>
      <c r="C3141" t="s">
        <v>68</v>
      </c>
      <c r="D3141" t="s">
        <v>58</v>
      </c>
      <c r="E3141">
        <v>1987</v>
      </c>
      <c r="F3141">
        <v>92</v>
      </c>
      <c r="G3141" t="s">
        <v>949</v>
      </c>
      <c r="H3141" t="s">
        <v>15156</v>
      </c>
      <c r="I3141" s="4">
        <v>10000000</v>
      </c>
      <c r="J3141" s="4">
        <v>3060858</v>
      </c>
      <c r="K3141">
        <v>5.6</v>
      </c>
      <c r="L3141">
        <v>1.85</v>
      </c>
      <c r="M3141" t="s">
        <v>612</v>
      </c>
      <c r="N3141" t="s">
        <v>15153</v>
      </c>
      <c r="O3141">
        <v>4</v>
      </c>
      <c r="P3141" t="s">
        <v>6680</v>
      </c>
      <c r="Q3141">
        <v>754</v>
      </c>
      <c r="R3141" t="s">
        <v>12457</v>
      </c>
      <c r="S3141">
        <v>324</v>
      </c>
      <c r="T3141" t="s">
        <v>15155</v>
      </c>
      <c r="U3141">
        <v>311</v>
      </c>
      <c r="V3141">
        <v>208</v>
      </c>
      <c r="W3141">
        <v>1891</v>
      </c>
      <c r="X3141">
        <v>4</v>
      </c>
      <c r="Y3141">
        <v>1768</v>
      </c>
      <c r="Z3141">
        <v>27</v>
      </c>
      <c r="AA3141">
        <v>37</v>
      </c>
      <c r="AB3141" t="s">
        <v>15157</v>
      </c>
    </row>
    <row r="3142" spans="1:28" x14ac:dyDescent="0.3">
      <c r="A3142" s="4" t="s">
        <v>15159</v>
      </c>
      <c r="B3142" t="s">
        <v>67</v>
      </c>
      <c r="C3142" t="s">
        <v>793</v>
      </c>
      <c r="D3142" t="s">
        <v>58</v>
      </c>
      <c r="E3142">
        <v>2006</v>
      </c>
      <c r="F3142">
        <v>120</v>
      </c>
      <c r="G3142" t="s">
        <v>4920</v>
      </c>
      <c r="H3142" t="s">
        <v>15160</v>
      </c>
      <c r="I3142" s="4">
        <v>10000000</v>
      </c>
      <c r="J3142" s="4">
        <v>1055654</v>
      </c>
      <c r="K3142">
        <v>7.3</v>
      </c>
      <c r="L3142">
        <v>2.35</v>
      </c>
      <c r="M3142" t="s">
        <v>69</v>
      </c>
      <c r="N3142" t="s">
        <v>9594</v>
      </c>
      <c r="O3142">
        <v>108</v>
      </c>
      <c r="P3142" t="s">
        <v>9751</v>
      </c>
      <c r="Q3142">
        <v>634</v>
      </c>
      <c r="R3142" t="s">
        <v>15158</v>
      </c>
      <c r="S3142">
        <v>436</v>
      </c>
      <c r="T3142" t="s">
        <v>5333</v>
      </c>
      <c r="U3142">
        <v>400</v>
      </c>
      <c r="V3142">
        <v>0</v>
      </c>
      <c r="W3142">
        <v>2673</v>
      </c>
      <c r="X3142">
        <v>1</v>
      </c>
      <c r="Y3142">
        <v>20426</v>
      </c>
      <c r="Z3142">
        <v>44</v>
      </c>
      <c r="AA3142">
        <v>175</v>
      </c>
      <c r="AB3142" t="s">
        <v>15161</v>
      </c>
    </row>
    <row r="3143" spans="1:28" x14ac:dyDescent="0.3">
      <c r="A3143" s="4" t="s">
        <v>15163</v>
      </c>
      <c r="B3143" t="s">
        <v>67</v>
      </c>
      <c r="C3143" t="s">
        <v>68</v>
      </c>
      <c r="D3143" t="s">
        <v>58</v>
      </c>
      <c r="E3143">
        <v>2011</v>
      </c>
      <c r="F3143">
        <v>97</v>
      </c>
      <c r="G3143" t="s">
        <v>10</v>
      </c>
      <c r="H3143" t="s">
        <v>15164</v>
      </c>
      <c r="I3143" s="4">
        <v>10000000</v>
      </c>
      <c r="J3143" s="4">
        <v>2331318</v>
      </c>
      <c r="K3143">
        <v>3.3</v>
      </c>
      <c r="L3143">
        <v>1.85</v>
      </c>
      <c r="M3143" t="s">
        <v>612</v>
      </c>
      <c r="N3143" t="s">
        <v>15162</v>
      </c>
      <c r="O3143">
        <v>105</v>
      </c>
      <c r="P3143" t="s">
        <v>1146</v>
      </c>
      <c r="Q3143">
        <v>982</v>
      </c>
      <c r="R3143" t="s">
        <v>2201</v>
      </c>
      <c r="S3143">
        <v>503</v>
      </c>
      <c r="T3143" t="s">
        <v>2736</v>
      </c>
      <c r="U3143">
        <v>269</v>
      </c>
      <c r="V3143">
        <v>0</v>
      </c>
      <c r="W3143">
        <v>2603</v>
      </c>
      <c r="X3143">
        <v>1</v>
      </c>
      <c r="Y3143">
        <v>9541</v>
      </c>
      <c r="Z3143">
        <v>49</v>
      </c>
      <c r="AA3143">
        <v>64</v>
      </c>
      <c r="AB3143" t="s">
        <v>15165</v>
      </c>
    </row>
    <row r="3144" spans="1:28" x14ac:dyDescent="0.3">
      <c r="A3144" s="4" t="s">
        <v>15167</v>
      </c>
      <c r="B3144" t="s">
        <v>67</v>
      </c>
      <c r="C3144" t="s">
        <v>68</v>
      </c>
      <c r="D3144" t="s">
        <v>58</v>
      </c>
      <c r="E3144">
        <v>2000</v>
      </c>
      <c r="F3144">
        <v>135</v>
      </c>
      <c r="G3144" t="s">
        <v>5510</v>
      </c>
      <c r="H3144" t="s">
        <v>15168</v>
      </c>
      <c r="I3144" s="4">
        <v>10000000</v>
      </c>
      <c r="J3144" s="4">
        <v>2185266</v>
      </c>
      <c r="K3144">
        <v>6.5</v>
      </c>
      <c r="L3144">
        <v>1.85</v>
      </c>
      <c r="M3144" t="s">
        <v>612</v>
      </c>
      <c r="N3144" t="s">
        <v>5081</v>
      </c>
      <c r="O3144">
        <v>0</v>
      </c>
      <c r="P3144" t="s">
        <v>15166</v>
      </c>
      <c r="Q3144">
        <v>1000</v>
      </c>
      <c r="R3144" t="s">
        <v>2541</v>
      </c>
      <c r="S3144">
        <v>975</v>
      </c>
      <c r="T3144" t="s">
        <v>828</v>
      </c>
      <c r="U3144">
        <v>851</v>
      </c>
      <c r="V3144">
        <v>1000</v>
      </c>
      <c r="W3144">
        <v>4266</v>
      </c>
      <c r="X3144">
        <v>0</v>
      </c>
      <c r="Y3144">
        <v>8720</v>
      </c>
      <c r="Z3144">
        <v>57</v>
      </c>
      <c r="AA3144">
        <v>186</v>
      </c>
      <c r="AB3144" t="s">
        <v>15169</v>
      </c>
    </row>
    <row r="3145" spans="1:28" x14ac:dyDescent="0.3">
      <c r="A3145" s="4" t="s">
        <v>15173</v>
      </c>
      <c r="B3145" t="s">
        <v>67</v>
      </c>
      <c r="C3145" t="s">
        <v>68</v>
      </c>
      <c r="D3145" t="s">
        <v>58</v>
      </c>
      <c r="E3145">
        <v>2016</v>
      </c>
      <c r="F3145">
        <v>93</v>
      </c>
      <c r="G3145" t="s">
        <v>3046</v>
      </c>
      <c r="H3145" t="s">
        <v>15175</v>
      </c>
      <c r="I3145" s="4">
        <v>10000000</v>
      </c>
      <c r="J3145" s="4">
        <v>26583369</v>
      </c>
      <c r="K3145">
        <v>4.8</v>
      </c>
      <c r="L3145">
        <v>1.85</v>
      </c>
      <c r="M3145" t="s">
        <v>69</v>
      </c>
      <c r="N3145" t="s">
        <v>15170</v>
      </c>
      <c r="O3145">
        <v>4</v>
      </c>
      <c r="P3145" t="s">
        <v>15172</v>
      </c>
      <c r="Q3145">
        <v>533</v>
      </c>
      <c r="R3145" t="s">
        <v>15171</v>
      </c>
      <c r="S3145">
        <v>35</v>
      </c>
      <c r="T3145" t="s">
        <v>15174</v>
      </c>
      <c r="U3145">
        <v>4</v>
      </c>
      <c r="V3145">
        <v>10000</v>
      </c>
      <c r="W3145">
        <v>578</v>
      </c>
      <c r="X3145">
        <v>1</v>
      </c>
      <c r="Y3145">
        <v>20837</v>
      </c>
      <c r="Z3145">
        <v>185</v>
      </c>
      <c r="AA3145">
        <v>127</v>
      </c>
      <c r="AB3145" t="s">
        <v>15176</v>
      </c>
    </row>
    <row r="3146" spans="1:28" x14ac:dyDescent="0.3">
      <c r="A3146" s="4" t="s">
        <v>15177</v>
      </c>
      <c r="B3146" t="s">
        <v>67</v>
      </c>
      <c r="C3146" t="s">
        <v>68</v>
      </c>
      <c r="D3146" t="s">
        <v>58</v>
      </c>
      <c r="E3146">
        <v>1981</v>
      </c>
      <c r="F3146">
        <v>118</v>
      </c>
      <c r="G3146" t="s">
        <v>13409</v>
      </c>
      <c r="H3146" t="s">
        <v>15178</v>
      </c>
      <c r="I3146" s="4">
        <v>14000000</v>
      </c>
      <c r="J3146" s="4">
        <v>800000</v>
      </c>
      <c r="K3146">
        <v>5.2</v>
      </c>
      <c r="L3146">
        <v>2.35</v>
      </c>
      <c r="M3146" t="s">
        <v>122</v>
      </c>
      <c r="N3146" t="s">
        <v>14055</v>
      </c>
      <c r="O3146">
        <v>76</v>
      </c>
      <c r="P3146" t="s">
        <v>149</v>
      </c>
      <c r="Q3146">
        <v>902</v>
      </c>
      <c r="R3146" t="s">
        <v>7241</v>
      </c>
      <c r="S3146">
        <v>488</v>
      </c>
      <c r="T3146" t="s">
        <v>3147</v>
      </c>
      <c r="U3146">
        <v>249</v>
      </c>
      <c r="V3146">
        <v>106</v>
      </c>
      <c r="W3146">
        <v>2079</v>
      </c>
      <c r="X3146">
        <v>0</v>
      </c>
      <c r="Y3146">
        <v>892</v>
      </c>
      <c r="Z3146">
        <v>2</v>
      </c>
      <c r="AA3146">
        <v>21</v>
      </c>
      <c r="AB3146" t="s">
        <v>15179</v>
      </c>
    </row>
    <row r="3147" spans="1:28" x14ac:dyDescent="0.3">
      <c r="A3147" s="4" t="s">
        <v>15182</v>
      </c>
      <c r="B3147" t="s">
        <v>67</v>
      </c>
      <c r="C3147" t="s">
        <v>68</v>
      </c>
      <c r="D3147" t="s">
        <v>58</v>
      </c>
      <c r="E3147">
        <v>2014</v>
      </c>
      <c r="F3147">
        <v>97</v>
      </c>
      <c r="G3147" t="s">
        <v>2545</v>
      </c>
      <c r="H3147" t="s">
        <v>15184</v>
      </c>
      <c r="I3147" s="4">
        <v>10000000</v>
      </c>
      <c r="J3147" s="4">
        <v>7574066</v>
      </c>
      <c r="K3147">
        <v>6.3</v>
      </c>
      <c r="L3147">
        <v>1.85</v>
      </c>
      <c r="M3147" t="s">
        <v>612</v>
      </c>
      <c r="N3147" t="s">
        <v>15180</v>
      </c>
      <c r="O3147">
        <v>387</v>
      </c>
      <c r="P3147" t="s">
        <v>235</v>
      </c>
      <c r="Q3147">
        <v>6000</v>
      </c>
      <c r="R3147" t="s">
        <v>15181</v>
      </c>
      <c r="S3147">
        <v>139</v>
      </c>
      <c r="T3147" t="s">
        <v>15183</v>
      </c>
      <c r="U3147">
        <v>64</v>
      </c>
      <c r="V3147">
        <v>0</v>
      </c>
      <c r="W3147">
        <v>6322</v>
      </c>
      <c r="X3147">
        <v>2</v>
      </c>
      <c r="Y3147">
        <v>30325</v>
      </c>
      <c r="Z3147">
        <v>270</v>
      </c>
      <c r="AA3147">
        <v>96</v>
      </c>
      <c r="AB3147" t="s">
        <v>15185</v>
      </c>
    </row>
    <row r="3148" spans="1:28" x14ac:dyDescent="0.3">
      <c r="A3148" s="4" t="s">
        <v>15187</v>
      </c>
      <c r="B3148" t="s">
        <v>67</v>
      </c>
      <c r="C3148" t="s">
        <v>68</v>
      </c>
      <c r="D3148" t="s">
        <v>58</v>
      </c>
      <c r="E3148">
        <v>2011</v>
      </c>
      <c r="F3148">
        <v>98</v>
      </c>
      <c r="G3148" t="s">
        <v>241</v>
      </c>
      <c r="H3148" t="s">
        <v>15189</v>
      </c>
      <c r="I3148" s="4">
        <v>10000000</v>
      </c>
      <c r="J3148" s="4">
        <v>1754319</v>
      </c>
      <c r="K3148">
        <v>7.2</v>
      </c>
      <c r="L3148">
        <v>1.85</v>
      </c>
      <c r="M3148" t="s">
        <v>69</v>
      </c>
      <c r="N3148" t="s">
        <v>225</v>
      </c>
      <c r="O3148">
        <v>129</v>
      </c>
      <c r="P3148" t="s">
        <v>5856</v>
      </c>
      <c r="Q3148">
        <v>749</v>
      </c>
      <c r="R3148" t="s">
        <v>15186</v>
      </c>
      <c r="S3148">
        <v>252</v>
      </c>
      <c r="T3148" t="s">
        <v>15188</v>
      </c>
      <c r="U3148">
        <v>221</v>
      </c>
      <c r="V3148">
        <v>0</v>
      </c>
      <c r="W3148">
        <v>2214</v>
      </c>
      <c r="X3148">
        <v>0</v>
      </c>
      <c r="Y3148">
        <v>13174</v>
      </c>
      <c r="Z3148">
        <v>94</v>
      </c>
      <c r="AA3148">
        <v>81</v>
      </c>
      <c r="AB3148" t="s">
        <v>15190</v>
      </c>
    </row>
    <row r="3149" spans="1:28" x14ac:dyDescent="0.3">
      <c r="A3149" s="4" t="s">
        <v>15191</v>
      </c>
      <c r="B3149" t="s">
        <v>67</v>
      </c>
      <c r="C3149" t="s">
        <v>295</v>
      </c>
      <c r="D3149" t="s">
        <v>58</v>
      </c>
      <c r="E3149">
        <v>2002</v>
      </c>
      <c r="F3149">
        <v>98</v>
      </c>
      <c r="G3149" t="s">
        <v>1943</v>
      </c>
      <c r="H3149" t="s">
        <v>15192</v>
      </c>
      <c r="I3149" s="4">
        <v>8000000</v>
      </c>
      <c r="J3149" s="4">
        <v>1641788</v>
      </c>
      <c r="K3149">
        <v>6.8</v>
      </c>
      <c r="L3149">
        <v>1.78</v>
      </c>
      <c r="M3149" t="s">
        <v>612</v>
      </c>
      <c r="N3149" t="s">
        <v>5405</v>
      </c>
      <c r="O3149">
        <v>0</v>
      </c>
      <c r="P3149" t="s">
        <v>4775</v>
      </c>
      <c r="Q3149">
        <v>530</v>
      </c>
      <c r="R3149" t="s">
        <v>9190</v>
      </c>
      <c r="S3149">
        <v>387</v>
      </c>
      <c r="T3149" t="s">
        <v>12529</v>
      </c>
      <c r="U3149">
        <v>258</v>
      </c>
      <c r="V3149">
        <v>0</v>
      </c>
      <c r="W3149">
        <v>1381</v>
      </c>
      <c r="X3149">
        <v>0</v>
      </c>
      <c r="Y3149">
        <v>30096</v>
      </c>
      <c r="Z3149">
        <v>157</v>
      </c>
      <c r="AA3149">
        <v>213</v>
      </c>
      <c r="AB3149" t="s">
        <v>15193</v>
      </c>
    </row>
    <row r="3150" spans="1:28" x14ac:dyDescent="0.3">
      <c r="A3150" s="4" t="s">
        <v>15195</v>
      </c>
      <c r="B3150" t="s">
        <v>67</v>
      </c>
      <c r="C3150" t="s">
        <v>68</v>
      </c>
      <c r="D3150" t="s">
        <v>58</v>
      </c>
      <c r="E3150">
        <v>2000</v>
      </c>
      <c r="F3150">
        <v>101</v>
      </c>
      <c r="G3150" t="s">
        <v>4271</v>
      </c>
      <c r="H3150" t="s">
        <v>15196</v>
      </c>
      <c r="I3150" s="4">
        <v>10000000</v>
      </c>
      <c r="J3150" s="4">
        <v>1631839</v>
      </c>
      <c r="K3150">
        <v>5.7</v>
      </c>
      <c r="L3150">
        <v>1.85</v>
      </c>
      <c r="M3150" t="s">
        <v>612</v>
      </c>
      <c r="N3150" t="s">
        <v>15194</v>
      </c>
      <c r="O3150">
        <v>3</v>
      </c>
      <c r="P3150" t="s">
        <v>255</v>
      </c>
      <c r="Q3150">
        <v>14000</v>
      </c>
      <c r="R3150" t="s">
        <v>457</v>
      </c>
      <c r="S3150">
        <v>1000</v>
      </c>
      <c r="T3150" t="s">
        <v>3625</v>
      </c>
      <c r="U3150">
        <v>826</v>
      </c>
      <c r="V3150">
        <v>242</v>
      </c>
      <c r="W3150">
        <v>17665</v>
      </c>
      <c r="X3150">
        <v>0</v>
      </c>
      <c r="Y3150">
        <v>5936</v>
      </c>
      <c r="Z3150">
        <v>49</v>
      </c>
      <c r="AA3150">
        <v>91</v>
      </c>
      <c r="AB3150" t="s">
        <v>15197</v>
      </c>
    </row>
    <row r="3151" spans="1:28" x14ac:dyDescent="0.3">
      <c r="A3151" s="4" t="s">
        <v>15198</v>
      </c>
      <c r="B3151" t="s">
        <v>67</v>
      </c>
      <c r="C3151" t="s">
        <v>86</v>
      </c>
      <c r="D3151" t="s">
        <v>58</v>
      </c>
      <c r="E3151">
        <v>2002</v>
      </c>
      <c r="F3151">
        <v>132</v>
      </c>
      <c r="G3151" t="s">
        <v>241</v>
      </c>
      <c r="H3151" t="s">
        <v>15199</v>
      </c>
      <c r="I3151" s="4">
        <v>10000000</v>
      </c>
      <c r="J3151" s="4">
        <v>1309849</v>
      </c>
      <c r="K3151">
        <v>7.2</v>
      </c>
      <c r="L3151">
        <v>2.35</v>
      </c>
      <c r="M3151" t="s">
        <v>122</v>
      </c>
      <c r="N3151" t="s">
        <v>10143</v>
      </c>
      <c r="O3151">
        <v>41</v>
      </c>
      <c r="P3151" t="s">
        <v>407</v>
      </c>
      <c r="Q3151">
        <v>16000</v>
      </c>
      <c r="R3151" t="s">
        <v>284</v>
      </c>
      <c r="S3151">
        <v>11000</v>
      </c>
      <c r="T3151" t="s">
        <v>420</v>
      </c>
      <c r="U3151">
        <v>1000</v>
      </c>
      <c r="V3151">
        <v>0</v>
      </c>
      <c r="W3151">
        <v>29177</v>
      </c>
      <c r="X3151">
        <v>1</v>
      </c>
      <c r="Y3151">
        <v>9395</v>
      </c>
      <c r="Z3151">
        <v>80</v>
      </c>
      <c r="AA3151">
        <v>103</v>
      </c>
      <c r="AB3151" t="s">
        <v>15200</v>
      </c>
    </row>
    <row r="3152" spans="1:28" x14ac:dyDescent="0.3">
      <c r="A3152" s="4" t="s">
        <v>15201</v>
      </c>
      <c r="B3152" t="s">
        <v>67</v>
      </c>
      <c r="C3152" t="s">
        <v>68</v>
      </c>
      <c r="D3152" t="s">
        <v>58</v>
      </c>
      <c r="E3152">
        <v>2012</v>
      </c>
      <c r="F3152">
        <v>106</v>
      </c>
      <c r="G3152" t="s">
        <v>1745</v>
      </c>
      <c r="H3152" t="s">
        <v>15202</v>
      </c>
      <c r="I3152" s="4">
        <v>10000000</v>
      </c>
      <c r="J3152" s="4">
        <v>1939441</v>
      </c>
      <c r="K3152">
        <v>6.9</v>
      </c>
      <c r="L3152">
        <v>1.85</v>
      </c>
      <c r="M3152" t="s">
        <v>612</v>
      </c>
      <c r="N3152" t="s">
        <v>8032</v>
      </c>
      <c r="O3152">
        <v>34</v>
      </c>
      <c r="P3152" t="s">
        <v>249</v>
      </c>
      <c r="Q3152">
        <v>11000</v>
      </c>
      <c r="R3152" t="s">
        <v>107</v>
      </c>
      <c r="S3152">
        <v>11000</v>
      </c>
      <c r="T3152" t="s">
        <v>6142</v>
      </c>
      <c r="U3152">
        <v>683</v>
      </c>
      <c r="V3152">
        <v>20000</v>
      </c>
      <c r="W3152">
        <v>23187</v>
      </c>
      <c r="X3152">
        <v>1</v>
      </c>
      <c r="Y3152">
        <v>55567</v>
      </c>
      <c r="Z3152">
        <v>221</v>
      </c>
      <c r="AA3152">
        <v>144</v>
      </c>
      <c r="AB3152" t="s">
        <v>15203</v>
      </c>
    </row>
    <row r="3153" spans="1:28" x14ac:dyDescent="0.3">
      <c r="A3153" s="4" t="s">
        <v>15207</v>
      </c>
      <c r="B3153" t="s">
        <v>5611</v>
      </c>
      <c r="C3153" t="s">
        <v>5612</v>
      </c>
      <c r="D3153" t="s">
        <v>58</v>
      </c>
      <c r="E3153">
        <v>2006</v>
      </c>
      <c r="F3153">
        <v>168</v>
      </c>
      <c r="G3153" t="s">
        <v>605</v>
      </c>
      <c r="H3153" t="s">
        <v>15209</v>
      </c>
      <c r="I3153" s="4">
        <v>10000000</v>
      </c>
      <c r="J3153" s="4" t="s">
        <v>24161</v>
      </c>
      <c r="K3153">
        <v>6.3</v>
      </c>
      <c r="L3153">
        <v>2.35</v>
      </c>
      <c r="M3153" t="s">
        <v>4835</v>
      </c>
      <c r="N3153" t="s">
        <v>15204</v>
      </c>
      <c r="O3153">
        <v>53</v>
      </c>
      <c r="P3153" t="s">
        <v>15206</v>
      </c>
      <c r="Q3153">
        <v>307</v>
      </c>
      <c r="R3153" t="s">
        <v>15205</v>
      </c>
      <c r="S3153">
        <v>200</v>
      </c>
      <c r="T3153" t="s">
        <v>15208</v>
      </c>
      <c r="U3153">
        <v>45</v>
      </c>
      <c r="V3153">
        <v>533</v>
      </c>
      <c r="W3153">
        <v>616</v>
      </c>
      <c r="X3153">
        <v>0</v>
      </c>
      <c r="Y3153">
        <v>12411</v>
      </c>
      <c r="Z3153">
        <v>20</v>
      </c>
      <c r="AA3153">
        <v>110</v>
      </c>
      <c r="AB3153" t="s">
        <v>15210</v>
      </c>
    </row>
    <row r="3154" spans="1:28" x14ac:dyDescent="0.3">
      <c r="A3154" s="4" t="s">
        <v>15211</v>
      </c>
      <c r="B3154" t="s">
        <v>67</v>
      </c>
      <c r="C3154" t="s">
        <v>1487</v>
      </c>
      <c r="D3154" t="s">
        <v>58</v>
      </c>
      <c r="E3154">
        <v>2000</v>
      </c>
      <c r="F3154">
        <v>87</v>
      </c>
      <c r="G3154" t="s">
        <v>5967</v>
      </c>
      <c r="H3154" t="s">
        <v>15212</v>
      </c>
      <c r="I3154" s="4">
        <v>10000000</v>
      </c>
      <c r="J3154" s="4">
        <v>1276984</v>
      </c>
      <c r="K3154">
        <v>6.2</v>
      </c>
      <c r="L3154">
        <v>1.85</v>
      </c>
      <c r="M3154" t="s">
        <v>612</v>
      </c>
      <c r="N3154" t="s">
        <v>13749</v>
      </c>
      <c r="O3154">
        <v>0</v>
      </c>
      <c r="P3154" t="s">
        <v>4009</v>
      </c>
      <c r="Q3154">
        <v>975</v>
      </c>
      <c r="R3154" t="s">
        <v>1408</v>
      </c>
      <c r="S3154">
        <v>537</v>
      </c>
      <c r="T3154" t="s">
        <v>2201</v>
      </c>
      <c r="U3154">
        <v>503</v>
      </c>
      <c r="V3154">
        <v>795</v>
      </c>
      <c r="W3154">
        <v>3059</v>
      </c>
      <c r="X3154">
        <v>2</v>
      </c>
      <c r="Y3154">
        <v>11403</v>
      </c>
      <c r="Z3154">
        <v>90</v>
      </c>
      <c r="AA3154">
        <v>150</v>
      </c>
      <c r="AB3154" t="s">
        <v>15213</v>
      </c>
    </row>
    <row r="3155" spans="1:28" x14ac:dyDescent="0.3">
      <c r="A3155" s="4" t="s">
        <v>15215</v>
      </c>
      <c r="B3155" t="s">
        <v>67</v>
      </c>
      <c r="C3155" t="s">
        <v>68</v>
      </c>
      <c r="D3155" t="s">
        <v>58</v>
      </c>
      <c r="E3155">
        <v>2011</v>
      </c>
      <c r="F3155">
        <v>98</v>
      </c>
      <c r="G3155" t="s">
        <v>5278</v>
      </c>
      <c r="H3155" t="s">
        <v>15217</v>
      </c>
      <c r="I3155" s="4">
        <v>11000000</v>
      </c>
      <c r="J3155" s="4">
        <v>1987762</v>
      </c>
      <c r="K3155">
        <v>6.7</v>
      </c>
      <c r="L3155">
        <v>1.85</v>
      </c>
      <c r="M3155" t="s">
        <v>612</v>
      </c>
      <c r="N3155" t="s">
        <v>4738</v>
      </c>
      <c r="O3155">
        <v>607</v>
      </c>
      <c r="P3155" t="s">
        <v>687</v>
      </c>
      <c r="Q3155">
        <v>11000</v>
      </c>
      <c r="R3155" t="s">
        <v>15214</v>
      </c>
      <c r="S3155">
        <v>414</v>
      </c>
      <c r="T3155" t="s">
        <v>15216</v>
      </c>
      <c r="U3155">
        <v>251</v>
      </c>
      <c r="V3155">
        <v>12000</v>
      </c>
      <c r="W3155">
        <v>11853</v>
      </c>
      <c r="X3155">
        <v>0</v>
      </c>
      <c r="Y3155">
        <v>59297</v>
      </c>
      <c r="Z3155">
        <v>376</v>
      </c>
      <c r="AA3155">
        <v>216</v>
      </c>
      <c r="AB3155" t="s">
        <v>15218</v>
      </c>
    </row>
    <row r="3156" spans="1:28" x14ac:dyDescent="0.3">
      <c r="A3156" s="4" t="s">
        <v>15220</v>
      </c>
      <c r="B3156" t="s">
        <v>67</v>
      </c>
      <c r="C3156" t="s">
        <v>68</v>
      </c>
      <c r="D3156" t="s">
        <v>58</v>
      </c>
      <c r="E3156">
        <v>2009</v>
      </c>
      <c r="F3156">
        <v>96</v>
      </c>
      <c r="G3156" t="s">
        <v>2545</v>
      </c>
      <c r="H3156" t="s">
        <v>15222</v>
      </c>
      <c r="I3156" s="4">
        <v>5000000</v>
      </c>
      <c r="J3156" s="4">
        <v>1474508</v>
      </c>
      <c r="K3156">
        <v>6.5</v>
      </c>
      <c r="L3156">
        <v>2.35</v>
      </c>
      <c r="M3156" t="s">
        <v>612</v>
      </c>
      <c r="N3156" t="s">
        <v>15219</v>
      </c>
      <c r="O3156">
        <v>17</v>
      </c>
      <c r="P3156" t="s">
        <v>1397</v>
      </c>
      <c r="Q3156">
        <v>2000</v>
      </c>
      <c r="R3156" t="s">
        <v>3244</v>
      </c>
      <c r="S3156">
        <v>989</v>
      </c>
      <c r="T3156" t="s">
        <v>15221</v>
      </c>
      <c r="U3156">
        <v>688</v>
      </c>
      <c r="V3156">
        <v>0</v>
      </c>
      <c r="W3156">
        <v>4607</v>
      </c>
      <c r="X3156">
        <v>4</v>
      </c>
      <c r="Y3156">
        <v>33473</v>
      </c>
      <c r="Z3156">
        <v>144</v>
      </c>
      <c r="AA3156">
        <v>88</v>
      </c>
      <c r="AB3156" t="s">
        <v>15223</v>
      </c>
    </row>
    <row r="3157" spans="1:28" x14ac:dyDescent="0.3">
      <c r="A3157" s="4" t="s">
        <v>15225</v>
      </c>
      <c r="B3157" t="s">
        <v>67</v>
      </c>
      <c r="C3157" t="s">
        <v>295</v>
      </c>
      <c r="D3157" t="s">
        <v>58</v>
      </c>
      <c r="E3157">
        <v>2003</v>
      </c>
      <c r="F3157">
        <v>104</v>
      </c>
      <c r="G3157" t="s">
        <v>2144</v>
      </c>
      <c r="H3157" t="s">
        <v>15226</v>
      </c>
      <c r="I3157" s="4">
        <v>10000000</v>
      </c>
      <c r="J3157" s="4">
        <v>1011054</v>
      </c>
      <c r="K3157">
        <v>7.2</v>
      </c>
      <c r="L3157">
        <v>2.35</v>
      </c>
      <c r="M3157" t="s">
        <v>612</v>
      </c>
      <c r="N3157" t="s">
        <v>15224</v>
      </c>
      <c r="O3157">
        <v>23</v>
      </c>
      <c r="P3157" t="s">
        <v>724</v>
      </c>
      <c r="Q3157">
        <v>22000</v>
      </c>
      <c r="R3157" t="s">
        <v>3502</v>
      </c>
      <c r="S3157">
        <v>893</v>
      </c>
      <c r="T3157" t="s">
        <v>3617</v>
      </c>
      <c r="U3157">
        <v>232</v>
      </c>
      <c r="V3157">
        <v>0</v>
      </c>
      <c r="W3157">
        <v>23513</v>
      </c>
      <c r="X3157">
        <v>1</v>
      </c>
      <c r="Y3157">
        <v>10585</v>
      </c>
      <c r="Z3157">
        <v>82</v>
      </c>
      <c r="AA3157">
        <v>83</v>
      </c>
      <c r="AB3157" t="s">
        <v>15227</v>
      </c>
    </row>
    <row r="3158" spans="1:28" x14ac:dyDescent="0.3">
      <c r="A3158" s="4" t="s">
        <v>15229</v>
      </c>
      <c r="B3158" t="s">
        <v>67</v>
      </c>
      <c r="C3158" t="s">
        <v>68</v>
      </c>
      <c r="D3158" t="s">
        <v>58</v>
      </c>
      <c r="E3158">
        <v>2007</v>
      </c>
      <c r="F3158">
        <v>93</v>
      </c>
      <c r="G3158" t="s">
        <v>10</v>
      </c>
      <c r="H3158" t="s">
        <v>15230</v>
      </c>
      <c r="I3158" s="4">
        <v>10000000</v>
      </c>
      <c r="J3158" s="4">
        <v>900926</v>
      </c>
      <c r="K3158">
        <v>5.3</v>
      </c>
      <c r="L3158">
        <v>1.85</v>
      </c>
      <c r="M3158" t="s">
        <v>612</v>
      </c>
      <c r="N3158" t="s">
        <v>15228</v>
      </c>
      <c r="O3158">
        <v>0</v>
      </c>
      <c r="P3158" t="s">
        <v>3588</v>
      </c>
      <c r="Q3158">
        <v>966</v>
      </c>
      <c r="R3158" t="s">
        <v>12722</v>
      </c>
      <c r="S3158">
        <v>799</v>
      </c>
      <c r="T3158" t="s">
        <v>2120</v>
      </c>
      <c r="U3158">
        <v>622</v>
      </c>
      <c r="V3158">
        <v>319</v>
      </c>
      <c r="W3158">
        <v>3307</v>
      </c>
      <c r="X3158">
        <v>2</v>
      </c>
      <c r="Y3158">
        <v>9517</v>
      </c>
      <c r="Z3158">
        <v>51</v>
      </c>
      <c r="AA3158">
        <v>46</v>
      </c>
      <c r="AB3158" t="s">
        <v>15231</v>
      </c>
    </row>
    <row r="3159" spans="1:28" x14ac:dyDescent="0.3">
      <c r="A3159" s="4" t="s">
        <v>15233</v>
      </c>
      <c r="B3159" t="s">
        <v>67</v>
      </c>
      <c r="C3159" t="s">
        <v>3869</v>
      </c>
      <c r="D3159" t="s">
        <v>58</v>
      </c>
      <c r="E3159">
        <v>2007</v>
      </c>
      <c r="F3159">
        <v>95</v>
      </c>
      <c r="G3159" t="s">
        <v>241</v>
      </c>
      <c r="H3159" t="s">
        <v>15235</v>
      </c>
      <c r="I3159" s="4">
        <v>10000000</v>
      </c>
      <c r="J3159" s="4">
        <v>866778</v>
      </c>
      <c r="K3159">
        <v>6.7</v>
      </c>
      <c r="L3159">
        <v>2.35</v>
      </c>
      <c r="M3159" t="s">
        <v>69</v>
      </c>
      <c r="N3159" t="s">
        <v>6973</v>
      </c>
      <c r="O3159">
        <v>0</v>
      </c>
      <c r="P3159" t="s">
        <v>867</v>
      </c>
      <c r="Q3159">
        <v>20000</v>
      </c>
      <c r="R3159" t="s">
        <v>15232</v>
      </c>
      <c r="S3159">
        <v>329</v>
      </c>
      <c r="T3159" t="s">
        <v>15234</v>
      </c>
      <c r="U3159">
        <v>20</v>
      </c>
      <c r="V3159">
        <v>0</v>
      </c>
      <c r="W3159">
        <v>20364</v>
      </c>
      <c r="X3159">
        <v>3</v>
      </c>
      <c r="Y3159">
        <v>44208</v>
      </c>
      <c r="Z3159">
        <v>192</v>
      </c>
      <c r="AA3159">
        <v>117</v>
      </c>
      <c r="AB3159" t="s">
        <v>15236</v>
      </c>
    </row>
    <row r="3160" spans="1:28" x14ac:dyDescent="0.3">
      <c r="A3160" s="4" t="s">
        <v>15237</v>
      </c>
      <c r="B3160" t="s">
        <v>67</v>
      </c>
      <c r="C3160" t="s">
        <v>3583</v>
      </c>
      <c r="D3160" t="s">
        <v>58</v>
      </c>
      <c r="E3160">
        <v>1998</v>
      </c>
      <c r="F3160">
        <v>119</v>
      </c>
      <c r="G3160" t="s">
        <v>19</v>
      </c>
      <c r="H3160" t="s">
        <v>15239</v>
      </c>
      <c r="I3160" s="4" t="s">
        <v>24161</v>
      </c>
      <c r="J3160" s="4">
        <v>836641</v>
      </c>
      <c r="K3160">
        <v>6.2</v>
      </c>
      <c r="L3160">
        <v>1.85</v>
      </c>
      <c r="M3160" t="s">
        <v>612</v>
      </c>
      <c r="N3160" t="s">
        <v>14616</v>
      </c>
      <c r="O3160">
        <v>0</v>
      </c>
      <c r="P3160" t="s">
        <v>7738</v>
      </c>
      <c r="Q3160">
        <v>816</v>
      </c>
      <c r="R3160" t="s">
        <v>1944</v>
      </c>
      <c r="S3160">
        <v>623</v>
      </c>
      <c r="T3160" t="s">
        <v>15238</v>
      </c>
      <c r="U3160">
        <v>54</v>
      </c>
      <c r="V3160">
        <v>74</v>
      </c>
      <c r="W3160">
        <v>1585</v>
      </c>
      <c r="X3160">
        <v>0</v>
      </c>
      <c r="Y3160">
        <v>1402</v>
      </c>
      <c r="Z3160">
        <v>36</v>
      </c>
      <c r="AA3160">
        <v>40</v>
      </c>
      <c r="AB3160" t="s">
        <v>15240</v>
      </c>
    </row>
    <row r="3161" spans="1:28" x14ac:dyDescent="0.3">
      <c r="A3161" s="4" t="s">
        <v>15241</v>
      </c>
      <c r="B3161" t="s">
        <v>67</v>
      </c>
      <c r="C3161" t="s">
        <v>86</v>
      </c>
      <c r="D3161" t="s">
        <v>58</v>
      </c>
      <c r="E3161">
        <v>2002</v>
      </c>
      <c r="F3161">
        <v>89</v>
      </c>
      <c r="G3161" t="s">
        <v>1700</v>
      </c>
      <c r="H3161" t="s">
        <v>15242</v>
      </c>
      <c r="I3161" s="4">
        <v>10000000</v>
      </c>
      <c r="J3161" s="4">
        <v>598645</v>
      </c>
      <c r="K3161">
        <v>3.6</v>
      </c>
      <c r="L3161">
        <v>1.85</v>
      </c>
      <c r="M3161" t="s">
        <v>612</v>
      </c>
      <c r="N3161" t="s">
        <v>1317</v>
      </c>
      <c r="O3161">
        <v>0</v>
      </c>
      <c r="P3161" t="s">
        <v>379</v>
      </c>
      <c r="Q3161">
        <v>990</v>
      </c>
      <c r="R3161" t="s">
        <v>557</v>
      </c>
      <c r="S3161">
        <v>711</v>
      </c>
      <c r="T3161" t="s">
        <v>6397</v>
      </c>
      <c r="U3161">
        <v>119</v>
      </c>
      <c r="V3161">
        <v>725</v>
      </c>
      <c r="W3161">
        <v>2006</v>
      </c>
      <c r="X3161">
        <v>0</v>
      </c>
      <c r="Y3161">
        <v>13145</v>
      </c>
      <c r="Z3161">
        <v>71</v>
      </c>
      <c r="AA3161">
        <v>215</v>
      </c>
      <c r="AB3161" t="s">
        <v>15243</v>
      </c>
    </row>
    <row r="3162" spans="1:28" x14ac:dyDescent="0.3">
      <c r="A3162" s="4" t="s">
        <v>15246</v>
      </c>
      <c r="B3162" t="s">
        <v>67</v>
      </c>
      <c r="C3162" t="s">
        <v>68</v>
      </c>
      <c r="D3162" t="s">
        <v>58</v>
      </c>
      <c r="E3162">
        <v>2008</v>
      </c>
      <c r="F3162">
        <v>107</v>
      </c>
      <c r="G3162" t="s">
        <v>1752</v>
      </c>
      <c r="H3162" t="s">
        <v>15247</v>
      </c>
      <c r="I3162" s="4">
        <v>10000000</v>
      </c>
      <c r="J3162" s="4">
        <v>578527</v>
      </c>
      <c r="K3162">
        <v>5.7</v>
      </c>
      <c r="L3162">
        <v>1.78</v>
      </c>
      <c r="M3162" t="s">
        <v>612</v>
      </c>
      <c r="N3162" t="s">
        <v>15244</v>
      </c>
      <c r="O3162">
        <v>0</v>
      </c>
      <c r="P3162" t="s">
        <v>7642</v>
      </c>
      <c r="Q3162">
        <v>603</v>
      </c>
      <c r="R3162" t="s">
        <v>15245</v>
      </c>
      <c r="S3162">
        <v>175</v>
      </c>
      <c r="T3162" t="s">
        <v>8644</v>
      </c>
      <c r="U3162">
        <v>91</v>
      </c>
      <c r="V3162">
        <v>883</v>
      </c>
      <c r="W3162">
        <v>988</v>
      </c>
      <c r="X3162">
        <v>3</v>
      </c>
      <c r="Y3162">
        <v>20008</v>
      </c>
      <c r="Z3162">
        <v>79</v>
      </c>
      <c r="AA3162">
        <v>112</v>
      </c>
      <c r="AB3162" t="s">
        <v>15248</v>
      </c>
    </row>
    <row r="3163" spans="1:28" x14ac:dyDescent="0.3">
      <c r="A3163" s="4" t="s">
        <v>15250</v>
      </c>
      <c r="B3163" t="s">
        <v>7236</v>
      </c>
      <c r="C3163" t="s">
        <v>3869</v>
      </c>
      <c r="D3163" t="s">
        <v>24160</v>
      </c>
      <c r="E3163">
        <v>2001</v>
      </c>
      <c r="F3163">
        <v>85</v>
      </c>
      <c r="G3163" t="s">
        <v>3242</v>
      </c>
      <c r="H3163" t="s">
        <v>15251</v>
      </c>
      <c r="I3163" s="4">
        <v>10000000</v>
      </c>
      <c r="J3163" s="4">
        <v>488872</v>
      </c>
      <c r="K3163">
        <v>7.3</v>
      </c>
      <c r="L3163">
        <v>1.85</v>
      </c>
      <c r="M3163" t="s">
        <v>122</v>
      </c>
      <c r="N3163" t="s">
        <v>11071</v>
      </c>
      <c r="O3163">
        <v>0</v>
      </c>
      <c r="P3163" t="s">
        <v>6948</v>
      </c>
      <c r="Q3163">
        <v>478</v>
      </c>
      <c r="R3163" t="s">
        <v>15249</v>
      </c>
      <c r="S3163">
        <v>83</v>
      </c>
      <c r="T3163" t="s">
        <v>7233</v>
      </c>
      <c r="U3163">
        <v>51</v>
      </c>
      <c r="V3163">
        <v>0</v>
      </c>
      <c r="W3163">
        <v>700</v>
      </c>
      <c r="X3163">
        <v>2</v>
      </c>
      <c r="Y3163">
        <v>56923</v>
      </c>
      <c r="Z3163">
        <v>246</v>
      </c>
      <c r="AA3163">
        <v>243</v>
      </c>
      <c r="AB3163" t="s">
        <v>15252</v>
      </c>
    </row>
    <row r="3164" spans="1:28" x14ac:dyDescent="0.3">
      <c r="A3164" s="4" t="s">
        <v>15254</v>
      </c>
      <c r="B3164" t="s">
        <v>67</v>
      </c>
      <c r="C3164" t="s">
        <v>68</v>
      </c>
      <c r="D3164" t="s">
        <v>58</v>
      </c>
      <c r="E3164">
        <v>2003</v>
      </c>
      <c r="F3164">
        <v>93</v>
      </c>
      <c r="G3164" t="s">
        <v>19</v>
      </c>
      <c r="H3164" t="s">
        <v>15256</v>
      </c>
      <c r="I3164" s="4">
        <v>10000000</v>
      </c>
      <c r="J3164" s="4">
        <v>365734</v>
      </c>
      <c r="K3164">
        <v>5</v>
      </c>
      <c r="L3164">
        <v>1.66</v>
      </c>
      <c r="M3164" t="s">
        <v>4835</v>
      </c>
      <c r="N3164" t="s">
        <v>13931</v>
      </c>
      <c r="O3164">
        <v>787</v>
      </c>
      <c r="P3164" t="s">
        <v>13931</v>
      </c>
      <c r="Q3164">
        <v>787</v>
      </c>
      <c r="R3164" t="s">
        <v>15253</v>
      </c>
      <c r="S3164">
        <v>96</v>
      </c>
      <c r="T3164" t="s">
        <v>15255</v>
      </c>
      <c r="U3164">
        <v>0</v>
      </c>
      <c r="V3164">
        <v>952</v>
      </c>
      <c r="W3164">
        <v>883</v>
      </c>
      <c r="X3164">
        <v>0</v>
      </c>
      <c r="Y3164">
        <v>11487</v>
      </c>
      <c r="Z3164">
        <v>115</v>
      </c>
      <c r="AA3164">
        <v>226</v>
      </c>
      <c r="AB3164" t="s">
        <v>15257</v>
      </c>
    </row>
    <row r="3165" spans="1:28" x14ac:dyDescent="0.3">
      <c r="A3165" s="4" t="s">
        <v>15259</v>
      </c>
      <c r="B3165" t="s">
        <v>1486</v>
      </c>
      <c r="C3165" t="s">
        <v>1487</v>
      </c>
      <c r="D3165" t="s">
        <v>58</v>
      </c>
      <c r="E3165">
        <v>1997</v>
      </c>
      <c r="F3165">
        <v>101</v>
      </c>
      <c r="G3165" t="s">
        <v>5967</v>
      </c>
      <c r="H3165" t="s">
        <v>15261</v>
      </c>
      <c r="I3165" s="4">
        <v>60000000</v>
      </c>
      <c r="J3165" s="4">
        <v>231417</v>
      </c>
      <c r="K3165">
        <v>6.6</v>
      </c>
      <c r="L3165">
        <v>1.66</v>
      </c>
      <c r="M3165" t="s">
        <v>24161</v>
      </c>
      <c r="N3165" t="s">
        <v>15258</v>
      </c>
      <c r="O3165">
        <v>324</v>
      </c>
      <c r="P3165" t="s">
        <v>6039</v>
      </c>
      <c r="Q3165">
        <v>678</v>
      </c>
      <c r="R3165" t="s">
        <v>6894</v>
      </c>
      <c r="S3165">
        <v>541</v>
      </c>
      <c r="T3165" t="s">
        <v>15260</v>
      </c>
      <c r="U3165">
        <v>28</v>
      </c>
      <c r="V3165">
        <v>33</v>
      </c>
      <c r="W3165">
        <v>1256</v>
      </c>
      <c r="X3165">
        <v>0</v>
      </c>
      <c r="Y3165">
        <v>1649</v>
      </c>
      <c r="Z3165">
        <v>34</v>
      </c>
      <c r="AA3165">
        <v>21</v>
      </c>
      <c r="AB3165" t="s">
        <v>15262</v>
      </c>
    </row>
    <row r="3166" spans="1:28" x14ac:dyDescent="0.3">
      <c r="A3166" s="4" t="s">
        <v>15265</v>
      </c>
      <c r="B3166" t="s">
        <v>67</v>
      </c>
      <c r="C3166" t="s">
        <v>68</v>
      </c>
      <c r="D3166" t="s">
        <v>58</v>
      </c>
      <c r="E3166">
        <v>2014</v>
      </c>
      <c r="F3166">
        <v>103</v>
      </c>
      <c r="G3166" t="s">
        <v>1566</v>
      </c>
      <c r="H3166" t="s">
        <v>15267</v>
      </c>
      <c r="I3166" s="4">
        <v>5000000</v>
      </c>
      <c r="J3166" s="4">
        <v>3093491</v>
      </c>
      <c r="K3166">
        <v>6.6</v>
      </c>
      <c r="L3166">
        <v>1.85</v>
      </c>
      <c r="M3166" t="s">
        <v>612</v>
      </c>
      <c r="N3166" t="s">
        <v>5009</v>
      </c>
      <c r="O3166">
        <v>593</v>
      </c>
      <c r="P3166" t="s">
        <v>15264</v>
      </c>
      <c r="Q3166">
        <v>374</v>
      </c>
      <c r="R3166" t="s">
        <v>15263</v>
      </c>
      <c r="S3166">
        <v>362</v>
      </c>
      <c r="T3166" t="s">
        <v>15266</v>
      </c>
      <c r="U3166">
        <v>241</v>
      </c>
      <c r="V3166">
        <v>5000</v>
      </c>
      <c r="W3166">
        <v>1283</v>
      </c>
      <c r="X3166">
        <v>0</v>
      </c>
      <c r="Y3166">
        <v>8307</v>
      </c>
      <c r="Z3166">
        <v>129</v>
      </c>
      <c r="AA3166">
        <v>37</v>
      </c>
      <c r="AB3166" t="s">
        <v>15268</v>
      </c>
    </row>
    <row r="3167" spans="1:28" x14ac:dyDescent="0.3">
      <c r="A3167" s="4" t="s">
        <v>15271</v>
      </c>
      <c r="B3167" t="s">
        <v>1486</v>
      </c>
      <c r="C3167" t="s">
        <v>1487</v>
      </c>
      <c r="D3167" t="s">
        <v>58</v>
      </c>
      <c r="E3167">
        <v>1997</v>
      </c>
      <c r="F3167">
        <v>101</v>
      </c>
      <c r="G3167" t="s">
        <v>241</v>
      </c>
      <c r="H3167" t="s">
        <v>15273</v>
      </c>
      <c r="I3167" s="4" t="s">
        <v>24161</v>
      </c>
      <c r="J3167" s="4">
        <v>244465</v>
      </c>
      <c r="K3167">
        <v>6.8</v>
      </c>
      <c r="L3167">
        <v>2.35</v>
      </c>
      <c r="M3167" t="s">
        <v>24161</v>
      </c>
      <c r="N3167" t="s">
        <v>15269</v>
      </c>
      <c r="O3167">
        <v>163</v>
      </c>
      <c r="P3167" t="s">
        <v>5181</v>
      </c>
      <c r="Q3167">
        <v>837</v>
      </c>
      <c r="R3167" t="s">
        <v>15270</v>
      </c>
      <c r="S3167">
        <v>130</v>
      </c>
      <c r="T3167" t="s">
        <v>15272</v>
      </c>
      <c r="U3167">
        <v>34</v>
      </c>
      <c r="V3167">
        <v>85</v>
      </c>
      <c r="W3167">
        <v>1019</v>
      </c>
      <c r="X3167">
        <v>1</v>
      </c>
      <c r="Y3167">
        <v>1135</v>
      </c>
      <c r="Z3167">
        <v>22</v>
      </c>
      <c r="AA3167">
        <v>14</v>
      </c>
      <c r="AB3167" t="s">
        <v>15274</v>
      </c>
    </row>
    <row r="3168" spans="1:28" x14ac:dyDescent="0.3">
      <c r="A3168" s="4" t="s">
        <v>15276</v>
      </c>
      <c r="B3168" t="s">
        <v>67</v>
      </c>
      <c r="C3168" t="s">
        <v>86</v>
      </c>
      <c r="D3168" t="s">
        <v>58</v>
      </c>
      <c r="E3168">
        <v>2011</v>
      </c>
      <c r="F3168">
        <v>123</v>
      </c>
      <c r="G3168" t="s">
        <v>7615</v>
      </c>
      <c r="H3168" t="s">
        <v>15278</v>
      </c>
      <c r="I3168" s="4" t="s">
        <v>24161</v>
      </c>
      <c r="J3168" s="4">
        <v>756452</v>
      </c>
      <c r="K3168">
        <v>6.2</v>
      </c>
      <c r="L3168">
        <v>2.35</v>
      </c>
      <c r="M3168" t="s">
        <v>612</v>
      </c>
      <c r="N3168" t="s">
        <v>15275</v>
      </c>
      <c r="O3168">
        <v>0</v>
      </c>
      <c r="P3168" t="s">
        <v>668</v>
      </c>
      <c r="Q3168">
        <v>18000</v>
      </c>
      <c r="R3168" t="s">
        <v>3576</v>
      </c>
      <c r="S3168">
        <v>451</v>
      </c>
      <c r="T3168" t="s">
        <v>15277</v>
      </c>
      <c r="U3168">
        <v>131</v>
      </c>
      <c r="V3168">
        <v>12000</v>
      </c>
      <c r="W3168">
        <v>18652</v>
      </c>
      <c r="X3168">
        <v>0</v>
      </c>
      <c r="Y3168">
        <v>27009</v>
      </c>
      <c r="Z3168">
        <v>196</v>
      </c>
      <c r="AA3168">
        <v>118</v>
      </c>
      <c r="AB3168" t="s">
        <v>15279</v>
      </c>
    </row>
    <row r="3169" spans="1:28" x14ac:dyDescent="0.3">
      <c r="A3169" s="4" t="s">
        <v>15282</v>
      </c>
      <c r="B3169" t="s">
        <v>67</v>
      </c>
      <c r="C3169" t="s">
        <v>68</v>
      </c>
      <c r="D3169" t="s">
        <v>58</v>
      </c>
      <c r="E3169">
        <v>2004</v>
      </c>
      <c r="F3169">
        <v>111</v>
      </c>
      <c r="G3169" t="s">
        <v>2545</v>
      </c>
      <c r="H3169" t="s">
        <v>15284</v>
      </c>
      <c r="I3169" s="4">
        <v>4000000</v>
      </c>
      <c r="J3169" s="4">
        <v>228524</v>
      </c>
      <c r="K3169">
        <v>7.3</v>
      </c>
      <c r="L3169">
        <v>2.35</v>
      </c>
      <c r="M3169" t="s">
        <v>612</v>
      </c>
      <c r="N3169" t="s">
        <v>15280</v>
      </c>
      <c r="O3169">
        <v>24</v>
      </c>
      <c r="P3169" t="s">
        <v>15281</v>
      </c>
      <c r="Q3169">
        <v>374</v>
      </c>
      <c r="R3169" t="s">
        <v>11329</v>
      </c>
      <c r="S3169">
        <v>181</v>
      </c>
      <c r="T3169" t="s">
        <v>15283</v>
      </c>
      <c r="U3169">
        <v>83</v>
      </c>
      <c r="V3169">
        <v>345</v>
      </c>
      <c r="W3169">
        <v>768</v>
      </c>
      <c r="X3169">
        <v>2</v>
      </c>
      <c r="Y3169">
        <v>8708</v>
      </c>
      <c r="Z3169">
        <v>73</v>
      </c>
      <c r="AA3169">
        <v>56</v>
      </c>
      <c r="AB3169" t="s">
        <v>15285</v>
      </c>
    </row>
    <row r="3170" spans="1:28" x14ac:dyDescent="0.3">
      <c r="A3170" s="4" t="s">
        <v>15289</v>
      </c>
      <c r="B3170" t="s">
        <v>67</v>
      </c>
      <c r="C3170" t="s">
        <v>86</v>
      </c>
      <c r="D3170" t="s">
        <v>58</v>
      </c>
      <c r="E3170">
        <v>2001</v>
      </c>
      <c r="F3170">
        <v>86</v>
      </c>
      <c r="G3170" t="s">
        <v>15288</v>
      </c>
      <c r="H3170" t="s">
        <v>15290</v>
      </c>
      <c r="I3170" s="4">
        <v>10000000</v>
      </c>
      <c r="J3170" s="4">
        <v>226792</v>
      </c>
      <c r="K3170">
        <v>6.2</v>
      </c>
      <c r="L3170">
        <v>1.85</v>
      </c>
      <c r="M3170" t="s">
        <v>612</v>
      </c>
      <c r="N3170" t="s">
        <v>15286</v>
      </c>
      <c r="O3170">
        <v>302</v>
      </c>
      <c r="P3170" t="s">
        <v>3502</v>
      </c>
      <c r="Q3170">
        <v>893</v>
      </c>
      <c r="R3170" t="s">
        <v>15287</v>
      </c>
      <c r="S3170">
        <v>798</v>
      </c>
      <c r="T3170" t="s">
        <v>8979</v>
      </c>
      <c r="U3170">
        <v>428</v>
      </c>
      <c r="V3170">
        <v>117</v>
      </c>
      <c r="W3170">
        <v>3049</v>
      </c>
      <c r="X3170">
        <v>2</v>
      </c>
      <c r="Y3170">
        <v>3080</v>
      </c>
      <c r="Z3170">
        <v>43</v>
      </c>
      <c r="AA3170">
        <v>44</v>
      </c>
      <c r="AB3170" t="s">
        <v>15291</v>
      </c>
    </row>
    <row r="3171" spans="1:28" x14ac:dyDescent="0.3">
      <c r="A3171" s="4" t="s">
        <v>15293</v>
      </c>
      <c r="B3171" t="s">
        <v>67</v>
      </c>
      <c r="C3171" t="s">
        <v>68</v>
      </c>
      <c r="D3171" t="s">
        <v>58</v>
      </c>
      <c r="E3171">
        <v>2009</v>
      </c>
      <c r="F3171">
        <v>99</v>
      </c>
      <c r="G3171" t="s">
        <v>2545</v>
      </c>
      <c r="H3171" t="s">
        <v>15294</v>
      </c>
      <c r="I3171" s="4" t="s">
        <v>24161</v>
      </c>
      <c r="J3171" s="4">
        <v>221210</v>
      </c>
      <c r="K3171">
        <v>6.9</v>
      </c>
      <c r="L3171">
        <v>1.85</v>
      </c>
      <c r="M3171" t="s">
        <v>612</v>
      </c>
      <c r="N3171" t="s">
        <v>15292</v>
      </c>
      <c r="O3171">
        <v>800</v>
      </c>
      <c r="P3171" t="s">
        <v>837</v>
      </c>
      <c r="Q3171">
        <v>49000</v>
      </c>
      <c r="R3171" t="s">
        <v>101</v>
      </c>
      <c r="S3171">
        <v>640</v>
      </c>
      <c r="T3171" t="s">
        <v>13696</v>
      </c>
      <c r="U3171">
        <v>334</v>
      </c>
      <c r="V3171">
        <v>0</v>
      </c>
      <c r="W3171">
        <v>50542</v>
      </c>
      <c r="X3171">
        <v>1</v>
      </c>
      <c r="Y3171">
        <v>31964</v>
      </c>
      <c r="Z3171">
        <v>129</v>
      </c>
      <c r="AA3171">
        <v>129</v>
      </c>
      <c r="AB3171" t="s">
        <v>15295</v>
      </c>
    </row>
    <row r="3172" spans="1:28" x14ac:dyDescent="0.3">
      <c r="A3172" s="4" t="s">
        <v>15296</v>
      </c>
      <c r="B3172" t="s">
        <v>67</v>
      </c>
      <c r="C3172" t="s">
        <v>86</v>
      </c>
      <c r="D3172" t="s">
        <v>58</v>
      </c>
      <c r="E3172">
        <v>2006</v>
      </c>
      <c r="F3172">
        <v>90</v>
      </c>
      <c r="G3172" t="s">
        <v>12802</v>
      </c>
      <c r="H3172" t="s">
        <v>15298</v>
      </c>
      <c r="I3172" s="4">
        <v>5000000</v>
      </c>
      <c r="J3172" s="4">
        <v>136432</v>
      </c>
      <c r="K3172">
        <v>6.6</v>
      </c>
      <c r="L3172">
        <v>1.85</v>
      </c>
      <c r="M3172" t="s">
        <v>612</v>
      </c>
      <c r="N3172" t="s">
        <v>14382</v>
      </c>
      <c r="O3172">
        <v>76</v>
      </c>
      <c r="P3172" t="s">
        <v>15287</v>
      </c>
      <c r="Q3172">
        <v>798</v>
      </c>
      <c r="R3172" t="s">
        <v>989</v>
      </c>
      <c r="S3172">
        <v>769</v>
      </c>
      <c r="T3172" t="s">
        <v>15297</v>
      </c>
      <c r="U3172">
        <v>345</v>
      </c>
      <c r="V3172">
        <v>0</v>
      </c>
      <c r="W3172">
        <v>2217</v>
      </c>
      <c r="X3172">
        <v>0</v>
      </c>
      <c r="Y3172">
        <v>31890</v>
      </c>
      <c r="Z3172">
        <v>200</v>
      </c>
      <c r="AA3172">
        <v>194</v>
      </c>
      <c r="AB3172" t="s">
        <v>15299</v>
      </c>
    </row>
    <row r="3173" spans="1:28" x14ac:dyDescent="0.3">
      <c r="A3173" s="4" t="s">
        <v>15301</v>
      </c>
      <c r="B3173" t="s">
        <v>67</v>
      </c>
      <c r="C3173" t="s">
        <v>68</v>
      </c>
      <c r="D3173" t="s">
        <v>58</v>
      </c>
      <c r="E3173">
        <v>2005</v>
      </c>
      <c r="F3173">
        <v>82</v>
      </c>
      <c r="G3173" t="s">
        <v>4085</v>
      </c>
      <c r="H3173" t="s">
        <v>15302</v>
      </c>
      <c r="I3173" s="4">
        <v>10000000</v>
      </c>
      <c r="J3173" s="4">
        <v>131617</v>
      </c>
      <c r="K3173">
        <v>6.3</v>
      </c>
      <c r="L3173">
        <v>1.85</v>
      </c>
      <c r="M3173" t="s">
        <v>612</v>
      </c>
      <c r="N3173" t="s">
        <v>14227</v>
      </c>
      <c r="O3173">
        <v>216</v>
      </c>
      <c r="P3173" t="s">
        <v>335</v>
      </c>
      <c r="Q3173">
        <v>1000</v>
      </c>
      <c r="R3173" t="s">
        <v>15300</v>
      </c>
      <c r="S3173">
        <v>922</v>
      </c>
      <c r="T3173" t="s">
        <v>6785</v>
      </c>
      <c r="U3173">
        <v>885</v>
      </c>
      <c r="V3173">
        <v>661</v>
      </c>
      <c r="W3173">
        <v>5761</v>
      </c>
      <c r="X3173">
        <v>1</v>
      </c>
      <c r="Y3173">
        <v>9971</v>
      </c>
      <c r="Z3173">
        <v>79</v>
      </c>
      <c r="AA3173">
        <v>119</v>
      </c>
      <c r="AB3173" t="s">
        <v>15303</v>
      </c>
    </row>
    <row r="3174" spans="1:28" x14ac:dyDescent="0.3">
      <c r="A3174" s="4" t="s">
        <v>15305</v>
      </c>
      <c r="B3174" t="s">
        <v>67</v>
      </c>
      <c r="C3174" t="s">
        <v>86</v>
      </c>
      <c r="D3174" t="s">
        <v>58</v>
      </c>
      <c r="E3174">
        <v>2010</v>
      </c>
      <c r="F3174">
        <v>110</v>
      </c>
      <c r="G3174" t="s">
        <v>19</v>
      </c>
      <c r="H3174" t="s">
        <v>15307</v>
      </c>
      <c r="I3174" s="4" t="s">
        <v>24161</v>
      </c>
      <c r="J3174" s="4">
        <v>152857</v>
      </c>
      <c r="K3174">
        <v>7</v>
      </c>
      <c r="L3174">
        <v>1.85</v>
      </c>
      <c r="M3174" t="s">
        <v>612</v>
      </c>
      <c r="N3174" t="s">
        <v>15304</v>
      </c>
      <c r="O3174">
        <v>26</v>
      </c>
      <c r="P3174" t="s">
        <v>584</v>
      </c>
      <c r="Q3174">
        <v>17000</v>
      </c>
      <c r="R3174" t="s">
        <v>13998</v>
      </c>
      <c r="S3174">
        <v>793</v>
      </c>
      <c r="T3174" t="s">
        <v>15306</v>
      </c>
      <c r="U3174">
        <v>146</v>
      </c>
      <c r="V3174">
        <v>0</v>
      </c>
      <c r="W3174">
        <v>18236</v>
      </c>
      <c r="X3174">
        <v>3</v>
      </c>
      <c r="Y3174">
        <v>19979</v>
      </c>
      <c r="Z3174">
        <v>112</v>
      </c>
      <c r="AA3174">
        <v>56</v>
      </c>
      <c r="AB3174" t="s">
        <v>15308</v>
      </c>
    </row>
    <row r="3175" spans="1:28" x14ac:dyDescent="0.3">
      <c r="A3175" s="4" t="s">
        <v>15310</v>
      </c>
      <c r="B3175" t="s">
        <v>67</v>
      </c>
      <c r="C3175" t="s">
        <v>68</v>
      </c>
      <c r="D3175" t="s">
        <v>58</v>
      </c>
      <c r="E3175">
        <v>1994</v>
      </c>
      <c r="F3175">
        <v>83</v>
      </c>
      <c r="G3175" t="s">
        <v>1034</v>
      </c>
      <c r="H3175" t="s">
        <v>15311</v>
      </c>
      <c r="I3175" s="4">
        <v>6200000</v>
      </c>
      <c r="J3175" s="4">
        <v>126247</v>
      </c>
      <c r="K3175">
        <v>3.3</v>
      </c>
      <c r="L3175">
        <v>1.85</v>
      </c>
      <c r="M3175" t="s">
        <v>122</v>
      </c>
      <c r="N3175" t="s">
        <v>15309</v>
      </c>
      <c r="O3175">
        <v>3</v>
      </c>
      <c r="P3175" t="s">
        <v>228</v>
      </c>
      <c r="Q3175">
        <v>16000</v>
      </c>
      <c r="R3175" t="s">
        <v>10310</v>
      </c>
      <c r="S3175">
        <v>542</v>
      </c>
      <c r="T3175" t="s">
        <v>1607</v>
      </c>
      <c r="U3175">
        <v>421</v>
      </c>
      <c r="V3175">
        <v>321</v>
      </c>
      <c r="W3175">
        <v>17469</v>
      </c>
      <c r="X3175">
        <v>0</v>
      </c>
      <c r="Y3175">
        <v>24958</v>
      </c>
      <c r="Z3175">
        <v>17</v>
      </c>
      <c r="AA3175">
        <v>103</v>
      </c>
      <c r="AB3175" t="s">
        <v>15312</v>
      </c>
    </row>
    <row r="3176" spans="1:28" x14ac:dyDescent="0.3">
      <c r="A3176" s="4" t="s">
        <v>15313</v>
      </c>
      <c r="B3176" t="s">
        <v>67</v>
      </c>
      <c r="C3176" t="s">
        <v>68</v>
      </c>
      <c r="D3176" t="s">
        <v>58</v>
      </c>
      <c r="E3176">
        <v>2010</v>
      </c>
      <c r="F3176">
        <v>128</v>
      </c>
      <c r="G3176" t="s">
        <v>19</v>
      </c>
      <c r="H3176" t="s">
        <v>15315</v>
      </c>
      <c r="I3176" s="4" t="s">
        <v>24161</v>
      </c>
      <c r="J3176" s="4">
        <v>82739</v>
      </c>
      <c r="K3176">
        <v>6.7</v>
      </c>
      <c r="L3176">
        <v>2.35</v>
      </c>
      <c r="M3176" t="s">
        <v>69</v>
      </c>
      <c r="N3176" t="s">
        <v>7052</v>
      </c>
      <c r="O3176">
        <v>11</v>
      </c>
      <c r="P3176" t="s">
        <v>4631</v>
      </c>
      <c r="Q3176">
        <v>665</v>
      </c>
      <c r="R3176" t="s">
        <v>4512</v>
      </c>
      <c r="S3176">
        <v>664</v>
      </c>
      <c r="T3176" t="s">
        <v>15314</v>
      </c>
      <c r="U3176">
        <v>553</v>
      </c>
      <c r="V3176">
        <v>503</v>
      </c>
      <c r="W3176">
        <v>4579</v>
      </c>
      <c r="X3176">
        <v>0</v>
      </c>
      <c r="Y3176">
        <v>465</v>
      </c>
      <c r="Z3176">
        <v>20</v>
      </c>
      <c r="AA3176">
        <v>3</v>
      </c>
      <c r="AB3176" t="s">
        <v>15316</v>
      </c>
    </row>
    <row r="3177" spans="1:28" x14ac:dyDescent="0.3">
      <c r="A3177" s="4" t="s">
        <v>15320</v>
      </c>
      <c r="B3177" t="s">
        <v>2794</v>
      </c>
      <c r="C3177" t="s">
        <v>2929</v>
      </c>
      <c r="D3177" t="s">
        <v>58</v>
      </c>
      <c r="E3177">
        <v>2013</v>
      </c>
      <c r="F3177">
        <v>125</v>
      </c>
      <c r="G3177" t="s">
        <v>1980</v>
      </c>
      <c r="H3177" t="s">
        <v>24161</v>
      </c>
      <c r="I3177" s="4">
        <v>10000000</v>
      </c>
      <c r="J3177" s="4">
        <v>169379</v>
      </c>
      <c r="K3177">
        <v>6.2</v>
      </c>
      <c r="L3177" t="s">
        <v>24161</v>
      </c>
      <c r="M3177" t="s">
        <v>612</v>
      </c>
      <c r="N3177" t="s">
        <v>15317</v>
      </c>
      <c r="O3177">
        <v>21</v>
      </c>
      <c r="P3177" t="s">
        <v>15319</v>
      </c>
      <c r="Q3177">
        <v>78</v>
      </c>
      <c r="R3177" t="s">
        <v>15318</v>
      </c>
      <c r="S3177">
        <v>61</v>
      </c>
      <c r="T3177" t="s">
        <v>15321</v>
      </c>
      <c r="U3177">
        <v>36</v>
      </c>
      <c r="V3177">
        <v>874</v>
      </c>
      <c r="W3177">
        <v>221</v>
      </c>
      <c r="X3177">
        <v>1</v>
      </c>
      <c r="Y3177">
        <v>683</v>
      </c>
      <c r="Z3177">
        <v>12</v>
      </c>
      <c r="AA3177">
        <v>3</v>
      </c>
      <c r="AB3177" t="s">
        <v>15322</v>
      </c>
    </row>
    <row r="3178" spans="1:28" x14ac:dyDescent="0.3">
      <c r="A3178" s="4" t="s">
        <v>15324</v>
      </c>
      <c r="B3178" t="s">
        <v>67</v>
      </c>
      <c r="C3178" t="s">
        <v>68</v>
      </c>
      <c r="D3178" t="s">
        <v>58</v>
      </c>
      <c r="E3178">
        <v>2014</v>
      </c>
      <c r="F3178">
        <v>97</v>
      </c>
      <c r="G3178" t="s">
        <v>1437</v>
      </c>
      <c r="H3178" t="s">
        <v>15325</v>
      </c>
      <c r="I3178" s="4">
        <v>10000000</v>
      </c>
      <c r="J3178" s="4" t="s">
        <v>24161</v>
      </c>
      <c r="K3178">
        <v>6.5</v>
      </c>
      <c r="L3178">
        <v>2.35</v>
      </c>
      <c r="M3178" t="s">
        <v>69</v>
      </c>
      <c r="N3178" t="s">
        <v>8659</v>
      </c>
      <c r="O3178">
        <v>53</v>
      </c>
      <c r="P3178" t="s">
        <v>1997</v>
      </c>
      <c r="Q3178">
        <v>962</v>
      </c>
      <c r="R3178" t="s">
        <v>15323</v>
      </c>
      <c r="S3178">
        <v>545</v>
      </c>
      <c r="T3178" t="s">
        <v>6867</v>
      </c>
      <c r="U3178">
        <v>499</v>
      </c>
      <c r="V3178">
        <v>0</v>
      </c>
      <c r="W3178">
        <v>3465</v>
      </c>
      <c r="X3178">
        <v>0</v>
      </c>
      <c r="Y3178">
        <v>2041</v>
      </c>
      <c r="Z3178">
        <v>59</v>
      </c>
      <c r="AA3178">
        <v>18</v>
      </c>
      <c r="AB3178" t="s">
        <v>15326</v>
      </c>
    </row>
    <row r="3179" spans="1:28" x14ac:dyDescent="0.3">
      <c r="A3179" s="4" t="s">
        <v>15329</v>
      </c>
      <c r="B3179" t="s">
        <v>67</v>
      </c>
      <c r="C3179" t="s">
        <v>68</v>
      </c>
      <c r="D3179" t="s">
        <v>58</v>
      </c>
      <c r="E3179">
        <v>1997</v>
      </c>
      <c r="F3179">
        <v>86</v>
      </c>
      <c r="G3179" t="s">
        <v>10</v>
      </c>
      <c r="H3179" t="s">
        <v>15330</v>
      </c>
      <c r="I3179" s="4">
        <v>10000000</v>
      </c>
      <c r="J3179" s="4">
        <v>15447</v>
      </c>
      <c r="K3179">
        <v>3.5</v>
      </c>
      <c r="L3179">
        <v>1.85</v>
      </c>
      <c r="M3179" t="s">
        <v>612</v>
      </c>
      <c r="N3179" t="s">
        <v>15327</v>
      </c>
      <c r="O3179">
        <v>71</v>
      </c>
      <c r="P3179" t="s">
        <v>749</v>
      </c>
      <c r="Q3179">
        <v>795</v>
      </c>
      <c r="R3179" t="s">
        <v>15328</v>
      </c>
      <c r="S3179">
        <v>474</v>
      </c>
      <c r="T3179" t="s">
        <v>9243</v>
      </c>
      <c r="U3179">
        <v>385</v>
      </c>
      <c r="V3179">
        <v>89</v>
      </c>
      <c r="W3179">
        <v>2655</v>
      </c>
      <c r="X3179">
        <v>0</v>
      </c>
      <c r="Y3179">
        <v>2971</v>
      </c>
      <c r="Z3179">
        <v>29</v>
      </c>
      <c r="AA3179">
        <v>85</v>
      </c>
      <c r="AB3179" t="s">
        <v>15331</v>
      </c>
    </row>
    <row r="3180" spans="1:28" x14ac:dyDescent="0.3">
      <c r="A3180" s="4" t="s">
        <v>15333</v>
      </c>
      <c r="B3180" t="s">
        <v>67</v>
      </c>
      <c r="C3180" t="s">
        <v>68</v>
      </c>
      <c r="D3180" t="s">
        <v>58</v>
      </c>
      <c r="E3180">
        <v>2009</v>
      </c>
      <c r="F3180">
        <v>91</v>
      </c>
      <c r="G3180" t="s">
        <v>2545</v>
      </c>
      <c r="H3180" t="s">
        <v>15334</v>
      </c>
      <c r="I3180" s="4">
        <v>10000000</v>
      </c>
      <c r="J3180" s="4">
        <v>19348</v>
      </c>
      <c r="K3180">
        <v>5.5</v>
      </c>
      <c r="L3180">
        <v>2.35</v>
      </c>
      <c r="M3180" t="s">
        <v>69</v>
      </c>
      <c r="N3180" t="s">
        <v>15332</v>
      </c>
      <c r="O3180">
        <v>7</v>
      </c>
      <c r="P3180" t="s">
        <v>328</v>
      </c>
      <c r="Q3180">
        <v>12000</v>
      </c>
      <c r="R3180" t="s">
        <v>750</v>
      </c>
      <c r="S3180">
        <v>3000</v>
      </c>
      <c r="T3180" t="s">
        <v>2515</v>
      </c>
      <c r="U3180">
        <v>875</v>
      </c>
      <c r="V3180">
        <v>370</v>
      </c>
      <c r="W3180">
        <v>16118</v>
      </c>
      <c r="X3180">
        <v>2</v>
      </c>
      <c r="Y3180">
        <v>2941</v>
      </c>
      <c r="Z3180">
        <v>23</v>
      </c>
      <c r="AA3180">
        <v>11</v>
      </c>
      <c r="AB3180" t="s">
        <v>15335</v>
      </c>
    </row>
    <row r="3181" spans="1:28" x14ac:dyDescent="0.3">
      <c r="A3181" s="4" t="s">
        <v>15337</v>
      </c>
      <c r="B3181" t="s">
        <v>67</v>
      </c>
      <c r="C3181" t="s">
        <v>68</v>
      </c>
      <c r="D3181" t="s">
        <v>58</v>
      </c>
      <c r="E3181">
        <v>2009</v>
      </c>
      <c r="F3181">
        <v>90</v>
      </c>
      <c r="G3181" t="s">
        <v>1700</v>
      </c>
      <c r="H3181" t="s">
        <v>15338</v>
      </c>
      <c r="I3181" s="4">
        <v>8000000</v>
      </c>
      <c r="J3181" s="4">
        <v>100503</v>
      </c>
      <c r="K3181">
        <v>5.9</v>
      </c>
      <c r="L3181">
        <v>1.85</v>
      </c>
      <c r="M3181" t="s">
        <v>612</v>
      </c>
      <c r="N3181" t="s">
        <v>15336</v>
      </c>
      <c r="O3181">
        <v>0</v>
      </c>
      <c r="P3181" t="s">
        <v>2132</v>
      </c>
      <c r="Q3181">
        <v>806</v>
      </c>
      <c r="R3181" t="s">
        <v>1430</v>
      </c>
      <c r="S3181">
        <v>690</v>
      </c>
      <c r="T3181" t="s">
        <v>6856</v>
      </c>
      <c r="U3181">
        <v>617</v>
      </c>
      <c r="V3181">
        <v>1000</v>
      </c>
      <c r="W3181">
        <v>3124</v>
      </c>
      <c r="X3181">
        <v>2</v>
      </c>
      <c r="Y3181">
        <v>7759</v>
      </c>
      <c r="Z3181">
        <v>22</v>
      </c>
      <c r="AA3181">
        <v>20</v>
      </c>
      <c r="AB3181" t="s">
        <v>15339</v>
      </c>
    </row>
    <row r="3182" spans="1:28" x14ac:dyDescent="0.3">
      <c r="A3182" s="4" t="s">
        <v>15341</v>
      </c>
      <c r="B3182" t="s">
        <v>67</v>
      </c>
      <c r="C3182" t="s">
        <v>68</v>
      </c>
      <c r="D3182" t="s">
        <v>58</v>
      </c>
      <c r="E3182">
        <v>2009</v>
      </c>
      <c r="F3182">
        <v>90</v>
      </c>
      <c r="G3182" t="s">
        <v>2545</v>
      </c>
      <c r="H3182" t="s">
        <v>15342</v>
      </c>
      <c r="I3182" s="4">
        <v>5000000</v>
      </c>
      <c r="J3182" s="4">
        <v>92900</v>
      </c>
      <c r="K3182">
        <v>4.7</v>
      </c>
      <c r="L3182">
        <v>1.85</v>
      </c>
      <c r="M3182" t="s">
        <v>69</v>
      </c>
      <c r="N3182" t="s">
        <v>15340</v>
      </c>
      <c r="O3182">
        <v>8</v>
      </c>
      <c r="P3182" t="s">
        <v>1284</v>
      </c>
      <c r="Q3182">
        <v>1000</v>
      </c>
      <c r="R3182" t="s">
        <v>3502</v>
      </c>
      <c r="S3182">
        <v>893</v>
      </c>
      <c r="T3182" t="s">
        <v>2538</v>
      </c>
      <c r="U3182">
        <v>495</v>
      </c>
      <c r="V3182">
        <v>546</v>
      </c>
      <c r="W3182">
        <v>3146</v>
      </c>
      <c r="X3182">
        <v>1</v>
      </c>
      <c r="Y3182">
        <v>3662</v>
      </c>
      <c r="Z3182">
        <v>43</v>
      </c>
      <c r="AA3182">
        <v>23</v>
      </c>
      <c r="AB3182" t="s">
        <v>15343</v>
      </c>
    </row>
    <row r="3183" spans="1:28" x14ac:dyDescent="0.3">
      <c r="A3183" s="4" t="s">
        <v>15344</v>
      </c>
      <c r="B3183" t="s">
        <v>67</v>
      </c>
      <c r="C3183" t="s">
        <v>295</v>
      </c>
      <c r="D3183" t="s">
        <v>58</v>
      </c>
      <c r="E3183">
        <v>2008</v>
      </c>
      <c r="F3183">
        <v>94</v>
      </c>
      <c r="G3183" t="s">
        <v>19</v>
      </c>
      <c r="H3183" t="s">
        <v>24161</v>
      </c>
      <c r="I3183" s="4" t="s">
        <v>24161</v>
      </c>
      <c r="J3183" s="4">
        <v>140987</v>
      </c>
      <c r="K3183">
        <v>4.2</v>
      </c>
      <c r="L3183">
        <v>1.85</v>
      </c>
      <c r="M3183" t="s">
        <v>122</v>
      </c>
      <c r="N3183" t="s">
        <v>13958</v>
      </c>
      <c r="O3183">
        <v>50</v>
      </c>
      <c r="P3183" t="s">
        <v>4847</v>
      </c>
      <c r="Q3183">
        <v>835</v>
      </c>
      <c r="R3183" t="s">
        <v>11863</v>
      </c>
      <c r="S3183">
        <v>632</v>
      </c>
      <c r="T3183" t="s">
        <v>15345</v>
      </c>
      <c r="U3183">
        <v>422</v>
      </c>
      <c r="V3183">
        <v>58</v>
      </c>
      <c r="W3183">
        <v>2519</v>
      </c>
      <c r="X3183">
        <v>3</v>
      </c>
      <c r="Y3183">
        <v>361</v>
      </c>
      <c r="Z3183">
        <v>16</v>
      </c>
      <c r="AA3183">
        <v>4</v>
      </c>
      <c r="AB3183" t="s">
        <v>15346</v>
      </c>
    </row>
    <row r="3184" spans="1:28" x14ac:dyDescent="0.3">
      <c r="A3184" s="4" t="s">
        <v>15350</v>
      </c>
      <c r="B3184" t="s">
        <v>67</v>
      </c>
      <c r="C3184" t="s">
        <v>397</v>
      </c>
      <c r="D3184" t="s">
        <v>58</v>
      </c>
      <c r="E3184">
        <v>2015</v>
      </c>
      <c r="F3184">
        <v>112</v>
      </c>
      <c r="G3184" t="s">
        <v>1943</v>
      </c>
      <c r="H3184" t="s">
        <v>15352</v>
      </c>
      <c r="I3184" s="4">
        <v>10000000</v>
      </c>
      <c r="J3184" s="4" t="s">
        <v>24161</v>
      </c>
      <c r="K3184">
        <v>5.2</v>
      </c>
      <c r="L3184">
        <v>2.39</v>
      </c>
      <c r="M3184" t="s">
        <v>612</v>
      </c>
      <c r="N3184" t="s">
        <v>15347</v>
      </c>
      <c r="O3184">
        <v>93</v>
      </c>
      <c r="P3184" t="s">
        <v>15349</v>
      </c>
      <c r="Q3184">
        <v>147</v>
      </c>
      <c r="R3184" t="s">
        <v>15348</v>
      </c>
      <c r="S3184">
        <v>52</v>
      </c>
      <c r="T3184" t="s">
        <v>15351</v>
      </c>
      <c r="U3184">
        <v>51</v>
      </c>
      <c r="V3184">
        <v>0</v>
      </c>
      <c r="W3184">
        <v>285</v>
      </c>
      <c r="X3184">
        <v>0</v>
      </c>
      <c r="Y3184">
        <v>5637</v>
      </c>
      <c r="Z3184">
        <v>84</v>
      </c>
      <c r="AA3184">
        <v>57</v>
      </c>
      <c r="AB3184" t="s">
        <v>15353</v>
      </c>
    </row>
    <row r="3185" spans="1:28" x14ac:dyDescent="0.3">
      <c r="A3185" s="4" t="s">
        <v>15354</v>
      </c>
      <c r="B3185" t="s">
        <v>67</v>
      </c>
      <c r="C3185" t="s">
        <v>68</v>
      </c>
      <c r="D3185" t="s">
        <v>58</v>
      </c>
      <c r="E3185">
        <v>2009</v>
      </c>
      <c r="F3185">
        <v>85</v>
      </c>
      <c r="G3185" t="s">
        <v>3104</v>
      </c>
      <c r="H3185" t="s">
        <v>15356</v>
      </c>
      <c r="I3185" s="4" t="s">
        <v>24161</v>
      </c>
      <c r="J3185" s="4" t="s">
        <v>24161</v>
      </c>
      <c r="K3185">
        <v>5.2</v>
      </c>
      <c r="L3185">
        <v>1.85</v>
      </c>
      <c r="M3185" t="s">
        <v>612</v>
      </c>
      <c r="N3185" t="s">
        <v>14826</v>
      </c>
      <c r="O3185">
        <v>7</v>
      </c>
      <c r="P3185" t="s">
        <v>5269</v>
      </c>
      <c r="Q3185">
        <v>706</v>
      </c>
      <c r="R3185" t="s">
        <v>7151</v>
      </c>
      <c r="S3185">
        <v>405</v>
      </c>
      <c r="T3185" t="s">
        <v>15355</v>
      </c>
      <c r="U3185">
        <v>240</v>
      </c>
      <c r="V3185">
        <v>402</v>
      </c>
      <c r="W3185">
        <v>1936</v>
      </c>
      <c r="X3185">
        <v>2</v>
      </c>
      <c r="Y3185">
        <v>1097</v>
      </c>
      <c r="Z3185">
        <v>4</v>
      </c>
      <c r="AA3185">
        <v>10</v>
      </c>
      <c r="AB3185" t="s">
        <v>15357</v>
      </c>
    </row>
    <row r="3186" spans="1:28" x14ac:dyDescent="0.3">
      <c r="A3186" s="4" t="s">
        <v>15361</v>
      </c>
      <c r="B3186" t="s">
        <v>67</v>
      </c>
      <c r="C3186" t="s">
        <v>68</v>
      </c>
      <c r="D3186" t="s">
        <v>58</v>
      </c>
      <c r="E3186">
        <v>2007</v>
      </c>
      <c r="F3186">
        <v>93</v>
      </c>
      <c r="G3186" t="s">
        <v>1700</v>
      </c>
      <c r="H3186" t="s">
        <v>15362</v>
      </c>
      <c r="I3186" s="4">
        <v>10000000</v>
      </c>
      <c r="J3186" s="4">
        <v>5561</v>
      </c>
      <c r="K3186">
        <v>3.9</v>
      </c>
      <c r="L3186">
        <v>1.85</v>
      </c>
      <c r="M3186" t="s">
        <v>69</v>
      </c>
      <c r="N3186" t="s">
        <v>15358</v>
      </c>
      <c r="O3186">
        <v>7</v>
      </c>
      <c r="P3186" t="s">
        <v>15360</v>
      </c>
      <c r="Q3186">
        <v>906</v>
      </c>
      <c r="R3186" t="s">
        <v>15359</v>
      </c>
      <c r="S3186">
        <v>848</v>
      </c>
      <c r="T3186" t="s">
        <v>2488</v>
      </c>
      <c r="U3186">
        <v>611</v>
      </c>
      <c r="V3186">
        <v>160</v>
      </c>
      <c r="W3186">
        <v>4725</v>
      </c>
      <c r="X3186">
        <v>1</v>
      </c>
      <c r="Y3186">
        <v>4995</v>
      </c>
      <c r="Z3186">
        <v>20</v>
      </c>
      <c r="AA3186">
        <v>34</v>
      </c>
      <c r="AB3186" t="s">
        <v>15363</v>
      </c>
    </row>
    <row r="3187" spans="1:28" x14ac:dyDescent="0.3">
      <c r="A3187" s="4" t="s">
        <v>15366</v>
      </c>
      <c r="B3187" t="s">
        <v>67</v>
      </c>
      <c r="C3187" t="s">
        <v>3583</v>
      </c>
      <c r="D3187" t="s">
        <v>58</v>
      </c>
      <c r="E3187">
        <v>2008</v>
      </c>
      <c r="F3187">
        <v>104</v>
      </c>
      <c r="G3187" t="s">
        <v>2234</v>
      </c>
      <c r="H3187" t="s">
        <v>15368</v>
      </c>
      <c r="I3187" s="4">
        <v>10000000</v>
      </c>
      <c r="J3187" s="4">
        <v>3607</v>
      </c>
      <c r="K3187">
        <v>6.1</v>
      </c>
      <c r="L3187">
        <v>2.35</v>
      </c>
      <c r="M3187" t="s">
        <v>612</v>
      </c>
      <c r="N3187" t="s">
        <v>15364</v>
      </c>
      <c r="O3187">
        <v>275</v>
      </c>
      <c r="P3187" t="s">
        <v>2378</v>
      </c>
      <c r="Q3187">
        <v>439</v>
      </c>
      <c r="R3187" t="s">
        <v>15365</v>
      </c>
      <c r="S3187">
        <v>161</v>
      </c>
      <c r="T3187" t="s">
        <v>15367</v>
      </c>
      <c r="U3187">
        <v>102</v>
      </c>
      <c r="V3187">
        <v>0</v>
      </c>
      <c r="W3187">
        <v>940</v>
      </c>
      <c r="X3187">
        <v>4</v>
      </c>
      <c r="Y3187">
        <v>22753</v>
      </c>
      <c r="Z3187">
        <v>71</v>
      </c>
      <c r="AA3187">
        <v>94</v>
      </c>
      <c r="AB3187" t="s">
        <v>15369</v>
      </c>
    </row>
    <row r="3188" spans="1:28" x14ac:dyDescent="0.3">
      <c r="A3188" s="4" t="s">
        <v>15373</v>
      </c>
      <c r="B3188" t="s">
        <v>67</v>
      </c>
      <c r="C3188" t="s">
        <v>397</v>
      </c>
      <c r="D3188" t="s">
        <v>58</v>
      </c>
      <c r="E3188">
        <v>2010</v>
      </c>
      <c r="F3188">
        <v>94</v>
      </c>
      <c r="G3188" t="s">
        <v>5544</v>
      </c>
      <c r="H3188" t="s">
        <v>15375</v>
      </c>
      <c r="I3188" s="4" t="s">
        <v>24161</v>
      </c>
      <c r="J3188" s="4" t="s">
        <v>24161</v>
      </c>
      <c r="K3188">
        <v>5.8</v>
      </c>
      <c r="L3188">
        <v>2.35</v>
      </c>
      <c r="M3188" t="s">
        <v>612</v>
      </c>
      <c r="N3188" t="s">
        <v>15370</v>
      </c>
      <c r="O3188">
        <v>10</v>
      </c>
      <c r="P3188" t="s">
        <v>15372</v>
      </c>
      <c r="Q3188">
        <v>122</v>
      </c>
      <c r="R3188" t="s">
        <v>15371</v>
      </c>
      <c r="S3188">
        <v>109</v>
      </c>
      <c r="T3188" t="s">
        <v>15374</v>
      </c>
      <c r="U3188">
        <v>72</v>
      </c>
      <c r="V3188">
        <v>0</v>
      </c>
      <c r="W3188">
        <v>375</v>
      </c>
      <c r="X3188">
        <v>0</v>
      </c>
      <c r="Y3188">
        <v>11950</v>
      </c>
      <c r="Z3188">
        <v>102</v>
      </c>
      <c r="AA3188">
        <v>89</v>
      </c>
      <c r="AB3188" t="s">
        <v>15376</v>
      </c>
    </row>
    <row r="3189" spans="1:28" x14ac:dyDescent="0.3">
      <c r="A3189" s="4" t="s">
        <v>15378</v>
      </c>
      <c r="B3189" t="s">
        <v>67</v>
      </c>
      <c r="C3189" t="s">
        <v>68</v>
      </c>
      <c r="D3189" t="s">
        <v>58</v>
      </c>
      <c r="E3189">
        <v>2004</v>
      </c>
      <c r="F3189">
        <v>85</v>
      </c>
      <c r="G3189" t="s">
        <v>2545</v>
      </c>
      <c r="H3189" t="s">
        <v>15379</v>
      </c>
      <c r="I3189" s="4">
        <v>6500000</v>
      </c>
      <c r="J3189" s="4">
        <v>70527</v>
      </c>
      <c r="K3189">
        <v>6.7</v>
      </c>
      <c r="L3189">
        <v>1.85</v>
      </c>
      <c r="M3189" t="s">
        <v>612</v>
      </c>
      <c r="N3189" t="s">
        <v>15377</v>
      </c>
      <c r="O3189">
        <v>0</v>
      </c>
      <c r="P3189" t="s">
        <v>1967</v>
      </c>
      <c r="Q3189">
        <v>11000</v>
      </c>
      <c r="R3189" t="s">
        <v>930</v>
      </c>
      <c r="S3189">
        <v>826</v>
      </c>
      <c r="T3189" t="s">
        <v>1660</v>
      </c>
      <c r="U3189">
        <v>742</v>
      </c>
      <c r="V3189">
        <v>376</v>
      </c>
      <c r="W3189">
        <v>14656</v>
      </c>
      <c r="X3189">
        <v>6</v>
      </c>
      <c r="Y3189">
        <v>7690</v>
      </c>
      <c r="Z3189">
        <v>27</v>
      </c>
      <c r="AA3189">
        <v>68</v>
      </c>
      <c r="AB3189" t="s">
        <v>15380</v>
      </c>
    </row>
    <row r="3190" spans="1:28" x14ac:dyDescent="0.3">
      <c r="A3190" s="4" t="s">
        <v>15383</v>
      </c>
      <c r="B3190" t="s">
        <v>67</v>
      </c>
      <c r="C3190" t="s">
        <v>68</v>
      </c>
      <c r="D3190" t="s">
        <v>58</v>
      </c>
      <c r="E3190">
        <v>2007</v>
      </c>
      <c r="F3190">
        <v>99</v>
      </c>
      <c r="G3190" t="s">
        <v>921</v>
      </c>
      <c r="H3190" t="s">
        <v>15385</v>
      </c>
      <c r="I3190" s="4">
        <v>10000000</v>
      </c>
      <c r="J3190" s="4" t="s">
        <v>24161</v>
      </c>
      <c r="K3190">
        <v>5.7</v>
      </c>
      <c r="L3190">
        <v>2.35</v>
      </c>
      <c r="M3190" t="s">
        <v>69</v>
      </c>
      <c r="N3190" t="s">
        <v>5487</v>
      </c>
      <c r="O3190">
        <v>71</v>
      </c>
      <c r="P3190" t="s">
        <v>15382</v>
      </c>
      <c r="Q3190">
        <v>298</v>
      </c>
      <c r="R3190" t="s">
        <v>15381</v>
      </c>
      <c r="S3190">
        <v>258</v>
      </c>
      <c r="T3190" t="s">
        <v>15384</v>
      </c>
      <c r="U3190">
        <v>126</v>
      </c>
      <c r="V3190">
        <v>509</v>
      </c>
      <c r="W3190">
        <v>934</v>
      </c>
      <c r="X3190">
        <v>0</v>
      </c>
      <c r="Y3190">
        <v>11285</v>
      </c>
      <c r="Z3190">
        <v>62</v>
      </c>
      <c r="AA3190">
        <v>82</v>
      </c>
      <c r="AB3190" t="s">
        <v>15386</v>
      </c>
    </row>
    <row r="3191" spans="1:28" x14ac:dyDescent="0.3">
      <c r="A3191" s="4" t="s">
        <v>15390</v>
      </c>
      <c r="B3191" t="s">
        <v>67</v>
      </c>
      <c r="C3191" t="s">
        <v>295</v>
      </c>
      <c r="D3191" t="s">
        <v>58</v>
      </c>
      <c r="E3191">
        <v>2011</v>
      </c>
      <c r="F3191">
        <v>91</v>
      </c>
      <c r="G3191" t="s">
        <v>6197</v>
      </c>
      <c r="H3191" t="s">
        <v>24161</v>
      </c>
      <c r="I3191" s="4">
        <v>10000000</v>
      </c>
      <c r="J3191" s="4" t="s">
        <v>24161</v>
      </c>
      <c r="K3191">
        <v>4.5</v>
      </c>
      <c r="L3191">
        <v>2.35</v>
      </c>
      <c r="M3191" t="s">
        <v>69</v>
      </c>
      <c r="N3191" t="s">
        <v>15387</v>
      </c>
      <c r="O3191">
        <v>8</v>
      </c>
      <c r="P3191" t="s">
        <v>15389</v>
      </c>
      <c r="Q3191">
        <v>485</v>
      </c>
      <c r="R3191" t="s">
        <v>15388</v>
      </c>
      <c r="S3191">
        <v>152</v>
      </c>
      <c r="T3191" t="s">
        <v>15391</v>
      </c>
      <c r="U3191">
        <v>111</v>
      </c>
      <c r="V3191">
        <v>0</v>
      </c>
      <c r="W3191">
        <v>964</v>
      </c>
      <c r="X3191">
        <v>0</v>
      </c>
      <c r="Y3191">
        <v>1642</v>
      </c>
      <c r="Z3191">
        <v>5</v>
      </c>
      <c r="AA3191">
        <v>11</v>
      </c>
      <c r="AB3191" t="s">
        <v>15392</v>
      </c>
    </row>
    <row r="3192" spans="1:28" x14ac:dyDescent="0.3">
      <c r="A3192" s="4" t="s">
        <v>15394</v>
      </c>
      <c r="B3192" t="s">
        <v>67</v>
      </c>
      <c r="C3192" t="s">
        <v>86</v>
      </c>
      <c r="D3192" t="s">
        <v>58</v>
      </c>
      <c r="E3192">
        <v>2008</v>
      </c>
      <c r="F3192">
        <v>117</v>
      </c>
      <c r="G3192" t="s">
        <v>4085</v>
      </c>
      <c r="H3192" t="s">
        <v>15396</v>
      </c>
      <c r="I3192" s="4">
        <v>6000000</v>
      </c>
      <c r="J3192" s="4" t="s">
        <v>24161</v>
      </c>
      <c r="K3192">
        <v>6.9</v>
      </c>
      <c r="L3192">
        <v>2.35</v>
      </c>
      <c r="M3192" t="s">
        <v>612</v>
      </c>
      <c r="N3192" t="s">
        <v>15393</v>
      </c>
      <c r="O3192">
        <v>13</v>
      </c>
      <c r="P3192" t="s">
        <v>1867</v>
      </c>
      <c r="Q3192">
        <v>5000</v>
      </c>
      <c r="R3192" t="s">
        <v>4380</v>
      </c>
      <c r="S3192">
        <v>2000</v>
      </c>
      <c r="T3192" t="s">
        <v>15395</v>
      </c>
      <c r="U3192">
        <v>415</v>
      </c>
      <c r="V3192">
        <v>0</v>
      </c>
      <c r="W3192">
        <v>7637</v>
      </c>
      <c r="X3192">
        <v>1</v>
      </c>
      <c r="Y3192">
        <v>9585</v>
      </c>
      <c r="Z3192">
        <v>76</v>
      </c>
      <c r="AA3192">
        <v>38</v>
      </c>
      <c r="AB3192" t="s">
        <v>15397</v>
      </c>
    </row>
    <row r="3193" spans="1:28" x14ac:dyDescent="0.3">
      <c r="A3193" s="4" t="s">
        <v>15400</v>
      </c>
      <c r="B3193" t="s">
        <v>67</v>
      </c>
      <c r="C3193" t="s">
        <v>5694</v>
      </c>
      <c r="D3193" t="s">
        <v>58</v>
      </c>
      <c r="E3193">
        <v>2014</v>
      </c>
      <c r="F3193">
        <v>85</v>
      </c>
      <c r="G3193" t="s">
        <v>15399</v>
      </c>
      <c r="H3193" t="s">
        <v>24161</v>
      </c>
      <c r="I3193" s="4">
        <v>10000000</v>
      </c>
      <c r="J3193" s="4" t="s">
        <v>24161</v>
      </c>
      <c r="K3193">
        <v>4.8</v>
      </c>
      <c r="L3193" t="s">
        <v>24161</v>
      </c>
      <c r="M3193" t="s">
        <v>24161</v>
      </c>
      <c r="N3193" t="s">
        <v>15398</v>
      </c>
      <c r="O3193">
        <v>0</v>
      </c>
      <c r="P3193" t="s">
        <v>7560</v>
      </c>
      <c r="Q3193">
        <v>1000</v>
      </c>
      <c r="R3193" t="s">
        <v>1755</v>
      </c>
      <c r="S3193">
        <v>618</v>
      </c>
      <c r="T3193" t="s">
        <v>15401</v>
      </c>
      <c r="U3193">
        <v>196</v>
      </c>
      <c r="V3193">
        <v>186</v>
      </c>
      <c r="W3193">
        <v>2259</v>
      </c>
      <c r="X3193">
        <v>0</v>
      </c>
      <c r="Y3193">
        <v>162</v>
      </c>
      <c r="Z3193">
        <v>8</v>
      </c>
      <c r="AA3193">
        <v>2</v>
      </c>
      <c r="AB3193" t="s">
        <v>15402</v>
      </c>
    </row>
    <row r="3194" spans="1:28" x14ac:dyDescent="0.3">
      <c r="A3194" s="4" t="s">
        <v>15404</v>
      </c>
      <c r="B3194" t="s">
        <v>67</v>
      </c>
      <c r="C3194" t="s">
        <v>793</v>
      </c>
      <c r="D3194" t="s">
        <v>58</v>
      </c>
      <c r="E3194">
        <v>2008</v>
      </c>
      <c r="F3194">
        <v>106</v>
      </c>
      <c r="G3194" t="s">
        <v>3409</v>
      </c>
      <c r="H3194" t="s">
        <v>15405</v>
      </c>
      <c r="I3194" s="4">
        <v>10000000</v>
      </c>
      <c r="J3194" s="4" t="s">
        <v>24161</v>
      </c>
      <c r="K3194">
        <v>6.3</v>
      </c>
      <c r="L3194">
        <v>2.35</v>
      </c>
      <c r="M3194" t="s">
        <v>612</v>
      </c>
      <c r="N3194" t="s">
        <v>13896</v>
      </c>
      <c r="O3194">
        <v>261</v>
      </c>
      <c r="P3194" t="s">
        <v>15403</v>
      </c>
      <c r="Q3194">
        <v>30000</v>
      </c>
      <c r="R3194" t="s">
        <v>877</v>
      </c>
      <c r="S3194">
        <v>744</v>
      </c>
      <c r="T3194" t="s">
        <v>2014</v>
      </c>
      <c r="U3194">
        <v>520</v>
      </c>
      <c r="V3194">
        <v>589</v>
      </c>
      <c r="W3194">
        <v>31325</v>
      </c>
      <c r="X3194">
        <v>2</v>
      </c>
      <c r="Y3194">
        <v>3075</v>
      </c>
      <c r="Z3194">
        <v>75</v>
      </c>
      <c r="AA3194">
        <v>31</v>
      </c>
      <c r="AB3194" t="s">
        <v>15406</v>
      </c>
    </row>
    <row r="3195" spans="1:28" x14ac:dyDescent="0.3">
      <c r="A3195" s="4" t="s">
        <v>15409</v>
      </c>
      <c r="B3195" t="s">
        <v>8637</v>
      </c>
      <c r="C3195" t="s">
        <v>8638</v>
      </c>
      <c r="D3195" t="s">
        <v>58</v>
      </c>
      <c r="E3195">
        <v>2013</v>
      </c>
      <c r="F3195">
        <v>81</v>
      </c>
      <c r="G3195" t="s">
        <v>1437</v>
      </c>
      <c r="H3195" t="s">
        <v>15411</v>
      </c>
      <c r="I3195" s="4">
        <v>10000000</v>
      </c>
      <c r="J3195" s="4">
        <v>11835</v>
      </c>
      <c r="K3195">
        <v>6.9</v>
      </c>
      <c r="L3195">
        <v>2.35</v>
      </c>
      <c r="M3195" t="s">
        <v>24161</v>
      </c>
      <c r="N3195" t="s">
        <v>15407</v>
      </c>
      <c r="O3195">
        <v>4</v>
      </c>
      <c r="P3195" t="s">
        <v>8632</v>
      </c>
      <c r="Q3195">
        <v>63</v>
      </c>
      <c r="R3195" t="s">
        <v>15408</v>
      </c>
      <c r="S3195">
        <v>10</v>
      </c>
      <c r="T3195" t="s">
        <v>15410</v>
      </c>
      <c r="U3195">
        <v>5</v>
      </c>
      <c r="V3195">
        <v>1000</v>
      </c>
      <c r="W3195">
        <v>81</v>
      </c>
      <c r="X3195">
        <v>0</v>
      </c>
      <c r="Y3195">
        <v>1920</v>
      </c>
      <c r="Z3195">
        <v>66</v>
      </c>
      <c r="AA3195">
        <v>7</v>
      </c>
      <c r="AB3195" t="s">
        <v>15412</v>
      </c>
    </row>
    <row r="3196" spans="1:28" x14ac:dyDescent="0.3">
      <c r="A3196" s="4" t="s">
        <v>15416</v>
      </c>
      <c r="B3196" t="s">
        <v>67</v>
      </c>
      <c r="C3196" t="s">
        <v>86</v>
      </c>
      <c r="D3196" t="s">
        <v>58</v>
      </c>
      <c r="E3196">
        <v>2010</v>
      </c>
      <c r="F3196">
        <v>100</v>
      </c>
      <c r="G3196" t="s">
        <v>15414</v>
      </c>
      <c r="H3196" t="s">
        <v>15418</v>
      </c>
      <c r="I3196" s="4">
        <v>10000000</v>
      </c>
      <c r="J3196" s="4" t="s">
        <v>24161</v>
      </c>
      <c r="K3196">
        <v>5.4</v>
      </c>
      <c r="L3196">
        <v>2.35</v>
      </c>
      <c r="M3196" t="s">
        <v>69</v>
      </c>
      <c r="N3196" t="s">
        <v>15413</v>
      </c>
      <c r="O3196">
        <v>98</v>
      </c>
      <c r="P3196" t="s">
        <v>15415</v>
      </c>
      <c r="Q3196">
        <v>1000</v>
      </c>
      <c r="R3196" t="s">
        <v>217</v>
      </c>
      <c r="S3196">
        <v>891</v>
      </c>
      <c r="T3196" t="s">
        <v>15417</v>
      </c>
      <c r="U3196">
        <v>95</v>
      </c>
      <c r="V3196">
        <v>695</v>
      </c>
      <c r="W3196">
        <v>2227</v>
      </c>
      <c r="X3196">
        <v>1</v>
      </c>
      <c r="Y3196">
        <v>1250</v>
      </c>
      <c r="Z3196">
        <v>31</v>
      </c>
      <c r="AA3196">
        <v>16</v>
      </c>
      <c r="AB3196" t="s">
        <v>15419</v>
      </c>
    </row>
    <row r="3197" spans="1:28" x14ac:dyDescent="0.3">
      <c r="A3197" s="4" t="s">
        <v>15420</v>
      </c>
      <c r="B3197" t="s">
        <v>67</v>
      </c>
      <c r="C3197" t="s">
        <v>68</v>
      </c>
      <c r="D3197" t="s">
        <v>58</v>
      </c>
      <c r="E3197">
        <v>2009</v>
      </c>
      <c r="F3197">
        <v>90</v>
      </c>
      <c r="G3197" t="s">
        <v>4186</v>
      </c>
      <c r="H3197" t="s">
        <v>15421</v>
      </c>
      <c r="I3197" s="4">
        <v>10000000</v>
      </c>
      <c r="J3197" s="4" t="s">
        <v>24161</v>
      </c>
      <c r="K3197">
        <v>3.8</v>
      </c>
      <c r="L3197">
        <v>1.85</v>
      </c>
      <c r="M3197" t="s">
        <v>612</v>
      </c>
      <c r="N3197" t="s">
        <v>4679</v>
      </c>
      <c r="O3197">
        <v>110</v>
      </c>
      <c r="P3197" t="s">
        <v>417</v>
      </c>
      <c r="Q3197">
        <v>1000</v>
      </c>
      <c r="R3197" t="s">
        <v>1212</v>
      </c>
      <c r="S3197">
        <v>898</v>
      </c>
      <c r="T3197" t="s">
        <v>10574</v>
      </c>
      <c r="U3197">
        <v>711</v>
      </c>
      <c r="V3197">
        <v>486</v>
      </c>
      <c r="W3197">
        <v>3937</v>
      </c>
      <c r="X3197">
        <v>4</v>
      </c>
      <c r="Y3197">
        <v>5715</v>
      </c>
      <c r="Z3197">
        <v>32</v>
      </c>
      <c r="AA3197">
        <v>60</v>
      </c>
      <c r="AB3197" t="s">
        <v>15422</v>
      </c>
    </row>
    <row r="3198" spans="1:28" x14ac:dyDescent="0.3">
      <c r="A3198" s="4" t="s">
        <v>15425</v>
      </c>
      <c r="B3198" t="s">
        <v>67</v>
      </c>
      <c r="C3198" t="s">
        <v>295</v>
      </c>
      <c r="D3198" t="s">
        <v>58</v>
      </c>
      <c r="E3198">
        <v>2007</v>
      </c>
      <c r="F3198">
        <v>116</v>
      </c>
      <c r="G3198" t="s">
        <v>241</v>
      </c>
      <c r="H3198" t="s">
        <v>15427</v>
      </c>
      <c r="I3198" s="4">
        <v>10000000</v>
      </c>
      <c r="J3198" s="4" t="s">
        <v>24161</v>
      </c>
      <c r="K3198">
        <v>7</v>
      </c>
      <c r="L3198">
        <v>2.35</v>
      </c>
      <c r="M3198" t="s">
        <v>612</v>
      </c>
      <c r="N3198" t="s">
        <v>15423</v>
      </c>
      <c r="O3198">
        <v>24</v>
      </c>
      <c r="P3198" t="s">
        <v>14592</v>
      </c>
      <c r="Q3198">
        <v>183</v>
      </c>
      <c r="R3198" t="s">
        <v>15424</v>
      </c>
      <c r="S3198">
        <v>136</v>
      </c>
      <c r="T3198" t="s">
        <v>15426</v>
      </c>
      <c r="U3198">
        <v>46</v>
      </c>
      <c r="V3198">
        <v>746</v>
      </c>
      <c r="W3198">
        <v>428</v>
      </c>
      <c r="X3198">
        <v>2</v>
      </c>
      <c r="Y3198">
        <v>2223</v>
      </c>
      <c r="Z3198">
        <v>17</v>
      </c>
      <c r="AA3198">
        <v>27</v>
      </c>
      <c r="AB3198" t="s">
        <v>15428</v>
      </c>
    </row>
    <row r="3199" spans="1:28" x14ac:dyDescent="0.3">
      <c r="A3199" s="4" t="s">
        <v>15431</v>
      </c>
      <c r="B3199" t="s">
        <v>67</v>
      </c>
      <c r="C3199" t="s">
        <v>68</v>
      </c>
      <c r="D3199" t="s">
        <v>58</v>
      </c>
      <c r="E3199">
        <v>2010</v>
      </c>
      <c r="F3199">
        <v>84</v>
      </c>
      <c r="G3199" t="s">
        <v>10</v>
      </c>
      <c r="H3199" t="s">
        <v>24161</v>
      </c>
      <c r="I3199" s="4">
        <v>10000000</v>
      </c>
      <c r="J3199" s="4" t="s">
        <v>24161</v>
      </c>
      <c r="K3199">
        <v>5.2</v>
      </c>
      <c r="L3199" t="s">
        <v>24161</v>
      </c>
      <c r="M3199" t="s">
        <v>69</v>
      </c>
      <c r="N3199" t="s">
        <v>15429</v>
      </c>
      <c r="O3199">
        <v>5</v>
      </c>
      <c r="P3199" t="s">
        <v>10598</v>
      </c>
      <c r="Q3199">
        <v>670</v>
      </c>
      <c r="R3199" t="s">
        <v>15430</v>
      </c>
      <c r="S3199">
        <v>608</v>
      </c>
      <c r="T3199" t="s">
        <v>5591</v>
      </c>
      <c r="U3199">
        <v>482</v>
      </c>
      <c r="V3199">
        <v>119</v>
      </c>
      <c r="W3199">
        <v>2739</v>
      </c>
      <c r="X3199">
        <v>5</v>
      </c>
      <c r="Y3199">
        <v>553</v>
      </c>
      <c r="Z3199">
        <v>4</v>
      </c>
      <c r="AA3199">
        <v>3</v>
      </c>
      <c r="AB3199" t="s">
        <v>15432</v>
      </c>
    </row>
    <row r="3200" spans="1:28" x14ac:dyDescent="0.3">
      <c r="A3200" s="4" t="s">
        <v>15433</v>
      </c>
      <c r="B3200" t="s">
        <v>12665</v>
      </c>
      <c r="C3200" t="s">
        <v>5694</v>
      </c>
      <c r="D3200" t="s">
        <v>58</v>
      </c>
      <c r="E3200">
        <v>2008</v>
      </c>
      <c r="F3200">
        <v>135</v>
      </c>
      <c r="G3200" t="s">
        <v>4680</v>
      </c>
      <c r="H3200" t="s">
        <v>15435</v>
      </c>
      <c r="I3200" s="4">
        <v>10000000</v>
      </c>
      <c r="J3200" s="4">
        <v>128486</v>
      </c>
      <c r="K3200">
        <v>7.3</v>
      </c>
      <c r="L3200">
        <v>2.35</v>
      </c>
      <c r="M3200" t="s">
        <v>612</v>
      </c>
      <c r="N3200" t="s">
        <v>8596</v>
      </c>
      <c r="O3200">
        <v>419</v>
      </c>
      <c r="P3200" t="s">
        <v>6889</v>
      </c>
      <c r="Q3200">
        <v>398</v>
      </c>
      <c r="R3200" t="s">
        <v>13524</v>
      </c>
      <c r="S3200">
        <v>149</v>
      </c>
      <c r="T3200" t="s">
        <v>15434</v>
      </c>
      <c r="U3200">
        <v>7</v>
      </c>
      <c r="V3200">
        <v>0</v>
      </c>
      <c r="W3200">
        <v>569</v>
      </c>
      <c r="X3200">
        <v>0</v>
      </c>
      <c r="Y3200">
        <v>26156</v>
      </c>
      <c r="Z3200">
        <v>152</v>
      </c>
      <c r="AA3200">
        <v>74</v>
      </c>
      <c r="AB3200" t="s">
        <v>15436</v>
      </c>
    </row>
    <row r="3201" spans="1:28" x14ac:dyDescent="0.3">
      <c r="A3201" s="4" t="s">
        <v>15437</v>
      </c>
      <c r="B3201" t="s">
        <v>67</v>
      </c>
      <c r="C3201" t="s">
        <v>68</v>
      </c>
      <c r="D3201" t="s">
        <v>58</v>
      </c>
      <c r="E3201">
        <v>2013</v>
      </c>
      <c r="F3201">
        <v>84</v>
      </c>
      <c r="G3201" t="s">
        <v>5544</v>
      </c>
      <c r="H3201" t="s">
        <v>15438</v>
      </c>
      <c r="I3201" s="4">
        <v>10000000</v>
      </c>
      <c r="J3201" s="4" t="s">
        <v>24161</v>
      </c>
      <c r="K3201">
        <v>4.5999999999999996</v>
      </c>
      <c r="L3201">
        <v>2.35</v>
      </c>
      <c r="M3201" t="s">
        <v>612</v>
      </c>
      <c r="N3201" t="s">
        <v>12970</v>
      </c>
      <c r="O3201">
        <v>36</v>
      </c>
      <c r="P3201" t="s">
        <v>2831</v>
      </c>
      <c r="Q3201">
        <v>1000</v>
      </c>
      <c r="R3201" t="s">
        <v>11621</v>
      </c>
      <c r="S3201">
        <v>948</v>
      </c>
      <c r="T3201" t="s">
        <v>3941</v>
      </c>
      <c r="U3201">
        <v>899</v>
      </c>
      <c r="V3201">
        <v>0</v>
      </c>
      <c r="W3201">
        <v>4686</v>
      </c>
      <c r="X3201">
        <v>0</v>
      </c>
      <c r="Y3201">
        <v>7286</v>
      </c>
      <c r="Z3201">
        <v>129</v>
      </c>
      <c r="AA3201">
        <v>75</v>
      </c>
      <c r="AB3201" t="s">
        <v>15439</v>
      </c>
    </row>
    <row r="3202" spans="1:28" x14ac:dyDescent="0.3">
      <c r="A3202" s="4" t="s">
        <v>15442</v>
      </c>
      <c r="B3202" t="s">
        <v>67</v>
      </c>
      <c r="C3202" t="s">
        <v>295</v>
      </c>
      <c r="D3202" t="s">
        <v>58</v>
      </c>
      <c r="E3202">
        <v>2010</v>
      </c>
      <c r="F3202">
        <v>89</v>
      </c>
      <c r="G3202" t="s">
        <v>15441</v>
      </c>
      <c r="H3202" t="s">
        <v>15443</v>
      </c>
      <c r="I3202" s="4">
        <v>10000000</v>
      </c>
      <c r="J3202" s="4" t="s">
        <v>24161</v>
      </c>
      <c r="K3202">
        <v>6.5</v>
      </c>
      <c r="L3202">
        <v>2.35</v>
      </c>
      <c r="M3202" t="s">
        <v>24161</v>
      </c>
      <c r="N3202" t="s">
        <v>15440</v>
      </c>
      <c r="O3202">
        <v>3</v>
      </c>
      <c r="P3202" t="s">
        <v>3015</v>
      </c>
      <c r="Q3202">
        <v>764</v>
      </c>
      <c r="R3202" t="s">
        <v>756</v>
      </c>
      <c r="S3202">
        <v>716</v>
      </c>
      <c r="T3202" t="s">
        <v>12606</v>
      </c>
      <c r="U3202">
        <v>499</v>
      </c>
      <c r="V3202">
        <v>850</v>
      </c>
      <c r="W3202">
        <v>2876</v>
      </c>
      <c r="X3202">
        <v>1</v>
      </c>
      <c r="Y3202">
        <v>3015</v>
      </c>
      <c r="Z3202">
        <v>15</v>
      </c>
      <c r="AA3202">
        <v>27</v>
      </c>
      <c r="AB3202" t="s">
        <v>15444</v>
      </c>
    </row>
    <row r="3203" spans="1:28" x14ac:dyDescent="0.3">
      <c r="A3203" s="4" t="s">
        <v>15445</v>
      </c>
      <c r="B3203" t="s">
        <v>67</v>
      </c>
      <c r="C3203" t="s">
        <v>68</v>
      </c>
      <c r="D3203" t="s">
        <v>58</v>
      </c>
      <c r="E3203">
        <v>2009</v>
      </c>
      <c r="F3203">
        <v>107</v>
      </c>
      <c r="G3203" t="s">
        <v>1437</v>
      </c>
      <c r="H3203" t="s">
        <v>15446</v>
      </c>
      <c r="I3203" s="4" t="s">
        <v>24161</v>
      </c>
      <c r="J3203" s="4">
        <v>16025394</v>
      </c>
      <c r="K3203">
        <v>6.8</v>
      </c>
      <c r="L3203">
        <v>1.85</v>
      </c>
      <c r="M3203" t="s">
        <v>612</v>
      </c>
      <c r="N3203" t="s">
        <v>6546</v>
      </c>
      <c r="O3203">
        <v>99</v>
      </c>
      <c r="P3203" t="s">
        <v>584</v>
      </c>
      <c r="Q3203">
        <v>17000</v>
      </c>
      <c r="R3203" t="s">
        <v>9040</v>
      </c>
      <c r="S3203">
        <v>985</v>
      </c>
      <c r="T3203" t="s">
        <v>1796</v>
      </c>
      <c r="U3203">
        <v>452</v>
      </c>
      <c r="V3203">
        <v>0</v>
      </c>
      <c r="W3203">
        <v>18983</v>
      </c>
      <c r="X3203">
        <v>6</v>
      </c>
      <c r="Y3203">
        <v>131180</v>
      </c>
      <c r="Z3203">
        <v>248</v>
      </c>
      <c r="AA3203">
        <v>220</v>
      </c>
      <c r="AB3203" t="s">
        <v>15447</v>
      </c>
    </row>
    <row r="3204" spans="1:28" x14ac:dyDescent="0.3">
      <c r="A3204" s="4" t="s">
        <v>15450</v>
      </c>
      <c r="B3204" t="s">
        <v>67</v>
      </c>
      <c r="C3204" t="s">
        <v>68</v>
      </c>
      <c r="D3204" t="s">
        <v>58</v>
      </c>
      <c r="E3204">
        <v>2005</v>
      </c>
      <c r="F3204">
        <v>144</v>
      </c>
      <c r="G3204" t="s">
        <v>241</v>
      </c>
      <c r="H3204" t="s">
        <v>15452</v>
      </c>
      <c r="I3204" s="4">
        <v>9600000</v>
      </c>
      <c r="J3204" s="4">
        <v>2483955</v>
      </c>
      <c r="K3204">
        <v>6.7</v>
      </c>
      <c r="L3204">
        <v>1.85</v>
      </c>
      <c r="M3204" t="s">
        <v>612</v>
      </c>
      <c r="N3204" t="s">
        <v>15448</v>
      </c>
      <c r="O3204">
        <v>0</v>
      </c>
      <c r="P3204" t="s">
        <v>12888</v>
      </c>
      <c r="Q3204">
        <v>786</v>
      </c>
      <c r="R3204" t="s">
        <v>15449</v>
      </c>
      <c r="S3204">
        <v>228</v>
      </c>
      <c r="T3204" t="s">
        <v>15451</v>
      </c>
      <c r="U3204">
        <v>195</v>
      </c>
      <c r="V3204">
        <v>957</v>
      </c>
      <c r="W3204">
        <v>1674</v>
      </c>
      <c r="X3204">
        <v>0</v>
      </c>
      <c r="Y3204">
        <v>8369</v>
      </c>
      <c r="Z3204">
        <v>52</v>
      </c>
      <c r="AA3204">
        <v>165</v>
      </c>
      <c r="AB3204" t="s">
        <v>15453</v>
      </c>
    </row>
    <row r="3205" spans="1:28" x14ac:dyDescent="0.3">
      <c r="A3205" s="4" t="s">
        <v>15454</v>
      </c>
      <c r="B3205" t="s">
        <v>67</v>
      </c>
      <c r="C3205" t="s">
        <v>68</v>
      </c>
      <c r="D3205" t="s">
        <v>58</v>
      </c>
      <c r="E3205">
        <v>2000</v>
      </c>
      <c r="F3205">
        <v>98</v>
      </c>
      <c r="G3205" t="s">
        <v>10</v>
      </c>
      <c r="H3205" t="s">
        <v>15455</v>
      </c>
      <c r="I3205" s="4">
        <v>9500000</v>
      </c>
      <c r="J3205" s="4">
        <v>57176582</v>
      </c>
      <c r="K3205">
        <v>6.1</v>
      </c>
      <c r="L3205">
        <v>1.85</v>
      </c>
      <c r="M3205" t="s">
        <v>612</v>
      </c>
      <c r="N3205" t="s">
        <v>3247</v>
      </c>
      <c r="O3205">
        <v>41</v>
      </c>
      <c r="P3205" t="s">
        <v>3893</v>
      </c>
      <c r="Q3205">
        <v>723</v>
      </c>
      <c r="R3205" t="s">
        <v>5269</v>
      </c>
      <c r="S3205">
        <v>706</v>
      </c>
      <c r="T3205" t="s">
        <v>13725</v>
      </c>
      <c r="U3205">
        <v>525</v>
      </c>
      <c r="V3205">
        <v>0</v>
      </c>
      <c r="W3205">
        <v>3939</v>
      </c>
      <c r="X3205">
        <v>1</v>
      </c>
      <c r="Y3205">
        <v>27492</v>
      </c>
      <c r="Z3205">
        <v>55</v>
      </c>
      <c r="AA3205">
        <v>84</v>
      </c>
      <c r="AB3205" t="s">
        <v>15456</v>
      </c>
    </row>
    <row r="3206" spans="1:28" x14ac:dyDescent="0.3">
      <c r="A3206" s="4" t="s">
        <v>15458</v>
      </c>
      <c r="B3206" t="s">
        <v>67</v>
      </c>
      <c r="C3206" t="s">
        <v>295</v>
      </c>
      <c r="D3206" t="s">
        <v>58</v>
      </c>
      <c r="E3206">
        <v>2014</v>
      </c>
      <c r="F3206">
        <v>94</v>
      </c>
      <c r="G3206" t="s">
        <v>491</v>
      </c>
      <c r="H3206" t="s">
        <v>15460</v>
      </c>
      <c r="I3206" s="4">
        <v>10000000</v>
      </c>
      <c r="J3206" s="4" t="s">
        <v>24161</v>
      </c>
      <c r="K3206">
        <v>5.2</v>
      </c>
      <c r="L3206" t="s">
        <v>24161</v>
      </c>
      <c r="M3206" t="s">
        <v>612</v>
      </c>
      <c r="N3206" t="s">
        <v>15457</v>
      </c>
      <c r="O3206">
        <v>9</v>
      </c>
      <c r="P3206" t="s">
        <v>1456</v>
      </c>
      <c r="Q3206">
        <v>4000</v>
      </c>
      <c r="R3206" t="s">
        <v>709</v>
      </c>
      <c r="S3206">
        <v>4000</v>
      </c>
      <c r="T3206" t="s">
        <v>15459</v>
      </c>
      <c r="U3206">
        <v>262</v>
      </c>
      <c r="V3206">
        <v>0</v>
      </c>
      <c r="W3206">
        <v>9432</v>
      </c>
      <c r="X3206">
        <v>1</v>
      </c>
      <c r="Y3206">
        <v>12372</v>
      </c>
      <c r="Z3206">
        <v>30</v>
      </c>
      <c r="AA3206">
        <v>42</v>
      </c>
      <c r="AB3206" t="s">
        <v>15461</v>
      </c>
    </row>
    <row r="3207" spans="1:28" x14ac:dyDescent="0.3">
      <c r="A3207" s="4" t="s">
        <v>15463</v>
      </c>
      <c r="B3207" t="s">
        <v>67</v>
      </c>
      <c r="C3207" t="s">
        <v>86</v>
      </c>
      <c r="D3207" t="s">
        <v>58</v>
      </c>
      <c r="E3207">
        <v>1967</v>
      </c>
      <c r="F3207">
        <v>117</v>
      </c>
      <c r="G3207" t="s">
        <v>80</v>
      </c>
      <c r="H3207" t="s">
        <v>15464</v>
      </c>
      <c r="I3207" s="4">
        <v>9500000</v>
      </c>
      <c r="J3207" s="4">
        <v>43100000</v>
      </c>
      <c r="K3207">
        <v>6.9</v>
      </c>
      <c r="L3207">
        <v>2.35</v>
      </c>
      <c r="M3207" t="s">
        <v>6035</v>
      </c>
      <c r="N3207" t="s">
        <v>8044</v>
      </c>
      <c r="O3207">
        <v>43</v>
      </c>
      <c r="P3207" t="s">
        <v>10161</v>
      </c>
      <c r="Q3207">
        <v>742</v>
      </c>
      <c r="R3207" t="s">
        <v>15462</v>
      </c>
      <c r="S3207">
        <v>462</v>
      </c>
      <c r="T3207" t="s">
        <v>1118</v>
      </c>
      <c r="U3207">
        <v>244</v>
      </c>
      <c r="V3207">
        <v>0</v>
      </c>
      <c r="W3207">
        <v>2127</v>
      </c>
      <c r="X3207">
        <v>0</v>
      </c>
      <c r="Y3207">
        <v>75280</v>
      </c>
      <c r="Z3207">
        <v>130</v>
      </c>
      <c r="AA3207">
        <v>267</v>
      </c>
      <c r="AB3207" t="s">
        <v>15465</v>
      </c>
    </row>
    <row r="3208" spans="1:28" x14ac:dyDescent="0.3">
      <c r="A3208" s="4" t="s">
        <v>15467</v>
      </c>
      <c r="B3208" t="s">
        <v>67</v>
      </c>
      <c r="C3208" t="s">
        <v>86</v>
      </c>
      <c r="D3208" t="s">
        <v>58</v>
      </c>
      <c r="E3208">
        <v>2014</v>
      </c>
      <c r="F3208">
        <v>102</v>
      </c>
      <c r="G3208" t="s">
        <v>4533</v>
      </c>
      <c r="H3208" t="s">
        <v>15468</v>
      </c>
      <c r="I3208" s="4">
        <v>10000000</v>
      </c>
      <c r="J3208" s="4" t="s">
        <v>24161</v>
      </c>
      <c r="K3208">
        <v>6</v>
      </c>
      <c r="L3208" t="s">
        <v>24161</v>
      </c>
      <c r="M3208" t="s">
        <v>612</v>
      </c>
      <c r="N3208" t="s">
        <v>15466</v>
      </c>
      <c r="O3208">
        <v>7</v>
      </c>
      <c r="P3208" t="s">
        <v>11582</v>
      </c>
      <c r="Q3208">
        <v>31000</v>
      </c>
      <c r="R3208" t="s">
        <v>8301</v>
      </c>
      <c r="S3208">
        <v>1000</v>
      </c>
      <c r="T3208" t="s">
        <v>5914</v>
      </c>
      <c r="U3208">
        <v>1000</v>
      </c>
      <c r="V3208">
        <v>1000</v>
      </c>
      <c r="W3208">
        <v>35634</v>
      </c>
      <c r="X3208">
        <v>7</v>
      </c>
      <c r="Y3208">
        <v>5865</v>
      </c>
      <c r="Z3208">
        <v>29</v>
      </c>
      <c r="AA3208">
        <v>12</v>
      </c>
      <c r="AB3208" t="s">
        <v>15469</v>
      </c>
    </row>
    <row r="3209" spans="1:28" x14ac:dyDescent="0.3">
      <c r="A3209" s="4" t="s">
        <v>15471</v>
      </c>
      <c r="B3209" t="s">
        <v>1486</v>
      </c>
      <c r="C3209" t="s">
        <v>1487</v>
      </c>
      <c r="D3209" t="s">
        <v>58</v>
      </c>
      <c r="E3209">
        <v>2012</v>
      </c>
      <c r="F3209">
        <v>127</v>
      </c>
      <c r="G3209" t="s">
        <v>241</v>
      </c>
      <c r="H3209" t="s">
        <v>15473</v>
      </c>
      <c r="I3209" s="4">
        <v>8900000</v>
      </c>
      <c r="J3209" s="4">
        <v>225377</v>
      </c>
      <c r="K3209">
        <v>7.9</v>
      </c>
      <c r="L3209">
        <v>1.85</v>
      </c>
      <c r="M3209" t="s">
        <v>69</v>
      </c>
      <c r="N3209" t="s">
        <v>11988</v>
      </c>
      <c r="O3209">
        <v>0</v>
      </c>
      <c r="P3209" t="s">
        <v>6039</v>
      </c>
      <c r="Q3209">
        <v>678</v>
      </c>
      <c r="R3209" t="s">
        <v>15470</v>
      </c>
      <c r="S3209">
        <v>432</v>
      </c>
      <c r="T3209" t="s">
        <v>15472</v>
      </c>
      <c r="U3209">
        <v>319</v>
      </c>
      <c r="V3209">
        <v>33000</v>
      </c>
      <c r="W3209">
        <v>1557</v>
      </c>
      <c r="X3209">
        <v>1</v>
      </c>
      <c r="Y3209">
        <v>70382</v>
      </c>
      <c r="Z3209">
        <v>447</v>
      </c>
      <c r="AA3209">
        <v>190</v>
      </c>
      <c r="AB3209" t="s">
        <v>15474</v>
      </c>
    </row>
    <row r="3210" spans="1:28" x14ac:dyDescent="0.3">
      <c r="A3210" s="4" t="s">
        <v>15476</v>
      </c>
      <c r="B3210" t="s">
        <v>67</v>
      </c>
      <c r="C3210" t="s">
        <v>68</v>
      </c>
      <c r="D3210" t="s">
        <v>58</v>
      </c>
      <c r="E3210">
        <v>1988</v>
      </c>
      <c r="F3210">
        <v>98</v>
      </c>
      <c r="G3210" t="s">
        <v>5544</v>
      </c>
      <c r="H3210" t="s">
        <v>15477</v>
      </c>
      <c r="I3210" s="4">
        <v>10500000</v>
      </c>
      <c r="J3210" s="4">
        <v>14114488</v>
      </c>
      <c r="K3210">
        <v>4.5</v>
      </c>
      <c r="L3210">
        <v>1.85</v>
      </c>
      <c r="M3210" t="s">
        <v>69</v>
      </c>
      <c r="N3210" t="s">
        <v>15475</v>
      </c>
      <c r="O3210">
        <v>17</v>
      </c>
      <c r="P3210" t="s">
        <v>2220</v>
      </c>
      <c r="Q3210">
        <v>1000</v>
      </c>
      <c r="R3210" t="s">
        <v>7401</v>
      </c>
      <c r="S3210">
        <v>887</v>
      </c>
      <c r="T3210" t="s">
        <v>7399</v>
      </c>
      <c r="U3210">
        <v>770</v>
      </c>
      <c r="V3210">
        <v>616</v>
      </c>
      <c r="W3210">
        <v>3827</v>
      </c>
      <c r="X3210">
        <v>0</v>
      </c>
      <c r="Y3210">
        <v>13190</v>
      </c>
      <c r="Z3210">
        <v>66</v>
      </c>
      <c r="AA3210">
        <v>114</v>
      </c>
      <c r="AB3210" t="s">
        <v>15478</v>
      </c>
    </row>
    <row r="3211" spans="1:28" x14ac:dyDescent="0.3">
      <c r="A3211" s="4" t="s">
        <v>15480</v>
      </c>
      <c r="B3211" t="s">
        <v>67</v>
      </c>
      <c r="C3211" t="s">
        <v>68</v>
      </c>
      <c r="D3211" t="s">
        <v>58</v>
      </c>
      <c r="E3211">
        <v>2015</v>
      </c>
      <c r="F3211">
        <v>88</v>
      </c>
      <c r="G3211" t="s">
        <v>5765</v>
      </c>
      <c r="H3211" t="s">
        <v>15482</v>
      </c>
      <c r="I3211" s="4">
        <v>9500000</v>
      </c>
      <c r="J3211" s="4" t="s">
        <v>24161</v>
      </c>
      <c r="K3211">
        <v>5.0999999999999996</v>
      </c>
      <c r="L3211">
        <v>1.78</v>
      </c>
      <c r="M3211" t="s">
        <v>612</v>
      </c>
      <c r="N3211" t="s">
        <v>15479</v>
      </c>
      <c r="O3211">
        <v>6</v>
      </c>
      <c r="P3211" t="s">
        <v>7004</v>
      </c>
      <c r="Q3211">
        <v>557</v>
      </c>
      <c r="R3211" t="s">
        <v>10482</v>
      </c>
      <c r="S3211">
        <v>290</v>
      </c>
      <c r="T3211" t="s">
        <v>15481</v>
      </c>
      <c r="U3211">
        <v>200</v>
      </c>
      <c r="V3211">
        <v>898</v>
      </c>
      <c r="W3211">
        <v>1702</v>
      </c>
      <c r="X3211">
        <v>0</v>
      </c>
      <c r="Y3211">
        <v>1763</v>
      </c>
      <c r="Z3211">
        <v>18</v>
      </c>
      <c r="AA3211">
        <v>26</v>
      </c>
      <c r="AB3211" t="s">
        <v>15483</v>
      </c>
    </row>
    <row r="3212" spans="1:28" x14ac:dyDescent="0.3">
      <c r="A3212" s="4" t="s">
        <v>15485</v>
      </c>
      <c r="B3212" t="s">
        <v>67</v>
      </c>
      <c r="C3212" t="s">
        <v>68</v>
      </c>
      <c r="D3212" t="s">
        <v>58</v>
      </c>
      <c r="E3212">
        <v>1963</v>
      </c>
      <c r="F3212">
        <v>197</v>
      </c>
      <c r="G3212" t="s">
        <v>1396</v>
      </c>
      <c r="H3212" t="s">
        <v>15487</v>
      </c>
      <c r="I3212" s="4">
        <v>9400000</v>
      </c>
      <c r="J3212" s="4">
        <v>46300000</v>
      </c>
      <c r="K3212">
        <v>7.6</v>
      </c>
      <c r="L3212">
        <v>2.76</v>
      </c>
      <c r="M3212" t="s">
        <v>6035</v>
      </c>
      <c r="N3212" t="s">
        <v>15484</v>
      </c>
      <c r="O3212">
        <v>176</v>
      </c>
      <c r="P3212" t="s">
        <v>2977</v>
      </c>
      <c r="Q3212">
        <v>924</v>
      </c>
      <c r="R3212" t="s">
        <v>14506</v>
      </c>
      <c r="S3212">
        <v>898</v>
      </c>
      <c r="T3212" t="s">
        <v>15486</v>
      </c>
      <c r="U3212">
        <v>760</v>
      </c>
      <c r="V3212">
        <v>0</v>
      </c>
      <c r="W3212">
        <v>4109</v>
      </c>
      <c r="X3212">
        <v>0</v>
      </c>
      <c r="Y3212">
        <v>29323</v>
      </c>
      <c r="Z3212">
        <v>61</v>
      </c>
      <c r="AA3212">
        <v>344</v>
      </c>
      <c r="AB3212" t="s">
        <v>15488</v>
      </c>
    </row>
    <row r="3213" spans="1:28" x14ac:dyDescent="0.3">
      <c r="A3213" s="4" t="s">
        <v>15492</v>
      </c>
      <c r="B3213" t="s">
        <v>2794</v>
      </c>
      <c r="C3213" t="s">
        <v>3583</v>
      </c>
      <c r="D3213" t="s">
        <v>58</v>
      </c>
      <c r="E3213">
        <v>2006</v>
      </c>
      <c r="F3213">
        <v>121</v>
      </c>
      <c r="G3213" t="s">
        <v>15490</v>
      </c>
      <c r="H3213" t="s">
        <v>15494</v>
      </c>
      <c r="I3213" s="4" t="s">
        <v>24161</v>
      </c>
      <c r="J3213" s="4">
        <v>12899702</v>
      </c>
      <c r="K3213">
        <v>7.6</v>
      </c>
      <c r="L3213">
        <v>2.35</v>
      </c>
      <c r="M3213" t="s">
        <v>612</v>
      </c>
      <c r="N3213" t="s">
        <v>15489</v>
      </c>
      <c r="O3213">
        <v>0</v>
      </c>
      <c r="P3213" t="s">
        <v>15491</v>
      </c>
      <c r="Q3213">
        <v>148</v>
      </c>
      <c r="R3213" t="s">
        <v>13585</v>
      </c>
      <c r="S3213">
        <v>114</v>
      </c>
      <c r="T3213" t="s">
        <v>15493</v>
      </c>
      <c r="U3213">
        <v>82</v>
      </c>
      <c r="V3213">
        <v>0</v>
      </c>
      <c r="W3213">
        <v>448</v>
      </c>
      <c r="X3213">
        <v>1</v>
      </c>
      <c r="Y3213">
        <v>76681</v>
      </c>
      <c r="Z3213">
        <v>232</v>
      </c>
      <c r="AA3213">
        <v>228</v>
      </c>
      <c r="AB3213" t="s">
        <v>15495</v>
      </c>
    </row>
    <row r="3214" spans="1:28" x14ac:dyDescent="0.3">
      <c r="A3214" s="4" t="s">
        <v>15499</v>
      </c>
      <c r="B3214" t="s">
        <v>67</v>
      </c>
      <c r="C3214" t="s">
        <v>295</v>
      </c>
      <c r="D3214" t="s">
        <v>58</v>
      </c>
      <c r="E3214">
        <v>1981</v>
      </c>
      <c r="F3214">
        <v>90</v>
      </c>
      <c r="G3214" t="s">
        <v>15497</v>
      </c>
      <c r="H3214" t="s">
        <v>15501</v>
      </c>
      <c r="I3214" s="4">
        <v>9300000</v>
      </c>
      <c r="J3214" s="4" t="s">
        <v>24161</v>
      </c>
      <c r="K3214">
        <v>6.7</v>
      </c>
      <c r="L3214">
        <v>1.37</v>
      </c>
      <c r="M3214" t="s">
        <v>612</v>
      </c>
      <c r="N3214" t="s">
        <v>15496</v>
      </c>
      <c r="O3214">
        <v>0</v>
      </c>
      <c r="P3214" t="s">
        <v>15498</v>
      </c>
      <c r="Q3214">
        <v>187</v>
      </c>
      <c r="R3214" t="s">
        <v>13328</v>
      </c>
      <c r="S3214">
        <v>176</v>
      </c>
      <c r="T3214" t="s">
        <v>15500</v>
      </c>
      <c r="U3214">
        <v>123</v>
      </c>
      <c r="V3214">
        <v>0</v>
      </c>
      <c r="W3214">
        <v>646</v>
      </c>
      <c r="X3214">
        <v>0</v>
      </c>
      <c r="Y3214">
        <v>23516</v>
      </c>
      <c r="Z3214">
        <v>62</v>
      </c>
      <c r="AA3214">
        <v>147</v>
      </c>
      <c r="AB3214" t="s">
        <v>15502</v>
      </c>
    </row>
    <row r="3215" spans="1:28" x14ac:dyDescent="0.3">
      <c r="A3215" s="4" t="s">
        <v>15504</v>
      </c>
      <c r="B3215" t="s">
        <v>67</v>
      </c>
      <c r="C3215" t="s">
        <v>68</v>
      </c>
      <c r="D3215" t="s">
        <v>58</v>
      </c>
      <c r="E3215">
        <v>2009</v>
      </c>
      <c r="F3215">
        <v>89</v>
      </c>
      <c r="G3215" t="s">
        <v>1894</v>
      </c>
      <c r="H3215" t="s">
        <v>15505</v>
      </c>
      <c r="I3215" s="4" t="s">
        <v>24161</v>
      </c>
      <c r="J3215" s="4">
        <v>113155</v>
      </c>
      <c r="K3215">
        <v>6.1</v>
      </c>
      <c r="L3215" t="s">
        <v>24161</v>
      </c>
      <c r="M3215" t="s">
        <v>69</v>
      </c>
      <c r="N3215" t="s">
        <v>7897</v>
      </c>
      <c r="O3215">
        <v>100</v>
      </c>
      <c r="P3215" t="s">
        <v>15503</v>
      </c>
      <c r="Q3215">
        <v>33000</v>
      </c>
      <c r="R3215" t="s">
        <v>2316</v>
      </c>
      <c r="S3215">
        <v>947</v>
      </c>
      <c r="T3215" t="s">
        <v>7900</v>
      </c>
      <c r="U3215">
        <v>327</v>
      </c>
      <c r="V3215">
        <v>0</v>
      </c>
      <c r="W3215">
        <v>34398</v>
      </c>
      <c r="X3215">
        <v>7</v>
      </c>
      <c r="Y3215">
        <v>9006</v>
      </c>
      <c r="Z3215">
        <v>106</v>
      </c>
      <c r="AA3215">
        <v>54</v>
      </c>
      <c r="AB3215" t="s">
        <v>15506</v>
      </c>
    </row>
    <row r="3216" spans="1:28" x14ac:dyDescent="0.3">
      <c r="A3216" s="4" t="s">
        <v>15507</v>
      </c>
      <c r="B3216" t="s">
        <v>67</v>
      </c>
      <c r="C3216" t="s">
        <v>86</v>
      </c>
      <c r="D3216" t="s">
        <v>58</v>
      </c>
      <c r="E3216">
        <v>1995</v>
      </c>
      <c r="F3216">
        <v>104</v>
      </c>
      <c r="G3216" t="s">
        <v>3409</v>
      </c>
      <c r="H3216" t="s">
        <v>15508</v>
      </c>
      <c r="I3216" s="4">
        <v>6000000</v>
      </c>
      <c r="J3216" s="4">
        <v>2600000</v>
      </c>
      <c r="K3216">
        <v>7.5</v>
      </c>
      <c r="L3216">
        <v>2.35</v>
      </c>
      <c r="M3216" t="s">
        <v>612</v>
      </c>
      <c r="N3216" t="s">
        <v>5208</v>
      </c>
      <c r="O3216">
        <v>12</v>
      </c>
      <c r="P3216" t="s">
        <v>124</v>
      </c>
      <c r="Q3216">
        <v>21000</v>
      </c>
      <c r="R3216" t="s">
        <v>420</v>
      </c>
      <c r="S3216">
        <v>1000</v>
      </c>
      <c r="T3216" t="s">
        <v>230</v>
      </c>
      <c r="U3216">
        <v>1000</v>
      </c>
      <c r="V3216">
        <v>0</v>
      </c>
      <c r="W3216">
        <v>23962</v>
      </c>
      <c r="X3216">
        <v>3</v>
      </c>
      <c r="Y3216">
        <v>11612</v>
      </c>
      <c r="Z3216">
        <v>56</v>
      </c>
      <c r="AA3216">
        <v>88</v>
      </c>
      <c r="AB3216" t="s">
        <v>15509</v>
      </c>
    </row>
    <row r="3217" spans="1:28" x14ac:dyDescent="0.3">
      <c r="A3217" s="4" t="s">
        <v>15511</v>
      </c>
      <c r="B3217" t="s">
        <v>67</v>
      </c>
      <c r="C3217" t="s">
        <v>68</v>
      </c>
      <c r="D3217" t="s">
        <v>24161</v>
      </c>
      <c r="E3217">
        <v>2015</v>
      </c>
      <c r="F3217">
        <v>94</v>
      </c>
      <c r="G3217" t="s">
        <v>4909</v>
      </c>
      <c r="H3217" t="s">
        <v>15513</v>
      </c>
      <c r="I3217" s="4">
        <v>10000000</v>
      </c>
      <c r="J3217" s="4" t="s">
        <v>24161</v>
      </c>
      <c r="K3217">
        <v>5.3</v>
      </c>
      <c r="L3217">
        <v>1.85</v>
      </c>
      <c r="M3217" t="s">
        <v>612</v>
      </c>
      <c r="N3217" t="s">
        <v>14631</v>
      </c>
      <c r="O3217">
        <v>43</v>
      </c>
      <c r="P3217" t="s">
        <v>1342</v>
      </c>
      <c r="Q3217">
        <v>826</v>
      </c>
      <c r="R3217" t="s">
        <v>15510</v>
      </c>
      <c r="S3217">
        <v>476</v>
      </c>
      <c r="T3217" t="s">
        <v>15512</v>
      </c>
      <c r="U3217">
        <v>129</v>
      </c>
      <c r="V3217">
        <v>0</v>
      </c>
      <c r="W3217">
        <v>1586</v>
      </c>
      <c r="X3217">
        <v>4</v>
      </c>
      <c r="Y3217">
        <v>4486</v>
      </c>
      <c r="Z3217">
        <v>48</v>
      </c>
      <c r="AA3217">
        <v>38</v>
      </c>
      <c r="AB3217" t="s">
        <v>15514</v>
      </c>
    </row>
    <row r="3218" spans="1:28" x14ac:dyDescent="0.3">
      <c r="A3218" s="4" t="s">
        <v>15519</v>
      </c>
      <c r="B3218" t="s">
        <v>67</v>
      </c>
      <c r="C3218" t="s">
        <v>5612</v>
      </c>
      <c r="D3218" t="s">
        <v>58</v>
      </c>
      <c r="E3218">
        <v>2010</v>
      </c>
      <c r="F3218">
        <v>90</v>
      </c>
      <c r="G3218" t="s">
        <v>15517</v>
      </c>
      <c r="H3218" t="s">
        <v>15520</v>
      </c>
      <c r="I3218" s="4">
        <v>600000000</v>
      </c>
      <c r="J3218" s="4">
        <v>1602466</v>
      </c>
      <c r="K3218">
        <v>6</v>
      </c>
      <c r="L3218" t="s">
        <v>24161</v>
      </c>
      <c r="M3218" t="s">
        <v>24161</v>
      </c>
      <c r="N3218" t="s">
        <v>15515</v>
      </c>
      <c r="O3218">
        <v>116</v>
      </c>
      <c r="P3218" t="s">
        <v>15518</v>
      </c>
      <c r="Q3218">
        <v>594</v>
      </c>
      <c r="R3218" t="s">
        <v>15516</v>
      </c>
      <c r="S3218">
        <v>412</v>
      </c>
      <c r="T3218" t="s">
        <v>9034</v>
      </c>
      <c r="U3218">
        <v>303</v>
      </c>
      <c r="V3218">
        <v>0</v>
      </c>
      <c r="W3218">
        <v>1836</v>
      </c>
      <c r="X3218">
        <v>0</v>
      </c>
      <c r="Y3218">
        <v>9673</v>
      </c>
      <c r="Z3218">
        <v>41</v>
      </c>
      <c r="AA3218">
        <v>106</v>
      </c>
      <c r="AB3218" t="s">
        <v>15521</v>
      </c>
    </row>
    <row r="3219" spans="1:28" x14ac:dyDescent="0.3">
      <c r="A3219" s="4" t="s">
        <v>15522</v>
      </c>
      <c r="B3219" t="s">
        <v>67</v>
      </c>
      <c r="C3219" t="s">
        <v>7703</v>
      </c>
      <c r="D3219" t="s">
        <v>58</v>
      </c>
      <c r="E3219">
        <v>2011</v>
      </c>
      <c r="F3219">
        <v>130</v>
      </c>
      <c r="G3219" t="s">
        <v>1868</v>
      </c>
      <c r="H3219" t="s">
        <v>15523</v>
      </c>
      <c r="I3219" s="4">
        <v>7400000</v>
      </c>
      <c r="J3219" s="4">
        <v>3029870</v>
      </c>
      <c r="K3219">
        <v>7.1</v>
      </c>
      <c r="L3219">
        <v>2.35</v>
      </c>
      <c r="M3219" t="s">
        <v>612</v>
      </c>
      <c r="N3219" t="s">
        <v>13308</v>
      </c>
      <c r="O3219">
        <v>3000</v>
      </c>
      <c r="P3219" t="s">
        <v>253</v>
      </c>
      <c r="Q3219">
        <v>10000</v>
      </c>
      <c r="R3219" t="s">
        <v>111</v>
      </c>
      <c r="S3219">
        <v>4000</v>
      </c>
      <c r="T3219" t="s">
        <v>3530</v>
      </c>
      <c r="U3219">
        <v>844</v>
      </c>
      <c r="V3219">
        <v>50000</v>
      </c>
      <c r="W3219">
        <v>15835</v>
      </c>
      <c r="X3219">
        <v>1</v>
      </c>
      <c r="Y3219">
        <v>128729</v>
      </c>
      <c r="Z3219">
        <v>439</v>
      </c>
      <c r="AA3219">
        <v>551</v>
      </c>
      <c r="AB3219" t="s">
        <v>15524</v>
      </c>
    </row>
    <row r="3220" spans="1:28" x14ac:dyDescent="0.3">
      <c r="A3220" s="4" t="s">
        <v>15527</v>
      </c>
      <c r="B3220" t="s">
        <v>67</v>
      </c>
      <c r="C3220" t="s">
        <v>397</v>
      </c>
      <c r="D3220" t="s">
        <v>58</v>
      </c>
      <c r="E3220">
        <v>2011</v>
      </c>
      <c r="F3220">
        <v>92</v>
      </c>
      <c r="G3220" t="s">
        <v>15526</v>
      </c>
      <c r="H3220" t="s">
        <v>15529</v>
      </c>
      <c r="I3220" s="4">
        <v>8500000</v>
      </c>
      <c r="J3220" s="4" t="s">
        <v>24161</v>
      </c>
      <c r="K3220">
        <v>7.5</v>
      </c>
      <c r="L3220">
        <v>2.35</v>
      </c>
      <c r="M3220" t="s">
        <v>122</v>
      </c>
      <c r="N3220" t="s">
        <v>15525</v>
      </c>
      <c r="O3220">
        <v>25</v>
      </c>
      <c r="P3220" t="s">
        <v>552</v>
      </c>
      <c r="Q3220">
        <v>509</v>
      </c>
      <c r="R3220" t="s">
        <v>7456</v>
      </c>
      <c r="S3220">
        <v>446</v>
      </c>
      <c r="T3220" t="s">
        <v>15528</v>
      </c>
      <c r="U3220">
        <v>110</v>
      </c>
      <c r="V3220">
        <v>10000</v>
      </c>
      <c r="W3220">
        <v>1248</v>
      </c>
      <c r="X3220">
        <v>0</v>
      </c>
      <c r="Y3220">
        <v>13003</v>
      </c>
      <c r="Z3220">
        <v>54</v>
      </c>
      <c r="AA3220">
        <v>80</v>
      </c>
      <c r="AB3220" t="s">
        <v>15530</v>
      </c>
    </row>
    <row r="3221" spans="1:28" x14ac:dyDescent="0.3">
      <c r="A3221" s="4" t="s">
        <v>15533</v>
      </c>
      <c r="B3221" t="s">
        <v>5611</v>
      </c>
      <c r="C3221" t="s">
        <v>5612</v>
      </c>
      <c r="D3221" t="s">
        <v>58</v>
      </c>
      <c r="E3221">
        <v>2012</v>
      </c>
      <c r="F3221">
        <v>176</v>
      </c>
      <c r="G3221" t="s">
        <v>241</v>
      </c>
      <c r="H3221" t="s">
        <v>15535</v>
      </c>
      <c r="I3221" s="4">
        <v>7217600</v>
      </c>
      <c r="J3221" s="4">
        <v>3047539</v>
      </c>
      <c r="K3221">
        <v>6.9</v>
      </c>
      <c r="L3221">
        <v>2.35</v>
      </c>
      <c r="M3221" t="s">
        <v>4835</v>
      </c>
      <c r="N3221" t="s">
        <v>15531</v>
      </c>
      <c r="O3221">
        <v>147</v>
      </c>
      <c r="P3221" t="s">
        <v>14657</v>
      </c>
      <c r="Q3221">
        <v>8000</v>
      </c>
      <c r="R3221" t="s">
        <v>15532</v>
      </c>
      <c r="S3221">
        <v>3000</v>
      </c>
      <c r="T3221" t="s">
        <v>15534</v>
      </c>
      <c r="U3221">
        <v>1000</v>
      </c>
      <c r="V3221">
        <v>12000</v>
      </c>
      <c r="W3221">
        <v>13762</v>
      </c>
      <c r="X3221">
        <v>4</v>
      </c>
      <c r="Y3221">
        <v>42296</v>
      </c>
      <c r="Z3221">
        <v>50</v>
      </c>
      <c r="AA3221">
        <v>286</v>
      </c>
      <c r="AB3221" t="s">
        <v>15536</v>
      </c>
    </row>
    <row r="3222" spans="1:28" x14ac:dyDescent="0.3">
      <c r="A3222" s="4" t="s">
        <v>15537</v>
      </c>
      <c r="B3222" t="s">
        <v>67</v>
      </c>
      <c r="C3222" t="s">
        <v>86</v>
      </c>
      <c r="D3222" t="s">
        <v>58</v>
      </c>
      <c r="E3222">
        <v>1979</v>
      </c>
      <c r="F3222">
        <v>116</v>
      </c>
      <c r="G3222" t="s">
        <v>10204</v>
      </c>
      <c r="H3222" t="s">
        <v>15539</v>
      </c>
      <c r="I3222" s="4">
        <v>11000000</v>
      </c>
      <c r="J3222" s="4">
        <v>78900000</v>
      </c>
      <c r="K3222">
        <v>8.5</v>
      </c>
      <c r="L3222">
        <v>2.35</v>
      </c>
      <c r="M3222" t="s">
        <v>612</v>
      </c>
      <c r="N3222" t="s">
        <v>214</v>
      </c>
      <c r="O3222">
        <v>0</v>
      </c>
      <c r="P3222" t="s">
        <v>2220</v>
      </c>
      <c r="Q3222">
        <v>1000</v>
      </c>
      <c r="R3222" t="s">
        <v>8378</v>
      </c>
      <c r="S3222">
        <v>581</v>
      </c>
      <c r="T3222" t="s">
        <v>15538</v>
      </c>
      <c r="U3222">
        <v>513</v>
      </c>
      <c r="V3222">
        <v>23000</v>
      </c>
      <c r="W3222">
        <v>2524</v>
      </c>
      <c r="X3222">
        <v>0</v>
      </c>
      <c r="Y3222">
        <v>563827</v>
      </c>
      <c r="Z3222">
        <v>392</v>
      </c>
      <c r="AA3222">
        <v>1110</v>
      </c>
      <c r="AB3222" t="s">
        <v>15540</v>
      </c>
    </row>
    <row r="3223" spans="1:28" x14ac:dyDescent="0.3">
      <c r="A3223" s="4" t="s">
        <v>15542</v>
      </c>
      <c r="B3223" t="s">
        <v>67</v>
      </c>
      <c r="C3223" t="s">
        <v>68</v>
      </c>
      <c r="D3223" t="s">
        <v>58</v>
      </c>
      <c r="E3223">
        <v>1974</v>
      </c>
      <c r="F3223">
        <v>88</v>
      </c>
      <c r="G3223" t="s">
        <v>5544</v>
      </c>
      <c r="H3223" t="s">
        <v>15544</v>
      </c>
      <c r="I3223" s="4">
        <v>83532</v>
      </c>
      <c r="J3223" s="4">
        <v>30859000</v>
      </c>
      <c r="K3223">
        <v>7.5</v>
      </c>
      <c r="L3223">
        <v>1.85</v>
      </c>
      <c r="M3223" t="s">
        <v>612</v>
      </c>
      <c r="N3223" t="s">
        <v>7398</v>
      </c>
      <c r="O3223">
        <v>365</v>
      </c>
      <c r="P3223" t="s">
        <v>10852</v>
      </c>
      <c r="Q3223">
        <v>383</v>
      </c>
      <c r="R3223" t="s">
        <v>15541</v>
      </c>
      <c r="S3223">
        <v>371</v>
      </c>
      <c r="T3223" t="s">
        <v>15543</v>
      </c>
      <c r="U3223">
        <v>177</v>
      </c>
      <c r="V3223">
        <v>0</v>
      </c>
      <c r="W3223">
        <v>1094</v>
      </c>
      <c r="X3223">
        <v>0</v>
      </c>
      <c r="Y3223">
        <v>96410</v>
      </c>
      <c r="Z3223">
        <v>277</v>
      </c>
      <c r="AA3223">
        <v>826</v>
      </c>
      <c r="AB3223" t="s">
        <v>15545</v>
      </c>
    </row>
    <row r="3224" spans="1:28" x14ac:dyDescent="0.3">
      <c r="A3224" s="4" t="s">
        <v>15547</v>
      </c>
      <c r="B3224" t="s">
        <v>67</v>
      </c>
      <c r="C3224" t="s">
        <v>68</v>
      </c>
      <c r="D3224" t="s">
        <v>58</v>
      </c>
      <c r="E3224">
        <v>2010</v>
      </c>
      <c r="F3224">
        <v>106</v>
      </c>
      <c r="G3224" t="s">
        <v>4305</v>
      </c>
      <c r="H3224" t="s">
        <v>15548</v>
      </c>
      <c r="I3224" s="4">
        <v>10000000</v>
      </c>
      <c r="J3224" s="4">
        <v>3571735</v>
      </c>
      <c r="K3224">
        <v>6.6</v>
      </c>
      <c r="L3224">
        <v>2.35</v>
      </c>
      <c r="M3224" t="s">
        <v>612</v>
      </c>
      <c r="N3224" t="s">
        <v>15546</v>
      </c>
      <c r="O3224">
        <v>50</v>
      </c>
      <c r="P3224" t="s">
        <v>584</v>
      </c>
      <c r="Q3224">
        <v>17000</v>
      </c>
      <c r="R3224" t="s">
        <v>10014</v>
      </c>
      <c r="S3224">
        <v>908</v>
      </c>
      <c r="T3224" t="s">
        <v>6527</v>
      </c>
      <c r="U3224">
        <v>741</v>
      </c>
      <c r="V3224">
        <v>0</v>
      </c>
      <c r="W3224">
        <v>21711</v>
      </c>
      <c r="X3224">
        <v>2</v>
      </c>
      <c r="Y3224">
        <v>39260</v>
      </c>
      <c r="Z3224">
        <v>259</v>
      </c>
      <c r="AA3224">
        <v>129</v>
      </c>
      <c r="AB3224" t="s">
        <v>15549</v>
      </c>
    </row>
    <row r="3225" spans="1:28" x14ac:dyDescent="0.3">
      <c r="A3225" s="4" t="s">
        <v>15550</v>
      </c>
      <c r="B3225" t="s">
        <v>67</v>
      </c>
      <c r="C3225" t="s">
        <v>68</v>
      </c>
      <c r="D3225" t="s">
        <v>58</v>
      </c>
      <c r="E3225">
        <v>1971</v>
      </c>
      <c r="F3225">
        <v>181</v>
      </c>
      <c r="G3225" t="s">
        <v>12117</v>
      </c>
      <c r="H3225" t="s">
        <v>15552</v>
      </c>
      <c r="I3225" s="4">
        <v>9000000</v>
      </c>
      <c r="J3225" s="4">
        <v>50000000</v>
      </c>
      <c r="K3225">
        <v>8</v>
      </c>
      <c r="L3225">
        <v>2.35</v>
      </c>
      <c r="M3225" t="s">
        <v>304</v>
      </c>
      <c r="N3225" t="s">
        <v>6992</v>
      </c>
      <c r="O3225">
        <v>278</v>
      </c>
      <c r="P3225" t="s">
        <v>8889</v>
      </c>
      <c r="Q3225">
        <v>402</v>
      </c>
      <c r="R3225" t="s">
        <v>2609</v>
      </c>
      <c r="S3225">
        <v>343</v>
      </c>
      <c r="T3225" t="s">
        <v>15551</v>
      </c>
      <c r="U3225">
        <v>51</v>
      </c>
      <c r="V3225">
        <v>0</v>
      </c>
      <c r="W3225">
        <v>934</v>
      </c>
      <c r="X3225">
        <v>0</v>
      </c>
      <c r="Y3225">
        <v>29839</v>
      </c>
      <c r="Z3225">
        <v>66</v>
      </c>
      <c r="AA3225">
        <v>150</v>
      </c>
      <c r="AB3225" t="s">
        <v>15553</v>
      </c>
    </row>
    <row r="3226" spans="1:28" x14ac:dyDescent="0.3">
      <c r="A3226" s="4" t="s">
        <v>15555</v>
      </c>
      <c r="B3226" t="s">
        <v>67</v>
      </c>
      <c r="C3226" t="s">
        <v>86</v>
      </c>
      <c r="D3226" t="s">
        <v>58</v>
      </c>
      <c r="E3226">
        <v>1965</v>
      </c>
      <c r="F3226">
        <v>130</v>
      </c>
      <c r="G3226" t="s">
        <v>80</v>
      </c>
      <c r="H3226" t="s">
        <v>15556</v>
      </c>
      <c r="I3226" s="4">
        <v>9000000</v>
      </c>
      <c r="J3226" s="4">
        <v>63600000</v>
      </c>
      <c r="K3226">
        <v>7</v>
      </c>
      <c r="L3226">
        <v>2.35</v>
      </c>
      <c r="M3226" t="s">
        <v>6035</v>
      </c>
      <c r="N3226" t="s">
        <v>5689</v>
      </c>
      <c r="O3226">
        <v>92</v>
      </c>
      <c r="P3226" t="s">
        <v>1118</v>
      </c>
      <c r="Q3226">
        <v>244</v>
      </c>
      <c r="R3226" t="s">
        <v>15554</v>
      </c>
      <c r="S3226">
        <v>189</v>
      </c>
      <c r="T3226" t="s">
        <v>4832</v>
      </c>
      <c r="U3226">
        <v>177</v>
      </c>
      <c r="V3226">
        <v>0</v>
      </c>
      <c r="W3226">
        <v>1164</v>
      </c>
      <c r="X3226">
        <v>1</v>
      </c>
      <c r="Y3226">
        <v>82073</v>
      </c>
      <c r="Z3226">
        <v>129</v>
      </c>
      <c r="AA3226">
        <v>275</v>
      </c>
      <c r="AB3226" t="s">
        <v>15557</v>
      </c>
    </row>
    <row r="3227" spans="1:28" x14ac:dyDescent="0.3">
      <c r="A3227" s="4" t="s">
        <v>15559</v>
      </c>
      <c r="B3227" t="s">
        <v>67</v>
      </c>
      <c r="C3227" t="s">
        <v>68</v>
      </c>
      <c r="D3227" t="s">
        <v>58</v>
      </c>
      <c r="E3227">
        <v>2011</v>
      </c>
      <c r="F3227">
        <v>93</v>
      </c>
      <c r="G3227" t="s">
        <v>12605</v>
      </c>
      <c r="H3227" t="s">
        <v>15561</v>
      </c>
      <c r="I3227" s="4">
        <v>10000000</v>
      </c>
      <c r="J3227" s="4" t="s">
        <v>24161</v>
      </c>
      <c r="K3227">
        <v>5.8</v>
      </c>
      <c r="L3227">
        <v>2.35</v>
      </c>
      <c r="M3227" t="s">
        <v>612</v>
      </c>
      <c r="N3227" t="s">
        <v>6706</v>
      </c>
      <c r="O3227">
        <v>33</v>
      </c>
      <c r="P3227" t="s">
        <v>727</v>
      </c>
      <c r="Q3227">
        <v>14000</v>
      </c>
      <c r="R3227" t="s">
        <v>15558</v>
      </c>
      <c r="S3227">
        <v>383</v>
      </c>
      <c r="T3227" t="s">
        <v>15560</v>
      </c>
      <c r="U3227">
        <v>123</v>
      </c>
      <c r="V3227">
        <v>0</v>
      </c>
      <c r="W3227">
        <v>15014</v>
      </c>
      <c r="X3227">
        <v>2</v>
      </c>
      <c r="Y3227">
        <v>12520</v>
      </c>
      <c r="Z3227">
        <v>115</v>
      </c>
      <c r="AA3227">
        <v>76</v>
      </c>
      <c r="AB3227" t="s">
        <v>15562</v>
      </c>
    </row>
    <row r="3228" spans="1:28" x14ac:dyDescent="0.3">
      <c r="A3228" s="4" t="s">
        <v>15565</v>
      </c>
      <c r="B3228" t="s">
        <v>9778</v>
      </c>
      <c r="C3228" t="s">
        <v>7085</v>
      </c>
      <c r="D3228" t="s">
        <v>58</v>
      </c>
      <c r="E3228">
        <v>2010</v>
      </c>
      <c r="F3228">
        <v>110</v>
      </c>
      <c r="G3228" t="s">
        <v>1437</v>
      </c>
      <c r="H3228" t="s">
        <v>15567</v>
      </c>
      <c r="I3228" s="4" t="s">
        <v>24161</v>
      </c>
      <c r="J3228" s="4" t="s">
        <v>24161</v>
      </c>
      <c r="K3228">
        <v>7.3</v>
      </c>
      <c r="L3228">
        <v>2.35</v>
      </c>
      <c r="M3228" t="s">
        <v>24161</v>
      </c>
      <c r="N3228" t="s">
        <v>15563</v>
      </c>
      <c r="O3228">
        <v>798</v>
      </c>
      <c r="P3228" t="s">
        <v>11219</v>
      </c>
      <c r="Q3228">
        <v>580</v>
      </c>
      <c r="R3228" t="s">
        <v>15564</v>
      </c>
      <c r="S3228">
        <v>26</v>
      </c>
      <c r="T3228" t="s">
        <v>15566</v>
      </c>
      <c r="U3228">
        <v>16</v>
      </c>
      <c r="V3228">
        <v>0</v>
      </c>
      <c r="W3228">
        <v>662</v>
      </c>
      <c r="X3228">
        <v>9</v>
      </c>
      <c r="Y3228">
        <v>8667</v>
      </c>
      <c r="Z3228">
        <v>81</v>
      </c>
      <c r="AA3228">
        <v>29</v>
      </c>
      <c r="AB3228" t="s">
        <v>15568</v>
      </c>
    </row>
    <row r="3229" spans="1:28" x14ac:dyDescent="0.3">
      <c r="A3229" s="4" t="s">
        <v>15569</v>
      </c>
      <c r="B3229" t="s">
        <v>67</v>
      </c>
      <c r="C3229" t="s">
        <v>68</v>
      </c>
      <c r="D3229" t="s">
        <v>58</v>
      </c>
      <c r="E3229">
        <v>1996</v>
      </c>
      <c r="F3229">
        <v>123</v>
      </c>
      <c r="G3229" t="s">
        <v>5806</v>
      </c>
      <c r="H3229" t="s">
        <v>15570</v>
      </c>
      <c r="I3229" s="4">
        <v>9000000</v>
      </c>
      <c r="J3229" s="4">
        <v>36049108</v>
      </c>
      <c r="K3229">
        <v>6.8</v>
      </c>
      <c r="L3229">
        <v>2.35</v>
      </c>
      <c r="M3229" t="s">
        <v>612</v>
      </c>
      <c r="N3229" t="s">
        <v>3102</v>
      </c>
      <c r="O3229">
        <v>473</v>
      </c>
      <c r="P3229" t="s">
        <v>661</v>
      </c>
      <c r="Q3229">
        <v>890</v>
      </c>
      <c r="R3229" t="s">
        <v>828</v>
      </c>
      <c r="S3229">
        <v>851</v>
      </c>
      <c r="T3229" t="s">
        <v>7208</v>
      </c>
      <c r="U3229">
        <v>685</v>
      </c>
      <c r="V3229">
        <v>0</v>
      </c>
      <c r="W3229">
        <v>3661</v>
      </c>
      <c r="X3229">
        <v>4</v>
      </c>
      <c r="Y3229">
        <v>10139</v>
      </c>
      <c r="Z3229">
        <v>29</v>
      </c>
      <c r="AA3229">
        <v>70</v>
      </c>
      <c r="AB3229" t="s">
        <v>15571</v>
      </c>
    </row>
    <row r="3230" spans="1:28" x14ac:dyDescent="0.3">
      <c r="A3230" s="4" t="s">
        <v>15572</v>
      </c>
      <c r="B3230" t="s">
        <v>67</v>
      </c>
      <c r="C3230" t="s">
        <v>68</v>
      </c>
      <c r="D3230" t="s">
        <v>58</v>
      </c>
      <c r="E3230">
        <v>1999</v>
      </c>
      <c r="F3230">
        <v>120</v>
      </c>
      <c r="G3230" t="s">
        <v>2545</v>
      </c>
      <c r="H3230" t="s">
        <v>15574</v>
      </c>
      <c r="I3230" s="4">
        <v>9000000</v>
      </c>
      <c r="J3230" s="4">
        <v>34074895</v>
      </c>
      <c r="K3230">
        <v>6.7</v>
      </c>
      <c r="L3230">
        <v>1.85</v>
      </c>
      <c r="M3230" t="s">
        <v>612</v>
      </c>
      <c r="N3230" t="s">
        <v>6796</v>
      </c>
      <c r="O3230">
        <v>92</v>
      </c>
      <c r="P3230" t="s">
        <v>2823</v>
      </c>
      <c r="Q3230">
        <v>1000</v>
      </c>
      <c r="R3230" t="s">
        <v>2251</v>
      </c>
      <c r="S3230">
        <v>886</v>
      </c>
      <c r="T3230" t="s">
        <v>15573</v>
      </c>
      <c r="U3230">
        <v>862</v>
      </c>
      <c r="V3230">
        <v>0</v>
      </c>
      <c r="W3230">
        <v>5420</v>
      </c>
      <c r="X3230">
        <v>6</v>
      </c>
      <c r="Y3230">
        <v>6525</v>
      </c>
      <c r="Z3230">
        <v>32</v>
      </c>
      <c r="AA3230">
        <v>79</v>
      </c>
      <c r="AB3230" t="s">
        <v>15575</v>
      </c>
    </row>
    <row r="3231" spans="1:28" x14ac:dyDescent="0.3">
      <c r="A3231" s="4" t="s">
        <v>15578</v>
      </c>
      <c r="B3231" t="s">
        <v>67</v>
      </c>
      <c r="C3231" t="s">
        <v>68</v>
      </c>
      <c r="D3231" t="s">
        <v>58</v>
      </c>
      <c r="E3231">
        <v>1988</v>
      </c>
      <c r="F3231">
        <v>87</v>
      </c>
      <c r="G3231" t="s">
        <v>7400</v>
      </c>
      <c r="H3231" t="s">
        <v>15580</v>
      </c>
      <c r="I3231" s="4">
        <v>9000000</v>
      </c>
      <c r="J3231" s="4">
        <v>33244684</v>
      </c>
      <c r="K3231">
        <v>6.5</v>
      </c>
      <c r="L3231">
        <v>1.85</v>
      </c>
      <c r="M3231" t="s">
        <v>612</v>
      </c>
      <c r="N3231" t="s">
        <v>13427</v>
      </c>
      <c r="O3231">
        <v>85</v>
      </c>
      <c r="P3231" t="s">
        <v>15577</v>
      </c>
      <c r="Q3231">
        <v>311</v>
      </c>
      <c r="R3231" t="s">
        <v>15576</v>
      </c>
      <c r="S3231">
        <v>189</v>
      </c>
      <c r="T3231" t="s">
        <v>15579</v>
      </c>
      <c r="U3231">
        <v>118</v>
      </c>
      <c r="V3231">
        <v>0</v>
      </c>
      <c r="W3231">
        <v>760</v>
      </c>
      <c r="X3231">
        <v>0</v>
      </c>
      <c r="Y3231">
        <v>62038</v>
      </c>
      <c r="Z3231">
        <v>142</v>
      </c>
      <c r="AA3231">
        <v>281</v>
      </c>
      <c r="AB3231" t="s">
        <v>15581</v>
      </c>
    </row>
    <row r="3232" spans="1:28" x14ac:dyDescent="0.3">
      <c r="A3232" s="4" t="s">
        <v>15583</v>
      </c>
      <c r="B3232" t="s">
        <v>67</v>
      </c>
      <c r="C3232" t="s">
        <v>68</v>
      </c>
      <c r="D3232" t="s">
        <v>58</v>
      </c>
      <c r="E3232">
        <v>2007</v>
      </c>
      <c r="F3232">
        <v>123</v>
      </c>
      <c r="G3232" t="s">
        <v>2905</v>
      </c>
      <c r="H3232" t="s">
        <v>15585</v>
      </c>
      <c r="I3232" s="4">
        <v>9000000</v>
      </c>
      <c r="J3232" s="4">
        <v>24530513</v>
      </c>
      <c r="K3232">
        <v>8</v>
      </c>
      <c r="L3232">
        <v>1.85</v>
      </c>
      <c r="M3232" t="s">
        <v>69</v>
      </c>
      <c r="N3232" t="s">
        <v>3816</v>
      </c>
      <c r="O3232">
        <v>909</v>
      </c>
      <c r="P3232" t="s">
        <v>3816</v>
      </c>
      <c r="Q3232">
        <v>909</v>
      </c>
      <c r="R3232" t="s">
        <v>15582</v>
      </c>
      <c r="S3232">
        <v>203</v>
      </c>
      <c r="T3232" t="s">
        <v>15584</v>
      </c>
      <c r="U3232">
        <v>184</v>
      </c>
      <c r="V3232">
        <v>0</v>
      </c>
      <c r="W3232">
        <v>1633</v>
      </c>
      <c r="X3232">
        <v>1</v>
      </c>
      <c r="Y3232">
        <v>66610</v>
      </c>
      <c r="Z3232">
        <v>263</v>
      </c>
      <c r="AA3232">
        <v>429</v>
      </c>
      <c r="AB3232" t="s">
        <v>15586</v>
      </c>
    </row>
    <row r="3233" spans="1:28" x14ac:dyDescent="0.3">
      <c r="A3233" s="4" t="s">
        <v>15587</v>
      </c>
      <c r="B3233" t="s">
        <v>67</v>
      </c>
      <c r="C3233" t="s">
        <v>68</v>
      </c>
      <c r="D3233" t="s">
        <v>58</v>
      </c>
      <c r="E3233">
        <v>2014</v>
      </c>
      <c r="F3233">
        <v>103</v>
      </c>
      <c r="G3233" t="s">
        <v>2227</v>
      </c>
      <c r="H3233" t="s">
        <v>15589</v>
      </c>
      <c r="I3233" s="4">
        <v>9000000</v>
      </c>
      <c r="J3233" s="4">
        <v>71519230</v>
      </c>
      <c r="K3233">
        <v>6.5</v>
      </c>
      <c r="L3233">
        <v>2.35</v>
      </c>
      <c r="M3233" t="s">
        <v>612</v>
      </c>
      <c r="N3233" t="s">
        <v>14749</v>
      </c>
      <c r="O3233">
        <v>65</v>
      </c>
      <c r="P3233" t="s">
        <v>5731</v>
      </c>
      <c r="Q3233">
        <v>2000</v>
      </c>
      <c r="R3233" t="s">
        <v>8218</v>
      </c>
      <c r="S3233">
        <v>971</v>
      </c>
      <c r="T3233" t="s">
        <v>15588</v>
      </c>
      <c r="U3233">
        <v>908</v>
      </c>
      <c r="V3233">
        <v>15000</v>
      </c>
      <c r="W3233">
        <v>6807</v>
      </c>
      <c r="X3233">
        <v>0</v>
      </c>
      <c r="Y3233">
        <v>92364</v>
      </c>
      <c r="Z3233">
        <v>285</v>
      </c>
      <c r="AA3233">
        <v>244</v>
      </c>
      <c r="AB3233" t="s">
        <v>15590</v>
      </c>
    </row>
    <row r="3234" spans="1:28" x14ac:dyDescent="0.3">
      <c r="A3234" s="4" t="s">
        <v>15592</v>
      </c>
      <c r="B3234" t="s">
        <v>67</v>
      </c>
      <c r="C3234" t="s">
        <v>68</v>
      </c>
      <c r="D3234" t="s">
        <v>58</v>
      </c>
      <c r="E3234">
        <v>2000</v>
      </c>
      <c r="F3234">
        <v>91</v>
      </c>
      <c r="G3234" t="s">
        <v>1437</v>
      </c>
      <c r="H3234" t="s">
        <v>15593</v>
      </c>
      <c r="I3234" s="4">
        <v>9000000</v>
      </c>
      <c r="J3234" s="4">
        <v>20035310</v>
      </c>
      <c r="K3234">
        <v>4.9000000000000004</v>
      </c>
      <c r="L3234">
        <v>1.85</v>
      </c>
      <c r="M3234" t="s">
        <v>69</v>
      </c>
      <c r="N3234" t="s">
        <v>15591</v>
      </c>
      <c r="O3234">
        <v>0</v>
      </c>
      <c r="P3234" t="s">
        <v>1007</v>
      </c>
      <c r="Q3234">
        <v>3000</v>
      </c>
      <c r="R3234" t="s">
        <v>14489</v>
      </c>
      <c r="S3234">
        <v>683</v>
      </c>
      <c r="T3234" t="s">
        <v>10002</v>
      </c>
      <c r="U3234">
        <v>407</v>
      </c>
      <c r="V3234">
        <v>580</v>
      </c>
      <c r="W3234">
        <v>4409</v>
      </c>
      <c r="X3234">
        <v>1</v>
      </c>
      <c r="Y3234">
        <v>12324</v>
      </c>
      <c r="Z3234">
        <v>64</v>
      </c>
      <c r="AA3234">
        <v>173</v>
      </c>
      <c r="AB3234" t="s">
        <v>15594</v>
      </c>
    </row>
    <row r="3235" spans="1:28" x14ac:dyDescent="0.3">
      <c r="A3235" s="4" t="s">
        <v>15595</v>
      </c>
      <c r="B3235" t="s">
        <v>67</v>
      </c>
      <c r="C3235" t="s">
        <v>68</v>
      </c>
      <c r="D3235" t="s">
        <v>58</v>
      </c>
      <c r="E3235">
        <v>2004</v>
      </c>
      <c r="F3235">
        <v>88</v>
      </c>
      <c r="G3235" t="s">
        <v>4228</v>
      </c>
      <c r="H3235" t="s">
        <v>15596</v>
      </c>
      <c r="I3235" s="4">
        <v>9000000</v>
      </c>
      <c r="J3235" s="4">
        <v>18225165</v>
      </c>
      <c r="K3235">
        <v>7.1</v>
      </c>
      <c r="L3235">
        <v>1.85</v>
      </c>
      <c r="M3235" t="s">
        <v>612</v>
      </c>
      <c r="N3235" t="s">
        <v>13629</v>
      </c>
      <c r="O3235">
        <v>8</v>
      </c>
      <c r="P3235" t="s">
        <v>2659</v>
      </c>
      <c r="Q3235">
        <v>982</v>
      </c>
      <c r="R3235" t="s">
        <v>442</v>
      </c>
      <c r="S3235">
        <v>729</v>
      </c>
      <c r="T3235" t="s">
        <v>9274</v>
      </c>
      <c r="U3235">
        <v>587</v>
      </c>
      <c r="V3235">
        <v>0</v>
      </c>
      <c r="W3235">
        <v>3114</v>
      </c>
      <c r="X3235">
        <v>2</v>
      </c>
      <c r="Y3235">
        <v>155262</v>
      </c>
      <c r="Z3235">
        <v>150</v>
      </c>
      <c r="AA3235">
        <v>316</v>
      </c>
      <c r="AB3235" t="s">
        <v>15597</v>
      </c>
    </row>
    <row r="3236" spans="1:28" x14ac:dyDescent="0.3">
      <c r="A3236" s="4" t="s">
        <v>15598</v>
      </c>
      <c r="B3236" t="s">
        <v>67</v>
      </c>
      <c r="C3236" t="s">
        <v>68</v>
      </c>
      <c r="D3236" t="s">
        <v>58</v>
      </c>
      <c r="E3236">
        <v>2000</v>
      </c>
      <c r="F3236">
        <v>126</v>
      </c>
      <c r="G3236" t="s">
        <v>4085</v>
      </c>
      <c r="H3236" t="s">
        <v>15599</v>
      </c>
      <c r="I3236" s="4">
        <v>20000000</v>
      </c>
      <c r="J3236" s="4">
        <v>17804273</v>
      </c>
      <c r="K3236">
        <v>7</v>
      </c>
      <c r="L3236">
        <v>1.85</v>
      </c>
      <c r="M3236" t="s">
        <v>612</v>
      </c>
      <c r="N3236" t="s">
        <v>4360</v>
      </c>
      <c r="O3236">
        <v>37</v>
      </c>
      <c r="P3236" t="s">
        <v>328</v>
      </c>
      <c r="Q3236">
        <v>12000</v>
      </c>
      <c r="R3236" t="s">
        <v>467</v>
      </c>
      <c r="S3236">
        <v>10000</v>
      </c>
      <c r="T3236" t="s">
        <v>12768</v>
      </c>
      <c r="U3236">
        <v>883</v>
      </c>
      <c r="V3236">
        <v>1000</v>
      </c>
      <c r="W3236">
        <v>25660</v>
      </c>
      <c r="X3236">
        <v>0</v>
      </c>
      <c r="Y3236">
        <v>20449</v>
      </c>
      <c r="Z3236">
        <v>136</v>
      </c>
      <c r="AA3236">
        <v>370</v>
      </c>
      <c r="AB3236" t="s">
        <v>15600</v>
      </c>
    </row>
    <row r="3237" spans="1:28" x14ac:dyDescent="0.3">
      <c r="A3237" s="4" t="s">
        <v>15602</v>
      </c>
      <c r="B3237" t="s">
        <v>67</v>
      </c>
      <c r="C3237" t="s">
        <v>68</v>
      </c>
      <c r="D3237" t="s">
        <v>58</v>
      </c>
      <c r="E3237">
        <v>2000</v>
      </c>
      <c r="F3237">
        <v>120</v>
      </c>
      <c r="G3237" t="s">
        <v>2144</v>
      </c>
      <c r="H3237" t="s">
        <v>15603</v>
      </c>
      <c r="I3237" s="4">
        <v>8000000</v>
      </c>
      <c r="J3237" s="4">
        <v>16938179</v>
      </c>
      <c r="K3237">
        <v>7</v>
      </c>
      <c r="L3237">
        <v>1.85</v>
      </c>
      <c r="M3237" t="s">
        <v>612</v>
      </c>
      <c r="N3237" t="s">
        <v>15601</v>
      </c>
      <c r="O3237">
        <v>46</v>
      </c>
      <c r="P3237" t="s">
        <v>364</v>
      </c>
      <c r="Q3237">
        <v>14000</v>
      </c>
      <c r="R3237" t="s">
        <v>6380</v>
      </c>
      <c r="S3237">
        <v>826</v>
      </c>
      <c r="T3237" t="s">
        <v>5070</v>
      </c>
      <c r="U3237">
        <v>701</v>
      </c>
      <c r="V3237">
        <v>0</v>
      </c>
      <c r="W3237">
        <v>17336</v>
      </c>
      <c r="X3237">
        <v>3</v>
      </c>
      <c r="Y3237">
        <v>41313</v>
      </c>
      <c r="Z3237">
        <v>132</v>
      </c>
      <c r="AA3237">
        <v>246</v>
      </c>
      <c r="AB3237" t="s">
        <v>15604</v>
      </c>
    </row>
    <row r="3238" spans="1:28" x14ac:dyDescent="0.3">
      <c r="A3238" s="4" t="s">
        <v>15607</v>
      </c>
      <c r="B3238" t="s">
        <v>67</v>
      </c>
      <c r="C3238" t="s">
        <v>68</v>
      </c>
      <c r="D3238" t="s">
        <v>58</v>
      </c>
      <c r="E3238">
        <v>1983</v>
      </c>
      <c r="F3238">
        <v>116</v>
      </c>
      <c r="G3238" t="s">
        <v>10</v>
      </c>
      <c r="H3238" t="s">
        <v>15609</v>
      </c>
      <c r="I3238" s="4" t="s">
        <v>24161</v>
      </c>
      <c r="J3238" s="4">
        <v>90400000</v>
      </c>
      <c r="K3238">
        <v>7.5</v>
      </c>
      <c r="L3238">
        <v>1.85</v>
      </c>
      <c r="M3238" t="s">
        <v>612</v>
      </c>
      <c r="N3238" t="s">
        <v>5249</v>
      </c>
      <c r="O3238">
        <v>644</v>
      </c>
      <c r="P3238" t="s">
        <v>15606</v>
      </c>
      <c r="Q3238">
        <v>392</v>
      </c>
      <c r="R3238" t="s">
        <v>15605</v>
      </c>
      <c r="S3238">
        <v>249</v>
      </c>
      <c r="T3238" t="s">
        <v>15608</v>
      </c>
      <c r="U3238">
        <v>199</v>
      </c>
      <c r="V3238">
        <v>0</v>
      </c>
      <c r="W3238">
        <v>845</v>
      </c>
      <c r="X3238">
        <v>2</v>
      </c>
      <c r="Y3238">
        <v>102895</v>
      </c>
      <c r="Z3238">
        <v>71</v>
      </c>
      <c r="AA3238">
        <v>159</v>
      </c>
      <c r="AB3238" t="s">
        <v>15610</v>
      </c>
    </row>
    <row r="3239" spans="1:28" x14ac:dyDescent="0.3">
      <c r="A3239" s="4" t="s">
        <v>15611</v>
      </c>
      <c r="B3239" t="s">
        <v>67</v>
      </c>
      <c r="C3239" t="s">
        <v>68</v>
      </c>
      <c r="D3239" t="s">
        <v>58</v>
      </c>
      <c r="E3239">
        <v>2006</v>
      </c>
      <c r="F3239">
        <v>94</v>
      </c>
      <c r="G3239" t="s">
        <v>23</v>
      </c>
      <c r="H3239" t="s">
        <v>15612</v>
      </c>
      <c r="I3239" s="4">
        <v>9000000</v>
      </c>
      <c r="J3239" s="4">
        <v>16235293</v>
      </c>
      <c r="K3239">
        <v>4.5</v>
      </c>
      <c r="L3239">
        <v>2.35</v>
      </c>
      <c r="M3239" t="s">
        <v>612</v>
      </c>
      <c r="N3239" t="s">
        <v>11293</v>
      </c>
      <c r="O3239">
        <v>17</v>
      </c>
      <c r="P3239" t="s">
        <v>4153</v>
      </c>
      <c r="Q3239">
        <v>607</v>
      </c>
      <c r="R3239" t="s">
        <v>5661</v>
      </c>
      <c r="S3239">
        <v>318</v>
      </c>
      <c r="T3239" t="s">
        <v>7995</v>
      </c>
      <c r="U3239">
        <v>179</v>
      </c>
      <c r="V3239">
        <v>0</v>
      </c>
      <c r="W3239">
        <v>1611</v>
      </c>
      <c r="X3239">
        <v>0</v>
      </c>
      <c r="Y3239">
        <v>19918</v>
      </c>
      <c r="Z3239">
        <v>186</v>
      </c>
      <c r="AA3239">
        <v>278</v>
      </c>
      <c r="AB3239" t="s">
        <v>15613</v>
      </c>
    </row>
    <row r="3240" spans="1:28" x14ac:dyDescent="0.3">
      <c r="A3240" s="4" t="s">
        <v>15615</v>
      </c>
      <c r="B3240" t="s">
        <v>67</v>
      </c>
      <c r="C3240" t="s">
        <v>68</v>
      </c>
      <c r="D3240" t="s">
        <v>58</v>
      </c>
      <c r="E3240">
        <v>2004</v>
      </c>
      <c r="F3240">
        <v>85</v>
      </c>
      <c r="G3240" t="s">
        <v>1700</v>
      </c>
      <c r="H3240" t="s">
        <v>15617</v>
      </c>
      <c r="I3240" s="4" t="s">
        <v>24161</v>
      </c>
      <c r="J3240" s="4">
        <v>11827301</v>
      </c>
      <c r="K3240">
        <v>5.5</v>
      </c>
      <c r="L3240">
        <v>2.35</v>
      </c>
      <c r="M3240" t="s">
        <v>69</v>
      </c>
      <c r="N3240" t="s">
        <v>15614</v>
      </c>
      <c r="O3240">
        <v>2</v>
      </c>
      <c r="P3240" t="s">
        <v>5169</v>
      </c>
      <c r="Q3240">
        <v>911</v>
      </c>
      <c r="R3240" t="s">
        <v>3465</v>
      </c>
      <c r="S3240">
        <v>150</v>
      </c>
      <c r="T3240" t="s">
        <v>15616</v>
      </c>
      <c r="U3240">
        <v>127</v>
      </c>
      <c r="V3240">
        <v>266</v>
      </c>
      <c r="W3240">
        <v>1345</v>
      </c>
      <c r="X3240">
        <v>1</v>
      </c>
      <c r="Y3240">
        <v>4247</v>
      </c>
      <c r="Z3240">
        <v>39</v>
      </c>
      <c r="AA3240">
        <v>26</v>
      </c>
      <c r="AB3240" t="s">
        <v>15618</v>
      </c>
    </row>
    <row r="3241" spans="1:28" x14ac:dyDescent="0.3">
      <c r="A3241" s="4" t="s">
        <v>15620</v>
      </c>
      <c r="B3241" t="s">
        <v>67</v>
      </c>
      <c r="C3241" t="s">
        <v>86</v>
      </c>
      <c r="D3241" t="s">
        <v>58</v>
      </c>
      <c r="E3241">
        <v>1989</v>
      </c>
      <c r="F3241">
        <v>137</v>
      </c>
      <c r="G3241" t="s">
        <v>15619</v>
      </c>
      <c r="H3241" t="s">
        <v>15622</v>
      </c>
      <c r="I3241" s="4">
        <v>9000000</v>
      </c>
      <c r="J3241" s="4">
        <v>10161099</v>
      </c>
      <c r="K3241">
        <v>7.7</v>
      </c>
      <c r="L3241">
        <v>1.85</v>
      </c>
      <c r="M3241" t="s">
        <v>69</v>
      </c>
      <c r="N3241" t="s">
        <v>883</v>
      </c>
      <c r="O3241">
        <v>0</v>
      </c>
      <c r="P3241" t="s">
        <v>790</v>
      </c>
      <c r="Q3241">
        <v>591</v>
      </c>
      <c r="R3241" t="s">
        <v>2014</v>
      </c>
      <c r="S3241">
        <v>520</v>
      </c>
      <c r="T3241" t="s">
        <v>15621</v>
      </c>
      <c r="U3241">
        <v>130</v>
      </c>
      <c r="V3241">
        <v>0</v>
      </c>
      <c r="W3241">
        <v>1341</v>
      </c>
      <c r="X3241">
        <v>1</v>
      </c>
      <c r="Y3241">
        <v>23441</v>
      </c>
      <c r="Z3241">
        <v>46</v>
      </c>
      <c r="AA3241">
        <v>108</v>
      </c>
      <c r="AB3241" t="s">
        <v>15623</v>
      </c>
    </row>
    <row r="3242" spans="1:28" x14ac:dyDescent="0.3">
      <c r="A3242" s="4" t="s">
        <v>15625</v>
      </c>
      <c r="B3242" t="s">
        <v>67</v>
      </c>
      <c r="C3242" t="s">
        <v>68</v>
      </c>
      <c r="D3242" t="s">
        <v>58</v>
      </c>
      <c r="E3242">
        <v>2007</v>
      </c>
      <c r="F3242">
        <v>114</v>
      </c>
      <c r="G3242" t="s">
        <v>2545</v>
      </c>
      <c r="H3242" t="s">
        <v>15627</v>
      </c>
      <c r="I3242" s="4" t="s">
        <v>24161</v>
      </c>
      <c r="J3242" s="4">
        <v>6610326</v>
      </c>
      <c r="K3242">
        <v>7.2</v>
      </c>
      <c r="L3242">
        <v>1.85</v>
      </c>
      <c r="M3242" t="s">
        <v>612</v>
      </c>
      <c r="N3242" t="s">
        <v>15624</v>
      </c>
      <c r="O3242">
        <v>84</v>
      </c>
      <c r="P3242" t="s">
        <v>724</v>
      </c>
      <c r="Q3242">
        <v>22000</v>
      </c>
      <c r="R3242" t="s">
        <v>3747</v>
      </c>
      <c r="S3242">
        <v>929</v>
      </c>
      <c r="T3242" t="s">
        <v>15626</v>
      </c>
      <c r="U3242">
        <v>338</v>
      </c>
      <c r="V3242">
        <v>0</v>
      </c>
      <c r="W3242">
        <v>23770</v>
      </c>
      <c r="X3242">
        <v>0</v>
      </c>
      <c r="Y3242">
        <v>32188</v>
      </c>
      <c r="Z3242">
        <v>201</v>
      </c>
      <c r="AA3242">
        <v>127</v>
      </c>
      <c r="AB3242" t="s">
        <v>15628</v>
      </c>
    </row>
    <row r="3243" spans="1:28" x14ac:dyDescent="0.3">
      <c r="A3243" s="4" t="s">
        <v>15630</v>
      </c>
      <c r="B3243" t="s">
        <v>67</v>
      </c>
      <c r="C3243" t="s">
        <v>68</v>
      </c>
      <c r="D3243" t="s">
        <v>58</v>
      </c>
      <c r="E3243">
        <v>2003</v>
      </c>
      <c r="F3243">
        <v>76</v>
      </c>
      <c r="G3243" t="s">
        <v>1700</v>
      </c>
      <c r="H3243" t="s">
        <v>15631</v>
      </c>
      <c r="I3243" s="4" t="s">
        <v>24161</v>
      </c>
      <c r="J3243" s="4">
        <v>6126237</v>
      </c>
      <c r="K3243">
        <v>4.8</v>
      </c>
      <c r="L3243">
        <v>1.85</v>
      </c>
      <c r="M3243" t="s">
        <v>122</v>
      </c>
      <c r="N3243" t="s">
        <v>15629</v>
      </c>
      <c r="O3243">
        <v>17</v>
      </c>
      <c r="P3243" t="s">
        <v>4699</v>
      </c>
      <c r="Q3243">
        <v>591</v>
      </c>
      <c r="R3243" t="s">
        <v>3365</v>
      </c>
      <c r="S3243">
        <v>579</v>
      </c>
      <c r="T3243" t="s">
        <v>8382</v>
      </c>
      <c r="U3243">
        <v>571</v>
      </c>
      <c r="V3243">
        <v>419</v>
      </c>
      <c r="W3243">
        <v>2851</v>
      </c>
      <c r="X3243">
        <v>3</v>
      </c>
      <c r="Y3243">
        <v>3419</v>
      </c>
      <c r="Z3243">
        <v>32</v>
      </c>
      <c r="AA3243">
        <v>41</v>
      </c>
      <c r="AB3243" t="s">
        <v>15632</v>
      </c>
    </row>
    <row r="3244" spans="1:28" x14ac:dyDescent="0.3">
      <c r="A3244" s="4" t="s">
        <v>15635</v>
      </c>
      <c r="B3244" t="s">
        <v>67</v>
      </c>
      <c r="C3244" t="s">
        <v>68</v>
      </c>
      <c r="D3244" t="s">
        <v>58</v>
      </c>
      <c r="E3244">
        <v>2000</v>
      </c>
      <c r="F3244">
        <v>119</v>
      </c>
      <c r="G3244" t="s">
        <v>491</v>
      </c>
      <c r="H3244" t="s">
        <v>15637</v>
      </c>
      <c r="I3244" s="4">
        <v>8500000</v>
      </c>
      <c r="J3244" s="4">
        <v>6047856</v>
      </c>
      <c r="K3244">
        <v>6.7</v>
      </c>
      <c r="L3244">
        <v>1.85</v>
      </c>
      <c r="M3244" t="s">
        <v>612</v>
      </c>
      <c r="N3244" t="s">
        <v>912</v>
      </c>
      <c r="O3244">
        <v>188</v>
      </c>
      <c r="P3244" t="s">
        <v>15634</v>
      </c>
      <c r="Q3244">
        <v>187</v>
      </c>
      <c r="R3244" t="s">
        <v>15633</v>
      </c>
      <c r="S3244">
        <v>127</v>
      </c>
      <c r="T3244" t="s">
        <v>15636</v>
      </c>
      <c r="U3244">
        <v>35</v>
      </c>
      <c r="V3244">
        <v>1000</v>
      </c>
      <c r="W3244">
        <v>358</v>
      </c>
      <c r="X3244">
        <v>4</v>
      </c>
      <c r="Y3244">
        <v>27536</v>
      </c>
      <c r="Z3244">
        <v>117</v>
      </c>
      <c r="AA3244">
        <v>327</v>
      </c>
      <c r="AB3244" t="s">
        <v>15638</v>
      </c>
    </row>
    <row r="3245" spans="1:28" x14ac:dyDescent="0.3">
      <c r="A3245" s="4" t="s">
        <v>15639</v>
      </c>
      <c r="B3245" t="s">
        <v>67</v>
      </c>
      <c r="C3245" t="s">
        <v>68</v>
      </c>
      <c r="D3245" t="s">
        <v>58</v>
      </c>
      <c r="E3245">
        <v>2002</v>
      </c>
      <c r="F3245">
        <v>99</v>
      </c>
      <c r="G3245" t="s">
        <v>2545</v>
      </c>
      <c r="H3245" t="s">
        <v>15640</v>
      </c>
      <c r="I3245" s="4">
        <v>9000000</v>
      </c>
      <c r="J3245" s="4">
        <v>4681503</v>
      </c>
      <c r="K3245">
        <v>7</v>
      </c>
      <c r="L3245">
        <v>2.35</v>
      </c>
      <c r="M3245" t="s">
        <v>612</v>
      </c>
      <c r="N3245" t="s">
        <v>6073</v>
      </c>
      <c r="O3245">
        <v>23</v>
      </c>
      <c r="P3245" t="s">
        <v>2472</v>
      </c>
      <c r="Q3245">
        <v>1000</v>
      </c>
      <c r="R3245" t="s">
        <v>3301</v>
      </c>
      <c r="S3245">
        <v>710</v>
      </c>
      <c r="T3245" t="s">
        <v>14177</v>
      </c>
      <c r="U3245">
        <v>471</v>
      </c>
      <c r="V3245">
        <v>838</v>
      </c>
      <c r="W3245">
        <v>2478</v>
      </c>
      <c r="X3245">
        <v>1</v>
      </c>
      <c r="Y3245">
        <v>29058</v>
      </c>
      <c r="Z3245">
        <v>136</v>
      </c>
      <c r="AA3245">
        <v>238</v>
      </c>
      <c r="AB3245" t="s">
        <v>15641</v>
      </c>
    </row>
    <row r="3246" spans="1:28" x14ac:dyDescent="0.3">
      <c r="A3246" s="4" t="s">
        <v>15643</v>
      </c>
      <c r="B3246" t="s">
        <v>67</v>
      </c>
      <c r="C3246" t="s">
        <v>68</v>
      </c>
      <c r="D3246" t="s">
        <v>58</v>
      </c>
      <c r="E3246">
        <v>1994</v>
      </c>
      <c r="F3246">
        <v>79</v>
      </c>
      <c r="G3246" t="s">
        <v>10</v>
      </c>
      <c r="H3246" t="s">
        <v>15645</v>
      </c>
      <c r="I3246" s="4">
        <v>8000000</v>
      </c>
      <c r="J3246" s="4">
        <v>4350774</v>
      </c>
      <c r="K3246">
        <v>6.5</v>
      </c>
      <c r="L3246">
        <v>1.85</v>
      </c>
      <c r="M3246" t="s">
        <v>69</v>
      </c>
      <c r="N3246" t="s">
        <v>15642</v>
      </c>
      <c r="O3246">
        <v>157</v>
      </c>
      <c r="P3246" t="s">
        <v>277</v>
      </c>
      <c r="Q3246">
        <v>4000</v>
      </c>
      <c r="R3246" t="s">
        <v>6824</v>
      </c>
      <c r="S3246">
        <v>248</v>
      </c>
      <c r="T3246" t="s">
        <v>15644</v>
      </c>
      <c r="U3246">
        <v>219</v>
      </c>
      <c r="V3246">
        <v>0</v>
      </c>
      <c r="W3246">
        <v>4908</v>
      </c>
      <c r="X3246">
        <v>3</v>
      </c>
      <c r="Y3246">
        <v>10476</v>
      </c>
      <c r="Z3246">
        <v>15</v>
      </c>
      <c r="AA3246">
        <v>52</v>
      </c>
      <c r="AB3246" t="s">
        <v>15646</v>
      </c>
    </row>
    <row r="3247" spans="1:28" x14ac:dyDescent="0.3">
      <c r="A3247" s="4" t="s">
        <v>15647</v>
      </c>
      <c r="B3247" t="s">
        <v>67</v>
      </c>
      <c r="C3247" t="s">
        <v>68</v>
      </c>
      <c r="D3247" t="s">
        <v>58</v>
      </c>
      <c r="E3247">
        <v>2006</v>
      </c>
      <c r="F3247">
        <v>114</v>
      </c>
      <c r="G3247" t="s">
        <v>12708</v>
      </c>
      <c r="H3247" t="s">
        <v>15648</v>
      </c>
      <c r="I3247" s="4" t="s">
        <v>24161</v>
      </c>
      <c r="J3247" s="4">
        <v>3420871</v>
      </c>
      <c r="K3247">
        <v>7.4</v>
      </c>
      <c r="L3247">
        <v>1.85</v>
      </c>
      <c r="M3247" t="s">
        <v>122</v>
      </c>
      <c r="N3247" t="s">
        <v>11159</v>
      </c>
      <c r="O3247">
        <v>6</v>
      </c>
      <c r="P3247" t="s">
        <v>3843</v>
      </c>
      <c r="Q3247">
        <v>970</v>
      </c>
      <c r="R3247" t="s">
        <v>15360</v>
      </c>
      <c r="S3247">
        <v>906</v>
      </c>
      <c r="T3247" t="s">
        <v>4957</v>
      </c>
      <c r="U3247">
        <v>633</v>
      </c>
      <c r="V3247">
        <v>0</v>
      </c>
      <c r="W3247">
        <v>3824</v>
      </c>
      <c r="X3247">
        <v>2</v>
      </c>
      <c r="Y3247">
        <v>14100</v>
      </c>
      <c r="Z3247">
        <v>46</v>
      </c>
      <c r="AA3247">
        <v>81</v>
      </c>
      <c r="AB3247" t="s">
        <v>15649</v>
      </c>
    </row>
    <row r="3248" spans="1:28" x14ac:dyDescent="0.3">
      <c r="A3248" s="4" t="s">
        <v>24117</v>
      </c>
      <c r="B3248" t="s">
        <v>67</v>
      </c>
      <c r="C3248" t="s">
        <v>68</v>
      </c>
      <c r="D3248" t="s">
        <v>58</v>
      </c>
      <c r="E3248" t="s">
        <v>24161</v>
      </c>
      <c r="F3248">
        <v>30</v>
      </c>
      <c r="G3248" t="s">
        <v>241</v>
      </c>
      <c r="H3248" t="s">
        <v>15653</v>
      </c>
      <c r="I3248" s="4" t="s">
        <v>24161</v>
      </c>
      <c r="J3248" s="4" t="s">
        <v>24161</v>
      </c>
      <c r="K3248">
        <v>3.5</v>
      </c>
      <c r="L3248">
        <v>1.78</v>
      </c>
      <c r="M3248" t="s">
        <v>1150</v>
      </c>
      <c r="N3248" t="s">
        <v>24161</v>
      </c>
      <c r="O3248" t="s">
        <v>24161</v>
      </c>
      <c r="P3248" t="s">
        <v>15651</v>
      </c>
      <c r="Q3248">
        <v>177</v>
      </c>
      <c r="R3248" t="s">
        <v>15650</v>
      </c>
      <c r="S3248">
        <v>170</v>
      </c>
      <c r="T3248" t="s">
        <v>15652</v>
      </c>
      <c r="U3248">
        <v>140</v>
      </c>
      <c r="V3248">
        <v>748</v>
      </c>
      <c r="W3248">
        <v>639</v>
      </c>
      <c r="X3248">
        <v>0</v>
      </c>
      <c r="Y3248">
        <v>5478</v>
      </c>
      <c r="Z3248">
        <v>1</v>
      </c>
      <c r="AA3248">
        <v>54</v>
      </c>
      <c r="AB3248" t="s">
        <v>15654</v>
      </c>
    </row>
    <row r="3249" spans="1:28" x14ac:dyDescent="0.3">
      <c r="A3249" s="4" t="s">
        <v>15657</v>
      </c>
      <c r="B3249" t="s">
        <v>67</v>
      </c>
      <c r="C3249" t="s">
        <v>68</v>
      </c>
      <c r="D3249" t="s">
        <v>58</v>
      </c>
      <c r="E3249">
        <v>1984</v>
      </c>
      <c r="F3249">
        <v>91</v>
      </c>
      <c r="G3249" t="s">
        <v>4441</v>
      </c>
      <c r="H3249" t="s">
        <v>15659</v>
      </c>
      <c r="I3249" s="4">
        <v>9000000</v>
      </c>
      <c r="J3249" s="4" t="s">
        <v>24161</v>
      </c>
      <c r="K3249">
        <v>5.7</v>
      </c>
      <c r="L3249">
        <v>1.85</v>
      </c>
      <c r="M3249" t="s">
        <v>122</v>
      </c>
      <c r="N3249" t="s">
        <v>15655</v>
      </c>
      <c r="O3249">
        <v>12</v>
      </c>
      <c r="P3249" t="s">
        <v>3990</v>
      </c>
      <c r="Q3249">
        <v>1000</v>
      </c>
      <c r="R3249" t="s">
        <v>15656</v>
      </c>
      <c r="S3249">
        <v>300</v>
      </c>
      <c r="T3249" t="s">
        <v>15658</v>
      </c>
      <c r="U3249">
        <v>297</v>
      </c>
      <c r="V3249">
        <v>0</v>
      </c>
      <c r="W3249">
        <v>1991</v>
      </c>
      <c r="X3249">
        <v>4</v>
      </c>
      <c r="Y3249">
        <v>7767</v>
      </c>
      <c r="Z3249">
        <v>41</v>
      </c>
      <c r="AA3249">
        <v>56</v>
      </c>
      <c r="AB3249" t="s">
        <v>15660</v>
      </c>
    </row>
    <row r="3250" spans="1:28" x14ac:dyDescent="0.3">
      <c r="A3250" s="4" t="s">
        <v>15661</v>
      </c>
      <c r="B3250" t="s">
        <v>67</v>
      </c>
      <c r="C3250" t="s">
        <v>68</v>
      </c>
      <c r="D3250" t="s">
        <v>58</v>
      </c>
      <c r="E3250">
        <v>2007</v>
      </c>
      <c r="F3250">
        <v>95</v>
      </c>
      <c r="G3250" t="s">
        <v>1655</v>
      </c>
      <c r="H3250" t="s">
        <v>15663</v>
      </c>
      <c r="I3250" s="4">
        <v>9000000</v>
      </c>
      <c r="J3250" s="4">
        <v>2955039</v>
      </c>
      <c r="K3250">
        <v>6.2</v>
      </c>
      <c r="L3250">
        <v>2.35</v>
      </c>
      <c r="M3250" t="s">
        <v>69</v>
      </c>
      <c r="N3250" t="s">
        <v>13473</v>
      </c>
      <c r="O3250">
        <v>49</v>
      </c>
      <c r="P3250" t="s">
        <v>6581</v>
      </c>
      <c r="Q3250">
        <v>702</v>
      </c>
      <c r="R3250" t="s">
        <v>6697</v>
      </c>
      <c r="S3250">
        <v>616</v>
      </c>
      <c r="T3250" t="s">
        <v>15662</v>
      </c>
      <c r="U3250">
        <v>261</v>
      </c>
      <c r="V3250">
        <v>313</v>
      </c>
      <c r="W3250">
        <v>2007</v>
      </c>
      <c r="X3250">
        <v>1</v>
      </c>
      <c r="Y3250">
        <v>3624</v>
      </c>
      <c r="Z3250">
        <v>65</v>
      </c>
      <c r="AA3250">
        <v>27</v>
      </c>
      <c r="AB3250" t="s">
        <v>15664</v>
      </c>
    </row>
    <row r="3251" spans="1:28" x14ac:dyDescent="0.3">
      <c r="A3251" s="4" t="s">
        <v>15665</v>
      </c>
      <c r="B3251" t="s">
        <v>67</v>
      </c>
      <c r="C3251" t="s">
        <v>68</v>
      </c>
      <c r="D3251" t="s">
        <v>58</v>
      </c>
      <c r="E3251">
        <v>2005</v>
      </c>
      <c r="F3251">
        <v>103</v>
      </c>
      <c r="G3251" t="s">
        <v>1437</v>
      </c>
      <c r="H3251" t="s">
        <v>15666</v>
      </c>
      <c r="I3251" s="4">
        <v>9000000</v>
      </c>
      <c r="J3251" s="4">
        <v>1530535</v>
      </c>
      <c r="K3251">
        <v>5.7</v>
      </c>
      <c r="L3251">
        <v>2.35</v>
      </c>
      <c r="M3251" t="s">
        <v>612</v>
      </c>
      <c r="N3251" t="s">
        <v>11862</v>
      </c>
      <c r="O3251">
        <v>38</v>
      </c>
      <c r="P3251" t="s">
        <v>1076</v>
      </c>
      <c r="Q3251">
        <v>745</v>
      </c>
      <c r="R3251" t="s">
        <v>577</v>
      </c>
      <c r="S3251">
        <v>591</v>
      </c>
      <c r="T3251" t="s">
        <v>7026</v>
      </c>
      <c r="U3251">
        <v>316</v>
      </c>
      <c r="V3251">
        <v>215</v>
      </c>
      <c r="W3251">
        <v>1721</v>
      </c>
      <c r="X3251">
        <v>3</v>
      </c>
      <c r="Y3251">
        <v>7833</v>
      </c>
      <c r="Z3251">
        <v>100</v>
      </c>
      <c r="AA3251">
        <v>63</v>
      </c>
      <c r="AB3251" t="s">
        <v>15667</v>
      </c>
    </row>
    <row r="3252" spans="1:28" x14ac:dyDescent="0.3">
      <c r="A3252" s="4" t="s">
        <v>15668</v>
      </c>
      <c r="B3252" t="s">
        <v>67</v>
      </c>
      <c r="C3252" t="s">
        <v>68</v>
      </c>
      <c r="D3252" t="s">
        <v>58</v>
      </c>
      <c r="E3252">
        <v>2008</v>
      </c>
      <c r="F3252">
        <v>92</v>
      </c>
      <c r="G3252" t="s">
        <v>6416</v>
      </c>
      <c r="H3252" t="s">
        <v>15669</v>
      </c>
      <c r="I3252" s="4">
        <v>9000000</v>
      </c>
      <c r="J3252" s="4">
        <v>4881867</v>
      </c>
      <c r="K3252">
        <v>6.4</v>
      </c>
      <c r="L3252">
        <v>1.85</v>
      </c>
      <c r="M3252" t="s">
        <v>612</v>
      </c>
      <c r="N3252" t="s">
        <v>10937</v>
      </c>
      <c r="O3252">
        <v>26</v>
      </c>
      <c r="P3252" t="s">
        <v>839</v>
      </c>
      <c r="Q3252">
        <v>1000</v>
      </c>
      <c r="R3252" t="s">
        <v>506</v>
      </c>
      <c r="S3252">
        <v>1000</v>
      </c>
      <c r="T3252" t="s">
        <v>10124</v>
      </c>
      <c r="U3252">
        <v>611</v>
      </c>
      <c r="V3252">
        <v>1000</v>
      </c>
      <c r="W3252">
        <v>3767</v>
      </c>
      <c r="X3252">
        <v>1</v>
      </c>
      <c r="Y3252">
        <v>15200</v>
      </c>
      <c r="Z3252">
        <v>129</v>
      </c>
      <c r="AA3252">
        <v>76</v>
      </c>
      <c r="AB3252" t="s">
        <v>15670</v>
      </c>
    </row>
    <row r="3253" spans="1:28" x14ac:dyDescent="0.3">
      <c r="A3253" s="4" t="s">
        <v>15671</v>
      </c>
      <c r="B3253" t="s">
        <v>67</v>
      </c>
      <c r="C3253" t="s">
        <v>86</v>
      </c>
      <c r="D3253" t="s">
        <v>58</v>
      </c>
      <c r="E3253">
        <v>1998</v>
      </c>
      <c r="F3253">
        <v>124</v>
      </c>
      <c r="G3253" t="s">
        <v>6197</v>
      </c>
      <c r="H3253" t="s">
        <v>15673</v>
      </c>
      <c r="I3253" s="4" t="s">
        <v>24161</v>
      </c>
      <c r="J3253" s="4">
        <v>1043487</v>
      </c>
      <c r="K3253">
        <v>7</v>
      </c>
      <c r="L3253">
        <v>1.85</v>
      </c>
      <c r="M3253" t="s">
        <v>612</v>
      </c>
      <c r="N3253" t="s">
        <v>11350</v>
      </c>
      <c r="O3253">
        <v>162</v>
      </c>
      <c r="P3253" t="s">
        <v>88</v>
      </c>
      <c r="Q3253">
        <v>23000</v>
      </c>
      <c r="R3253" t="s">
        <v>337</v>
      </c>
      <c r="S3253">
        <v>776</v>
      </c>
      <c r="T3253" t="s">
        <v>15672</v>
      </c>
      <c r="U3253">
        <v>277</v>
      </c>
      <c r="V3253">
        <v>0</v>
      </c>
      <c r="W3253">
        <v>24102</v>
      </c>
      <c r="X3253">
        <v>3</v>
      </c>
      <c r="Y3253">
        <v>27766</v>
      </c>
      <c r="Z3253">
        <v>103</v>
      </c>
      <c r="AA3253">
        <v>314</v>
      </c>
      <c r="AB3253" t="s">
        <v>15674</v>
      </c>
    </row>
    <row r="3254" spans="1:28" x14ac:dyDescent="0.3">
      <c r="A3254" s="4" t="s">
        <v>15678</v>
      </c>
      <c r="B3254" t="s">
        <v>12665</v>
      </c>
      <c r="C3254" t="s">
        <v>5694</v>
      </c>
      <c r="D3254" t="s">
        <v>58</v>
      </c>
      <c r="E3254">
        <v>2016</v>
      </c>
      <c r="F3254">
        <v>156</v>
      </c>
      <c r="G3254" t="s">
        <v>2681</v>
      </c>
      <c r="H3254" t="s">
        <v>15680</v>
      </c>
      <c r="I3254" s="4" t="s">
        <v>24161</v>
      </c>
      <c r="J3254" s="4">
        <v>770629</v>
      </c>
      <c r="K3254">
        <v>7.7</v>
      </c>
      <c r="L3254">
        <v>2.35</v>
      </c>
      <c r="M3254" t="s">
        <v>4835</v>
      </c>
      <c r="N3254" t="s">
        <v>15675</v>
      </c>
      <c r="O3254">
        <v>43</v>
      </c>
      <c r="P3254" t="s">
        <v>15677</v>
      </c>
      <c r="Q3254">
        <v>45</v>
      </c>
      <c r="R3254" t="s">
        <v>15676</v>
      </c>
      <c r="S3254">
        <v>5</v>
      </c>
      <c r="T3254" t="s">
        <v>15679</v>
      </c>
      <c r="U3254">
        <v>0</v>
      </c>
      <c r="V3254">
        <v>0</v>
      </c>
      <c r="W3254">
        <v>50</v>
      </c>
      <c r="X3254">
        <v>0</v>
      </c>
      <c r="Y3254">
        <v>2379</v>
      </c>
      <c r="Z3254">
        <v>77</v>
      </c>
      <c r="AA3254">
        <v>24</v>
      </c>
      <c r="AB3254" t="s">
        <v>15681</v>
      </c>
    </row>
    <row r="3255" spans="1:28" x14ac:dyDescent="0.3">
      <c r="A3255" s="4" t="s">
        <v>15683</v>
      </c>
      <c r="B3255" t="s">
        <v>67</v>
      </c>
      <c r="C3255" t="s">
        <v>68</v>
      </c>
      <c r="D3255" t="s">
        <v>58</v>
      </c>
      <c r="E3255">
        <v>2011</v>
      </c>
      <c r="F3255">
        <v>84</v>
      </c>
      <c r="G3255" t="s">
        <v>4078</v>
      </c>
      <c r="H3255" t="s">
        <v>15685</v>
      </c>
      <c r="I3255" s="4">
        <v>9000000</v>
      </c>
      <c r="J3255" s="4">
        <v>11860839</v>
      </c>
      <c r="K3255">
        <v>5.4</v>
      </c>
      <c r="L3255">
        <v>1.85</v>
      </c>
      <c r="M3255" t="s">
        <v>122</v>
      </c>
      <c r="N3255" t="s">
        <v>11842</v>
      </c>
      <c r="O3255">
        <v>64</v>
      </c>
      <c r="P3255" t="s">
        <v>3513</v>
      </c>
      <c r="Q3255">
        <v>2000</v>
      </c>
      <c r="R3255" t="s">
        <v>15682</v>
      </c>
      <c r="S3255">
        <v>892</v>
      </c>
      <c r="T3255" t="s">
        <v>15684</v>
      </c>
      <c r="U3255">
        <v>748</v>
      </c>
      <c r="V3255">
        <v>0</v>
      </c>
      <c r="W3255">
        <v>4617</v>
      </c>
      <c r="X3255">
        <v>0</v>
      </c>
      <c r="Y3255">
        <v>5156</v>
      </c>
      <c r="Z3255">
        <v>67</v>
      </c>
      <c r="AA3255">
        <v>21</v>
      </c>
      <c r="AB3255" t="s">
        <v>15686</v>
      </c>
    </row>
    <row r="3256" spans="1:28" x14ac:dyDescent="0.3">
      <c r="A3256" s="4" t="s">
        <v>15689</v>
      </c>
      <c r="B3256" t="s">
        <v>13208</v>
      </c>
      <c r="C3256" t="s">
        <v>13209</v>
      </c>
      <c r="D3256" t="s">
        <v>58</v>
      </c>
      <c r="E3256">
        <v>2001</v>
      </c>
      <c r="F3256">
        <v>300</v>
      </c>
      <c r="G3256" t="s">
        <v>1123</v>
      </c>
      <c r="H3256" t="s">
        <v>15691</v>
      </c>
      <c r="I3256" s="4">
        <v>400000000</v>
      </c>
      <c r="J3256" s="4">
        <v>454255</v>
      </c>
      <c r="K3256">
        <v>6.6</v>
      </c>
      <c r="L3256">
        <v>1.85</v>
      </c>
      <c r="M3256" t="s">
        <v>612</v>
      </c>
      <c r="N3256" t="s">
        <v>15687</v>
      </c>
      <c r="O3256">
        <v>6</v>
      </c>
      <c r="P3256" t="s">
        <v>13205</v>
      </c>
      <c r="Q3256">
        <v>7</v>
      </c>
      <c r="R3256" t="s">
        <v>15688</v>
      </c>
      <c r="S3256">
        <v>6</v>
      </c>
      <c r="T3256" t="s">
        <v>15690</v>
      </c>
      <c r="U3256">
        <v>6</v>
      </c>
      <c r="V3256">
        <v>124</v>
      </c>
      <c r="W3256">
        <v>32</v>
      </c>
      <c r="X3256">
        <v>3</v>
      </c>
      <c r="Y3256">
        <v>1666</v>
      </c>
      <c r="Z3256">
        <v>31</v>
      </c>
      <c r="AA3256">
        <v>47</v>
      </c>
      <c r="AB3256" t="s">
        <v>15692</v>
      </c>
    </row>
    <row r="3257" spans="1:28" x14ac:dyDescent="0.3">
      <c r="A3257" s="4" t="s">
        <v>15694</v>
      </c>
      <c r="B3257" t="s">
        <v>67</v>
      </c>
      <c r="C3257" t="s">
        <v>7085</v>
      </c>
      <c r="D3257" t="s">
        <v>58</v>
      </c>
      <c r="E3257">
        <v>1990</v>
      </c>
      <c r="F3257">
        <v>120</v>
      </c>
      <c r="G3257" t="s">
        <v>23</v>
      </c>
      <c r="H3257" t="s">
        <v>15695</v>
      </c>
      <c r="I3257" s="4">
        <v>9000000</v>
      </c>
      <c r="J3257" s="4">
        <v>349618</v>
      </c>
      <c r="K3257">
        <v>6.1</v>
      </c>
      <c r="L3257">
        <v>1.85</v>
      </c>
      <c r="M3257" t="s">
        <v>612</v>
      </c>
      <c r="N3257" t="s">
        <v>15693</v>
      </c>
      <c r="O3257">
        <v>930</v>
      </c>
      <c r="P3257" t="s">
        <v>3343</v>
      </c>
      <c r="Q3257">
        <v>982</v>
      </c>
      <c r="R3257" t="s">
        <v>2517</v>
      </c>
      <c r="S3257">
        <v>602</v>
      </c>
      <c r="T3257" t="s">
        <v>6375</v>
      </c>
      <c r="U3257">
        <v>433</v>
      </c>
      <c r="V3257">
        <v>375</v>
      </c>
      <c r="W3257">
        <v>2942</v>
      </c>
      <c r="X3257">
        <v>1</v>
      </c>
      <c r="Y3257">
        <v>4302</v>
      </c>
      <c r="Z3257">
        <v>76</v>
      </c>
      <c r="AA3257">
        <v>45</v>
      </c>
      <c r="AB3257" t="s">
        <v>15696</v>
      </c>
    </row>
    <row r="3258" spans="1:28" x14ac:dyDescent="0.3">
      <c r="A3258" s="4" t="s">
        <v>15699</v>
      </c>
      <c r="B3258" t="s">
        <v>1486</v>
      </c>
      <c r="C3258" t="s">
        <v>1487</v>
      </c>
      <c r="D3258" t="s">
        <v>58</v>
      </c>
      <c r="E3258">
        <v>2014</v>
      </c>
      <c r="F3258">
        <v>98</v>
      </c>
      <c r="G3258" t="s">
        <v>10</v>
      </c>
      <c r="H3258" t="s">
        <v>24161</v>
      </c>
      <c r="I3258" s="4" t="s">
        <v>24161</v>
      </c>
      <c r="J3258" s="4" t="s">
        <v>24161</v>
      </c>
      <c r="K3258">
        <v>6.1</v>
      </c>
      <c r="L3258">
        <v>2.35</v>
      </c>
      <c r="M3258" t="s">
        <v>24161</v>
      </c>
      <c r="N3258" t="s">
        <v>15697</v>
      </c>
      <c r="O3258">
        <v>0</v>
      </c>
      <c r="P3258" t="s">
        <v>13976</v>
      </c>
      <c r="Q3258">
        <v>186</v>
      </c>
      <c r="R3258" t="s">
        <v>15698</v>
      </c>
      <c r="S3258">
        <v>41</v>
      </c>
      <c r="T3258" t="s">
        <v>15700</v>
      </c>
      <c r="U3258">
        <v>5</v>
      </c>
      <c r="V3258">
        <v>348</v>
      </c>
      <c r="W3258">
        <v>253</v>
      </c>
      <c r="X3258">
        <v>1</v>
      </c>
      <c r="Y3258">
        <v>1673</v>
      </c>
      <c r="Z3258">
        <v>17</v>
      </c>
      <c r="AA3258">
        <v>1</v>
      </c>
      <c r="AB3258" t="s">
        <v>15701</v>
      </c>
    </row>
    <row r="3259" spans="1:28" x14ac:dyDescent="0.3">
      <c r="A3259" s="4" t="s">
        <v>15702</v>
      </c>
      <c r="B3259" t="s">
        <v>67</v>
      </c>
      <c r="C3259" t="s">
        <v>86</v>
      </c>
      <c r="D3259" t="s">
        <v>58</v>
      </c>
      <c r="E3259">
        <v>2002</v>
      </c>
      <c r="F3259">
        <v>121</v>
      </c>
      <c r="G3259" t="s">
        <v>19</v>
      </c>
      <c r="H3259" t="s">
        <v>15704</v>
      </c>
      <c r="I3259" s="4">
        <v>9000000</v>
      </c>
      <c r="J3259" s="4">
        <v>112935</v>
      </c>
      <c r="K3259">
        <v>7.6</v>
      </c>
      <c r="L3259">
        <v>1.85</v>
      </c>
      <c r="M3259" t="s">
        <v>612</v>
      </c>
      <c r="N3259" t="s">
        <v>11302</v>
      </c>
      <c r="O3259">
        <v>608</v>
      </c>
      <c r="P3259" t="s">
        <v>11305</v>
      </c>
      <c r="Q3259">
        <v>149</v>
      </c>
      <c r="R3259" t="s">
        <v>13507</v>
      </c>
      <c r="S3259">
        <v>44</v>
      </c>
      <c r="T3259" t="s">
        <v>15703</v>
      </c>
      <c r="U3259">
        <v>25</v>
      </c>
      <c r="V3259">
        <v>484</v>
      </c>
      <c r="W3259">
        <v>251</v>
      </c>
      <c r="X3259">
        <v>0</v>
      </c>
      <c r="Y3259">
        <v>8161</v>
      </c>
      <c r="Z3259">
        <v>81</v>
      </c>
      <c r="AA3259">
        <v>94</v>
      </c>
      <c r="AB3259" t="s">
        <v>15705</v>
      </c>
    </row>
    <row r="3260" spans="1:28" x14ac:dyDescent="0.3">
      <c r="A3260" s="4" t="s">
        <v>15708</v>
      </c>
      <c r="B3260" t="s">
        <v>67</v>
      </c>
      <c r="C3260" t="s">
        <v>68</v>
      </c>
      <c r="D3260" t="s">
        <v>58</v>
      </c>
      <c r="E3260">
        <v>2009</v>
      </c>
      <c r="F3260">
        <v>97</v>
      </c>
      <c r="G3260" t="s">
        <v>19</v>
      </c>
      <c r="H3260" t="s">
        <v>15709</v>
      </c>
      <c r="I3260" s="4">
        <v>9000000</v>
      </c>
      <c r="J3260" s="4">
        <v>883887</v>
      </c>
      <c r="K3260">
        <v>6.2</v>
      </c>
      <c r="L3260">
        <v>2.35</v>
      </c>
      <c r="M3260" t="s">
        <v>122</v>
      </c>
      <c r="N3260" t="s">
        <v>15706</v>
      </c>
      <c r="O3260">
        <v>3</v>
      </c>
      <c r="P3260" t="s">
        <v>15707</v>
      </c>
      <c r="Q3260">
        <v>679</v>
      </c>
      <c r="R3260" t="s">
        <v>1004</v>
      </c>
      <c r="S3260">
        <v>537</v>
      </c>
      <c r="T3260" t="s">
        <v>11918</v>
      </c>
      <c r="U3260">
        <v>204</v>
      </c>
      <c r="V3260">
        <v>0</v>
      </c>
      <c r="W3260">
        <v>1426</v>
      </c>
      <c r="X3260">
        <v>3</v>
      </c>
      <c r="Y3260">
        <v>1201</v>
      </c>
      <c r="Z3260">
        <v>26</v>
      </c>
      <c r="AA3260">
        <v>14</v>
      </c>
      <c r="AB3260" t="s">
        <v>15710</v>
      </c>
    </row>
    <row r="3261" spans="1:28" x14ac:dyDescent="0.3">
      <c r="A3261" s="4" t="s">
        <v>15713</v>
      </c>
      <c r="B3261" t="s">
        <v>67</v>
      </c>
      <c r="C3261" t="s">
        <v>397</v>
      </c>
      <c r="D3261" t="s">
        <v>58</v>
      </c>
      <c r="E3261">
        <v>2006</v>
      </c>
      <c r="F3261">
        <v>86</v>
      </c>
      <c r="G3261" t="s">
        <v>7139</v>
      </c>
      <c r="H3261" t="s">
        <v>15715</v>
      </c>
      <c r="I3261" s="4">
        <v>11400000</v>
      </c>
      <c r="J3261" s="4">
        <v>13751</v>
      </c>
      <c r="K3261">
        <v>6.6</v>
      </c>
      <c r="L3261">
        <v>1.85</v>
      </c>
      <c r="M3261" t="s">
        <v>122</v>
      </c>
      <c r="N3261" t="s">
        <v>13088</v>
      </c>
      <c r="O3261">
        <v>11</v>
      </c>
      <c r="P3261" t="s">
        <v>15712</v>
      </c>
      <c r="Q3261">
        <v>185</v>
      </c>
      <c r="R3261" t="s">
        <v>15711</v>
      </c>
      <c r="S3261">
        <v>62</v>
      </c>
      <c r="T3261" t="s">
        <v>15714</v>
      </c>
      <c r="U3261">
        <v>18</v>
      </c>
      <c r="V3261">
        <v>135</v>
      </c>
      <c r="W3261">
        <v>299</v>
      </c>
      <c r="X3261">
        <v>0</v>
      </c>
      <c r="Y3261">
        <v>813</v>
      </c>
      <c r="Z3261">
        <v>24</v>
      </c>
      <c r="AA3261">
        <v>6</v>
      </c>
      <c r="AB3261" t="s">
        <v>15716</v>
      </c>
    </row>
    <row r="3262" spans="1:28" x14ac:dyDescent="0.3">
      <c r="A3262" s="4" t="s">
        <v>15720</v>
      </c>
      <c r="B3262" t="s">
        <v>15723</v>
      </c>
      <c r="C3262" t="s">
        <v>7703</v>
      </c>
      <c r="D3262" t="s">
        <v>58</v>
      </c>
      <c r="E3262">
        <v>2008</v>
      </c>
      <c r="F3262">
        <v>45</v>
      </c>
      <c r="G3262" t="s">
        <v>2193</v>
      </c>
      <c r="H3262" t="s">
        <v>15721</v>
      </c>
      <c r="I3262" s="4">
        <v>45000000</v>
      </c>
      <c r="J3262" s="4">
        <v>145109</v>
      </c>
      <c r="K3262">
        <v>7.3</v>
      </c>
      <c r="L3262">
        <v>2.35</v>
      </c>
      <c r="M3262" t="s">
        <v>4835</v>
      </c>
      <c r="N3262" t="s">
        <v>15717</v>
      </c>
      <c r="O3262">
        <v>28</v>
      </c>
      <c r="P3262" t="s">
        <v>15719</v>
      </c>
      <c r="Q3262">
        <v>573</v>
      </c>
      <c r="R3262" t="s">
        <v>15718</v>
      </c>
      <c r="S3262">
        <v>197</v>
      </c>
      <c r="T3262" t="s">
        <v>3123</v>
      </c>
      <c r="U3262">
        <v>104</v>
      </c>
      <c r="V3262">
        <v>0</v>
      </c>
      <c r="W3262">
        <v>1098</v>
      </c>
      <c r="X3262">
        <v>1</v>
      </c>
      <c r="Y3262">
        <v>14247</v>
      </c>
      <c r="Z3262">
        <v>80</v>
      </c>
      <c r="AA3262">
        <v>44</v>
      </c>
      <c r="AB3262" t="s">
        <v>15722</v>
      </c>
    </row>
    <row r="3263" spans="1:28" x14ac:dyDescent="0.3">
      <c r="A3263" s="4" t="s">
        <v>15725</v>
      </c>
      <c r="B3263" t="s">
        <v>67</v>
      </c>
      <c r="C3263" t="s">
        <v>793</v>
      </c>
      <c r="D3263" t="s">
        <v>58</v>
      </c>
      <c r="E3263">
        <v>2005</v>
      </c>
      <c r="F3263">
        <v>97</v>
      </c>
      <c r="G3263" t="s">
        <v>6542</v>
      </c>
      <c r="H3263" t="s">
        <v>15727</v>
      </c>
      <c r="I3263" s="4">
        <v>9000000</v>
      </c>
      <c r="J3263" s="4">
        <v>1046166</v>
      </c>
      <c r="K3263">
        <v>4.2</v>
      </c>
      <c r="L3263">
        <v>2.35</v>
      </c>
      <c r="M3263" t="s">
        <v>69</v>
      </c>
      <c r="N3263" t="s">
        <v>15724</v>
      </c>
      <c r="O3263">
        <v>0</v>
      </c>
      <c r="P3263" t="s">
        <v>6156</v>
      </c>
      <c r="Q3263">
        <v>922</v>
      </c>
      <c r="R3263" t="s">
        <v>15281</v>
      </c>
      <c r="S3263">
        <v>374</v>
      </c>
      <c r="T3263" t="s">
        <v>15726</v>
      </c>
      <c r="U3263">
        <v>230</v>
      </c>
      <c r="V3263">
        <v>128</v>
      </c>
      <c r="W3263">
        <v>1835</v>
      </c>
      <c r="X3263">
        <v>4</v>
      </c>
      <c r="Y3263">
        <v>2599</v>
      </c>
      <c r="Z3263">
        <v>41</v>
      </c>
      <c r="AA3263">
        <v>45</v>
      </c>
      <c r="AB3263" t="s">
        <v>15728</v>
      </c>
    </row>
    <row r="3264" spans="1:28" x14ac:dyDescent="0.3">
      <c r="A3264" s="4" t="s">
        <v>15729</v>
      </c>
      <c r="B3264" t="s">
        <v>67</v>
      </c>
      <c r="C3264" t="s">
        <v>86</v>
      </c>
      <c r="D3264" t="s">
        <v>58</v>
      </c>
      <c r="E3264">
        <v>2009</v>
      </c>
      <c r="F3264">
        <v>102</v>
      </c>
      <c r="G3264" t="s">
        <v>2161</v>
      </c>
      <c r="H3264" t="s">
        <v>15731</v>
      </c>
      <c r="I3264" s="4" t="s">
        <v>24161</v>
      </c>
      <c r="J3264" s="4" t="s">
        <v>24161</v>
      </c>
      <c r="K3264">
        <v>7.1</v>
      </c>
      <c r="L3264">
        <v>1.85</v>
      </c>
      <c r="M3264" t="s">
        <v>4835</v>
      </c>
      <c r="N3264" t="s">
        <v>12328</v>
      </c>
      <c r="O3264">
        <v>11</v>
      </c>
      <c r="P3264" t="s">
        <v>208</v>
      </c>
      <c r="Q3264">
        <v>10000</v>
      </c>
      <c r="R3264" t="s">
        <v>10533</v>
      </c>
      <c r="S3264">
        <v>281</v>
      </c>
      <c r="T3264" t="s">
        <v>15730</v>
      </c>
      <c r="U3264">
        <v>35</v>
      </c>
      <c r="V3264">
        <v>0</v>
      </c>
      <c r="W3264">
        <v>10369</v>
      </c>
      <c r="X3264">
        <v>0</v>
      </c>
      <c r="Y3264">
        <v>9305</v>
      </c>
      <c r="Z3264">
        <v>91</v>
      </c>
      <c r="AA3264">
        <v>44</v>
      </c>
      <c r="AB3264" t="s">
        <v>15732</v>
      </c>
    </row>
    <row r="3265" spans="1:28" x14ac:dyDescent="0.3">
      <c r="A3265" s="4" t="s">
        <v>15735</v>
      </c>
      <c r="B3265" t="s">
        <v>1486</v>
      </c>
      <c r="C3265" t="s">
        <v>1487</v>
      </c>
      <c r="D3265" t="s">
        <v>58</v>
      </c>
      <c r="E3265">
        <v>2009</v>
      </c>
      <c r="F3265">
        <v>105</v>
      </c>
      <c r="G3265" t="s">
        <v>19</v>
      </c>
      <c r="H3265" t="s">
        <v>15737</v>
      </c>
      <c r="I3265" s="4" t="s">
        <v>24161</v>
      </c>
      <c r="J3265" s="4">
        <v>2874</v>
      </c>
      <c r="K3265">
        <v>6</v>
      </c>
      <c r="L3265">
        <v>2.35</v>
      </c>
      <c r="M3265" t="s">
        <v>5613</v>
      </c>
      <c r="N3265" t="s">
        <v>15733</v>
      </c>
      <c r="O3265">
        <v>25</v>
      </c>
      <c r="P3265" t="s">
        <v>6659</v>
      </c>
      <c r="Q3265">
        <v>963</v>
      </c>
      <c r="R3265" t="s">
        <v>15734</v>
      </c>
      <c r="S3265">
        <v>168</v>
      </c>
      <c r="T3265" t="s">
        <v>15736</v>
      </c>
      <c r="U3265">
        <v>98</v>
      </c>
      <c r="V3265">
        <v>120</v>
      </c>
      <c r="W3265">
        <v>1375</v>
      </c>
      <c r="X3265">
        <v>1</v>
      </c>
      <c r="Y3265">
        <v>1219</v>
      </c>
      <c r="Z3265">
        <v>66</v>
      </c>
      <c r="AA3265">
        <v>14</v>
      </c>
      <c r="AB3265" t="s">
        <v>15738</v>
      </c>
    </row>
    <row r="3266" spans="1:28" x14ac:dyDescent="0.3">
      <c r="A3266" s="4" t="s">
        <v>15740</v>
      </c>
      <c r="B3266" t="s">
        <v>67</v>
      </c>
      <c r="C3266" t="s">
        <v>68</v>
      </c>
      <c r="D3266" t="s">
        <v>58</v>
      </c>
      <c r="E3266">
        <v>2009</v>
      </c>
      <c r="F3266">
        <v>103</v>
      </c>
      <c r="G3266" t="s">
        <v>241</v>
      </c>
      <c r="H3266" t="s">
        <v>15741</v>
      </c>
      <c r="I3266" s="4">
        <v>9000000</v>
      </c>
      <c r="J3266" s="4" t="s">
        <v>24161</v>
      </c>
      <c r="K3266">
        <v>6.5</v>
      </c>
      <c r="L3266">
        <v>2.35</v>
      </c>
      <c r="M3266" t="s">
        <v>612</v>
      </c>
      <c r="N3266" t="s">
        <v>15739</v>
      </c>
      <c r="O3266">
        <v>6</v>
      </c>
      <c r="P3266" t="s">
        <v>2495</v>
      </c>
      <c r="Q3266">
        <v>4000</v>
      </c>
      <c r="R3266" t="s">
        <v>4640</v>
      </c>
      <c r="S3266">
        <v>931</v>
      </c>
      <c r="T3266" t="s">
        <v>9791</v>
      </c>
      <c r="U3266">
        <v>664</v>
      </c>
      <c r="V3266">
        <v>3000</v>
      </c>
      <c r="W3266">
        <v>6426</v>
      </c>
      <c r="X3266">
        <v>1</v>
      </c>
      <c r="Y3266">
        <v>10100</v>
      </c>
      <c r="Z3266">
        <v>19</v>
      </c>
      <c r="AA3266">
        <v>42</v>
      </c>
      <c r="AB3266" t="s">
        <v>15742</v>
      </c>
    </row>
    <row r="3267" spans="1:28" x14ac:dyDescent="0.3">
      <c r="A3267" s="4" t="s">
        <v>15744</v>
      </c>
      <c r="B3267" t="s">
        <v>67</v>
      </c>
      <c r="C3267" t="s">
        <v>397</v>
      </c>
      <c r="D3267" t="s">
        <v>58</v>
      </c>
      <c r="E3267">
        <v>1986</v>
      </c>
      <c r="F3267">
        <v>93</v>
      </c>
      <c r="G3267" t="s">
        <v>4228</v>
      </c>
      <c r="H3267" t="s">
        <v>15746</v>
      </c>
      <c r="I3267" s="4">
        <v>8800000</v>
      </c>
      <c r="J3267" s="4">
        <v>174635000</v>
      </c>
      <c r="K3267">
        <v>6.5</v>
      </c>
      <c r="L3267">
        <v>2.35</v>
      </c>
      <c r="M3267" t="s">
        <v>69</v>
      </c>
      <c r="N3267" t="s">
        <v>15743</v>
      </c>
      <c r="O3267">
        <v>4</v>
      </c>
      <c r="P3267" t="s">
        <v>9338</v>
      </c>
      <c r="Q3267">
        <v>442</v>
      </c>
      <c r="R3267" t="s">
        <v>9683</v>
      </c>
      <c r="S3267">
        <v>162</v>
      </c>
      <c r="T3267" t="s">
        <v>15745</v>
      </c>
      <c r="U3267">
        <v>93</v>
      </c>
      <c r="V3267">
        <v>0</v>
      </c>
      <c r="W3267">
        <v>822</v>
      </c>
      <c r="X3267">
        <v>1</v>
      </c>
      <c r="Y3267">
        <v>74743</v>
      </c>
      <c r="Z3267">
        <v>35</v>
      </c>
      <c r="AA3267">
        <v>93</v>
      </c>
      <c r="AB3267" t="s">
        <v>15747</v>
      </c>
    </row>
    <row r="3268" spans="1:28" x14ac:dyDescent="0.3">
      <c r="A3268" s="4" t="s">
        <v>15751</v>
      </c>
      <c r="B3268" t="s">
        <v>67</v>
      </c>
      <c r="C3268" t="s">
        <v>86</v>
      </c>
      <c r="D3268" t="s">
        <v>58</v>
      </c>
      <c r="E3268">
        <v>2010</v>
      </c>
      <c r="F3268">
        <v>76</v>
      </c>
      <c r="G3268" t="s">
        <v>15750</v>
      </c>
      <c r="H3268" t="s">
        <v>15752</v>
      </c>
      <c r="I3268" s="4" t="s">
        <v>24161</v>
      </c>
      <c r="J3268" s="4" t="s">
        <v>24161</v>
      </c>
      <c r="K3268">
        <v>5.7</v>
      </c>
      <c r="L3268">
        <v>1.85</v>
      </c>
      <c r="M3268" t="s">
        <v>612</v>
      </c>
      <c r="N3268" t="s">
        <v>15748</v>
      </c>
      <c r="O3268">
        <v>4</v>
      </c>
      <c r="P3268" t="s">
        <v>3178</v>
      </c>
      <c r="Q3268">
        <v>722</v>
      </c>
      <c r="R3268" t="s">
        <v>15749</v>
      </c>
      <c r="S3268">
        <v>212</v>
      </c>
      <c r="T3268" t="s">
        <v>9348</v>
      </c>
      <c r="U3268">
        <v>151</v>
      </c>
      <c r="V3268">
        <v>0</v>
      </c>
      <c r="W3268">
        <v>1254</v>
      </c>
      <c r="X3268">
        <v>0</v>
      </c>
      <c r="Y3268">
        <v>4990</v>
      </c>
      <c r="Z3268">
        <v>19</v>
      </c>
      <c r="AA3268">
        <v>64</v>
      </c>
      <c r="AB3268" t="s">
        <v>15753</v>
      </c>
    </row>
    <row r="3269" spans="1:28" x14ac:dyDescent="0.3">
      <c r="A3269" s="4" t="s">
        <v>15755</v>
      </c>
      <c r="B3269" t="s">
        <v>67</v>
      </c>
      <c r="C3269" t="s">
        <v>86</v>
      </c>
      <c r="D3269" t="s">
        <v>58</v>
      </c>
      <c r="E3269">
        <v>2004</v>
      </c>
      <c r="F3269">
        <v>90</v>
      </c>
      <c r="G3269" t="s">
        <v>5037</v>
      </c>
      <c r="H3269" t="s">
        <v>15756</v>
      </c>
      <c r="I3269" s="4">
        <v>8800000</v>
      </c>
      <c r="J3269" s="4" t="s">
        <v>24161</v>
      </c>
      <c r="K3269">
        <v>6.1</v>
      </c>
      <c r="L3269">
        <v>2.35</v>
      </c>
      <c r="M3269" t="s">
        <v>612</v>
      </c>
      <c r="N3269" t="s">
        <v>15754</v>
      </c>
      <c r="O3269">
        <v>3</v>
      </c>
      <c r="P3269" t="s">
        <v>187</v>
      </c>
      <c r="Q3269">
        <v>1000</v>
      </c>
      <c r="R3269" t="s">
        <v>8544</v>
      </c>
      <c r="S3269">
        <v>900</v>
      </c>
      <c r="T3269" t="s">
        <v>3469</v>
      </c>
      <c r="U3269">
        <v>327</v>
      </c>
      <c r="V3269">
        <v>458</v>
      </c>
      <c r="W3269">
        <v>2310</v>
      </c>
      <c r="X3269">
        <v>2</v>
      </c>
      <c r="Y3269">
        <v>9296</v>
      </c>
      <c r="Z3269">
        <v>33</v>
      </c>
      <c r="AA3269">
        <v>57</v>
      </c>
      <c r="AB3269" t="s">
        <v>15757</v>
      </c>
    </row>
    <row r="3270" spans="1:28" x14ac:dyDescent="0.3">
      <c r="A3270" s="4" t="s">
        <v>15760</v>
      </c>
      <c r="B3270" t="s">
        <v>67</v>
      </c>
      <c r="C3270" t="s">
        <v>397</v>
      </c>
      <c r="D3270" t="s">
        <v>58</v>
      </c>
      <c r="E3270">
        <v>2010</v>
      </c>
      <c r="F3270">
        <v>122</v>
      </c>
      <c r="G3270" t="s">
        <v>1980</v>
      </c>
      <c r="H3270" t="s">
        <v>15762</v>
      </c>
      <c r="I3270" s="4">
        <v>9000000</v>
      </c>
      <c r="J3270" s="4" t="s">
        <v>24161</v>
      </c>
      <c r="K3270">
        <v>7.1</v>
      </c>
      <c r="L3270">
        <v>2.35</v>
      </c>
      <c r="M3270" t="s">
        <v>612</v>
      </c>
      <c r="N3270" t="s">
        <v>15758</v>
      </c>
      <c r="O3270">
        <v>8</v>
      </c>
      <c r="P3270" t="s">
        <v>15759</v>
      </c>
      <c r="Q3270">
        <v>174</v>
      </c>
      <c r="R3270" t="s">
        <v>15371</v>
      </c>
      <c r="S3270">
        <v>109</v>
      </c>
      <c r="T3270" t="s">
        <v>15761</v>
      </c>
      <c r="U3270">
        <v>59</v>
      </c>
      <c r="V3270">
        <v>0</v>
      </c>
      <c r="W3270">
        <v>498</v>
      </c>
      <c r="X3270">
        <v>12</v>
      </c>
      <c r="Y3270">
        <v>5741</v>
      </c>
      <c r="Z3270">
        <v>17</v>
      </c>
      <c r="AA3270">
        <v>39</v>
      </c>
      <c r="AB3270" t="s">
        <v>15763</v>
      </c>
    </row>
    <row r="3271" spans="1:28" x14ac:dyDescent="0.3">
      <c r="A3271" s="4" t="s">
        <v>15765</v>
      </c>
      <c r="B3271" t="s">
        <v>1486</v>
      </c>
      <c r="C3271" t="s">
        <v>1487</v>
      </c>
      <c r="D3271" t="s">
        <v>58</v>
      </c>
      <c r="E3271">
        <v>2011</v>
      </c>
      <c r="F3271">
        <v>127</v>
      </c>
      <c r="G3271" t="s">
        <v>1954</v>
      </c>
      <c r="H3271" t="s">
        <v>15766</v>
      </c>
      <c r="I3271" s="4" t="s">
        <v>24161</v>
      </c>
      <c r="J3271" s="4">
        <v>171320</v>
      </c>
      <c r="K3271">
        <v>7.3</v>
      </c>
      <c r="L3271">
        <v>1.85</v>
      </c>
      <c r="M3271" t="s">
        <v>4835</v>
      </c>
      <c r="N3271" t="s">
        <v>15764</v>
      </c>
      <c r="O3271">
        <v>236</v>
      </c>
      <c r="P3271" t="s">
        <v>11219</v>
      </c>
      <c r="Q3271">
        <v>580</v>
      </c>
      <c r="R3271" t="s">
        <v>15764</v>
      </c>
      <c r="S3271">
        <v>236</v>
      </c>
      <c r="T3271" t="s">
        <v>14724</v>
      </c>
      <c r="U3271">
        <v>68</v>
      </c>
      <c r="V3271">
        <v>0</v>
      </c>
      <c r="W3271">
        <v>1129</v>
      </c>
      <c r="X3271">
        <v>1</v>
      </c>
      <c r="Y3271">
        <v>10796</v>
      </c>
      <c r="Z3271">
        <v>163</v>
      </c>
      <c r="AA3271">
        <v>33</v>
      </c>
      <c r="AB3271" t="s">
        <v>15767</v>
      </c>
    </row>
    <row r="3272" spans="1:28" x14ac:dyDescent="0.3">
      <c r="A3272" s="4" t="s">
        <v>15769</v>
      </c>
      <c r="B3272" t="s">
        <v>67</v>
      </c>
      <c r="C3272" t="s">
        <v>68</v>
      </c>
      <c r="D3272" t="s">
        <v>58</v>
      </c>
      <c r="E3272">
        <v>2007</v>
      </c>
      <c r="F3272">
        <v>84</v>
      </c>
      <c r="G3272" t="s">
        <v>2234</v>
      </c>
      <c r="H3272" t="s">
        <v>15770</v>
      </c>
      <c r="I3272" s="4">
        <v>8600000</v>
      </c>
      <c r="J3272" s="4">
        <v>14373825</v>
      </c>
      <c r="K3272">
        <v>6.5</v>
      </c>
      <c r="L3272">
        <v>2.35</v>
      </c>
      <c r="M3272" t="s">
        <v>612</v>
      </c>
      <c r="N3272" t="s">
        <v>15768</v>
      </c>
      <c r="O3272">
        <v>8</v>
      </c>
      <c r="P3272" t="s">
        <v>1456</v>
      </c>
      <c r="Q3272">
        <v>4000</v>
      </c>
      <c r="R3272" t="s">
        <v>6156</v>
      </c>
      <c r="S3272">
        <v>922</v>
      </c>
      <c r="T3272" t="s">
        <v>4245</v>
      </c>
      <c r="U3272">
        <v>896</v>
      </c>
      <c r="V3272">
        <v>0</v>
      </c>
      <c r="W3272">
        <v>6954</v>
      </c>
      <c r="X3272">
        <v>0</v>
      </c>
      <c r="Y3272">
        <v>63216</v>
      </c>
      <c r="Z3272">
        <v>133</v>
      </c>
      <c r="AA3272">
        <v>196</v>
      </c>
      <c r="AB3272" t="s">
        <v>15771</v>
      </c>
    </row>
    <row r="3273" spans="1:28" x14ac:dyDescent="0.3">
      <c r="A3273" s="4" t="s">
        <v>24118</v>
      </c>
      <c r="B3273" t="s">
        <v>67</v>
      </c>
      <c r="C3273" t="s">
        <v>68</v>
      </c>
      <c r="D3273" t="s">
        <v>58</v>
      </c>
      <c r="E3273" t="s">
        <v>24161</v>
      </c>
      <c r="F3273">
        <v>23</v>
      </c>
      <c r="G3273" t="s">
        <v>15773</v>
      </c>
      <c r="H3273" t="s">
        <v>15774</v>
      </c>
      <c r="I3273" s="4" t="s">
        <v>24161</v>
      </c>
      <c r="J3273" s="4" t="s">
        <v>24161</v>
      </c>
      <c r="K3273">
        <v>7.9</v>
      </c>
      <c r="L3273">
        <v>2.35</v>
      </c>
      <c r="M3273" t="s">
        <v>1589</v>
      </c>
      <c r="N3273" t="s">
        <v>24161</v>
      </c>
      <c r="O3273" t="s">
        <v>24161</v>
      </c>
      <c r="P3273" t="s">
        <v>3866</v>
      </c>
      <c r="Q3273">
        <v>668</v>
      </c>
      <c r="R3273" t="s">
        <v>15772</v>
      </c>
      <c r="S3273">
        <v>296</v>
      </c>
      <c r="T3273" t="s">
        <v>8432</v>
      </c>
      <c r="U3273">
        <v>265</v>
      </c>
      <c r="V3273">
        <v>2000</v>
      </c>
      <c r="W3273">
        <v>1484</v>
      </c>
      <c r="X3273">
        <v>0</v>
      </c>
      <c r="Y3273">
        <v>28190</v>
      </c>
      <c r="Z3273">
        <v>47</v>
      </c>
      <c r="AA3273">
        <v>73</v>
      </c>
      <c r="AB3273" t="s">
        <v>15775</v>
      </c>
    </row>
    <row r="3274" spans="1:28" x14ac:dyDescent="0.3">
      <c r="A3274" s="4" t="s">
        <v>15777</v>
      </c>
      <c r="B3274" t="s">
        <v>67</v>
      </c>
      <c r="C3274" t="s">
        <v>13209</v>
      </c>
      <c r="D3274" t="s">
        <v>58</v>
      </c>
      <c r="E3274">
        <v>2014</v>
      </c>
      <c r="F3274">
        <v>96</v>
      </c>
      <c r="G3274" t="s">
        <v>361</v>
      </c>
      <c r="H3274" t="s">
        <v>15779</v>
      </c>
      <c r="I3274" s="4">
        <v>9000000</v>
      </c>
      <c r="J3274" s="4">
        <v>162</v>
      </c>
      <c r="K3274">
        <v>5.7</v>
      </c>
      <c r="L3274">
        <v>2.35</v>
      </c>
      <c r="M3274" t="s">
        <v>612</v>
      </c>
      <c r="N3274" t="s">
        <v>15776</v>
      </c>
      <c r="O3274">
        <v>3</v>
      </c>
      <c r="P3274" t="s">
        <v>6430</v>
      </c>
      <c r="Q3274">
        <v>2000</v>
      </c>
      <c r="R3274" t="s">
        <v>4418</v>
      </c>
      <c r="S3274">
        <v>368</v>
      </c>
      <c r="T3274" t="s">
        <v>15778</v>
      </c>
      <c r="U3274">
        <v>305</v>
      </c>
      <c r="V3274">
        <v>0</v>
      </c>
      <c r="W3274">
        <v>2802</v>
      </c>
      <c r="X3274">
        <v>5</v>
      </c>
      <c r="Y3274">
        <v>5228</v>
      </c>
      <c r="Z3274">
        <v>66</v>
      </c>
      <c r="AA3274">
        <v>38</v>
      </c>
      <c r="AB3274" t="s">
        <v>15780</v>
      </c>
    </row>
    <row r="3275" spans="1:28" x14ac:dyDescent="0.3">
      <c r="A3275" s="4" t="s">
        <v>15781</v>
      </c>
      <c r="B3275" t="s">
        <v>67</v>
      </c>
      <c r="C3275" t="s">
        <v>68</v>
      </c>
      <c r="D3275" t="s">
        <v>58</v>
      </c>
      <c r="E3275">
        <v>1987</v>
      </c>
      <c r="F3275">
        <v>97</v>
      </c>
      <c r="G3275" t="s">
        <v>908</v>
      </c>
      <c r="H3275" t="s">
        <v>15782</v>
      </c>
      <c r="I3275" s="4" t="s">
        <v>24161</v>
      </c>
      <c r="J3275" s="4">
        <v>32222567</v>
      </c>
      <c r="K3275">
        <v>7.2</v>
      </c>
      <c r="L3275">
        <v>2.35</v>
      </c>
      <c r="M3275" t="s">
        <v>612</v>
      </c>
      <c r="N3275" t="s">
        <v>1347</v>
      </c>
      <c r="O3275">
        <v>541</v>
      </c>
      <c r="P3275" t="s">
        <v>4204</v>
      </c>
      <c r="Q3275">
        <v>967</v>
      </c>
      <c r="R3275" t="s">
        <v>2323</v>
      </c>
      <c r="S3275">
        <v>847</v>
      </c>
      <c r="T3275" t="s">
        <v>1628</v>
      </c>
      <c r="U3275">
        <v>673</v>
      </c>
      <c r="V3275">
        <v>19000</v>
      </c>
      <c r="W3275">
        <v>4458</v>
      </c>
      <c r="X3275">
        <v>3</v>
      </c>
      <c r="Y3275">
        <v>92924</v>
      </c>
      <c r="Z3275">
        <v>147</v>
      </c>
      <c r="AA3275">
        <v>339</v>
      </c>
      <c r="AB3275" t="s">
        <v>15783</v>
      </c>
    </row>
    <row r="3276" spans="1:28" x14ac:dyDescent="0.3">
      <c r="A3276" s="4" t="s">
        <v>15784</v>
      </c>
      <c r="B3276" t="s">
        <v>67</v>
      </c>
      <c r="C3276" t="s">
        <v>68</v>
      </c>
      <c r="D3276" t="s">
        <v>58</v>
      </c>
      <c r="E3276">
        <v>2009</v>
      </c>
      <c r="F3276">
        <v>112</v>
      </c>
      <c r="G3276" t="s">
        <v>7829</v>
      </c>
      <c r="H3276" t="s">
        <v>15786</v>
      </c>
      <c r="I3276" s="4">
        <v>7000000</v>
      </c>
      <c r="J3276" s="4">
        <v>39462438</v>
      </c>
      <c r="K3276">
        <v>7.3</v>
      </c>
      <c r="L3276">
        <v>2.35</v>
      </c>
      <c r="M3276" t="s">
        <v>612</v>
      </c>
      <c r="N3276" t="s">
        <v>4898</v>
      </c>
      <c r="O3276">
        <v>108</v>
      </c>
      <c r="P3276" t="s">
        <v>328</v>
      </c>
      <c r="Q3276">
        <v>12000</v>
      </c>
      <c r="R3276" t="s">
        <v>7027</v>
      </c>
      <c r="S3276">
        <v>628</v>
      </c>
      <c r="T3276" t="s">
        <v>15785</v>
      </c>
      <c r="U3276">
        <v>175</v>
      </c>
      <c r="V3276">
        <v>0</v>
      </c>
      <c r="W3276">
        <v>13172</v>
      </c>
      <c r="X3276">
        <v>0</v>
      </c>
      <c r="Y3276">
        <v>67760</v>
      </c>
      <c r="Z3276">
        <v>273</v>
      </c>
      <c r="AA3276">
        <v>226</v>
      </c>
      <c r="AB3276" t="s">
        <v>15787</v>
      </c>
    </row>
    <row r="3277" spans="1:28" x14ac:dyDescent="0.3">
      <c r="A3277" s="4" t="s">
        <v>15790</v>
      </c>
      <c r="B3277" t="s">
        <v>67</v>
      </c>
      <c r="C3277" t="s">
        <v>68</v>
      </c>
      <c r="D3277" t="s">
        <v>58</v>
      </c>
      <c r="E3277">
        <v>1979</v>
      </c>
      <c r="F3277">
        <v>125</v>
      </c>
      <c r="G3277" t="s">
        <v>7829</v>
      </c>
      <c r="H3277" t="s">
        <v>15792</v>
      </c>
      <c r="I3277" s="4">
        <v>8500000</v>
      </c>
      <c r="J3277" s="4">
        <v>29200000</v>
      </c>
      <c r="K3277">
        <v>6.9</v>
      </c>
      <c r="L3277">
        <v>1.85</v>
      </c>
      <c r="M3277" t="s">
        <v>612</v>
      </c>
      <c r="N3277" t="s">
        <v>15788</v>
      </c>
      <c r="O3277">
        <v>43</v>
      </c>
      <c r="P3277" t="s">
        <v>3898</v>
      </c>
      <c r="Q3277">
        <v>563</v>
      </c>
      <c r="R3277" t="s">
        <v>15789</v>
      </c>
      <c r="S3277">
        <v>236</v>
      </c>
      <c r="T3277" t="s">
        <v>15791</v>
      </c>
      <c r="U3277">
        <v>122</v>
      </c>
      <c r="V3277">
        <v>1000</v>
      </c>
      <c r="W3277">
        <v>1097</v>
      </c>
      <c r="X3277">
        <v>0</v>
      </c>
      <c r="Y3277">
        <v>6142</v>
      </c>
      <c r="Z3277">
        <v>32</v>
      </c>
      <c r="AA3277">
        <v>52</v>
      </c>
      <c r="AB3277" t="s">
        <v>15793</v>
      </c>
    </row>
    <row r="3278" spans="1:28" x14ac:dyDescent="0.3">
      <c r="A3278" s="4" t="s">
        <v>15795</v>
      </c>
      <c r="B3278" t="s">
        <v>67</v>
      </c>
      <c r="C3278" t="s">
        <v>68</v>
      </c>
      <c r="D3278" t="s">
        <v>58</v>
      </c>
      <c r="E3278">
        <v>2013</v>
      </c>
      <c r="F3278">
        <v>96</v>
      </c>
      <c r="G3278" t="s">
        <v>10</v>
      </c>
      <c r="H3278" t="s">
        <v>15796</v>
      </c>
      <c r="I3278" s="4">
        <v>8500000</v>
      </c>
      <c r="J3278" s="4">
        <v>21564616</v>
      </c>
      <c r="K3278">
        <v>5</v>
      </c>
      <c r="L3278">
        <v>1.85</v>
      </c>
      <c r="M3278" t="s">
        <v>69</v>
      </c>
      <c r="N3278" t="s">
        <v>15794</v>
      </c>
      <c r="O3278">
        <v>68</v>
      </c>
      <c r="P3278" t="s">
        <v>683</v>
      </c>
      <c r="Q3278">
        <v>3000</v>
      </c>
      <c r="R3278" t="s">
        <v>3103</v>
      </c>
      <c r="S3278">
        <v>1000</v>
      </c>
      <c r="T3278" t="s">
        <v>2831</v>
      </c>
      <c r="U3278">
        <v>1000</v>
      </c>
      <c r="V3278">
        <v>0</v>
      </c>
      <c r="W3278">
        <v>8097</v>
      </c>
      <c r="X3278">
        <v>9</v>
      </c>
      <c r="Y3278">
        <v>7098</v>
      </c>
      <c r="Z3278">
        <v>52</v>
      </c>
      <c r="AA3278">
        <v>41</v>
      </c>
      <c r="AB3278" t="s">
        <v>15797</v>
      </c>
    </row>
    <row r="3279" spans="1:28" x14ac:dyDescent="0.3">
      <c r="A3279" s="4" t="s">
        <v>15800</v>
      </c>
      <c r="B3279" t="s">
        <v>67</v>
      </c>
      <c r="C3279" t="s">
        <v>1487</v>
      </c>
      <c r="D3279" t="s">
        <v>58</v>
      </c>
      <c r="E3279">
        <v>1968</v>
      </c>
      <c r="F3279">
        <v>98</v>
      </c>
      <c r="G3279" t="s">
        <v>14038</v>
      </c>
      <c r="H3279" t="s">
        <v>15802</v>
      </c>
      <c r="I3279" s="4">
        <v>9000000</v>
      </c>
      <c r="J3279" s="4" t="s">
        <v>24161</v>
      </c>
      <c r="K3279">
        <v>5.9</v>
      </c>
      <c r="L3279">
        <v>2.35</v>
      </c>
      <c r="M3279" t="s">
        <v>122</v>
      </c>
      <c r="N3279" t="s">
        <v>15798</v>
      </c>
      <c r="O3279">
        <v>35</v>
      </c>
      <c r="P3279" t="s">
        <v>5739</v>
      </c>
      <c r="Q3279">
        <v>949</v>
      </c>
      <c r="R3279" t="s">
        <v>15799</v>
      </c>
      <c r="S3279">
        <v>178</v>
      </c>
      <c r="T3279" t="s">
        <v>15801</v>
      </c>
      <c r="U3279">
        <v>170</v>
      </c>
      <c r="V3279">
        <v>0</v>
      </c>
      <c r="W3279">
        <v>1510</v>
      </c>
      <c r="X3279">
        <v>2</v>
      </c>
      <c r="Y3279">
        <v>24436</v>
      </c>
      <c r="Z3279">
        <v>107</v>
      </c>
      <c r="AA3279">
        <v>186</v>
      </c>
      <c r="AB3279" t="s">
        <v>15803</v>
      </c>
    </row>
    <row r="3280" spans="1:28" x14ac:dyDescent="0.3">
      <c r="A3280" s="4" t="s">
        <v>15807</v>
      </c>
      <c r="B3280" t="s">
        <v>67</v>
      </c>
      <c r="C3280" t="s">
        <v>12582</v>
      </c>
      <c r="D3280" t="s">
        <v>58</v>
      </c>
      <c r="E3280">
        <v>1990</v>
      </c>
      <c r="F3280">
        <v>92</v>
      </c>
      <c r="G3280" t="s">
        <v>9337</v>
      </c>
      <c r="H3280" t="s">
        <v>15809</v>
      </c>
      <c r="I3280" s="4">
        <v>60000000</v>
      </c>
      <c r="J3280" s="4" t="s">
        <v>24161</v>
      </c>
      <c r="K3280">
        <v>6.7</v>
      </c>
      <c r="L3280">
        <v>2.35</v>
      </c>
      <c r="M3280" t="s">
        <v>122</v>
      </c>
      <c r="N3280" t="s">
        <v>15804</v>
      </c>
      <c r="O3280">
        <v>8</v>
      </c>
      <c r="P3280" t="s">
        <v>15806</v>
      </c>
      <c r="Q3280">
        <v>35</v>
      </c>
      <c r="R3280" t="s">
        <v>15805</v>
      </c>
      <c r="S3280">
        <v>6</v>
      </c>
      <c r="T3280" t="s">
        <v>15808</v>
      </c>
      <c r="U3280">
        <v>3</v>
      </c>
      <c r="V3280">
        <v>278</v>
      </c>
      <c r="W3280">
        <v>47</v>
      </c>
      <c r="X3280">
        <v>2</v>
      </c>
      <c r="Y3280">
        <v>1984</v>
      </c>
      <c r="Z3280">
        <v>6</v>
      </c>
      <c r="AA3280">
        <v>14</v>
      </c>
      <c r="AB3280" t="s">
        <v>15810</v>
      </c>
    </row>
    <row r="3281" spans="1:28" x14ac:dyDescent="0.3">
      <c r="A3281" s="4" t="s">
        <v>15811</v>
      </c>
      <c r="B3281" t="s">
        <v>67</v>
      </c>
      <c r="C3281" t="s">
        <v>68</v>
      </c>
      <c r="D3281" t="s">
        <v>58</v>
      </c>
      <c r="E3281">
        <v>1999</v>
      </c>
      <c r="F3281">
        <v>103</v>
      </c>
      <c r="G3281" t="s">
        <v>2545</v>
      </c>
      <c r="H3281" t="s">
        <v>15813</v>
      </c>
      <c r="I3281" s="4">
        <v>8000000</v>
      </c>
      <c r="J3281" s="4">
        <v>14879556</v>
      </c>
      <c r="K3281">
        <v>7.3</v>
      </c>
      <c r="L3281">
        <v>2.35</v>
      </c>
      <c r="M3281" t="s">
        <v>612</v>
      </c>
      <c r="N3281" t="s">
        <v>8183</v>
      </c>
      <c r="O3281">
        <v>729</v>
      </c>
      <c r="P3281" t="s">
        <v>928</v>
      </c>
      <c r="Q3281">
        <v>2000</v>
      </c>
      <c r="R3281" t="s">
        <v>3382</v>
      </c>
      <c r="S3281">
        <v>841</v>
      </c>
      <c r="T3281" t="s">
        <v>15812</v>
      </c>
      <c r="U3281">
        <v>133</v>
      </c>
      <c r="V3281">
        <v>0</v>
      </c>
      <c r="W3281">
        <v>3516</v>
      </c>
      <c r="X3281">
        <v>0</v>
      </c>
      <c r="Y3281">
        <v>73640</v>
      </c>
      <c r="Z3281">
        <v>175</v>
      </c>
      <c r="AA3281">
        <v>441</v>
      </c>
      <c r="AB3281" t="s">
        <v>15814</v>
      </c>
    </row>
    <row r="3282" spans="1:28" x14ac:dyDescent="0.3">
      <c r="A3282" s="4" t="s">
        <v>15815</v>
      </c>
      <c r="B3282" t="s">
        <v>67</v>
      </c>
      <c r="C3282" t="s">
        <v>68</v>
      </c>
      <c r="D3282" t="s">
        <v>58</v>
      </c>
      <c r="E3282">
        <v>2006</v>
      </c>
      <c r="F3282">
        <v>122</v>
      </c>
      <c r="G3282" t="s">
        <v>19</v>
      </c>
      <c r="H3282" t="s">
        <v>15816</v>
      </c>
      <c r="I3282" s="4" t="s">
        <v>24161</v>
      </c>
      <c r="J3282" s="4">
        <v>13569248</v>
      </c>
      <c r="K3282">
        <v>7.6</v>
      </c>
      <c r="L3282">
        <v>1.85</v>
      </c>
      <c r="M3282" t="s">
        <v>69</v>
      </c>
      <c r="N3282" t="s">
        <v>10287</v>
      </c>
      <c r="O3282">
        <v>300</v>
      </c>
      <c r="P3282" t="s">
        <v>4066</v>
      </c>
      <c r="Q3282">
        <v>579</v>
      </c>
      <c r="R3282" t="s">
        <v>3451</v>
      </c>
      <c r="S3282">
        <v>405</v>
      </c>
      <c r="T3282" t="s">
        <v>1381</v>
      </c>
      <c r="U3282">
        <v>341</v>
      </c>
      <c r="V3282">
        <v>0</v>
      </c>
      <c r="W3282">
        <v>1637</v>
      </c>
      <c r="X3282">
        <v>1</v>
      </c>
      <c r="Y3282">
        <v>16530</v>
      </c>
      <c r="Z3282">
        <v>167</v>
      </c>
      <c r="AA3282">
        <v>117</v>
      </c>
      <c r="AB3282" t="s">
        <v>15817</v>
      </c>
    </row>
    <row r="3283" spans="1:28" x14ac:dyDescent="0.3">
      <c r="A3283" s="4" t="s">
        <v>15819</v>
      </c>
      <c r="B3283" t="s">
        <v>67</v>
      </c>
      <c r="C3283" t="s">
        <v>68</v>
      </c>
      <c r="D3283" t="s">
        <v>58</v>
      </c>
      <c r="E3283">
        <v>2015</v>
      </c>
      <c r="F3283">
        <v>101</v>
      </c>
      <c r="G3283" t="s">
        <v>10</v>
      </c>
      <c r="H3283" t="s">
        <v>15820</v>
      </c>
      <c r="I3283" s="4">
        <v>8500000</v>
      </c>
      <c r="J3283" s="4">
        <v>34017854</v>
      </c>
      <c r="K3283">
        <v>6.5</v>
      </c>
      <c r="L3283">
        <v>2.35</v>
      </c>
      <c r="M3283" t="s">
        <v>69</v>
      </c>
      <c r="N3283" t="s">
        <v>15818</v>
      </c>
      <c r="O3283">
        <v>17</v>
      </c>
      <c r="P3283" t="s">
        <v>2188</v>
      </c>
      <c r="Q3283">
        <v>35000</v>
      </c>
      <c r="R3283" t="s">
        <v>3907</v>
      </c>
      <c r="S3283">
        <v>966</v>
      </c>
      <c r="T3283" t="s">
        <v>10898</v>
      </c>
      <c r="U3283">
        <v>429</v>
      </c>
      <c r="V3283">
        <v>8000</v>
      </c>
      <c r="W3283">
        <v>36892</v>
      </c>
      <c r="X3283">
        <v>4</v>
      </c>
      <c r="Y3283">
        <v>51326</v>
      </c>
      <c r="Z3283">
        <v>132</v>
      </c>
      <c r="AA3283">
        <v>116</v>
      </c>
      <c r="AB3283" t="s">
        <v>15821</v>
      </c>
    </row>
    <row r="3284" spans="1:28" x14ac:dyDescent="0.3">
      <c r="A3284" s="4" t="s">
        <v>15823</v>
      </c>
      <c r="B3284" t="s">
        <v>67</v>
      </c>
      <c r="C3284" t="s">
        <v>68</v>
      </c>
      <c r="D3284" t="s">
        <v>58</v>
      </c>
      <c r="E3284">
        <v>2001</v>
      </c>
      <c r="F3284">
        <v>104</v>
      </c>
      <c r="G3284" t="s">
        <v>7829</v>
      </c>
      <c r="H3284" t="s">
        <v>15825</v>
      </c>
      <c r="I3284" s="4">
        <v>22000000</v>
      </c>
      <c r="J3284" s="4">
        <v>4273372</v>
      </c>
      <c r="K3284">
        <v>2.1</v>
      </c>
      <c r="L3284">
        <v>2.35</v>
      </c>
      <c r="M3284" t="s">
        <v>69</v>
      </c>
      <c r="N3284" t="s">
        <v>12091</v>
      </c>
      <c r="O3284">
        <v>170</v>
      </c>
      <c r="P3284" t="s">
        <v>7034</v>
      </c>
      <c r="Q3284">
        <v>736</v>
      </c>
      <c r="R3284" t="s">
        <v>15822</v>
      </c>
      <c r="S3284">
        <v>218</v>
      </c>
      <c r="T3284" t="s">
        <v>15824</v>
      </c>
      <c r="U3284">
        <v>202</v>
      </c>
      <c r="V3284">
        <v>0</v>
      </c>
      <c r="W3284">
        <v>1854</v>
      </c>
      <c r="X3284">
        <v>1</v>
      </c>
      <c r="Y3284">
        <v>19412</v>
      </c>
      <c r="Z3284">
        <v>66</v>
      </c>
      <c r="AA3284">
        <v>308</v>
      </c>
      <c r="AB3284" t="s">
        <v>15826</v>
      </c>
    </row>
    <row r="3285" spans="1:28" x14ac:dyDescent="0.3">
      <c r="A3285" s="4" t="s">
        <v>15828</v>
      </c>
      <c r="B3285" t="s">
        <v>67</v>
      </c>
      <c r="C3285" t="s">
        <v>68</v>
      </c>
      <c r="D3285" t="s">
        <v>58</v>
      </c>
      <c r="E3285">
        <v>2013</v>
      </c>
      <c r="F3285">
        <v>101</v>
      </c>
      <c r="G3285" t="s">
        <v>6131</v>
      </c>
      <c r="H3285" t="s">
        <v>15830</v>
      </c>
      <c r="I3285" s="4">
        <v>9000000</v>
      </c>
      <c r="J3285" s="4" t="s">
        <v>24161</v>
      </c>
      <c r="K3285">
        <v>5.3</v>
      </c>
      <c r="L3285">
        <v>2.35</v>
      </c>
      <c r="M3285" t="s">
        <v>612</v>
      </c>
      <c r="N3285" t="s">
        <v>15827</v>
      </c>
      <c r="O3285">
        <v>14</v>
      </c>
      <c r="P3285" t="s">
        <v>3755</v>
      </c>
      <c r="Q3285">
        <v>1000</v>
      </c>
      <c r="R3285" t="s">
        <v>7505</v>
      </c>
      <c r="S3285">
        <v>907</v>
      </c>
      <c r="T3285" t="s">
        <v>15829</v>
      </c>
      <c r="U3285">
        <v>559</v>
      </c>
      <c r="V3285">
        <v>0</v>
      </c>
      <c r="W3285">
        <v>3164</v>
      </c>
      <c r="X3285">
        <v>0</v>
      </c>
      <c r="Y3285">
        <v>13167</v>
      </c>
      <c r="Z3285">
        <v>79</v>
      </c>
      <c r="AA3285">
        <v>57</v>
      </c>
      <c r="AB3285" t="s">
        <v>15831</v>
      </c>
    </row>
    <row r="3286" spans="1:28" x14ac:dyDescent="0.3">
      <c r="A3286" s="4" t="s">
        <v>15835</v>
      </c>
      <c r="B3286" t="s">
        <v>12665</v>
      </c>
      <c r="C3286" t="s">
        <v>5694</v>
      </c>
      <c r="D3286" t="s">
        <v>58</v>
      </c>
      <c r="E3286">
        <v>2003</v>
      </c>
      <c r="F3286">
        <v>135</v>
      </c>
      <c r="G3286" t="s">
        <v>803</v>
      </c>
      <c r="H3286" t="s">
        <v>15836</v>
      </c>
      <c r="I3286" s="4">
        <v>8000000</v>
      </c>
      <c r="J3286" s="4" t="s">
        <v>24161</v>
      </c>
      <c r="K3286">
        <v>7.2</v>
      </c>
      <c r="L3286">
        <v>2.35</v>
      </c>
      <c r="M3286" t="s">
        <v>24161</v>
      </c>
      <c r="N3286" t="s">
        <v>15832</v>
      </c>
      <c r="O3286">
        <v>0</v>
      </c>
      <c r="P3286" t="s">
        <v>15834</v>
      </c>
      <c r="Q3286">
        <v>28</v>
      </c>
      <c r="R3286" t="s">
        <v>15833</v>
      </c>
      <c r="S3286">
        <v>15</v>
      </c>
      <c r="T3286" t="s">
        <v>12662</v>
      </c>
      <c r="U3286">
        <v>13</v>
      </c>
      <c r="V3286">
        <v>387</v>
      </c>
      <c r="W3286">
        <v>97</v>
      </c>
      <c r="X3286">
        <v>0</v>
      </c>
      <c r="Y3286">
        <v>3290</v>
      </c>
      <c r="Z3286">
        <v>15</v>
      </c>
      <c r="AA3286">
        <v>17</v>
      </c>
      <c r="AB3286" t="s">
        <v>15837</v>
      </c>
    </row>
    <row r="3287" spans="1:28" x14ac:dyDescent="0.3">
      <c r="A3287" s="4" t="s">
        <v>15838</v>
      </c>
      <c r="B3287" t="s">
        <v>67</v>
      </c>
      <c r="C3287" t="s">
        <v>86</v>
      </c>
      <c r="D3287" t="s">
        <v>58</v>
      </c>
      <c r="E3287">
        <v>2009</v>
      </c>
      <c r="F3287">
        <v>119</v>
      </c>
      <c r="G3287" t="s">
        <v>6324</v>
      </c>
      <c r="H3287" t="s">
        <v>15840</v>
      </c>
      <c r="I3287" s="4">
        <v>8500000</v>
      </c>
      <c r="J3287" s="4">
        <v>4440055</v>
      </c>
      <c r="K3287">
        <v>7</v>
      </c>
      <c r="L3287">
        <v>1.85</v>
      </c>
      <c r="M3287" t="s">
        <v>122</v>
      </c>
      <c r="N3287" t="s">
        <v>14250</v>
      </c>
      <c r="O3287">
        <v>319</v>
      </c>
      <c r="P3287" t="s">
        <v>1422</v>
      </c>
      <c r="Q3287">
        <v>2000</v>
      </c>
      <c r="R3287" t="s">
        <v>11725</v>
      </c>
      <c r="S3287">
        <v>552</v>
      </c>
      <c r="T3287" t="s">
        <v>15839</v>
      </c>
      <c r="U3287">
        <v>179</v>
      </c>
      <c r="V3287">
        <v>0</v>
      </c>
      <c r="W3287">
        <v>3279</v>
      </c>
      <c r="X3287">
        <v>0</v>
      </c>
      <c r="Y3287">
        <v>21360</v>
      </c>
      <c r="Z3287">
        <v>222</v>
      </c>
      <c r="AA3287">
        <v>110</v>
      </c>
      <c r="AB3287" t="s">
        <v>15841</v>
      </c>
    </row>
    <row r="3288" spans="1:28" x14ac:dyDescent="0.3">
      <c r="A3288" s="4" t="s">
        <v>15843</v>
      </c>
      <c r="B3288" t="s">
        <v>5611</v>
      </c>
      <c r="C3288" t="s">
        <v>5612</v>
      </c>
      <c r="D3288" t="s">
        <v>58</v>
      </c>
      <c r="E3288">
        <v>2010</v>
      </c>
      <c r="F3288">
        <v>128</v>
      </c>
      <c r="G3288" t="s">
        <v>1845</v>
      </c>
      <c r="H3288" t="s">
        <v>15845</v>
      </c>
      <c r="I3288" s="4">
        <v>12000000</v>
      </c>
      <c r="J3288" s="4">
        <v>4018695</v>
      </c>
      <c r="K3288">
        <v>8</v>
      </c>
      <c r="L3288">
        <v>2.35</v>
      </c>
      <c r="M3288" t="s">
        <v>69</v>
      </c>
      <c r="N3288" t="s">
        <v>14655</v>
      </c>
      <c r="O3288">
        <v>160</v>
      </c>
      <c r="P3288" t="s">
        <v>14657</v>
      </c>
      <c r="Q3288">
        <v>8000</v>
      </c>
      <c r="R3288" t="s">
        <v>15842</v>
      </c>
      <c r="S3288">
        <v>327</v>
      </c>
      <c r="T3288" t="s">
        <v>15844</v>
      </c>
      <c r="U3288">
        <v>81</v>
      </c>
      <c r="V3288">
        <v>27000</v>
      </c>
      <c r="W3288">
        <v>8532</v>
      </c>
      <c r="X3288">
        <v>2</v>
      </c>
      <c r="Y3288">
        <v>69759</v>
      </c>
      <c r="Z3288">
        <v>210</v>
      </c>
      <c r="AA3288">
        <v>235</v>
      </c>
      <c r="AB3288" t="s">
        <v>15846</v>
      </c>
    </row>
    <row r="3289" spans="1:28" x14ac:dyDescent="0.3">
      <c r="A3289" s="4" t="s">
        <v>15847</v>
      </c>
      <c r="B3289" t="s">
        <v>67</v>
      </c>
      <c r="C3289" t="s">
        <v>68</v>
      </c>
      <c r="D3289" t="s">
        <v>58</v>
      </c>
      <c r="E3289">
        <v>2013</v>
      </c>
      <c r="F3289">
        <v>106</v>
      </c>
      <c r="G3289" t="s">
        <v>1048</v>
      </c>
      <c r="H3289" t="s">
        <v>15848</v>
      </c>
      <c r="I3289" s="4">
        <v>9000000</v>
      </c>
      <c r="J3289" s="4">
        <v>6262942</v>
      </c>
      <c r="K3289">
        <v>6.9</v>
      </c>
      <c r="L3289">
        <v>2.35</v>
      </c>
      <c r="M3289" t="s">
        <v>69</v>
      </c>
      <c r="N3289" t="s">
        <v>11336</v>
      </c>
      <c r="O3289">
        <v>78</v>
      </c>
      <c r="P3289" t="s">
        <v>4051</v>
      </c>
      <c r="Q3289">
        <v>0</v>
      </c>
      <c r="R3289" t="s">
        <v>24161</v>
      </c>
      <c r="S3289" t="s">
        <v>24161</v>
      </c>
      <c r="T3289" t="s">
        <v>24161</v>
      </c>
      <c r="U3289" t="s">
        <v>24161</v>
      </c>
      <c r="V3289">
        <v>18000</v>
      </c>
      <c r="W3289">
        <v>0</v>
      </c>
      <c r="X3289">
        <v>0</v>
      </c>
      <c r="Y3289">
        <v>59545</v>
      </c>
      <c r="Z3289">
        <v>346</v>
      </c>
      <c r="AA3289">
        <v>312</v>
      </c>
      <c r="AB3289" t="s">
        <v>15849</v>
      </c>
    </row>
    <row r="3290" spans="1:28" x14ac:dyDescent="0.3">
      <c r="A3290" s="4" t="s">
        <v>15852</v>
      </c>
      <c r="B3290" t="s">
        <v>67</v>
      </c>
      <c r="C3290" t="s">
        <v>68</v>
      </c>
      <c r="D3290" t="s">
        <v>58</v>
      </c>
      <c r="E3290">
        <v>1999</v>
      </c>
      <c r="F3290">
        <v>126</v>
      </c>
      <c r="G3290" t="s">
        <v>1845</v>
      </c>
      <c r="H3290" t="s">
        <v>15854</v>
      </c>
      <c r="I3290" s="4">
        <v>8000000</v>
      </c>
      <c r="J3290" s="4">
        <v>1997807</v>
      </c>
      <c r="K3290">
        <v>7.1</v>
      </c>
      <c r="L3290">
        <v>1.85</v>
      </c>
      <c r="M3290" t="s">
        <v>612</v>
      </c>
      <c r="N3290" t="s">
        <v>15850</v>
      </c>
      <c r="O3290">
        <v>407</v>
      </c>
      <c r="P3290" t="s">
        <v>1367</v>
      </c>
      <c r="Q3290">
        <v>638</v>
      </c>
      <c r="R3290" t="s">
        <v>15851</v>
      </c>
      <c r="S3290">
        <v>107</v>
      </c>
      <c r="T3290" t="s">
        <v>15853</v>
      </c>
      <c r="U3290">
        <v>39</v>
      </c>
      <c r="V3290">
        <v>196</v>
      </c>
      <c r="W3290">
        <v>823</v>
      </c>
      <c r="X3290">
        <v>0</v>
      </c>
      <c r="Y3290">
        <v>5158</v>
      </c>
      <c r="Z3290">
        <v>46</v>
      </c>
      <c r="AA3290">
        <v>140</v>
      </c>
      <c r="AB3290" t="s">
        <v>15855</v>
      </c>
    </row>
    <row r="3291" spans="1:28" x14ac:dyDescent="0.3">
      <c r="A3291" s="4" t="s">
        <v>15858</v>
      </c>
      <c r="B3291" t="s">
        <v>5611</v>
      </c>
      <c r="C3291" t="s">
        <v>5612</v>
      </c>
      <c r="D3291" t="s">
        <v>58</v>
      </c>
      <c r="E3291">
        <v>2007</v>
      </c>
      <c r="F3291">
        <v>128</v>
      </c>
      <c r="G3291" t="s">
        <v>1437</v>
      </c>
      <c r="H3291" t="s">
        <v>15859</v>
      </c>
      <c r="I3291" s="4" t="s">
        <v>24161</v>
      </c>
      <c r="J3291" s="4">
        <v>1207007</v>
      </c>
      <c r="K3291">
        <v>7.3</v>
      </c>
      <c r="L3291" t="s">
        <v>24161</v>
      </c>
      <c r="M3291" t="s">
        <v>24161</v>
      </c>
      <c r="N3291" t="s">
        <v>15856</v>
      </c>
      <c r="O3291">
        <v>11</v>
      </c>
      <c r="P3291" t="s">
        <v>15532</v>
      </c>
      <c r="Q3291">
        <v>3000</v>
      </c>
      <c r="R3291" t="s">
        <v>15857</v>
      </c>
      <c r="S3291">
        <v>687</v>
      </c>
      <c r="T3291" t="s">
        <v>14709</v>
      </c>
      <c r="U3291">
        <v>119</v>
      </c>
      <c r="V3291">
        <v>341</v>
      </c>
      <c r="W3291">
        <v>4004</v>
      </c>
      <c r="X3291">
        <v>2</v>
      </c>
      <c r="Y3291">
        <v>13577</v>
      </c>
      <c r="Z3291">
        <v>15</v>
      </c>
      <c r="AA3291">
        <v>47</v>
      </c>
      <c r="AB3291" t="s">
        <v>15860</v>
      </c>
    </row>
    <row r="3292" spans="1:28" x14ac:dyDescent="0.3">
      <c r="A3292" s="4" t="s">
        <v>15864</v>
      </c>
      <c r="B3292" t="s">
        <v>67</v>
      </c>
      <c r="C3292" t="s">
        <v>7979</v>
      </c>
      <c r="D3292" t="s">
        <v>58</v>
      </c>
      <c r="E3292">
        <v>2006</v>
      </c>
      <c r="F3292">
        <v>127</v>
      </c>
      <c r="G3292" t="s">
        <v>3409</v>
      </c>
      <c r="H3292" t="s">
        <v>15866</v>
      </c>
      <c r="I3292" s="4" t="s">
        <v>24161</v>
      </c>
      <c r="J3292" s="4">
        <v>1829142</v>
      </c>
      <c r="K3292">
        <v>7.5</v>
      </c>
      <c r="L3292">
        <v>1.85</v>
      </c>
      <c r="M3292" t="s">
        <v>4835</v>
      </c>
      <c r="N3292" t="s">
        <v>15861</v>
      </c>
      <c r="O3292">
        <v>644</v>
      </c>
      <c r="P3292" t="s">
        <v>15863</v>
      </c>
      <c r="Q3292">
        <v>97</v>
      </c>
      <c r="R3292" t="s">
        <v>15862</v>
      </c>
      <c r="S3292">
        <v>8</v>
      </c>
      <c r="T3292" t="s">
        <v>15865</v>
      </c>
      <c r="U3292">
        <v>6</v>
      </c>
      <c r="V3292">
        <v>0</v>
      </c>
      <c r="W3292">
        <v>128</v>
      </c>
      <c r="X3292">
        <v>1</v>
      </c>
      <c r="Y3292">
        <v>36846</v>
      </c>
      <c r="Z3292">
        <v>169</v>
      </c>
      <c r="AA3292">
        <v>222</v>
      </c>
      <c r="AB3292" t="s">
        <v>15867</v>
      </c>
    </row>
    <row r="3293" spans="1:28" x14ac:dyDescent="0.3">
      <c r="A3293" s="4" t="s">
        <v>15871</v>
      </c>
      <c r="B3293" t="s">
        <v>5611</v>
      </c>
      <c r="C3293" t="s">
        <v>5612</v>
      </c>
      <c r="D3293" t="s">
        <v>58</v>
      </c>
      <c r="E3293">
        <v>2013</v>
      </c>
      <c r="F3293">
        <v>160</v>
      </c>
      <c r="G3293" t="s">
        <v>3476</v>
      </c>
      <c r="H3293" t="s">
        <v>15873</v>
      </c>
      <c r="I3293" s="4" t="s">
        <v>24161</v>
      </c>
      <c r="J3293" s="4">
        <v>3827466</v>
      </c>
      <c r="K3293">
        <v>6.9</v>
      </c>
      <c r="L3293" t="s">
        <v>24161</v>
      </c>
      <c r="M3293" t="s">
        <v>4835</v>
      </c>
      <c r="N3293" t="s">
        <v>15868</v>
      </c>
      <c r="O3293">
        <v>0</v>
      </c>
      <c r="P3293" t="s">
        <v>15870</v>
      </c>
      <c r="Q3293">
        <v>964</v>
      </c>
      <c r="R3293" t="s">
        <v>15869</v>
      </c>
      <c r="S3293">
        <v>551</v>
      </c>
      <c r="T3293" t="s">
        <v>15872</v>
      </c>
      <c r="U3293">
        <v>417</v>
      </c>
      <c r="V3293">
        <v>0</v>
      </c>
      <c r="W3293">
        <v>2350</v>
      </c>
      <c r="X3293">
        <v>2</v>
      </c>
      <c r="Y3293">
        <v>25122</v>
      </c>
      <c r="Z3293">
        <v>25</v>
      </c>
      <c r="AA3293">
        <v>102</v>
      </c>
      <c r="AB3293" t="s">
        <v>15874</v>
      </c>
    </row>
    <row r="3294" spans="1:28" x14ac:dyDescent="0.3">
      <c r="A3294" s="4" t="s">
        <v>15878</v>
      </c>
      <c r="B3294" t="s">
        <v>67</v>
      </c>
      <c r="C3294" t="s">
        <v>68</v>
      </c>
      <c r="D3294" t="s">
        <v>58</v>
      </c>
      <c r="E3294">
        <v>1951</v>
      </c>
      <c r="F3294">
        <v>171</v>
      </c>
      <c r="G3294" t="s">
        <v>6112</v>
      </c>
      <c r="H3294" t="s">
        <v>15880</v>
      </c>
      <c r="I3294" s="4">
        <v>7623000</v>
      </c>
      <c r="J3294" s="4" t="s">
        <v>24161</v>
      </c>
      <c r="K3294">
        <v>7.2</v>
      </c>
      <c r="L3294">
        <v>1.37</v>
      </c>
      <c r="M3294" t="s">
        <v>15882</v>
      </c>
      <c r="N3294" t="s">
        <v>15875</v>
      </c>
      <c r="O3294">
        <v>54</v>
      </c>
      <c r="P3294" t="s">
        <v>15877</v>
      </c>
      <c r="Q3294">
        <v>440</v>
      </c>
      <c r="R3294" t="s">
        <v>15876</v>
      </c>
      <c r="S3294">
        <v>426</v>
      </c>
      <c r="T3294" t="s">
        <v>15879</v>
      </c>
      <c r="U3294">
        <v>346</v>
      </c>
      <c r="V3294">
        <v>1000</v>
      </c>
      <c r="W3294">
        <v>1373</v>
      </c>
      <c r="X3294">
        <v>0</v>
      </c>
      <c r="Y3294">
        <v>9808</v>
      </c>
      <c r="Z3294">
        <v>54</v>
      </c>
      <c r="AA3294">
        <v>90</v>
      </c>
      <c r="AB3294" t="s">
        <v>15881</v>
      </c>
    </row>
    <row r="3295" spans="1:28" x14ac:dyDescent="0.3">
      <c r="A3295" s="4" t="s">
        <v>15884</v>
      </c>
      <c r="B3295" t="s">
        <v>67</v>
      </c>
      <c r="C3295" t="s">
        <v>68</v>
      </c>
      <c r="D3295" t="s">
        <v>58</v>
      </c>
      <c r="E3295">
        <v>2008</v>
      </c>
      <c r="F3295">
        <v>150</v>
      </c>
      <c r="G3295" t="s">
        <v>15883</v>
      </c>
      <c r="H3295" t="s">
        <v>15885</v>
      </c>
      <c r="I3295" s="4">
        <v>8500000</v>
      </c>
      <c r="J3295" s="4">
        <v>140244</v>
      </c>
      <c r="K3295">
        <v>6.7</v>
      </c>
      <c r="L3295">
        <v>1.85</v>
      </c>
      <c r="M3295" t="s">
        <v>612</v>
      </c>
      <c r="N3295" t="s">
        <v>14737</v>
      </c>
      <c r="O3295">
        <v>163</v>
      </c>
      <c r="P3295" t="s">
        <v>5902</v>
      </c>
      <c r="Q3295">
        <v>2000</v>
      </c>
      <c r="R3295" t="s">
        <v>7461</v>
      </c>
      <c r="S3295">
        <v>716</v>
      </c>
      <c r="T3295" t="s">
        <v>7652</v>
      </c>
      <c r="U3295">
        <v>636</v>
      </c>
      <c r="V3295">
        <v>8000</v>
      </c>
      <c r="W3295">
        <v>4168</v>
      </c>
      <c r="X3295">
        <v>1</v>
      </c>
      <c r="Y3295">
        <v>20419</v>
      </c>
      <c r="Z3295">
        <v>147</v>
      </c>
      <c r="AA3295">
        <v>259</v>
      </c>
      <c r="AB3295" t="s">
        <v>15886</v>
      </c>
    </row>
    <row r="3296" spans="1:28" x14ac:dyDescent="0.3">
      <c r="A3296" s="4" t="s">
        <v>15890</v>
      </c>
      <c r="B3296" t="s">
        <v>15894</v>
      </c>
      <c r="C3296" t="s">
        <v>15895</v>
      </c>
      <c r="D3296" t="s">
        <v>58</v>
      </c>
      <c r="E3296">
        <v>2006</v>
      </c>
      <c r="F3296">
        <v>122</v>
      </c>
      <c r="G3296" t="s">
        <v>154</v>
      </c>
      <c r="H3296" t="s">
        <v>15892</v>
      </c>
      <c r="I3296" s="4">
        <v>8300000</v>
      </c>
      <c r="J3296" s="4" t="s">
        <v>24161</v>
      </c>
      <c r="K3296">
        <v>6</v>
      </c>
      <c r="L3296">
        <v>1.85</v>
      </c>
      <c r="M3296" t="s">
        <v>24161</v>
      </c>
      <c r="N3296" t="s">
        <v>15887</v>
      </c>
      <c r="O3296">
        <v>11</v>
      </c>
      <c r="P3296" t="s">
        <v>15889</v>
      </c>
      <c r="Q3296">
        <v>205</v>
      </c>
      <c r="R3296" t="s">
        <v>15888</v>
      </c>
      <c r="S3296">
        <v>197</v>
      </c>
      <c r="T3296" t="s">
        <v>15891</v>
      </c>
      <c r="U3296">
        <v>173</v>
      </c>
      <c r="V3296">
        <v>467</v>
      </c>
      <c r="W3296">
        <v>808</v>
      </c>
      <c r="X3296">
        <v>3</v>
      </c>
      <c r="Y3296">
        <v>14486</v>
      </c>
      <c r="Z3296">
        <v>16</v>
      </c>
      <c r="AA3296">
        <v>159</v>
      </c>
      <c r="AB3296" t="s">
        <v>15893</v>
      </c>
    </row>
    <row r="3297" spans="1:28" x14ac:dyDescent="0.3">
      <c r="A3297" s="4" t="s">
        <v>15896</v>
      </c>
      <c r="B3297" t="s">
        <v>67</v>
      </c>
      <c r="C3297" t="s">
        <v>68</v>
      </c>
      <c r="D3297" t="s">
        <v>58</v>
      </c>
      <c r="E3297">
        <v>1994</v>
      </c>
      <c r="F3297">
        <v>178</v>
      </c>
      <c r="G3297" t="s">
        <v>1954</v>
      </c>
      <c r="H3297" t="s">
        <v>15897</v>
      </c>
      <c r="I3297" s="4">
        <v>8000000</v>
      </c>
      <c r="J3297" s="4">
        <v>107930000</v>
      </c>
      <c r="K3297">
        <v>8.9</v>
      </c>
      <c r="L3297">
        <v>2.35</v>
      </c>
      <c r="M3297" t="s">
        <v>612</v>
      </c>
      <c r="N3297" t="s">
        <v>1783</v>
      </c>
      <c r="O3297">
        <v>16000</v>
      </c>
      <c r="P3297" t="s">
        <v>1002</v>
      </c>
      <c r="Q3297">
        <v>13000</v>
      </c>
      <c r="R3297" t="s">
        <v>5781</v>
      </c>
      <c r="S3297">
        <v>902</v>
      </c>
      <c r="T3297" t="s">
        <v>8614</v>
      </c>
      <c r="U3297">
        <v>857</v>
      </c>
      <c r="V3297">
        <v>45000</v>
      </c>
      <c r="W3297">
        <v>16557</v>
      </c>
      <c r="X3297">
        <v>1</v>
      </c>
      <c r="Y3297">
        <v>1324680</v>
      </c>
      <c r="Z3297">
        <v>215</v>
      </c>
      <c r="AA3297">
        <v>2195</v>
      </c>
      <c r="AB3297" t="s">
        <v>15898</v>
      </c>
    </row>
    <row r="3298" spans="1:28" x14ac:dyDescent="0.3">
      <c r="A3298" s="4" t="s">
        <v>15901</v>
      </c>
      <c r="B3298" t="s">
        <v>67</v>
      </c>
      <c r="C3298" t="s">
        <v>86</v>
      </c>
      <c r="D3298" t="s">
        <v>58</v>
      </c>
      <c r="E3298">
        <v>1979</v>
      </c>
      <c r="F3298">
        <v>95</v>
      </c>
      <c r="G3298" t="s">
        <v>5759</v>
      </c>
      <c r="H3298" t="s">
        <v>15902</v>
      </c>
      <c r="I3298" s="4" t="s">
        <v>24161</v>
      </c>
      <c r="J3298" s="4">
        <v>76657000</v>
      </c>
      <c r="K3298">
        <v>7.7</v>
      </c>
      <c r="L3298">
        <v>1.85</v>
      </c>
      <c r="M3298" t="s">
        <v>304</v>
      </c>
      <c r="N3298" t="s">
        <v>15899</v>
      </c>
      <c r="O3298">
        <v>21</v>
      </c>
      <c r="P3298" t="s">
        <v>5797</v>
      </c>
      <c r="Q3298">
        <v>1000</v>
      </c>
      <c r="R3298" t="s">
        <v>15900</v>
      </c>
      <c r="S3298">
        <v>985</v>
      </c>
      <c r="T3298" t="s">
        <v>10608</v>
      </c>
      <c r="U3298">
        <v>842</v>
      </c>
      <c r="V3298">
        <v>0</v>
      </c>
      <c r="W3298">
        <v>5673</v>
      </c>
      <c r="X3298">
        <v>0</v>
      </c>
      <c r="Y3298">
        <v>25498</v>
      </c>
      <c r="Z3298">
        <v>63</v>
      </c>
      <c r="AA3298">
        <v>92</v>
      </c>
      <c r="AB3298" t="s">
        <v>15903</v>
      </c>
    </row>
    <row r="3299" spans="1:28" x14ac:dyDescent="0.3">
      <c r="A3299" s="4" t="s">
        <v>15905</v>
      </c>
      <c r="B3299" t="s">
        <v>67</v>
      </c>
      <c r="C3299" t="s">
        <v>68</v>
      </c>
      <c r="D3299" t="s">
        <v>58</v>
      </c>
      <c r="E3299">
        <v>2014</v>
      </c>
      <c r="F3299">
        <v>117</v>
      </c>
      <c r="G3299" t="s">
        <v>2144</v>
      </c>
      <c r="H3299" t="s">
        <v>15907</v>
      </c>
      <c r="I3299" s="4">
        <v>8500000</v>
      </c>
      <c r="J3299" s="4">
        <v>32279955</v>
      </c>
      <c r="K3299">
        <v>7.9</v>
      </c>
      <c r="L3299">
        <v>2.35</v>
      </c>
      <c r="M3299" t="s">
        <v>612</v>
      </c>
      <c r="N3299" t="s">
        <v>15904</v>
      </c>
      <c r="O3299">
        <v>66</v>
      </c>
      <c r="P3299" t="s">
        <v>400</v>
      </c>
      <c r="Q3299">
        <v>15000</v>
      </c>
      <c r="R3299" t="s">
        <v>10340</v>
      </c>
      <c r="S3299">
        <v>241</v>
      </c>
      <c r="T3299" t="s">
        <v>15906</v>
      </c>
      <c r="U3299">
        <v>85</v>
      </c>
      <c r="V3299">
        <v>65000</v>
      </c>
      <c r="W3299">
        <v>15554</v>
      </c>
      <c r="X3299">
        <v>1</v>
      </c>
      <c r="Y3299">
        <v>293304</v>
      </c>
      <c r="Z3299">
        <v>534</v>
      </c>
      <c r="AA3299">
        <v>552</v>
      </c>
      <c r="AB3299" t="s">
        <v>15908</v>
      </c>
    </row>
    <row r="3300" spans="1:28" x14ac:dyDescent="0.3">
      <c r="A3300" s="4" t="s">
        <v>15910</v>
      </c>
      <c r="B3300" t="s">
        <v>67</v>
      </c>
      <c r="C3300" t="s">
        <v>68</v>
      </c>
      <c r="D3300" t="s">
        <v>58</v>
      </c>
      <c r="E3300">
        <v>2004</v>
      </c>
      <c r="F3300">
        <v>119</v>
      </c>
      <c r="G3300" t="s">
        <v>12802</v>
      </c>
      <c r="H3300" t="s">
        <v>15911</v>
      </c>
      <c r="I3300" s="4">
        <v>8550000</v>
      </c>
      <c r="J3300" s="4">
        <v>4992159</v>
      </c>
      <c r="K3300">
        <v>5.6</v>
      </c>
      <c r="L3300">
        <v>2.35</v>
      </c>
      <c r="M3300" t="s">
        <v>612</v>
      </c>
      <c r="N3300" t="s">
        <v>4944</v>
      </c>
      <c r="O3300">
        <v>422</v>
      </c>
      <c r="P3300" t="s">
        <v>3891</v>
      </c>
      <c r="Q3300">
        <v>861</v>
      </c>
      <c r="R3300" t="s">
        <v>15909</v>
      </c>
      <c r="S3300">
        <v>499</v>
      </c>
      <c r="T3300" t="s">
        <v>4944</v>
      </c>
      <c r="U3300">
        <v>422</v>
      </c>
      <c r="V3300">
        <v>713</v>
      </c>
      <c r="W3300">
        <v>3306</v>
      </c>
      <c r="X3300">
        <v>2</v>
      </c>
      <c r="Y3300">
        <v>23823</v>
      </c>
      <c r="Z3300">
        <v>66</v>
      </c>
      <c r="AA3300">
        <v>201</v>
      </c>
      <c r="AB3300" t="s">
        <v>15912</v>
      </c>
    </row>
    <row r="3301" spans="1:28" x14ac:dyDescent="0.3">
      <c r="A3301" s="4" t="s">
        <v>15916</v>
      </c>
      <c r="B3301" t="s">
        <v>67</v>
      </c>
      <c r="C3301" t="s">
        <v>68</v>
      </c>
      <c r="D3301" t="s">
        <v>58</v>
      </c>
      <c r="E3301">
        <v>1965</v>
      </c>
      <c r="F3301">
        <v>174</v>
      </c>
      <c r="G3301" t="s">
        <v>15914</v>
      </c>
      <c r="H3301" t="s">
        <v>15918</v>
      </c>
      <c r="I3301" s="4">
        <v>8200000</v>
      </c>
      <c r="J3301" s="4">
        <v>163214286</v>
      </c>
      <c r="K3301">
        <v>8</v>
      </c>
      <c r="L3301">
        <v>2.35</v>
      </c>
      <c r="M3301" t="s">
        <v>304</v>
      </c>
      <c r="N3301" t="s">
        <v>7275</v>
      </c>
      <c r="O3301">
        <v>338</v>
      </c>
      <c r="P3301" t="s">
        <v>15915</v>
      </c>
      <c r="Q3301">
        <v>354</v>
      </c>
      <c r="R3301" t="s">
        <v>15913</v>
      </c>
      <c r="S3301">
        <v>209</v>
      </c>
      <c r="T3301" t="s">
        <v>15917</v>
      </c>
      <c r="U3301">
        <v>195</v>
      </c>
      <c r="V3301">
        <v>15000</v>
      </c>
      <c r="W3301">
        <v>1495</v>
      </c>
      <c r="X3301">
        <v>3</v>
      </c>
      <c r="Y3301">
        <v>148172</v>
      </c>
      <c r="Z3301">
        <v>119</v>
      </c>
      <c r="AA3301">
        <v>406</v>
      </c>
      <c r="AB3301" t="s">
        <v>15919</v>
      </c>
    </row>
    <row r="3302" spans="1:28" x14ac:dyDescent="0.3">
      <c r="A3302" s="4" t="s">
        <v>15921</v>
      </c>
      <c r="B3302" t="s">
        <v>67</v>
      </c>
      <c r="C3302" t="s">
        <v>68</v>
      </c>
      <c r="D3302" t="s">
        <v>58</v>
      </c>
      <c r="E3302">
        <v>1984</v>
      </c>
      <c r="F3302">
        <v>111</v>
      </c>
      <c r="G3302" t="s">
        <v>3643</v>
      </c>
      <c r="H3302" t="s">
        <v>15923</v>
      </c>
      <c r="I3302" s="4">
        <v>8000000</v>
      </c>
      <c r="J3302" s="4">
        <v>69800000</v>
      </c>
      <c r="K3302">
        <v>6.2</v>
      </c>
      <c r="L3302">
        <v>1.85</v>
      </c>
      <c r="M3302" t="s">
        <v>122</v>
      </c>
      <c r="N3302" t="s">
        <v>876</v>
      </c>
      <c r="O3302">
        <v>2000</v>
      </c>
      <c r="P3302" t="s">
        <v>349</v>
      </c>
      <c r="Q3302">
        <v>15000</v>
      </c>
      <c r="R3302" t="s">
        <v>15920</v>
      </c>
      <c r="S3302">
        <v>161</v>
      </c>
      <c r="T3302" t="s">
        <v>15922</v>
      </c>
      <c r="U3302">
        <v>51</v>
      </c>
      <c r="V3302">
        <v>0</v>
      </c>
      <c r="W3302">
        <v>15361</v>
      </c>
      <c r="X3302">
        <v>2</v>
      </c>
      <c r="Y3302">
        <v>54723</v>
      </c>
      <c r="Z3302">
        <v>43</v>
      </c>
      <c r="AA3302">
        <v>99</v>
      </c>
      <c r="AB3302" t="s">
        <v>15924</v>
      </c>
    </row>
    <row r="3303" spans="1:28" x14ac:dyDescent="0.3">
      <c r="A3303" s="4" t="s">
        <v>15927</v>
      </c>
      <c r="B3303" t="s">
        <v>67</v>
      </c>
      <c r="C3303" t="s">
        <v>68</v>
      </c>
      <c r="D3303" t="s">
        <v>58</v>
      </c>
      <c r="E3303">
        <v>2006</v>
      </c>
      <c r="F3303">
        <v>101</v>
      </c>
      <c r="G3303" t="s">
        <v>2545</v>
      </c>
      <c r="H3303" t="s">
        <v>15929</v>
      </c>
      <c r="I3303" s="4">
        <v>8000000</v>
      </c>
      <c r="J3303" s="4">
        <v>59889948</v>
      </c>
      <c r="K3303">
        <v>7.9</v>
      </c>
      <c r="L3303">
        <v>2.35</v>
      </c>
      <c r="M3303" t="s">
        <v>612</v>
      </c>
      <c r="N3303" t="s">
        <v>15925</v>
      </c>
      <c r="O3303">
        <v>36</v>
      </c>
      <c r="P3303" t="s">
        <v>545</v>
      </c>
      <c r="Q3303">
        <v>7000</v>
      </c>
      <c r="R3303" t="s">
        <v>15926</v>
      </c>
      <c r="S3303">
        <v>150</v>
      </c>
      <c r="T3303" t="s">
        <v>15928</v>
      </c>
      <c r="U3303">
        <v>27</v>
      </c>
      <c r="V3303">
        <v>15000</v>
      </c>
      <c r="W3303">
        <v>7227</v>
      </c>
      <c r="X3303">
        <v>1</v>
      </c>
      <c r="Y3303">
        <v>355810</v>
      </c>
      <c r="Z3303">
        <v>270</v>
      </c>
      <c r="AA3303">
        <v>889</v>
      </c>
      <c r="AB3303" t="s">
        <v>15930</v>
      </c>
    </row>
    <row r="3304" spans="1:28" x14ac:dyDescent="0.3">
      <c r="A3304" s="4" t="s">
        <v>15932</v>
      </c>
      <c r="B3304" t="s">
        <v>67</v>
      </c>
      <c r="C3304" t="s">
        <v>68</v>
      </c>
      <c r="D3304" t="s">
        <v>58</v>
      </c>
      <c r="E3304">
        <v>1986</v>
      </c>
      <c r="F3304">
        <v>89</v>
      </c>
      <c r="G3304" t="s">
        <v>7038</v>
      </c>
      <c r="H3304" t="s">
        <v>15933</v>
      </c>
      <c r="I3304" s="4">
        <v>8000000</v>
      </c>
      <c r="J3304" s="4">
        <v>52287414</v>
      </c>
      <c r="K3304">
        <v>8.1</v>
      </c>
      <c r="L3304">
        <v>1.85</v>
      </c>
      <c r="M3304" t="s">
        <v>612</v>
      </c>
      <c r="N3304" t="s">
        <v>3901</v>
      </c>
      <c r="O3304">
        <v>0</v>
      </c>
      <c r="P3304" t="s">
        <v>1331</v>
      </c>
      <c r="Q3304">
        <v>217</v>
      </c>
      <c r="R3304" t="s">
        <v>15931</v>
      </c>
      <c r="S3304">
        <v>107</v>
      </c>
      <c r="T3304" t="s">
        <v>15851</v>
      </c>
      <c r="U3304">
        <v>107</v>
      </c>
      <c r="V3304">
        <v>24000</v>
      </c>
      <c r="W3304">
        <v>644</v>
      </c>
      <c r="X3304">
        <v>2</v>
      </c>
      <c r="Y3304">
        <v>271794</v>
      </c>
      <c r="Z3304">
        <v>99</v>
      </c>
      <c r="AA3304">
        <v>584</v>
      </c>
      <c r="AB3304" t="s">
        <v>15934</v>
      </c>
    </row>
    <row r="3305" spans="1:28" x14ac:dyDescent="0.3">
      <c r="A3305" s="4" t="s">
        <v>15937</v>
      </c>
      <c r="B3305" t="s">
        <v>67</v>
      </c>
      <c r="C3305" t="s">
        <v>86</v>
      </c>
      <c r="D3305" t="s">
        <v>58</v>
      </c>
      <c r="E3305">
        <v>2002</v>
      </c>
      <c r="F3305">
        <v>113</v>
      </c>
      <c r="G3305" t="s">
        <v>3185</v>
      </c>
      <c r="H3305" t="s">
        <v>15939</v>
      </c>
      <c r="I3305" s="4">
        <v>8000000</v>
      </c>
      <c r="J3305" s="4">
        <v>45063889</v>
      </c>
      <c r="K3305">
        <v>7.6</v>
      </c>
      <c r="L3305">
        <v>1.85</v>
      </c>
      <c r="M3305" t="s">
        <v>612</v>
      </c>
      <c r="N3305" t="s">
        <v>5293</v>
      </c>
      <c r="O3305">
        <v>0</v>
      </c>
      <c r="P3305" t="s">
        <v>15936</v>
      </c>
      <c r="Q3305">
        <v>133</v>
      </c>
      <c r="R3305" t="s">
        <v>15935</v>
      </c>
      <c r="S3305">
        <v>32</v>
      </c>
      <c r="T3305" t="s">
        <v>15938</v>
      </c>
      <c r="U3305">
        <v>27</v>
      </c>
      <c r="V3305">
        <v>11000</v>
      </c>
      <c r="W3305">
        <v>241</v>
      </c>
      <c r="X3305">
        <v>0</v>
      </c>
      <c r="Y3305">
        <v>297250</v>
      </c>
      <c r="Z3305">
        <v>224</v>
      </c>
      <c r="AA3305">
        <v>1441</v>
      </c>
      <c r="AB3305" t="s">
        <v>15940</v>
      </c>
    </row>
    <row r="3306" spans="1:28" x14ac:dyDescent="0.3">
      <c r="A3306" s="4" t="s">
        <v>15944</v>
      </c>
      <c r="B3306" t="s">
        <v>67</v>
      </c>
      <c r="C3306" t="s">
        <v>68</v>
      </c>
      <c r="D3306" t="s">
        <v>58</v>
      </c>
      <c r="E3306">
        <v>2004</v>
      </c>
      <c r="F3306">
        <v>95</v>
      </c>
      <c r="G3306" t="s">
        <v>6197</v>
      </c>
      <c r="H3306" t="s">
        <v>15946</v>
      </c>
      <c r="I3306" s="4">
        <v>8000000</v>
      </c>
      <c r="J3306" s="4">
        <v>40066497</v>
      </c>
      <c r="K3306">
        <v>3.5</v>
      </c>
      <c r="L3306">
        <v>1.85</v>
      </c>
      <c r="M3306" t="s">
        <v>69</v>
      </c>
      <c r="N3306" t="s">
        <v>15941</v>
      </c>
      <c r="O3306">
        <v>548</v>
      </c>
      <c r="P3306" t="s">
        <v>15943</v>
      </c>
      <c r="Q3306">
        <v>389</v>
      </c>
      <c r="R3306" t="s">
        <v>15942</v>
      </c>
      <c r="S3306">
        <v>363</v>
      </c>
      <c r="T3306" t="s">
        <v>15945</v>
      </c>
      <c r="U3306">
        <v>360</v>
      </c>
      <c r="V3306">
        <v>0</v>
      </c>
      <c r="W3306">
        <v>1792</v>
      </c>
      <c r="X3306">
        <v>0</v>
      </c>
      <c r="Y3306">
        <v>23671</v>
      </c>
      <c r="Z3306">
        <v>58</v>
      </c>
      <c r="AA3306">
        <v>247</v>
      </c>
      <c r="AB3306" t="s">
        <v>15947</v>
      </c>
    </row>
    <row r="3307" spans="1:28" x14ac:dyDescent="0.3">
      <c r="A3307" s="4" t="s">
        <v>15949</v>
      </c>
      <c r="B3307" t="s">
        <v>67</v>
      </c>
      <c r="C3307" t="s">
        <v>68</v>
      </c>
      <c r="D3307" t="s">
        <v>58</v>
      </c>
      <c r="E3307">
        <v>1979</v>
      </c>
      <c r="F3307">
        <v>112</v>
      </c>
      <c r="G3307" t="s">
        <v>1745</v>
      </c>
      <c r="H3307" t="s">
        <v>15950</v>
      </c>
      <c r="I3307" s="4">
        <v>8000000</v>
      </c>
      <c r="J3307" s="4">
        <v>36500000</v>
      </c>
      <c r="K3307">
        <v>7.6</v>
      </c>
      <c r="L3307">
        <v>1.85</v>
      </c>
      <c r="M3307" t="s">
        <v>122</v>
      </c>
      <c r="N3307" t="s">
        <v>15948</v>
      </c>
      <c r="O3307">
        <v>152</v>
      </c>
      <c r="P3307" t="s">
        <v>3705</v>
      </c>
      <c r="Q3307">
        <v>16000</v>
      </c>
      <c r="R3307" t="s">
        <v>3254</v>
      </c>
      <c r="S3307">
        <v>466</v>
      </c>
      <c r="T3307" t="s">
        <v>3996</v>
      </c>
      <c r="U3307">
        <v>459</v>
      </c>
      <c r="V3307">
        <v>0</v>
      </c>
      <c r="W3307">
        <v>17568</v>
      </c>
      <c r="X3307">
        <v>0</v>
      </c>
      <c r="Y3307">
        <v>87090</v>
      </c>
      <c r="Z3307">
        <v>53</v>
      </c>
      <c r="AA3307">
        <v>142</v>
      </c>
      <c r="AB3307" t="s">
        <v>15951</v>
      </c>
    </row>
    <row r="3308" spans="1:28" x14ac:dyDescent="0.3">
      <c r="A3308" s="4" t="s">
        <v>15952</v>
      </c>
      <c r="B3308" t="s">
        <v>67</v>
      </c>
      <c r="C3308" t="s">
        <v>68</v>
      </c>
      <c r="D3308" t="s">
        <v>58</v>
      </c>
      <c r="E3308">
        <v>2002</v>
      </c>
      <c r="F3308">
        <v>109</v>
      </c>
      <c r="G3308" t="s">
        <v>5788</v>
      </c>
      <c r="H3308" t="s">
        <v>15953</v>
      </c>
      <c r="I3308" s="4">
        <v>8000000</v>
      </c>
      <c r="J3308" s="4">
        <v>27362712</v>
      </c>
      <c r="K3308">
        <v>6.5</v>
      </c>
      <c r="L3308">
        <v>1.85</v>
      </c>
      <c r="M3308" t="s">
        <v>69</v>
      </c>
      <c r="N3308" t="s">
        <v>13413</v>
      </c>
      <c r="O3308">
        <v>44</v>
      </c>
      <c r="P3308" t="s">
        <v>2831</v>
      </c>
      <c r="Q3308">
        <v>1000</v>
      </c>
      <c r="R3308" t="s">
        <v>2251</v>
      </c>
      <c r="S3308">
        <v>886</v>
      </c>
      <c r="T3308" t="s">
        <v>7592</v>
      </c>
      <c r="U3308">
        <v>458</v>
      </c>
      <c r="V3308">
        <v>0</v>
      </c>
      <c r="W3308">
        <v>3199</v>
      </c>
      <c r="X3308">
        <v>1</v>
      </c>
      <c r="Y3308">
        <v>5971</v>
      </c>
      <c r="Z3308">
        <v>37</v>
      </c>
      <c r="AA3308">
        <v>60</v>
      </c>
      <c r="AB3308" t="s">
        <v>15954</v>
      </c>
    </row>
    <row r="3309" spans="1:28" x14ac:dyDescent="0.3">
      <c r="A3309" s="4" t="s">
        <v>15957</v>
      </c>
      <c r="B3309" t="s">
        <v>67</v>
      </c>
      <c r="C3309" t="s">
        <v>68</v>
      </c>
      <c r="D3309" t="s">
        <v>58</v>
      </c>
      <c r="E3309">
        <v>1996</v>
      </c>
      <c r="F3309">
        <v>108</v>
      </c>
      <c r="G3309" t="s">
        <v>15956</v>
      </c>
      <c r="H3309" t="s">
        <v>15958</v>
      </c>
      <c r="I3309" s="4">
        <v>8000000</v>
      </c>
      <c r="J3309" s="4">
        <v>34746109</v>
      </c>
      <c r="K3309">
        <v>5.6</v>
      </c>
      <c r="L3309">
        <v>2.35</v>
      </c>
      <c r="M3309" t="s">
        <v>612</v>
      </c>
      <c r="N3309" t="s">
        <v>15955</v>
      </c>
      <c r="O3309">
        <v>0</v>
      </c>
      <c r="P3309" t="s">
        <v>5231</v>
      </c>
      <c r="Q3309">
        <v>585</v>
      </c>
      <c r="R3309" t="s">
        <v>10244</v>
      </c>
      <c r="S3309">
        <v>434</v>
      </c>
      <c r="T3309" t="s">
        <v>1258</v>
      </c>
      <c r="U3309">
        <v>388</v>
      </c>
      <c r="V3309">
        <v>559</v>
      </c>
      <c r="W3309">
        <v>3023</v>
      </c>
      <c r="X3309">
        <v>2</v>
      </c>
      <c r="Y3309">
        <v>3122</v>
      </c>
      <c r="Z3309">
        <v>11</v>
      </c>
      <c r="AA3309">
        <v>14</v>
      </c>
      <c r="AB3309" t="s">
        <v>15959</v>
      </c>
    </row>
    <row r="3310" spans="1:28" x14ac:dyDescent="0.3">
      <c r="A3310" s="4" t="s">
        <v>15960</v>
      </c>
      <c r="B3310" t="s">
        <v>67</v>
      </c>
      <c r="C3310" t="s">
        <v>68</v>
      </c>
      <c r="D3310" t="s">
        <v>58</v>
      </c>
      <c r="E3310">
        <v>2011</v>
      </c>
      <c r="F3310">
        <v>100</v>
      </c>
      <c r="G3310" t="s">
        <v>1437</v>
      </c>
      <c r="H3310" t="s">
        <v>15961</v>
      </c>
      <c r="I3310" s="4">
        <v>8000000</v>
      </c>
      <c r="J3310" s="4">
        <v>34963967</v>
      </c>
      <c r="K3310">
        <v>7.7</v>
      </c>
      <c r="L3310">
        <v>1.85</v>
      </c>
      <c r="M3310" t="s">
        <v>612</v>
      </c>
      <c r="N3310" t="s">
        <v>8189</v>
      </c>
      <c r="O3310">
        <v>129</v>
      </c>
      <c r="P3310" t="s">
        <v>92</v>
      </c>
      <c r="Q3310">
        <v>23000</v>
      </c>
      <c r="R3310" t="s">
        <v>2474</v>
      </c>
      <c r="S3310">
        <v>10000</v>
      </c>
      <c r="T3310" t="s">
        <v>262</v>
      </c>
      <c r="U3310">
        <v>3000</v>
      </c>
      <c r="V3310">
        <v>40000</v>
      </c>
      <c r="W3310">
        <v>39807</v>
      </c>
      <c r="X3310">
        <v>2</v>
      </c>
      <c r="Y3310">
        <v>270441</v>
      </c>
      <c r="Z3310">
        <v>327</v>
      </c>
      <c r="AA3310">
        <v>378</v>
      </c>
      <c r="AB3310" t="s">
        <v>15962</v>
      </c>
    </row>
    <row r="3311" spans="1:28" x14ac:dyDescent="0.3">
      <c r="A3311" s="4" t="s">
        <v>15966</v>
      </c>
      <c r="B3311" t="s">
        <v>67</v>
      </c>
      <c r="C3311" t="s">
        <v>68</v>
      </c>
      <c r="D3311" t="s">
        <v>58</v>
      </c>
      <c r="E3311">
        <v>2008</v>
      </c>
      <c r="F3311">
        <v>90</v>
      </c>
      <c r="G3311" t="s">
        <v>3046</v>
      </c>
      <c r="H3311" t="s">
        <v>15968</v>
      </c>
      <c r="I3311" s="4">
        <v>8000000</v>
      </c>
      <c r="J3311" s="4">
        <v>25926543</v>
      </c>
      <c r="K3311">
        <v>5.2</v>
      </c>
      <c r="L3311">
        <v>1.85</v>
      </c>
      <c r="M3311" t="s">
        <v>69</v>
      </c>
      <c r="N3311" t="s">
        <v>15963</v>
      </c>
      <c r="O3311">
        <v>5</v>
      </c>
      <c r="P3311" t="s">
        <v>15965</v>
      </c>
      <c r="Q3311">
        <v>449</v>
      </c>
      <c r="R3311" t="s">
        <v>15964</v>
      </c>
      <c r="S3311">
        <v>332</v>
      </c>
      <c r="T3311" t="s">
        <v>15967</v>
      </c>
      <c r="U3311">
        <v>297</v>
      </c>
      <c r="V3311">
        <v>0</v>
      </c>
      <c r="W3311">
        <v>1534</v>
      </c>
      <c r="X3311">
        <v>1</v>
      </c>
      <c r="Y3311">
        <v>26609</v>
      </c>
      <c r="Z3311">
        <v>135</v>
      </c>
      <c r="AA3311">
        <v>148</v>
      </c>
      <c r="AB3311" t="s">
        <v>15969</v>
      </c>
    </row>
    <row r="3312" spans="1:28" x14ac:dyDescent="0.3">
      <c r="A3312" s="4" t="s">
        <v>15973</v>
      </c>
      <c r="B3312" t="s">
        <v>67</v>
      </c>
      <c r="C3312" t="s">
        <v>68</v>
      </c>
      <c r="D3312" t="s">
        <v>58</v>
      </c>
      <c r="E3312">
        <v>2014</v>
      </c>
      <c r="F3312">
        <v>94</v>
      </c>
      <c r="G3312" t="s">
        <v>1700</v>
      </c>
      <c r="H3312" t="s">
        <v>15975</v>
      </c>
      <c r="I3312" s="4">
        <v>8000000</v>
      </c>
      <c r="J3312" s="4">
        <v>26049082</v>
      </c>
      <c r="K3312">
        <v>6.1</v>
      </c>
      <c r="L3312">
        <v>2.35</v>
      </c>
      <c r="M3312" t="s">
        <v>612</v>
      </c>
      <c r="N3312" t="s">
        <v>15970</v>
      </c>
      <c r="O3312">
        <v>19</v>
      </c>
      <c r="P3312" t="s">
        <v>15972</v>
      </c>
      <c r="Q3312">
        <v>363</v>
      </c>
      <c r="R3312" t="s">
        <v>15971</v>
      </c>
      <c r="S3312">
        <v>342</v>
      </c>
      <c r="T3312" t="s">
        <v>15974</v>
      </c>
      <c r="U3312">
        <v>117</v>
      </c>
      <c r="V3312">
        <v>0</v>
      </c>
      <c r="W3312">
        <v>1024</v>
      </c>
      <c r="X3312">
        <v>3</v>
      </c>
      <c r="Y3312">
        <v>76791</v>
      </c>
      <c r="Z3312">
        <v>164</v>
      </c>
      <c r="AA3312">
        <v>100</v>
      </c>
      <c r="AB3312" t="s">
        <v>15976</v>
      </c>
    </row>
    <row r="3313" spans="1:28" x14ac:dyDescent="0.3">
      <c r="A3313" s="4" t="s">
        <v>15978</v>
      </c>
      <c r="B3313" t="s">
        <v>67</v>
      </c>
      <c r="C3313" t="s">
        <v>68</v>
      </c>
      <c r="D3313" t="s">
        <v>58</v>
      </c>
      <c r="E3313">
        <v>1981</v>
      </c>
      <c r="F3313">
        <v>93</v>
      </c>
      <c r="G3313" t="s">
        <v>6825</v>
      </c>
      <c r="H3313" t="s">
        <v>15979</v>
      </c>
      <c r="I3313" s="4">
        <v>8000000</v>
      </c>
      <c r="J3313" s="4" t="s">
        <v>24161</v>
      </c>
      <c r="K3313">
        <v>5</v>
      </c>
      <c r="L3313">
        <v>1.85</v>
      </c>
      <c r="M3313" t="s">
        <v>122</v>
      </c>
      <c r="N3313" t="s">
        <v>15977</v>
      </c>
      <c r="O3313">
        <v>2</v>
      </c>
      <c r="P3313" t="s">
        <v>5576</v>
      </c>
      <c r="Q3313">
        <v>484</v>
      </c>
      <c r="R3313" t="s">
        <v>14807</v>
      </c>
      <c r="S3313">
        <v>345</v>
      </c>
      <c r="T3313" t="s">
        <v>628</v>
      </c>
      <c r="U3313">
        <v>213</v>
      </c>
      <c r="V3313">
        <v>495</v>
      </c>
      <c r="W3313">
        <v>1455</v>
      </c>
      <c r="X3313">
        <v>1</v>
      </c>
      <c r="Y3313">
        <v>3904</v>
      </c>
      <c r="Z3313">
        <v>14</v>
      </c>
      <c r="AA3313">
        <v>48</v>
      </c>
      <c r="AB3313" t="s">
        <v>15980</v>
      </c>
    </row>
    <row r="3314" spans="1:28" x14ac:dyDescent="0.3">
      <c r="A3314" s="4" t="s">
        <v>15984</v>
      </c>
      <c r="B3314" t="s">
        <v>67</v>
      </c>
      <c r="C3314" t="s">
        <v>68</v>
      </c>
      <c r="D3314" t="s">
        <v>58</v>
      </c>
      <c r="E3314">
        <v>2016</v>
      </c>
      <c r="F3314">
        <v>80</v>
      </c>
      <c r="G3314" t="s">
        <v>5</v>
      </c>
      <c r="H3314" t="s">
        <v>24161</v>
      </c>
      <c r="I3314" s="4" t="s">
        <v>24161</v>
      </c>
      <c r="J3314" s="4" t="s">
        <v>24161</v>
      </c>
      <c r="K3314">
        <v>7.8</v>
      </c>
      <c r="L3314" t="s">
        <v>24161</v>
      </c>
      <c r="M3314" t="s">
        <v>612</v>
      </c>
      <c r="N3314" t="s">
        <v>15981</v>
      </c>
      <c r="O3314">
        <v>2</v>
      </c>
      <c r="P3314" t="s">
        <v>15983</v>
      </c>
      <c r="Q3314">
        <v>861</v>
      </c>
      <c r="R3314" t="s">
        <v>15982</v>
      </c>
      <c r="S3314">
        <v>163</v>
      </c>
      <c r="T3314" t="s">
        <v>15985</v>
      </c>
      <c r="U3314">
        <v>102</v>
      </c>
      <c r="V3314">
        <v>240</v>
      </c>
      <c r="W3314">
        <v>1279</v>
      </c>
      <c r="X3314" t="s">
        <v>24161</v>
      </c>
      <c r="Y3314">
        <v>59</v>
      </c>
      <c r="Z3314">
        <v>6</v>
      </c>
      <c r="AA3314">
        <v>6</v>
      </c>
      <c r="AB3314" t="s">
        <v>15986</v>
      </c>
    </row>
    <row r="3315" spans="1:28" x14ac:dyDescent="0.3">
      <c r="A3315" s="4" t="s">
        <v>15987</v>
      </c>
      <c r="B3315" t="s">
        <v>67</v>
      </c>
      <c r="C3315" t="s">
        <v>86</v>
      </c>
      <c r="D3315" t="s">
        <v>58</v>
      </c>
      <c r="E3315">
        <v>1993</v>
      </c>
      <c r="F3315">
        <v>111</v>
      </c>
      <c r="G3315" t="s">
        <v>1437</v>
      </c>
      <c r="H3315" t="s">
        <v>15988</v>
      </c>
      <c r="I3315" s="4">
        <v>8000000</v>
      </c>
      <c r="J3315" s="4">
        <v>22551000</v>
      </c>
      <c r="K3315">
        <v>7.4</v>
      </c>
      <c r="L3315">
        <v>1.85</v>
      </c>
      <c r="M3315" t="s">
        <v>69</v>
      </c>
      <c r="N3315" t="s">
        <v>883</v>
      </c>
      <c r="O3315">
        <v>0</v>
      </c>
      <c r="P3315" t="s">
        <v>615</v>
      </c>
      <c r="Q3315">
        <v>18000</v>
      </c>
      <c r="R3315" t="s">
        <v>1746</v>
      </c>
      <c r="S3315">
        <v>18000</v>
      </c>
      <c r="T3315" t="s">
        <v>790</v>
      </c>
      <c r="U3315">
        <v>591</v>
      </c>
      <c r="V3315">
        <v>0</v>
      </c>
      <c r="W3315">
        <v>37645</v>
      </c>
      <c r="X3315">
        <v>0</v>
      </c>
      <c r="Y3315">
        <v>37269</v>
      </c>
      <c r="Z3315">
        <v>41</v>
      </c>
      <c r="AA3315">
        <v>165</v>
      </c>
      <c r="AB3315" t="s">
        <v>15989</v>
      </c>
    </row>
    <row r="3316" spans="1:28" x14ac:dyDescent="0.3">
      <c r="A3316" s="4" t="s">
        <v>15993</v>
      </c>
      <c r="B3316" t="s">
        <v>67</v>
      </c>
      <c r="C3316" t="s">
        <v>86</v>
      </c>
      <c r="D3316" t="s">
        <v>58</v>
      </c>
      <c r="E3316">
        <v>1969</v>
      </c>
      <c r="F3316">
        <v>142</v>
      </c>
      <c r="G3316" t="s">
        <v>80</v>
      </c>
      <c r="H3316" t="s">
        <v>15994</v>
      </c>
      <c r="I3316" s="4">
        <v>7000000</v>
      </c>
      <c r="J3316" s="4">
        <v>22800000</v>
      </c>
      <c r="K3316">
        <v>6.8</v>
      </c>
      <c r="L3316">
        <v>2.35</v>
      </c>
      <c r="M3316" t="s">
        <v>15996</v>
      </c>
      <c r="N3316" t="s">
        <v>15990</v>
      </c>
      <c r="O3316">
        <v>13</v>
      </c>
      <c r="P3316" t="s">
        <v>15992</v>
      </c>
      <c r="Q3316">
        <v>803</v>
      </c>
      <c r="R3316" t="s">
        <v>15991</v>
      </c>
      <c r="S3316">
        <v>314</v>
      </c>
      <c r="T3316" t="s">
        <v>1118</v>
      </c>
      <c r="U3316">
        <v>244</v>
      </c>
      <c r="V3316">
        <v>0</v>
      </c>
      <c r="W3316">
        <v>1769</v>
      </c>
      <c r="X3316">
        <v>2</v>
      </c>
      <c r="Y3316">
        <v>59941</v>
      </c>
      <c r="Z3316">
        <v>143</v>
      </c>
      <c r="AA3316">
        <v>452</v>
      </c>
      <c r="AB3316" t="s">
        <v>15995</v>
      </c>
    </row>
    <row r="3317" spans="1:28" x14ac:dyDescent="0.3">
      <c r="A3317" s="4" t="s">
        <v>24119</v>
      </c>
      <c r="B3317" t="s">
        <v>67</v>
      </c>
      <c r="C3317" t="s">
        <v>68</v>
      </c>
      <c r="D3317" t="s">
        <v>58</v>
      </c>
      <c r="E3317" t="s">
        <v>24161</v>
      </c>
      <c r="F3317">
        <v>60</v>
      </c>
      <c r="G3317" t="s">
        <v>491</v>
      </c>
      <c r="H3317" t="s">
        <v>15999</v>
      </c>
      <c r="I3317" s="4" t="s">
        <v>24161</v>
      </c>
      <c r="J3317" s="4" t="s">
        <v>24161</v>
      </c>
      <c r="K3317">
        <v>7.1</v>
      </c>
      <c r="L3317">
        <v>16</v>
      </c>
      <c r="M3317" t="s">
        <v>1150</v>
      </c>
      <c r="N3317" t="s">
        <v>24161</v>
      </c>
      <c r="O3317" t="s">
        <v>24161</v>
      </c>
      <c r="P3317" t="s">
        <v>15997</v>
      </c>
      <c r="Q3317">
        <v>666</v>
      </c>
      <c r="R3317" t="s">
        <v>4357</v>
      </c>
      <c r="S3317">
        <v>579</v>
      </c>
      <c r="T3317" t="s">
        <v>15998</v>
      </c>
      <c r="U3317">
        <v>460</v>
      </c>
      <c r="V3317">
        <v>0</v>
      </c>
      <c r="W3317">
        <v>4043</v>
      </c>
      <c r="X3317">
        <v>2</v>
      </c>
      <c r="Y3317">
        <v>5817</v>
      </c>
      <c r="Z3317">
        <v>9</v>
      </c>
      <c r="AA3317">
        <v>25</v>
      </c>
      <c r="AB3317" t="s">
        <v>16000</v>
      </c>
    </row>
    <row r="3318" spans="1:28" x14ac:dyDescent="0.3">
      <c r="A3318" s="4" t="s">
        <v>16002</v>
      </c>
      <c r="B3318" t="s">
        <v>67</v>
      </c>
      <c r="C3318" t="s">
        <v>68</v>
      </c>
      <c r="D3318" t="s">
        <v>58</v>
      </c>
      <c r="E3318">
        <v>1994</v>
      </c>
      <c r="F3318">
        <v>107</v>
      </c>
      <c r="G3318" t="s">
        <v>2681</v>
      </c>
      <c r="H3318" t="s">
        <v>16004</v>
      </c>
      <c r="I3318" s="4">
        <v>8000000</v>
      </c>
      <c r="J3318" s="4">
        <v>18090181</v>
      </c>
      <c r="K3318">
        <v>6.4</v>
      </c>
      <c r="L3318">
        <v>1.85</v>
      </c>
      <c r="M3318" t="s">
        <v>612</v>
      </c>
      <c r="N3318" t="s">
        <v>6306</v>
      </c>
      <c r="O3318">
        <v>0</v>
      </c>
      <c r="P3318" t="s">
        <v>3663</v>
      </c>
      <c r="Q3318">
        <v>969</v>
      </c>
      <c r="R3318" t="s">
        <v>16001</v>
      </c>
      <c r="S3318">
        <v>449</v>
      </c>
      <c r="T3318" t="s">
        <v>16003</v>
      </c>
      <c r="U3318">
        <v>112</v>
      </c>
      <c r="V3318">
        <v>0</v>
      </c>
      <c r="W3318">
        <v>1775</v>
      </c>
      <c r="X3318">
        <v>0</v>
      </c>
      <c r="Y3318">
        <v>38191</v>
      </c>
      <c r="Z3318">
        <v>109</v>
      </c>
      <c r="AA3318">
        <v>271</v>
      </c>
      <c r="AB3318" t="s">
        <v>16005</v>
      </c>
    </row>
    <row r="3319" spans="1:28" x14ac:dyDescent="0.3">
      <c r="A3319" s="4" t="s">
        <v>16006</v>
      </c>
      <c r="B3319" t="s">
        <v>67</v>
      </c>
      <c r="C3319" t="s">
        <v>68</v>
      </c>
      <c r="D3319" t="s">
        <v>58</v>
      </c>
      <c r="E3319">
        <v>1999</v>
      </c>
      <c r="F3319">
        <v>91</v>
      </c>
      <c r="G3319" t="s">
        <v>1437</v>
      </c>
      <c r="H3319" t="s">
        <v>16008</v>
      </c>
      <c r="I3319" s="4">
        <v>8000000</v>
      </c>
      <c r="J3319" s="4">
        <v>17843379</v>
      </c>
      <c r="K3319">
        <v>5.7</v>
      </c>
      <c r="L3319">
        <v>1.85</v>
      </c>
      <c r="M3319" t="s">
        <v>69</v>
      </c>
      <c r="N3319" t="s">
        <v>5911</v>
      </c>
      <c r="O3319">
        <v>13</v>
      </c>
      <c r="P3319" t="s">
        <v>1847</v>
      </c>
      <c r="Q3319">
        <v>452</v>
      </c>
      <c r="R3319" t="s">
        <v>11455</v>
      </c>
      <c r="S3319">
        <v>442</v>
      </c>
      <c r="T3319" t="s">
        <v>16007</v>
      </c>
      <c r="U3319">
        <v>292</v>
      </c>
      <c r="V3319">
        <v>0</v>
      </c>
      <c r="W3319">
        <v>1760</v>
      </c>
      <c r="X3319">
        <v>2</v>
      </c>
      <c r="Y3319">
        <v>14904</v>
      </c>
      <c r="Z3319">
        <v>59</v>
      </c>
      <c r="AA3319">
        <v>147</v>
      </c>
      <c r="AB3319" t="s">
        <v>16009</v>
      </c>
    </row>
    <row r="3320" spans="1:28" x14ac:dyDescent="0.3">
      <c r="A3320" s="4" t="s">
        <v>16012</v>
      </c>
      <c r="B3320" t="s">
        <v>67</v>
      </c>
      <c r="C3320" t="s">
        <v>68</v>
      </c>
      <c r="D3320" t="s">
        <v>58</v>
      </c>
      <c r="E3320">
        <v>2006</v>
      </c>
      <c r="F3320">
        <v>112</v>
      </c>
      <c r="G3320" t="s">
        <v>19</v>
      </c>
      <c r="H3320" t="s">
        <v>16013</v>
      </c>
      <c r="I3320" s="4" t="s">
        <v>24161</v>
      </c>
      <c r="J3320" s="4">
        <v>18811135</v>
      </c>
      <c r="K3320">
        <v>7.5</v>
      </c>
      <c r="L3320">
        <v>2.35</v>
      </c>
      <c r="M3320" t="s">
        <v>122</v>
      </c>
      <c r="N3320" t="s">
        <v>16010</v>
      </c>
      <c r="O3320">
        <v>3</v>
      </c>
      <c r="P3320" t="s">
        <v>6354</v>
      </c>
      <c r="Q3320">
        <v>876</v>
      </c>
      <c r="R3320" t="s">
        <v>16011</v>
      </c>
      <c r="S3320">
        <v>801</v>
      </c>
      <c r="T3320" t="s">
        <v>450</v>
      </c>
      <c r="U3320">
        <v>268</v>
      </c>
      <c r="V3320">
        <v>0</v>
      </c>
      <c r="W3320">
        <v>2832</v>
      </c>
      <c r="X3320">
        <v>0</v>
      </c>
      <c r="Y3320">
        <v>15337</v>
      </c>
      <c r="Z3320">
        <v>95</v>
      </c>
      <c r="AA3320">
        <v>172</v>
      </c>
      <c r="AB3320" t="s">
        <v>16014</v>
      </c>
    </row>
    <row r="3321" spans="1:28" x14ac:dyDescent="0.3">
      <c r="A3321" s="4" t="s">
        <v>16015</v>
      </c>
      <c r="B3321" t="s">
        <v>67</v>
      </c>
      <c r="C3321" t="s">
        <v>68</v>
      </c>
      <c r="D3321" t="s">
        <v>58</v>
      </c>
      <c r="E3321">
        <v>1998</v>
      </c>
      <c r="F3321">
        <v>82</v>
      </c>
      <c r="G3321" t="s">
        <v>1034</v>
      </c>
      <c r="H3321" t="s">
        <v>16016</v>
      </c>
      <c r="I3321" s="4">
        <v>8000000</v>
      </c>
      <c r="J3321" s="4">
        <v>17278980</v>
      </c>
      <c r="K3321">
        <v>6.7</v>
      </c>
      <c r="L3321">
        <v>1.85</v>
      </c>
      <c r="M3321" t="s">
        <v>612</v>
      </c>
      <c r="N3321" t="s">
        <v>14042</v>
      </c>
      <c r="O3321">
        <v>33</v>
      </c>
      <c r="P3321" t="s">
        <v>2655</v>
      </c>
      <c r="Q3321">
        <v>744</v>
      </c>
      <c r="R3321" t="s">
        <v>12236</v>
      </c>
      <c r="S3321">
        <v>503</v>
      </c>
      <c r="T3321" t="s">
        <v>3976</v>
      </c>
      <c r="U3321">
        <v>475</v>
      </c>
      <c r="V3321">
        <v>0</v>
      </c>
      <c r="W3321">
        <v>2400</v>
      </c>
      <c r="X3321">
        <v>0</v>
      </c>
      <c r="Y3321">
        <v>48225</v>
      </c>
      <c r="Z3321">
        <v>40</v>
      </c>
      <c r="AA3321">
        <v>164</v>
      </c>
      <c r="AB3321" t="s">
        <v>16017</v>
      </c>
    </row>
    <row r="3322" spans="1:28" x14ac:dyDescent="0.3">
      <c r="A3322" s="4" t="s">
        <v>16019</v>
      </c>
      <c r="B3322" t="s">
        <v>67</v>
      </c>
      <c r="C3322" t="s">
        <v>68</v>
      </c>
      <c r="D3322" t="s">
        <v>58</v>
      </c>
      <c r="E3322">
        <v>2009</v>
      </c>
      <c r="F3322">
        <v>97</v>
      </c>
      <c r="G3322" t="s">
        <v>1700</v>
      </c>
      <c r="H3322" t="s">
        <v>16020</v>
      </c>
      <c r="I3322" s="4">
        <v>8000000</v>
      </c>
      <c r="J3322" s="4">
        <v>16699684</v>
      </c>
      <c r="K3322">
        <v>5.6</v>
      </c>
      <c r="L3322">
        <v>1.85</v>
      </c>
      <c r="M3322" t="s">
        <v>122</v>
      </c>
      <c r="N3322" t="s">
        <v>16018</v>
      </c>
      <c r="O3322">
        <v>3</v>
      </c>
      <c r="P3322" t="s">
        <v>109</v>
      </c>
      <c r="Q3322">
        <v>24000</v>
      </c>
      <c r="R3322" t="s">
        <v>1568</v>
      </c>
      <c r="S3322">
        <v>827</v>
      </c>
      <c r="T3322" t="s">
        <v>5358</v>
      </c>
      <c r="U3322">
        <v>631</v>
      </c>
      <c r="V3322">
        <v>0</v>
      </c>
      <c r="W3322">
        <v>25792</v>
      </c>
      <c r="X3322">
        <v>1</v>
      </c>
      <c r="Y3322">
        <v>17461</v>
      </c>
      <c r="Z3322">
        <v>121</v>
      </c>
      <c r="AA3322">
        <v>78</v>
      </c>
      <c r="AB3322" t="s">
        <v>16021</v>
      </c>
    </row>
    <row r="3323" spans="1:28" x14ac:dyDescent="0.3">
      <c r="A3323" s="4" t="s">
        <v>16023</v>
      </c>
      <c r="B3323" t="s">
        <v>67</v>
      </c>
      <c r="C3323" t="s">
        <v>68</v>
      </c>
      <c r="D3323" t="s">
        <v>58</v>
      </c>
      <c r="E3323">
        <v>2000</v>
      </c>
      <c r="F3323">
        <v>102</v>
      </c>
      <c r="G3323" t="s">
        <v>1954</v>
      </c>
      <c r="H3323" t="s">
        <v>16024</v>
      </c>
      <c r="I3323" s="4">
        <v>7000000</v>
      </c>
      <c r="J3323" s="4">
        <v>15047419</v>
      </c>
      <c r="K3323">
        <v>7.6</v>
      </c>
      <c r="L3323">
        <v>2.35</v>
      </c>
      <c r="M3323" t="s">
        <v>612</v>
      </c>
      <c r="N3323" t="s">
        <v>16022</v>
      </c>
      <c r="O3323">
        <v>126</v>
      </c>
      <c r="P3323" t="s">
        <v>88</v>
      </c>
      <c r="Q3323">
        <v>23000</v>
      </c>
      <c r="R3323" t="s">
        <v>1399</v>
      </c>
      <c r="S3323">
        <v>1000</v>
      </c>
      <c r="T3323" t="s">
        <v>3716</v>
      </c>
      <c r="U3323">
        <v>517</v>
      </c>
      <c r="V3323">
        <v>18000</v>
      </c>
      <c r="W3323">
        <v>25462</v>
      </c>
      <c r="X3323">
        <v>1</v>
      </c>
      <c r="Y3323">
        <v>357275</v>
      </c>
      <c r="Z3323">
        <v>288</v>
      </c>
      <c r="AA3323">
        <v>1061</v>
      </c>
      <c r="AB3323" t="s">
        <v>16025</v>
      </c>
    </row>
    <row r="3324" spans="1:28" x14ac:dyDescent="0.3">
      <c r="A3324" s="4" t="s">
        <v>16026</v>
      </c>
      <c r="B3324" t="s">
        <v>67</v>
      </c>
      <c r="C3324" t="s">
        <v>68</v>
      </c>
      <c r="D3324" t="s">
        <v>58</v>
      </c>
      <c r="E3324">
        <v>2002</v>
      </c>
      <c r="F3324">
        <v>93</v>
      </c>
      <c r="G3324" t="s">
        <v>241</v>
      </c>
      <c r="H3324" t="s">
        <v>16027</v>
      </c>
      <c r="I3324" s="4">
        <v>5000000</v>
      </c>
      <c r="J3324" s="4">
        <v>14015786</v>
      </c>
      <c r="K3324">
        <v>6.5</v>
      </c>
      <c r="L3324">
        <v>1.85</v>
      </c>
      <c r="M3324" t="s">
        <v>612</v>
      </c>
      <c r="N3324" t="s">
        <v>8937</v>
      </c>
      <c r="O3324">
        <v>44</v>
      </c>
      <c r="P3324" t="s">
        <v>400</v>
      </c>
      <c r="Q3324">
        <v>15000</v>
      </c>
      <c r="R3324" t="s">
        <v>1967</v>
      </c>
      <c r="S3324">
        <v>11000</v>
      </c>
      <c r="T3324" t="s">
        <v>1524</v>
      </c>
      <c r="U3324">
        <v>596</v>
      </c>
      <c r="V3324">
        <v>938</v>
      </c>
      <c r="W3324">
        <v>27646</v>
      </c>
      <c r="X3324">
        <v>3</v>
      </c>
      <c r="Y3324">
        <v>37952</v>
      </c>
      <c r="Z3324">
        <v>107</v>
      </c>
      <c r="AA3324">
        <v>298</v>
      </c>
      <c r="AB3324" t="s">
        <v>16028</v>
      </c>
    </row>
    <row r="3325" spans="1:28" x14ac:dyDescent="0.3">
      <c r="A3325" s="4" t="s">
        <v>16031</v>
      </c>
      <c r="B3325" t="s">
        <v>67</v>
      </c>
      <c r="C3325" t="s">
        <v>295</v>
      </c>
      <c r="D3325" t="s">
        <v>58</v>
      </c>
      <c r="E3325">
        <v>2006</v>
      </c>
      <c r="F3325">
        <v>116</v>
      </c>
      <c r="G3325" t="s">
        <v>449</v>
      </c>
      <c r="H3325" t="s">
        <v>16033</v>
      </c>
      <c r="I3325" s="4">
        <v>8000000</v>
      </c>
      <c r="J3325" s="4" t="s">
        <v>24161</v>
      </c>
      <c r="K3325">
        <v>7</v>
      </c>
      <c r="L3325">
        <v>2.35</v>
      </c>
      <c r="M3325" t="s">
        <v>612</v>
      </c>
      <c r="N3325" t="s">
        <v>16029</v>
      </c>
      <c r="O3325">
        <v>31</v>
      </c>
      <c r="P3325" t="s">
        <v>4170</v>
      </c>
      <c r="Q3325">
        <v>539</v>
      </c>
      <c r="R3325" t="s">
        <v>16030</v>
      </c>
      <c r="S3325">
        <v>290</v>
      </c>
      <c r="T3325" t="s">
        <v>16032</v>
      </c>
      <c r="U3325">
        <v>50</v>
      </c>
      <c r="V3325">
        <v>758</v>
      </c>
      <c r="W3325">
        <v>895</v>
      </c>
      <c r="X3325">
        <v>2</v>
      </c>
      <c r="Y3325">
        <v>8616</v>
      </c>
      <c r="Z3325">
        <v>28</v>
      </c>
      <c r="AA3325">
        <v>90</v>
      </c>
      <c r="AB3325" t="s">
        <v>16034</v>
      </c>
    </row>
    <row r="3326" spans="1:28" x14ac:dyDescent="0.3">
      <c r="A3326" s="4" t="s">
        <v>16036</v>
      </c>
      <c r="B3326" t="s">
        <v>67</v>
      </c>
      <c r="C3326" t="s">
        <v>68</v>
      </c>
      <c r="D3326" t="s">
        <v>58</v>
      </c>
      <c r="E3326">
        <v>2009</v>
      </c>
      <c r="F3326">
        <v>138</v>
      </c>
      <c r="G3326" t="s">
        <v>361</v>
      </c>
      <c r="H3326" t="s">
        <v>16037</v>
      </c>
      <c r="I3326" s="4">
        <v>8000000</v>
      </c>
      <c r="J3326" s="4">
        <v>10269307</v>
      </c>
      <c r="K3326">
        <v>6.3</v>
      </c>
      <c r="L3326">
        <v>2.35</v>
      </c>
      <c r="M3326" t="s">
        <v>612</v>
      </c>
      <c r="N3326" t="s">
        <v>16035</v>
      </c>
      <c r="O3326">
        <v>78</v>
      </c>
      <c r="P3326" t="s">
        <v>4842</v>
      </c>
      <c r="Q3326">
        <v>12000</v>
      </c>
      <c r="R3326" t="s">
        <v>5447</v>
      </c>
      <c r="S3326">
        <v>3000</v>
      </c>
      <c r="T3326" t="s">
        <v>406</v>
      </c>
      <c r="U3326">
        <v>968</v>
      </c>
      <c r="V3326">
        <v>0</v>
      </c>
      <c r="W3326">
        <v>17524</v>
      </c>
      <c r="X3326">
        <v>0</v>
      </c>
      <c r="Y3326">
        <v>53251</v>
      </c>
      <c r="Z3326">
        <v>91</v>
      </c>
      <c r="AA3326">
        <v>188</v>
      </c>
      <c r="AB3326" t="s">
        <v>16038</v>
      </c>
    </row>
    <row r="3327" spans="1:28" x14ac:dyDescent="0.3">
      <c r="A3327" s="4" t="s">
        <v>16040</v>
      </c>
      <c r="B3327" t="s">
        <v>67</v>
      </c>
      <c r="C3327" t="s">
        <v>68</v>
      </c>
      <c r="D3327" t="s">
        <v>58</v>
      </c>
      <c r="E3327">
        <v>2009</v>
      </c>
      <c r="F3327">
        <v>117</v>
      </c>
      <c r="G3327" t="s">
        <v>241</v>
      </c>
      <c r="H3327" t="s">
        <v>16042</v>
      </c>
      <c r="I3327" s="4">
        <v>8300000</v>
      </c>
      <c r="J3327" s="4" t="s">
        <v>24161</v>
      </c>
      <c r="K3327">
        <v>6.4</v>
      </c>
      <c r="L3327">
        <v>1.85</v>
      </c>
      <c r="M3327" t="s">
        <v>69</v>
      </c>
      <c r="N3327" t="s">
        <v>12527</v>
      </c>
      <c r="O3327">
        <v>133</v>
      </c>
      <c r="P3327" t="s">
        <v>7120</v>
      </c>
      <c r="Q3327">
        <v>471</v>
      </c>
      <c r="R3327" t="s">
        <v>16039</v>
      </c>
      <c r="S3327">
        <v>277</v>
      </c>
      <c r="T3327" t="s">
        <v>16041</v>
      </c>
      <c r="U3327">
        <v>86</v>
      </c>
      <c r="V3327">
        <v>638</v>
      </c>
      <c r="W3327">
        <v>858</v>
      </c>
      <c r="X3327">
        <v>1</v>
      </c>
      <c r="Y3327">
        <v>2311</v>
      </c>
      <c r="Z3327">
        <v>55</v>
      </c>
      <c r="AA3327">
        <v>25</v>
      </c>
      <c r="AB3327" t="s">
        <v>16043</v>
      </c>
    </row>
    <row r="3328" spans="1:28" x14ac:dyDescent="0.3">
      <c r="A3328" s="4" t="s">
        <v>16046</v>
      </c>
      <c r="B3328" t="s">
        <v>67</v>
      </c>
      <c r="C3328" t="s">
        <v>68</v>
      </c>
      <c r="D3328" t="s">
        <v>58</v>
      </c>
      <c r="E3328">
        <v>2013</v>
      </c>
      <c r="F3328">
        <v>93</v>
      </c>
      <c r="G3328" t="s">
        <v>1437</v>
      </c>
      <c r="H3328" t="s">
        <v>16048</v>
      </c>
      <c r="I3328" s="4">
        <v>8000000</v>
      </c>
      <c r="J3328" s="4">
        <v>17536788</v>
      </c>
      <c r="K3328">
        <v>7.1</v>
      </c>
      <c r="L3328">
        <v>1.85</v>
      </c>
      <c r="M3328" t="s">
        <v>69</v>
      </c>
      <c r="N3328" t="s">
        <v>16044</v>
      </c>
      <c r="O3328">
        <v>132</v>
      </c>
      <c r="P3328" t="s">
        <v>16045</v>
      </c>
      <c r="Q3328">
        <v>434</v>
      </c>
      <c r="R3328" t="s">
        <v>4318</v>
      </c>
      <c r="S3328">
        <v>265</v>
      </c>
      <c r="T3328" t="s">
        <v>16047</v>
      </c>
      <c r="U3328">
        <v>216</v>
      </c>
      <c r="V3328">
        <v>12000</v>
      </c>
      <c r="W3328">
        <v>1183</v>
      </c>
      <c r="X3328">
        <v>2</v>
      </c>
      <c r="Y3328">
        <v>49240</v>
      </c>
      <c r="Z3328">
        <v>231</v>
      </c>
      <c r="AA3328">
        <v>142</v>
      </c>
      <c r="AB3328" t="s">
        <v>16049</v>
      </c>
    </row>
    <row r="3329" spans="1:28" x14ac:dyDescent="0.3">
      <c r="A3329" s="4" t="s">
        <v>16050</v>
      </c>
      <c r="B3329" t="s">
        <v>67</v>
      </c>
      <c r="C3329" t="s">
        <v>68</v>
      </c>
      <c r="D3329" t="s">
        <v>58</v>
      </c>
      <c r="E3329">
        <v>2010</v>
      </c>
      <c r="F3329">
        <v>92</v>
      </c>
      <c r="G3329" t="s">
        <v>1700</v>
      </c>
      <c r="H3329" t="s">
        <v>16052</v>
      </c>
      <c r="I3329" s="4">
        <v>8000000</v>
      </c>
      <c r="J3329" s="4">
        <v>58401464</v>
      </c>
      <c r="K3329">
        <v>7.1</v>
      </c>
      <c r="L3329">
        <v>1.85</v>
      </c>
      <c r="M3329" t="s">
        <v>69</v>
      </c>
      <c r="N3329" t="s">
        <v>3743</v>
      </c>
      <c r="O3329">
        <v>87</v>
      </c>
      <c r="P3329" t="s">
        <v>209</v>
      </c>
      <c r="Q3329">
        <v>15000</v>
      </c>
      <c r="R3329" t="s">
        <v>11536</v>
      </c>
      <c r="S3329">
        <v>1000</v>
      </c>
      <c r="T3329" t="s">
        <v>16051</v>
      </c>
      <c r="U3329">
        <v>424</v>
      </c>
      <c r="V3329">
        <v>19000</v>
      </c>
      <c r="W3329">
        <v>16982</v>
      </c>
      <c r="X3329">
        <v>1</v>
      </c>
      <c r="Y3329">
        <v>276746</v>
      </c>
      <c r="Z3329">
        <v>262</v>
      </c>
      <c r="AA3329">
        <v>264</v>
      </c>
      <c r="AB3329" t="s">
        <v>16053</v>
      </c>
    </row>
    <row r="3330" spans="1:28" x14ac:dyDescent="0.3">
      <c r="A3330" s="4" t="s">
        <v>16055</v>
      </c>
      <c r="B3330" t="s">
        <v>67</v>
      </c>
      <c r="C3330" t="s">
        <v>68</v>
      </c>
      <c r="D3330" t="s">
        <v>58</v>
      </c>
      <c r="E3330">
        <v>1994</v>
      </c>
      <c r="F3330">
        <v>110</v>
      </c>
      <c r="G3330" t="s">
        <v>1437</v>
      </c>
      <c r="H3330" t="s">
        <v>16056</v>
      </c>
      <c r="I3330" s="4" t="s">
        <v>24161</v>
      </c>
      <c r="J3330" s="4">
        <v>8880705</v>
      </c>
      <c r="K3330">
        <v>6.5</v>
      </c>
      <c r="L3330">
        <v>1.85</v>
      </c>
      <c r="M3330" t="s">
        <v>612</v>
      </c>
      <c r="N3330" t="s">
        <v>16054</v>
      </c>
      <c r="O3330">
        <v>10</v>
      </c>
      <c r="P3330" t="s">
        <v>828</v>
      </c>
      <c r="Q3330">
        <v>851</v>
      </c>
      <c r="R3330" t="s">
        <v>1070</v>
      </c>
      <c r="S3330">
        <v>780</v>
      </c>
      <c r="T3330" t="s">
        <v>2878</v>
      </c>
      <c r="U3330">
        <v>582</v>
      </c>
      <c r="V3330">
        <v>160</v>
      </c>
      <c r="W3330">
        <v>3293</v>
      </c>
      <c r="X3330">
        <v>0</v>
      </c>
      <c r="Y3330">
        <v>1103</v>
      </c>
      <c r="Z3330">
        <v>7</v>
      </c>
      <c r="AA3330">
        <v>11</v>
      </c>
      <c r="AB3330" t="s">
        <v>16057</v>
      </c>
    </row>
    <row r="3331" spans="1:28" x14ac:dyDescent="0.3">
      <c r="A3331" s="4" t="s">
        <v>16058</v>
      </c>
      <c r="B3331" t="s">
        <v>67</v>
      </c>
      <c r="C3331" t="s">
        <v>86</v>
      </c>
      <c r="D3331" t="s">
        <v>24160</v>
      </c>
      <c r="E3331">
        <v>2000</v>
      </c>
      <c r="F3331">
        <v>92</v>
      </c>
      <c r="G3331" t="s">
        <v>11548</v>
      </c>
      <c r="H3331" t="s">
        <v>16059</v>
      </c>
      <c r="I3331" s="4">
        <v>8000000</v>
      </c>
      <c r="J3331" s="4">
        <v>8279017</v>
      </c>
      <c r="K3331">
        <v>6.9</v>
      </c>
      <c r="L3331">
        <v>2.35</v>
      </c>
      <c r="M3331" t="s">
        <v>612</v>
      </c>
      <c r="N3331" t="s">
        <v>9157</v>
      </c>
      <c r="O3331">
        <v>54</v>
      </c>
      <c r="P3331" t="s">
        <v>337</v>
      </c>
      <c r="Q3331">
        <v>776</v>
      </c>
      <c r="R3331" t="s">
        <v>1842</v>
      </c>
      <c r="S3331">
        <v>595</v>
      </c>
      <c r="T3331" t="s">
        <v>2262</v>
      </c>
      <c r="U3331">
        <v>306</v>
      </c>
      <c r="V3331">
        <v>0</v>
      </c>
      <c r="W3331">
        <v>1761</v>
      </c>
      <c r="X3331">
        <v>1</v>
      </c>
      <c r="Y3331">
        <v>34191</v>
      </c>
      <c r="Z3331">
        <v>196</v>
      </c>
      <c r="AA3331">
        <v>339</v>
      </c>
      <c r="AB3331" t="s">
        <v>16060</v>
      </c>
    </row>
    <row r="3332" spans="1:28" x14ac:dyDescent="0.3">
      <c r="A3332" s="4" t="s">
        <v>16061</v>
      </c>
      <c r="B3332" t="s">
        <v>67</v>
      </c>
      <c r="C3332" t="s">
        <v>68</v>
      </c>
      <c r="D3332" t="s">
        <v>58</v>
      </c>
      <c r="E3332">
        <v>2011</v>
      </c>
      <c r="F3332">
        <v>104</v>
      </c>
      <c r="G3332" t="s">
        <v>2545</v>
      </c>
      <c r="H3332" t="s">
        <v>16062</v>
      </c>
      <c r="I3332" s="4">
        <v>8000000</v>
      </c>
      <c r="J3332" s="4">
        <v>10106233</v>
      </c>
      <c r="K3332">
        <v>5.4</v>
      </c>
      <c r="L3332">
        <v>1.85</v>
      </c>
      <c r="M3332" t="s">
        <v>122</v>
      </c>
      <c r="N3332" t="s">
        <v>12333</v>
      </c>
      <c r="O3332">
        <v>18</v>
      </c>
      <c r="P3332" t="s">
        <v>2507</v>
      </c>
      <c r="Q3332">
        <v>1000</v>
      </c>
      <c r="R3332" t="s">
        <v>4694</v>
      </c>
      <c r="S3332">
        <v>962</v>
      </c>
      <c r="T3332" t="s">
        <v>6558</v>
      </c>
      <c r="U3332">
        <v>741</v>
      </c>
      <c r="V3332">
        <v>0</v>
      </c>
      <c r="W3332">
        <v>5190</v>
      </c>
      <c r="X3332">
        <v>0</v>
      </c>
      <c r="Y3332">
        <v>12702</v>
      </c>
      <c r="Z3332">
        <v>83</v>
      </c>
      <c r="AA3332">
        <v>32</v>
      </c>
      <c r="AB3332" t="s">
        <v>16063</v>
      </c>
    </row>
    <row r="3333" spans="1:28" x14ac:dyDescent="0.3">
      <c r="A3333" s="4" t="s">
        <v>16064</v>
      </c>
      <c r="B3333" t="s">
        <v>67</v>
      </c>
      <c r="C3333" t="s">
        <v>68</v>
      </c>
      <c r="D3333" t="s">
        <v>58</v>
      </c>
      <c r="E3333">
        <v>1996</v>
      </c>
      <c r="F3333">
        <v>98</v>
      </c>
      <c r="G3333" t="s">
        <v>1700</v>
      </c>
      <c r="H3333" t="s">
        <v>16065</v>
      </c>
      <c r="I3333" s="4">
        <v>8000000</v>
      </c>
      <c r="J3333" s="4" t="s">
        <v>24161</v>
      </c>
      <c r="K3333">
        <v>4.9000000000000004</v>
      </c>
      <c r="L3333">
        <v>1.85</v>
      </c>
      <c r="M3333" t="s">
        <v>69</v>
      </c>
      <c r="N3333" t="s">
        <v>597</v>
      </c>
      <c r="O3333">
        <v>198</v>
      </c>
      <c r="P3333" t="s">
        <v>1839</v>
      </c>
      <c r="Q3333">
        <v>1000</v>
      </c>
      <c r="R3333" t="s">
        <v>2541</v>
      </c>
      <c r="S3333">
        <v>975</v>
      </c>
      <c r="T3333" t="s">
        <v>6740</v>
      </c>
      <c r="U3333">
        <v>636</v>
      </c>
      <c r="V3333">
        <v>125</v>
      </c>
      <c r="W3333">
        <v>3502</v>
      </c>
      <c r="X3333">
        <v>2</v>
      </c>
      <c r="Y3333">
        <v>6124</v>
      </c>
      <c r="Z3333">
        <v>18</v>
      </c>
      <c r="AA3333">
        <v>55</v>
      </c>
      <c r="AB3333" t="s">
        <v>16066</v>
      </c>
    </row>
    <row r="3334" spans="1:28" x14ac:dyDescent="0.3">
      <c r="A3334" s="4" t="s">
        <v>16067</v>
      </c>
      <c r="B3334" t="s">
        <v>67</v>
      </c>
      <c r="C3334" t="s">
        <v>68</v>
      </c>
      <c r="D3334" t="s">
        <v>58</v>
      </c>
      <c r="E3334">
        <v>1999</v>
      </c>
      <c r="F3334">
        <v>89</v>
      </c>
      <c r="G3334" t="s">
        <v>10</v>
      </c>
      <c r="H3334" t="s">
        <v>16068</v>
      </c>
      <c r="I3334" s="4">
        <v>8000000</v>
      </c>
      <c r="J3334" s="4">
        <v>4692814</v>
      </c>
      <c r="K3334">
        <v>5.0999999999999996</v>
      </c>
      <c r="L3334">
        <v>1.85</v>
      </c>
      <c r="M3334" t="s">
        <v>69</v>
      </c>
      <c r="N3334" t="s">
        <v>11027</v>
      </c>
      <c r="O3334">
        <v>15</v>
      </c>
      <c r="P3334" t="s">
        <v>4552</v>
      </c>
      <c r="Q3334">
        <v>883</v>
      </c>
      <c r="R3334" t="s">
        <v>6380</v>
      </c>
      <c r="S3334">
        <v>826</v>
      </c>
      <c r="T3334" t="s">
        <v>1861</v>
      </c>
      <c r="U3334">
        <v>660</v>
      </c>
      <c r="V3334">
        <v>77</v>
      </c>
      <c r="W3334">
        <v>3291</v>
      </c>
      <c r="X3334">
        <v>2</v>
      </c>
      <c r="Y3334">
        <v>2870</v>
      </c>
      <c r="Z3334">
        <v>11</v>
      </c>
      <c r="AA3334">
        <v>34</v>
      </c>
      <c r="AB3334" t="s">
        <v>16069</v>
      </c>
    </row>
    <row r="3335" spans="1:28" x14ac:dyDescent="0.3">
      <c r="A3335" s="4" t="s">
        <v>16071</v>
      </c>
      <c r="B3335" t="s">
        <v>67</v>
      </c>
      <c r="C3335" t="s">
        <v>68</v>
      </c>
      <c r="D3335" t="s">
        <v>58</v>
      </c>
      <c r="E3335">
        <v>2000</v>
      </c>
      <c r="F3335">
        <v>92</v>
      </c>
      <c r="G3335" t="s">
        <v>3643</v>
      </c>
      <c r="H3335" t="s">
        <v>16072</v>
      </c>
      <c r="I3335" s="4">
        <v>8000000</v>
      </c>
      <c r="J3335" s="4">
        <v>5018450</v>
      </c>
      <c r="K3335">
        <v>5.3</v>
      </c>
      <c r="L3335">
        <v>2.35</v>
      </c>
      <c r="M3335" t="s">
        <v>612</v>
      </c>
      <c r="N3335" t="s">
        <v>16070</v>
      </c>
      <c r="O3335">
        <v>26</v>
      </c>
      <c r="P3335" t="s">
        <v>2823</v>
      </c>
      <c r="Q3335">
        <v>1000</v>
      </c>
      <c r="R3335" t="s">
        <v>5906</v>
      </c>
      <c r="S3335">
        <v>905</v>
      </c>
      <c r="T3335" t="s">
        <v>11079</v>
      </c>
      <c r="U3335">
        <v>417</v>
      </c>
      <c r="V3335">
        <v>859</v>
      </c>
      <c r="W3335">
        <v>2687</v>
      </c>
      <c r="X3335">
        <v>0</v>
      </c>
      <c r="Y3335">
        <v>8546</v>
      </c>
      <c r="Z3335">
        <v>72</v>
      </c>
      <c r="AA3335">
        <v>86</v>
      </c>
      <c r="AB3335" t="s">
        <v>16073</v>
      </c>
    </row>
    <row r="3336" spans="1:28" x14ac:dyDescent="0.3">
      <c r="A3336" s="4" t="s">
        <v>16074</v>
      </c>
      <c r="B3336" t="s">
        <v>67</v>
      </c>
      <c r="C3336" t="s">
        <v>86</v>
      </c>
      <c r="D3336" t="s">
        <v>58</v>
      </c>
      <c r="E3336">
        <v>1992</v>
      </c>
      <c r="F3336">
        <v>140</v>
      </c>
      <c r="G3336" t="s">
        <v>241</v>
      </c>
      <c r="H3336" t="s">
        <v>16076</v>
      </c>
      <c r="I3336" s="4" t="s">
        <v>24161</v>
      </c>
      <c r="J3336" s="4">
        <v>25967000</v>
      </c>
      <c r="K3336">
        <v>7.5</v>
      </c>
      <c r="L3336">
        <v>2.35</v>
      </c>
      <c r="M3336" t="s">
        <v>122</v>
      </c>
      <c r="N3336" t="s">
        <v>12527</v>
      </c>
      <c r="O3336">
        <v>133</v>
      </c>
      <c r="P3336" t="s">
        <v>788</v>
      </c>
      <c r="Q3336">
        <v>12000</v>
      </c>
      <c r="R3336" t="s">
        <v>2553</v>
      </c>
      <c r="S3336">
        <v>898</v>
      </c>
      <c r="T3336" t="s">
        <v>16075</v>
      </c>
      <c r="U3336">
        <v>136</v>
      </c>
      <c r="V3336">
        <v>788</v>
      </c>
      <c r="W3336">
        <v>13180</v>
      </c>
      <c r="X3336">
        <v>3</v>
      </c>
      <c r="Y3336">
        <v>21254</v>
      </c>
      <c r="Z3336">
        <v>51</v>
      </c>
      <c r="AA3336">
        <v>86</v>
      </c>
      <c r="AB3336" t="s">
        <v>16077</v>
      </c>
    </row>
    <row r="3337" spans="1:28" x14ac:dyDescent="0.3">
      <c r="A3337" s="4" t="s">
        <v>24120</v>
      </c>
      <c r="B3337" t="s">
        <v>67</v>
      </c>
      <c r="C3337" t="s">
        <v>24161</v>
      </c>
      <c r="D3337" t="s">
        <v>58</v>
      </c>
      <c r="E3337" t="s">
        <v>24161</v>
      </c>
      <c r="F3337">
        <v>60</v>
      </c>
      <c r="G3337" t="s">
        <v>16078</v>
      </c>
      <c r="H3337" t="s">
        <v>16079</v>
      </c>
      <c r="I3337" s="4" t="s">
        <v>24161</v>
      </c>
      <c r="J3337" s="4" t="s">
        <v>24161</v>
      </c>
      <c r="K3337">
        <v>8.3000000000000007</v>
      </c>
      <c r="L3337">
        <v>16</v>
      </c>
      <c r="M3337" t="s">
        <v>2652</v>
      </c>
      <c r="N3337" t="s">
        <v>24161</v>
      </c>
      <c r="O3337" t="s">
        <v>24161</v>
      </c>
      <c r="P3337" t="s">
        <v>757</v>
      </c>
      <c r="Q3337">
        <v>3000</v>
      </c>
      <c r="R3337" t="s">
        <v>2886</v>
      </c>
      <c r="S3337">
        <v>788</v>
      </c>
      <c r="T3337" t="s">
        <v>759</v>
      </c>
      <c r="U3337">
        <v>648</v>
      </c>
      <c r="V3337">
        <v>18000</v>
      </c>
      <c r="W3337">
        <v>6034</v>
      </c>
      <c r="X3337">
        <v>0</v>
      </c>
      <c r="Y3337">
        <v>22848</v>
      </c>
      <c r="Z3337">
        <v>18</v>
      </c>
      <c r="AA3337">
        <v>85</v>
      </c>
      <c r="AB3337" t="s">
        <v>16080</v>
      </c>
    </row>
    <row r="3338" spans="1:28" x14ac:dyDescent="0.3">
      <c r="A3338" s="4" t="s">
        <v>16083</v>
      </c>
      <c r="B3338" t="s">
        <v>67</v>
      </c>
      <c r="C3338" t="s">
        <v>68</v>
      </c>
      <c r="D3338" t="s">
        <v>58</v>
      </c>
      <c r="E3338">
        <v>2015</v>
      </c>
      <c r="F3338">
        <v>90</v>
      </c>
      <c r="G3338" t="s">
        <v>16082</v>
      </c>
      <c r="H3338" t="s">
        <v>16085</v>
      </c>
      <c r="I3338" s="4">
        <v>8000000</v>
      </c>
      <c r="J3338" s="4">
        <v>3442820</v>
      </c>
      <c r="K3338">
        <v>7.3</v>
      </c>
      <c r="L3338">
        <v>2.35</v>
      </c>
      <c r="M3338" t="s">
        <v>612</v>
      </c>
      <c r="N3338" t="s">
        <v>16081</v>
      </c>
      <c r="O3338">
        <v>26</v>
      </c>
      <c r="P3338" t="s">
        <v>2637</v>
      </c>
      <c r="Q3338">
        <v>1000</v>
      </c>
      <c r="R3338" t="s">
        <v>2424</v>
      </c>
      <c r="S3338">
        <v>442</v>
      </c>
      <c r="T3338" t="s">
        <v>16084</v>
      </c>
      <c r="U3338">
        <v>0</v>
      </c>
      <c r="V3338">
        <v>0</v>
      </c>
      <c r="W3338">
        <v>1442</v>
      </c>
      <c r="X3338">
        <v>0</v>
      </c>
      <c r="Y3338">
        <v>31489</v>
      </c>
      <c r="Z3338">
        <v>328</v>
      </c>
      <c r="AA3338">
        <v>140</v>
      </c>
      <c r="AB3338" t="s">
        <v>16086</v>
      </c>
    </row>
    <row r="3339" spans="1:28" x14ac:dyDescent="0.3">
      <c r="A3339" s="4" t="s">
        <v>16087</v>
      </c>
      <c r="B3339" t="s">
        <v>67</v>
      </c>
      <c r="C3339" t="s">
        <v>86</v>
      </c>
      <c r="D3339" t="s">
        <v>58</v>
      </c>
      <c r="E3339">
        <v>2010</v>
      </c>
      <c r="F3339">
        <v>129</v>
      </c>
      <c r="G3339" t="s">
        <v>2545</v>
      </c>
      <c r="H3339" t="s">
        <v>16088</v>
      </c>
      <c r="I3339" s="4">
        <v>10000000</v>
      </c>
      <c r="J3339" s="4">
        <v>3205244</v>
      </c>
      <c r="K3339">
        <v>7.3</v>
      </c>
      <c r="L3339">
        <v>2.35</v>
      </c>
      <c r="M3339" t="s">
        <v>69</v>
      </c>
      <c r="N3339" t="s">
        <v>11302</v>
      </c>
      <c r="O3339">
        <v>608</v>
      </c>
      <c r="P3339" t="s">
        <v>420</v>
      </c>
      <c r="Q3339">
        <v>1000</v>
      </c>
      <c r="R3339" t="s">
        <v>2442</v>
      </c>
      <c r="S3339">
        <v>579</v>
      </c>
      <c r="T3339" t="s">
        <v>9059</v>
      </c>
      <c r="U3339">
        <v>386</v>
      </c>
      <c r="V3339">
        <v>0</v>
      </c>
      <c r="W3339">
        <v>2265</v>
      </c>
      <c r="X3339">
        <v>0</v>
      </c>
      <c r="Y3339">
        <v>23629</v>
      </c>
      <c r="Z3339">
        <v>248</v>
      </c>
      <c r="AA3339">
        <v>141</v>
      </c>
      <c r="AB3339" t="s">
        <v>16089</v>
      </c>
    </row>
    <row r="3340" spans="1:28" x14ac:dyDescent="0.3">
      <c r="A3340" s="4" t="s">
        <v>16092</v>
      </c>
      <c r="B3340" t="s">
        <v>1486</v>
      </c>
      <c r="C3340" t="s">
        <v>1487</v>
      </c>
      <c r="D3340" t="s">
        <v>58</v>
      </c>
      <c r="E3340">
        <v>2002</v>
      </c>
      <c r="F3340">
        <v>111</v>
      </c>
      <c r="G3340" t="s">
        <v>16091</v>
      </c>
      <c r="H3340" t="s">
        <v>16094</v>
      </c>
      <c r="I3340" s="4">
        <v>8000000</v>
      </c>
      <c r="J3340" s="4">
        <v>3076425</v>
      </c>
      <c r="K3340">
        <v>7.1</v>
      </c>
      <c r="L3340">
        <v>1.85</v>
      </c>
      <c r="M3340" t="s">
        <v>612</v>
      </c>
      <c r="N3340" t="s">
        <v>16090</v>
      </c>
      <c r="O3340">
        <v>341</v>
      </c>
      <c r="P3340" t="s">
        <v>6659</v>
      </c>
      <c r="Q3340">
        <v>963</v>
      </c>
      <c r="R3340" t="s">
        <v>6039</v>
      </c>
      <c r="S3340">
        <v>678</v>
      </c>
      <c r="T3340" t="s">
        <v>16093</v>
      </c>
      <c r="U3340">
        <v>569</v>
      </c>
      <c r="V3340">
        <v>0</v>
      </c>
      <c r="W3340">
        <v>3543</v>
      </c>
      <c r="X3340">
        <v>1</v>
      </c>
      <c r="Y3340">
        <v>23660</v>
      </c>
      <c r="Z3340">
        <v>128</v>
      </c>
      <c r="AA3340">
        <v>162</v>
      </c>
      <c r="AB3340" t="s">
        <v>16095</v>
      </c>
    </row>
    <row r="3341" spans="1:28" x14ac:dyDescent="0.3">
      <c r="A3341" s="4" t="s">
        <v>16096</v>
      </c>
      <c r="B3341" t="s">
        <v>67</v>
      </c>
      <c r="C3341" t="s">
        <v>68</v>
      </c>
      <c r="D3341" t="s">
        <v>58</v>
      </c>
      <c r="E3341">
        <v>1991</v>
      </c>
      <c r="F3341">
        <v>79</v>
      </c>
      <c r="G3341" t="s">
        <v>449</v>
      </c>
      <c r="H3341" t="s">
        <v>16098</v>
      </c>
      <c r="I3341" s="4">
        <v>8000000</v>
      </c>
      <c r="J3341" s="4">
        <v>2275557</v>
      </c>
      <c r="K3341">
        <v>6</v>
      </c>
      <c r="L3341">
        <v>1.85</v>
      </c>
      <c r="M3341" t="s">
        <v>612</v>
      </c>
      <c r="N3341" t="s">
        <v>12940</v>
      </c>
      <c r="O3341">
        <v>73</v>
      </c>
      <c r="P3341" t="s">
        <v>614</v>
      </c>
      <c r="Q3341">
        <v>1000</v>
      </c>
      <c r="R3341" t="s">
        <v>1751</v>
      </c>
      <c r="S3341">
        <v>1000</v>
      </c>
      <c r="T3341" t="s">
        <v>16097</v>
      </c>
      <c r="U3341">
        <v>112</v>
      </c>
      <c r="V3341">
        <v>0</v>
      </c>
      <c r="W3341">
        <v>2404</v>
      </c>
      <c r="X3341">
        <v>2</v>
      </c>
      <c r="Y3341">
        <v>12561</v>
      </c>
      <c r="Z3341">
        <v>45</v>
      </c>
      <c r="AA3341">
        <v>102</v>
      </c>
      <c r="AB3341" t="s">
        <v>16099</v>
      </c>
    </row>
    <row r="3342" spans="1:28" x14ac:dyDescent="0.3">
      <c r="A3342" s="4" t="s">
        <v>16100</v>
      </c>
      <c r="B3342" t="s">
        <v>67</v>
      </c>
      <c r="C3342" t="s">
        <v>793</v>
      </c>
      <c r="D3342" t="s">
        <v>58</v>
      </c>
      <c r="E3342">
        <v>1998</v>
      </c>
      <c r="F3342">
        <v>104</v>
      </c>
      <c r="G3342" t="s">
        <v>1034</v>
      </c>
      <c r="H3342" t="s">
        <v>16102</v>
      </c>
      <c r="I3342" s="4">
        <v>8000000</v>
      </c>
      <c r="J3342" s="4">
        <v>1789892</v>
      </c>
      <c r="K3342">
        <v>6.6</v>
      </c>
      <c r="L3342">
        <v>1.85</v>
      </c>
      <c r="M3342" t="s">
        <v>612</v>
      </c>
      <c r="N3342" t="s">
        <v>4955</v>
      </c>
      <c r="O3342">
        <v>71</v>
      </c>
      <c r="P3342" t="s">
        <v>819</v>
      </c>
      <c r="Q3342">
        <v>1000</v>
      </c>
      <c r="R3342" t="s">
        <v>5564</v>
      </c>
      <c r="S3342">
        <v>261</v>
      </c>
      <c r="T3342" t="s">
        <v>16101</v>
      </c>
      <c r="U3342">
        <v>168</v>
      </c>
      <c r="V3342">
        <v>515</v>
      </c>
      <c r="W3342">
        <v>1795</v>
      </c>
      <c r="X3342">
        <v>1</v>
      </c>
      <c r="Y3342">
        <v>9494</v>
      </c>
      <c r="Z3342">
        <v>49</v>
      </c>
      <c r="AA3342">
        <v>109</v>
      </c>
      <c r="AB3342" t="s">
        <v>16103</v>
      </c>
    </row>
    <row r="3343" spans="1:28" x14ac:dyDescent="0.3">
      <c r="A3343" s="4" t="s">
        <v>16105</v>
      </c>
      <c r="B3343" t="s">
        <v>67</v>
      </c>
      <c r="C3343" t="s">
        <v>68</v>
      </c>
      <c r="D3343" t="s">
        <v>58</v>
      </c>
      <c r="E3343">
        <v>2010</v>
      </c>
      <c r="F3343">
        <v>101</v>
      </c>
      <c r="G3343" t="s">
        <v>1437</v>
      </c>
      <c r="H3343" t="s">
        <v>16106</v>
      </c>
      <c r="I3343" s="4">
        <v>8000000</v>
      </c>
      <c r="J3343" s="4">
        <v>6350058</v>
      </c>
      <c r="K3343">
        <v>7.2</v>
      </c>
      <c r="L3343">
        <v>1.85</v>
      </c>
      <c r="M3343" t="s">
        <v>69</v>
      </c>
      <c r="N3343" t="s">
        <v>16104</v>
      </c>
      <c r="O3343">
        <v>16</v>
      </c>
      <c r="P3343" t="s">
        <v>873</v>
      </c>
      <c r="Q3343">
        <v>943</v>
      </c>
      <c r="R3343" t="s">
        <v>13309</v>
      </c>
      <c r="S3343">
        <v>769</v>
      </c>
      <c r="T3343" t="s">
        <v>7581</v>
      </c>
      <c r="U3343">
        <v>472</v>
      </c>
      <c r="V3343">
        <v>20000</v>
      </c>
      <c r="W3343">
        <v>2786</v>
      </c>
      <c r="X3343">
        <v>3</v>
      </c>
      <c r="Y3343">
        <v>106098</v>
      </c>
      <c r="Z3343">
        <v>163</v>
      </c>
      <c r="AA3343">
        <v>150</v>
      </c>
      <c r="AB3343" t="s">
        <v>16107</v>
      </c>
    </row>
    <row r="3344" spans="1:28" x14ac:dyDescent="0.3">
      <c r="A3344" s="4" t="s">
        <v>16109</v>
      </c>
      <c r="B3344" t="s">
        <v>67</v>
      </c>
      <c r="C3344" t="s">
        <v>86</v>
      </c>
      <c r="D3344" t="s">
        <v>58</v>
      </c>
      <c r="E3344">
        <v>2010</v>
      </c>
      <c r="F3344">
        <v>113</v>
      </c>
      <c r="G3344" t="s">
        <v>3082</v>
      </c>
      <c r="H3344" t="s">
        <v>16110</v>
      </c>
      <c r="I3344" s="4">
        <v>7200000</v>
      </c>
      <c r="J3344" s="4">
        <v>1094798</v>
      </c>
      <c r="K3344">
        <v>7.2</v>
      </c>
      <c r="L3344">
        <v>2.35</v>
      </c>
      <c r="M3344" t="s">
        <v>612</v>
      </c>
      <c r="N3344" t="s">
        <v>9705</v>
      </c>
      <c r="O3344">
        <v>13</v>
      </c>
      <c r="P3344" t="s">
        <v>2416</v>
      </c>
      <c r="Q3344">
        <v>5000</v>
      </c>
      <c r="R3344" t="s">
        <v>16108</v>
      </c>
      <c r="S3344">
        <v>629</v>
      </c>
      <c r="T3344" t="s">
        <v>4730</v>
      </c>
      <c r="U3344">
        <v>594</v>
      </c>
      <c r="V3344">
        <v>0</v>
      </c>
      <c r="W3344">
        <v>7692</v>
      </c>
      <c r="X3344">
        <v>6</v>
      </c>
      <c r="Y3344">
        <v>11158</v>
      </c>
      <c r="Z3344">
        <v>163</v>
      </c>
      <c r="AA3344">
        <v>73</v>
      </c>
      <c r="AB3344" t="s">
        <v>16111</v>
      </c>
    </row>
    <row r="3345" spans="1:28" x14ac:dyDescent="0.3">
      <c r="A3345" s="4" t="s">
        <v>16112</v>
      </c>
      <c r="B3345" t="s">
        <v>67</v>
      </c>
      <c r="C3345" t="s">
        <v>86</v>
      </c>
      <c r="D3345" t="s">
        <v>58</v>
      </c>
      <c r="E3345">
        <v>2007</v>
      </c>
      <c r="F3345">
        <v>92</v>
      </c>
      <c r="G3345" t="s">
        <v>1566</v>
      </c>
      <c r="H3345" t="s">
        <v>16114</v>
      </c>
      <c r="I3345" s="4">
        <v>8000000</v>
      </c>
      <c r="J3345" s="4">
        <v>1071240</v>
      </c>
      <c r="K3345">
        <v>6.9</v>
      </c>
      <c r="L3345">
        <v>2.35</v>
      </c>
      <c r="M3345" t="s">
        <v>69</v>
      </c>
      <c r="N3345" t="s">
        <v>11625</v>
      </c>
      <c r="O3345">
        <v>14</v>
      </c>
      <c r="P3345" t="s">
        <v>463</v>
      </c>
      <c r="Q3345">
        <v>14000</v>
      </c>
      <c r="R3345" t="s">
        <v>420</v>
      </c>
      <c r="S3345">
        <v>1000</v>
      </c>
      <c r="T3345" t="s">
        <v>16113</v>
      </c>
      <c r="U3345">
        <v>291</v>
      </c>
      <c r="V3345">
        <v>429</v>
      </c>
      <c r="W3345">
        <v>15848</v>
      </c>
      <c r="X3345">
        <v>2</v>
      </c>
      <c r="Y3345">
        <v>3571</v>
      </c>
      <c r="Z3345">
        <v>90</v>
      </c>
      <c r="AA3345">
        <v>34</v>
      </c>
      <c r="AB3345" t="s">
        <v>16115</v>
      </c>
    </row>
    <row r="3346" spans="1:28" x14ac:dyDescent="0.3">
      <c r="A3346" s="4" t="s">
        <v>16118</v>
      </c>
      <c r="B3346" t="s">
        <v>67</v>
      </c>
      <c r="C3346" t="s">
        <v>68</v>
      </c>
      <c r="D3346" t="s">
        <v>58</v>
      </c>
      <c r="E3346">
        <v>1997</v>
      </c>
      <c r="F3346">
        <v>106</v>
      </c>
      <c r="G3346" t="s">
        <v>6935</v>
      </c>
      <c r="H3346" t="s">
        <v>16120</v>
      </c>
      <c r="I3346" s="4">
        <v>8000000</v>
      </c>
      <c r="J3346" s="4">
        <v>532190</v>
      </c>
      <c r="K3346">
        <v>6.8</v>
      </c>
      <c r="L3346">
        <v>1.66</v>
      </c>
      <c r="M3346" t="s">
        <v>69</v>
      </c>
      <c r="N3346" t="s">
        <v>16116</v>
      </c>
      <c r="O3346">
        <v>23</v>
      </c>
      <c r="P3346" t="s">
        <v>4480</v>
      </c>
      <c r="Q3346">
        <v>1000</v>
      </c>
      <c r="R3346" t="s">
        <v>16117</v>
      </c>
      <c r="S3346">
        <v>273</v>
      </c>
      <c r="T3346" t="s">
        <v>16119</v>
      </c>
      <c r="U3346">
        <v>200</v>
      </c>
      <c r="V3346">
        <v>0</v>
      </c>
      <c r="W3346">
        <v>1610</v>
      </c>
      <c r="X3346">
        <v>2</v>
      </c>
      <c r="Y3346">
        <v>5673</v>
      </c>
      <c r="Z3346">
        <v>23</v>
      </c>
      <c r="AA3346">
        <v>37</v>
      </c>
      <c r="AB3346" t="s">
        <v>16121</v>
      </c>
    </row>
    <row r="3347" spans="1:28" x14ac:dyDescent="0.3">
      <c r="A3347" s="4" t="s">
        <v>16124</v>
      </c>
      <c r="B3347" t="s">
        <v>67</v>
      </c>
      <c r="C3347" t="s">
        <v>86</v>
      </c>
      <c r="D3347" t="s">
        <v>58</v>
      </c>
      <c r="E3347">
        <v>1983</v>
      </c>
      <c r="F3347">
        <v>98</v>
      </c>
      <c r="G3347" t="s">
        <v>7038</v>
      </c>
      <c r="H3347" t="s">
        <v>16125</v>
      </c>
      <c r="I3347" s="4">
        <v>8000000</v>
      </c>
      <c r="J3347" s="4" t="s">
        <v>24161</v>
      </c>
      <c r="K3347">
        <v>4</v>
      </c>
      <c r="L3347">
        <v>1.85</v>
      </c>
      <c r="M3347" t="s">
        <v>612</v>
      </c>
      <c r="N3347" t="s">
        <v>16122</v>
      </c>
      <c r="O3347">
        <v>136</v>
      </c>
      <c r="P3347" t="s">
        <v>5619</v>
      </c>
      <c r="Q3347">
        <v>977</v>
      </c>
      <c r="R3347" t="s">
        <v>16123</v>
      </c>
      <c r="S3347">
        <v>649</v>
      </c>
      <c r="T3347" t="s">
        <v>3147</v>
      </c>
      <c r="U3347">
        <v>249</v>
      </c>
      <c r="V3347">
        <v>79</v>
      </c>
      <c r="W3347">
        <v>2413</v>
      </c>
      <c r="X3347">
        <v>0</v>
      </c>
      <c r="Y3347">
        <v>802</v>
      </c>
      <c r="Z3347">
        <v>17</v>
      </c>
      <c r="AA3347">
        <v>15</v>
      </c>
      <c r="AB3347" t="s">
        <v>16126</v>
      </c>
    </row>
    <row r="3348" spans="1:28" x14ac:dyDescent="0.3">
      <c r="A3348" s="4" t="s">
        <v>16130</v>
      </c>
      <c r="B3348" t="s">
        <v>67</v>
      </c>
      <c r="C3348" t="s">
        <v>1487</v>
      </c>
      <c r="D3348" t="s">
        <v>58</v>
      </c>
      <c r="E3348">
        <v>2009</v>
      </c>
      <c r="F3348">
        <v>75</v>
      </c>
      <c r="G3348" t="s">
        <v>655</v>
      </c>
      <c r="H3348" t="s">
        <v>16132</v>
      </c>
      <c r="I3348" s="4">
        <v>6500000</v>
      </c>
      <c r="J3348" s="4">
        <v>686383</v>
      </c>
      <c r="K3348">
        <v>7.7</v>
      </c>
      <c r="L3348">
        <v>1.85</v>
      </c>
      <c r="M3348" t="s">
        <v>4835</v>
      </c>
      <c r="N3348" t="s">
        <v>16127</v>
      </c>
      <c r="O3348">
        <v>45</v>
      </c>
      <c r="P3348" t="s">
        <v>16129</v>
      </c>
      <c r="Q3348">
        <v>61</v>
      </c>
      <c r="R3348" t="s">
        <v>16128</v>
      </c>
      <c r="S3348">
        <v>5</v>
      </c>
      <c r="T3348" t="s">
        <v>16131</v>
      </c>
      <c r="U3348">
        <v>4</v>
      </c>
      <c r="V3348">
        <v>11000</v>
      </c>
      <c r="W3348">
        <v>75</v>
      </c>
      <c r="X3348">
        <v>0</v>
      </c>
      <c r="Y3348">
        <v>22811</v>
      </c>
      <c r="Z3348">
        <v>118</v>
      </c>
      <c r="AA3348">
        <v>71</v>
      </c>
      <c r="AB3348" t="s">
        <v>16133</v>
      </c>
    </row>
    <row r="3349" spans="1:28" x14ac:dyDescent="0.3">
      <c r="A3349" s="4" t="s">
        <v>16136</v>
      </c>
      <c r="B3349" t="s">
        <v>67</v>
      </c>
      <c r="C3349" t="s">
        <v>68</v>
      </c>
      <c r="D3349" t="s">
        <v>58</v>
      </c>
      <c r="E3349">
        <v>2013</v>
      </c>
      <c r="F3349">
        <v>104</v>
      </c>
      <c r="G3349" t="s">
        <v>6197</v>
      </c>
      <c r="H3349" t="s">
        <v>16138</v>
      </c>
      <c r="I3349" s="4">
        <v>8000000</v>
      </c>
      <c r="J3349" s="4">
        <v>16168741</v>
      </c>
      <c r="K3349">
        <v>7.4</v>
      </c>
      <c r="L3349">
        <v>1.85</v>
      </c>
      <c r="M3349" t="s">
        <v>612</v>
      </c>
      <c r="N3349" t="s">
        <v>16134</v>
      </c>
      <c r="O3349">
        <v>109</v>
      </c>
      <c r="P3349" t="s">
        <v>1572</v>
      </c>
      <c r="Q3349">
        <v>480</v>
      </c>
      <c r="R3349" t="s">
        <v>16135</v>
      </c>
      <c r="S3349">
        <v>12</v>
      </c>
      <c r="T3349" t="s">
        <v>16137</v>
      </c>
      <c r="U3349">
        <v>7</v>
      </c>
      <c r="V3349">
        <v>43000</v>
      </c>
      <c r="W3349">
        <v>517</v>
      </c>
      <c r="X3349">
        <v>1</v>
      </c>
      <c r="Y3349">
        <v>99430</v>
      </c>
      <c r="Z3349">
        <v>283</v>
      </c>
      <c r="AA3349">
        <v>182</v>
      </c>
      <c r="AB3349" t="s">
        <v>16139</v>
      </c>
    </row>
    <row r="3350" spans="1:28" x14ac:dyDescent="0.3">
      <c r="A3350" s="4" t="s">
        <v>16141</v>
      </c>
      <c r="B3350" t="s">
        <v>67</v>
      </c>
      <c r="C3350" t="s">
        <v>68</v>
      </c>
      <c r="D3350" t="s">
        <v>58</v>
      </c>
      <c r="E3350">
        <v>2005</v>
      </c>
      <c r="F3350">
        <v>108</v>
      </c>
      <c r="G3350" t="s">
        <v>8908</v>
      </c>
      <c r="H3350" t="s">
        <v>16142</v>
      </c>
      <c r="I3350" s="4">
        <v>8000000</v>
      </c>
      <c r="J3350" s="4">
        <v>568695</v>
      </c>
      <c r="K3350">
        <v>6.5</v>
      </c>
      <c r="L3350">
        <v>2.35</v>
      </c>
      <c r="M3350" t="s">
        <v>612</v>
      </c>
      <c r="N3350" t="s">
        <v>16140</v>
      </c>
      <c r="O3350">
        <v>12</v>
      </c>
      <c r="P3350" t="s">
        <v>2394</v>
      </c>
      <c r="Q3350">
        <v>2000</v>
      </c>
      <c r="R3350" t="s">
        <v>10416</v>
      </c>
      <c r="S3350">
        <v>844</v>
      </c>
      <c r="T3350" t="s">
        <v>3301</v>
      </c>
      <c r="U3350">
        <v>710</v>
      </c>
      <c r="V3350">
        <v>412</v>
      </c>
      <c r="W3350">
        <v>3921</v>
      </c>
      <c r="X3350">
        <v>2</v>
      </c>
      <c r="Y3350">
        <v>16617</v>
      </c>
      <c r="Z3350">
        <v>74</v>
      </c>
      <c r="AA3350">
        <v>110</v>
      </c>
      <c r="AB3350" t="s">
        <v>16143</v>
      </c>
    </row>
    <row r="3351" spans="1:28" x14ac:dyDescent="0.3">
      <c r="A3351" s="4" t="s">
        <v>16146</v>
      </c>
      <c r="B3351" t="s">
        <v>67</v>
      </c>
      <c r="C3351" t="s">
        <v>68</v>
      </c>
      <c r="D3351" t="s">
        <v>58</v>
      </c>
      <c r="E3351">
        <v>2007</v>
      </c>
      <c r="F3351">
        <v>99</v>
      </c>
      <c r="G3351" t="s">
        <v>1954</v>
      </c>
      <c r="H3351" t="s">
        <v>16148</v>
      </c>
      <c r="I3351" s="4">
        <v>8000000</v>
      </c>
      <c r="J3351" s="4">
        <v>398420</v>
      </c>
      <c r="K3351">
        <v>6.4</v>
      </c>
      <c r="L3351">
        <v>2.35</v>
      </c>
      <c r="M3351" t="s">
        <v>612</v>
      </c>
      <c r="N3351" t="s">
        <v>16144</v>
      </c>
      <c r="O3351">
        <v>30</v>
      </c>
      <c r="P3351" t="s">
        <v>6275</v>
      </c>
      <c r="Q3351">
        <v>480</v>
      </c>
      <c r="R3351" t="s">
        <v>16145</v>
      </c>
      <c r="S3351">
        <v>257</v>
      </c>
      <c r="T3351" t="s">
        <v>16147</v>
      </c>
      <c r="U3351">
        <v>209</v>
      </c>
      <c r="V3351">
        <v>226</v>
      </c>
      <c r="W3351">
        <v>1234</v>
      </c>
      <c r="X3351">
        <v>3</v>
      </c>
      <c r="Y3351">
        <v>5049</v>
      </c>
      <c r="Z3351">
        <v>41</v>
      </c>
      <c r="AA3351">
        <v>48</v>
      </c>
      <c r="AB3351" t="s">
        <v>16149</v>
      </c>
    </row>
    <row r="3352" spans="1:28" x14ac:dyDescent="0.3">
      <c r="A3352" s="4" t="s">
        <v>16151</v>
      </c>
      <c r="B3352" t="s">
        <v>67</v>
      </c>
      <c r="C3352" t="s">
        <v>86</v>
      </c>
      <c r="D3352" t="s">
        <v>58</v>
      </c>
      <c r="E3352">
        <v>2012</v>
      </c>
      <c r="F3352">
        <v>180</v>
      </c>
      <c r="G3352" t="s">
        <v>241</v>
      </c>
      <c r="H3352" t="s">
        <v>16152</v>
      </c>
      <c r="I3352" s="4" t="s">
        <v>24161</v>
      </c>
      <c r="J3352" s="4" t="s">
        <v>24161</v>
      </c>
      <c r="K3352">
        <v>7.2</v>
      </c>
      <c r="L3352">
        <v>16</v>
      </c>
      <c r="M3352" t="s">
        <v>24161</v>
      </c>
      <c r="N3352" t="s">
        <v>16150</v>
      </c>
      <c r="O3352">
        <v>0</v>
      </c>
      <c r="P3352" t="s">
        <v>1835</v>
      </c>
      <c r="Q3352">
        <v>3000</v>
      </c>
      <c r="R3352" t="s">
        <v>621</v>
      </c>
      <c r="S3352">
        <v>2000</v>
      </c>
      <c r="T3352" t="s">
        <v>3530</v>
      </c>
      <c r="U3352">
        <v>844</v>
      </c>
      <c r="V3352">
        <v>434</v>
      </c>
      <c r="W3352">
        <v>6343</v>
      </c>
      <c r="X3352">
        <v>2</v>
      </c>
      <c r="Y3352">
        <v>2098</v>
      </c>
      <c r="Z3352">
        <v>17</v>
      </c>
      <c r="AA3352">
        <v>12</v>
      </c>
      <c r="AB3352" t="s">
        <v>16153</v>
      </c>
    </row>
    <row r="3353" spans="1:28" x14ac:dyDescent="0.3">
      <c r="A3353" s="4" t="s">
        <v>16156</v>
      </c>
      <c r="B3353" t="s">
        <v>67</v>
      </c>
      <c r="C3353" t="s">
        <v>68</v>
      </c>
      <c r="D3353" t="s">
        <v>58</v>
      </c>
      <c r="E3353">
        <v>2003</v>
      </c>
      <c r="F3353">
        <v>109</v>
      </c>
      <c r="G3353" t="s">
        <v>16155</v>
      </c>
      <c r="H3353" t="s">
        <v>16157</v>
      </c>
      <c r="I3353" s="4">
        <v>8000000</v>
      </c>
      <c r="J3353" s="4">
        <v>336456</v>
      </c>
      <c r="K3353">
        <v>5.6</v>
      </c>
      <c r="L3353">
        <v>1.85</v>
      </c>
      <c r="M3353" t="s">
        <v>612</v>
      </c>
      <c r="N3353" t="s">
        <v>16154</v>
      </c>
      <c r="O3353">
        <v>200</v>
      </c>
      <c r="P3353" t="s">
        <v>124</v>
      </c>
      <c r="Q3353">
        <v>21000</v>
      </c>
      <c r="R3353" t="s">
        <v>465</v>
      </c>
      <c r="S3353">
        <v>18000</v>
      </c>
      <c r="T3353" t="s">
        <v>1256</v>
      </c>
      <c r="U3353">
        <v>1000</v>
      </c>
      <c r="V3353">
        <v>494</v>
      </c>
      <c r="W3353">
        <v>41645</v>
      </c>
      <c r="X3353">
        <v>2</v>
      </c>
      <c r="Y3353">
        <v>7116</v>
      </c>
      <c r="Z3353">
        <v>66</v>
      </c>
      <c r="AA3353">
        <v>79</v>
      </c>
      <c r="AB3353" t="s">
        <v>16158</v>
      </c>
    </row>
    <row r="3354" spans="1:28" x14ac:dyDescent="0.3">
      <c r="A3354" s="4" t="s">
        <v>16159</v>
      </c>
      <c r="B3354" t="s">
        <v>67</v>
      </c>
      <c r="C3354" t="s">
        <v>86</v>
      </c>
      <c r="D3354" t="s">
        <v>58</v>
      </c>
      <c r="E3354">
        <v>1998</v>
      </c>
      <c r="F3354">
        <v>111</v>
      </c>
      <c r="G3354" t="s">
        <v>5605</v>
      </c>
      <c r="H3354" t="s">
        <v>16160</v>
      </c>
      <c r="I3354" s="4" t="s">
        <v>24161</v>
      </c>
      <c r="J3354" s="4">
        <v>146083</v>
      </c>
      <c r="K3354">
        <v>6.3</v>
      </c>
      <c r="L3354">
        <v>2.35</v>
      </c>
      <c r="M3354" t="s">
        <v>612</v>
      </c>
      <c r="N3354" t="s">
        <v>7078</v>
      </c>
      <c r="O3354">
        <v>2</v>
      </c>
      <c r="P3354" t="s">
        <v>1893</v>
      </c>
      <c r="Q3354">
        <v>735</v>
      </c>
      <c r="R3354" t="s">
        <v>2262</v>
      </c>
      <c r="S3354">
        <v>306</v>
      </c>
      <c r="T3354" t="s">
        <v>7376</v>
      </c>
      <c r="U3354">
        <v>227</v>
      </c>
      <c r="V3354">
        <v>75</v>
      </c>
      <c r="W3354">
        <v>1378</v>
      </c>
      <c r="X3354">
        <v>3</v>
      </c>
      <c r="Y3354">
        <v>1591</v>
      </c>
      <c r="Z3354">
        <v>36</v>
      </c>
      <c r="AA3354">
        <v>27</v>
      </c>
      <c r="AB3354" t="s">
        <v>16161</v>
      </c>
    </row>
    <row r="3355" spans="1:28" x14ac:dyDescent="0.3">
      <c r="A3355" s="4" t="s">
        <v>16164</v>
      </c>
      <c r="B3355" t="s">
        <v>67</v>
      </c>
      <c r="C3355" t="s">
        <v>295</v>
      </c>
      <c r="D3355" t="s">
        <v>24160</v>
      </c>
      <c r="E3355">
        <v>2006</v>
      </c>
      <c r="F3355">
        <v>93</v>
      </c>
      <c r="G3355" t="s">
        <v>14264</v>
      </c>
      <c r="H3355" t="s">
        <v>16166</v>
      </c>
      <c r="I3355" s="4">
        <v>8000000</v>
      </c>
      <c r="J3355" s="4">
        <v>298110</v>
      </c>
      <c r="K3355">
        <v>6.8</v>
      </c>
      <c r="L3355">
        <v>2.35</v>
      </c>
      <c r="M3355" t="s">
        <v>612</v>
      </c>
      <c r="N3355" t="s">
        <v>16162</v>
      </c>
      <c r="O3355">
        <v>8</v>
      </c>
      <c r="P3355" t="s">
        <v>16163</v>
      </c>
      <c r="Q3355">
        <v>553</v>
      </c>
      <c r="R3355" t="s">
        <v>2692</v>
      </c>
      <c r="S3355">
        <v>177</v>
      </c>
      <c r="T3355" t="s">
        <v>16165</v>
      </c>
      <c r="U3355">
        <v>33</v>
      </c>
      <c r="V3355">
        <v>0</v>
      </c>
      <c r="W3355">
        <v>786</v>
      </c>
      <c r="X3355">
        <v>1</v>
      </c>
      <c r="Y3355">
        <v>25055</v>
      </c>
      <c r="Z3355">
        <v>140</v>
      </c>
      <c r="AA3355">
        <v>98</v>
      </c>
      <c r="AB3355" t="s">
        <v>16167</v>
      </c>
    </row>
    <row r="3356" spans="1:28" x14ac:dyDescent="0.3">
      <c r="A3356" s="4" t="s">
        <v>16168</v>
      </c>
      <c r="B3356" t="s">
        <v>67</v>
      </c>
      <c r="C3356" t="s">
        <v>68</v>
      </c>
      <c r="D3356" t="s">
        <v>58</v>
      </c>
      <c r="E3356">
        <v>2005</v>
      </c>
      <c r="F3356">
        <v>99</v>
      </c>
      <c r="G3356" t="s">
        <v>1437</v>
      </c>
      <c r="H3356" t="s">
        <v>16169</v>
      </c>
      <c r="I3356" s="4">
        <v>8000000</v>
      </c>
      <c r="J3356" s="4">
        <v>127144</v>
      </c>
      <c r="K3356">
        <v>5.5</v>
      </c>
      <c r="L3356">
        <v>2.35</v>
      </c>
      <c r="M3356" t="s">
        <v>69</v>
      </c>
      <c r="N3356" t="s">
        <v>5478</v>
      </c>
      <c r="O3356">
        <v>387</v>
      </c>
      <c r="P3356" t="s">
        <v>1273</v>
      </c>
      <c r="Q3356">
        <v>8000</v>
      </c>
      <c r="R3356" t="s">
        <v>9561</v>
      </c>
      <c r="S3356">
        <v>489</v>
      </c>
      <c r="T3356" t="s">
        <v>5515</v>
      </c>
      <c r="U3356">
        <v>399</v>
      </c>
      <c r="V3356">
        <v>143</v>
      </c>
      <c r="W3356">
        <v>9608</v>
      </c>
      <c r="X3356">
        <v>4</v>
      </c>
      <c r="Y3356">
        <v>5159</v>
      </c>
      <c r="Z3356">
        <v>32</v>
      </c>
      <c r="AA3356">
        <v>27</v>
      </c>
      <c r="AB3356" t="s">
        <v>16170</v>
      </c>
    </row>
    <row r="3357" spans="1:28" x14ac:dyDescent="0.3">
      <c r="A3357" s="4" t="s">
        <v>16171</v>
      </c>
      <c r="B3357" t="s">
        <v>67</v>
      </c>
      <c r="C3357" t="s">
        <v>86</v>
      </c>
      <c r="D3357" t="s">
        <v>58</v>
      </c>
      <c r="E3357">
        <v>2010</v>
      </c>
      <c r="F3357">
        <v>98</v>
      </c>
      <c r="G3357" t="s">
        <v>1771</v>
      </c>
      <c r="H3357" t="s">
        <v>16172</v>
      </c>
      <c r="I3357" s="4">
        <v>8000000</v>
      </c>
      <c r="J3357" s="4">
        <v>117190</v>
      </c>
      <c r="K3357">
        <v>6.9</v>
      </c>
      <c r="L3357">
        <v>2.35</v>
      </c>
      <c r="M3357" t="s">
        <v>69</v>
      </c>
      <c r="N3357" t="s">
        <v>6959</v>
      </c>
      <c r="O3357">
        <v>36</v>
      </c>
      <c r="P3357" t="s">
        <v>135</v>
      </c>
      <c r="Q3357">
        <v>10000</v>
      </c>
      <c r="R3357" t="s">
        <v>752</v>
      </c>
      <c r="S3357">
        <v>692</v>
      </c>
      <c r="T3357" t="s">
        <v>14628</v>
      </c>
      <c r="U3357">
        <v>405</v>
      </c>
      <c r="V3357">
        <v>0</v>
      </c>
      <c r="W3357">
        <v>11770</v>
      </c>
      <c r="X3357">
        <v>4</v>
      </c>
      <c r="Y3357">
        <v>29994</v>
      </c>
      <c r="Z3357">
        <v>68</v>
      </c>
      <c r="AA3357">
        <v>86</v>
      </c>
      <c r="AB3357" t="s">
        <v>16173</v>
      </c>
    </row>
    <row r="3358" spans="1:28" x14ac:dyDescent="0.3">
      <c r="A3358" s="4" t="s">
        <v>16176</v>
      </c>
      <c r="B3358" t="s">
        <v>67</v>
      </c>
      <c r="C3358" t="s">
        <v>68</v>
      </c>
      <c r="D3358" t="s">
        <v>58</v>
      </c>
      <c r="E3358">
        <v>2008</v>
      </c>
      <c r="F3358">
        <v>95</v>
      </c>
      <c r="G3358" t="s">
        <v>6786</v>
      </c>
      <c r="H3358" t="s">
        <v>16177</v>
      </c>
      <c r="I3358" s="4">
        <v>8000000</v>
      </c>
      <c r="J3358" s="4">
        <v>108662</v>
      </c>
      <c r="K3358">
        <v>6</v>
      </c>
      <c r="L3358">
        <v>2.35</v>
      </c>
      <c r="M3358" t="s">
        <v>612</v>
      </c>
      <c r="N3358" t="s">
        <v>16174</v>
      </c>
      <c r="O3358">
        <v>3</v>
      </c>
      <c r="P3358" t="s">
        <v>5906</v>
      </c>
      <c r="Q3358">
        <v>905</v>
      </c>
      <c r="R3358" t="s">
        <v>16175</v>
      </c>
      <c r="S3358">
        <v>513</v>
      </c>
      <c r="T3358" t="s">
        <v>14899</v>
      </c>
      <c r="U3358">
        <v>448</v>
      </c>
      <c r="V3358">
        <v>3000</v>
      </c>
      <c r="W3358">
        <v>3185</v>
      </c>
      <c r="X3358">
        <v>0</v>
      </c>
      <c r="Y3358">
        <v>26849</v>
      </c>
      <c r="Z3358">
        <v>79</v>
      </c>
      <c r="AA3358">
        <v>107</v>
      </c>
      <c r="AB3358" t="s">
        <v>16178</v>
      </c>
    </row>
    <row r="3359" spans="1:28" x14ac:dyDescent="0.3">
      <c r="A3359" s="4" t="s">
        <v>24121</v>
      </c>
      <c r="B3359" t="s">
        <v>67</v>
      </c>
      <c r="C3359" t="s">
        <v>86</v>
      </c>
      <c r="D3359" t="s">
        <v>58</v>
      </c>
      <c r="E3359" t="s">
        <v>24161</v>
      </c>
      <c r="F3359">
        <v>142</v>
      </c>
      <c r="G3359" t="s">
        <v>241</v>
      </c>
      <c r="H3359" t="s">
        <v>16179</v>
      </c>
      <c r="I3359" s="4" t="s">
        <v>24161</v>
      </c>
      <c r="J3359" s="4" t="s">
        <v>24161</v>
      </c>
      <c r="K3359">
        <v>7.7</v>
      </c>
      <c r="L3359" t="s">
        <v>24161</v>
      </c>
      <c r="M3359" t="s">
        <v>24161</v>
      </c>
      <c r="N3359" t="s">
        <v>24161</v>
      </c>
      <c r="O3359" t="s">
        <v>24161</v>
      </c>
      <c r="P3359" t="s">
        <v>90</v>
      </c>
      <c r="Q3359">
        <v>27000</v>
      </c>
      <c r="R3359" t="s">
        <v>3698</v>
      </c>
      <c r="S3359">
        <v>698</v>
      </c>
      <c r="T3359" t="s">
        <v>3615</v>
      </c>
      <c r="U3359">
        <v>427</v>
      </c>
      <c r="V3359">
        <v>0</v>
      </c>
      <c r="W3359">
        <v>29196</v>
      </c>
      <c r="X3359">
        <v>2</v>
      </c>
      <c r="Y3359">
        <v>6053</v>
      </c>
      <c r="Z3359">
        <v>9</v>
      </c>
      <c r="AA3359">
        <v>33</v>
      </c>
      <c r="AB3359" t="s">
        <v>16180</v>
      </c>
    </row>
    <row r="3360" spans="1:28" x14ac:dyDescent="0.3">
      <c r="A3360" s="4" t="s">
        <v>16182</v>
      </c>
      <c r="B3360" t="s">
        <v>67</v>
      </c>
      <c r="C3360" t="s">
        <v>68</v>
      </c>
      <c r="D3360" t="s">
        <v>58</v>
      </c>
      <c r="E3360">
        <v>2006</v>
      </c>
      <c r="F3360">
        <v>107</v>
      </c>
      <c r="G3360" t="s">
        <v>2144</v>
      </c>
      <c r="H3360" t="s">
        <v>16183</v>
      </c>
      <c r="I3360" s="4">
        <v>8000000</v>
      </c>
      <c r="J3360" s="4">
        <v>53481</v>
      </c>
      <c r="K3360">
        <v>6.4</v>
      </c>
      <c r="L3360">
        <v>2.35</v>
      </c>
      <c r="M3360" t="s">
        <v>612</v>
      </c>
      <c r="N3360" t="s">
        <v>16181</v>
      </c>
      <c r="O3360">
        <v>53</v>
      </c>
      <c r="P3360" t="s">
        <v>821</v>
      </c>
      <c r="Q3360">
        <v>954</v>
      </c>
      <c r="R3360" t="s">
        <v>5728</v>
      </c>
      <c r="S3360">
        <v>551</v>
      </c>
      <c r="T3360" t="s">
        <v>4952</v>
      </c>
      <c r="U3360">
        <v>463</v>
      </c>
      <c r="V3360">
        <v>294</v>
      </c>
      <c r="W3360">
        <v>2512</v>
      </c>
      <c r="X3360">
        <v>5</v>
      </c>
      <c r="Y3360">
        <v>5557</v>
      </c>
      <c r="Z3360">
        <v>26</v>
      </c>
      <c r="AA3360">
        <v>34</v>
      </c>
      <c r="AB3360" t="s">
        <v>16184</v>
      </c>
    </row>
    <row r="3361" spans="1:28" x14ac:dyDescent="0.3">
      <c r="A3361" s="4" t="s">
        <v>16187</v>
      </c>
      <c r="B3361" t="s">
        <v>67</v>
      </c>
      <c r="C3361" t="s">
        <v>7085</v>
      </c>
      <c r="D3361" t="s">
        <v>58</v>
      </c>
      <c r="E3361">
        <v>2004</v>
      </c>
      <c r="F3361">
        <v>102</v>
      </c>
      <c r="G3361" t="s">
        <v>3138</v>
      </c>
      <c r="H3361" t="s">
        <v>16188</v>
      </c>
      <c r="I3361" s="4">
        <v>50000000</v>
      </c>
      <c r="J3361" s="4">
        <v>23106</v>
      </c>
      <c r="K3361">
        <v>6.6</v>
      </c>
      <c r="L3361">
        <v>1.66</v>
      </c>
      <c r="M3361" t="s">
        <v>5613</v>
      </c>
      <c r="N3361" t="s">
        <v>16185</v>
      </c>
      <c r="O3361">
        <v>346</v>
      </c>
      <c r="P3361" t="s">
        <v>2316</v>
      </c>
      <c r="Q3361">
        <v>947</v>
      </c>
      <c r="R3361" t="s">
        <v>16186</v>
      </c>
      <c r="S3361">
        <v>526</v>
      </c>
      <c r="T3361" t="s">
        <v>7241</v>
      </c>
      <c r="U3361">
        <v>488</v>
      </c>
      <c r="V3361">
        <v>532</v>
      </c>
      <c r="W3361">
        <v>2572</v>
      </c>
      <c r="X3361">
        <v>0</v>
      </c>
      <c r="Y3361">
        <v>9003</v>
      </c>
      <c r="Z3361">
        <v>100</v>
      </c>
      <c r="AA3361">
        <v>58</v>
      </c>
      <c r="AB3361" t="s">
        <v>16189</v>
      </c>
    </row>
    <row r="3362" spans="1:28" x14ac:dyDescent="0.3">
      <c r="A3362" s="4" t="s">
        <v>16193</v>
      </c>
      <c r="B3362" t="s">
        <v>67</v>
      </c>
      <c r="C3362" t="s">
        <v>3583</v>
      </c>
      <c r="D3362" t="s">
        <v>58</v>
      </c>
      <c r="E3362">
        <v>2014</v>
      </c>
      <c r="F3362">
        <v>97</v>
      </c>
      <c r="G3362" t="s">
        <v>19</v>
      </c>
      <c r="H3362" t="s">
        <v>24161</v>
      </c>
      <c r="I3362" s="4">
        <v>8000000</v>
      </c>
      <c r="J3362" s="4">
        <v>52961</v>
      </c>
      <c r="K3362">
        <v>5.3</v>
      </c>
      <c r="L3362">
        <v>2.35</v>
      </c>
      <c r="M3362" t="s">
        <v>612</v>
      </c>
      <c r="N3362" t="s">
        <v>16190</v>
      </c>
      <c r="O3362">
        <v>43</v>
      </c>
      <c r="P3362" t="s">
        <v>16192</v>
      </c>
      <c r="Q3362">
        <v>144</v>
      </c>
      <c r="R3362" t="s">
        <v>16191</v>
      </c>
      <c r="S3362">
        <v>63</v>
      </c>
      <c r="T3362" t="s">
        <v>16194</v>
      </c>
      <c r="U3362">
        <v>47</v>
      </c>
      <c r="V3362">
        <v>675</v>
      </c>
      <c r="W3362">
        <v>326</v>
      </c>
      <c r="X3362">
        <v>1</v>
      </c>
      <c r="Y3362">
        <v>2103</v>
      </c>
      <c r="Z3362">
        <v>56</v>
      </c>
      <c r="AA3362">
        <v>11</v>
      </c>
      <c r="AB3362" t="s">
        <v>16195</v>
      </c>
    </row>
    <row r="3363" spans="1:28" x14ac:dyDescent="0.3">
      <c r="A3363" s="4" t="s">
        <v>16199</v>
      </c>
      <c r="B3363" t="s">
        <v>703</v>
      </c>
      <c r="C3363" t="s">
        <v>704</v>
      </c>
      <c r="D3363" t="s">
        <v>58</v>
      </c>
      <c r="E3363">
        <v>1988</v>
      </c>
      <c r="F3363">
        <v>124</v>
      </c>
      <c r="G3363" t="s">
        <v>16197</v>
      </c>
      <c r="H3363" t="s">
        <v>16201</v>
      </c>
      <c r="I3363" s="4">
        <v>1100000000</v>
      </c>
      <c r="J3363" s="4">
        <v>439162</v>
      </c>
      <c r="K3363">
        <v>8.1</v>
      </c>
      <c r="L3363">
        <v>1.85</v>
      </c>
      <c r="M3363" t="s">
        <v>612</v>
      </c>
      <c r="N3363" t="s">
        <v>11416</v>
      </c>
      <c r="O3363">
        <v>78</v>
      </c>
      <c r="P3363" t="s">
        <v>16198</v>
      </c>
      <c r="Q3363">
        <v>6</v>
      </c>
      <c r="R3363" t="s">
        <v>16196</v>
      </c>
      <c r="S3363">
        <v>5</v>
      </c>
      <c r="T3363" t="s">
        <v>16200</v>
      </c>
      <c r="U3363">
        <v>4</v>
      </c>
      <c r="V3363">
        <v>0</v>
      </c>
      <c r="W3363">
        <v>28</v>
      </c>
      <c r="X3363">
        <v>0</v>
      </c>
      <c r="Y3363">
        <v>106160</v>
      </c>
      <c r="Z3363">
        <v>150</v>
      </c>
      <c r="AA3363">
        <v>430</v>
      </c>
      <c r="AB3363" t="s">
        <v>16202</v>
      </c>
    </row>
    <row r="3364" spans="1:28" x14ac:dyDescent="0.3">
      <c r="A3364" s="4" t="s">
        <v>16203</v>
      </c>
      <c r="B3364" t="s">
        <v>67</v>
      </c>
      <c r="C3364" t="s">
        <v>68</v>
      </c>
      <c r="D3364" t="s">
        <v>58</v>
      </c>
      <c r="E3364">
        <v>2007</v>
      </c>
      <c r="F3364">
        <v>97</v>
      </c>
      <c r="G3364" t="s">
        <v>361</v>
      </c>
      <c r="H3364" t="s">
        <v>16204</v>
      </c>
      <c r="I3364" s="4">
        <v>22000000</v>
      </c>
      <c r="J3364" s="4" t="s">
        <v>24161</v>
      </c>
      <c r="K3364">
        <v>5.9</v>
      </c>
      <c r="L3364">
        <v>2.35</v>
      </c>
      <c r="M3364" t="s">
        <v>612</v>
      </c>
      <c r="N3364" t="s">
        <v>6151</v>
      </c>
      <c r="O3364">
        <v>17</v>
      </c>
      <c r="P3364" t="s">
        <v>360</v>
      </c>
      <c r="Q3364">
        <v>23000</v>
      </c>
      <c r="R3364" t="s">
        <v>327</v>
      </c>
      <c r="S3364">
        <v>10000</v>
      </c>
      <c r="T3364" t="s">
        <v>713</v>
      </c>
      <c r="U3364">
        <v>1000</v>
      </c>
      <c r="V3364">
        <v>0</v>
      </c>
      <c r="W3364">
        <v>37457</v>
      </c>
      <c r="X3364">
        <v>2</v>
      </c>
      <c r="Y3364">
        <v>12078</v>
      </c>
      <c r="Z3364">
        <v>30</v>
      </c>
      <c r="AA3364">
        <v>31</v>
      </c>
      <c r="AB3364" t="s">
        <v>16205</v>
      </c>
    </row>
    <row r="3365" spans="1:28" x14ac:dyDescent="0.3">
      <c r="A3365" s="4" t="s">
        <v>16208</v>
      </c>
      <c r="B3365" t="s">
        <v>1486</v>
      </c>
      <c r="C3365" t="s">
        <v>295</v>
      </c>
      <c r="D3365" t="s">
        <v>58</v>
      </c>
      <c r="E3365">
        <v>2005</v>
      </c>
      <c r="F3365">
        <v>124</v>
      </c>
      <c r="G3365" t="s">
        <v>1655</v>
      </c>
      <c r="H3365" t="s">
        <v>16210</v>
      </c>
      <c r="I3365" s="4">
        <v>8000000</v>
      </c>
      <c r="J3365" s="4" t="s">
        <v>24161</v>
      </c>
      <c r="K3365">
        <v>7.7</v>
      </c>
      <c r="L3365">
        <v>2.35</v>
      </c>
      <c r="M3365" t="s">
        <v>122</v>
      </c>
      <c r="N3365" t="s">
        <v>16206</v>
      </c>
      <c r="O3365">
        <v>2</v>
      </c>
      <c r="P3365" t="s">
        <v>1080</v>
      </c>
      <c r="Q3365">
        <v>413</v>
      </c>
      <c r="R3365" t="s">
        <v>16207</v>
      </c>
      <c r="S3365">
        <v>265</v>
      </c>
      <c r="T3365" t="s">
        <v>16209</v>
      </c>
      <c r="U3365">
        <v>23</v>
      </c>
      <c r="V3365">
        <v>520</v>
      </c>
      <c r="W3365">
        <v>733</v>
      </c>
      <c r="X3365">
        <v>0</v>
      </c>
      <c r="Y3365">
        <v>4412</v>
      </c>
      <c r="Z3365">
        <v>20</v>
      </c>
      <c r="AA3365">
        <v>31</v>
      </c>
      <c r="AB3365" t="s">
        <v>16211</v>
      </c>
    </row>
    <row r="3366" spans="1:28" x14ac:dyDescent="0.3">
      <c r="A3366" s="4" t="s">
        <v>16214</v>
      </c>
      <c r="B3366" t="s">
        <v>67</v>
      </c>
      <c r="C3366" t="s">
        <v>68</v>
      </c>
      <c r="D3366" t="s">
        <v>58</v>
      </c>
      <c r="E3366">
        <v>2014</v>
      </c>
      <c r="F3366">
        <v>96</v>
      </c>
      <c r="G3366" t="s">
        <v>491</v>
      </c>
      <c r="H3366" t="s">
        <v>16215</v>
      </c>
      <c r="I3366" s="4">
        <v>8000000</v>
      </c>
      <c r="J3366" s="4" t="s">
        <v>24161</v>
      </c>
      <c r="K3366">
        <v>4.5999999999999996</v>
      </c>
      <c r="L3366" t="s">
        <v>24161</v>
      </c>
      <c r="M3366" t="s">
        <v>612</v>
      </c>
      <c r="N3366" t="s">
        <v>16212</v>
      </c>
      <c r="O3366">
        <v>2</v>
      </c>
      <c r="P3366" t="s">
        <v>16213</v>
      </c>
      <c r="Q3366">
        <v>31000</v>
      </c>
      <c r="R3366" t="s">
        <v>14014</v>
      </c>
      <c r="S3366">
        <v>920</v>
      </c>
      <c r="T3366" t="s">
        <v>5448</v>
      </c>
      <c r="U3366">
        <v>600</v>
      </c>
      <c r="V3366">
        <v>438</v>
      </c>
      <c r="W3366">
        <v>33858</v>
      </c>
      <c r="X3366">
        <v>6</v>
      </c>
      <c r="Y3366">
        <v>1965</v>
      </c>
      <c r="Z3366">
        <v>21</v>
      </c>
      <c r="AA3366">
        <v>24</v>
      </c>
      <c r="AB3366" t="s">
        <v>16216</v>
      </c>
    </row>
    <row r="3367" spans="1:28" x14ac:dyDescent="0.3">
      <c r="A3367" s="4" t="s">
        <v>16219</v>
      </c>
      <c r="B3367" t="s">
        <v>11679</v>
      </c>
      <c r="C3367" t="s">
        <v>918</v>
      </c>
      <c r="D3367" t="s">
        <v>58</v>
      </c>
      <c r="E3367">
        <v>2013</v>
      </c>
      <c r="F3367">
        <v>114</v>
      </c>
      <c r="G3367" t="s">
        <v>2716</v>
      </c>
      <c r="H3367" t="s">
        <v>24161</v>
      </c>
      <c r="I3367" s="4" t="s">
        <v>24161</v>
      </c>
      <c r="J3367" s="4">
        <v>50000</v>
      </c>
      <c r="K3367">
        <v>5.0999999999999996</v>
      </c>
      <c r="L3367">
        <v>2.35</v>
      </c>
      <c r="M3367" t="s">
        <v>24161</v>
      </c>
      <c r="N3367" t="s">
        <v>6763</v>
      </c>
      <c r="O3367">
        <v>29</v>
      </c>
      <c r="P3367" t="s">
        <v>16218</v>
      </c>
      <c r="Q3367">
        <v>163</v>
      </c>
      <c r="R3367" t="s">
        <v>16217</v>
      </c>
      <c r="S3367">
        <v>20</v>
      </c>
      <c r="T3367" t="s">
        <v>16220</v>
      </c>
      <c r="U3367">
        <v>11</v>
      </c>
      <c r="V3367">
        <v>81</v>
      </c>
      <c r="W3367">
        <v>219</v>
      </c>
      <c r="X3367">
        <v>2</v>
      </c>
      <c r="Y3367">
        <v>322</v>
      </c>
      <c r="Z3367">
        <v>11</v>
      </c>
      <c r="AA3367">
        <v>2</v>
      </c>
      <c r="AB3367" t="s">
        <v>16221</v>
      </c>
    </row>
    <row r="3368" spans="1:28" x14ac:dyDescent="0.3">
      <c r="A3368" s="4" t="s">
        <v>16223</v>
      </c>
      <c r="B3368" t="s">
        <v>67</v>
      </c>
      <c r="C3368" t="s">
        <v>86</v>
      </c>
      <c r="D3368" t="s">
        <v>58</v>
      </c>
      <c r="E3368">
        <v>2005</v>
      </c>
      <c r="F3368">
        <v>90</v>
      </c>
      <c r="G3368" t="s">
        <v>1437</v>
      </c>
      <c r="H3368" t="s">
        <v>16225</v>
      </c>
      <c r="I3368" s="4">
        <v>7900000</v>
      </c>
      <c r="J3368" s="4">
        <v>671240</v>
      </c>
      <c r="K3368">
        <v>6.9</v>
      </c>
      <c r="L3368">
        <v>2.35</v>
      </c>
      <c r="M3368" t="s">
        <v>612</v>
      </c>
      <c r="N3368" t="s">
        <v>16222</v>
      </c>
      <c r="O3368">
        <v>21</v>
      </c>
      <c r="P3368" t="s">
        <v>5274</v>
      </c>
      <c r="Q3368">
        <v>186</v>
      </c>
      <c r="R3368" t="s">
        <v>5302</v>
      </c>
      <c r="S3368">
        <v>119</v>
      </c>
      <c r="T3368" t="s">
        <v>16224</v>
      </c>
      <c r="U3368">
        <v>112</v>
      </c>
      <c r="V3368">
        <v>0</v>
      </c>
      <c r="W3368">
        <v>619</v>
      </c>
      <c r="X3368">
        <v>0</v>
      </c>
      <c r="Y3368">
        <v>23023</v>
      </c>
      <c r="Z3368">
        <v>85</v>
      </c>
      <c r="AA3368">
        <v>149</v>
      </c>
      <c r="AB3368" t="s">
        <v>16226</v>
      </c>
    </row>
    <row r="3369" spans="1:28" x14ac:dyDescent="0.3">
      <c r="A3369" s="4" t="s">
        <v>16229</v>
      </c>
      <c r="B3369" t="s">
        <v>67</v>
      </c>
      <c r="C3369" t="s">
        <v>68</v>
      </c>
      <c r="D3369" t="s">
        <v>58</v>
      </c>
      <c r="E3369">
        <v>2016</v>
      </c>
      <c r="F3369">
        <v>104</v>
      </c>
      <c r="G3369" t="s">
        <v>19</v>
      </c>
      <c r="H3369" t="s">
        <v>24161</v>
      </c>
      <c r="I3369" s="4">
        <v>8000000</v>
      </c>
      <c r="J3369" s="4" t="s">
        <v>24161</v>
      </c>
      <c r="K3369">
        <v>8</v>
      </c>
      <c r="L3369">
        <v>2.35</v>
      </c>
      <c r="M3369" t="s">
        <v>69</v>
      </c>
      <c r="N3369" t="s">
        <v>6246</v>
      </c>
      <c r="O3369">
        <v>78</v>
      </c>
      <c r="P3369" t="s">
        <v>16228</v>
      </c>
      <c r="Q3369">
        <v>502</v>
      </c>
      <c r="R3369" t="s">
        <v>16227</v>
      </c>
      <c r="S3369">
        <v>206</v>
      </c>
      <c r="T3369" t="s">
        <v>16230</v>
      </c>
      <c r="U3369">
        <v>189</v>
      </c>
      <c r="V3369">
        <v>205</v>
      </c>
      <c r="W3369">
        <v>1546</v>
      </c>
      <c r="X3369">
        <v>0</v>
      </c>
      <c r="Y3369">
        <v>63</v>
      </c>
      <c r="Z3369">
        <v>5</v>
      </c>
      <c r="AA3369">
        <v>5</v>
      </c>
      <c r="AB3369" t="s">
        <v>16231</v>
      </c>
    </row>
    <row r="3370" spans="1:28" x14ac:dyDescent="0.3">
      <c r="A3370" s="4" t="s">
        <v>16232</v>
      </c>
      <c r="B3370" t="s">
        <v>67</v>
      </c>
      <c r="C3370" t="s">
        <v>1487</v>
      </c>
      <c r="D3370" t="s">
        <v>58</v>
      </c>
      <c r="E3370">
        <v>2003</v>
      </c>
      <c r="F3370">
        <v>102</v>
      </c>
      <c r="G3370" t="s">
        <v>2161</v>
      </c>
      <c r="H3370" t="s">
        <v>16234</v>
      </c>
      <c r="I3370" s="4" t="s">
        <v>24161</v>
      </c>
      <c r="J3370" s="4">
        <v>10105505</v>
      </c>
      <c r="K3370">
        <v>6.8</v>
      </c>
      <c r="L3370">
        <v>1.85</v>
      </c>
      <c r="M3370" t="s">
        <v>612</v>
      </c>
      <c r="N3370" t="s">
        <v>16090</v>
      </c>
      <c r="O3370">
        <v>341</v>
      </c>
      <c r="P3370" t="s">
        <v>3530</v>
      </c>
      <c r="Q3370">
        <v>844</v>
      </c>
      <c r="R3370" t="s">
        <v>10500</v>
      </c>
      <c r="S3370">
        <v>521</v>
      </c>
      <c r="T3370" t="s">
        <v>16233</v>
      </c>
      <c r="U3370">
        <v>15</v>
      </c>
      <c r="V3370">
        <v>0</v>
      </c>
      <c r="W3370">
        <v>1389</v>
      </c>
      <c r="X3370">
        <v>0</v>
      </c>
      <c r="Y3370">
        <v>35065</v>
      </c>
      <c r="Z3370">
        <v>160</v>
      </c>
      <c r="AA3370">
        <v>288</v>
      </c>
      <c r="AB3370" t="s">
        <v>16235</v>
      </c>
    </row>
    <row r="3371" spans="1:28" x14ac:dyDescent="0.3">
      <c r="A3371" s="4" t="s">
        <v>16238</v>
      </c>
      <c r="B3371" t="s">
        <v>67</v>
      </c>
      <c r="C3371" t="s">
        <v>86</v>
      </c>
      <c r="D3371" t="s">
        <v>58</v>
      </c>
      <c r="E3371">
        <v>2013</v>
      </c>
      <c r="F3371">
        <v>93</v>
      </c>
      <c r="G3371" t="s">
        <v>803</v>
      </c>
      <c r="H3371" t="s">
        <v>16240</v>
      </c>
      <c r="I3371" s="4" t="s">
        <v>24161</v>
      </c>
      <c r="J3371" s="4" t="s">
        <v>24161</v>
      </c>
      <c r="K3371">
        <v>5.4</v>
      </c>
      <c r="L3371">
        <v>2.35</v>
      </c>
      <c r="M3371" t="s">
        <v>612</v>
      </c>
      <c r="N3371" t="s">
        <v>16236</v>
      </c>
      <c r="O3371">
        <v>16</v>
      </c>
      <c r="P3371" t="s">
        <v>4539</v>
      </c>
      <c r="Q3371">
        <v>1000</v>
      </c>
      <c r="R3371" t="s">
        <v>16237</v>
      </c>
      <c r="S3371">
        <v>524</v>
      </c>
      <c r="T3371" t="s">
        <v>16239</v>
      </c>
      <c r="U3371">
        <v>376</v>
      </c>
      <c r="V3371">
        <v>0</v>
      </c>
      <c r="W3371">
        <v>2284</v>
      </c>
      <c r="X3371">
        <v>2</v>
      </c>
      <c r="Y3371">
        <v>3740</v>
      </c>
      <c r="Z3371">
        <v>25</v>
      </c>
      <c r="AA3371">
        <v>13</v>
      </c>
      <c r="AB3371" t="s">
        <v>16241</v>
      </c>
    </row>
    <row r="3372" spans="1:28" x14ac:dyDescent="0.3">
      <c r="A3372" s="4" t="s">
        <v>16243</v>
      </c>
      <c r="B3372" t="s">
        <v>67</v>
      </c>
      <c r="C3372" t="s">
        <v>397</v>
      </c>
      <c r="D3372" t="s">
        <v>58</v>
      </c>
      <c r="E3372">
        <v>1989</v>
      </c>
      <c r="F3372">
        <v>90</v>
      </c>
      <c r="G3372" t="s">
        <v>3491</v>
      </c>
      <c r="H3372" t="s">
        <v>16245</v>
      </c>
      <c r="I3372" s="4">
        <v>10000000</v>
      </c>
      <c r="J3372" s="4">
        <v>882290</v>
      </c>
      <c r="K3372">
        <v>6.5</v>
      </c>
      <c r="L3372">
        <v>1.33</v>
      </c>
      <c r="M3372" t="s">
        <v>612</v>
      </c>
      <c r="N3372" t="s">
        <v>16242</v>
      </c>
      <c r="O3372">
        <v>73</v>
      </c>
      <c r="P3372" t="s">
        <v>497</v>
      </c>
      <c r="Q3372">
        <v>848</v>
      </c>
      <c r="R3372" t="s">
        <v>5284</v>
      </c>
      <c r="S3372">
        <v>643</v>
      </c>
      <c r="T3372" t="s">
        <v>16244</v>
      </c>
      <c r="U3372">
        <v>26</v>
      </c>
      <c r="V3372">
        <v>999</v>
      </c>
      <c r="W3372">
        <v>1526</v>
      </c>
      <c r="X3372">
        <v>2</v>
      </c>
      <c r="Y3372">
        <v>4792</v>
      </c>
      <c r="Z3372">
        <v>21</v>
      </c>
      <c r="AA3372">
        <v>43</v>
      </c>
      <c r="AB3372" t="s">
        <v>16246</v>
      </c>
    </row>
    <row r="3373" spans="1:28" x14ac:dyDescent="0.3">
      <c r="A3373" s="4" t="s">
        <v>16250</v>
      </c>
      <c r="B3373" t="s">
        <v>67</v>
      </c>
      <c r="C3373" t="s">
        <v>68</v>
      </c>
      <c r="D3373" t="s">
        <v>58</v>
      </c>
      <c r="E3373">
        <v>2016</v>
      </c>
      <c r="F3373">
        <v>106</v>
      </c>
      <c r="G3373" t="s">
        <v>4</v>
      </c>
      <c r="H3373" t="s">
        <v>16252</v>
      </c>
      <c r="I3373" s="4">
        <v>8000000</v>
      </c>
      <c r="J3373" s="4" t="s">
        <v>24161</v>
      </c>
      <c r="K3373">
        <v>4.2</v>
      </c>
      <c r="L3373" t="s">
        <v>24161</v>
      </c>
      <c r="M3373" t="s">
        <v>612</v>
      </c>
      <c r="N3373" t="s">
        <v>16247</v>
      </c>
      <c r="O3373">
        <v>155</v>
      </c>
      <c r="P3373" t="s">
        <v>16249</v>
      </c>
      <c r="Q3373">
        <v>981</v>
      </c>
      <c r="R3373" t="s">
        <v>16248</v>
      </c>
      <c r="S3373">
        <v>505</v>
      </c>
      <c r="T3373" t="s">
        <v>16251</v>
      </c>
      <c r="U3373">
        <v>391</v>
      </c>
      <c r="V3373">
        <v>689</v>
      </c>
      <c r="W3373">
        <v>2741</v>
      </c>
      <c r="X3373">
        <v>0</v>
      </c>
      <c r="Y3373">
        <v>662</v>
      </c>
      <c r="Z3373">
        <v>15</v>
      </c>
      <c r="AA3373">
        <v>14</v>
      </c>
      <c r="AB3373" t="s">
        <v>16253</v>
      </c>
    </row>
    <row r="3374" spans="1:28" x14ac:dyDescent="0.3">
      <c r="A3374" s="4" t="s">
        <v>16255</v>
      </c>
      <c r="B3374" t="s">
        <v>67</v>
      </c>
      <c r="C3374" t="s">
        <v>68</v>
      </c>
      <c r="D3374" t="s">
        <v>58</v>
      </c>
      <c r="E3374">
        <v>1989</v>
      </c>
      <c r="F3374">
        <v>99</v>
      </c>
      <c r="G3374" t="s">
        <v>3942</v>
      </c>
      <c r="H3374" t="s">
        <v>16257</v>
      </c>
      <c r="I3374" s="4">
        <v>7500000</v>
      </c>
      <c r="J3374" s="4">
        <v>106593296</v>
      </c>
      <c r="K3374">
        <v>7.4</v>
      </c>
      <c r="L3374">
        <v>1.85</v>
      </c>
      <c r="M3374" t="s">
        <v>122</v>
      </c>
      <c r="N3374" t="s">
        <v>6246</v>
      </c>
      <c r="O3374">
        <v>78</v>
      </c>
      <c r="P3374" t="s">
        <v>493</v>
      </c>
      <c r="Q3374">
        <v>11000</v>
      </c>
      <c r="R3374" t="s">
        <v>16254</v>
      </c>
      <c r="S3374">
        <v>509</v>
      </c>
      <c r="T3374" t="s">
        <v>16256</v>
      </c>
      <c r="U3374">
        <v>325</v>
      </c>
      <c r="V3374">
        <v>3000</v>
      </c>
      <c r="W3374">
        <v>12619</v>
      </c>
      <c r="X3374">
        <v>1</v>
      </c>
      <c r="Y3374">
        <v>72324</v>
      </c>
      <c r="Z3374">
        <v>61</v>
      </c>
      <c r="AA3374">
        <v>134</v>
      </c>
      <c r="AB3374" t="s">
        <v>16258</v>
      </c>
    </row>
    <row r="3375" spans="1:28" x14ac:dyDescent="0.3">
      <c r="A3375" s="4" t="s">
        <v>16259</v>
      </c>
      <c r="B3375" t="s">
        <v>67</v>
      </c>
      <c r="C3375" t="s">
        <v>68</v>
      </c>
      <c r="D3375" t="s">
        <v>58</v>
      </c>
      <c r="E3375">
        <v>1997</v>
      </c>
      <c r="F3375">
        <v>115</v>
      </c>
      <c r="G3375" t="s">
        <v>2545</v>
      </c>
      <c r="H3375" t="s">
        <v>16260</v>
      </c>
      <c r="I3375" s="4">
        <v>7500000</v>
      </c>
      <c r="J3375" s="4">
        <v>43490057</v>
      </c>
      <c r="K3375">
        <v>6.9</v>
      </c>
      <c r="L3375">
        <v>1.85</v>
      </c>
      <c r="M3375" t="s">
        <v>612</v>
      </c>
      <c r="N3375" t="s">
        <v>7777</v>
      </c>
      <c r="O3375">
        <v>88</v>
      </c>
      <c r="P3375" t="s">
        <v>1778</v>
      </c>
      <c r="Q3375">
        <v>1000</v>
      </c>
      <c r="R3375" t="s">
        <v>1562</v>
      </c>
      <c r="S3375">
        <v>1000</v>
      </c>
      <c r="T3375" t="s">
        <v>661</v>
      </c>
      <c r="U3375">
        <v>890</v>
      </c>
      <c r="V3375">
        <v>508</v>
      </c>
      <c r="W3375">
        <v>4737</v>
      </c>
      <c r="X3375">
        <v>6</v>
      </c>
      <c r="Y3375">
        <v>5275</v>
      </c>
      <c r="Z3375">
        <v>34</v>
      </c>
      <c r="AA3375">
        <v>30</v>
      </c>
      <c r="AB3375" t="s">
        <v>16261</v>
      </c>
    </row>
    <row r="3376" spans="1:28" x14ac:dyDescent="0.3">
      <c r="A3376" s="4" t="s">
        <v>16265</v>
      </c>
      <c r="B3376" t="s">
        <v>7236</v>
      </c>
      <c r="C3376" t="s">
        <v>3869</v>
      </c>
      <c r="D3376" t="s">
        <v>58</v>
      </c>
      <c r="E3376">
        <v>1995</v>
      </c>
      <c r="F3376">
        <v>89</v>
      </c>
      <c r="G3376" t="s">
        <v>2155</v>
      </c>
      <c r="H3376" t="s">
        <v>16267</v>
      </c>
      <c r="I3376" s="4">
        <v>7500000</v>
      </c>
      <c r="J3376" s="4">
        <v>32333860</v>
      </c>
      <c r="K3376">
        <v>6.7</v>
      </c>
      <c r="L3376">
        <v>2.35</v>
      </c>
      <c r="M3376" t="s">
        <v>612</v>
      </c>
      <c r="N3376" t="s">
        <v>16262</v>
      </c>
      <c r="O3376">
        <v>7</v>
      </c>
      <c r="P3376" t="s">
        <v>16264</v>
      </c>
      <c r="Q3376">
        <v>186</v>
      </c>
      <c r="R3376" t="s">
        <v>16263</v>
      </c>
      <c r="S3376">
        <v>147</v>
      </c>
      <c r="T3376" t="s">
        <v>16266</v>
      </c>
      <c r="U3376">
        <v>36</v>
      </c>
      <c r="V3376">
        <v>0</v>
      </c>
      <c r="W3376">
        <v>407</v>
      </c>
      <c r="X3376">
        <v>1</v>
      </c>
      <c r="Y3376">
        <v>29843</v>
      </c>
      <c r="Z3376">
        <v>62</v>
      </c>
      <c r="AA3376">
        <v>81</v>
      </c>
      <c r="AB3376" t="s">
        <v>16268</v>
      </c>
    </row>
    <row r="3377" spans="1:28" x14ac:dyDescent="0.3">
      <c r="A3377" s="4" t="s">
        <v>16272</v>
      </c>
      <c r="B3377" t="s">
        <v>1486</v>
      </c>
      <c r="C3377" t="s">
        <v>1487</v>
      </c>
      <c r="D3377" t="s">
        <v>58</v>
      </c>
      <c r="E3377">
        <v>2014</v>
      </c>
      <c r="F3377">
        <v>101</v>
      </c>
      <c r="G3377" t="s">
        <v>16271</v>
      </c>
      <c r="H3377" t="s">
        <v>16274</v>
      </c>
      <c r="I3377" s="4">
        <v>7700000</v>
      </c>
      <c r="J3377" s="4" t="s">
        <v>24161</v>
      </c>
      <c r="K3377">
        <v>7.3</v>
      </c>
      <c r="L3377">
        <v>2.35</v>
      </c>
      <c r="M3377" t="s">
        <v>24161</v>
      </c>
      <c r="N3377" t="s">
        <v>16269</v>
      </c>
      <c r="O3377">
        <v>2</v>
      </c>
      <c r="P3377" t="s">
        <v>2840</v>
      </c>
      <c r="Q3377">
        <v>10000</v>
      </c>
      <c r="R3377" t="s">
        <v>16270</v>
      </c>
      <c r="S3377">
        <v>154</v>
      </c>
      <c r="T3377" t="s">
        <v>16273</v>
      </c>
      <c r="U3377">
        <v>40</v>
      </c>
      <c r="V3377">
        <v>2000</v>
      </c>
      <c r="W3377">
        <v>10218</v>
      </c>
      <c r="X3377">
        <v>0</v>
      </c>
      <c r="Y3377">
        <v>4035</v>
      </c>
      <c r="Z3377">
        <v>102</v>
      </c>
      <c r="AA3377">
        <v>19</v>
      </c>
      <c r="AB3377" t="s">
        <v>16275</v>
      </c>
    </row>
    <row r="3378" spans="1:28" x14ac:dyDescent="0.3">
      <c r="A3378" s="4" t="s">
        <v>16276</v>
      </c>
      <c r="B3378" t="s">
        <v>67</v>
      </c>
      <c r="C3378" t="s">
        <v>68</v>
      </c>
      <c r="D3378" t="s">
        <v>58</v>
      </c>
      <c r="E3378">
        <v>2005</v>
      </c>
      <c r="F3378">
        <v>92</v>
      </c>
      <c r="G3378" t="s">
        <v>2545</v>
      </c>
      <c r="H3378" t="s">
        <v>16278</v>
      </c>
      <c r="I3378" s="4">
        <v>6500000</v>
      </c>
      <c r="J3378" s="4">
        <v>24792061</v>
      </c>
      <c r="K3378">
        <v>7.6</v>
      </c>
      <c r="L3378">
        <v>2.35</v>
      </c>
      <c r="M3378" t="s">
        <v>612</v>
      </c>
      <c r="N3378" t="s">
        <v>8178</v>
      </c>
      <c r="O3378">
        <v>655</v>
      </c>
      <c r="P3378" t="s">
        <v>109</v>
      </c>
      <c r="Q3378">
        <v>24000</v>
      </c>
      <c r="R3378" t="s">
        <v>8504</v>
      </c>
      <c r="S3378">
        <v>829</v>
      </c>
      <c r="T3378" t="s">
        <v>16277</v>
      </c>
      <c r="U3378">
        <v>88</v>
      </c>
      <c r="V3378">
        <v>0</v>
      </c>
      <c r="W3378">
        <v>25092</v>
      </c>
      <c r="X3378">
        <v>0</v>
      </c>
      <c r="Y3378">
        <v>191998</v>
      </c>
      <c r="Z3378">
        <v>239</v>
      </c>
      <c r="AA3378">
        <v>323</v>
      </c>
      <c r="AB3378" t="s">
        <v>16279</v>
      </c>
    </row>
    <row r="3379" spans="1:28" x14ac:dyDescent="0.3">
      <c r="A3379" s="4" t="s">
        <v>16281</v>
      </c>
      <c r="B3379" t="s">
        <v>67</v>
      </c>
      <c r="C3379" t="s">
        <v>68</v>
      </c>
      <c r="D3379" t="s">
        <v>58</v>
      </c>
      <c r="E3379">
        <v>2007</v>
      </c>
      <c r="F3379">
        <v>94</v>
      </c>
      <c r="G3379" t="s">
        <v>23</v>
      </c>
      <c r="H3379" t="s">
        <v>16283</v>
      </c>
      <c r="I3379" s="4">
        <v>10000000</v>
      </c>
      <c r="J3379" s="4">
        <v>17544812</v>
      </c>
      <c r="K3379">
        <v>5.4</v>
      </c>
      <c r="L3379">
        <v>2.35</v>
      </c>
      <c r="M3379" t="s">
        <v>612</v>
      </c>
      <c r="N3379" t="s">
        <v>16280</v>
      </c>
      <c r="O3379">
        <v>0</v>
      </c>
      <c r="P3379" t="s">
        <v>3725</v>
      </c>
      <c r="Q3379">
        <v>1000</v>
      </c>
      <c r="R3379" t="s">
        <v>14489</v>
      </c>
      <c r="S3379">
        <v>683</v>
      </c>
      <c r="T3379" t="s">
        <v>16282</v>
      </c>
      <c r="U3379">
        <v>658</v>
      </c>
      <c r="V3379">
        <v>0</v>
      </c>
      <c r="W3379">
        <v>4707</v>
      </c>
      <c r="X3379">
        <v>0</v>
      </c>
      <c r="Y3379">
        <v>69989</v>
      </c>
      <c r="Z3379">
        <v>252</v>
      </c>
      <c r="AA3379">
        <v>384</v>
      </c>
      <c r="AB3379" t="s">
        <v>16284</v>
      </c>
    </row>
    <row r="3380" spans="1:28" x14ac:dyDescent="0.3">
      <c r="A3380" s="4" t="s">
        <v>16285</v>
      </c>
      <c r="B3380" t="s">
        <v>67</v>
      </c>
      <c r="C3380" t="s">
        <v>86</v>
      </c>
      <c r="D3380" t="s">
        <v>58</v>
      </c>
      <c r="E3380">
        <v>2009</v>
      </c>
      <c r="F3380">
        <v>100</v>
      </c>
      <c r="G3380" t="s">
        <v>19</v>
      </c>
      <c r="H3380" t="s">
        <v>16287</v>
      </c>
      <c r="I3380" s="4">
        <v>4500000</v>
      </c>
      <c r="J3380" s="4">
        <v>12574715</v>
      </c>
      <c r="K3380">
        <v>7.3</v>
      </c>
      <c r="L3380">
        <v>2.35</v>
      </c>
      <c r="M3380" t="s">
        <v>69</v>
      </c>
      <c r="N3380" t="s">
        <v>12981</v>
      </c>
      <c r="O3380">
        <v>92</v>
      </c>
      <c r="P3380" t="s">
        <v>757</v>
      </c>
      <c r="Q3380">
        <v>3000</v>
      </c>
      <c r="R3380" t="s">
        <v>2038</v>
      </c>
      <c r="S3380">
        <v>766</v>
      </c>
      <c r="T3380" t="s">
        <v>16286</v>
      </c>
      <c r="U3380">
        <v>221</v>
      </c>
      <c r="V3380">
        <v>12000</v>
      </c>
      <c r="W3380">
        <v>4198</v>
      </c>
      <c r="X3380">
        <v>0</v>
      </c>
      <c r="Y3380">
        <v>112138</v>
      </c>
      <c r="Z3380">
        <v>278</v>
      </c>
      <c r="AA3380">
        <v>237</v>
      </c>
      <c r="AB3380" t="s">
        <v>16288</v>
      </c>
    </row>
    <row r="3381" spans="1:28" x14ac:dyDescent="0.3">
      <c r="A3381" s="4" t="s">
        <v>16289</v>
      </c>
      <c r="B3381" t="s">
        <v>67</v>
      </c>
      <c r="C3381" t="s">
        <v>68</v>
      </c>
      <c r="D3381" t="s">
        <v>58</v>
      </c>
      <c r="E3381">
        <v>2005</v>
      </c>
      <c r="F3381">
        <v>106</v>
      </c>
      <c r="G3381" t="s">
        <v>241</v>
      </c>
      <c r="H3381" t="s">
        <v>16290</v>
      </c>
      <c r="I3381" s="4" t="s">
        <v>24161</v>
      </c>
      <c r="J3381" s="4">
        <v>10281585</v>
      </c>
      <c r="K3381">
        <v>6.4</v>
      </c>
      <c r="L3381">
        <v>2.35</v>
      </c>
      <c r="M3381" t="s">
        <v>612</v>
      </c>
      <c r="N3381" t="s">
        <v>11625</v>
      </c>
      <c r="O3381">
        <v>14</v>
      </c>
      <c r="P3381" t="s">
        <v>1568</v>
      </c>
      <c r="Q3381">
        <v>827</v>
      </c>
      <c r="R3381" t="s">
        <v>6819</v>
      </c>
      <c r="S3381">
        <v>545</v>
      </c>
      <c r="T3381" t="s">
        <v>12266</v>
      </c>
      <c r="U3381">
        <v>161</v>
      </c>
      <c r="V3381">
        <v>1000</v>
      </c>
      <c r="W3381">
        <v>1871</v>
      </c>
      <c r="X3381">
        <v>3</v>
      </c>
      <c r="Y3381">
        <v>21225</v>
      </c>
      <c r="Z3381">
        <v>124</v>
      </c>
      <c r="AA3381">
        <v>268</v>
      </c>
      <c r="AB3381" t="s">
        <v>16291</v>
      </c>
    </row>
    <row r="3382" spans="1:28" x14ac:dyDescent="0.3">
      <c r="A3382" s="4" t="s">
        <v>16293</v>
      </c>
      <c r="B3382" t="s">
        <v>67</v>
      </c>
      <c r="C3382" t="s">
        <v>86</v>
      </c>
      <c r="D3382" t="s">
        <v>58</v>
      </c>
      <c r="E3382">
        <v>1984</v>
      </c>
      <c r="F3382">
        <v>109</v>
      </c>
      <c r="G3382" t="s">
        <v>1437</v>
      </c>
      <c r="H3382" t="s">
        <v>16295</v>
      </c>
      <c r="I3382" s="4">
        <v>7500000</v>
      </c>
      <c r="J3382" s="4">
        <v>5100000</v>
      </c>
      <c r="K3382">
        <v>6</v>
      </c>
      <c r="L3382">
        <v>1.85</v>
      </c>
      <c r="M3382" t="s">
        <v>612</v>
      </c>
      <c r="N3382" t="s">
        <v>16292</v>
      </c>
      <c r="O3382">
        <v>62</v>
      </c>
      <c r="P3382" t="s">
        <v>2163</v>
      </c>
      <c r="Q3382">
        <v>584</v>
      </c>
      <c r="R3382" t="s">
        <v>7408</v>
      </c>
      <c r="S3382">
        <v>552</v>
      </c>
      <c r="T3382" t="s">
        <v>16294</v>
      </c>
      <c r="U3382">
        <v>518</v>
      </c>
      <c r="V3382">
        <v>345</v>
      </c>
      <c r="W3382">
        <v>2024</v>
      </c>
      <c r="X3382">
        <v>0</v>
      </c>
      <c r="Y3382">
        <v>6595</v>
      </c>
      <c r="Z3382">
        <v>9</v>
      </c>
      <c r="AA3382">
        <v>61</v>
      </c>
      <c r="AB3382" t="s">
        <v>16296</v>
      </c>
    </row>
    <row r="3383" spans="1:28" x14ac:dyDescent="0.3">
      <c r="A3383" s="4" t="s">
        <v>16297</v>
      </c>
      <c r="B3383" t="s">
        <v>67</v>
      </c>
      <c r="C3383" t="s">
        <v>68</v>
      </c>
      <c r="D3383" t="s">
        <v>58</v>
      </c>
      <c r="E3383">
        <v>2002</v>
      </c>
      <c r="F3383">
        <v>105</v>
      </c>
      <c r="G3383" t="s">
        <v>2161</v>
      </c>
      <c r="H3383" t="s">
        <v>16298</v>
      </c>
      <c r="I3383" s="4">
        <v>7500000</v>
      </c>
      <c r="J3383" s="4">
        <v>10460089</v>
      </c>
      <c r="K3383">
        <v>7.2</v>
      </c>
      <c r="L3383">
        <v>1.85</v>
      </c>
      <c r="M3383" t="s">
        <v>612</v>
      </c>
      <c r="N3383" t="s">
        <v>9505</v>
      </c>
      <c r="O3383">
        <v>248</v>
      </c>
      <c r="P3383" t="s">
        <v>1628</v>
      </c>
      <c r="Q3383">
        <v>673</v>
      </c>
      <c r="R3383" t="s">
        <v>1667</v>
      </c>
      <c r="S3383">
        <v>466</v>
      </c>
      <c r="T3383" t="s">
        <v>14583</v>
      </c>
      <c r="U3383">
        <v>147</v>
      </c>
      <c r="V3383">
        <v>1000</v>
      </c>
      <c r="W3383">
        <v>1442</v>
      </c>
      <c r="X3383">
        <v>1</v>
      </c>
      <c r="Y3383">
        <v>34098</v>
      </c>
      <c r="Z3383">
        <v>127</v>
      </c>
      <c r="AA3383">
        <v>214</v>
      </c>
      <c r="AB3383" t="s">
        <v>16299</v>
      </c>
    </row>
    <row r="3384" spans="1:28" x14ac:dyDescent="0.3">
      <c r="A3384" s="4" t="s">
        <v>16301</v>
      </c>
      <c r="B3384" t="s">
        <v>67</v>
      </c>
      <c r="C3384" t="s">
        <v>295</v>
      </c>
      <c r="D3384" t="s">
        <v>58</v>
      </c>
      <c r="E3384">
        <v>2002</v>
      </c>
      <c r="F3384">
        <v>102</v>
      </c>
      <c r="G3384" t="s">
        <v>4487</v>
      </c>
      <c r="H3384" t="s">
        <v>16302</v>
      </c>
      <c r="I3384" s="4">
        <v>7500000</v>
      </c>
      <c r="J3384" s="4">
        <v>4239767</v>
      </c>
      <c r="K3384">
        <v>6</v>
      </c>
      <c r="L3384">
        <v>1.85</v>
      </c>
      <c r="M3384" t="s">
        <v>612</v>
      </c>
      <c r="N3384" t="s">
        <v>8629</v>
      </c>
      <c r="O3384">
        <v>329</v>
      </c>
      <c r="P3384" t="s">
        <v>16300</v>
      </c>
      <c r="Q3384">
        <v>611</v>
      </c>
      <c r="R3384" t="s">
        <v>8629</v>
      </c>
      <c r="S3384">
        <v>329</v>
      </c>
      <c r="T3384" t="s">
        <v>7013</v>
      </c>
      <c r="U3384">
        <v>280</v>
      </c>
      <c r="V3384">
        <v>0</v>
      </c>
      <c r="W3384">
        <v>1834</v>
      </c>
      <c r="X3384">
        <v>3</v>
      </c>
      <c r="Y3384">
        <v>3709</v>
      </c>
      <c r="Z3384">
        <v>9</v>
      </c>
      <c r="AA3384">
        <v>83</v>
      </c>
      <c r="AB3384" t="s">
        <v>16303</v>
      </c>
    </row>
    <row r="3385" spans="1:28" x14ac:dyDescent="0.3">
      <c r="A3385" s="4" t="s">
        <v>16305</v>
      </c>
      <c r="B3385" t="s">
        <v>67</v>
      </c>
      <c r="C3385" t="s">
        <v>68</v>
      </c>
      <c r="D3385" t="s">
        <v>58</v>
      </c>
      <c r="E3385">
        <v>2008</v>
      </c>
      <c r="F3385">
        <v>97</v>
      </c>
      <c r="G3385" t="s">
        <v>1034</v>
      </c>
      <c r="H3385" t="s">
        <v>16307</v>
      </c>
      <c r="I3385" s="4">
        <v>7500000</v>
      </c>
      <c r="J3385" s="4">
        <v>4131640</v>
      </c>
      <c r="K3385">
        <v>3.1</v>
      </c>
      <c r="L3385">
        <v>1.85</v>
      </c>
      <c r="M3385" t="s">
        <v>69</v>
      </c>
      <c r="N3385" t="s">
        <v>16304</v>
      </c>
      <c r="O3385">
        <v>18</v>
      </c>
      <c r="P3385" t="s">
        <v>1727</v>
      </c>
      <c r="Q3385">
        <v>834</v>
      </c>
      <c r="R3385" t="s">
        <v>5706</v>
      </c>
      <c r="S3385">
        <v>749</v>
      </c>
      <c r="T3385" t="s">
        <v>16306</v>
      </c>
      <c r="U3385">
        <v>742</v>
      </c>
      <c r="V3385">
        <v>140</v>
      </c>
      <c r="W3385">
        <v>4091</v>
      </c>
      <c r="X3385">
        <v>2</v>
      </c>
      <c r="Y3385">
        <v>5463</v>
      </c>
      <c r="Z3385">
        <v>35</v>
      </c>
      <c r="AA3385">
        <v>20</v>
      </c>
      <c r="AB3385" t="s">
        <v>16308</v>
      </c>
    </row>
    <row r="3386" spans="1:28" x14ac:dyDescent="0.3">
      <c r="A3386" s="4" t="s">
        <v>16311</v>
      </c>
      <c r="B3386" t="s">
        <v>67</v>
      </c>
      <c r="C3386" t="s">
        <v>68</v>
      </c>
      <c r="D3386" t="s">
        <v>58</v>
      </c>
      <c r="E3386">
        <v>2004</v>
      </c>
      <c r="F3386">
        <v>118</v>
      </c>
      <c r="G3386" t="s">
        <v>241</v>
      </c>
      <c r="H3386" t="s">
        <v>16312</v>
      </c>
      <c r="I3386" s="4">
        <v>7500000</v>
      </c>
      <c r="J3386" s="4">
        <v>3347439</v>
      </c>
      <c r="K3386">
        <v>6.9</v>
      </c>
      <c r="L3386" t="s">
        <v>24161</v>
      </c>
      <c r="M3386" t="s">
        <v>122</v>
      </c>
      <c r="N3386" t="s">
        <v>16309</v>
      </c>
      <c r="O3386">
        <v>0</v>
      </c>
      <c r="P3386" t="s">
        <v>16310</v>
      </c>
      <c r="Q3386">
        <v>373</v>
      </c>
      <c r="R3386" t="s">
        <v>12862</v>
      </c>
      <c r="S3386">
        <v>266</v>
      </c>
      <c r="T3386" t="s">
        <v>11160</v>
      </c>
      <c r="U3386">
        <v>249</v>
      </c>
      <c r="V3386">
        <v>31</v>
      </c>
      <c r="W3386">
        <v>1233</v>
      </c>
      <c r="X3386">
        <v>1</v>
      </c>
      <c r="Y3386">
        <v>833</v>
      </c>
      <c r="Z3386">
        <v>6</v>
      </c>
      <c r="AA3386">
        <v>33</v>
      </c>
      <c r="AB3386" t="s">
        <v>16313</v>
      </c>
    </row>
    <row r="3387" spans="1:28" x14ac:dyDescent="0.3">
      <c r="A3387" s="4" t="s">
        <v>16314</v>
      </c>
      <c r="B3387" t="s">
        <v>67</v>
      </c>
      <c r="C3387" t="s">
        <v>68</v>
      </c>
      <c r="D3387" t="s">
        <v>58</v>
      </c>
      <c r="E3387">
        <v>2009</v>
      </c>
      <c r="F3387">
        <v>92</v>
      </c>
      <c r="G3387" t="s">
        <v>4271</v>
      </c>
      <c r="H3387" t="s">
        <v>16315</v>
      </c>
      <c r="I3387" s="4">
        <v>8000000</v>
      </c>
      <c r="J3387" s="4">
        <v>10814185</v>
      </c>
      <c r="K3387">
        <v>6.2</v>
      </c>
      <c r="L3387">
        <v>1.85</v>
      </c>
      <c r="M3387" t="s">
        <v>612</v>
      </c>
      <c r="N3387" t="s">
        <v>14017</v>
      </c>
      <c r="O3387">
        <v>406</v>
      </c>
      <c r="P3387" t="s">
        <v>109</v>
      </c>
      <c r="Q3387">
        <v>24000</v>
      </c>
      <c r="R3387" t="s">
        <v>317</v>
      </c>
      <c r="S3387">
        <v>15000</v>
      </c>
      <c r="T3387" t="s">
        <v>406</v>
      </c>
      <c r="U3387">
        <v>968</v>
      </c>
      <c r="V3387">
        <v>0</v>
      </c>
      <c r="W3387">
        <v>41867</v>
      </c>
      <c r="X3387">
        <v>6</v>
      </c>
      <c r="Y3387">
        <v>37530</v>
      </c>
      <c r="Z3387">
        <v>192</v>
      </c>
      <c r="AA3387">
        <v>106</v>
      </c>
      <c r="AB3387" t="s">
        <v>16316</v>
      </c>
    </row>
    <row r="3388" spans="1:28" x14ac:dyDescent="0.3">
      <c r="A3388" s="4" t="s">
        <v>16317</v>
      </c>
      <c r="B3388" t="s">
        <v>67</v>
      </c>
      <c r="C3388" t="s">
        <v>68</v>
      </c>
      <c r="D3388" t="s">
        <v>58</v>
      </c>
      <c r="E3388">
        <v>2003</v>
      </c>
      <c r="F3388">
        <v>112</v>
      </c>
      <c r="G3388" t="s">
        <v>5510</v>
      </c>
      <c r="H3388" t="s">
        <v>16318</v>
      </c>
      <c r="I3388" s="4" t="s">
        <v>24161</v>
      </c>
      <c r="J3388" s="4">
        <v>533344</v>
      </c>
      <c r="K3388">
        <v>5.5</v>
      </c>
      <c r="L3388">
        <v>1.85</v>
      </c>
      <c r="M3388" t="s">
        <v>69</v>
      </c>
      <c r="N3388" t="s">
        <v>3733</v>
      </c>
      <c r="O3388">
        <v>119</v>
      </c>
      <c r="P3388" t="s">
        <v>328</v>
      </c>
      <c r="Q3388">
        <v>12000</v>
      </c>
      <c r="R3388" t="s">
        <v>3312</v>
      </c>
      <c r="S3388">
        <v>844</v>
      </c>
      <c r="T3388" t="s">
        <v>10416</v>
      </c>
      <c r="U3388">
        <v>844</v>
      </c>
      <c r="V3388">
        <v>655</v>
      </c>
      <c r="W3388">
        <v>15396</v>
      </c>
      <c r="X3388">
        <v>0</v>
      </c>
      <c r="Y3388">
        <v>3972</v>
      </c>
      <c r="Z3388">
        <v>51</v>
      </c>
      <c r="AA3388">
        <v>95</v>
      </c>
      <c r="AB3388" t="s">
        <v>16319</v>
      </c>
    </row>
    <row r="3389" spans="1:28" x14ac:dyDescent="0.3">
      <c r="A3389" s="4" t="s">
        <v>16321</v>
      </c>
      <c r="B3389" t="s">
        <v>1486</v>
      </c>
      <c r="C3389" t="s">
        <v>1487</v>
      </c>
      <c r="D3389" t="s">
        <v>58</v>
      </c>
      <c r="E3389">
        <v>2001</v>
      </c>
      <c r="F3389">
        <v>103</v>
      </c>
      <c r="G3389" t="s">
        <v>15956</v>
      </c>
      <c r="H3389" t="s">
        <v>16323</v>
      </c>
      <c r="I3389" s="4">
        <v>50000000</v>
      </c>
      <c r="J3389" s="4">
        <v>206400</v>
      </c>
      <c r="K3389">
        <v>6.9</v>
      </c>
      <c r="L3389" t="s">
        <v>24161</v>
      </c>
      <c r="M3389" t="s">
        <v>24161</v>
      </c>
      <c r="N3389" t="s">
        <v>16320</v>
      </c>
      <c r="O3389">
        <v>27</v>
      </c>
      <c r="P3389" t="s">
        <v>8701</v>
      </c>
      <c r="Q3389">
        <v>71</v>
      </c>
      <c r="R3389" t="s">
        <v>13515</v>
      </c>
      <c r="S3389">
        <v>59</v>
      </c>
      <c r="T3389" t="s">
        <v>16322</v>
      </c>
      <c r="U3389">
        <v>59</v>
      </c>
      <c r="V3389">
        <v>26</v>
      </c>
      <c r="W3389">
        <v>262</v>
      </c>
      <c r="X3389">
        <v>0</v>
      </c>
      <c r="Y3389">
        <v>1439</v>
      </c>
      <c r="Z3389">
        <v>38</v>
      </c>
      <c r="AA3389">
        <v>26</v>
      </c>
      <c r="AB3389" t="s">
        <v>16324</v>
      </c>
    </row>
    <row r="3390" spans="1:28" x14ac:dyDescent="0.3">
      <c r="A3390" s="4" t="s">
        <v>16326</v>
      </c>
      <c r="B3390" t="s">
        <v>67</v>
      </c>
      <c r="C3390" t="s">
        <v>86</v>
      </c>
      <c r="D3390" t="s">
        <v>58</v>
      </c>
      <c r="E3390">
        <v>2003</v>
      </c>
      <c r="F3390">
        <v>93</v>
      </c>
      <c r="G3390" t="s">
        <v>16325</v>
      </c>
      <c r="H3390" t="s">
        <v>16328</v>
      </c>
      <c r="I3390" s="4">
        <v>7500000</v>
      </c>
      <c r="J3390" s="4">
        <v>197148</v>
      </c>
      <c r="K3390">
        <v>6.3</v>
      </c>
      <c r="L3390">
        <v>2.35</v>
      </c>
      <c r="M3390" t="s">
        <v>612</v>
      </c>
      <c r="N3390" t="s">
        <v>9414</v>
      </c>
      <c r="O3390">
        <v>187</v>
      </c>
      <c r="P3390" t="s">
        <v>99</v>
      </c>
      <c r="Q3390">
        <v>631</v>
      </c>
      <c r="R3390" t="s">
        <v>4724</v>
      </c>
      <c r="S3390">
        <v>163</v>
      </c>
      <c r="T3390" t="s">
        <v>16327</v>
      </c>
      <c r="U3390">
        <v>158</v>
      </c>
      <c r="V3390">
        <v>0</v>
      </c>
      <c r="W3390">
        <v>1176</v>
      </c>
      <c r="X3390">
        <v>0</v>
      </c>
      <c r="Y3390">
        <v>18109</v>
      </c>
      <c r="Z3390">
        <v>133</v>
      </c>
      <c r="AA3390">
        <v>150</v>
      </c>
      <c r="AB3390" t="s">
        <v>16329</v>
      </c>
    </row>
    <row r="3391" spans="1:28" x14ac:dyDescent="0.3">
      <c r="A3391" s="4" t="s">
        <v>16331</v>
      </c>
      <c r="B3391" t="s">
        <v>67</v>
      </c>
      <c r="C3391" t="s">
        <v>86</v>
      </c>
      <c r="D3391" t="s">
        <v>58</v>
      </c>
      <c r="E3391">
        <v>2012</v>
      </c>
      <c r="F3391">
        <v>101</v>
      </c>
      <c r="G3391" t="s">
        <v>10</v>
      </c>
      <c r="H3391" t="s">
        <v>24161</v>
      </c>
      <c r="I3391" s="4">
        <v>7500000</v>
      </c>
      <c r="J3391" s="4" t="s">
        <v>24161</v>
      </c>
      <c r="K3391">
        <v>4.8</v>
      </c>
      <c r="L3391" t="s">
        <v>24161</v>
      </c>
      <c r="M3391" t="s">
        <v>24161</v>
      </c>
      <c r="N3391" t="s">
        <v>16330</v>
      </c>
      <c r="O3391">
        <v>22</v>
      </c>
      <c r="P3391" t="s">
        <v>2416</v>
      </c>
      <c r="Q3391">
        <v>5000</v>
      </c>
      <c r="R3391" t="s">
        <v>13688</v>
      </c>
      <c r="S3391">
        <v>659</v>
      </c>
      <c r="T3391" t="s">
        <v>3934</v>
      </c>
      <c r="U3391">
        <v>447</v>
      </c>
      <c r="V3391">
        <v>223</v>
      </c>
      <c r="W3391">
        <v>7206</v>
      </c>
      <c r="X3391">
        <v>3</v>
      </c>
      <c r="Y3391">
        <v>243</v>
      </c>
      <c r="Z3391">
        <v>4</v>
      </c>
      <c r="AA3391">
        <v>3</v>
      </c>
      <c r="AB3391" t="s">
        <v>16332</v>
      </c>
    </row>
    <row r="3392" spans="1:28" x14ac:dyDescent="0.3">
      <c r="A3392" s="4" t="s">
        <v>16334</v>
      </c>
      <c r="B3392" t="s">
        <v>67</v>
      </c>
      <c r="C3392" t="s">
        <v>86</v>
      </c>
      <c r="D3392" t="s">
        <v>58</v>
      </c>
      <c r="E3392">
        <v>2011</v>
      </c>
      <c r="F3392">
        <v>113</v>
      </c>
      <c r="G3392" t="s">
        <v>19</v>
      </c>
      <c r="H3392" t="s">
        <v>16335</v>
      </c>
      <c r="I3392" s="4">
        <v>8000000</v>
      </c>
      <c r="J3392" s="4">
        <v>3014541</v>
      </c>
      <c r="K3392">
        <v>6.7</v>
      </c>
      <c r="L3392">
        <v>2.35</v>
      </c>
      <c r="M3392" t="s">
        <v>612</v>
      </c>
      <c r="N3392" t="s">
        <v>16333</v>
      </c>
      <c r="O3392">
        <v>127</v>
      </c>
      <c r="P3392" t="s">
        <v>14292</v>
      </c>
      <c r="Q3392">
        <v>3000</v>
      </c>
      <c r="R3392" t="s">
        <v>15395</v>
      </c>
      <c r="S3392">
        <v>415</v>
      </c>
      <c r="T3392" t="s">
        <v>8775</v>
      </c>
      <c r="U3392">
        <v>373</v>
      </c>
      <c r="V3392">
        <v>0</v>
      </c>
      <c r="W3392">
        <v>4370</v>
      </c>
      <c r="X3392">
        <v>3</v>
      </c>
      <c r="Y3392">
        <v>19616</v>
      </c>
      <c r="Z3392">
        <v>222</v>
      </c>
      <c r="AA3392">
        <v>98</v>
      </c>
      <c r="AB3392" t="s">
        <v>16336</v>
      </c>
    </row>
    <row r="3393" spans="1:28" x14ac:dyDescent="0.3">
      <c r="A3393" s="4" t="s">
        <v>16339</v>
      </c>
      <c r="B3393" t="s">
        <v>67</v>
      </c>
      <c r="C3393" t="s">
        <v>16343</v>
      </c>
      <c r="D3393" t="s">
        <v>58</v>
      </c>
      <c r="E3393">
        <v>2012</v>
      </c>
      <c r="F3393">
        <v>95</v>
      </c>
      <c r="G3393" t="s">
        <v>491</v>
      </c>
      <c r="H3393" t="s">
        <v>16341</v>
      </c>
      <c r="I3393" s="4">
        <v>7500000</v>
      </c>
      <c r="J3393" s="4" t="s">
        <v>24161</v>
      </c>
      <c r="K3393">
        <v>5.6</v>
      </c>
      <c r="L3393" t="s">
        <v>24161</v>
      </c>
      <c r="M3393" t="s">
        <v>24161</v>
      </c>
      <c r="N3393" t="s">
        <v>16337</v>
      </c>
      <c r="O3393">
        <v>20</v>
      </c>
      <c r="P3393" t="s">
        <v>15459</v>
      </c>
      <c r="Q3393">
        <v>262</v>
      </c>
      <c r="R3393" t="s">
        <v>16338</v>
      </c>
      <c r="S3393">
        <v>65</v>
      </c>
      <c r="T3393" t="s">
        <v>16340</v>
      </c>
      <c r="U3393">
        <v>36</v>
      </c>
      <c r="V3393">
        <v>389</v>
      </c>
      <c r="W3393">
        <v>409</v>
      </c>
      <c r="X3393">
        <v>3</v>
      </c>
      <c r="Y3393">
        <v>385</v>
      </c>
      <c r="Z3393">
        <v>6</v>
      </c>
      <c r="AA3393">
        <v>4</v>
      </c>
      <c r="AB3393" t="s">
        <v>16342</v>
      </c>
    </row>
    <row r="3394" spans="1:28" x14ac:dyDescent="0.3">
      <c r="A3394" s="4" t="s">
        <v>16347</v>
      </c>
      <c r="B3394" t="s">
        <v>5611</v>
      </c>
      <c r="C3394" t="s">
        <v>68</v>
      </c>
      <c r="D3394" t="s">
        <v>58</v>
      </c>
      <c r="E3394">
        <v>2007</v>
      </c>
      <c r="F3394">
        <v>153</v>
      </c>
      <c r="G3394" t="s">
        <v>2734</v>
      </c>
      <c r="H3394" t="s">
        <v>16349</v>
      </c>
      <c r="I3394" s="4">
        <v>6000000</v>
      </c>
      <c r="J3394" s="4">
        <v>872643</v>
      </c>
      <c r="K3394">
        <v>5.4</v>
      </c>
      <c r="L3394" t="s">
        <v>24161</v>
      </c>
      <c r="M3394" t="s">
        <v>24161</v>
      </c>
      <c r="N3394" t="s">
        <v>16344</v>
      </c>
      <c r="O3394">
        <v>5</v>
      </c>
      <c r="P3394" t="s">
        <v>16346</v>
      </c>
      <c r="Q3394">
        <v>532</v>
      </c>
      <c r="R3394" t="s">
        <v>16345</v>
      </c>
      <c r="S3394">
        <v>249</v>
      </c>
      <c r="T3394" t="s">
        <v>16348</v>
      </c>
      <c r="U3394">
        <v>60</v>
      </c>
      <c r="V3394">
        <v>108</v>
      </c>
      <c r="W3394">
        <v>902</v>
      </c>
      <c r="X3394">
        <v>3</v>
      </c>
      <c r="Y3394">
        <v>2909</v>
      </c>
      <c r="Z3394">
        <v>16</v>
      </c>
      <c r="AA3394">
        <v>37</v>
      </c>
      <c r="AB3394" t="s">
        <v>16350</v>
      </c>
    </row>
    <row r="3395" spans="1:28" x14ac:dyDescent="0.3">
      <c r="A3395" s="4" t="s">
        <v>16353</v>
      </c>
      <c r="B3395" t="s">
        <v>1486</v>
      </c>
      <c r="C3395" t="s">
        <v>1487</v>
      </c>
      <c r="D3395" t="s">
        <v>58</v>
      </c>
      <c r="E3395">
        <v>2007</v>
      </c>
      <c r="F3395">
        <v>89</v>
      </c>
      <c r="G3395" t="s">
        <v>16352</v>
      </c>
      <c r="H3395" t="s">
        <v>16355</v>
      </c>
      <c r="I3395" s="4">
        <v>7300000</v>
      </c>
      <c r="J3395" s="4">
        <v>4443403</v>
      </c>
      <c r="K3395">
        <v>8</v>
      </c>
      <c r="L3395">
        <v>1.85</v>
      </c>
      <c r="M3395" t="s">
        <v>69</v>
      </c>
      <c r="N3395" t="s">
        <v>16351</v>
      </c>
      <c r="O3395">
        <v>10</v>
      </c>
      <c r="P3395" t="s">
        <v>6659</v>
      </c>
      <c r="Q3395">
        <v>963</v>
      </c>
      <c r="R3395" t="s">
        <v>6488</v>
      </c>
      <c r="S3395">
        <v>545</v>
      </c>
      <c r="T3395" t="s">
        <v>16354</v>
      </c>
      <c r="U3395">
        <v>106</v>
      </c>
      <c r="V3395">
        <v>14000</v>
      </c>
      <c r="W3395">
        <v>1754</v>
      </c>
      <c r="X3395">
        <v>0</v>
      </c>
      <c r="Y3395">
        <v>70194</v>
      </c>
      <c r="Z3395">
        <v>242</v>
      </c>
      <c r="AA3395">
        <v>158</v>
      </c>
      <c r="AB3395" t="s">
        <v>16356</v>
      </c>
    </row>
    <row r="3396" spans="1:28" x14ac:dyDescent="0.3">
      <c r="A3396" s="4" t="s">
        <v>16358</v>
      </c>
      <c r="B3396" t="s">
        <v>67</v>
      </c>
      <c r="C3396" t="s">
        <v>68</v>
      </c>
      <c r="D3396" t="s">
        <v>58</v>
      </c>
      <c r="E3396">
        <v>2009</v>
      </c>
      <c r="F3396">
        <v>92</v>
      </c>
      <c r="G3396" t="s">
        <v>16357</v>
      </c>
      <c r="H3396" t="s">
        <v>16359</v>
      </c>
      <c r="I3396" s="4">
        <v>12000000</v>
      </c>
      <c r="J3396" s="4" t="s">
        <v>24161</v>
      </c>
      <c r="K3396">
        <v>5.7</v>
      </c>
      <c r="L3396">
        <v>1.85</v>
      </c>
      <c r="M3396" t="s">
        <v>69</v>
      </c>
      <c r="N3396" t="s">
        <v>2859</v>
      </c>
      <c r="O3396">
        <v>287</v>
      </c>
      <c r="P3396" t="s">
        <v>10416</v>
      </c>
      <c r="Q3396">
        <v>844</v>
      </c>
      <c r="R3396" t="s">
        <v>1767</v>
      </c>
      <c r="S3396">
        <v>708</v>
      </c>
      <c r="T3396" t="s">
        <v>3945</v>
      </c>
      <c r="U3396">
        <v>664</v>
      </c>
      <c r="V3396">
        <v>0</v>
      </c>
      <c r="W3396">
        <v>4099</v>
      </c>
      <c r="X3396">
        <v>2</v>
      </c>
      <c r="Y3396">
        <v>19157</v>
      </c>
      <c r="Z3396">
        <v>147</v>
      </c>
      <c r="AA3396">
        <v>69</v>
      </c>
      <c r="AB3396" t="s">
        <v>16360</v>
      </c>
    </row>
    <row r="3397" spans="1:28" x14ac:dyDescent="0.3">
      <c r="A3397" s="4" t="s">
        <v>16364</v>
      </c>
      <c r="B3397" t="s">
        <v>8719</v>
      </c>
      <c r="C3397" t="s">
        <v>793</v>
      </c>
      <c r="D3397" t="s">
        <v>58</v>
      </c>
      <c r="E3397">
        <v>2008</v>
      </c>
      <c r="F3397">
        <v>107</v>
      </c>
      <c r="G3397" t="s">
        <v>4085</v>
      </c>
      <c r="H3397" t="s">
        <v>16366</v>
      </c>
      <c r="I3397" s="4">
        <v>5000000</v>
      </c>
      <c r="J3397" s="4" t="s">
        <v>24161</v>
      </c>
      <c r="K3397">
        <v>7.6</v>
      </c>
      <c r="L3397">
        <v>2.35</v>
      </c>
      <c r="M3397" t="s">
        <v>24161</v>
      </c>
      <c r="N3397" t="s">
        <v>16361</v>
      </c>
      <c r="O3397">
        <v>23</v>
      </c>
      <c r="P3397" t="s">
        <v>16363</v>
      </c>
      <c r="Q3397">
        <v>287</v>
      </c>
      <c r="R3397" t="s">
        <v>16362</v>
      </c>
      <c r="S3397">
        <v>150</v>
      </c>
      <c r="T3397" t="s">
        <v>16365</v>
      </c>
      <c r="U3397">
        <v>93</v>
      </c>
      <c r="V3397">
        <v>25000</v>
      </c>
      <c r="W3397">
        <v>635</v>
      </c>
      <c r="X3397">
        <v>0</v>
      </c>
      <c r="Y3397">
        <v>80639</v>
      </c>
      <c r="Z3397">
        <v>93</v>
      </c>
      <c r="AA3397">
        <v>96</v>
      </c>
      <c r="AB3397" t="s">
        <v>16367</v>
      </c>
    </row>
    <row r="3398" spans="1:28" x14ac:dyDescent="0.3">
      <c r="A3398" s="4" t="s">
        <v>16368</v>
      </c>
      <c r="B3398" t="s">
        <v>67</v>
      </c>
      <c r="C3398" t="s">
        <v>1487</v>
      </c>
      <c r="D3398" t="s">
        <v>58</v>
      </c>
      <c r="E3398">
        <v>2016</v>
      </c>
      <c r="F3398">
        <v>118</v>
      </c>
      <c r="G3398" t="s">
        <v>5544</v>
      </c>
      <c r="H3398" t="s">
        <v>16370</v>
      </c>
      <c r="I3398" s="4">
        <v>7000000</v>
      </c>
      <c r="J3398" s="4">
        <v>1330827</v>
      </c>
      <c r="K3398">
        <v>7</v>
      </c>
      <c r="L3398">
        <v>2.35</v>
      </c>
      <c r="M3398" t="s">
        <v>612</v>
      </c>
      <c r="N3398" t="s">
        <v>12813</v>
      </c>
      <c r="O3398">
        <v>0</v>
      </c>
      <c r="P3398" t="s">
        <v>615</v>
      </c>
      <c r="Q3398">
        <v>18000</v>
      </c>
      <c r="R3398" t="s">
        <v>9001</v>
      </c>
      <c r="S3398">
        <v>860</v>
      </c>
      <c r="T3398" t="s">
        <v>16369</v>
      </c>
      <c r="U3398">
        <v>500</v>
      </c>
      <c r="V3398">
        <v>0</v>
      </c>
      <c r="W3398">
        <v>19879</v>
      </c>
      <c r="X3398">
        <v>2</v>
      </c>
      <c r="Y3398">
        <v>9866</v>
      </c>
      <c r="Z3398">
        <v>253</v>
      </c>
      <c r="AA3398">
        <v>73</v>
      </c>
      <c r="AB3398" t="s">
        <v>16371</v>
      </c>
    </row>
    <row r="3399" spans="1:28" x14ac:dyDescent="0.3">
      <c r="A3399" s="4" t="s">
        <v>16373</v>
      </c>
      <c r="B3399" t="s">
        <v>67</v>
      </c>
      <c r="C3399" t="s">
        <v>86</v>
      </c>
      <c r="D3399" t="s">
        <v>58</v>
      </c>
      <c r="E3399">
        <v>2009</v>
      </c>
      <c r="F3399">
        <v>97</v>
      </c>
      <c r="G3399" t="s">
        <v>491</v>
      </c>
      <c r="H3399" t="s">
        <v>16374</v>
      </c>
      <c r="I3399" s="4">
        <v>7300000</v>
      </c>
      <c r="J3399" s="4">
        <v>1818681</v>
      </c>
      <c r="K3399">
        <v>7.2</v>
      </c>
      <c r="L3399">
        <v>2.35</v>
      </c>
      <c r="M3399" t="s">
        <v>612</v>
      </c>
      <c r="N3399" t="s">
        <v>16372</v>
      </c>
      <c r="O3399">
        <v>12</v>
      </c>
      <c r="P3399" t="s">
        <v>2886</v>
      </c>
      <c r="Q3399">
        <v>788</v>
      </c>
      <c r="R3399" t="s">
        <v>3698</v>
      </c>
      <c r="S3399">
        <v>698</v>
      </c>
      <c r="T3399" t="s">
        <v>915</v>
      </c>
      <c r="U3399">
        <v>641</v>
      </c>
      <c r="V3399">
        <v>0</v>
      </c>
      <c r="W3399">
        <v>2486</v>
      </c>
      <c r="X3399">
        <v>1</v>
      </c>
      <c r="Y3399">
        <v>74435</v>
      </c>
      <c r="Z3399">
        <v>224</v>
      </c>
      <c r="AA3399">
        <v>224</v>
      </c>
      <c r="AB3399" t="s">
        <v>16375</v>
      </c>
    </row>
    <row r="3400" spans="1:28" x14ac:dyDescent="0.3">
      <c r="A3400" s="4" t="s">
        <v>16378</v>
      </c>
      <c r="B3400" t="s">
        <v>67</v>
      </c>
      <c r="C3400" t="s">
        <v>68</v>
      </c>
      <c r="D3400" t="s">
        <v>58</v>
      </c>
      <c r="E3400">
        <v>1999</v>
      </c>
      <c r="F3400">
        <v>100</v>
      </c>
      <c r="G3400" t="s">
        <v>289</v>
      </c>
      <c r="H3400" t="s">
        <v>16380</v>
      </c>
      <c r="I3400" s="4">
        <v>7500000</v>
      </c>
      <c r="J3400" s="4">
        <v>12610552</v>
      </c>
      <c r="K3400">
        <v>3.5</v>
      </c>
      <c r="L3400">
        <v>1.37</v>
      </c>
      <c r="M3400" t="s">
        <v>69</v>
      </c>
      <c r="N3400" t="s">
        <v>16376</v>
      </c>
      <c r="O3400">
        <v>0</v>
      </c>
      <c r="P3400" t="s">
        <v>16377</v>
      </c>
      <c r="Q3400">
        <v>488</v>
      </c>
      <c r="R3400" t="s">
        <v>7241</v>
      </c>
      <c r="S3400">
        <v>488</v>
      </c>
      <c r="T3400" t="s">
        <v>16379</v>
      </c>
      <c r="U3400">
        <v>440</v>
      </c>
      <c r="V3400">
        <v>129</v>
      </c>
      <c r="W3400">
        <v>2428</v>
      </c>
      <c r="X3400">
        <v>0</v>
      </c>
      <c r="Y3400">
        <v>4682</v>
      </c>
      <c r="Z3400">
        <v>39</v>
      </c>
      <c r="AA3400">
        <v>206</v>
      </c>
      <c r="AB3400" t="s">
        <v>16381</v>
      </c>
    </row>
    <row r="3401" spans="1:28" x14ac:dyDescent="0.3">
      <c r="A3401" s="4" t="s">
        <v>16382</v>
      </c>
      <c r="B3401" t="s">
        <v>67</v>
      </c>
      <c r="C3401" t="s">
        <v>68</v>
      </c>
      <c r="D3401" t="s">
        <v>58</v>
      </c>
      <c r="E3401">
        <v>2007</v>
      </c>
      <c r="F3401">
        <v>96</v>
      </c>
      <c r="G3401" t="s">
        <v>1437</v>
      </c>
      <c r="H3401" t="s">
        <v>16383</v>
      </c>
      <c r="I3401" s="4">
        <v>7500000</v>
      </c>
      <c r="J3401" s="4">
        <v>143492840</v>
      </c>
      <c r="K3401">
        <v>7.5</v>
      </c>
      <c r="L3401">
        <v>1.85</v>
      </c>
      <c r="M3401" t="s">
        <v>69</v>
      </c>
      <c r="N3401" t="s">
        <v>8178</v>
      </c>
      <c r="O3401">
        <v>655</v>
      </c>
      <c r="P3401" t="s">
        <v>109</v>
      </c>
      <c r="Q3401">
        <v>24000</v>
      </c>
      <c r="R3401" t="s">
        <v>776</v>
      </c>
      <c r="S3401">
        <v>3000</v>
      </c>
      <c r="T3401" t="s">
        <v>504</v>
      </c>
      <c r="U3401">
        <v>973</v>
      </c>
      <c r="V3401">
        <v>10000</v>
      </c>
      <c r="W3401">
        <v>28817</v>
      </c>
      <c r="X3401">
        <v>0</v>
      </c>
      <c r="Y3401">
        <v>414335</v>
      </c>
      <c r="Z3401">
        <v>387</v>
      </c>
      <c r="AA3401">
        <v>881</v>
      </c>
      <c r="AB3401" t="s">
        <v>16384</v>
      </c>
    </row>
    <row r="3402" spans="1:28" x14ac:dyDescent="0.3">
      <c r="A3402" s="4" t="s">
        <v>16387</v>
      </c>
      <c r="B3402" t="s">
        <v>67</v>
      </c>
      <c r="C3402" t="s">
        <v>295</v>
      </c>
      <c r="D3402" t="s">
        <v>58</v>
      </c>
      <c r="E3402">
        <v>2015</v>
      </c>
      <c r="F3402">
        <v>104</v>
      </c>
      <c r="G3402" t="s">
        <v>89</v>
      </c>
      <c r="H3402" t="s">
        <v>16389</v>
      </c>
      <c r="I3402" s="4">
        <v>7500000</v>
      </c>
      <c r="J3402" s="4" t="s">
        <v>24161</v>
      </c>
      <c r="K3402">
        <v>5.0999999999999996</v>
      </c>
      <c r="L3402">
        <v>1.85</v>
      </c>
      <c r="M3402" t="s">
        <v>612</v>
      </c>
      <c r="N3402" t="s">
        <v>16385</v>
      </c>
      <c r="O3402">
        <v>249</v>
      </c>
      <c r="P3402" t="s">
        <v>11321</v>
      </c>
      <c r="Q3402">
        <v>294</v>
      </c>
      <c r="R3402" t="s">
        <v>16386</v>
      </c>
      <c r="S3402">
        <v>284</v>
      </c>
      <c r="T3402" t="s">
        <v>16388</v>
      </c>
      <c r="U3402">
        <v>96</v>
      </c>
      <c r="V3402">
        <v>0</v>
      </c>
      <c r="W3402">
        <v>835</v>
      </c>
      <c r="X3402">
        <v>0</v>
      </c>
      <c r="Y3402">
        <v>4099</v>
      </c>
      <c r="Z3402">
        <v>36</v>
      </c>
      <c r="AA3402">
        <v>29</v>
      </c>
      <c r="AB3402" t="s">
        <v>16390</v>
      </c>
    </row>
    <row r="3403" spans="1:28" x14ac:dyDescent="0.3">
      <c r="A3403" s="4" t="s">
        <v>16392</v>
      </c>
      <c r="B3403" t="s">
        <v>67</v>
      </c>
      <c r="C3403" t="s">
        <v>86</v>
      </c>
      <c r="D3403" t="s">
        <v>58</v>
      </c>
      <c r="E3403">
        <v>1971</v>
      </c>
      <c r="F3403">
        <v>120</v>
      </c>
      <c r="G3403" t="s">
        <v>80</v>
      </c>
      <c r="H3403" t="s">
        <v>16394</v>
      </c>
      <c r="I3403" s="4">
        <v>7200000</v>
      </c>
      <c r="J3403" s="4">
        <v>43800000</v>
      </c>
      <c r="K3403">
        <v>6.7</v>
      </c>
      <c r="L3403">
        <v>2.35</v>
      </c>
      <c r="M3403" t="s">
        <v>14060</v>
      </c>
      <c r="N3403" t="s">
        <v>16391</v>
      </c>
      <c r="O3403">
        <v>82</v>
      </c>
      <c r="P3403" t="s">
        <v>1118</v>
      </c>
      <c r="Q3403">
        <v>244</v>
      </c>
      <c r="R3403" t="s">
        <v>4832</v>
      </c>
      <c r="S3403">
        <v>177</v>
      </c>
      <c r="T3403" t="s">
        <v>16393</v>
      </c>
      <c r="U3403">
        <v>175</v>
      </c>
      <c r="V3403">
        <v>0</v>
      </c>
      <c r="W3403">
        <v>1105</v>
      </c>
      <c r="X3403">
        <v>2</v>
      </c>
      <c r="Y3403">
        <v>74249</v>
      </c>
      <c r="Z3403">
        <v>120</v>
      </c>
      <c r="AA3403">
        <v>276</v>
      </c>
      <c r="AB3403" t="s">
        <v>16395</v>
      </c>
    </row>
    <row r="3404" spans="1:28" x14ac:dyDescent="0.3">
      <c r="A3404" s="4" t="s">
        <v>16396</v>
      </c>
      <c r="B3404" t="s">
        <v>67</v>
      </c>
      <c r="C3404" t="s">
        <v>68</v>
      </c>
      <c r="D3404" t="s">
        <v>58</v>
      </c>
      <c r="E3404">
        <v>1972</v>
      </c>
      <c r="F3404">
        <v>175</v>
      </c>
      <c r="G3404" t="s">
        <v>1954</v>
      </c>
      <c r="H3404" t="s">
        <v>16397</v>
      </c>
      <c r="I3404" s="4">
        <v>6000000</v>
      </c>
      <c r="J3404" s="4">
        <v>134821952</v>
      </c>
      <c r="K3404">
        <v>9.1999999999999993</v>
      </c>
      <c r="L3404">
        <v>1.85</v>
      </c>
      <c r="M3404" t="s">
        <v>612</v>
      </c>
      <c r="N3404" t="s">
        <v>4855</v>
      </c>
      <c r="O3404">
        <v>0</v>
      </c>
      <c r="P3404" t="s">
        <v>2400</v>
      </c>
      <c r="Q3404">
        <v>14000</v>
      </c>
      <c r="R3404" t="s">
        <v>146</v>
      </c>
      <c r="S3404">
        <v>10000</v>
      </c>
      <c r="T3404" t="s">
        <v>1708</v>
      </c>
      <c r="U3404">
        <v>3000</v>
      </c>
      <c r="V3404">
        <v>43000</v>
      </c>
      <c r="W3404">
        <v>28122</v>
      </c>
      <c r="X3404">
        <v>1</v>
      </c>
      <c r="Y3404">
        <v>1155770</v>
      </c>
      <c r="Z3404">
        <v>208</v>
      </c>
      <c r="AA3404">
        <v>2238</v>
      </c>
      <c r="AB3404" t="s">
        <v>16398</v>
      </c>
    </row>
    <row r="3405" spans="1:28" x14ac:dyDescent="0.3">
      <c r="A3405" s="4" t="s">
        <v>16400</v>
      </c>
      <c r="B3405" t="s">
        <v>67</v>
      </c>
      <c r="C3405" t="s">
        <v>68</v>
      </c>
      <c r="D3405" t="s">
        <v>58</v>
      </c>
      <c r="E3405">
        <v>1983</v>
      </c>
      <c r="F3405">
        <v>95</v>
      </c>
      <c r="G3405" t="s">
        <v>7829</v>
      </c>
      <c r="H3405" t="s">
        <v>16402</v>
      </c>
      <c r="I3405" s="4">
        <v>4000000</v>
      </c>
      <c r="J3405" s="4">
        <v>94900000</v>
      </c>
      <c r="K3405">
        <v>6.1</v>
      </c>
      <c r="L3405">
        <v>1.85</v>
      </c>
      <c r="M3405" t="s">
        <v>612</v>
      </c>
      <c r="N3405" t="s">
        <v>5179</v>
      </c>
      <c r="O3405">
        <v>213</v>
      </c>
      <c r="P3405" t="s">
        <v>6053</v>
      </c>
      <c r="Q3405">
        <v>225</v>
      </c>
      <c r="R3405" t="s">
        <v>16399</v>
      </c>
      <c r="S3405">
        <v>174</v>
      </c>
      <c r="T3405" t="s">
        <v>16401</v>
      </c>
      <c r="U3405">
        <v>92</v>
      </c>
      <c r="V3405">
        <v>0</v>
      </c>
      <c r="W3405">
        <v>791</v>
      </c>
      <c r="X3405">
        <v>0</v>
      </c>
      <c r="Y3405">
        <v>35172</v>
      </c>
      <c r="Z3405">
        <v>51</v>
      </c>
      <c r="AA3405">
        <v>128</v>
      </c>
      <c r="AB3405" t="s">
        <v>16403</v>
      </c>
    </row>
    <row r="3406" spans="1:28" x14ac:dyDescent="0.3">
      <c r="A3406" s="4" t="s">
        <v>16404</v>
      </c>
      <c r="B3406" t="s">
        <v>67</v>
      </c>
      <c r="C3406" t="s">
        <v>68</v>
      </c>
      <c r="D3406" t="s">
        <v>58</v>
      </c>
      <c r="E3406">
        <v>2009</v>
      </c>
      <c r="F3406">
        <v>95</v>
      </c>
      <c r="G3406" t="s">
        <v>1437</v>
      </c>
      <c r="H3406" t="s">
        <v>16405</v>
      </c>
      <c r="I3406" s="4">
        <v>7500000</v>
      </c>
      <c r="J3406" s="4">
        <v>32391374</v>
      </c>
      <c r="K3406">
        <v>7.7</v>
      </c>
      <c r="L3406">
        <v>2.35</v>
      </c>
      <c r="M3406" t="s">
        <v>69</v>
      </c>
      <c r="N3406" t="s">
        <v>207</v>
      </c>
      <c r="O3406">
        <v>464</v>
      </c>
      <c r="P3406" t="s">
        <v>92</v>
      </c>
      <c r="Q3406">
        <v>23000</v>
      </c>
      <c r="R3406" t="s">
        <v>516</v>
      </c>
      <c r="S3406">
        <v>17000</v>
      </c>
      <c r="T3406" t="s">
        <v>1967</v>
      </c>
      <c r="U3406">
        <v>11000</v>
      </c>
      <c r="V3406">
        <v>40000</v>
      </c>
      <c r="W3406">
        <v>54075</v>
      </c>
      <c r="X3406">
        <v>43</v>
      </c>
      <c r="Y3406">
        <v>376600</v>
      </c>
      <c r="Z3406">
        <v>331</v>
      </c>
      <c r="AA3406">
        <v>494</v>
      </c>
      <c r="AB3406" t="s">
        <v>16406</v>
      </c>
    </row>
    <row r="3407" spans="1:28" x14ac:dyDescent="0.3">
      <c r="A3407" s="4" t="s">
        <v>16408</v>
      </c>
      <c r="B3407" t="s">
        <v>67</v>
      </c>
      <c r="C3407" t="s">
        <v>206</v>
      </c>
      <c r="D3407" t="s">
        <v>58</v>
      </c>
      <c r="E3407">
        <v>1993</v>
      </c>
      <c r="F3407">
        <v>121</v>
      </c>
      <c r="G3407" t="s">
        <v>7829</v>
      </c>
      <c r="H3407" t="s">
        <v>16410</v>
      </c>
      <c r="I3407" s="4">
        <v>7000000</v>
      </c>
      <c r="J3407" s="4">
        <v>40158000</v>
      </c>
      <c r="K3407">
        <v>7.6</v>
      </c>
      <c r="L3407">
        <v>1.85</v>
      </c>
      <c r="M3407" t="s">
        <v>612</v>
      </c>
      <c r="N3407" t="s">
        <v>14250</v>
      </c>
      <c r="O3407">
        <v>319</v>
      </c>
      <c r="P3407" t="s">
        <v>2080</v>
      </c>
      <c r="Q3407">
        <v>1000</v>
      </c>
      <c r="R3407" t="s">
        <v>16407</v>
      </c>
      <c r="S3407">
        <v>18</v>
      </c>
      <c r="T3407" t="s">
        <v>16409</v>
      </c>
      <c r="U3407">
        <v>11</v>
      </c>
      <c r="V3407">
        <v>0</v>
      </c>
      <c r="W3407">
        <v>1051</v>
      </c>
      <c r="X3407">
        <v>1</v>
      </c>
      <c r="Y3407">
        <v>63931</v>
      </c>
      <c r="Z3407">
        <v>83</v>
      </c>
      <c r="AA3407">
        <v>241</v>
      </c>
      <c r="AB3407" t="s">
        <v>16411</v>
      </c>
    </row>
    <row r="3408" spans="1:28" x14ac:dyDescent="0.3">
      <c r="A3408" s="4" t="s">
        <v>16412</v>
      </c>
      <c r="B3408" t="s">
        <v>67</v>
      </c>
      <c r="C3408" t="s">
        <v>68</v>
      </c>
      <c r="D3408" t="s">
        <v>58</v>
      </c>
      <c r="E3408">
        <v>2012</v>
      </c>
      <c r="F3408">
        <v>110</v>
      </c>
      <c r="G3408" t="s">
        <v>2545</v>
      </c>
      <c r="H3408" t="s">
        <v>16413</v>
      </c>
      <c r="I3408" s="4">
        <v>7000000</v>
      </c>
      <c r="J3408" s="4">
        <v>113709992</v>
      </c>
      <c r="K3408">
        <v>6.1</v>
      </c>
      <c r="L3408">
        <v>2.35</v>
      </c>
      <c r="M3408" t="s">
        <v>612</v>
      </c>
      <c r="N3408" t="s">
        <v>1548</v>
      </c>
      <c r="O3408">
        <v>0</v>
      </c>
      <c r="P3408" t="s">
        <v>471</v>
      </c>
      <c r="Q3408">
        <v>17000</v>
      </c>
      <c r="R3408" t="s">
        <v>5187</v>
      </c>
      <c r="S3408">
        <v>15000</v>
      </c>
      <c r="T3408" t="s">
        <v>687</v>
      </c>
      <c r="U3408">
        <v>11000</v>
      </c>
      <c r="V3408">
        <v>54000</v>
      </c>
      <c r="W3408">
        <v>46646</v>
      </c>
      <c r="X3408">
        <v>1</v>
      </c>
      <c r="Y3408">
        <v>108843</v>
      </c>
      <c r="Z3408">
        <v>324</v>
      </c>
      <c r="AA3408">
        <v>281</v>
      </c>
      <c r="AB3408" t="s">
        <v>16414</v>
      </c>
    </row>
    <row r="3409" spans="1:28" x14ac:dyDescent="0.3">
      <c r="A3409" s="4" t="s">
        <v>16416</v>
      </c>
      <c r="B3409" t="s">
        <v>67</v>
      </c>
      <c r="C3409" t="s">
        <v>68</v>
      </c>
      <c r="D3409" t="s">
        <v>58</v>
      </c>
      <c r="E3409">
        <v>2003</v>
      </c>
      <c r="F3409">
        <v>96</v>
      </c>
      <c r="G3409" t="s">
        <v>3046</v>
      </c>
      <c r="H3409" t="s">
        <v>16418</v>
      </c>
      <c r="I3409" s="4">
        <v>11000000</v>
      </c>
      <c r="J3409" s="4">
        <v>32131483</v>
      </c>
      <c r="K3409">
        <v>4.9000000000000004</v>
      </c>
      <c r="L3409">
        <v>2.35</v>
      </c>
      <c r="M3409" t="s">
        <v>69</v>
      </c>
      <c r="N3409" t="s">
        <v>902</v>
      </c>
      <c r="O3409">
        <v>474</v>
      </c>
      <c r="P3409" t="s">
        <v>1591</v>
      </c>
      <c r="Q3409">
        <v>1000</v>
      </c>
      <c r="R3409" t="s">
        <v>16415</v>
      </c>
      <c r="S3409">
        <v>970</v>
      </c>
      <c r="T3409" t="s">
        <v>16417</v>
      </c>
      <c r="U3409">
        <v>82</v>
      </c>
      <c r="V3409">
        <v>2000</v>
      </c>
      <c r="W3409">
        <v>2212</v>
      </c>
      <c r="X3409">
        <v>0</v>
      </c>
      <c r="Y3409">
        <v>25870</v>
      </c>
      <c r="Z3409">
        <v>140</v>
      </c>
      <c r="AA3409">
        <v>369</v>
      </c>
      <c r="AB3409" t="s">
        <v>16419</v>
      </c>
    </row>
    <row r="3410" spans="1:28" x14ac:dyDescent="0.3">
      <c r="A3410" s="4" t="s">
        <v>16420</v>
      </c>
      <c r="B3410" t="s">
        <v>67</v>
      </c>
      <c r="C3410" t="s">
        <v>86</v>
      </c>
      <c r="D3410" t="s">
        <v>58</v>
      </c>
      <c r="E3410">
        <v>1973</v>
      </c>
      <c r="F3410">
        <v>121</v>
      </c>
      <c r="G3410" t="s">
        <v>80</v>
      </c>
      <c r="H3410" t="s">
        <v>16422</v>
      </c>
      <c r="I3410" s="4">
        <v>7000000</v>
      </c>
      <c r="J3410" s="4">
        <v>35400000</v>
      </c>
      <c r="K3410">
        <v>6.8</v>
      </c>
      <c r="L3410">
        <v>1.66</v>
      </c>
      <c r="M3410" t="s">
        <v>122</v>
      </c>
      <c r="N3410" t="s">
        <v>16391</v>
      </c>
      <c r="O3410">
        <v>82</v>
      </c>
      <c r="P3410" t="s">
        <v>8378</v>
      </c>
      <c r="Q3410">
        <v>581</v>
      </c>
      <c r="R3410" t="s">
        <v>6103</v>
      </c>
      <c r="S3410">
        <v>547</v>
      </c>
      <c r="T3410" t="s">
        <v>16421</v>
      </c>
      <c r="U3410">
        <v>189</v>
      </c>
      <c r="V3410">
        <v>0</v>
      </c>
      <c r="W3410">
        <v>1865</v>
      </c>
      <c r="X3410">
        <v>3</v>
      </c>
      <c r="Y3410">
        <v>74957</v>
      </c>
      <c r="Z3410">
        <v>136</v>
      </c>
      <c r="AA3410">
        <v>251</v>
      </c>
      <c r="AB3410" t="s">
        <v>16423</v>
      </c>
    </row>
    <row r="3411" spans="1:28" x14ac:dyDescent="0.3">
      <c r="A3411" s="4" t="s">
        <v>16424</v>
      </c>
      <c r="B3411" t="s">
        <v>67</v>
      </c>
      <c r="C3411" t="s">
        <v>68</v>
      </c>
      <c r="D3411" t="s">
        <v>58</v>
      </c>
      <c r="E3411">
        <v>2000</v>
      </c>
      <c r="F3411">
        <v>95</v>
      </c>
      <c r="G3411" t="s">
        <v>7955</v>
      </c>
      <c r="H3411" t="s">
        <v>16426</v>
      </c>
      <c r="I3411" s="4">
        <v>5000000</v>
      </c>
      <c r="J3411" s="4">
        <v>34099640</v>
      </c>
      <c r="K3411">
        <v>7</v>
      </c>
      <c r="L3411">
        <v>1.37</v>
      </c>
      <c r="M3411" t="s">
        <v>122</v>
      </c>
      <c r="N3411" t="s">
        <v>4063</v>
      </c>
      <c r="O3411">
        <v>13</v>
      </c>
      <c r="P3411" t="s">
        <v>1354</v>
      </c>
      <c r="Q3411">
        <v>1000</v>
      </c>
      <c r="R3411" t="s">
        <v>8296</v>
      </c>
      <c r="S3411">
        <v>934</v>
      </c>
      <c r="T3411" t="s">
        <v>16425</v>
      </c>
      <c r="U3411">
        <v>430</v>
      </c>
      <c r="V3411">
        <v>0</v>
      </c>
      <c r="W3411">
        <v>2515</v>
      </c>
      <c r="X3411">
        <v>0</v>
      </c>
      <c r="Y3411">
        <v>16651</v>
      </c>
      <c r="Z3411">
        <v>79</v>
      </c>
      <c r="AA3411">
        <v>149</v>
      </c>
      <c r="AB3411" t="s">
        <v>16427</v>
      </c>
    </row>
    <row r="3412" spans="1:28" x14ac:dyDescent="0.3">
      <c r="A3412" s="4" t="s">
        <v>16430</v>
      </c>
      <c r="B3412" t="s">
        <v>67</v>
      </c>
      <c r="C3412" t="s">
        <v>793</v>
      </c>
      <c r="D3412" t="s">
        <v>58</v>
      </c>
      <c r="E3412">
        <v>2008</v>
      </c>
      <c r="F3412">
        <v>112</v>
      </c>
      <c r="G3412" t="s">
        <v>1437</v>
      </c>
      <c r="H3412" t="s">
        <v>16432</v>
      </c>
      <c r="I3412" s="4" t="s">
        <v>24161</v>
      </c>
      <c r="J3412" s="4">
        <v>31973840</v>
      </c>
      <c r="K3412">
        <v>7.2</v>
      </c>
      <c r="L3412">
        <v>2.35</v>
      </c>
      <c r="M3412" t="s">
        <v>69</v>
      </c>
      <c r="N3412" t="s">
        <v>16428</v>
      </c>
      <c r="O3412">
        <v>20</v>
      </c>
      <c r="P3412" t="s">
        <v>342</v>
      </c>
      <c r="Q3412">
        <v>16000</v>
      </c>
      <c r="R3412" t="s">
        <v>16429</v>
      </c>
      <c r="S3412">
        <v>109</v>
      </c>
      <c r="T3412" t="s">
        <v>16431</v>
      </c>
      <c r="U3412">
        <v>61</v>
      </c>
      <c r="V3412">
        <v>0</v>
      </c>
      <c r="W3412">
        <v>16289</v>
      </c>
      <c r="X3412">
        <v>5</v>
      </c>
      <c r="Y3412">
        <v>127760</v>
      </c>
      <c r="Z3412">
        <v>160</v>
      </c>
      <c r="AA3412">
        <v>168</v>
      </c>
      <c r="AB3412" t="s">
        <v>16433</v>
      </c>
    </row>
    <row r="3413" spans="1:28" x14ac:dyDescent="0.3">
      <c r="A3413" s="4" t="s">
        <v>16434</v>
      </c>
      <c r="B3413" t="s">
        <v>67</v>
      </c>
      <c r="C3413" t="s">
        <v>68</v>
      </c>
      <c r="D3413" t="s">
        <v>58</v>
      </c>
      <c r="E3413">
        <v>2011</v>
      </c>
      <c r="F3413">
        <v>112</v>
      </c>
      <c r="G3413" t="s">
        <v>2545</v>
      </c>
      <c r="H3413" t="s">
        <v>16435</v>
      </c>
      <c r="I3413" s="4">
        <v>6600000</v>
      </c>
      <c r="J3413" s="4">
        <v>37295394</v>
      </c>
      <c r="K3413">
        <v>5.7</v>
      </c>
      <c r="L3413">
        <v>1.85</v>
      </c>
      <c r="M3413" t="s">
        <v>69</v>
      </c>
      <c r="N3413" t="s">
        <v>14894</v>
      </c>
      <c r="O3413">
        <v>70</v>
      </c>
      <c r="P3413" t="s">
        <v>4187</v>
      </c>
      <c r="Q3413">
        <v>1000</v>
      </c>
      <c r="R3413" t="s">
        <v>3092</v>
      </c>
      <c r="S3413">
        <v>912</v>
      </c>
      <c r="T3413" t="s">
        <v>5953</v>
      </c>
      <c r="U3413">
        <v>826</v>
      </c>
      <c r="V3413">
        <v>0</v>
      </c>
      <c r="W3413">
        <v>5959</v>
      </c>
      <c r="X3413">
        <v>8</v>
      </c>
      <c r="Y3413">
        <v>7973</v>
      </c>
      <c r="Z3413">
        <v>52</v>
      </c>
      <c r="AA3413">
        <v>59</v>
      </c>
      <c r="AB3413" t="s">
        <v>16436</v>
      </c>
    </row>
    <row r="3414" spans="1:28" x14ac:dyDescent="0.3">
      <c r="A3414" s="4" t="s">
        <v>16437</v>
      </c>
      <c r="B3414" t="s">
        <v>67</v>
      </c>
      <c r="C3414" t="s">
        <v>68</v>
      </c>
      <c r="D3414" t="s">
        <v>24160</v>
      </c>
      <c r="E3414">
        <v>2005</v>
      </c>
      <c r="F3414">
        <v>93</v>
      </c>
      <c r="G3414" t="s">
        <v>5940</v>
      </c>
      <c r="H3414" t="s">
        <v>16438</v>
      </c>
      <c r="I3414" s="4">
        <v>7500000</v>
      </c>
      <c r="J3414" s="4">
        <v>31501218</v>
      </c>
      <c r="K3414">
        <v>7.5</v>
      </c>
      <c r="L3414">
        <v>1.85</v>
      </c>
      <c r="M3414" t="s">
        <v>122</v>
      </c>
      <c r="N3414" t="s">
        <v>3414</v>
      </c>
      <c r="O3414">
        <v>0</v>
      </c>
      <c r="P3414" t="s">
        <v>124</v>
      </c>
      <c r="Q3414">
        <v>21000</v>
      </c>
      <c r="R3414" t="s">
        <v>4192</v>
      </c>
      <c r="S3414">
        <v>650</v>
      </c>
      <c r="T3414" t="s">
        <v>1881</v>
      </c>
      <c r="U3414">
        <v>566</v>
      </c>
      <c r="V3414">
        <v>0</v>
      </c>
      <c r="W3414">
        <v>22745</v>
      </c>
      <c r="X3414">
        <v>0</v>
      </c>
      <c r="Y3414">
        <v>84070</v>
      </c>
      <c r="Z3414">
        <v>351</v>
      </c>
      <c r="AA3414">
        <v>526</v>
      </c>
      <c r="AB3414" t="s">
        <v>16439</v>
      </c>
    </row>
    <row r="3415" spans="1:28" x14ac:dyDescent="0.3">
      <c r="A3415" s="4" t="s">
        <v>16441</v>
      </c>
      <c r="B3415" t="s">
        <v>67</v>
      </c>
      <c r="C3415" t="s">
        <v>295</v>
      </c>
      <c r="D3415" t="s">
        <v>58</v>
      </c>
      <c r="E3415">
        <v>2005</v>
      </c>
      <c r="F3415">
        <v>110</v>
      </c>
      <c r="G3415" t="s">
        <v>1745</v>
      </c>
      <c r="H3415" t="s">
        <v>16443</v>
      </c>
      <c r="I3415" s="4">
        <v>7000000</v>
      </c>
      <c r="J3415" s="4">
        <v>28747570</v>
      </c>
      <c r="K3415">
        <v>7.4</v>
      </c>
      <c r="L3415">
        <v>2.35</v>
      </c>
      <c r="M3415" t="s">
        <v>612</v>
      </c>
      <c r="N3415" t="s">
        <v>5126</v>
      </c>
      <c r="O3415">
        <v>152</v>
      </c>
      <c r="P3415" t="s">
        <v>724</v>
      </c>
      <c r="Q3415">
        <v>22000</v>
      </c>
      <c r="R3415" t="s">
        <v>16440</v>
      </c>
      <c r="S3415">
        <v>68</v>
      </c>
      <c r="T3415" t="s">
        <v>16442</v>
      </c>
      <c r="U3415">
        <v>27</v>
      </c>
      <c r="V3415">
        <v>0</v>
      </c>
      <c r="W3415">
        <v>22140</v>
      </c>
      <c r="X3415">
        <v>1</v>
      </c>
      <c r="Y3415">
        <v>100571</v>
      </c>
      <c r="Z3415">
        <v>271</v>
      </c>
      <c r="AA3415">
        <v>416</v>
      </c>
      <c r="AB3415" t="s">
        <v>16444</v>
      </c>
    </row>
    <row r="3416" spans="1:28" x14ac:dyDescent="0.3">
      <c r="A3416" s="4" t="s">
        <v>16445</v>
      </c>
      <c r="B3416" t="s">
        <v>67</v>
      </c>
      <c r="C3416" t="s">
        <v>68</v>
      </c>
      <c r="D3416" t="s">
        <v>58</v>
      </c>
      <c r="E3416">
        <v>1995</v>
      </c>
      <c r="F3416">
        <v>104</v>
      </c>
      <c r="G3416" t="s">
        <v>361</v>
      </c>
      <c r="H3416" t="s">
        <v>16446</v>
      </c>
      <c r="I3416" s="4">
        <v>7000000</v>
      </c>
      <c r="J3416" s="4">
        <v>25625110</v>
      </c>
      <c r="K3416">
        <v>7.2</v>
      </c>
      <c r="L3416">
        <v>1.85</v>
      </c>
      <c r="M3416" t="s">
        <v>612</v>
      </c>
      <c r="N3416" t="s">
        <v>4908</v>
      </c>
      <c r="O3416">
        <v>0</v>
      </c>
      <c r="P3416" t="s">
        <v>1783</v>
      </c>
      <c r="Q3416">
        <v>16000</v>
      </c>
      <c r="R3416" t="s">
        <v>299</v>
      </c>
      <c r="S3416">
        <v>12000</v>
      </c>
      <c r="T3416" t="s">
        <v>520</v>
      </c>
      <c r="U3416">
        <v>4000</v>
      </c>
      <c r="V3416">
        <v>0</v>
      </c>
      <c r="W3416">
        <v>33758</v>
      </c>
      <c r="X3416">
        <v>0</v>
      </c>
      <c r="Y3416">
        <v>138707</v>
      </c>
      <c r="Z3416">
        <v>93</v>
      </c>
      <c r="AA3416">
        <v>202</v>
      </c>
      <c r="AB3416" t="s">
        <v>16447</v>
      </c>
    </row>
    <row r="3417" spans="1:28" x14ac:dyDescent="0.3">
      <c r="A3417" s="4" t="s">
        <v>24122</v>
      </c>
      <c r="B3417" t="s">
        <v>67</v>
      </c>
      <c r="C3417" t="s">
        <v>68</v>
      </c>
      <c r="D3417" t="s">
        <v>58</v>
      </c>
      <c r="E3417" t="s">
        <v>24161</v>
      </c>
      <c r="F3417">
        <v>53</v>
      </c>
      <c r="G3417" t="s">
        <v>2144</v>
      </c>
      <c r="H3417" t="s">
        <v>16448</v>
      </c>
      <c r="I3417" s="4" t="s">
        <v>24161</v>
      </c>
      <c r="J3417" s="4" t="s">
        <v>24161</v>
      </c>
      <c r="K3417">
        <v>9</v>
      </c>
      <c r="L3417">
        <v>1.78</v>
      </c>
      <c r="M3417" t="s">
        <v>2652</v>
      </c>
      <c r="N3417" t="s">
        <v>24161</v>
      </c>
      <c r="O3417" t="s">
        <v>24161</v>
      </c>
      <c r="P3417" t="s">
        <v>111</v>
      </c>
      <c r="Q3417">
        <v>4000</v>
      </c>
      <c r="R3417" t="s">
        <v>2881</v>
      </c>
      <c r="S3417">
        <v>1000</v>
      </c>
      <c r="T3417" t="s">
        <v>457</v>
      </c>
      <c r="U3417">
        <v>1000</v>
      </c>
      <c r="V3417">
        <v>61000</v>
      </c>
      <c r="W3417">
        <v>19949</v>
      </c>
      <c r="X3417">
        <v>0</v>
      </c>
      <c r="Y3417">
        <v>170055</v>
      </c>
      <c r="Z3417">
        <v>54</v>
      </c>
      <c r="AA3417">
        <v>173</v>
      </c>
      <c r="AB3417" t="s">
        <v>16449</v>
      </c>
    </row>
    <row r="3418" spans="1:28" x14ac:dyDescent="0.3">
      <c r="A3418" s="4" t="s">
        <v>16451</v>
      </c>
      <c r="B3418" t="s">
        <v>67</v>
      </c>
      <c r="C3418" t="s">
        <v>68</v>
      </c>
      <c r="D3418" t="s">
        <v>58</v>
      </c>
      <c r="E3418">
        <v>1976</v>
      </c>
      <c r="F3418">
        <v>119</v>
      </c>
      <c r="G3418" t="s">
        <v>100</v>
      </c>
      <c r="H3418" t="s">
        <v>16452</v>
      </c>
      <c r="I3418" s="4">
        <v>9000000</v>
      </c>
      <c r="J3418" s="4">
        <v>25000000</v>
      </c>
      <c r="K3418">
        <v>6.8</v>
      </c>
      <c r="L3418">
        <v>2.35</v>
      </c>
      <c r="M3418" t="s">
        <v>122</v>
      </c>
      <c r="N3418" t="s">
        <v>16450</v>
      </c>
      <c r="O3418">
        <v>23</v>
      </c>
      <c r="P3418" t="s">
        <v>12487</v>
      </c>
      <c r="Q3418">
        <v>1000</v>
      </c>
      <c r="R3418" t="s">
        <v>13688</v>
      </c>
      <c r="S3418">
        <v>659</v>
      </c>
      <c r="T3418" t="s">
        <v>15877</v>
      </c>
      <c r="U3418">
        <v>440</v>
      </c>
      <c r="V3418">
        <v>0</v>
      </c>
      <c r="W3418">
        <v>2951</v>
      </c>
      <c r="X3418">
        <v>1</v>
      </c>
      <c r="Y3418">
        <v>39847</v>
      </c>
      <c r="Z3418">
        <v>112</v>
      </c>
      <c r="AA3418">
        <v>242</v>
      </c>
      <c r="AB3418" t="s">
        <v>16453</v>
      </c>
    </row>
    <row r="3419" spans="1:28" x14ac:dyDescent="0.3">
      <c r="A3419" s="4" t="s">
        <v>16455</v>
      </c>
      <c r="B3419" t="s">
        <v>67</v>
      </c>
      <c r="C3419" t="s">
        <v>86</v>
      </c>
      <c r="D3419" t="s">
        <v>58</v>
      </c>
      <c r="E3419">
        <v>1974</v>
      </c>
      <c r="F3419">
        <v>125</v>
      </c>
      <c r="G3419" t="s">
        <v>80</v>
      </c>
      <c r="H3419" t="s">
        <v>16456</v>
      </c>
      <c r="I3419" s="4">
        <v>13000000</v>
      </c>
      <c r="J3419" s="4">
        <v>21000000</v>
      </c>
      <c r="K3419">
        <v>6.8</v>
      </c>
      <c r="L3419">
        <v>1.66</v>
      </c>
      <c r="M3419" t="s">
        <v>122</v>
      </c>
      <c r="N3419" t="s">
        <v>16391</v>
      </c>
      <c r="O3419">
        <v>82</v>
      </c>
      <c r="P3419" t="s">
        <v>228</v>
      </c>
      <c r="Q3419">
        <v>16000</v>
      </c>
      <c r="R3419" t="s">
        <v>16454</v>
      </c>
      <c r="S3419">
        <v>387</v>
      </c>
      <c r="T3419" t="s">
        <v>1118</v>
      </c>
      <c r="U3419">
        <v>244</v>
      </c>
      <c r="V3419">
        <v>2000</v>
      </c>
      <c r="W3419">
        <v>17611</v>
      </c>
      <c r="X3419">
        <v>3</v>
      </c>
      <c r="Y3419">
        <v>73950</v>
      </c>
      <c r="Z3419">
        <v>118</v>
      </c>
      <c r="AA3419">
        <v>258</v>
      </c>
      <c r="AB3419" t="s">
        <v>16457</v>
      </c>
    </row>
    <row r="3420" spans="1:28" x14ac:dyDescent="0.3">
      <c r="A3420" s="4" t="s">
        <v>16458</v>
      </c>
      <c r="B3420" t="s">
        <v>67</v>
      </c>
      <c r="C3420" t="s">
        <v>68</v>
      </c>
      <c r="D3420" t="s">
        <v>58</v>
      </c>
      <c r="E3420">
        <v>1988</v>
      </c>
      <c r="F3420">
        <v>96</v>
      </c>
      <c r="G3420" t="s">
        <v>449</v>
      </c>
      <c r="H3420" t="s">
        <v>16459</v>
      </c>
      <c r="I3420" s="4">
        <v>7000000</v>
      </c>
      <c r="J3420" s="4">
        <v>20257000</v>
      </c>
      <c r="K3420">
        <v>5.2</v>
      </c>
      <c r="L3420">
        <v>1.85</v>
      </c>
      <c r="M3420" t="s">
        <v>612</v>
      </c>
      <c r="N3420" t="s">
        <v>9922</v>
      </c>
      <c r="O3420">
        <v>22</v>
      </c>
      <c r="P3420" t="s">
        <v>5088</v>
      </c>
      <c r="Q3420">
        <v>1000</v>
      </c>
      <c r="R3420" t="s">
        <v>14835</v>
      </c>
      <c r="S3420">
        <v>841</v>
      </c>
      <c r="T3420" t="s">
        <v>11750</v>
      </c>
      <c r="U3420">
        <v>794</v>
      </c>
      <c r="V3420">
        <v>978</v>
      </c>
      <c r="W3420">
        <v>5282</v>
      </c>
      <c r="X3420">
        <v>2</v>
      </c>
      <c r="Y3420">
        <v>7569</v>
      </c>
      <c r="Z3420">
        <v>35</v>
      </c>
      <c r="AA3420">
        <v>65</v>
      </c>
      <c r="AB3420" t="s">
        <v>16460</v>
      </c>
    </row>
    <row r="3421" spans="1:28" x14ac:dyDescent="0.3">
      <c r="A3421" s="4" t="s">
        <v>16463</v>
      </c>
      <c r="B3421" t="s">
        <v>67</v>
      </c>
      <c r="C3421" t="s">
        <v>86</v>
      </c>
      <c r="D3421" t="s">
        <v>58</v>
      </c>
      <c r="E3421">
        <v>2005</v>
      </c>
      <c r="F3421">
        <v>100</v>
      </c>
      <c r="G3421" t="s">
        <v>8559</v>
      </c>
      <c r="H3421" t="s">
        <v>16465</v>
      </c>
      <c r="I3421" s="4">
        <v>3500000</v>
      </c>
      <c r="J3421" s="4">
        <v>26005908</v>
      </c>
      <c r="K3421">
        <v>7.2</v>
      </c>
      <c r="L3421">
        <v>2.35</v>
      </c>
      <c r="M3421" t="s">
        <v>612</v>
      </c>
      <c r="N3421" t="s">
        <v>7867</v>
      </c>
      <c r="O3421">
        <v>197</v>
      </c>
      <c r="P3421" t="s">
        <v>16462</v>
      </c>
      <c r="Q3421">
        <v>513</v>
      </c>
      <c r="R3421" t="s">
        <v>16461</v>
      </c>
      <c r="S3421">
        <v>239</v>
      </c>
      <c r="T3421" t="s">
        <v>16464</v>
      </c>
      <c r="U3421">
        <v>159</v>
      </c>
      <c r="V3421">
        <v>10000</v>
      </c>
      <c r="W3421">
        <v>1379</v>
      </c>
      <c r="X3421">
        <v>0</v>
      </c>
      <c r="Y3421">
        <v>154938</v>
      </c>
      <c r="Z3421">
        <v>342</v>
      </c>
      <c r="AA3421">
        <v>1100</v>
      </c>
      <c r="AB3421" t="s">
        <v>16466</v>
      </c>
    </row>
    <row r="3422" spans="1:28" x14ac:dyDescent="0.3">
      <c r="A3422" s="4" t="s">
        <v>16469</v>
      </c>
      <c r="B3422" t="s">
        <v>67</v>
      </c>
      <c r="C3422" t="s">
        <v>68</v>
      </c>
      <c r="D3422" t="s">
        <v>58</v>
      </c>
      <c r="E3422">
        <v>2000</v>
      </c>
      <c r="F3422">
        <v>46</v>
      </c>
      <c r="G3422" t="s">
        <v>16468</v>
      </c>
      <c r="H3422" t="s">
        <v>16471</v>
      </c>
      <c r="I3422" s="4" t="s">
        <v>24161</v>
      </c>
      <c r="J3422" s="4">
        <v>18642318</v>
      </c>
      <c r="K3422">
        <v>7.5</v>
      </c>
      <c r="L3422">
        <v>1.44</v>
      </c>
      <c r="M3422" t="s">
        <v>24161</v>
      </c>
      <c r="N3422" t="s">
        <v>16467</v>
      </c>
      <c r="O3422">
        <v>0</v>
      </c>
      <c r="P3422" t="s">
        <v>574</v>
      </c>
      <c r="Q3422">
        <v>13000</v>
      </c>
      <c r="R3422" t="s">
        <v>2689</v>
      </c>
      <c r="S3422">
        <v>366</v>
      </c>
      <c r="T3422" t="s">
        <v>16470</v>
      </c>
      <c r="U3422">
        <v>69</v>
      </c>
      <c r="V3422">
        <v>407</v>
      </c>
      <c r="W3422">
        <v>13448</v>
      </c>
      <c r="X3422">
        <v>0</v>
      </c>
      <c r="Y3422">
        <v>1723</v>
      </c>
      <c r="Z3422">
        <v>14</v>
      </c>
      <c r="AA3422">
        <v>13</v>
      </c>
      <c r="AB3422" t="s">
        <v>16472</v>
      </c>
    </row>
    <row r="3423" spans="1:28" x14ac:dyDescent="0.3">
      <c r="A3423" s="4" t="s">
        <v>16475</v>
      </c>
      <c r="B3423" t="s">
        <v>67</v>
      </c>
      <c r="C3423" t="s">
        <v>68</v>
      </c>
      <c r="D3423" t="s">
        <v>58</v>
      </c>
      <c r="E3423">
        <v>2014</v>
      </c>
      <c r="F3423">
        <v>89</v>
      </c>
      <c r="G3423" t="s">
        <v>5108</v>
      </c>
      <c r="H3423" t="s">
        <v>16477</v>
      </c>
      <c r="I3423" s="4">
        <v>7000000</v>
      </c>
      <c r="J3423" s="4">
        <v>15818967</v>
      </c>
      <c r="K3423">
        <v>4</v>
      </c>
      <c r="L3423">
        <v>1.85</v>
      </c>
      <c r="M3423" t="s">
        <v>612</v>
      </c>
      <c r="N3423" t="s">
        <v>16473</v>
      </c>
      <c r="O3423">
        <v>14</v>
      </c>
      <c r="P3423" t="s">
        <v>8218</v>
      </c>
      <c r="Q3423">
        <v>971</v>
      </c>
      <c r="R3423" t="s">
        <v>16474</v>
      </c>
      <c r="S3423">
        <v>479</v>
      </c>
      <c r="T3423" t="s">
        <v>16476</v>
      </c>
      <c r="U3423">
        <v>270</v>
      </c>
      <c r="V3423">
        <v>0</v>
      </c>
      <c r="W3423">
        <v>2517</v>
      </c>
      <c r="X3423">
        <v>0</v>
      </c>
      <c r="Y3423">
        <v>13913</v>
      </c>
      <c r="Z3423">
        <v>137</v>
      </c>
      <c r="AA3423">
        <v>120</v>
      </c>
      <c r="AB3423" t="s">
        <v>16478</v>
      </c>
    </row>
    <row r="3424" spans="1:28" x14ac:dyDescent="0.3">
      <c r="A3424" s="4" t="s">
        <v>16480</v>
      </c>
      <c r="B3424" t="s">
        <v>67</v>
      </c>
      <c r="C3424" t="s">
        <v>68</v>
      </c>
      <c r="D3424" t="s">
        <v>58</v>
      </c>
      <c r="E3424">
        <v>1996</v>
      </c>
      <c r="F3424">
        <v>92</v>
      </c>
      <c r="G3424" t="s">
        <v>10</v>
      </c>
      <c r="H3424" t="s">
        <v>16481</v>
      </c>
      <c r="I3424" s="4">
        <v>7000000</v>
      </c>
      <c r="J3424" s="4">
        <v>14891000</v>
      </c>
      <c r="K3424">
        <v>6.8</v>
      </c>
      <c r="L3424">
        <v>1.85</v>
      </c>
      <c r="M3424" t="s">
        <v>612</v>
      </c>
      <c r="N3424" t="s">
        <v>4175</v>
      </c>
      <c r="O3424">
        <v>737</v>
      </c>
      <c r="P3424" t="s">
        <v>3720</v>
      </c>
      <c r="Q3424">
        <v>718</v>
      </c>
      <c r="R3424" t="s">
        <v>16479</v>
      </c>
      <c r="S3424">
        <v>524</v>
      </c>
      <c r="T3424" t="s">
        <v>5506</v>
      </c>
      <c r="U3424">
        <v>380</v>
      </c>
      <c r="V3424">
        <v>824</v>
      </c>
      <c r="W3424">
        <v>2240</v>
      </c>
      <c r="X3424">
        <v>3</v>
      </c>
      <c r="Y3424">
        <v>15088</v>
      </c>
      <c r="Z3424">
        <v>50</v>
      </c>
      <c r="AA3424">
        <v>105</v>
      </c>
      <c r="AB3424" t="s">
        <v>16482</v>
      </c>
    </row>
    <row r="3425" spans="1:28" x14ac:dyDescent="0.3">
      <c r="A3425" s="4" t="s">
        <v>16485</v>
      </c>
      <c r="B3425" t="s">
        <v>67</v>
      </c>
      <c r="C3425" t="s">
        <v>68</v>
      </c>
      <c r="D3425" t="s">
        <v>58</v>
      </c>
      <c r="E3425">
        <v>2005</v>
      </c>
      <c r="F3425">
        <v>109</v>
      </c>
      <c r="G3425" t="s">
        <v>16484</v>
      </c>
      <c r="H3425" t="s">
        <v>16486</v>
      </c>
      <c r="I3425" s="4">
        <v>7000000</v>
      </c>
      <c r="J3425" s="4">
        <v>16901126</v>
      </c>
      <c r="K3425">
        <v>6.9</v>
      </c>
      <c r="L3425">
        <v>1.85</v>
      </c>
      <c r="M3425" t="s">
        <v>612</v>
      </c>
      <c r="N3425" t="s">
        <v>12786</v>
      </c>
      <c r="O3425">
        <v>0</v>
      </c>
      <c r="P3425" t="s">
        <v>14022</v>
      </c>
      <c r="Q3425">
        <v>1000</v>
      </c>
      <c r="R3425" t="s">
        <v>16483</v>
      </c>
      <c r="S3425">
        <v>649</v>
      </c>
      <c r="T3425" t="s">
        <v>9148</v>
      </c>
      <c r="U3425">
        <v>597</v>
      </c>
      <c r="V3425">
        <v>0</v>
      </c>
      <c r="W3425">
        <v>3544</v>
      </c>
      <c r="X3425">
        <v>0</v>
      </c>
      <c r="Y3425">
        <v>76267</v>
      </c>
      <c r="Z3425">
        <v>261</v>
      </c>
      <c r="AA3425">
        <v>687</v>
      </c>
      <c r="AB3425" t="s">
        <v>16487</v>
      </c>
    </row>
    <row r="3426" spans="1:28" x14ac:dyDescent="0.3">
      <c r="A3426" s="4" t="s">
        <v>24123</v>
      </c>
      <c r="B3426" t="s">
        <v>67</v>
      </c>
      <c r="C3426" t="s">
        <v>68</v>
      </c>
      <c r="D3426" t="s">
        <v>58</v>
      </c>
      <c r="E3426" t="s">
        <v>24161</v>
      </c>
      <c r="F3426">
        <v>44</v>
      </c>
      <c r="G3426" t="s">
        <v>3158</v>
      </c>
      <c r="H3426" t="s">
        <v>16488</v>
      </c>
      <c r="I3426" s="4">
        <v>2300000</v>
      </c>
      <c r="J3426" s="4" t="s">
        <v>24161</v>
      </c>
      <c r="K3426">
        <v>8.1999999999999993</v>
      </c>
      <c r="L3426">
        <v>1.33</v>
      </c>
      <c r="M3426" t="s">
        <v>1150</v>
      </c>
      <c r="N3426" t="s">
        <v>24161</v>
      </c>
      <c r="O3426" t="s">
        <v>24161</v>
      </c>
      <c r="P3426" t="s">
        <v>2495</v>
      </c>
      <c r="Q3426">
        <v>4000</v>
      </c>
      <c r="R3426" t="s">
        <v>4605</v>
      </c>
      <c r="S3426">
        <v>3000</v>
      </c>
      <c r="T3426" t="s">
        <v>16415</v>
      </c>
      <c r="U3426">
        <v>970</v>
      </c>
      <c r="V3426">
        <v>6000</v>
      </c>
      <c r="W3426">
        <v>7970</v>
      </c>
      <c r="X3426">
        <v>0</v>
      </c>
      <c r="Y3426">
        <v>101902</v>
      </c>
      <c r="Z3426">
        <v>96</v>
      </c>
      <c r="AA3426">
        <v>665</v>
      </c>
      <c r="AB3426" t="s">
        <v>16489</v>
      </c>
    </row>
    <row r="3427" spans="1:28" x14ac:dyDescent="0.3">
      <c r="A3427" s="4" t="s">
        <v>16491</v>
      </c>
      <c r="B3427" t="s">
        <v>67</v>
      </c>
      <c r="C3427" t="s">
        <v>68</v>
      </c>
      <c r="D3427" t="s">
        <v>58</v>
      </c>
      <c r="E3427">
        <v>2015</v>
      </c>
      <c r="F3427">
        <v>103</v>
      </c>
      <c r="G3427" t="s">
        <v>9178</v>
      </c>
      <c r="H3427" t="s">
        <v>16492</v>
      </c>
      <c r="I3427" s="4">
        <v>7000000</v>
      </c>
      <c r="J3427" s="4">
        <v>17474107</v>
      </c>
      <c r="K3427">
        <v>7.3</v>
      </c>
      <c r="L3427">
        <v>2.35</v>
      </c>
      <c r="M3427" t="s">
        <v>612</v>
      </c>
      <c r="N3427" t="s">
        <v>13413</v>
      </c>
      <c r="O3427">
        <v>44</v>
      </c>
      <c r="P3427" t="s">
        <v>4913</v>
      </c>
      <c r="Q3427">
        <v>637</v>
      </c>
      <c r="R3427" t="s">
        <v>16490</v>
      </c>
      <c r="S3427">
        <v>256</v>
      </c>
      <c r="T3427" t="s">
        <v>7354</v>
      </c>
      <c r="U3427">
        <v>190</v>
      </c>
      <c r="V3427">
        <v>23000</v>
      </c>
      <c r="W3427">
        <v>1342</v>
      </c>
      <c r="X3427">
        <v>3</v>
      </c>
      <c r="Y3427">
        <v>56605</v>
      </c>
      <c r="Z3427">
        <v>180</v>
      </c>
      <c r="AA3427">
        <v>89</v>
      </c>
      <c r="AB3427" t="s">
        <v>16493</v>
      </c>
    </row>
    <row r="3428" spans="1:28" x14ac:dyDescent="0.3">
      <c r="A3428" s="4" t="s">
        <v>16494</v>
      </c>
      <c r="B3428" t="s">
        <v>67</v>
      </c>
      <c r="C3428" t="s">
        <v>68</v>
      </c>
      <c r="D3428" t="s">
        <v>58</v>
      </c>
      <c r="E3428">
        <v>1999</v>
      </c>
      <c r="F3428">
        <v>95</v>
      </c>
      <c r="G3428" t="s">
        <v>2144</v>
      </c>
      <c r="H3428" t="s">
        <v>16495</v>
      </c>
      <c r="I3428" s="4">
        <v>7000000</v>
      </c>
      <c r="J3428" s="4">
        <v>14003141</v>
      </c>
      <c r="K3428">
        <v>6.1</v>
      </c>
      <c r="L3428">
        <v>2.35</v>
      </c>
      <c r="M3428" t="s">
        <v>612</v>
      </c>
      <c r="N3428" t="s">
        <v>7477</v>
      </c>
      <c r="O3428">
        <v>48</v>
      </c>
      <c r="P3428" t="s">
        <v>2138</v>
      </c>
      <c r="Q3428">
        <v>1000</v>
      </c>
      <c r="R3428" t="s">
        <v>5969</v>
      </c>
      <c r="S3428">
        <v>865</v>
      </c>
      <c r="T3428" t="s">
        <v>6380</v>
      </c>
      <c r="U3428">
        <v>826</v>
      </c>
      <c r="V3428">
        <v>375</v>
      </c>
      <c r="W3428">
        <v>4837</v>
      </c>
      <c r="X3428">
        <v>1</v>
      </c>
      <c r="Y3428">
        <v>4598</v>
      </c>
      <c r="Z3428">
        <v>28</v>
      </c>
      <c r="AA3428">
        <v>29</v>
      </c>
      <c r="AB3428" t="s">
        <v>16496</v>
      </c>
    </row>
    <row r="3429" spans="1:28" x14ac:dyDescent="0.3">
      <c r="A3429" s="4" t="s">
        <v>16498</v>
      </c>
      <c r="B3429" t="s">
        <v>67</v>
      </c>
      <c r="C3429" t="s">
        <v>68</v>
      </c>
      <c r="D3429" t="s">
        <v>24160</v>
      </c>
      <c r="E3429">
        <v>2003</v>
      </c>
      <c r="F3429">
        <v>105</v>
      </c>
      <c r="G3429" t="s">
        <v>23</v>
      </c>
      <c r="H3429" t="s">
        <v>16500</v>
      </c>
      <c r="I3429" s="4">
        <v>7000000</v>
      </c>
      <c r="J3429" s="4">
        <v>12583510</v>
      </c>
      <c r="K3429">
        <v>6</v>
      </c>
      <c r="L3429">
        <v>1.85</v>
      </c>
      <c r="M3429" t="s">
        <v>612</v>
      </c>
      <c r="N3429" t="s">
        <v>12786</v>
      </c>
      <c r="O3429">
        <v>0</v>
      </c>
      <c r="P3429" t="s">
        <v>14022</v>
      </c>
      <c r="Q3429">
        <v>1000</v>
      </c>
      <c r="R3429" t="s">
        <v>16497</v>
      </c>
      <c r="S3429">
        <v>340</v>
      </c>
      <c r="T3429" t="s">
        <v>16499</v>
      </c>
      <c r="U3429">
        <v>303</v>
      </c>
      <c r="V3429">
        <v>0</v>
      </c>
      <c r="W3429">
        <v>2444</v>
      </c>
      <c r="X3429">
        <v>0</v>
      </c>
      <c r="Y3429">
        <v>60709</v>
      </c>
      <c r="Z3429">
        <v>202</v>
      </c>
      <c r="AA3429">
        <v>922</v>
      </c>
      <c r="AB3429" t="s">
        <v>16501</v>
      </c>
    </row>
    <row r="3430" spans="1:28" x14ac:dyDescent="0.3">
      <c r="A3430" s="4" t="s">
        <v>16505</v>
      </c>
      <c r="B3430" t="s">
        <v>67</v>
      </c>
      <c r="C3430" t="s">
        <v>68</v>
      </c>
      <c r="D3430" t="s">
        <v>58</v>
      </c>
      <c r="E3430">
        <v>1978</v>
      </c>
      <c r="F3430">
        <v>79</v>
      </c>
      <c r="G3430" t="s">
        <v>23</v>
      </c>
      <c r="H3430" t="s">
        <v>16507</v>
      </c>
      <c r="I3430" s="4">
        <v>350000</v>
      </c>
      <c r="J3430" s="4" t="s">
        <v>24161</v>
      </c>
      <c r="K3430">
        <v>4.0999999999999996</v>
      </c>
      <c r="L3430" t="s">
        <v>24161</v>
      </c>
      <c r="M3430" t="s">
        <v>122</v>
      </c>
      <c r="N3430" t="s">
        <v>16502</v>
      </c>
      <c r="O3430">
        <v>0</v>
      </c>
      <c r="P3430" t="s">
        <v>16504</v>
      </c>
      <c r="Q3430">
        <v>246</v>
      </c>
      <c r="R3430" t="s">
        <v>16503</v>
      </c>
      <c r="S3430">
        <v>29</v>
      </c>
      <c r="T3430" t="s">
        <v>16506</v>
      </c>
      <c r="U3430">
        <v>23</v>
      </c>
      <c r="V3430">
        <v>44</v>
      </c>
      <c r="W3430">
        <v>345</v>
      </c>
      <c r="X3430">
        <v>0</v>
      </c>
      <c r="Y3430">
        <v>440</v>
      </c>
      <c r="Z3430">
        <v>8</v>
      </c>
      <c r="AA3430">
        <v>21</v>
      </c>
      <c r="AB3430" t="s">
        <v>16508</v>
      </c>
    </row>
    <row r="3431" spans="1:28" x14ac:dyDescent="0.3">
      <c r="A3431" s="4" t="s">
        <v>16510</v>
      </c>
      <c r="B3431" t="s">
        <v>67</v>
      </c>
      <c r="C3431" t="s">
        <v>68</v>
      </c>
      <c r="D3431" t="s">
        <v>58</v>
      </c>
      <c r="E3431">
        <v>2009</v>
      </c>
      <c r="F3431">
        <v>106</v>
      </c>
      <c r="G3431" t="s">
        <v>2545</v>
      </c>
      <c r="H3431" t="s">
        <v>16512</v>
      </c>
      <c r="I3431" s="4">
        <v>7000000</v>
      </c>
      <c r="J3431" s="4">
        <v>9190525</v>
      </c>
      <c r="K3431">
        <v>7</v>
      </c>
      <c r="L3431">
        <v>1.85</v>
      </c>
      <c r="M3431" t="s">
        <v>612</v>
      </c>
      <c r="N3431" t="s">
        <v>7108</v>
      </c>
      <c r="O3431">
        <v>1000</v>
      </c>
      <c r="P3431" t="s">
        <v>191</v>
      </c>
      <c r="Q3431">
        <v>816</v>
      </c>
      <c r="R3431" t="s">
        <v>16509</v>
      </c>
      <c r="S3431">
        <v>105</v>
      </c>
      <c r="T3431" t="s">
        <v>16511</v>
      </c>
      <c r="U3431">
        <v>98</v>
      </c>
      <c r="V3431">
        <v>10000</v>
      </c>
      <c r="W3431">
        <v>1120</v>
      </c>
      <c r="X3431">
        <v>1</v>
      </c>
      <c r="Y3431">
        <v>102125</v>
      </c>
      <c r="Z3431">
        <v>341</v>
      </c>
      <c r="AA3431">
        <v>324</v>
      </c>
      <c r="AB3431" t="s">
        <v>16513</v>
      </c>
    </row>
    <row r="3432" spans="1:28" x14ac:dyDescent="0.3">
      <c r="A3432" s="4" t="s">
        <v>16515</v>
      </c>
      <c r="B3432" t="s">
        <v>67</v>
      </c>
      <c r="C3432" t="s">
        <v>68</v>
      </c>
      <c r="D3432" t="s">
        <v>58</v>
      </c>
      <c r="E3432">
        <v>2009</v>
      </c>
      <c r="F3432">
        <v>100</v>
      </c>
      <c r="G3432" t="s">
        <v>8052</v>
      </c>
      <c r="H3432" t="s">
        <v>16516</v>
      </c>
      <c r="I3432" s="4">
        <v>7500000</v>
      </c>
      <c r="J3432" s="4">
        <v>9176553</v>
      </c>
      <c r="K3432">
        <v>7.1</v>
      </c>
      <c r="L3432">
        <v>2.35</v>
      </c>
      <c r="M3432" t="s">
        <v>69</v>
      </c>
      <c r="N3432" t="s">
        <v>16514</v>
      </c>
      <c r="O3432">
        <v>11</v>
      </c>
      <c r="P3432" t="s">
        <v>574</v>
      </c>
      <c r="Q3432">
        <v>13000</v>
      </c>
      <c r="R3432" t="s">
        <v>1708</v>
      </c>
      <c r="S3432">
        <v>3000</v>
      </c>
      <c r="T3432" t="s">
        <v>3843</v>
      </c>
      <c r="U3432">
        <v>970</v>
      </c>
      <c r="V3432">
        <v>0</v>
      </c>
      <c r="W3432">
        <v>19330</v>
      </c>
      <c r="X3432">
        <v>1</v>
      </c>
      <c r="Y3432">
        <v>19147</v>
      </c>
      <c r="Z3432">
        <v>160</v>
      </c>
      <c r="AA3432">
        <v>97</v>
      </c>
      <c r="AB3432" t="s">
        <v>16517</v>
      </c>
    </row>
    <row r="3433" spans="1:28" x14ac:dyDescent="0.3">
      <c r="A3433" s="4" t="s">
        <v>16518</v>
      </c>
      <c r="B3433" t="s">
        <v>67</v>
      </c>
      <c r="C3433" t="s">
        <v>68</v>
      </c>
      <c r="D3433" t="s">
        <v>58</v>
      </c>
      <c r="E3433">
        <v>1989</v>
      </c>
      <c r="F3433">
        <v>103</v>
      </c>
      <c r="G3433" t="s">
        <v>8932</v>
      </c>
      <c r="H3433" t="s">
        <v>16519</v>
      </c>
      <c r="I3433" s="4">
        <v>7000000</v>
      </c>
      <c r="J3433" s="4">
        <v>9094451</v>
      </c>
      <c r="K3433">
        <v>6.2</v>
      </c>
      <c r="L3433">
        <v>1.85</v>
      </c>
      <c r="M3433" t="s">
        <v>612</v>
      </c>
      <c r="N3433" t="s">
        <v>7059</v>
      </c>
      <c r="O3433">
        <v>49</v>
      </c>
      <c r="P3433" t="s">
        <v>6214</v>
      </c>
      <c r="Q3433">
        <v>687</v>
      </c>
      <c r="R3433" t="s">
        <v>2312</v>
      </c>
      <c r="S3433">
        <v>554</v>
      </c>
      <c r="T3433" t="s">
        <v>10082</v>
      </c>
      <c r="U3433">
        <v>304</v>
      </c>
      <c r="V3433">
        <v>0</v>
      </c>
      <c r="W3433">
        <v>1990</v>
      </c>
      <c r="X3433">
        <v>0</v>
      </c>
      <c r="Y3433">
        <v>11668</v>
      </c>
      <c r="Z3433">
        <v>31</v>
      </c>
      <c r="AA3433">
        <v>79</v>
      </c>
      <c r="AB3433" t="s">
        <v>16520</v>
      </c>
    </row>
    <row r="3434" spans="1:28" x14ac:dyDescent="0.3">
      <c r="A3434" s="4" t="s">
        <v>16521</v>
      </c>
      <c r="B3434" t="s">
        <v>67</v>
      </c>
      <c r="C3434" t="s">
        <v>68</v>
      </c>
      <c r="D3434" t="s">
        <v>58</v>
      </c>
      <c r="E3434">
        <v>2014</v>
      </c>
      <c r="F3434">
        <v>116</v>
      </c>
      <c r="G3434" t="s">
        <v>6197</v>
      </c>
      <c r="H3434" t="s">
        <v>16523</v>
      </c>
      <c r="I3434" s="4">
        <v>7000000</v>
      </c>
      <c r="J3434" s="4">
        <v>14612840</v>
      </c>
      <c r="K3434">
        <v>6.9</v>
      </c>
      <c r="L3434" t="s">
        <v>24161</v>
      </c>
      <c r="M3434" t="s">
        <v>69</v>
      </c>
      <c r="N3434" t="s">
        <v>12840</v>
      </c>
      <c r="O3434">
        <v>107</v>
      </c>
      <c r="P3434" t="s">
        <v>3502</v>
      </c>
      <c r="Q3434">
        <v>893</v>
      </c>
      <c r="R3434" t="s">
        <v>4512</v>
      </c>
      <c r="S3434">
        <v>664</v>
      </c>
      <c r="T3434" t="s">
        <v>16522</v>
      </c>
      <c r="U3434">
        <v>658</v>
      </c>
      <c r="V3434">
        <v>0</v>
      </c>
      <c r="W3434">
        <v>3110</v>
      </c>
      <c r="X3434">
        <v>1</v>
      </c>
      <c r="Y3434">
        <v>11191</v>
      </c>
      <c r="Z3434">
        <v>71</v>
      </c>
      <c r="AA3434">
        <v>37</v>
      </c>
      <c r="AB3434" t="s">
        <v>16524</v>
      </c>
    </row>
    <row r="3435" spans="1:28" x14ac:dyDescent="0.3">
      <c r="A3435" s="4" t="s">
        <v>16527</v>
      </c>
      <c r="B3435" t="s">
        <v>67</v>
      </c>
      <c r="C3435" t="s">
        <v>68</v>
      </c>
      <c r="D3435" t="s">
        <v>58</v>
      </c>
      <c r="E3435">
        <v>2009</v>
      </c>
      <c r="F3435">
        <v>99</v>
      </c>
      <c r="G3435" t="s">
        <v>241</v>
      </c>
      <c r="H3435" t="s">
        <v>16528</v>
      </c>
      <c r="I3435" s="4">
        <v>7000000</v>
      </c>
      <c r="J3435" s="4">
        <v>9166863</v>
      </c>
      <c r="K3435">
        <v>7.6</v>
      </c>
      <c r="L3435">
        <v>2.35</v>
      </c>
      <c r="M3435" t="s">
        <v>612</v>
      </c>
      <c r="N3435" t="s">
        <v>16525</v>
      </c>
      <c r="O3435">
        <v>192</v>
      </c>
      <c r="P3435" t="s">
        <v>463</v>
      </c>
      <c r="Q3435">
        <v>14000</v>
      </c>
      <c r="R3435" t="s">
        <v>16526</v>
      </c>
      <c r="S3435">
        <v>343</v>
      </c>
      <c r="T3435" t="s">
        <v>16007</v>
      </c>
      <c r="U3435">
        <v>292</v>
      </c>
      <c r="V3435">
        <v>16000</v>
      </c>
      <c r="W3435">
        <v>14816</v>
      </c>
      <c r="X3435">
        <v>2</v>
      </c>
      <c r="Y3435">
        <v>83182</v>
      </c>
      <c r="Z3435">
        <v>281</v>
      </c>
      <c r="AA3435">
        <v>247</v>
      </c>
      <c r="AB3435" t="s">
        <v>16529</v>
      </c>
    </row>
    <row r="3436" spans="1:28" x14ac:dyDescent="0.3">
      <c r="A3436" s="4" t="s">
        <v>16531</v>
      </c>
      <c r="B3436" t="s">
        <v>67</v>
      </c>
      <c r="C3436" t="s">
        <v>68</v>
      </c>
      <c r="D3436" t="s">
        <v>58</v>
      </c>
      <c r="E3436">
        <v>1988</v>
      </c>
      <c r="F3436">
        <v>164</v>
      </c>
      <c r="G3436" t="s">
        <v>19</v>
      </c>
      <c r="H3436" t="s">
        <v>16532</v>
      </c>
      <c r="I3436" s="4">
        <v>7000000</v>
      </c>
      <c r="J3436" s="4">
        <v>8373585</v>
      </c>
      <c r="K3436">
        <v>7.6</v>
      </c>
      <c r="L3436">
        <v>1.85</v>
      </c>
      <c r="M3436" t="s">
        <v>612</v>
      </c>
      <c r="N3436" t="s">
        <v>514</v>
      </c>
      <c r="O3436">
        <v>17000</v>
      </c>
      <c r="P3436" t="s">
        <v>7169</v>
      </c>
      <c r="Q3436">
        <v>883</v>
      </c>
      <c r="R3436" t="s">
        <v>16530</v>
      </c>
      <c r="S3436">
        <v>618</v>
      </c>
      <c r="T3436" t="s">
        <v>7971</v>
      </c>
      <c r="U3436">
        <v>159</v>
      </c>
      <c r="V3436">
        <v>0</v>
      </c>
      <c r="W3436">
        <v>1934</v>
      </c>
      <c r="X3436">
        <v>0</v>
      </c>
      <c r="Y3436">
        <v>39680</v>
      </c>
      <c r="Z3436">
        <v>114</v>
      </c>
      <c r="AA3436">
        <v>308</v>
      </c>
      <c r="AB3436" t="s">
        <v>16533</v>
      </c>
    </row>
    <row r="3437" spans="1:28" x14ac:dyDescent="0.3">
      <c r="A3437" s="4" t="s">
        <v>16536</v>
      </c>
      <c r="B3437" t="s">
        <v>67</v>
      </c>
      <c r="C3437" t="s">
        <v>68</v>
      </c>
      <c r="D3437" t="s">
        <v>58</v>
      </c>
      <c r="E3437">
        <v>1999</v>
      </c>
      <c r="F3437">
        <v>96</v>
      </c>
      <c r="G3437" t="s">
        <v>1437</v>
      </c>
      <c r="H3437" t="s">
        <v>16537</v>
      </c>
      <c r="I3437" s="4">
        <v>7000000</v>
      </c>
      <c r="J3437" s="4">
        <v>7292175</v>
      </c>
      <c r="K3437">
        <v>6.4</v>
      </c>
      <c r="L3437">
        <v>1.85</v>
      </c>
      <c r="M3437" t="s">
        <v>612</v>
      </c>
      <c r="N3437" t="s">
        <v>16144</v>
      </c>
      <c r="O3437">
        <v>30</v>
      </c>
      <c r="P3437" t="s">
        <v>16535</v>
      </c>
      <c r="Q3437">
        <v>761</v>
      </c>
      <c r="R3437" t="s">
        <v>16534</v>
      </c>
      <c r="S3437">
        <v>412</v>
      </c>
      <c r="T3437" t="s">
        <v>10002</v>
      </c>
      <c r="U3437">
        <v>407</v>
      </c>
      <c r="V3437">
        <v>0</v>
      </c>
      <c r="W3437">
        <v>2018</v>
      </c>
      <c r="X3437">
        <v>3</v>
      </c>
      <c r="Y3437">
        <v>7736</v>
      </c>
      <c r="Z3437">
        <v>72</v>
      </c>
      <c r="AA3437">
        <v>100</v>
      </c>
      <c r="AB3437" t="s">
        <v>16538</v>
      </c>
    </row>
    <row r="3438" spans="1:28" x14ac:dyDescent="0.3">
      <c r="A3438" s="4" t="s">
        <v>16539</v>
      </c>
      <c r="B3438" t="s">
        <v>67</v>
      </c>
      <c r="C3438" t="s">
        <v>86</v>
      </c>
      <c r="D3438" t="s">
        <v>58</v>
      </c>
      <c r="E3438">
        <v>2004</v>
      </c>
      <c r="F3438">
        <v>122</v>
      </c>
      <c r="G3438" t="s">
        <v>3476</v>
      </c>
      <c r="H3438" t="s">
        <v>16541</v>
      </c>
      <c r="I3438" s="4">
        <v>7000000</v>
      </c>
      <c r="J3438" s="4">
        <v>6601079</v>
      </c>
      <c r="K3438">
        <v>6.2</v>
      </c>
      <c r="L3438">
        <v>2.35</v>
      </c>
      <c r="M3438" t="s">
        <v>69</v>
      </c>
      <c r="N3438" t="s">
        <v>15413</v>
      </c>
      <c r="O3438">
        <v>98</v>
      </c>
      <c r="P3438" t="s">
        <v>3529</v>
      </c>
      <c r="Q3438">
        <v>729</v>
      </c>
      <c r="R3438" t="s">
        <v>3847</v>
      </c>
      <c r="S3438">
        <v>579</v>
      </c>
      <c r="T3438" t="s">
        <v>16540</v>
      </c>
      <c r="U3438">
        <v>397</v>
      </c>
      <c r="V3438">
        <v>0</v>
      </c>
      <c r="W3438">
        <v>2321</v>
      </c>
      <c r="X3438">
        <v>1</v>
      </c>
      <c r="Y3438">
        <v>17436</v>
      </c>
      <c r="Z3438">
        <v>119</v>
      </c>
      <c r="AA3438">
        <v>276</v>
      </c>
      <c r="AB3438" t="s">
        <v>16542</v>
      </c>
    </row>
    <row r="3439" spans="1:28" x14ac:dyDescent="0.3">
      <c r="A3439" s="4" t="s">
        <v>16545</v>
      </c>
      <c r="B3439" t="s">
        <v>2240</v>
      </c>
      <c r="C3439" t="s">
        <v>397</v>
      </c>
      <c r="D3439" t="s">
        <v>58</v>
      </c>
      <c r="E3439">
        <v>2002</v>
      </c>
      <c r="F3439">
        <v>94</v>
      </c>
      <c r="G3439" t="s">
        <v>16543</v>
      </c>
      <c r="H3439" t="s">
        <v>16547</v>
      </c>
      <c r="I3439" s="4">
        <v>6000000</v>
      </c>
      <c r="J3439" s="4">
        <v>6165429</v>
      </c>
      <c r="K3439">
        <v>7.5</v>
      </c>
      <c r="L3439">
        <v>2.35</v>
      </c>
      <c r="M3439" t="s">
        <v>122</v>
      </c>
      <c r="N3439" t="s">
        <v>1222</v>
      </c>
      <c r="O3439">
        <v>176</v>
      </c>
      <c r="P3439" t="s">
        <v>16544</v>
      </c>
      <c r="Q3439">
        <v>116</v>
      </c>
      <c r="R3439" t="s">
        <v>15745</v>
      </c>
      <c r="S3439">
        <v>93</v>
      </c>
      <c r="T3439" t="s">
        <v>16546</v>
      </c>
      <c r="U3439">
        <v>46</v>
      </c>
      <c r="V3439">
        <v>0</v>
      </c>
      <c r="W3439">
        <v>312</v>
      </c>
      <c r="X3439">
        <v>1</v>
      </c>
      <c r="Y3439">
        <v>23486</v>
      </c>
      <c r="Z3439">
        <v>74</v>
      </c>
      <c r="AA3439">
        <v>249</v>
      </c>
      <c r="AB3439" t="s">
        <v>16548</v>
      </c>
    </row>
    <row r="3440" spans="1:28" x14ac:dyDescent="0.3">
      <c r="A3440" s="4" t="s">
        <v>16549</v>
      </c>
      <c r="B3440" t="s">
        <v>67</v>
      </c>
      <c r="C3440" t="s">
        <v>68</v>
      </c>
      <c r="D3440" t="s">
        <v>58</v>
      </c>
      <c r="E3440">
        <v>2007</v>
      </c>
      <c r="F3440">
        <v>93</v>
      </c>
      <c r="G3440" t="s">
        <v>3923</v>
      </c>
      <c r="H3440" t="s">
        <v>16551</v>
      </c>
      <c r="I3440" s="4">
        <v>7000000</v>
      </c>
      <c r="J3440" s="4">
        <v>5694308</v>
      </c>
      <c r="K3440">
        <v>2</v>
      </c>
      <c r="L3440">
        <v>1.85</v>
      </c>
      <c r="M3440" t="s">
        <v>69</v>
      </c>
      <c r="N3440" t="s">
        <v>9756</v>
      </c>
      <c r="O3440">
        <v>70</v>
      </c>
      <c r="P3440" t="s">
        <v>1676</v>
      </c>
      <c r="Q3440">
        <v>692</v>
      </c>
      <c r="R3440" t="s">
        <v>5231</v>
      </c>
      <c r="S3440">
        <v>585</v>
      </c>
      <c r="T3440" t="s">
        <v>16550</v>
      </c>
      <c r="U3440">
        <v>442</v>
      </c>
      <c r="V3440">
        <v>446</v>
      </c>
      <c r="W3440">
        <v>3128</v>
      </c>
      <c r="X3440">
        <v>0</v>
      </c>
      <c r="Y3440">
        <v>13815</v>
      </c>
      <c r="Z3440">
        <v>25</v>
      </c>
      <c r="AA3440">
        <v>46</v>
      </c>
      <c r="AB3440" t="s">
        <v>16552</v>
      </c>
    </row>
    <row r="3441" spans="1:28" x14ac:dyDescent="0.3">
      <c r="A3441" s="4" t="s">
        <v>16556</v>
      </c>
      <c r="B3441" t="s">
        <v>67</v>
      </c>
      <c r="C3441" t="s">
        <v>86</v>
      </c>
      <c r="D3441" t="s">
        <v>58</v>
      </c>
      <c r="E3441">
        <v>1992</v>
      </c>
      <c r="F3441">
        <v>96</v>
      </c>
      <c r="G3441" t="s">
        <v>16554</v>
      </c>
      <c r="H3441" t="s">
        <v>16558</v>
      </c>
      <c r="I3441" s="4">
        <v>7000000</v>
      </c>
      <c r="J3441" s="4">
        <v>5430822</v>
      </c>
      <c r="K3441">
        <v>6.2</v>
      </c>
      <c r="L3441">
        <v>1.85</v>
      </c>
      <c r="M3441" t="s">
        <v>612</v>
      </c>
      <c r="N3441" t="s">
        <v>16553</v>
      </c>
      <c r="O3441">
        <v>6</v>
      </c>
      <c r="P3441" t="s">
        <v>16555</v>
      </c>
      <c r="Q3441">
        <v>206</v>
      </c>
      <c r="R3441" t="s">
        <v>2255</v>
      </c>
      <c r="S3441">
        <v>192</v>
      </c>
      <c r="T3441" t="s">
        <v>16557</v>
      </c>
      <c r="U3441">
        <v>38</v>
      </c>
      <c r="V3441">
        <v>0</v>
      </c>
      <c r="W3441">
        <v>493</v>
      </c>
      <c r="X3441">
        <v>0</v>
      </c>
      <c r="Y3441">
        <v>8391</v>
      </c>
      <c r="Z3441">
        <v>39</v>
      </c>
      <c r="AA3441">
        <v>75</v>
      </c>
      <c r="AB3441" t="s">
        <v>16559</v>
      </c>
    </row>
    <row r="3442" spans="1:28" x14ac:dyDescent="0.3">
      <c r="A3442" s="4" t="s">
        <v>24124</v>
      </c>
      <c r="B3442" t="s">
        <v>67</v>
      </c>
      <c r="C3442" t="s">
        <v>68</v>
      </c>
      <c r="D3442" t="s">
        <v>58</v>
      </c>
      <c r="E3442" t="s">
        <v>24161</v>
      </c>
      <c r="F3442">
        <v>60</v>
      </c>
      <c r="G3442" t="s">
        <v>491</v>
      </c>
      <c r="H3442" t="s">
        <v>16560</v>
      </c>
      <c r="I3442" s="4" t="s">
        <v>24161</v>
      </c>
      <c r="J3442" s="4" t="s">
        <v>24161</v>
      </c>
      <c r="K3442">
        <v>7.7</v>
      </c>
      <c r="L3442">
        <v>16</v>
      </c>
      <c r="M3442" t="s">
        <v>24161</v>
      </c>
      <c r="N3442" t="s">
        <v>24161</v>
      </c>
      <c r="O3442" t="s">
        <v>24161</v>
      </c>
      <c r="P3442" t="s">
        <v>11773</v>
      </c>
      <c r="Q3442">
        <v>787</v>
      </c>
      <c r="R3442" t="s">
        <v>4230</v>
      </c>
      <c r="S3442">
        <v>485</v>
      </c>
      <c r="T3442" t="s">
        <v>1311</v>
      </c>
      <c r="U3442">
        <v>346</v>
      </c>
      <c r="V3442">
        <v>0</v>
      </c>
      <c r="W3442">
        <v>2352</v>
      </c>
      <c r="X3442">
        <v>1</v>
      </c>
      <c r="Y3442">
        <v>42402</v>
      </c>
      <c r="Z3442">
        <v>27</v>
      </c>
      <c r="AA3442">
        <v>83</v>
      </c>
      <c r="AB3442" t="s">
        <v>16561</v>
      </c>
    </row>
    <row r="3443" spans="1:28" x14ac:dyDescent="0.3">
      <c r="A3443" s="4" t="s">
        <v>16564</v>
      </c>
      <c r="B3443" t="s">
        <v>67</v>
      </c>
      <c r="C3443" t="s">
        <v>68</v>
      </c>
      <c r="D3443" t="s">
        <v>58</v>
      </c>
      <c r="E3443">
        <v>2001</v>
      </c>
      <c r="F3443">
        <v>113</v>
      </c>
      <c r="G3443" t="s">
        <v>11046</v>
      </c>
      <c r="H3443" t="s">
        <v>16566</v>
      </c>
      <c r="I3443" s="4">
        <v>7000000</v>
      </c>
      <c r="J3443" s="4">
        <v>4720371</v>
      </c>
      <c r="K3443">
        <v>6.5</v>
      </c>
      <c r="L3443">
        <v>1.85</v>
      </c>
      <c r="M3443" t="s">
        <v>122</v>
      </c>
      <c r="N3443" t="s">
        <v>16562</v>
      </c>
      <c r="O3443">
        <v>7</v>
      </c>
      <c r="P3443" t="s">
        <v>284</v>
      </c>
      <c r="Q3443">
        <v>11000</v>
      </c>
      <c r="R3443" t="s">
        <v>16563</v>
      </c>
      <c r="S3443">
        <v>43</v>
      </c>
      <c r="T3443" t="s">
        <v>16565</v>
      </c>
      <c r="U3443">
        <v>35</v>
      </c>
      <c r="V3443">
        <v>650</v>
      </c>
      <c r="W3443">
        <v>11116</v>
      </c>
      <c r="X3443">
        <v>2</v>
      </c>
      <c r="Y3443">
        <v>3203</v>
      </c>
      <c r="Z3443">
        <v>27</v>
      </c>
      <c r="AA3443">
        <v>85</v>
      </c>
      <c r="AB3443" t="s">
        <v>16567</v>
      </c>
    </row>
    <row r="3444" spans="1:28" x14ac:dyDescent="0.3">
      <c r="A3444" s="4" t="s">
        <v>24125</v>
      </c>
      <c r="B3444" t="s">
        <v>67</v>
      </c>
      <c r="C3444" t="s">
        <v>68</v>
      </c>
      <c r="D3444" t="s">
        <v>58</v>
      </c>
      <c r="E3444" t="s">
        <v>24161</v>
      </c>
      <c r="F3444">
        <v>60</v>
      </c>
      <c r="G3444" t="s">
        <v>1077</v>
      </c>
      <c r="H3444" t="s">
        <v>16568</v>
      </c>
      <c r="I3444" s="4" t="s">
        <v>24161</v>
      </c>
      <c r="J3444" s="4" t="s">
        <v>24161</v>
      </c>
      <c r="K3444">
        <v>7.4</v>
      </c>
      <c r="L3444">
        <v>1.33</v>
      </c>
      <c r="M3444" t="s">
        <v>1150</v>
      </c>
      <c r="N3444" t="s">
        <v>24161</v>
      </c>
      <c r="O3444" t="s">
        <v>24161</v>
      </c>
      <c r="P3444" t="s">
        <v>13346</v>
      </c>
      <c r="Q3444">
        <v>10000</v>
      </c>
      <c r="R3444" t="s">
        <v>4561</v>
      </c>
      <c r="S3444">
        <v>794</v>
      </c>
      <c r="T3444" t="s">
        <v>8260</v>
      </c>
      <c r="U3444">
        <v>652</v>
      </c>
      <c r="V3444">
        <v>0</v>
      </c>
      <c r="W3444">
        <v>12051</v>
      </c>
      <c r="X3444">
        <v>1</v>
      </c>
      <c r="Y3444">
        <v>25329</v>
      </c>
      <c r="Z3444">
        <v>11</v>
      </c>
      <c r="AA3444">
        <v>160</v>
      </c>
      <c r="AB3444" t="s">
        <v>16569</v>
      </c>
    </row>
    <row r="3445" spans="1:28" x14ac:dyDescent="0.3">
      <c r="A3445" s="4" t="s">
        <v>16570</v>
      </c>
      <c r="B3445" t="s">
        <v>5611</v>
      </c>
      <c r="C3445" t="s">
        <v>5612</v>
      </c>
      <c r="D3445" t="s">
        <v>58</v>
      </c>
      <c r="E3445">
        <v>2004</v>
      </c>
      <c r="F3445">
        <v>192</v>
      </c>
      <c r="G3445" t="s">
        <v>2866</v>
      </c>
      <c r="H3445" t="s">
        <v>16571</v>
      </c>
      <c r="I3445" s="4">
        <v>7000000</v>
      </c>
      <c r="J3445" s="4">
        <v>2921738</v>
      </c>
      <c r="K3445">
        <v>7.9</v>
      </c>
      <c r="L3445">
        <v>2.35</v>
      </c>
      <c r="M3445" t="s">
        <v>24161</v>
      </c>
      <c r="N3445" t="s">
        <v>15531</v>
      </c>
      <c r="O3445">
        <v>147</v>
      </c>
      <c r="P3445" t="s">
        <v>14657</v>
      </c>
      <c r="Q3445">
        <v>8000</v>
      </c>
      <c r="R3445" t="s">
        <v>14659</v>
      </c>
      <c r="S3445">
        <v>860</v>
      </c>
      <c r="T3445" t="s">
        <v>16540</v>
      </c>
      <c r="U3445">
        <v>397</v>
      </c>
      <c r="V3445">
        <v>2000</v>
      </c>
      <c r="W3445">
        <v>9984</v>
      </c>
      <c r="X3445">
        <v>0</v>
      </c>
      <c r="Y3445">
        <v>34449</v>
      </c>
      <c r="Z3445">
        <v>29</v>
      </c>
      <c r="AA3445">
        <v>119</v>
      </c>
      <c r="AB3445" t="s">
        <v>16572</v>
      </c>
    </row>
    <row r="3446" spans="1:28" x14ac:dyDescent="0.3">
      <c r="A3446" s="4" t="s">
        <v>16574</v>
      </c>
      <c r="B3446" t="s">
        <v>67</v>
      </c>
      <c r="C3446" t="s">
        <v>68</v>
      </c>
      <c r="D3446" t="s">
        <v>58</v>
      </c>
      <c r="E3446">
        <v>2008</v>
      </c>
      <c r="F3446">
        <v>99</v>
      </c>
      <c r="G3446" t="s">
        <v>3805</v>
      </c>
      <c r="H3446" t="s">
        <v>16575</v>
      </c>
      <c r="I3446" s="4">
        <v>7000000</v>
      </c>
      <c r="J3446" s="4">
        <v>2344847</v>
      </c>
      <c r="K3446">
        <v>6.8</v>
      </c>
      <c r="L3446">
        <v>2.35</v>
      </c>
      <c r="M3446" t="s">
        <v>612</v>
      </c>
      <c r="N3446" t="s">
        <v>1941</v>
      </c>
      <c r="O3446">
        <v>342</v>
      </c>
      <c r="P3446" t="s">
        <v>807</v>
      </c>
      <c r="Q3446">
        <v>1000</v>
      </c>
      <c r="R3446" t="s">
        <v>16573</v>
      </c>
      <c r="S3446">
        <v>518</v>
      </c>
      <c r="T3446" t="s">
        <v>2748</v>
      </c>
      <c r="U3446">
        <v>501</v>
      </c>
      <c r="V3446">
        <v>0</v>
      </c>
      <c r="W3446">
        <v>2158</v>
      </c>
      <c r="X3446">
        <v>0</v>
      </c>
      <c r="Y3446">
        <v>18561</v>
      </c>
      <c r="Z3446">
        <v>158</v>
      </c>
      <c r="AA3446">
        <v>119</v>
      </c>
      <c r="AB3446" t="s">
        <v>16576</v>
      </c>
    </row>
    <row r="3447" spans="1:28" x14ac:dyDescent="0.3">
      <c r="A3447" s="4" t="s">
        <v>16577</v>
      </c>
      <c r="B3447" t="s">
        <v>67</v>
      </c>
      <c r="C3447" t="s">
        <v>68</v>
      </c>
      <c r="D3447" t="s">
        <v>58</v>
      </c>
      <c r="E3447">
        <v>2010</v>
      </c>
      <c r="F3447">
        <v>91</v>
      </c>
      <c r="G3447" t="s">
        <v>1437</v>
      </c>
      <c r="H3447" t="s">
        <v>16579</v>
      </c>
      <c r="I3447" s="4">
        <v>7000000</v>
      </c>
      <c r="J3447" s="4">
        <v>7455447</v>
      </c>
      <c r="K3447">
        <v>6.3</v>
      </c>
      <c r="L3447">
        <v>1.85</v>
      </c>
      <c r="M3447" t="s">
        <v>612</v>
      </c>
      <c r="N3447" t="s">
        <v>15122</v>
      </c>
      <c r="O3447">
        <v>157</v>
      </c>
      <c r="P3447" t="s">
        <v>3695</v>
      </c>
      <c r="Q3447">
        <v>490</v>
      </c>
      <c r="R3447" t="s">
        <v>6816</v>
      </c>
      <c r="S3447">
        <v>259</v>
      </c>
      <c r="T3447" t="s">
        <v>16578</v>
      </c>
      <c r="U3447">
        <v>224</v>
      </c>
      <c r="V3447">
        <v>0</v>
      </c>
      <c r="W3447">
        <v>1136</v>
      </c>
      <c r="X3447">
        <v>2</v>
      </c>
      <c r="Y3447">
        <v>29967</v>
      </c>
      <c r="Z3447">
        <v>223</v>
      </c>
      <c r="AA3447">
        <v>126</v>
      </c>
      <c r="AB3447" t="s">
        <v>16580</v>
      </c>
    </row>
    <row r="3448" spans="1:28" x14ac:dyDescent="0.3">
      <c r="A3448" s="4" t="s">
        <v>16583</v>
      </c>
      <c r="B3448" t="s">
        <v>67</v>
      </c>
      <c r="C3448" t="s">
        <v>68</v>
      </c>
      <c r="D3448" t="s">
        <v>58</v>
      </c>
      <c r="E3448">
        <v>1999</v>
      </c>
      <c r="F3448">
        <v>100</v>
      </c>
      <c r="G3448" t="s">
        <v>7139</v>
      </c>
      <c r="H3448" t="s">
        <v>16584</v>
      </c>
      <c r="I3448" s="4">
        <v>7000000</v>
      </c>
      <c r="J3448" s="4">
        <v>2148212</v>
      </c>
      <c r="K3448">
        <v>6.3</v>
      </c>
      <c r="L3448">
        <v>1.85</v>
      </c>
      <c r="M3448" t="s">
        <v>122</v>
      </c>
      <c r="N3448" t="s">
        <v>16581</v>
      </c>
      <c r="O3448">
        <v>0</v>
      </c>
      <c r="P3448" t="s">
        <v>2302</v>
      </c>
      <c r="Q3448">
        <v>655</v>
      </c>
      <c r="R3448" t="s">
        <v>16582</v>
      </c>
      <c r="S3448">
        <v>476</v>
      </c>
      <c r="T3448" t="s">
        <v>12357</v>
      </c>
      <c r="U3448">
        <v>359</v>
      </c>
      <c r="V3448">
        <v>157</v>
      </c>
      <c r="W3448">
        <v>1906</v>
      </c>
      <c r="X3448">
        <v>0</v>
      </c>
      <c r="Y3448">
        <v>781</v>
      </c>
      <c r="Z3448">
        <v>25</v>
      </c>
      <c r="AA3448">
        <v>20</v>
      </c>
      <c r="AB3448" t="s">
        <v>16585</v>
      </c>
    </row>
    <row r="3449" spans="1:28" x14ac:dyDescent="0.3">
      <c r="A3449" s="4" t="s">
        <v>16586</v>
      </c>
      <c r="B3449" t="s">
        <v>67</v>
      </c>
      <c r="C3449" t="s">
        <v>68</v>
      </c>
      <c r="D3449" t="s">
        <v>58</v>
      </c>
      <c r="E3449">
        <v>2002</v>
      </c>
      <c r="F3449">
        <v>105</v>
      </c>
      <c r="G3449" t="s">
        <v>1745</v>
      </c>
      <c r="H3449" t="s">
        <v>16587</v>
      </c>
      <c r="I3449" s="4">
        <v>7000000</v>
      </c>
      <c r="J3449" s="4">
        <v>2062066</v>
      </c>
      <c r="K3449">
        <v>6.6</v>
      </c>
      <c r="L3449">
        <v>1.85</v>
      </c>
      <c r="M3449" t="s">
        <v>612</v>
      </c>
      <c r="N3449" t="s">
        <v>13896</v>
      </c>
      <c r="O3449">
        <v>261</v>
      </c>
      <c r="P3449" t="s">
        <v>997</v>
      </c>
      <c r="Q3449">
        <v>783</v>
      </c>
      <c r="R3449" t="s">
        <v>2804</v>
      </c>
      <c r="S3449">
        <v>658</v>
      </c>
      <c r="T3449" t="s">
        <v>4635</v>
      </c>
      <c r="U3449">
        <v>617</v>
      </c>
      <c r="V3449">
        <v>357</v>
      </c>
      <c r="W3449">
        <v>2684</v>
      </c>
      <c r="X3449">
        <v>3</v>
      </c>
      <c r="Y3449">
        <v>11387</v>
      </c>
      <c r="Z3449">
        <v>97</v>
      </c>
      <c r="AA3449">
        <v>147</v>
      </c>
      <c r="AB3449" t="s">
        <v>16588</v>
      </c>
    </row>
    <row r="3450" spans="1:28" x14ac:dyDescent="0.3">
      <c r="A3450" s="4" t="s">
        <v>16589</v>
      </c>
      <c r="B3450" t="s">
        <v>67</v>
      </c>
      <c r="C3450" t="s">
        <v>68</v>
      </c>
      <c r="D3450" t="s">
        <v>58</v>
      </c>
      <c r="E3450">
        <v>2006</v>
      </c>
      <c r="F3450">
        <v>99</v>
      </c>
      <c r="G3450" t="s">
        <v>1566</v>
      </c>
      <c r="H3450" t="s">
        <v>16590</v>
      </c>
      <c r="I3450" s="4">
        <v>7000000</v>
      </c>
      <c r="J3450" s="4">
        <v>1654367</v>
      </c>
      <c r="K3450">
        <v>6.4</v>
      </c>
      <c r="L3450">
        <v>1.85</v>
      </c>
      <c r="M3450" t="s">
        <v>612</v>
      </c>
      <c r="N3450" t="s">
        <v>13942</v>
      </c>
      <c r="O3450">
        <v>60</v>
      </c>
      <c r="P3450" t="s">
        <v>1456</v>
      </c>
      <c r="Q3450">
        <v>4000</v>
      </c>
      <c r="R3450" t="s">
        <v>6594</v>
      </c>
      <c r="S3450">
        <v>787</v>
      </c>
      <c r="T3450" t="s">
        <v>7027</v>
      </c>
      <c r="U3450">
        <v>628</v>
      </c>
      <c r="V3450">
        <v>3000</v>
      </c>
      <c r="W3450">
        <v>6526</v>
      </c>
      <c r="X3450">
        <v>0</v>
      </c>
      <c r="Y3450">
        <v>18355</v>
      </c>
      <c r="Z3450">
        <v>117</v>
      </c>
      <c r="AA3450">
        <v>106</v>
      </c>
      <c r="AB3450" t="s">
        <v>16591</v>
      </c>
    </row>
    <row r="3451" spans="1:28" x14ac:dyDescent="0.3">
      <c r="A3451" s="4" t="s">
        <v>16593</v>
      </c>
      <c r="B3451" t="s">
        <v>67</v>
      </c>
      <c r="C3451" t="s">
        <v>86</v>
      </c>
      <c r="D3451" t="s">
        <v>58</v>
      </c>
      <c r="E3451">
        <v>2011</v>
      </c>
      <c r="F3451">
        <v>112</v>
      </c>
      <c r="G3451" t="s">
        <v>4085</v>
      </c>
      <c r="H3451" t="s">
        <v>16595</v>
      </c>
      <c r="I3451" s="4">
        <v>7000000</v>
      </c>
      <c r="J3451" s="4">
        <v>1738692</v>
      </c>
      <c r="K3451">
        <v>7.5</v>
      </c>
      <c r="L3451">
        <v>2.35</v>
      </c>
      <c r="M3451" t="s">
        <v>612</v>
      </c>
      <c r="N3451" t="s">
        <v>16592</v>
      </c>
      <c r="O3451">
        <v>159</v>
      </c>
      <c r="P3451" t="s">
        <v>13814</v>
      </c>
      <c r="Q3451">
        <v>3000</v>
      </c>
      <c r="R3451" t="s">
        <v>4567</v>
      </c>
      <c r="S3451">
        <v>294</v>
      </c>
      <c r="T3451" t="s">
        <v>16594</v>
      </c>
      <c r="U3451">
        <v>77</v>
      </c>
      <c r="V3451">
        <v>38000</v>
      </c>
      <c r="W3451">
        <v>3547</v>
      </c>
      <c r="X3451">
        <v>0</v>
      </c>
      <c r="Y3451">
        <v>95529</v>
      </c>
      <c r="Z3451">
        <v>389</v>
      </c>
      <c r="AA3451">
        <v>301</v>
      </c>
      <c r="AB3451" t="s">
        <v>16596</v>
      </c>
    </row>
    <row r="3452" spans="1:28" x14ac:dyDescent="0.3">
      <c r="A3452" s="4" t="s">
        <v>16599</v>
      </c>
      <c r="B3452" t="s">
        <v>67</v>
      </c>
      <c r="C3452" t="s">
        <v>86</v>
      </c>
      <c r="D3452" t="s">
        <v>58</v>
      </c>
      <c r="E3452">
        <v>2013</v>
      </c>
      <c r="F3452">
        <v>100</v>
      </c>
      <c r="G3452" t="s">
        <v>7139</v>
      </c>
      <c r="H3452" t="s">
        <v>16600</v>
      </c>
      <c r="I3452" s="4" t="s">
        <v>24161</v>
      </c>
      <c r="J3452" s="4">
        <v>2209479</v>
      </c>
      <c r="K3452">
        <v>5.8</v>
      </c>
      <c r="L3452" t="s">
        <v>24161</v>
      </c>
      <c r="M3452" t="s">
        <v>122</v>
      </c>
      <c r="N3452" t="s">
        <v>16597</v>
      </c>
      <c r="O3452">
        <v>0</v>
      </c>
      <c r="P3452" t="s">
        <v>16598</v>
      </c>
      <c r="Q3452">
        <v>2000</v>
      </c>
      <c r="R3452" t="s">
        <v>13246</v>
      </c>
      <c r="S3452">
        <v>627</v>
      </c>
      <c r="T3452" t="s">
        <v>11305</v>
      </c>
      <c r="U3452">
        <v>149</v>
      </c>
      <c r="V3452">
        <v>962</v>
      </c>
      <c r="W3452">
        <v>2909</v>
      </c>
      <c r="X3452">
        <v>0</v>
      </c>
      <c r="Y3452">
        <v>844</v>
      </c>
      <c r="Z3452">
        <v>9</v>
      </c>
      <c r="AA3452">
        <v>34</v>
      </c>
      <c r="AB3452" t="s">
        <v>16601</v>
      </c>
    </row>
    <row r="3453" spans="1:28" x14ac:dyDescent="0.3">
      <c r="A3453" s="4" t="s">
        <v>16603</v>
      </c>
      <c r="B3453" t="s">
        <v>67</v>
      </c>
      <c r="C3453" t="s">
        <v>68</v>
      </c>
      <c r="D3453" t="s">
        <v>58</v>
      </c>
      <c r="E3453">
        <v>2009</v>
      </c>
      <c r="F3453">
        <v>99</v>
      </c>
      <c r="G3453" t="s">
        <v>3805</v>
      </c>
      <c r="H3453" t="s">
        <v>16605</v>
      </c>
      <c r="I3453" s="4">
        <v>7000000</v>
      </c>
      <c r="J3453" s="4">
        <v>1889522</v>
      </c>
      <c r="K3453">
        <v>6.5</v>
      </c>
      <c r="L3453">
        <v>2.35</v>
      </c>
      <c r="M3453" t="s">
        <v>304</v>
      </c>
      <c r="N3453" t="s">
        <v>16602</v>
      </c>
      <c r="O3453">
        <v>2</v>
      </c>
      <c r="P3453" t="s">
        <v>7755</v>
      </c>
      <c r="Q3453">
        <v>1000</v>
      </c>
      <c r="R3453" t="s">
        <v>7682</v>
      </c>
      <c r="S3453">
        <v>690</v>
      </c>
      <c r="T3453" t="s">
        <v>16604</v>
      </c>
      <c r="U3453">
        <v>455</v>
      </c>
      <c r="V3453">
        <v>797</v>
      </c>
      <c r="W3453">
        <v>2589</v>
      </c>
      <c r="X3453">
        <v>2</v>
      </c>
      <c r="Y3453">
        <v>1119</v>
      </c>
      <c r="Z3453">
        <v>34</v>
      </c>
      <c r="AA3453">
        <v>12</v>
      </c>
      <c r="AB3453" t="s">
        <v>16606</v>
      </c>
    </row>
    <row r="3454" spans="1:28" x14ac:dyDescent="0.3">
      <c r="A3454" s="4" t="s">
        <v>16607</v>
      </c>
      <c r="B3454" t="s">
        <v>67</v>
      </c>
      <c r="C3454" t="s">
        <v>295</v>
      </c>
      <c r="D3454" t="s">
        <v>58</v>
      </c>
      <c r="E3454">
        <v>1983</v>
      </c>
      <c r="F3454">
        <v>100</v>
      </c>
      <c r="G3454" t="s">
        <v>3942</v>
      </c>
      <c r="H3454" t="s">
        <v>16609</v>
      </c>
      <c r="I3454" s="4">
        <v>7000000</v>
      </c>
      <c r="J3454" s="4" t="s">
        <v>24161</v>
      </c>
      <c r="K3454">
        <v>4.8</v>
      </c>
      <c r="L3454" t="s">
        <v>24161</v>
      </c>
      <c r="M3454" t="s">
        <v>612</v>
      </c>
      <c r="N3454" t="s">
        <v>4919</v>
      </c>
      <c r="O3454">
        <v>161</v>
      </c>
      <c r="P3454" t="s">
        <v>550</v>
      </c>
      <c r="Q3454">
        <v>10000</v>
      </c>
      <c r="R3454" t="s">
        <v>11912</v>
      </c>
      <c r="S3454">
        <v>422</v>
      </c>
      <c r="T3454" t="s">
        <v>16608</v>
      </c>
      <c r="U3454">
        <v>172</v>
      </c>
      <c r="V3454">
        <v>168</v>
      </c>
      <c r="W3454">
        <v>11059</v>
      </c>
      <c r="X3454">
        <v>0</v>
      </c>
      <c r="Y3454">
        <v>3114</v>
      </c>
      <c r="Z3454">
        <v>7</v>
      </c>
      <c r="AA3454">
        <v>16</v>
      </c>
      <c r="AB3454" t="s">
        <v>16610</v>
      </c>
    </row>
    <row r="3455" spans="1:28" x14ac:dyDescent="0.3">
      <c r="A3455" s="4" t="s">
        <v>16611</v>
      </c>
      <c r="B3455" t="s">
        <v>67</v>
      </c>
      <c r="C3455" t="s">
        <v>68</v>
      </c>
      <c r="D3455" t="s">
        <v>58</v>
      </c>
      <c r="E3455">
        <v>2009</v>
      </c>
      <c r="F3455">
        <v>125</v>
      </c>
      <c r="G3455" t="s">
        <v>241</v>
      </c>
      <c r="H3455" t="s">
        <v>16612</v>
      </c>
      <c r="I3455" s="4">
        <v>4825000</v>
      </c>
      <c r="J3455" s="4">
        <v>1110286</v>
      </c>
      <c r="K3455">
        <v>7.2</v>
      </c>
      <c r="L3455">
        <v>2.35</v>
      </c>
      <c r="M3455" t="s">
        <v>612</v>
      </c>
      <c r="N3455" t="s">
        <v>16333</v>
      </c>
      <c r="O3455">
        <v>127</v>
      </c>
      <c r="P3455" t="s">
        <v>235</v>
      </c>
      <c r="Q3455">
        <v>6000</v>
      </c>
      <c r="R3455" t="s">
        <v>6643</v>
      </c>
      <c r="S3455">
        <v>941</v>
      </c>
      <c r="T3455" t="s">
        <v>11687</v>
      </c>
      <c r="U3455">
        <v>798</v>
      </c>
      <c r="V3455">
        <v>0</v>
      </c>
      <c r="W3455">
        <v>8876</v>
      </c>
      <c r="X3455">
        <v>6</v>
      </c>
      <c r="Y3455">
        <v>9727</v>
      </c>
      <c r="Z3455">
        <v>161</v>
      </c>
      <c r="AA3455">
        <v>65</v>
      </c>
      <c r="AB3455" t="s">
        <v>16613</v>
      </c>
    </row>
    <row r="3456" spans="1:28" x14ac:dyDescent="0.3">
      <c r="A3456" s="4" t="s">
        <v>16616</v>
      </c>
      <c r="B3456" t="s">
        <v>67</v>
      </c>
      <c r="C3456" t="s">
        <v>86</v>
      </c>
      <c r="D3456" t="s">
        <v>58</v>
      </c>
      <c r="E3456">
        <v>1977</v>
      </c>
      <c r="F3456">
        <v>107</v>
      </c>
      <c r="G3456" t="s">
        <v>1245</v>
      </c>
      <c r="H3456" t="s">
        <v>16618</v>
      </c>
      <c r="I3456" s="4">
        <v>9000000</v>
      </c>
      <c r="J3456" s="4">
        <v>1000000</v>
      </c>
      <c r="K3456">
        <v>6.3</v>
      </c>
      <c r="L3456">
        <v>1.85</v>
      </c>
      <c r="M3456" t="s">
        <v>122</v>
      </c>
      <c r="N3456" t="s">
        <v>16614</v>
      </c>
      <c r="O3456">
        <v>6</v>
      </c>
      <c r="P3456" t="s">
        <v>6659</v>
      </c>
      <c r="Q3456">
        <v>963</v>
      </c>
      <c r="R3456" t="s">
        <v>16615</v>
      </c>
      <c r="S3456">
        <v>750</v>
      </c>
      <c r="T3456" t="s">
        <v>16617</v>
      </c>
      <c r="U3456">
        <v>375</v>
      </c>
      <c r="V3456">
        <v>122</v>
      </c>
      <c r="W3456">
        <v>2209</v>
      </c>
      <c r="X3456">
        <v>1</v>
      </c>
      <c r="Y3456">
        <v>2215</v>
      </c>
      <c r="Z3456">
        <v>6</v>
      </c>
      <c r="AA3456">
        <v>26</v>
      </c>
      <c r="AB3456" t="s">
        <v>16619</v>
      </c>
    </row>
    <row r="3457" spans="1:28" x14ac:dyDescent="0.3">
      <c r="A3457" s="4" t="s">
        <v>16620</v>
      </c>
      <c r="B3457" t="s">
        <v>1486</v>
      </c>
      <c r="C3457" t="s">
        <v>1487</v>
      </c>
      <c r="D3457" t="s">
        <v>58</v>
      </c>
      <c r="E3457">
        <v>1993</v>
      </c>
      <c r="F3457">
        <v>107</v>
      </c>
      <c r="G3457" t="s">
        <v>6825</v>
      </c>
      <c r="H3457" t="s">
        <v>16622</v>
      </c>
      <c r="I3457" s="4">
        <v>50000000</v>
      </c>
      <c r="J3457" s="4">
        <v>700000</v>
      </c>
      <c r="K3457">
        <v>7</v>
      </c>
      <c r="L3457">
        <v>2.35</v>
      </c>
      <c r="M3457" t="s">
        <v>612</v>
      </c>
      <c r="N3457" t="s">
        <v>6823</v>
      </c>
      <c r="O3457">
        <v>8</v>
      </c>
      <c r="P3457" t="s">
        <v>11443</v>
      </c>
      <c r="Q3457">
        <v>106</v>
      </c>
      <c r="R3457" t="s">
        <v>6760</v>
      </c>
      <c r="S3457">
        <v>54</v>
      </c>
      <c r="T3457" t="s">
        <v>16621</v>
      </c>
      <c r="U3457">
        <v>39</v>
      </c>
      <c r="V3457">
        <v>0</v>
      </c>
      <c r="W3457">
        <v>215</v>
      </c>
      <c r="X3457">
        <v>1</v>
      </c>
      <c r="Y3457">
        <v>24438</v>
      </c>
      <c r="Z3457">
        <v>16</v>
      </c>
      <c r="AA3457">
        <v>78</v>
      </c>
      <c r="AB3457" t="s">
        <v>16623</v>
      </c>
    </row>
    <row r="3458" spans="1:28" x14ac:dyDescent="0.3">
      <c r="A3458" s="4" t="s">
        <v>16625</v>
      </c>
      <c r="B3458" t="s">
        <v>67</v>
      </c>
      <c r="C3458" t="s">
        <v>68</v>
      </c>
      <c r="D3458" t="s">
        <v>58</v>
      </c>
      <c r="E3458">
        <v>2010</v>
      </c>
      <c r="F3458">
        <v>97</v>
      </c>
      <c r="G3458" t="s">
        <v>2545</v>
      </c>
      <c r="H3458" t="s">
        <v>16627</v>
      </c>
      <c r="I3458" s="4">
        <v>7000000</v>
      </c>
      <c r="J3458" s="4">
        <v>1768416</v>
      </c>
      <c r="K3458">
        <v>6.3</v>
      </c>
      <c r="L3458">
        <v>1.85</v>
      </c>
      <c r="M3458" t="s">
        <v>612</v>
      </c>
      <c r="N3458" t="s">
        <v>6720</v>
      </c>
      <c r="O3458">
        <v>0</v>
      </c>
      <c r="P3458" t="s">
        <v>16624</v>
      </c>
      <c r="Q3458">
        <v>227</v>
      </c>
      <c r="R3458" t="s">
        <v>10649</v>
      </c>
      <c r="S3458">
        <v>218</v>
      </c>
      <c r="T3458" t="s">
        <v>16626</v>
      </c>
      <c r="U3458">
        <v>106</v>
      </c>
      <c r="V3458">
        <v>0</v>
      </c>
      <c r="W3458">
        <v>684</v>
      </c>
      <c r="X3458">
        <v>0</v>
      </c>
      <c r="Y3458">
        <v>35848</v>
      </c>
      <c r="Z3458">
        <v>301</v>
      </c>
      <c r="AA3458">
        <v>198</v>
      </c>
      <c r="AB3458" t="s">
        <v>16628</v>
      </c>
    </row>
    <row r="3459" spans="1:28" x14ac:dyDescent="0.3">
      <c r="A3459" s="4" t="s">
        <v>16631</v>
      </c>
      <c r="B3459" t="s">
        <v>67</v>
      </c>
      <c r="C3459" t="s">
        <v>68</v>
      </c>
      <c r="D3459" t="s">
        <v>58</v>
      </c>
      <c r="E3459">
        <v>2009</v>
      </c>
      <c r="F3459">
        <v>105</v>
      </c>
      <c r="G3459" t="s">
        <v>10</v>
      </c>
      <c r="H3459" t="s">
        <v>16633</v>
      </c>
      <c r="I3459" s="4" t="s">
        <v>24161</v>
      </c>
      <c r="J3459" s="4">
        <v>1425993</v>
      </c>
      <c r="K3459">
        <v>5.3</v>
      </c>
      <c r="L3459">
        <v>2.35</v>
      </c>
      <c r="M3459" t="s">
        <v>612</v>
      </c>
      <c r="N3459" t="s">
        <v>16629</v>
      </c>
      <c r="O3459">
        <v>10</v>
      </c>
      <c r="P3459" t="s">
        <v>10952</v>
      </c>
      <c r="Q3459">
        <v>756</v>
      </c>
      <c r="R3459" t="s">
        <v>16630</v>
      </c>
      <c r="S3459">
        <v>216</v>
      </c>
      <c r="T3459" t="s">
        <v>16632</v>
      </c>
      <c r="U3459">
        <v>184</v>
      </c>
      <c r="V3459">
        <v>0</v>
      </c>
      <c r="W3459">
        <v>1417</v>
      </c>
      <c r="X3459">
        <v>1</v>
      </c>
      <c r="Y3459">
        <v>7412</v>
      </c>
      <c r="Z3459">
        <v>52</v>
      </c>
      <c r="AA3459">
        <v>72</v>
      </c>
      <c r="AB3459" t="s">
        <v>16634</v>
      </c>
    </row>
    <row r="3460" spans="1:28" x14ac:dyDescent="0.3">
      <c r="A3460" s="4" t="s">
        <v>16636</v>
      </c>
      <c r="B3460" t="s">
        <v>67</v>
      </c>
      <c r="C3460" t="s">
        <v>68</v>
      </c>
      <c r="D3460" t="s">
        <v>58</v>
      </c>
      <c r="E3460">
        <v>1998</v>
      </c>
      <c r="F3460">
        <v>95</v>
      </c>
      <c r="G3460" t="s">
        <v>10</v>
      </c>
      <c r="H3460" t="s">
        <v>16637</v>
      </c>
      <c r="I3460" s="4">
        <v>10000000</v>
      </c>
      <c r="J3460" s="4">
        <v>306715</v>
      </c>
      <c r="K3460">
        <v>2.2999999999999998</v>
      </c>
      <c r="L3460">
        <v>1.85</v>
      </c>
      <c r="M3460" t="s">
        <v>69</v>
      </c>
      <c r="N3460" t="s">
        <v>16635</v>
      </c>
      <c r="O3460">
        <v>43</v>
      </c>
      <c r="P3460" t="s">
        <v>4475</v>
      </c>
      <c r="Q3460">
        <v>1000</v>
      </c>
      <c r="R3460" t="s">
        <v>11704</v>
      </c>
      <c r="S3460">
        <v>788</v>
      </c>
      <c r="T3460" t="s">
        <v>2488</v>
      </c>
      <c r="U3460">
        <v>611</v>
      </c>
      <c r="V3460">
        <v>724</v>
      </c>
      <c r="W3460">
        <v>5213</v>
      </c>
      <c r="X3460">
        <v>1</v>
      </c>
      <c r="Y3460">
        <v>5143</v>
      </c>
      <c r="Z3460">
        <v>12</v>
      </c>
      <c r="AA3460">
        <v>62</v>
      </c>
      <c r="AB3460" t="s">
        <v>16638</v>
      </c>
    </row>
    <row r="3461" spans="1:28" x14ac:dyDescent="0.3">
      <c r="A3461" s="4" t="s">
        <v>16640</v>
      </c>
      <c r="B3461" t="s">
        <v>67</v>
      </c>
      <c r="C3461" t="s">
        <v>68</v>
      </c>
      <c r="D3461" t="s">
        <v>58</v>
      </c>
      <c r="E3461">
        <v>2010</v>
      </c>
      <c r="F3461">
        <v>106</v>
      </c>
      <c r="G3461" t="s">
        <v>19</v>
      </c>
      <c r="H3461" t="s">
        <v>16641</v>
      </c>
      <c r="I3461" s="4">
        <v>7000000</v>
      </c>
      <c r="J3461" s="4">
        <v>382946</v>
      </c>
      <c r="K3461">
        <v>7.1</v>
      </c>
      <c r="L3461">
        <v>2.35</v>
      </c>
      <c r="M3461" t="s">
        <v>612</v>
      </c>
      <c r="N3461" t="s">
        <v>16639</v>
      </c>
      <c r="O3461">
        <v>58</v>
      </c>
      <c r="P3461" t="s">
        <v>92</v>
      </c>
      <c r="Q3461">
        <v>23000</v>
      </c>
      <c r="R3461" t="s">
        <v>867</v>
      </c>
      <c r="S3461">
        <v>20000</v>
      </c>
      <c r="T3461" t="s">
        <v>504</v>
      </c>
      <c r="U3461">
        <v>973</v>
      </c>
      <c r="V3461">
        <v>19000</v>
      </c>
      <c r="W3461">
        <v>44969</v>
      </c>
      <c r="X3461">
        <v>0</v>
      </c>
      <c r="Y3461">
        <v>43965</v>
      </c>
      <c r="Z3461">
        <v>134</v>
      </c>
      <c r="AA3461">
        <v>99</v>
      </c>
      <c r="AB3461" t="s">
        <v>16642</v>
      </c>
    </row>
    <row r="3462" spans="1:28" x14ac:dyDescent="0.3">
      <c r="A3462" s="4" t="s">
        <v>16643</v>
      </c>
      <c r="B3462" t="s">
        <v>67</v>
      </c>
      <c r="C3462" t="s">
        <v>86</v>
      </c>
      <c r="D3462" t="s">
        <v>58</v>
      </c>
      <c r="E3462">
        <v>2013</v>
      </c>
      <c r="F3462">
        <v>93</v>
      </c>
      <c r="G3462" t="s">
        <v>9178</v>
      </c>
      <c r="H3462" t="s">
        <v>16645</v>
      </c>
      <c r="I3462" s="4" t="s">
        <v>24161</v>
      </c>
      <c r="J3462" s="4">
        <v>518134</v>
      </c>
      <c r="K3462">
        <v>6.2</v>
      </c>
      <c r="L3462">
        <v>2.35</v>
      </c>
      <c r="M3462" t="s">
        <v>612</v>
      </c>
      <c r="N3462" t="s">
        <v>6864</v>
      </c>
      <c r="O3462">
        <v>47</v>
      </c>
      <c r="P3462" t="s">
        <v>2312</v>
      </c>
      <c r="Q3462">
        <v>554</v>
      </c>
      <c r="R3462" t="s">
        <v>16237</v>
      </c>
      <c r="S3462">
        <v>524</v>
      </c>
      <c r="T3462" t="s">
        <v>16644</v>
      </c>
      <c r="U3462">
        <v>13</v>
      </c>
      <c r="V3462">
        <v>0</v>
      </c>
      <c r="W3462">
        <v>1105</v>
      </c>
      <c r="X3462">
        <v>2</v>
      </c>
      <c r="Y3462">
        <v>21243</v>
      </c>
      <c r="Z3462">
        <v>151</v>
      </c>
      <c r="AA3462">
        <v>66</v>
      </c>
      <c r="AB3462" t="s">
        <v>16646</v>
      </c>
    </row>
    <row r="3463" spans="1:28" x14ac:dyDescent="0.3">
      <c r="A3463" s="4" t="s">
        <v>16648</v>
      </c>
      <c r="B3463" t="s">
        <v>67</v>
      </c>
      <c r="C3463" t="s">
        <v>68</v>
      </c>
      <c r="D3463" t="s">
        <v>58</v>
      </c>
      <c r="E3463">
        <v>2002</v>
      </c>
      <c r="F3463">
        <v>103</v>
      </c>
      <c r="G3463" t="s">
        <v>6618</v>
      </c>
      <c r="H3463" t="s">
        <v>16649</v>
      </c>
      <c r="I3463" s="4">
        <v>3500000</v>
      </c>
      <c r="J3463" s="4">
        <v>236266</v>
      </c>
      <c r="K3463">
        <v>6.2</v>
      </c>
      <c r="L3463">
        <v>2.35</v>
      </c>
      <c r="M3463" t="s">
        <v>612</v>
      </c>
      <c r="N3463" t="s">
        <v>6050</v>
      </c>
      <c r="O3463">
        <v>835</v>
      </c>
      <c r="P3463" t="s">
        <v>1181</v>
      </c>
      <c r="Q3463">
        <v>13000</v>
      </c>
      <c r="R3463" t="s">
        <v>16647</v>
      </c>
      <c r="S3463">
        <v>0</v>
      </c>
      <c r="T3463" t="s">
        <v>24161</v>
      </c>
      <c r="U3463" t="s">
        <v>24161</v>
      </c>
      <c r="V3463">
        <v>0</v>
      </c>
      <c r="W3463">
        <v>13000</v>
      </c>
      <c r="X3463">
        <v>0</v>
      </c>
      <c r="Y3463">
        <v>15104</v>
      </c>
      <c r="Z3463">
        <v>103</v>
      </c>
      <c r="AA3463">
        <v>290</v>
      </c>
      <c r="AB3463" t="s">
        <v>16650</v>
      </c>
    </row>
    <row r="3464" spans="1:28" x14ac:dyDescent="0.3">
      <c r="A3464" s="4" t="s">
        <v>16652</v>
      </c>
      <c r="B3464" t="s">
        <v>67</v>
      </c>
      <c r="C3464" t="s">
        <v>86</v>
      </c>
      <c r="D3464" t="s">
        <v>58</v>
      </c>
      <c r="E3464">
        <v>2002</v>
      </c>
      <c r="F3464">
        <v>96</v>
      </c>
      <c r="G3464" t="s">
        <v>241</v>
      </c>
      <c r="H3464" t="s">
        <v>16654</v>
      </c>
      <c r="I3464" s="4">
        <v>7000000</v>
      </c>
      <c r="J3464" s="4">
        <v>196067</v>
      </c>
      <c r="K3464">
        <v>6.7</v>
      </c>
      <c r="L3464">
        <v>1.85</v>
      </c>
      <c r="M3464" t="s">
        <v>612</v>
      </c>
      <c r="N3464" t="s">
        <v>16651</v>
      </c>
      <c r="O3464">
        <v>5</v>
      </c>
      <c r="P3464" t="s">
        <v>2038</v>
      </c>
      <c r="Q3464">
        <v>766</v>
      </c>
      <c r="R3464" t="s">
        <v>3542</v>
      </c>
      <c r="S3464">
        <v>358</v>
      </c>
      <c r="T3464" t="s">
        <v>16653</v>
      </c>
      <c r="U3464">
        <v>52</v>
      </c>
      <c r="V3464">
        <v>97</v>
      </c>
      <c r="W3464">
        <v>1251</v>
      </c>
      <c r="X3464">
        <v>3</v>
      </c>
      <c r="Y3464">
        <v>1966</v>
      </c>
      <c r="Z3464">
        <v>39</v>
      </c>
      <c r="AA3464">
        <v>25</v>
      </c>
      <c r="AB3464" t="s">
        <v>16655</v>
      </c>
    </row>
    <row r="3465" spans="1:28" x14ac:dyDescent="0.3">
      <c r="A3465" s="4" t="s">
        <v>16656</v>
      </c>
      <c r="B3465" t="s">
        <v>67</v>
      </c>
      <c r="C3465" t="s">
        <v>68</v>
      </c>
      <c r="D3465" t="s">
        <v>58</v>
      </c>
      <c r="E3465">
        <v>2015</v>
      </c>
      <c r="F3465">
        <v>103</v>
      </c>
      <c r="G3465" t="s">
        <v>6324</v>
      </c>
      <c r="H3465" t="s">
        <v>16657</v>
      </c>
      <c r="I3465" s="4">
        <v>7000000</v>
      </c>
      <c r="J3465" s="4">
        <v>532988</v>
      </c>
      <c r="K3465">
        <v>6.5</v>
      </c>
      <c r="L3465">
        <v>1.85</v>
      </c>
      <c r="M3465" t="s">
        <v>69</v>
      </c>
      <c r="N3465" t="s">
        <v>14845</v>
      </c>
      <c r="O3465">
        <v>6</v>
      </c>
      <c r="P3465" t="s">
        <v>545</v>
      </c>
      <c r="Q3465">
        <v>7000</v>
      </c>
      <c r="R3465" t="s">
        <v>3349</v>
      </c>
      <c r="S3465">
        <v>1000</v>
      </c>
      <c r="T3465" t="s">
        <v>5698</v>
      </c>
      <c r="U3465">
        <v>935</v>
      </c>
      <c r="V3465">
        <v>0</v>
      </c>
      <c r="W3465">
        <v>9660</v>
      </c>
      <c r="X3465">
        <v>0</v>
      </c>
      <c r="Y3465">
        <v>5863</v>
      </c>
      <c r="Z3465">
        <v>133</v>
      </c>
      <c r="AA3465">
        <v>25</v>
      </c>
      <c r="AB3465" t="s">
        <v>16658</v>
      </c>
    </row>
    <row r="3466" spans="1:28" x14ac:dyDescent="0.3">
      <c r="A3466" s="4" t="s">
        <v>16660</v>
      </c>
      <c r="B3466" t="s">
        <v>67</v>
      </c>
      <c r="C3466" t="s">
        <v>68</v>
      </c>
      <c r="D3466" t="s">
        <v>58</v>
      </c>
      <c r="E3466">
        <v>2010</v>
      </c>
      <c r="F3466">
        <v>108</v>
      </c>
      <c r="G3466" t="s">
        <v>10</v>
      </c>
      <c r="H3466" t="s">
        <v>16661</v>
      </c>
      <c r="I3466" s="4">
        <v>7000000</v>
      </c>
      <c r="J3466" s="4">
        <v>453079</v>
      </c>
      <c r="K3466">
        <v>5.9</v>
      </c>
      <c r="L3466">
        <v>2.35</v>
      </c>
      <c r="M3466" t="s">
        <v>612</v>
      </c>
      <c r="N3466" t="s">
        <v>16659</v>
      </c>
      <c r="O3466">
        <v>30</v>
      </c>
      <c r="P3466" t="s">
        <v>11209</v>
      </c>
      <c r="Q3466">
        <v>474</v>
      </c>
      <c r="R3466" t="s">
        <v>3730</v>
      </c>
      <c r="S3466">
        <v>403</v>
      </c>
      <c r="T3466" t="s">
        <v>10233</v>
      </c>
      <c r="U3466">
        <v>281</v>
      </c>
      <c r="V3466">
        <v>916</v>
      </c>
      <c r="W3466">
        <v>2029</v>
      </c>
      <c r="X3466">
        <v>4</v>
      </c>
      <c r="Y3466">
        <v>4124</v>
      </c>
      <c r="Z3466">
        <v>104</v>
      </c>
      <c r="AA3466">
        <v>29</v>
      </c>
      <c r="AB3466" t="s">
        <v>16662</v>
      </c>
    </row>
    <row r="3467" spans="1:28" x14ac:dyDescent="0.3">
      <c r="A3467" s="4" t="s">
        <v>16666</v>
      </c>
      <c r="B3467" t="s">
        <v>5641</v>
      </c>
      <c r="C3467" t="s">
        <v>7165</v>
      </c>
      <c r="D3467" t="s">
        <v>24160</v>
      </c>
      <c r="E3467">
        <v>2013</v>
      </c>
      <c r="F3467">
        <v>177</v>
      </c>
      <c r="G3467" t="s">
        <v>1868</v>
      </c>
      <c r="H3467" t="s">
        <v>16668</v>
      </c>
      <c r="I3467" s="4">
        <v>7000000</v>
      </c>
      <c r="J3467" s="4" t="s">
        <v>24161</v>
      </c>
      <c r="K3467">
        <v>6.7</v>
      </c>
      <c r="L3467">
        <v>1.66</v>
      </c>
      <c r="M3467" t="s">
        <v>4835</v>
      </c>
      <c r="N3467" t="s">
        <v>16663</v>
      </c>
      <c r="O3467">
        <v>23</v>
      </c>
      <c r="P3467" t="s">
        <v>16665</v>
      </c>
      <c r="Q3467">
        <v>4</v>
      </c>
      <c r="R3467" t="s">
        <v>16664</v>
      </c>
      <c r="S3467">
        <v>4</v>
      </c>
      <c r="T3467" t="s">
        <v>16667</v>
      </c>
      <c r="U3467">
        <v>0</v>
      </c>
      <c r="V3467">
        <v>1000</v>
      </c>
      <c r="W3467">
        <v>8</v>
      </c>
      <c r="X3467">
        <v>0</v>
      </c>
      <c r="Y3467">
        <v>2518</v>
      </c>
      <c r="Z3467">
        <v>121</v>
      </c>
      <c r="AA3467">
        <v>28</v>
      </c>
      <c r="AB3467" t="s">
        <v>16669</v>
      </c>
    </row>
    <row r="3468" spans="1:28" x14ac:dyDescent="0.3">
      <c r="A3468" s="4" t="s">
        <v>16671</v>
      </c>
      <c r="B3468" t="s">
        <v>67</v>
      </c>
      <c r="C3468" t="s">
        <v>68</v>
      </c>
      <c r="D3468" t="s">
        <v>58</v>
      </c>
      <c r="E3468">
        <v>2010</v>
      </c>
      <c r="F3468">
        <v>118</v>
      </c>
      <c r="G3468" t="s">
        <v>5967</v>
      </c>
      <c r="H3468" t="s">
        <v>16672</v>
      </c>
      <c r="I3468" s="4">
        <v>7000000</v>
      </c>
      <c r="J3468" s="4">
        <v>46451</v>
      </c>
      <c r="K3468">
        <v>6</v>
      </c>
      <c r="L3468">
        <v>1.85</v>
      </c>
      <c r="M3468" t="s">
        <v>612</v>
      </c>
      <c r="N3468" t="s">
        <v>16670</v>
      </c>
      <c r="O3468">
        <v>0</v>
      </c>
      <c r="P3468" t="s">
        <v>125</v>
      </c>
      <c r="Q3468">
        <v>26000</v>
      </c>
      <c r="R3468" t="s">
        <v>3210</v>
      </c>
      <c r="S3468">
        <v>854</v>
      </c>
      <c r="T3468" t="s">
        <v>2326</v>
      </c>
      <c r="U3468">
        <v>410</v>
      </c>
      <c r="V3468">
        <v>694</v>
      </c>
      <c r="W3468">
        <v>27756</v>
      </c>
      <c r="X3468">
        <v>2</v>
      </c>
      <c r="Y3468">
        <v>7663</v>
      </c>
      <c r="Z3468">
        <v>27</v>
      </c>
      <c r="AA3468">
        <v>38</v>
      </c>
      <c r="AB3468" t="s">
        <v>16673</v>
      </c>
    </row>
    <row r="3469" spans="1:28" x14ac:dyDescent="0.3">
      <c r="A3469" s="4" t="s">
        <v>16674</v>
      </c>
      <c r="B3469" t="s">
        <v>67</v>
      </c>
      <c r="C3469" t="s">
        <v>86</v>
      </c>
      <c r="D3469" t="s">
        <v>58</v>
      </c>
      <c r="E3469">
        <v>2005</v>
      </c>
      <c r="F3469">
        <v>97</v>
      </c>
      <c r="G3469" t="s">
        <v>19</v>
      </c>
      <c r="H3469" t="s">
        <v>16675</v>
      </c>
      <c r="I3469" s="4">
        <v>7000000</v>
      </c>
      <c r="J3469" s="4">
        <v>233103</v>
      </c>
      <c r="K3469">
        <v>6.9</v>
      </c>
      <c r="L3469">
        <v>2.35</v>
      </c>
      <c r="M3469" t="s">
        <v>612</v>
      </c>
      <c r="N3469" t="s">
        <v>2312</v>
      </c>
      <c r="O3469">
        <v>554</v>
      </c>
      <c r="P3469" t="s">
        <v>2949</v>
      </c>
      <c r="Q3469">
        <v>876</v>
      </c>
      <c r="R3469" t="s">
        <v>432</v>
      </c>
      <c r="S3469">
        <v>838</v>
      </c>
      <c r="T3469" t="s">
        <v>4775</v>
      </c>
      <c r="U3469">
        <v>530</v>
      </c>
      <c r="V3469">
        <v>311</v>
      </c>
      <c r="W3469">
        <v>2544</v>
      </c>
      <c r="X3469">
        <v>3</v>
      </c>
      <c r="Y3469">
        <v>2670</v>
      </c>
      <c r="Z3469">
        <v>49</v>
      </c>
      <c r="AA3469">
        <v>50</v>
      </c>
      <c r="AB3469" t="s">
        <v>16676</v>
      </c>
    </row>
    <row r="3470" spans="1:28" x14ac:dyDescent="0.3">
      <c r="A3470" s="4" t="s">
        <v>16678</v>
      </c>
      <c r="B3470" t="s">
        <v>67</v>
      </c>
      <c r="C3470" t="s">
        <v>295</v>
      </c>
      <c r="D3470" t="s">
        <v>24160</v>
      </c>
      <c r="E3470">
        <v>1999</v>
      </c>
      <c r="F3470">
        <v>102</v>
      </c>
      <c r="G3470" t="s">
        <v>361</v>
      </c>
      <c r="H3470" t="s">
        <v>16680</v>
      </c>
      <c r="I3470" s="4">
        <v>7000000</v>
      </c>
      <c r="J3470" s="4" t="s">
        <v>24161</v>
      </c>
      <c r="K3470">
        <v>7.9</v>
      </c>
      <c r="L3470">
        <v>2.35</v>
      </c>
      <c r="M3470" t="s">
        <v>612</v>
      </c>
      <c r="N3470" t="s">
        <v>16035</v>
      </c>
      <c r="O3470">
        <v>78</v>
      </c>
      <c r="P3470" t="s">
        <v>4842</v>
      </c>
      <c r="Q3470">
        <v>12000</v>
      </c>
      <c r="R3470" t="s">
        <v>16677</v>
      </c>
      <c r="S3470">
        <v>333</v>
      </c>
      <c r="T3470" t="s">
        <v>16679</v>
      </c>
      <c r="U3470">
        <v>184</v>
      </c>
      <c r="V3470">
        <v>16000</v>
      </c>
      <c r="W3470">
        <v>12680</v>
      </c>
      <c r="X3470">
        <v>2</v>
      </c>
      <c r="Y3470">
        <v>197845</v>
      </c>
      <c r="Z3470">
        <v>100</v>
      </c>
      <c r="AA3470">
        <v>876</v>
      </c>
      <c r="AB3470" t="s">
        <v>16681</v>
      </c>
    </row>
    <row r="3471" spans="1:28" x14ac:dyDescent="0.3">
      <c r="A3471" s="4" t="s">
        <v>16683</v>
      </c>
      <c r="B3471" t="s">
        <v>7236</v>
      </c>
      <c r="C3471" t="s">
        <v>3869</v>
      </c>
      <c r="D3471" t="s">
        <v>58</v>
      </c>
      <c r="E3471">
        <v>2014</v>
      </c>
      <c r="F3471">
        <v>92</v>
      </c>
      <c r="G3471" t="s">
        <v>4562</v>
      </c>
      <c r="H3471" t="s">
        <v>24161</v>
      </c>
      <c r="I3471" s="4">
        <v>7000000</v>
      </c>
      <c r="J3471" s="4" t="s">
        <v>24161</v>
      </c>
      <c r="K3471">
        <v>5.3</v>
      </c>
      <c r="L3471">
        <v>2.35</v>
      </c>
      <c r="M3471" t="s">
        <v>24161</v>
      </c>
      <c r="N3471" t="s">
        <v>16682</v>
      </c>
      <c r="O3471">
        <v>4</v>
      </c>
      <c r="P3471" t="s">
        <v>11606</v>
      </c>
      <c r="Q3471">
        <v>91</v>
      </c>
      <c r="R3471" t="s">
        <v>11675</v>
      </c>
      <c r="S3471">
        <v>82</v>
      </c>
      <c r="T3471" t="s">
        <v>16684</v>
      </c>
      <c r="U3471">
        <v>4</v>
      </c>
      <c r="V3471">
        <v>55</v>
      </c>
      <c r="W3471">
        <v>198</v>
      </c>
      <c r="X3471">
        <v>1</v>
      </c>
      <c r="Y3471">
        <v>383</v>
      </c>
      <c r="Z3471">
        <v>12</v>
      </c>
      <c r="AA3471">
        <v>1</v>
      </c>
      <c r="AB3471" t="s">
        <v>16685</v>
      </c>
    </row>
    <row r="3472" spans="1:28" x14ac:dyDescent="0.3">
      <c r="A3472" s="4" t="s">
        <v>16687</v>
      </c>
      <c r="B3472" t="s">
        <v>67</v>
      </c>
      <c r="C3472" t="s">
        <v>68</v>
      </c>
      <c r="D3472" t="s">
        <v>58</v>
      </c>
      <c r="E3472">
        <v>2011</v>
      </c>
      <c r="F3472">
        <v>88</v>
      </c>
      <c r="G3472" t="s">
        <v>16686</v>
      </c>
      <c r="H3472" t="s">
        <v>16688</v>
      </c>
      <c r="I3472" s="4">
        <v>7000000</v>
      </c>
      <c r="J3472" s="4" t="s">
        <v>24161</v>
      </c>
      <c r="K3472">
        <v>4.8</v>
      </c>
      <c r="L3472">
        <v>1.85</v>
      </c>
      <c r="M3472" t="s">
        <v>612</v>
      </c>
      <c r="N3472" t="s">
        <v>4855</v>
      </c>
      <c r="O3472">
        <v>0</v>
      </c>
      <c r="P3472" t="s">
        <v>5465</v>
      </c>
      <c r="Q3472">
        <v>1000</v>
      </c>
      <c r="R3472" t="s">
        <v>10416</v>
      </c>
      <c r="S3472">
        <v>844</v>
      </c>
      <c r="T3472" t="s">
        <v>11137</v>
      </c>
      <c r="U3472">
        <v>507</v>
      </c>
      <c r="V3472">
        <v>0</v>
      </c>
      <c r="W3472">
        <v>3150</v>
      </c>
      <c r="X3472">
        <v>0</v>
      </c>
      <c r="Y3472">
        <v>8589</v>
      </c>
      <c r="Z3472">
        <v>112</v>
      </c>
      <c r="AA3472">
        <v>70</v>
      </c>
      <c r="AB3472" t="s">
        <v>16689</v>
      </c>
    </row>
    <row r="3473" spans="1:28" x14ac:dyDescent="0.3">
      <c r="A3473" s="4" t="s">
        <v>16693</v>
      </c>
      <c r="B3473" t="s">
        <v>5641</v>
      </c>
      <c r="C3473" t="s">
        <v>7165</v>
      </c>
      <c r="D3473" t="s">
        <v>58</v>
      </c>
      <c r="E3473">
        <v>2012</v>
      </c>
      <c r="F3473">
        <v>80</v>
      </c>
      <c r="G3473" t="s">
        <v>2847</v>
      </c>
      <c r="H3473" t="s">
        <v>16695</v>
      </c>
      <c r="I3473" s="4">
        <v>7000000</v>
      </c>
      <c r="J3473" s="4" t="s">
        <v>24161</v>
      </c>
      <c r="K3473">
        <v>5.3</v>
      </c>
      <c r="L3473" t="s">
        <v>24161</v>
      </c>
      <c r="M3473" t="s">
        <v>122</v>
      </c>
      <c r="N3473" t="s">
        <v>16690</v>
      </c>
      <c r="O3473">
        <v>0</v>
      </c>
      <c r="P3473" t="s">
        <v>16692</v>
      </c>
      <c r="Q3473">
        <v>99</v>
      </c>
      <c r="R3473" t="s">
        <v>16691</v>
      </c>
      <c r="S3473">
        <v>62</v>
      </c>
      <c r="T3473" t="s">
        <v>16694</v>
      </c>
      <c r="U3473">
        <v>26</v>
      </c>
      <c r="V3473">
        <v>453</v>
      </c>
      <c r="W3473">
        <v>218</v>
      </c>
      <c r="X3473">
        <v>1</v>
      </c>
      <c r="Y3473">
        <v>1159</v>
      </c>
      <c r="Z3473">
        <v>10</v>
      </c>
      <c r="AA3473">
        <v>9</v>
      </c>
      <c r="AB3473" t="s">
        <v>16696</v>
      </c>
    </row>
    <row r="3474" spans="1:28" x14ac:dyDescent="0.3">
      <c r="A3474" s="4" t="s">
        <v>16701</v>
      </c>
      <c r="B3474" t="s">
        <v>24161</v>
      </c>
      <c r="C3474" t="s">
        <v>68</v>
      </c>
      <c r="D3474" t="s">
        <v>24161</v>
      </c>
      <c r="E3474">
        <v>2014</v>
      </c>
      <c r="F3474">
        <v>45</v>
      </c>
      <c r="G3474" t="s">
        <v>16699</v>
      </c>
      <c r="H3474" t="s">
        <v>16703</v>
      </c>
      <c r="I3474" s="4">
        <v>7000000</v>
      </c>
      <c r="J3474" s="4" t="s">
        <v>24161</v>
      </c>
      <c r="K3474">
        <v>6</v>
      </c>
      <c r="L3474" t="s">
        <v>24161</v>
      </c>
      <c r="M3474" t="s">
        <v>24161</v>
      </c>
      <c r="N3474" t="s">
        <v>16697</v>
      </c>
      <c r="O3474">
        <v>24</v>
      </c>
      <c r="P3474" t="s">
        <v>16700</v>
      </c>
      <c r="Q3474">
        <v>122</v>
      </c>
      <c r="R3474" t="s">
        <v>16698</v>
      </c>
      <c r="S3474">
        <v>35</v>
      </c>
      <c r="T3474" t="s">
        <v>16702</v>
      </c>
      <c r="U3474">
        <v>29</v>
      </c>
      <c r="V3474">
        <v>41</v>
      </c>
      <c r="W3474">
        <v>236</v>
      </c>
      <c r="X3474">
        <v>0</v>
      </c>
      <c r="Y3474">
        <v>192</v>
      </c>
      <c r="Z3474">
        <v>2</v>
      </c>
      <c r="AA3474">
        <v>6</v>
      </c>
      <c r="AB3474" t="s">
        <v>16704</v>
      </c>
    </row>
    <row r="3475" spans="1:28" x14ac:dyDescent="0.3">
      <c r="A3475" s="4" t="s">
        <v>16705</v>
      </c>
      <c r="B3475" t="s">
        <v>67</v>
      </c>
      <c r="C3475" t="s">
        <v>68</v>
      </c>
      <c r="D3475" t="s">
        <v>58</v>
      </c>
      <c r="E3475">
        <v>1985</v>
      </c>
      <c r="F3475">
        <v>115</v>
      </c>
      <c r="G3475" t="s">
        <v>24</v>
      </c>
      <c r="H3475" t="s">
        <v>16707</v>
      </c>
      <c r="I3475" s="4">
        <v>6900000</v>
      </c>
      <c r="J3475" s="4">
        <v>41400000</v>
      </c>
      <c r="K3475">
        <v>7.3</v>
      </c>
      <c r="L3475">
        <v>2.35</v>
      </c>
      <c r="M3475" t="s">
        <v>612</v>
      </c>
      <c r="N3475" t="s">
        <v>3705</v>
      </c>
      <c r="O3475">
        <v>16000</v>
      </c>
      <c r="P3475" t="s">
        <v>3705</v>
      </c>
      <c r="Q3475">
        <v>16000</v>
      </c>
      <c r="R3475" t="s">
        <v>4535</v>
      </c>
      <c r="S3475">
        <v>455</v>
      </c>
      <c r="T3475" t="s">
        <v>16706</v>
      </c>
      <c r="U3475">
        <v>240</v>
      </c>
      <c r="V3475">
        <v>0</v>
      </c>
      <c r="W3475">
        <v>17209</v>
      </c>
      <c r="X3475">
        <v>0</v>
      </c>
      <c r="Y3475">
        <v>39451</v>
      </c>
      <c r="Z3475">
        <v>38</v>
      </c>
      <c r="AA3475">
        <v>138</v>
      </c>
      <c r="AB3475" t="s">
        <v>16708</v>
      </c>
    </row>
    <row r="3476" spans="1:28" x14ac:dyDescent="0.3">
      <c r="A3476" s="4" t="s">
        <v>16712</v>
      </c>
      <c r="B3476" t="s">
        <v>67</v>
      </c>
      <c r="C3476" t="s">
        <v>68</v>
      </c>
      <c r="D3476" t="s">
        <v>58</v>
      </c>
      <c r="E3476">
        <v>2008</v>
      </c>
      <c r="F3476">
        <v>97</v>
      </c>
      <c r="G3476" t="s">
        <v>16710</v>
      </c>
      <c r="H3476" t="s">
        <v>16713</v>
      </c>
      <c r="I3476" s="4" t="s">
        <v>24161</v>
      </c>
      <c r="J3476" s="4" t="s">
        <v>24161</v>
      </c>
      <c r="K3476">
        <v>7.4</v>
      </c>
      <c r="L3476">
        <v>1.78</v>
      </c>
      <c r="M3476" t="s">
        <v>24161</v>
      </c>
      <c r="N3476" t="s">
        <v>16709</v>
      </c>
      <c r="O3476">
        <v>49</v>
      </c>
      <c r="P3476" t="s">
        <v>16711</v>
      </c>
      <c r="Q3476">
        <v>878</v>
      </c>
      <c r="R3476" t="s">
        <v>4662</v>
      </c>
      <c r="S3476">
        <v>847</v>
      </c>
      <c r="T3476" t="s">
        <v>6214</v>
      </c>
      <c r="U3476">
        <v>687</v>
      </c>
      <c r="V3476">
        <v>389</v>
      </c>
      <c r="W3476">
        <v>4334</v>
      </c>
      <c r="X3476">
        <v>5</v>
      </c>
      <c r="Y3476">
        <v>15862</v>
      </c>
      <c r="Z3476">
        <v>18</v>
      </c>
      <c r="AA3476">
        <v>42</v>
      </c>
      <c r="AB3476" t="s">
        <v>16714</v>
      </c>
    </row>
    <row r="3477" spans="1:28" x14ac:dyDescent="0.3">
      <c r="A3477" s="4" t="s">
        <v>16715</v>
      </c>
      <c r="B3477" t="s">
        <v>67</v>
      </c>
      <c r="C3477" t="s">
        <v>68</v>
      </c>
      <c r="D3477" t="s">
        <v>58</v>
      </c>
      <c r="E3477">
        <v>1993</v>
      </c>
      <c r="F3477">
        <v>102</v>
      </c>
      <c r="G3477" t="s">
        <v>10</v>
      </c>
      <c r="H3477" t="s">
        <v>16716</v>
      </c>
      <c r="I3477" s="4">
        <v>6900000</v>
      </c>
      <c r="J3477" s="4">
        <v>7993039</v>
      </c>
      <c r="K3477">
        <v>7.7</v>
      </c>
      <c r="L3477">
        <v>1.85</v>
      </c>
      <c r="M3477" t="s">
        <v>612</v>
      </c>
      <c r="N3477" t="s">
        <v>9147</v>
      </c>
      <c r="O3477">
        <v>0</v>
      </c>
      <c r="P3477" t="s">
        <v>1991</v>
      </c>
      <c r="Q3477">
        <v>14000</v>
      </c>
      <c r="R3477" t="s">
        <v>2881</v>
      </c>
      <c r="S3477">
        <v>1000</v>
      </c>
      <c r="T3477" t="s">
        <v>2068</v>
      </c>
      <c r="U3477">
        <v>787</v>
      </c>
      <c r="V3477">
        <v>10000</v>
      </c>
      <c r="W3477">
        <v>18643</v>
      </c>
      <c r="X3477">
        <v>1</v>
      </c>
      <c r="Y3477">
        <v>120036</v>
      </c>
      <c r="Z3477">
        <v>152</v>
      </c>
      <c r="AA3477">
        <v>408</v>
      </c>
      <c r="AB3477" t="s">
        <v>16717</v>
      </c>
    </row>
    <row r="3478" spans="1:28" x14ac:dyDescent="0.3">
      <c r="A3478" s="4" t="s">
        <v>16718</v>
      </c>
      <c r="B3478" t="s">
        <v>67</v>
      </c>
      <c r="C3478" t="s">
        <v>68</v>
      </c>
      <c r="D3478" t="s">
        <v>58</v>
      </c>
      <c r="E3478">
        <v>2007</v>
      </c>
      <c r="F3478">
        <v>111</v>
      </c>
      <c r="G3478" t="s">
        <v>3039</v>
      </c>
      <c r="H3478" t="s">
        <v>16720</v>
      </c>
      <c r="I3478" s="4">
        <v>7000000</v>
      </c>
      <c r="J3478" s="4" t="s">
        <v>24161</v>
      </c>
      <c r="K3478">
        <v>4.8</v>
      </c>
      <c r="L3478">
        <v>1.78</v>
      </c>
      <c r="M3478" t="s">
        <v>2765</v>
      </c>
      <c r="N3478" t="s">
        <v>4076</v>
      </c>
      <c r="O3478">
        <v>197</v>
      </c>
      <c r="P3478" t="s">
        <v>10872</v>
      </c>
      <c r="Q3478">
        <v>755</v>
      </c>
      <c r="R3478" t="s">
        <v>11863</v>
      </c>
      <c r="S3478">
        <v>632</v>
      </c>
      <c r="T3478" t="s">
        <v>16719</v>
      </c>
      <c r="U3478">
        <v>578</v>
      </c>
      <c r="V3478">
        <v>586</v>
      </c>
      <c r="W3478">
        <v>3009</v>
      </c>
      <c r="X3478">
        <v>5</v>
      </c>
      <c r="Y3478">
        <v>39786</v>
      </c>
      <c r="Z3478">
        <v>44</v>
      </c>
      <c r="AA3478">
        <v>162</v>
      </c>
      <c r="AB3478" t="s">
        <v>16721</v>
      </c>
    </row>
    <row r="3479" spans="1:28" x14ac:dyDescent="0.3">
      <c r="A3479" s="4" t="s">
        <v>16725</v>
      </c>
      <c r="B3479" t="s">
        <v>67</v>
      </c>
      <c r="C3479" t="s">
        <v>295</v>
      </c>
      <c r="D3479" t="s">
        <v>58</v>
      </c>
      <c r="E3479">
        <v>2016</v>
      </c>
      <c r="F3479">
        <v>96</v>
      </c>
      <c r="G3479" t="s">
        <v>241</v>
      </c>
      <c r="H3479" t="s">
        <v>24161</v>
      </c>
      <c r="I3479" s="4">
        <v>8700000</v>
      </c>
      <c r="J3479" s="4" t="s">
        <v>24161</v>
      </c>
      <c r="K3479">
        <v>7.2</v>
      </c>
      <c r="L3479">
        <v>2.35</v>
      </c>
      <c r="M3479" t="s">
        <v>24161</v>
      </c>
      <c r="N3479" t="s">
        <v>16722</v>
      </c>
      <c r="O3479">
        <v>16</v>
      </c>
      <c r="P3479" t="s">
        <v>16724</v>
      </c>
      <c r="Q3479">
        <v>149</v>
      </c>
      <c r="R3479" t="s">
        <v>16723</v>
      </c>
      <c r="S3479">
        <v>147</v>
      </c>
      <c r="T3479" t="s">
        <v>16726</v>
      </c>
      <c r="U3479">
        <v>63</v>
      </c>
      <c r="V3479">
        <v>187</v>
      </c>
      <c r="W3479">
        <v>414</v>
      </c>
      <c r="X3479">
        <v>0</v>
      </c>
      <c r="Y3479">
        <v>33</v>
      </c>
      <c r="Z3479">
        <v>6</v>
      </c>
      <c r="AA3479">
        <v>6</v>
      </c>
      <c r="AB3479" t="s">
        <v>16727</v>
      </c>
    </row>
    <row r="3480" spans="1:28" x14ac:dyDescent="0.3">
      <c r="A3480" s="4" t="s">
        <v>16730</v>
      </c>
      <c r="B3480" t="s">
        <v>67</v>
      </c>
      <c r="C3480" t="s">
        <v>68</v>
      </c>
      <c r="D3480" t="s">
        <v>58</v>
      </c>
      <c r="E3480">
        <v>2015</v>
      </c>
      <c r="F3480">
        <v>94</v>
      </c>
      <c r="G3480" t="s">
        <v>2144</v>
      </c>
      <c r="H3480" t="s">
        <v>16732</v>
      </c>
      <c r="I3480" s="4">
        <v>7000000</v>
      </c>
      <c r="J3480" s="4" t="s">
        <v>24161</v>
      </c>
      <c r="K3480">
        <v>5.8</v>
      </c>
      <c r="L3480">
        <v>2.35</v>
      </c>
      <c r="M3480" t="s">
        <v>24161</v>
      </c>
      <c r="N3480" t="s">
        <v>16728</v>
      </c>
      <c r="O3480">
        <v>0</v>
      </c>
      <c r="P3480" t="s">
        <v>16729</v>
      </c>
      <c r="Q3480">
        <v>15000</v>
      </c>
      <c r="R3480" t="s">
        <v>11232</v>
      </c>
      <c r="S3480">
        <v>725</v>
      </c>
      <c r="T3480" t="s">
        <v>16731</v>
      </c>
      <c r="U3480">
        <v>493</v>
      </c>
      <c r="V3480">
        <v>0</v>
      </c>
      <c r="W3480">
        <v>17377</v>
      </c>
      <c r="X3480">
        <v>3</v>
      </c>
      <c r="Y3480">
        <v>5255</v>
      </c>
      <c r="Z3480">
        <v>46</v>
      </c>
      <c r="AA3480">
        <v>38</v>
      </c>
      <c r="AB3480" t="s">
        <v>16733</v>
      </c>
    </row>
    <row r="3481" spans="1:28" x14ac:dyDescent="0.3">
      <c r="A3481" s="4" t="s">
        <v>16737</v>
      </c>
      <c r="B3481" t="s">
        <v>8719</v>
      </c>
      <c r="C3481" t="s">
        <v>793</v>
      </c>
      <c r="D3481" t="s">
        <v>58</v>
      </c>
      <c r="E3481">
        <v>1999</v>
      </c>
      <c r="F3481">
        <v>125</v>
      </c>
      <c r="G3481" t="s">
        <v>11980</v>
      </c>
      <c r="H3481" t="s">
        <v>16739</v>
      </c>
      <c r="I3481" s="4">
        <v>15000000</v>
      </c>
      <c r="J3481" s="4">
        <v>927107</v>
      </c>
      <c r="K3481">
        <v>7.3</v>
      </c>
      <c r="L3481">
        <v>1.85</v>
      </c>
      <c r="M3481" t="s">
        <v>24161</v>
      </c>
      <c r="N3481" t="s">
        <v>16734</v>
      </c>
      <c r="O3481">
        <v>4</v>
      </c>
      <c r="P3481" t="s">
        <v>16736</v>
      </c>
      <c r="Q3481">
        <v>177</v>
      </c>
      <c r="R3481" t="s">
        <v>16735</v>
      </c>
      <c r="S3481">
        <v>66</v>
      </c>
      <c r="T3481" t="s">
        <v>16738</v>
      </c>
      <c r="U3481">
        <v>36</v>
      </c>
      <c r="V3481">
        <v>687</v>
      </c>
      <c r="W3481">
        <v>333</v>
      </c>
      <c r="X3481">
        <v>1</v>
      </c>
      <c r="Y3481">
        <v>5153</v>
      </c>
      <c r="Z3481">
        <v>63</v>
      </c>
      <c r="AA3481">
        <v>51</v>
      </c>
      <c r="AB3481" t="s">
        <v>16740</v>
      </c>
    </row>
    <row r="3482" spans="1:28" x14ac:dyDescent="0.3">
      <c r="A3482" s="4" t="s">
        <v>16742</v>
      </c>
      <c r="B3482" t="s">
        <v>67</v>
      </c>
      <c r="C3482" t="s">
        <v>68</v>
      </c>
      <c r="D3482" t="s">
        <v>58</v>
      </c>
      <c r="E3482">
        <v>2005</v>
      </c>
      <c r="F3482">
        <v>108</v>
      </c>
      <c r="G3482" t="s">
        <v>2545</v>
      </c>
      <c r="H3482" t="s">
        <v>16743</v>
      </c>
      <c r="I3482" s="4">
        <v>6800000</v>
      </c>
      <c r="J3482" s="4">
        <v>49526</v>
      </c>
      <c r="K3482">
        <v>7</v>
      </c>
      <c r="L3482">
        <v>2.35</v>
      </c>
      <c r="M3482" t="s">
        <v>612</v>
      </c>
      <c r="N3482" t="s">
        <v>16741</v>
      </c>
      <c r="O3482">
        <v>3</v>
      </c>
      <c r="P3482" t="s">
        <v>3301</v>
      </c>
      <c r="Q3482">
        <v>710</v>
      </c>
      <c r="R3482" t="s">
        <v>3212</v>
      </c>
      <c r="S3482">
        <v>697</v>
      </c>
      <c r="T3482" t="s">
        <v>15158</v>
      </c>
      <c r="U3482">
        <v>436</v>
      </c>
      <c r="V3482">
        <v>1000</v>
      </c>
      <c r="W3482">
        <v>2119</v>
      </c>
      <c r="X3482">
        <v>1</v>
      </c>
      <c r="Y3482">
        <v>16299</v>
      </c>
      <c r="Z3482">
        <v>74</v>
      </c>
      <c r="AA3482">
        <v>129</v>
      </c>
      <c r="AB3482" t="s">
        <v>16744</v>
      </c>
    </row>
    <row r="3483" spans="1:28" x14ac:dyDescent="0.3">
      <c r="A3483" s="4" t="s">
        <v>16747</v>
      </c>
      <c r="B3483" t="s">
        <v>67</v>
      </c>
      <c r="C3483" t="s">
        <v>68</v>
      </c>
      <c r="D3483" t="s">
        <v>58</v>
      </c>
      <c r="E3483">
        <v>2003</v>
      </c>
      <c r="F3483">
        <v>101</v>
      </c>
      <c r="G3483" t="s">
        <v>1550</v>
      </c>
      <c r="H3483" t="s">
        <v>16749</v>
      </c>
      <c r="I3483" s="4">
        <v>6800000</v>
      </c>
      <c r="J3483" s="4">
        <v>10696</v>
      </c>
      <c r="K3483">
        <v>6.4</v>
      </c>
      <c r="L3483">
        <v>2.35</v>
      </c>
      <c r="M3483" t="s">
        <v>612</v>
      </c>
      <c r="N3483" t="s">
        <v>16745</v>
      </c>
      <c r="O3483">
        <v>0</v>
      </c>
      <c r="P3483" t="s">
        <v>15355</v>
      </c>
      <c r="Q3483">
        <v>240</v>
      </c>
      <c r="R3483" t="s">
        <v>16746</v>
      </c>
      <c r="S3483">
        <v>83</v>
      </c>
      <c r="T3483" t="s">
        <v>16748</v>
      </c>
      <c r="U3483">
        <v>83</v>
      </c>
      <c r="V3483">
        <v>413</v>
      </c>
      <c r="W3483">
        <v>490</v>
      </c>
      <c r="X3483">
        <v>8</v>
      </c>
      <c r="Y3483">
        <v>10771</v>
      </c>
      <c r="Z3483">
        <v>25</v>
      </c>
      <c r="AA3483">
        <v>65</v>
      </c>
      <c r="AB3483" t="s">
        <v>16750</v>
      </c>
    </row>
    <row r="3484" spans="1:28" x14ac:dyDescent="0.3">
      <c r="A3484" s="4" t="s">
        <v>16752</v>
      </c>
      <c r="B3484" t="s">
        <v>67</v>
      </c>
      <c r="C3484" t="s">
        <v>295</v>
      </c>
      <c r="D3484" t="s">
        <v>58</v>
      </c>
      <c r="E3484">
        <v>2012</v>
      </c>
      <c r="F3484">
        <v>101</v>
      </c>
      <c r="G3484" t="s">
        <v>4393</v>
      </c>
      <c r="H3484" t="s">
        <v>16754</v>
      </c>
      <c r="I3484" s="4">
        <v>6900000</v>
      </c>
      <c r="J3484" s="4">
        <v>31607598</v>
      </c>
      <c r="K3484">
        <v>5.6</v>
      </c>
      <c r="L3484">
        <v>2.35</v>
      </c>
      <c r="M3484" t="s">
        <v>69</v>
      </c>
      <c r="N3484" t="s">
        <v>16751</v>
      </c>
      <c r="O3484">
        <v>13</v>
      </c>
      <c r="P3484" t="s">
        <v>374</v>
      </c>
      <c r="Q3484">
        <v>34000</v>
      </c>
      <c r="R3484" t="s">
        <v>7048</v>
      </c>
      <c r="S3484">
        <v>924</v>
      </c>
      <c r="T3484" t="s">
        <v>16753</v>
      </c>
      <c r="U3484">
        <v>261</v>
      </c>
      <c r="V3484">
        <v>10000</v>
      </c>
      <c r="W3484">
        <v>35717</v>
      </c>
      <c r="X3484">
        <v>1</v>
      </c>
      <c r="Y3484">
        <v>58366</v>
      </c>
      <c r="Z3484">
        <v>224</v>
      </c>
      <c r="AA3484">
        <v>160</v>
      </c>
      <c r="AB3484" t="s">
        <v>16755</v>
      </c>
    </row>
    <row r="3485" spans="1:28" x14ac:dyDescent="0.3">
      <c r="A3485" s="4" t="s">
        <v>16758</v>
      </c>
      <c r="B3485" t="s">
        <v>1486</v>
      </c>
      <c r="C3485" t="s">
        <v>295</v>
      </c>
      <c r="D3485" t="s">
        <v>58</v>
      </c>
      <c r="E3485">
        <v>2010</v>
      </c>
      <c r="F3485">
        <v>139</v>
      </c>
      <c r="G3485" t="s">
        <v>16757</v>
      </c>
      <c r="H3485" t="s">
        <v>16760</v>
      </c>
      <c r="I3485" s="4">
        <v>6800000</v>
      </c>
      <c r="J3485" s="4">
        <v>6857096</v>
      </c>
      <c r="K3485">
        <v>8.1999999999999993</v>
      </c>
      <c r="L3485">
        <v>1.85</v>
      </c>
      <c r="M3485" t="s">
        <v>612</v>
      </c>
      <c r="N3485" t="s">
        <v>5743</v>
      </c>
      <c r="O3485">
        <v>777</v>
      </c>
      <c r="P3485" t="s">
        <v>15277</v>
      </c>
      <c r="Q3485">
        <v>131</v>
      </c>
      <c r="R3485" t="s">
        <v>16756</v>
      </c>
      <c r="S3485">
        <v>66</v>
      </c>
      <c r="T3485" t="s">
        <v>16759</v>
      </c>
      <c r="U3485">
        <v>58</v>
      </c>
      <c r="V3485">
        <v>37000</v>
      </c>
      <c r="W3485">
        <v>343</v>
      </c>
      <c r="X3485">
        <v>0</v>
      </c>
      <c r="Y3485">
        <v>80429</v>
      </c>
      <c r="Z3485">
        <v>226</v>
      </c>
      <c r="AA3485">
        <v>156</v>
      </c>
      <c r="AB3485" t="s">
        <v>16761</v>
      </c>
    </row>
    <row r="3486" spans="1:28" x14ac:dyDescent="0.3">
      <c r="A3486" s="4" t="s">
        <v>16764</v>
      </c>
      <c r="B3486" t="s">
        <v>9778</v>
      </c>
      <c r="C3486" t="s">
        <v>7085</v>
      </c>
      <c r="D3486" t="s">
        <v>58</v>
      </c>
      <c r="E3486">
        <v>2003</v>
      </c>
      <c r="F3486">
        <v>125</v>
      </c>
      <c r="G3486" t="s">
        <v>1437</v>
      </c>
      <c r="H3486" t="s">
        <v>16766</v>
      </c>
      <c r="I3486" s="4">
        <v>5000000</v>
      </c>
      <c r="J3486" s="4">
        <v>223878</v>
      </c>
      <c r="K3486">
        <v>6.5</v>
      </c>
      <c r="L3486">
        <v>2.35</v>
      </c>
      <c r="M3486" t="s">
        <v>612</v>
      </c>
      <c r="N3486" t="s">
        <v>4634</v>
      </c>
      <c r="O3486">
        <v>125</v>
      </c>
      <c r="P3486" t="s">
        <v>16763</v>
      </c>
      <c r="Q3486">
        <v>60</v>
      </c>
      <c r="R3486" t="s">
        <v>16762</v>
      </c>
      <c r="S3486">
        <v>29</v>
      </c>
      <c r="T3486" t="s">
        <v>16765</v>
      </c>
      <c r="U3486">
        <v>11</v>
      </c>
      <c r="V3486">
        <v>282</v>
      </c>
      <c r="W3486">
        <v>132</v>
      </c>
      <c r="X3486">
        <v>1</v>
      </c>
      <c r="Y3486">
        <v>3548</v>
      </c>
      <c r="Z3486">
        <v>36</v>
      </c>
      <c r="AA3486">
        <v>21</v>
      </c>
      <c r="AB3486" t="s">
        <v>16767</v>
      </c>
    </row>
    <row r="3487" spans="1:28" x14ac:dyDescent="0.3">
      <c r="A3487" s="4" t="s">
        <v>16770</v>
      </c>
      <c r="B3487" t="s">
        <v>67</v>
      </c>
      <c r="C3487" t="s">
        <v>7979</v>
      </c>
      <c r="D3487" t="s">
        <v>58</v>
      </c>
      <c r="E3487">
        <v>2009</v>
      </c>
      <c r="F3487">
        <v>88</v>
      </c>
      <c r="G3487" t="s">
        <v>16769</v>
      </c>
      <c r="H3487" t="s">
        <v>16771</v>
      </c>
      <c r="I3487" s="4" t="s">
        <v>24161</v>
      </c>
      <c r="J3487" s="4">
        <v>828</v>
      </c>
      <c r="K3487">
        <v>6.4</v>
      </c>
      <c r="L3487">
        <v>2.35</v>
      </c>
      <c r="M3487" t="s">
        <v>612</v>
      </c>
      <c r="N3487" t="s">
        <v>16768</v>
      </c>
      <c r="O3487">
        <v>11</v>
      </c>
      <c r="P3487" t="s">
        <v>420</v>
      </c>
      <c r="Q3487">
        <v>1000</v>
      </c>
      <c r="R3487" t="s">
        <v>10719</v>
      </c>
      <c r="S3487">
        <v>418</v>
      </c>
      <c r="T3487" t="s">
        <v>15395</v>
      </c>
      <c r="U3487">
        <v>415</v>
      </c>
      <c r="V3487">
        <v>663</v>
      </c>
      <c r="W3487">
        <v>2728</v>
      </c>
      <c r="X3487">
        <v>8</v>
      </c>
      <c r="Y3487">
        <v>5133</v>
      </c>
      <c r="Z3487">
        <v>54</v>
      </c>
      <c r="AA3487">
        <v>31</v>
      </c>
      <c r="AB3487" t="s">
        <v>16772</v>
      </c>
    </row>
    <row r="3488" spans="1:28" x14ac:dyDescent="0.3">
      <c r="A3488" s="4" t="s">
        <v>16774</v>
      </c>
      <c r="B3488" t="s">
        <v>14454</v>
      </c>
      <c r="C3488" t="s">
        <v>16778</v>
      </c>
      <c r="D3488" t="s">
        <v>58</v>
      </c>
      <c r="E3488">
        <v>2007</v>
      </c>
      <c r="F3488">
        <v>115</v>
      </c>
      <c r="G3488" t="s">
        <v>491</v>
      </c>
      <c r="H3488" t="s">
        <v>16776</v>
      </c>
      <c r="I3488" s="4">
        <v>4000000</v>
      </c>
      <c r="J3488" s="4">
        <v>8060</v>
      </c>
      <c r="K3488">
        <v>8.1</v>
      </c>
      <c r="L3488">
        <v>1.85</v>
      </c>
      <c r="M3488" t="s">
        <v>612</v>
      </c>
      <c r="N3488" t="s">
        <v>1421</v>
      </c>
      <c r="O3488">
        <v>294</v>
      </c>
      <c r="P3488" t="s">
        <v>14449</v>
      </c>
      <c r="Q3488">
        <v>585</v>
      </c>
      <c r="R3488" t="s">
        <v>16773</v>
      </c>
      <c r="S3488">
        <v>39</v>
      </c>
      <c r="T3488" t="s">
        <v>16775</v>
      </c>
      <c r="U3488">
        <v>15</v>
      </c>
      <c r="V3488">
        <v>11000</v>
      </c>
      <c r="W3488">
        <v>666</v>
      </c>
      <c r="X3488">
        <v>1</v>
      </c>
      <c r="Y3488">
        <v>81644</v>
      </c>
      <c r="Z3488">
        <v>142</v>
      </c>
      <c r="AA3488">
        <v>107</v>
      </c>
      <c r="AB3488" t="s">
        <v>16777</v>
      </c>
    </row>
    <row r="3489" spans="1:28" x14ac:dyDescent="0.3">
      <c r="A3489" s="4" t="s">
        <v>16780</v>
      </c>
      <c r="B3489" t="s">
        <v>67</v>
      </c>
      <c r="C3489" t="s">
        <v>68</v>
      </c>
      <c r="D3489" t="s">
        <v>58</v>
      </c>
      <c r="E3489">
        <v>2014</v>
      </c>
      <c r="F3489">
        <v>99</v>
      </c>
      <c r="G3489" t="s">
        <v>5108</v>
      </c>
      <c r="H3489" t="s">
        <v>16782</v>
      </c>
      <c r="I3489" s="4">
        <v>6500000</v>
      </c>
      <c r="J3489" s="4">
        <v>84263837</v>
      </c>
      <c r="K3489">
        <v>5.4</v>
      </c>
      <c r="L3489">
        <v>2.35</v>
      </c>
      <c r="M3489" t="s">
        <v>612</v>
      </c>
      <c r="N3489" t="s">
        <v>8400</v>
      </c>
      <c r="O3489">
        <v>40</v>
      </c>
      <c r="P3489" t="s">
        <v>1256</v>
      </c>
      <c r="Q3489">
        <v>1000</v>
      </c>
      <c r="R3489" t="s">
        <v>16779</v>
      </c>
      <c r="S3489">
        <v>421</v>
      </c>
      <c r="T3489" t="s">
        <v>16781</v>
      </c>
      <c r="U3489">
        <v>300</v>
      </c>
      <c r="V3489">
        <v>45000</v>
      </c>
      <c r="W3489">
        <v>2323</v>
      </c>
      <c r="X3489">
        <v>0</v>
      </c>
      <c r="Y3489">
        <v>81699</v>
      </c>
      <c r="Z3489">
        <v>271</v>
      </c>
      <c r="AA3489">
        <v>291</v>
      </c>
      <c r="AB3489" t="s">
        <v>16783</v>
      </c>
    </row>
    <row r="3490" spans="1:28" x14ac:dyDescent="0.3">
      <c r="A3490" s="4" t="s">
        <v>16787</v>
      </c>
      <c r="B3490" t="s">
        <v>67</v>
      </c>
      <c r="C3490" t="s">
        <v>397</v>
      </c>
      <c r="D3490" t="s">
        <v>58</v>
      </c>
      <c r="E3490">
        <v>2009</v>
      </c>
      <c r="F3490">
        <v>88</v>
      </c>
      <c r="G3490" t="s">
        <v>16786</v>
      </c>
      <c r="H3490" t="s">
        <v>16789</v>
      </c>
      <c r="I3490" s="4">
        <v>6500000</v>
      </c>
      <c r="J3490" s="4">
        <v>110029</v>
      </c>
      <c r="K3490">
        <v>6.3</v>
      </c>
      <c r="L3490">
        <v>2.35</v>
      </c>
      <c r="M3490" t="s">
        <v>69</v>
      </c>
      <c r="N3490" t="s">
        <v>16784</v>
      </c>
      <c r="O3490">
        <v>3</v>
      </c>
      <c r="P3490" t="s">
        <v>16546</v>
      </c>
      <c r="Q3490">
        <v>46</v>
      </c>
      <c r="R3490" t="s">
        <v>16785</v>
      </c>
      <c r="S3490">
        <v>46</v>
      </c>
      <c r="T3490" t="s">
        <v>16788</v>
      </c>
      <c r="U3490">
        <v>38</v>
      </c>
      <c r="V3490">
        <v>479</v>
      </c>
      <c r="W3490">
        <v>225</v>
      </c>
      <c r="X3490">
        <v>7</v>
      </c>
      <c r="Y3490">
        <v>1388</v>
      </c>
      <c r="Z3490">
        <v>33</v>
      </c>
      <c r="AA3490">
        <v>31</v>
      </c>
      <c r="AB3490" t="s">
        <v>16790</v>
      </c>
    </row>
    <row r="3491" spans="1:28" x14ac:dyDescent="0.3">
      <c r="A3491" s="4" t="s">
        <v>16793</v>
      </c>
      <c r="B3491" t="s">
        <v>67</v>
      </c>
      <c r="C3491" t="s">
        <v>68</v>
      </c>
      <c r="D3491" t="s">
        <v>58</v>
      </c>
      <c r="E3491">
        <v>1991</v>
      </c>
      <c r="F3491">
        <v>112</v>
      </c>
      <c r="G3491" t="s">
        <v>1954</v>
      </c>
      <c r="H3491" t="s">
        <v>16795</v>
      </c>
      <c r="I3491" s="4">
        <v>6000000</v>
      </c>
      <c r="J3491" s="4">
        <v>57504069</v>
      </c>
      <c r="K3491">
        <v>7.8</v>
      </c>
      <c r="L3491">
        <v>1.85</v>
      </c>
      <c r="M3491" t="s">
        <v>612</v>
      </c>
      <c r="N3491" t="s">
        <v>2959</v>
      </c>
      <c r="O3491">
        <v>309</v>
      </c>
      <c r="P3491" t="s">
        <v>16792</v>
      </c>
      <c r="Q3491">
        <v>27</v>
      </c>
      <c r="R3491" t="s">
        <v>16791</v>
      </c>
      <c r="S3491">
        <v>26</v>
      </c>
      <c r="T3491" t="s">
        <v>16794</v>
      </c>
      <c r="U3491">
        <v>15</v>
      </c>
      <c r="V3491">
        <v>0</v>
      </c>
      <c r="W3491">
        <v>106</v>
      </c>
      <c r="X3491">
        <v>2</v>
      </c>
      <c r="Y3491">
        <v>94139</v>
      </c>
      <c r="Z3491">
        <v>64</v>
      </c>
      <c r="AA3491">
        <v>183</v>
      </c>
      <c r="AB3491" t="s">
        <v>16796</v>
      </c>
    </row>
    <row r="3492" spans="1:28" x14ac:dyDescent="0.3">
      <c r="A3492" s="4" t="s">
        <v>16799</v>
      </c>
      <c r="B3492" t="s">
        <v>67</v>
      </c>
      <c r="C3492" t="s">
        <v>68</v>
      </c>
      <c r="D3492" t="s">
        <v>58</v>
      </c>
      <c r="E3492">
        <v>1987</v>
      </c>
      <c r="F3492">
        <v>108</v>
      </c>
      <c r="G3492" t="s">
        <v>4305</v>
      </c>
      <c r="H3492" t="s">
        <v>16801</v>
      </c>
      <c r="I3492" s="4">
        <v>6500000</v>
      </c>
      <c r="J3492" s="4">
        <v>54215416</v>
      </c>
      <c r="K3492">
        <v>6.8</v>
      </c>
      <c r="L3492">
        <v>1.85</v>
      </c>
      <c r="M3492" t="s">
        <v>69</v>
      </c>
      <c r="N3492" t="s">
        <v>16797</v>
      </c>
      <c r="O3492">
        <v>7</v>
      </c>
      <c r="P3492" t="s">
        <v>11432</v>
      </c>
      <c r="Q3492">
        <v>699</v>
      </c>
      <c r="R3492" t="s">
        <v>16798</v>
      </c>
      <c r="S3492">
        <v>63</v>
      </c>
      <c r="T3492" t="s">
        <v>16800</v>
      </c>
      <c r="U3492">
        <v>51</v>
      </c>
      <c r="V3492">
        <v>0</v>
      </c>
      <c r="W3492">
        <v>936</v>
      </c>
      <c r="X3492">
        <v>1</v>
      </c>
      <c r="Y3492">
        <v>21409</v>
      </c>
      <c r="Z3492">
        <v>18</v>
      </c>
      <c r="AA3492">
        <v>63</v>
      </c>
      <c r="AB3492" t="s">
        <v>16802</v>
      </c>
    </row>
    <row r="3493" spans="1:28" x14ac:dyDescent="0.3">
      <c r="A3493" s="4" t="s">
        <v>16806</v>
      </c>
      <c r="B3493" t="s">
        <v>67</v>
      </c>
      <c r="C3493" t="s">
        <v>68</v>
      </c>
      <c r="D3493" t="s">
        <v>58</v>
      </c>
      <c r="E3493">
        <v>1981</v>
      </c>
      <c r="F3493">
        <v>107</v>
      </c>
      <c r="G3493" t="s">
        <v>2545</v>
      </c>
      <c r="H3493" t="s">
        <v>16808</v>
      </c>
      <c r="I3493" s="4" t="s">
        <v>24161</v>
      </c>
      <c r="J3493" s="4" t="s">
        <v>24161</v>
      </c>
      <c r="K3493">
        <v>7.2</v>
      </c>
      <c r="L3493">
        <v>1.85</v>
      </c>
      <c r="M3493" t="s">
        <v>122</v>
      </c>
      <c r="N3493" t="s">
        <v>16803</v>
      </c>
      <c r="O3493">
        <v>0</v>
      </c>
      <c r="P3493" t="s">
        <v>16805</v>
      </c>
      <c r="Q3493">
        <v>804</v>
      </c>
      <c r="R3493" t="s">
        <v>16804</v>
      </c>
      <c r="S3493">
        <v>167</v>
      </c>
      <c r="T3493" t="s">
        <v>16807</v>
      </c>
      <c r="U3493">
        <v>146</v>
      </c>
      <c r="V3493">
        <v>337</v>
      </c>
      <c r="W3493">
        <v>1285</v>
      </c>
      <c r="X3493">
        <v>2</v>
      </c>
      <c r="Y3493">
        <v>3157</v>
      </c>
      <c r="Z3493">
        <v>6</v>
      </c>
      <c r="AA3493">
        <v>33</v>
      </c>
      <c r="AB3493" t="s">
        <v>16809</v>
      </c>
    </row>
    <row r="3494" spans="1:28" x14ac:dyDescent="0.3">
      <c r="A3494" s="4" t="s">
        <v>16811</v>
      </c>
      <c r="B3494" t="s">
        <v>67</v>
      </c>
      <c r="C3494" t="s">
        <v>68</v>
      </c>
      <c r="D3494" t="s">
        <v>58</v>
      </c>
      <c r="E3494">
        <v>1980</v>
      </c>
      <c r="F3494">
        <v>104</v>
      </c>
      <c r="G3494" t="s">
        <v>16810</v>
      </c>
      <c r="H3494" t="s">
        <v>16812</v>
      </c>
      <c r="I3494" s="4">
        <v>6500000</v>
      </c>
      <c r="J3494" s="4">
        <v>31899000</v>
      </c>
      <c r="K3494">
        <v>7.1</v>
      </c>
      <c r="L3494">
        <v>2.35</v>
      </c>
      <c r="M3494" t="s">
        <v>7328</v>
      </c>
      <c r="N3494" t="s">
        <v>2265</v>
      </c>
      <c r="O3494">
        <v>0</v>
      </c>
      <c r="P3494" t="s">
        <v>6590</v>
      </c>
      <c r="Q3494">
        <v>754</v>
      </c>
      <c r="R3494" t="s">
        <v>11924</v>
      </c>
      <c r="S3494">
        <v>567</v>
      </c>
      <c r="T3494" t="s">
        <v>11892</v>
      </c>
      <c r="U3494">
        <v>517</v>
      </c>
      <c r="V3494">
        <v>0</v>
      </c>
      <c r="W3494">
        <v>2442</v>
      </c>
      <c r="X3494">
        <v>0</v>
      </c>
      <c r="Y3494">
        <v>23986</v>
      </c>
      <c r="Z3494">
        <v>121</v>
      </c>
      <c r="AA3494">
        <v>201</v>
      </c>
      <c r="AB3494" t="s">
        <v>16813</v>
      </c>
    </row>
    <row r="3495" spans="1:28" x14ac:dyDescent="0.3">
      <c r="A3495" s="4" t="s">
        <v>16815</v>
      </c>
      <c r="B3495" t="s">
        <v>67</v>
      </c>
      <c r="C3495" t="s">
        <v>68</v>
      </c>
      <c r="D3495" t="s">
        <v>58</v>
      </c>
      <c r="E3495">
        <v>1993</v>
      </c>
      <c r="F3495">
        <v>108</v>
      </c>
      <c r="G3495" t="s">
        <v>16814</v>
      </c>
      <c r="H3495" t="s">
        <v>16816</v>
      </c>
      <c r="I3495" s="4">
        <v>6500000</v>
      </c>
      <c r="J3495" s="4">
        <v>24103594</v>
      </c>
      <c r="K3495">
        <v>6.2</v>
      </c>
      <c r="L3495">
        <v>1.85</v>
      </c>
      <c r="M3495" t="s">
        <v>122</v>
      </c>
      <c r="N3495" t="s">
        <v>562</v>
      </c>
      <c r="O3495">
        <v>208</v>
      </c>
      <c r="P3495" t="s">
        <v>6354</v>
      </c>
      <c r="Q3495">
        <v>876</v>
      </c>
      <c r="R3495" t="s">
        <v>1568</v>
      </c>
      <c r="S3495">
        <v>827</v>
      </c>
      <c r="T3495" t="s">
        <v>2280</v>
      </c>
      <c r="U3495">
        <v>689</v>
      </c>
      <c r="V3495">
        <v>391</v>
      </c>
      <c r="W3495">
        <v>4840</v>
      </c>
      <c r="X3495">
        <v>0</v>
      </c>
      <c r="Y3495">
        <v>6384</v>
      </c>
      <c r="Z3495">
        <v>14</v>
      </c>
      <c r="AA3495">
        <v>54</v>
      </c>
      <c r="AB3495" t="s">
        <v>16817</v>
      </c>
    </row>
    <row r="3496" spans="1:28" x14ac:dyDescent="0.3">
      <c r="A3496" s="4" t="s">
        <v>16818</v>
      </c>
      <c r="B3496" t="s">
        <v>67</v>
      </c>
      <c r="C3496" t="s">
        <v>68</v>
      </c>
      <c r="D3496" t="s">
        <v>58</v>
      </c>
      <c r="E3496">
        <v>1999</v>
      </c>
      <c r="F3496">
        <v>102</v>
      </c>
      <c r="G3496" t="s">
        <v>1034</v>
      </c>
      <c r="H3496" t="s">
        <v>16819</v>
      </c>
      <c r="I3496" s="4">
        <v>6500000</v>
      </c>
      <c r="J3496" s="4">
        <v>16842303</v>
      </c>
      <c r="K3496">
        <v>7.3</v>
      </c>
      <c r="L3496">
        <v>2.35</v>
      </c>
      <c r="M3496" t="s">
        <v>612</v>
      </c>
      <c r="N3496" t="s">
        <v>548</v>
      </c>
      <c r="O3496">
        <v>218</v>
      </c>
      <c r="P3496" t="s">
        <v>8544</v>
      </c>
      <c r="Q3496">
        <v>900</v>
      </c>
      <c r="R3496" t="s">
        <v>5326</v>
      </c>
      <c r="S3496">
        <v>563</v>
      </c>
      <c r="T3496" t="s">
        <v>11281</v>
      </c>
      <c r="U3496">
        <v>376</v>
      </c>
      <c r="V3496">
        <v>0</v>
      </c>
      <c r="W3496">
        <v>2475</v>
      </c>
      <c r="X3496">
        <v>3</v>
      </c>
      <c r="Y3496">
        <v>59474</v>
      </c>
      <c r="Z3496">
        <v>137</v>
      </c>
      <c r="AA3496">
        <v>418</v>
      </c>
      <c r="AB3496" t="s">
        <v>16820</v>
      </c>
    </row>
    <row r="3497" spans="1:28" x14ac:dyDescent="0.3">
      <c r="A3497" s="4" t="s">
        <v>16822</v>
      </c>
      <c r="B3497" t="s">
        <v>67</v>
      </c>
      <c r="C3497" t="s">
        <v>68</v>
      </c>
      <c r="D3497" t="s">
        <v>58</v>
      </c>
      <c r="E3497">
        <v>2006</v>
      </c>
      <c r="F3497">
        <v>88</v>
      </c>
      <c r="G3497" t="s">
        <v>1437</v>
      </c>
      <c r="H3497" t="s">
        <v>16824</v>
      </c>
      <c r="I3497" s="4">
        <v>6500000</v>
      </c>
      <c r="J3497" s="4">
        <v>13367101</v>
      </c>
      <c r="K3497">
        <v>5.9</v>
      </c>
      <c r="L3497">
        <v>2.35</v>
      </c>
      <c r="M3497" t="s">
        <v>612</v>
      </c>
      <c r="N3497" t="s">
        <v>16044</v>
      </c>
      <c r="O3497">
        <v>132</v>
      </c>
      <c r="P3497" t="s">
        <v>13690</v>
      </c>
      <c r="Q3497">
        <v>435</v>
      </c>
      <c r="R3497" t="s">
        <v>16821</v>
      </c>
      <c r="S3497">
        <v>230</v>
      </c>
      <c r="T3497" t="s">
        <v>16823</v>
      </c>
      <c r="U3497">
        <v>180</v>
      </c>
      <c r="V3497">
        <v>515</v>
      </c>
      <c r="W3497">
        <v>1140</v>
      </c>
      <c r="X3497">
        <v>2</v>
      </c>
      <c r="Y3497">
        <v>19715</v>
      </c>
      <c r="Z3497">
        <v>111</v>
      </c>
      <c r="AA3497">
        <v>166</v>
      </c>
      <c r="AB3497" t="s">
        <v>16825</v>
      </c>
    </row>
    <row r="3498" spans="1:28" x14ac:dyDescent="0.3">
      <c r="A3498" s="4" t="s">
        <v>16828</v>
      </c>
      <c r="B3498" t="s">
        <v>67</v>
      </c>
      <c r="C3498" t="s">
        <v>68</v>
      </c>
      <c r="D3498" t="s">
        <v>58</v>
      </c>
      <c r="E3498">
        <v>1971</v>
      </c>
      <c r="F3498">
        <v>115</v>
      </c>
      <c r="G3498" t="s">
        <v>2970</v>
      </c>
      <c r="H3498" t="s">
        <v>16830</v>
      </c>
      <c r="I3498" s="4">
        <v>6500000</v>
      </c>
      <c r="J3498" s="4" t="s">
        <v>24161</v>
      </c>
      <c r="K3498">
        <v>7.2</v>
      </c>
      <c r="L3498">
        <v>2.35</v>
      </c>
      <c r="M3498" t="s">
        <v>304</v>
      </c>
      <c r="N3498" t="s">
        <v>7275</v>
      </c>
      <c r="O3498">
        <v>338</v>
      </c>
      <c r="P3498" t="s">
        <v>16827</v>
      </c>
      <c r="Q3498">
        <v>116</v>
      </c>
      <c r="R3498" t="s">
        <v>16826</v>
      </c>
      <c r="S3498">
        <v>112</v>
      </c>
      <c r="T3498" t="s">
        <v>16829</v>
      </c>
      <c r="U3498">
        <v>45</v>
      </c>
      <c r="V3498">
        <v>0</v>
      </c>
      <c r="W3498">
        <v>394</v>
      </c>
      <c r="X3498">
        <v>0</v>
      </c>
      <c r="Y3498">
        <v>25857</v>
      </c>
      <c r="Z3498">
        <v>57</v>
      </c>
      <c r="AA3498">
        <v>171</v>
      </c>
      <c r="AB3498" t="s">
        <v>16831</v>
      </c>
    </row>
    <row r="3499" spans="1:28" x14ac:dyDescent="0.3">
      <c r="A3499" s="4" t="s">
        <v>16833</v>
      </c>
      <c r="B3499" t="s">
        <v>67</v>
      </c>
      <c r="C3499" t="s">
        <v>68</v>
      </c>
      <c r="D3499" t="s">
        <v>58</v>
      </c>
      <c r="E3499">
        <v>1999</v>
      </c>
      <c r="F3499">
        <v>91</v>
      </c>
      <c r="G3499" t="s">
        <v>4341</v>
      </c>
      <c r="H3499" t="s">
        <v>16834</v>
      </c>
      <c r="I3499" s="4">
        <v>6500000</v>
      </c>
      <c r="J3499" s="4">
        <v>10149779</v>
      </c>
      <c r="K3499">
        <v>3.6</v>
      </c>
      <c r="L3499">
        <v>2.35</v>
      </c>
      <c r="M3499" t="s">
        <v>69</v>
      </c>
      <c r="N3499" t="s">
        <v>16832</v>
      </c>
      <c r="O3499">
        <v>38</v>
      </c>
      <c r="P3499" t="s">
        <v>3711</v>
      </c>
      <c r="Q3499">
        <v>730</v>
      </c>
      <c r="R3499" t="s">
        <v>1370</v>
      </c>
      <c r="S3499">
        <v>461</v>
      </c>
      <c r="T3499" t="s">
        <v>8644</v>
      </c>
      <c r="U3499">
        <v>91</v>
      </c>
      <c r="V3499">
        <v>342</v>
      </c>
      <c r="W3499">
        <v>1405</v>
      </c>
      <c r="X3499">
        <v>0</v>
      </c>
      <c r="Y3499">
        <v>8294</v>
      </c>
      <c r="Z3499">
        <v>97</v>
      </c>
      <c r="AA3499">
        <v>160</v>
      </c>
      <c r="AB3499" t="s">
        <v>16835</v>
      </c>
    </row>
    <row r="3500" spans="1:28" x14ac:dyDescent="0.3">
      <c r="A3500" s="4" t="s">
        <v>16839</v>
      </c>
      <c r="B3500" t="s">
        <v>67</v>
      </c>
      <c r="C3500" t="s">
        <v>793</v>
      </c>
      <c r="D3500" t="s">
        <v>58</v>
      </c>
      <c r="E3500">
        <v>2001</v>
      </c>
      <c r="F3500">
        <v>141</v>
      </c>
      <c r="G3500" t="s">
        <v>1566</v>
      </c>
      <c r="H3500" t="s">
        <v>16841</v>
      </c>
      <c r="I3500" s="4">
        <v>7000000</v>
      </c>
      <c r="J3500" s="4">
        <v>6173485</v>
      </c>
      <c r="K3500">
        <v>7.7</v>
      </c>
      <c r="L3500">
        <v>2.35</v>
      </c>
      <c r="M3500" t="s">
        <v>612</v>
      </c>
      <c r="N3500" t="s">
        <v>16836</v>
      </c>
      <c r="O3500">
        <v>11</v>
      </c>
      <c r="P3500" t="s">
        <v>16838</v>
      </c>
      <c r="Q3500">
        <v>56</v>
      </c>
      <c r="R3500" t="s">
        <v>16837</v>
      </c>
      <c r="S3500">
        <v>36</v>
      </c>
      <c r="T3500" t="s">
        <v>16840</v>
      </c>
      <c r="U3500">
        <v>8</v>
      </c>
      <c r="V3500">
        <v>802</v>
      </c>
      <c r="W3500">
        <v>105</v>
      </c>
      <c r="X3500">
        <v>0</v>
      </c>
      <c r="Y3500">
        <v>10672</v>
      </c>
      <c r="Z3500">
        <v>73</v>
      </c>
      <c r="AA3500">
        <v>84</v>
      </c>
      <c r="AB3500" t="s">
        <v>16842</v>
      </c>
    </row>
    <row r="3501" spans="1:28" x14ac:dyDescent="0.3">
      <c r="A3501" s="4" t="s">
        <v>16843</v>
      </c>
      <c r="B3501" t="s">
        <v>67</v>
      </c>
      <c r="C3501" t="s">
        <v>86</v>
      </c>
      <c r="D3501" t="s">
        <v>58</v>
      </c>
      <c r="E3501">
        <v>2011</v>
      </c>
      <c r="F3501">
        <v>101</v>
      </c>
      <c r="G3501" t="s">
        <v>19</v>
      </c>
      <c r="H3501" t="s">
        <v>16844</v>
      </c>
      <c r="I3501" s="4">
        <v>6500000</v>
      </c>
      <c r="J3501" s="4">
        <v>4000304</v>
      </c>
      <c r="K3501">
        <v>7.3</v>
      </c>
      <c r="L3501">
        <v>2.35</v>
      </c>
      <c r="M3501" t="s">
        <v>6719</v>
      </c>
      <c r="N3501" t="s">
        <v>10701</v>
      </c>
      <c r="O3501">
        <v>0</v>
      </c>
      <c r="P3501" t="s">
        <v>485</v>
      </c>
      <c r="Q3501">
        <v>13000</v>
      </c>
      <c r="R3501" t="s">
        <v>3356</v>
      </c>
      <c r="S3501">
        <v>898</v>
      </c>
      <c r="T3501" t="s">
        <v>5198</v>
      </c>
      <c r="U3501">
        <v>726</v>
      </c>
      <c r="V3501">
        <v>23000</v>
      </c>
      <c r="W3501">
        <v>15230</v>
      </c>
      <c r="X3501">
        <v>0</v>
      </c>
      <c r="Y3501">
        <v>145395</v>
      </c>
      <c r="Z3501">
        <v>486</v>
      </c>
      <c r="AA3501">
        <v>375</v>
      </c>
      <c r="AB3501" t="s">
        <v>16845</v>
      </c>
    </row>
    <row r="3502" spans="1:28" x14ac:dyDescent="0.3">
      <c r="A3502" s="4" t="s">
        <v>16846</v>
      </c>
      <c r="B3502" t="s">
        <v>67</v>
      </c>
      <c r="C3502" t="s">
        <v>86</v>
      </c>
      <c r="D3502" t="s">
        <v>58</v>
      </c>
      <c r="E3502">
        <v>2004</v>
      </c>
      <c r="F3502">
        <v>105</v>
      </c>
      <c r="G3502" t="s">
        <v>2144</v>
      </c>
      <c r="H3502" t="s">
        <v>16847</v>
      </c>
      <c r="I3502" s="4">
        <v>4000000</v>
      </c>
      <c r="J3502" s="4">
        <v>2338695</v>
      </c>
      <c r="K3502">
        <v>7.4</v>
      </c>
      <c r="L3502">
        <v>2.35</v>
      </c>
      <c r="M3502" t="s">
        <v>612</v>
      </c>
      <c r="N3502" t="s">
        <v>719</v>
      </c>
      <c r="O3502">
        <v>905</v>
      </c>
      <c r="P3502" t="s">
        <v>90</v>
      </c>
      <c r="Q3502">
        <v>27000</v>
      </c>
      <c r="R3502" t="s">
        <v>4730</v>
      </c>
      <c r="S3502">
        <v>594</v>
      </c>
      <c r="T3502" t="s">
        <v>4403</v>
      </c>
      <c r="U3502">
        <v>466</v>
      </c>
      <c r="V3502">
        <v>0</v>
      </c>
      <c r="W3502">
        <v>29277</v>
      </c>
      <c r="X3502">
        <v>1</v>
      </c>
      <c r="Y3502">
        <v>134070</v>
      </c>
      <c r="Z3502">
        <v>149</v>
      </c>
      <c r="AA3502">
        <v>263</v>
      </c>
      <c r="AB3502" t="s">
        <v>16848</v>
      </c>
    </row>
    <row r="3503" spans="1:28" x14ac:dyDescent="0.3">
      <c r="A3503" s="4" t="s">
        <v>16851</v>
      </c>
      <c r="B3503" t="s">
        <v>67</v>
      </c>
      <c r="C3503" t="s">
        <v>68</v>
      </c>
      <c r="D3503" t="s">
        <v>58</v>
      </c>
      <c r="E3503">
        <v>2005</v>
      </c>
      <c r="F3503">
        <v>100</v>
      </c>
      <c r="G3503" t="s">
        <v>1784</v>
      </c>
      <c r="H3503" t="s">
        <v>16852</v>
      </c>
      <c r="I3503" s="4">
        <v>6500000</v>
      </c>
      <c r="J3503" s="4">
        <v>2024854</v>
      </c>
      <c r="K3503">
        <v>6.6</v>
      </c>
      <c r="L3503">
        <v>2.35</v>
      </c>
      <c r="M3503" t="s">
        <v>69</v>
      </c>
      <c r="N3503" t="s">
        <v>16849</v>
      </c>
      <c r="O3503">
        <v>0</v>
      </c>
      <c r="P3503" t="s">
        <v>16850</v>
      </c>
      <c r="Q3503">
        <v>1000</v>
      </c>
      <c r="R3503" t="s">
        <v>16310</v>
      </c>
      <c r="S3503">
        <v>373</v>
      </c>
      <c r="T3503" t="s">
        <v>12862</v>
      </c>
      <c r="U3503">
        <v>266</v>
      </c>
      <c r="V3503">
        <v>19</v>
      </c>
      <c r="W3503">
        <v>1942</v>
      </c>
      <c r="X3503">
        <v>2</v>
      </c>
      <c r="Y3503">
        <v>564</v>
      </c>
      <c r="Z3503">
        <v>4</v>
      </c>
      <c r="AA3503">
        <v>21</v>
      </c>
      <c r="AB3503" t="s">
        <v>16853</v>
      </c>
    </row>
    <row r="3504" spans="1:28" x14ac:dyDescent="0.3">
      <c r="A3504" s="4" t="s">
        <v>16855</v>
      </c>
      <c r="B3504" t="s">
        <v>67</v>
      </c>
      <c r="C3504" t="s">
        <v>86</v>
      </c>
      <c r="D3504" t="s">
        <v>58</v>
      </c>
      <c r="E3504">
        <v>2013</v>
      </c>
      <c r="F3504">
        <v>116</v>
      </c>
      <c r="G3504" t="s">
        <v>4085</v>
      </c>
      <c r="H3504" t="s">
        <v>16856</v>
      </c>
      <c r="I3504" s="4">
        <v>6500000</v>
      </c>
      <c r="J3504" s="4">
        <v>2268296</v>
      </c>
      <c r="K3504">
        <v>6.9</v>
      </c>
      <c r="L3504">
        <v>2.35</v>
      </c>
      <c r="M3504" t="s">
        <v>69</v>
      </c>
      <c r="N3504" t="s">
        <v>16854</v>
      </c>
      <c r="O3504">
        <v>129</v>
      </c>
      <c r="P3504" t="s">
        <v>253</v>
      </c>
      <c r="Q3504">
        <v>10000</v>
      </c>
      <c r="R3504" t="s">
        <v>716</v>
      </c>
      <c r="S3504">
        <v>918</v>
      </c>
      <c r="T3504" t="s">
        <v>9409</v>
      </c>
      <c r="U3504">
        <v>782</v>
      </c>
      <c r="V3504">
        <v>12000</v>
      </c>
      <c r="W3504">
        <v>13180</v>
      </c>
      <c r="X3504">
        <v>4</v>
      </c>
      <c r="Y3504">
        <v>41856</v>
      </c>
      <c r="Z3504">
        <v>200</v>
      </c>
      <c r="AA3504">
        <v>119</v>
      </c>
      <c r="AB3504" t="s">
        <v>16857</v>
      </c>
    </row>
    <row r="3505" spans="1:28" x14ac:dyDescent="0.3">
      <c r="A3505" s="4" t="s">
        <v>16858</v>
      </c>
      <c r="B3505" t="s">
        <v>67</v>
      </c>
      <c r="C3505" t="s">
        <v>68</v>
      </c>
      <c r="D3505" t="s">
        <v>58</v>
      </c>
      <c r="E3505">
        <v>2004</v>
      </c>
      <c r="F3505">
        <v>97</v>
      </c>
      <c r="G3505" t="s">
        <v>241</v>
      </c>
      <c r="H3505" t="s">
        <v>16859</v>
      </c>
      <c r="I3505" s="4">
        <v>6500000</v>
      </c>
      <c r="J3505" s="4">
        <v>1029017</v>
      </c>
      <c r="K3505">
        <v>6.8</v>
      </c>
      <c r="L3505">
        <v>2.35</v>
      </c>
      <c r="M3505" t="s">
        <v>612</v>
      </c>
      <c r="N3505" t="s">
        <v>12887</v>
      </c>
      <c r="O3505">
        <v>15</v>
      </c>
      <c r="P3505" t="s">
        <v>465</v>
      </c>
      <c r="Q3505">
        <v>18000</v>
      </c>
      <c r="R3505" t="s">
        <v>1078</v>
      </c>
      <c r="S3505">
        <v>986</v>
      </c>
      <c r="T3505" t="s">
        <v>5110</v>
      </c>
      <c r="U3505">
        <v>874</v>
      </c>
      <c r="V3505">
        <v>1000</v>
      </c>
      <c r="W3505">
        <v>21107</v>
      </c>
      <c r="X3505">
        <v>2</v>
      </c>
      <c r="Y3505">
        <v>12049</v>
      </c>
      <c r="Z3505">
        <v>84</v>
      </c>
      <c r="AA3505">
        <v>135</v>
      </c>
      <c r="AB3505" t="s">
        <v>16860</v>
      </c>
    </row>
    <row r="3506" spans="1:28" x14ac:dyDescent="0.3">
      <c r="A3506" s="4" t="s">
        <v>16863</v>
      </c>
      <c r="B3506" t="s">
        <v>67</v>
      </c>
      <c r="C3506" t="s">
        <v>86</v>
      </c>
      <c r="D3506" t="s">
        <v>58</v>
      </c>
      <c r="E3506">
        <v>2000</v>
      </c>
      <c r="F3506">
        <v>106</v>
      </c>
      <c r="G3506" t="s">
        <v>19</v>
      </c>
      <c r="H3506" t="s">
        <v>16865</v>
      </c>
      <c r="I3506" s="4">
        <v>6500000</v>
      </c>
      <c r="J3506" s="4">
        <v>64148</v>
      </c>
      <c r="K3506">
        <v>7.3</v>
      </c>
      <c r="L3506">
        <v>1.85</v>
      </c>
      <c r="M3506" t="s">
        <v>24161</v>
      </c>
      <c r="N3506" t="s">
        <v>16861</v>
      </c>
      <c r="O3506">
        <v>19</v>
      </c>
      <c r="P3506" t="s">
        <v>3530</v>
      </c>
      <c r="Q3506">
        <v>844</v>
      </c>
      <c r="R3506" t="s">
        <v>16862</v>
      </c>
      <c r="S3506">
        <v>2</v>
      </c>
      <c r="T3506" t="s">
        <v>16864</v>
      </c>
      <c r="U3506">
        <v>0</v>
      </c>
      <c r="V3506">
        <v>260</v>
      </c>
      <c r="W3506">
        <v>846</v>
      </c>
      <c r="X3506">
        <v>0</v>
      </c>
      <c r="Y3506">
        <v>2601</v>
      </c>
      <c r="Z3506">
        <v>28</v>
      </c>
      <c r="AA3506">
        <v>35</v>
      </c>
      <c r="AB3506" t="s">
        <v>16866</v>
      </c>
    </row>
    <row r="3507" spans="1:28" x14ac:dyDescent="0.3">
      <c r="A3507" s="4" t="s">
        <v>16868</v>
      </c>
      <c r="B3507" t="s">
        <v>67</v>
      </c>
      <c r="C3507" t="s">
        <v>68</v>
      </c>
      <c r="D3507" t="s">
        <v>58</v>
      </c>
      <c r="E3507">
        <v>2009</v>
      </c>
      <c r="F3507">
        <v>105</v>
      </c>
      <c r="G3507" t="s">
        <v>5605</v>
      </c>
      <c r="H3507" t="s">
        <v>16869</v>
      </c>
      <c r="I3507" s="4">
        <v>6500000</v>
      </c>
      <c r="J3507" s="4">
        <v>66637</v>
      </c>
      <c r="K3507">
        <v>7.2</v>
      </c>
      <c r="L3507">
        <v>2.35</v>
      </c>
      <c r="M3507" t="s">
        <v>612</v>
      </c>
      <c r="N3507" t="s">
        <v>16867</v>
      </c>
      <c r="O3507">
        <v>38</v>
      </c>
      <c r="P3507" t="s">
        <v>299</v>
      </c>
      <c r="Q3507">
        <v>12000</v>
      </c>
      <c r="R3507" t="s">
        <v>8412</v>
      </c>
      <c r="S3507">
        <v>712</v>
      </c>
      <c r="T3507" t="s">
        <v>14308</v>
      </c>
      <c r="U3507">
        <v>706</v>
      </c>
      <c r="V3507">
        <v>0</v>
      </c>
      <c r="W3507">
        <v>14462</v>
      </c>
      <c r="X3507">
        <v>0</v>
      </c>
      <c r="Y3507">
        <v>29608</v>
      </c>
      <c r="Z3507">
        <v>217</v>
      </c>
      <c r="AA3507">
        <v>92</v>
      </c>
      <c r="AB3507" t="s">
        <v>16870</v>
      </c>
    </row>
    <row r="3508" spans="1:28" x14ac:dyDescent="0.3">
      <c r="A3508" s="4" t="s">
        <v>16873</v>
      </c>
      <c r="B3508" t="s">
        <v>67</v>
      </c>
      <c r="C3508" t="s">
        <v>206</v>
      </c>
      <c r="D3508" t="s">
        <v>58</v>
      </c>
      <c r="E3508">
        <v>2010</v>
      </c>
      <c r="F3508">
        <v>102</v>
      </c>
      <c r="G3508" t="s">
        <v>16872</v>
      </c>
      <c r="H3508" t="s">
        <v>16874</v>
      </c>
      <c r="I3508" s="4">
        <v>6500000</v>
      </c>
      <c r="J3508" s="4" t="s">
        <v>24161</v>
      </c>
      <c r="K3508">
        <v>6.5</v>
      </c>
      <c r="L3508">
        <v>2.35</v>
      </c>
      <c r="M3508" t="s">
        <v>612</v>
      </c>
      <c r="N3508" t="s">
        <v>16871</v>
      </c>
      <c r="O3508">
        <v>9</v>
      </c>
      <c r="P3508" t="s">
        <v>417</v>
      </c>
      <c r="Q3508">
        <v>1000</v>
      </c>
      <c r="R3508" t="s">
        <v>6185</v>
      </c>
      <c r="S3508">
        <v>433</v>
      </c>
      <c r="T3508" t="s">
        <v>341</v>
      </c>
      <c r="U3508">
        <v>368</v>
      </c>
      <c r="V3508">
        <v>830</v>
      </c>
      <c r="W3508">
        <v>1904</v>
      </c>
      <c r="X3508">
        <v>0</v>
      </c>
      <c r="Y3508">
        <v>2892</v>
      </c>
      <c r="Z3508">
        <v>12</v>
      </c>
      <c r="AA3508">
        <v>18</v>
      </c>
      <c r="AB3508" t="s">
        <v>16875</v>
      </c>
    </row>
    <row r="3509" spans="1:28" x14ac:dyDescent="0.3">
      <c r="A3509" s="4" t="s">
        <v>16876</v>
      </c>
      <c r="B3509" t="s">
        <v>67</v>
      </c>
      <c r="C3509" t="s">
        <v>86</v>
      </c>
      <c r="D3509" t="s">
        <v>24160</v>
      </c>
      <c r="E3509">
        <v>2007</v>
      </c>
      <c r="F3509">
        <v>122</v>
      </c>
      <c r="G3509" t="s">
        <v>4305</v>
      </c>
      <c r="H3509" t="s">
        <v>16877</v>
      </c>
      <c r="I3509" s="4">
        <v>4500000</v>
      </c>
      <c r="J3509" s="4">
        <v>871577</v>
      </c>
      <c r="K3509">
        <v>7.7</v>
      </c>
      <c r="L3509">
        <v>2.35</v>
      </c>
      <c r="M3509" t="s">
        <v>612</v>
      </c>
      <c r="N3509" t="s">
        <v>10819</v>
      </c>
      <c r="O3509">
        <v>210</v>
      </c>
      <c r="P3509" t="s">
        <v>594</v>
      </c>
      <c r="Q3509">
        <v>845</v>
      </c>
      <c r="R3509" t="s">
        <v>99</v>
      </c>
      <c r="S3509">
        <v>631</v>
      </c>
      <c r="T3509" t="s">
        <v>7120</v>
      </c>
      <c r="U3509">
        <v>471</v>
      </c>
      <c r="V3509">
        <v>13000</v>
      </c>
      <c r="W3509">
        <v>2614</v>
      </c>
      <c r="X3509">
        <v>1</v>
      </c>
      <c r="Y3509">
        <v>51353</v>
      </c>
      <c r="Z3509">
        <v>183</v>
      </c>
      <c r="AA3509">
        <v>143</v>
      </c>
      <c r="AB3509" t="s">
        <v>16878</v>
      </c>
    </row>
    <row r="3510" spans="1:28" x14ac:dyDescent="0.3">
      <c r="A3510" s="4" t="s">
        <v>16879</v>
      </c>
      <c r="B3510" t="s">
        <v>67</v>
      </c>
      <c r="C3510" t="s">
        <v>86</v>
      </c>
      <c r="D3510" t="s">
        <v>58</v>
      </c>
      <c r="E3510">
        <v>1984</v>
      </c>
      <c r="F3510">
        <v>107</v>
      </c>
      <c r="G3510" t="s">
        <v>674</v>
      </c>
      <c r="H3510" t="s">
        <v>16880</v>
      </c>
      <c r="I3510" s="4">
        <v>6500000</v>
      </c>
      <c r="J3510" s="4">
        <v>38400000</v>
      </c>
      <c r="K3510">
        <v>8.1</v>
      </c>
      <c r="L3510">
        <v>1.85</v>
      </c>
      <c r="M3510" t="s">
        <v>612</v>
      </c>
      <c r="N3510" t="s">
        <v>59</v>
      </c>
      <c r="O3510">
        <v>0</v>
      </c>
      <c r="P3510" t="s">
        <v>3023</v>
      </c>
      <c r="Q3510">
        <v>2000</v>
      </c>
      <c r="R3510" t="s">
        <v>4528</v>
      </c>
      <c r="S3510">
        <v>663</v>
      </c>
      <c r="T3510" t="s">
        <v>12302</v>
      </c>
      <c r="U3510">
        <v>255</v>
      </c>
      <c r="V3510">
        <v>13000</v>
      </c>
      <c r="W3510">
        <v>3582</v>
      </c>
      <c r="X3510">
        <v>1</v>
      </c>
      <c r="Y3510">
        <v>600266</v>
      </c>
      <c r="Z3510">
        <v>204</v>
      </c>
      <c r="AA3510">
        <v>692</v>
      </c>
      <c r="AB3510" t="s">
        <v>16881</v>
      </c>
    </row>
    <row r="3511" spans="1:28" x14ac:dyDescent="0.3">
      <c r="A3511" s="4" t="s">
        <v>16885</v>
      </c>
      <c r="B3511" t="s">
        <v>8719</v>
      </c>
      <c r="C3511" t="s">
        <v>793</v>
      </c>
      <c r="D3511" t="s">
        <v>24160</v>
      </c>
      <c r="E3511">
        <v>2003</v>
      </c>
      <c r="F3511">
        <v>121</v>
      </c>
      <c r="G3511" t="s">
        <v>241</v>
      </c>
      <c r="H3511" t="s">
        <v>16886</v>
      </c>
      <c r="I3511" s="4">
        <v>4800000</v>
      </c>
      <c r="J3511" s="4">
        <v>4063859</v>
      </c>
      <c r="K3511">
        <v>7.7</v>
      </c>
      <c r="L3511">
        <v>1.85</v>
      </c>
      <c r="M3511" t="s">
        <v>612</v>
      </c>
      <c r="N3511" t="s">
        <v>16882</v>
      </c>
      <c r="O3511">
        <v>31</v>
      </c>
      <c r="P3511" t="s">
        <v>16884</v>
      </c>
      <c r="Q3511">
        <v>65</v>
      </c>
      <c r="R3511" t="s">
        <v>16883</v>
      </c>
      <c r="S3511">
        <v>51</v>
      </c>
      <c r="T3511" t="s">
        <v>11989</v>
      </c>
      <c r="U3511">
        <v>43</v>
      </c>
      <c r="V3511">
        <v>11000</v>
      </c>
      <c r="W3511">
        <v>200</v>
      </c>
      <c r="X3511">
        <v>2</v>
      </c>
      <c r="Y3511">
        <v>114407</v>
      </c>
      <c r="Z3511">
        <v>153</v>
      </c>
      <c r="AA3511">
        <v>225</v>
      </c>
      <c r="AB3511" t="s">
        <v>16887</v>
      </c>
    </row>
    <row r="3512" spans="1:28" x14ac:dyDescent="0.3">
      <c r="A3512" s="4" t="s">
        <v>16889</v>
      </c>
      <c r="B3512" t="s">
        <v>67</v>
      </c>
      <c r="C3512" t="s">
        <v>86</v>
      </c>
      <c r="D3512" t="s">
        <v>58</v>
      </c>
      <c r="E3512">
        <v>2009</v>
      </c>
      <c r="F3512">
        <v>98</v>
      </c>
      <c r="G3512" t="s">
        <v>1655</v>
      </c>
      <c r="H3512" t="s">
        <v>16891</v>
      </c>
      <c r="I3512" s="4">
        <v>10000000</v>
      </c>
      <c r="J3512" s="4">
        <v>449558</v>
      </c>
      <c r="K3512">
        <v>7.6</v>
      </c>
      <c r="L3512">
        <v>1.85</v>
      </c>
      <c r="M3512" t="s">
        <v>612</v>
      </c>
      <c r="N3512" t="s">
        <v>3675</v>
      </c>
      <c r="O3512">
        <v>0</v>
      </c>
      <c r="P3512" t="s">
        <v>187</v>
      </c>
      <c r="Q3512">
        <v>1000</v>
      </c>
      <c r="R3512" t="s">
        <v>16888</v>
      </c>
      <c r="S3512">
        <v>54</v>
      </c>
      <c r="T3512" t="s">
        <v>16890</v>
      </c>
      <c r="U3512">
        <v>27</v>
      </c>
      <c r="V3512">
        <v>0</v>
      </c>
      <c r="W3512">
        <v>1163</v>
      </c>
      <c r="X3512">
        <v>2</v>
      </c>
      <c r="Y3512">
        <v>32307</v>
      </c>
      <c r="Z3512">
        <v>145</v>
      </c>
      <c r="AA3512">
        <v>75</v>
      </c>
      <c r="AB3512" t="s">
        <v>16892</v>
      </c>
    </row>
    <row r="3513" spans="1:28" x14ac:dyDescent="0.3">
      <c r="A3513" s="4" t="s">
        <v>16896</v>
      </c>
      <c r="B3513" t="s">
        <v>67</v>
      </c>
      <c r="C3513" t="s">
        <v>68</v>
      </c>
      <c r="D3513" t="s">
        <v>58</v>
      </c>
      <c r="E3513">
        <v>1985</v>
      </c>
      <c r="F3513">
        <v>108</v>
      </c>
      <c r="G3513" t="s">
        <v>12605</v>
      </c>
      <c r="H3513" t="s">
        <v>16898</v>
      </c>
      <c r="I3513" s="4">
        <v>4000000</v>
      </c>
      <c r="J3513" s="4" t="s">
        <v>24161</v>
      </c>
      <c r="K3513">
        <v>7.3</v>
      </c>
      <c r="L3513">
        <v>1.85</v>
      </c>
      <c r="M3513" t="s">
        <v>612</v>
      </c>
      <c r="N3513" t="s">
        <v>16893</v>
      </c>
      <c r="O3513">
        <v>228</v>
      </c>
      <c r="P3513" t="s">
        <v>16895</v>
      </c>
      <c r="Q3513">
        <v>431</v>
      </c>
      <c r="R3513" t="s">
        <v>16894</v>
      </c>
      <c r="S3513">
        <v>426</v>
      </c>
      <c r="T3513" t="s">
        <v>16897</v>
      </c>
      <c r="U3513">
        <v>358</v>
      </c>
      <c r="V3513">
        <v>0</v>
      </c>
      <c r="W3513">
        <v>2020</v>
      </c>
      <c r="X3513">
        <v>0</v>
      </c>
      <c r="Y3513">
        <v>39856</v>
      </c>
      <c r="Z3513">
        <v>203</v>
      </c>
      <c r="AA3513">
        <v>300</v>
      </c>
      <c r="AB3513" t="s">
        <v>16899</v>
      </c>
    </row>
    <row r="3514" spans="1:28" x14ac:dyDescent="0.3">
      <c r="A3514" s="4" t="s">
        <v>24126</v>
      </c>
      <c r="B3514" t="s">
        <v>9778</v>
      </c>
      <c r="C3514" t="s">
        <v>7085</v>
      </c>
      <c r="D3514" t="s">
        <v>58</v>
      </c>
      <c r="E3514" t="s">
        <v>24161</v>
      </c>
      <c r="F3514">
        <v>55</v>
      </c>
      <c r="G3514" t="s">
        <v>2144</v>
      </c>
      <c r="H3514" t="s">
        <v>24161</v>
      </c>
      <c r="I3514" s="4" t="s">
        <v>24161</v>
      </c>
      <c r="J3514" s="4" t="s">
        <v>24161</v>
      </c>
      <c r="K3514">
        <v>8.6999999999999993</v>
      </c>
      <c r="L3514">
        <v>1.85</v>
      </c>
      <c r="M3514" t="s">
        <v>2652</v>
      </c>
      <c r="N3514" t="s">
        <v>24161</v>
      </c>
      <c r="O3514" t="s">
        <v>24161</v>
      </c>
      <c r="P3514" t="s">
        <v>16901</v>
      </c>
      <c r="Q3514">
        <v>18</v>
      </c>
      <c r="R3514" t="s">
        <v>16900</v>
      </c>
      <c r="S3514">
        <v>9</v>
      </c>
      <c r="T3514" t="s">
        <v>16902</v>
      </c>
      <c r="U3514">
        <v>5</v>
      </c>
      <c r="V3514">
        <v>0</v>
      </c>
      <c r="W3514">
        <v>39</v>
      </c>
      <c r="X3514">
        <v>5</v>
      </c>
      <c r="Y3514">
        <v>9638</v>
      </c>
      <c r="Z3514">
        <v>10</v>
      </c>
      <c r="AA3514">
        <v>25</v>
      </c>
      <c r="AB3514" t="s">
        <v>16903</v>
      </c>
    </row>
    <row r="3515" spans="1:28" x14ac:dyDescent="0.3">
      <c r="A3515" s="4" t="s">
        <v>16904</v>
      </c>
      <c r="B3515" t="s">
        <v>67</v>
      </c>
      <c r="C3515" t="s">
        <v>68</v>
      </c>
      <c r="D3515" t="s">
        <v>58</v>
      </c>
      <c r="E3515">
        <v>1995</v>
      </c>
      <c r="F3515">
        <v>123</v>
      </c>
      <c r="G3515" t="s">
        <v>1700</v>
      </c>
      <c r="H3515" t="s">
        <v>16905</v>
      </c>
      <c r="I3515" s="4">
        <v>6000000</v>
      </c>
      <c r="J3515" s="4">
        <v>2122561</v>
      </c>
      <c r="K3515">
        <v>7.2</v>
      </c>
      <c r="L3515">
        <v>1.85</v>
      </c>
      <c r="M3515" t="s">
        <v>612</v>
      </c>
      <c r="N3515" t="s">
        <v>7129</v>
      </c>
      <c r="O3515">
        <v>0</v>
      </c>
      <c r="P3515" t="s">
        <v>2103</v>
      </c>
      <c r="Q3515">
        <v>1000</v>
      </c>
      <c r="R3515" t="s">
        <v>10412</v>
      </c>
      <c r="S3515">
        <v>898</v>
      </c>
      <c r="T3515" t="s">
        <v>8081</v>
      </c>
      <c r="U3515">
        <v>781</v>
      </c>
      <c r="V3515">
        <v>0</v>
      </c>
      <c r="W3515">
        <v>3254</v>
      </c>
      <c r="X3515">
        <v>6</v>
      </c>
      <c r="Y3515">
        <v>99033</v>
      </c>
      <c r="Z3515">
        <v>93</v>
      </c>
      <c r="AA3515">
        <v>434</v>
      </c>
      <c r="AB3515" t="s">
        <v>16906</v>
      </c>
    </row>
    <row r="3516" spans="1:28" x14ac:dyDescent="0.3">
      <c r="A3516" s="4" t="s">
        <v>16909</v>
      </c>
      <c r="B3516" t="s">
        <v>67</v>
      </c>
      <c r="C3516" t="s">
        <v>68</v>
      </c>
      <c r="D3516" t="s">
        <v>58</v>
      </c>
      <c r="E3516">
        <v>1978</v>
      </c>
      <c r="F3516">
        <v>110</v>
      </c>
      <c r="G3516" t="s">
        <v>16907</v>
      </c>
      <c r="H3516" t="s">
        <v>16910</v>
      </c>
      <c r="I3516" s="4">
        <v>6000000</v>
      </c>
      <c r="J3516" s="4">
        <v>181360000</v>
      </c>
      <c r="K3516">
        <v>7.2</v>
      </c>
      <c r="L3516">
        <v>2.35</v>
      </c>
      <c r="M3516" t="s">
        <v>69</v>
      </c>
      <c r="N3516" t="s">
        <v>13370</v>
      </c>
      <c r="O3516">
        <v>116</v>
      </c>
      <c r="P3516" t="s">
        <v>16908</v>
      </c>
      <c r="Q3516">
        <v>1000</v>
      </c>
      <c r="R3516" t="s">
        <v>4145</v>
      </c>
      <c r="S3516">
        <v>944</v>
      </c>
      <c r="T3516" t="s">
        <v>14506</v>
      </c>
      <c r="U3516">
        <v>898</v>
      </c>
      <c r="V3516">
        <v>13000</v>
      </c>
      <c r="W3516">
        <v>5127</v>
      </c>
      <c r="X3516">
        <v>2</v>
      </c>
      <c r="Y3516">
        <v>170027</v>
      </c>
      <c r="Z3516">
        <v>124</v>
      </c>
      <c r="AA3516">
        <v>350</v>
      </c>
      <c r="AB3516" t="s">
        <v>16911</v>
      </c>
    </row>
    <row r="3517" spans="1:28" x14ac:dyDescent="0.3">
      <c r="A3517" s="4" t="s">
        <v>16912</v>
      </c>
      <c r="B3517" t="s">
        <v>67</v>
      </c>
      <c r="C3517" t="s">
        <v>86</v>
      </c>
      <c r="D3517" t="s">
        <v>58</v>
      </c>
      <c r="E3517">
        <v>1986</v>
      </c>
      <c r="F3517">
        <v>120</v>
      </c>
      <c r="G3517" t="s">
        <v>3409</v>
      </c>
      <c r="H3517" t="s">
        <v>16913</v>
      </c>
      <c r="I3517" s="4">
        <v>6000000</v>
      </c>
      <c r="J3517" s="4">
        <v>137963328</v>
      </c>
      <c r="K3517">
        <v>8.1</v>
      </c>
      <c r="L3517">
        <v>1.85</v>
      </c>
      <c r="M3517" t="s">
        <v>612</v>
      </c>
      <c r="N3517" t="s">
        <v>786</v>
      </c>
      <c r="O3517">
        <v>0</v>
      </c>
      <c r="P3517" t="s">
        <v>73</v>
      </c>
      <c r="Q3517">
        <v>40000</v>
      </c>
      <c r="R3517" t="s">
        <v>4837</v>
      </c>
      <c r="S3517">
        <v>854</v>
      </c>
      <c r="T3517" t="s">
        <v>3071</v>
      </c>
      <c r="U3517">
        <v>576</v>
      </c>
      <c r="V3517">
        <v>9000</v>
      </c>
      <c r="W3517">
        <v>42028</v>
      </c>
      <c r="X3517">
        <v>0</v>
      </c>
      <c r="Y3517">
        <v>291603</v>
      </c>
      <c r="Z3517">
        <v>120</v>
      </c>
      <c r="AA3517">
        <v>505</v>
      </c>
      <c r="AB3517" t="s">
        <v>16914</v>
      </c>
    </row>
    <row r="3518" spans="1:28" x14ac:dyDescent="0.3">
      <c r="A3518" s="4" t="s">
        <v>16918</v>
      </c>
      <c r="B3518" t="s">
        <v>67</v>
      </c>
      <c r="C3518" t="s">
        <v>68</v>
      </c>
      <c r="D3518" t="s">
        <v>58</v>
      </c>
      <c r="E3518">
        <v>2004</v>
      </c>
      <c r="F3518">
        <v>122</v>
      </c>
      <c r="G3518" t="s">
        <v>16916</v>
      </c>
      <c r="H3518" t="s">
        <v>16920</v>
      </c>
      <c r="I3518" s="4">
        <v>6000000</v>
      </c>
      <c r="J3518" s="4">
        <v>119078393</v>
      </c>
      <c r="K3518">
        <v>7.5</v>
      </c>
      <c r="L3518">
        <v>1.85</v>
      </c>
      <c r="M3518" t="s">
        <v>612</v>
      </c>
      <c r="N3518" t="s">
        <v>3816</v>
      </c>
      <c r="O3518">
        <v>909</v>
      </c>
      <c r="P3518" t="s">
        <v>16917</v>
      </c>
      <c r="Q3518">
        <v>503</v>
      </c>
      <c r="R3518" t="s">
        <v>16915</v>
      </c>
      <c r="S3518">
        <v>328</v>
      </c>
      <c r="T3518" t="s">
        <v>16919</v>
      </c>
      <c r="U3518">
        <v>282</v>
      </c>
      <c r="V3518">
        <v>0</v>
      </c>
      <c r="W3518">
        <v>1448</v>
      </c>
      <c r="X3518">
        <v>0</v>
      </c>
      <c r="Y3518">
        <v>113152</v>
      </c>
      <c r="Z3518">
        <v>288</v>
      </c>
      <c r="AA3518">
        <v>1416</v>
      </c>
      <c r="AB3518" t="s">
        <v>16921</v>
      </c>
    </row>
    <row r="3519" spans="1:28" x14ac:dyDescent="0.3">
      <c r="A3519" s="4" t="s">
        <v>16926</v>
      </c>
      <c r="B3519" t="s">
        <v>67</v>
      </c>
      <c r="C3519" t="s">
        <v>68</v>
      </c>
      <c r="D3519" t="s">
        <v>58</v>
      </c>
      <c r="E3519">
        <v>1969</v>
      </c>
      <c r="F3519">
        <v>110</v>
      </c>
      <c r="G3519" t="s">
        <v>16924</v>
      </c>
      <c r="H3519" t="s">
        <v>16928</v>
      </c>
      <c r="I3519" s="4">
        <v>6000000</v>
      </c>
      <c r="J3519" s="4">
        <v>102308900</v>
      </c>
      <c r="K3519">
        <v>8.1</v>
      </c>
      <c r="L3519">
        <v>2.35</v>
      </c>
      <c r="M3519" t="s">
        <v>15996</v>
      </c>
      <c r="N3519" t="s">
        <v>16922</v>
      </c>
      <c r="O3519">
        <v>131</v>
      </c>
      <c r="P3519" t="s">
        <v>16925</v>
      </c>
      <c r="Q3519">
        <v>640</v>
      </c>
      <c r="R3519" t="s">
        <v>16923</v>
      </c>
      <c r="S3519">
        <v>566</v>
      </c>
      <c r="T3519" t="s">
        <v>16927</v>
      </c>
      <c r="U3519">
        <v>399</v>
      </c>
      <c r="V3519">
        <v>0</v>
      </c>
      <c r="W3519">
        <v>2169</v>
      </c>
      <c r="X3519">
        <v>1</v>
      </c>
      <c r="Y3519">
        <v>152089</v>
      </c>
      <c r="Z3519">
        <v>130</v>
      </c>
      <c r="AA3519">
        <v>309</v>
      </c>
      <c r="AB3519" t="s">
        <v>16929</v>
      </c>
    </row>
    <row r="3520" spans="1:28" x14ac:dyDescent="0.3">
      <c r="A3520" s="4" t="s">
        <v>16934</v>
      </c>
      <c r="B3520" t="s">
        <v>67</v>
      </c>
      <c r="C3520" t="s">
        <v>68</v>
      </c>
      <c r="D3520" t="s">
        <v>58</v>
      </c>
      <c r="E3520">
        <v>1964</v>
      </c>
      <c r="F3520">
        <v>139</v>
      </c>
      <c r="G3520" t="s">
        <v>16932</v>
      </c>
      <c r="H3520" t="s">
        <v>16936</v>
      </c>
      <c r="I3520" s="4">
        <v>6000000</v>
      </c>
      <c r="J3520" s="4">
        <v>102300000</v>
      </c>
      <c r="K3520">
        <v>7.8</v>
      </c>
      <c r="L3520">
        <v>1.66</v>
      </c>
      <c r="M3520" t="s">
        <v>6035</v>
      </c>
      <c r="N3520" t="s">
        <v>16930</v>
      </c>
      <c r="O3520">
        <v>55</v>
      </c>
      <c r="P3520" t="s">
        <v>16933</v>
      </c>
      <c r="Q3520">
        <v>382</v>
      </c>
      <c r="R3520" t="s">
        <v>16931</v>
      </c>
      <c r="S3520">
        <v>279</v>
      </c>
      <c r="T3520" t="s">
        <v>16935</v>
      </c>
      <c r="U3520">
        <v>266</v>
      </c>
      <c r="V3520">
        <v>0</v>
      </c>
      <c r="W3520">
        <v>2045</v>
      </c>
      <c r="X3520">
        <v>2</v>
      </c>
      <c r="Y3520">
        <v>107408</v>
      </c>
      <c r="Z3520">
        <v>145</v>
      </c>
      <c r="AA3520">
        <v>259</v>
      </c>
      <c r="AB3520" t="s">
        <v>16937</v>
      </c>
    </row>
    <row r="3521" spans="1:28" x14ac:dyDescent="0.3">
      <c r="A3521" s="4" t="s">
        <v>16938</v>
      </c>
      <c r="B3521" t="s">
        <v>67</v>
      </c>
      <c r="C3521" t="s">
        <v>68</v>
      </c>
      <c r="D3521" t="s">
        <v>58</v>
      </c>
      <c r="E3521">
        <v>1980</v>
      </c>
      <c r="F3521">
        <v>124</v>
      </c>
      <c r="G3521" t="s">
        <v>19</v>
      </c>
      <c r="H3521" t="s">
        <v>16939</v>
      </c>
      <c r="I3521" s="4">
        <v>6000000</v>
      </c>
      <c r="J3521" s="4">
        <v>54800000</v>
      </c>
      <c r="K3521">
        <v>7.8</v>
      </c>
      <c r="L3521">
        <v>1.85</v>
      </c>
      <c r="M3521" t="s">
        <v>612</v>
      </c>
      <c r="N3521" t="s">
        <v>4051</v>
      </c>
      <c r="O3521">
        <v>0</v>
      </c>
      <c r="P3521" t="s">
        <v>1544</v>
      </c>
      <c r="Q3521">
        <v>2000</v>
      </c>
      <c r="R3521" t="s">
        <v>8924</v>
      </c>
      <c r="S3521">
        <v>553</v>
      </c>
      <c r="T3521" t="s">
        <v>663</v>
      </c>
      <c r="U3521">
        <v>535</v>
      </c>
      <c r="V3521">
        <v>0</v>
      </c>
      <c r="W3521">
        <v>5122</v>
      </c>
      <c r="X3521">
        <v>3</v>
      </c>
      <c r="Y3521">
        <v>35130</v>
      </c>
      <c r="Z3521">
        <v>62</v>
      </c>
      <c r="AA3521">
        <v>283</v>
      </c>
      <c r="AB3521" t="s">
        <v>16940</v>
      </c>
    </row>
    <row r="3522" spans="1:28" x14ac:dyDescent="0.3">
      <c r="A3522" s="4" t="s">
        <v>16944</v>
      </c>
      <c r="B3522" t="s">
        <v>67</v>
      </c>
      <c r="C3522" t="s">
        <v>68</v>
      </c>
      <c r="D3522" t="s">
        <v>58</v>
      </c>
      <c r="E3522">
        <v>1961</v>
      </c>
      <c r="F3522">
        <v>152</v>
      </c>
      <c r="G3522" t="s">
        <v>16943</v>
      </c>
      <c r="H3522" t="s">
        <v>16945</v>
      </c>
      <c r="I3522" s="4">
        <v>6000000</v>
      </c>
      <c r="J3522" s="4">
        <v>43650000</v>
      </c>
      <c r="K3522">
        <v>7.6</v>
      </c>
      <c r="L3522">
        <v>2.2000000000000002</v>
      </c>
      <c r="M3522" t="s">
        <v>5613</v>
      </c>
      <c r="N3522" t="s">
        <v>16941</v>
      </c>
      <c r="O3522">
        <v>34</v>
      </c>
      <c r="P3522" t="s">
        <v>16805</v>
      </c>
      <c r="Q3522">
        <v>804</v>
      </c>
      <c r="R3522" t="s">
        <v>16942</v>
      </c>
      <c r="S3522">
        <v>271</v>
      </c>
      <c r="T3522" t="s">
        <v>14769</v>
      </c>
      <c r="U3522">
        <v>249</v>
      </c>
      <c r="V3522">
        <v>0</v>
      </c>
      <c r="W3522">
        <v>1802</v>
      </c>
      <c r="X3522">
        <v>0</v>
      </c>
      <c r="Y3522">
        <v>71919</v>
      </c>
      <c r="Z3522">
        <v>120</v>
      </c>
      <c r="AA3522">
        <v>316</v>
      </c>
      <c r="AB3522" t="s">
        <v>16946</v>
      </c>
    </row>
    <row r="3523" spans="1:28" x14ac:dyDescent="0.3">
      <c r="A3523" s="4" t="s">
        <v>16948</v>
      </c>
      <c r="B3523" t="s">
        <v>67</v>
      </c>
      <c r="C3523" t="s">
        <v>68</v>
      </c>
      <c r="D3523" t="s">
        <v>58</v>
      </c>
      <c r="E3523">
        <v>1980</v>
      </c>
      <c r="F3523">
        <v>98</v>
      </c>
      <c r="G3523" t="s">
        <v>3923</v>
      </c>
      <c r="H3523" t="s">
        <v>16949</v>
      </c>
      <c r="I3523" s="4">
        <v>6000000</v>
      </c>
      <c r="J3523" s="4">
        <v>39800000</v>
      </c>
      <c r="K3523">
        <v>7.4</v>
      </c>
      <c r="L3523">
        <v>1.85</v>
      </c>
      <c r="M3523" t="s">
        <v>612</v>
      </c>
      <c r="N3523" t="s">
        <v>4227</v>
      </c>
      <c r="O3523">
        <v>11000</v>
      </c>
      <c r="P3523" t="s">
        <v>574</v>
      </c>
      <c r="Q3523">
        <v>13000</v>
      </c>
      <c r="R3523" t="s">
        <v>16947</v>
      </c>
      <c r="S3523">
        <v>573</v>
      </c>
      <c r="T3523" t="s">
        <v>5576</v>
      </c>
      <c r="U3523">
        <v>484</v>
      </c>
      <c r="V3523">
        <v>0</v>
      </c>
      <c r="W3523">
        <v>14921</v>
      </c>
      <c r="X3523">
        <v>3</v>
      </c>
      <c r="Y3523">
        <v>81599</v>
      </c>
      <c r="Z3523">
        <v>71</v>
      </c>
      <c r="AA3523">
        <v>250</v>
      </c>
      <c r="AB3523" t="s">
        <v>16950</v>
      </c>
    </row>
    <row r="3524" spans="1:28" x14ac:dyDescent="0.3">
      <c r="A3524" s="4" t="s">
        <v>16952</v>
      </c>
      <c r="B3524" t="s">
        <v>67</v>
      </c>
      <c r="C3524" t="s">
        <v>68</v>
      </c>
      <c r="D3524" t="s">
        <v>58</v>
      </c>
      <c r="E3524">
        <v>2001</v>
      </c>
      <c r="F3524">
        <v>106</v>
      </c>
      <c r="G3524" t="s">
        <v>2545</v>
      </c>
      <c r="H3524" t="s">
        <v>16953</v>
      </c>
      <c r="I3524" s="4">
        <v>6000000</v>
      </c>
      <c r="J3524" s="4">
        <v>27457409</v>
      </c>
      <c r="K3524">
        <v>6.3</v>
      </c>
      <c r="L3524">
        <v>1.85</v>
      </c>
      <c r="M3524" t="s">
        <v>612</v>
      </c>
      <c r="N3524" t="s">
        <v>16951</v>
      </c>
      <c r="O3524">
        <v>10</v>
      </c>
      <c r="P3524" t="s">
        <v>5447</v>
      </c>
      <c r="Q3524">
        <v>3000</v>
      </c>
      <c r="R3524" t="s">
        <v>9081</v>
      </c>
      <c r="S3524">
        <v>685</v>
      </c>
      <c r="T3524" t="s">
        <v>1680</v>
      </c>
      <c r="U3524">
        <v>578</v>
      </c>
      <c r="V3524">
        <v>478</v>
      </c>
      <c r="W3524">
        <v>6419</v>
      </c>
      <c r="X3524">
        <v>4</v>
      </c>
      <c r="Y3524">
        <v>3198</v>
      </c>
      <c r="Z3524">
        <v>52</v>
      </c>
      <c r="AA3524">
        <v>43</v>
      </c>
      <c r="AB3524" t="s">
        <v>16954</v>
      </c>
    </row>
    <row r="3525" spans="1:28" x14ac:dyDescent="0.3">
      <c r="A3525" s="4" t="s">
        <v>16955</v>
      </c>
      <c r="B3525" t="s">
        <v>67</v>
      </c>
      <c r="C3525" t="s">
        <v>68</v>
      </c>
      <c r="D3525" t="s">
        <v>58</v>
      </c>
      <c r="E3525">
        <v>1999</v>
      </c>
      <c r="F3525">
        <v>106</v>
      </c>
      <c r="G3525" t="s">
        <v>1437</v>
      </c>
      <c r="H3525" t="s">
        <v>16956</v>
      </c>
      <c r="I3525" s="4">
        <v>6000000</v>
      </c>
      <c r="J3525" s="4">
        <v>25047631</v>
      </c>
      <c r="K3525">
        <v>6.9</v>
      </c>
      <c r="L3525">
        <v>1.85</v>
      </c>
      <c r="M3525" t="s">
        <v>612</v>
      </c>
      <c r="N3525" t="s">
        <v>13413</v>
      </c>
      <c r="O3525">
        <v>44</v>
      </c>
      <c r="P3525" t="s">
        <v>5969</v>
      </c>
      <c r="Q3525">
        <v>865</v>
      </c>
      <c r="R3525" t="s">
        <v>7151</v>
      </c>
      <c r="S3525">
        <v>405</v>
      </c>
      <c r="T3525" t="s">
        <v>7580</v>
      </c>
      <c r="U3525">
        <v>328</v>
      </c>
      <c r="V3525">
        <v>990</v>
      </c>
      <c r="W3525">
        <v>2724</v>
      </c>
      <c r="X3525">
        <v>0</v>
      </c>
      <c r="Y3525">
        <v>6585</v>
      </c>
      <c r="Z3525">
        <v>18</v>
      </c>
      <c r="AA3525">
        <v>50</v>
      </c>
      <c r="AB3525" t="s">
        <v>16957</v>
      </c>
    </row>
    <row r="3526" spans="1:28" x14ac:dyDescent="0.3">
      <c r="A3526" s="4" t="s">
        <v>16958</v>
      </c>
      <c r="B3526" t="s">
        <v>67</v>
      </c>
      <c r="C3526" t="s">
        <v>68</v>
      </c>
      <c r="D3526" t="s">
        <v>58</v>
      </c>
      <c r="E3526">
        <v>1995</v>
      </c>
      <c r="F3526">
        <v>106</v>
      </c>
      <c r="G3526" t="s">
        <v>2161</v>
      </c>
      <c r="H3526" t="s">
        <v>16959</v>
      </c>
      <c r="I3526" s="4">
        <v>6000000</v>
      </c>
      <c r="J3526" s="4">
        <v>23272306</v>
      </c>
      <c r="K3526">
        <v>8.6</v>
      </c>
      <c r="L3526">
        <v>2.35</v>
      </c>
      <c r="M3526" t="s">
        <v>612</v>
      </c>
      <c r="N3526" t="s">
        <v>145</v>
      </c>
      <c r="O3526">
        <v>0</v>
      </c>
      <c r="P3526" t="s">
        <v>147</v>
      </c>
      <c r="Q3526">
        <v>18000</v>
      </c>
      <c r="R3526" t="s">
        <v>1674</v>
      </c>
      <c r="S3526">
        <v>979</v>
      </c>
      <c r="T3526" t="s">
        <v>3250</v>
      </c>
      <c r="U3526">
        <v>574</v>
      </c>
      <c r="V3526">
        <v>28000</v>
      </c>
      <c r="W3526">
        <v>20821</v>
      </c>
      <c r="X3526">
        <v>4</v>
      </c>
      <c r="Y3526">
        <v>740918</v>
      </c>
      <c r="Z3526">
        <v>162</v>
      </c>
      <c r="AA3526">
        <v>1182</v>
      </c>
      <c r="AB3526" t="s">
        <v>16960</v>
      </c>
    </row>
    <row r="3527" spans="1:28" x14ac:dyDescent="0.3">
      <c r="A3527" s="4" t="s">
        <v>16964</v>
      </c>
      <c r="B3527" t="s">
        <v>67</v>
      </c>
      <c r="C3527" t="s">
        <v>68</v>
      </c>
      <c r="D3527" t="s">
        <v>24160</v>
      </c>
      <c r="E3527">
        <v>1989</v>
      </c>
      <c r="F3527">
        <v>89</v>
      </c>
      <c r="G3527" t="s">
        <v>16962</v>
      </c>
      <c r="H3527" t="s">
        <v>16966</v>
      </c>
      <c r="I3527" s="4">
        <v>8000000</v>
      </c>
      <c r="J3527" s="4">
        <v>22168359</v>
      </c>
      <c r="K3527">
        <v>5.0999999999999996</v>
      </c>
      <c r="L3527">
        <v>1.85</v>
      </c>
      <c r="M3527" t="s">
        <v>7328</v>
      </c>
      <c r="N3527" t="s">
        <v>2739</v>
      </c>
      <c r="O3527">
        <v>81</v>
      </c>
      <c r="P3527" t="s">
        <v>16963</v>
      </c>
      <c r="Q3527">
        <v>321</v>
      </c>
      <c r="R3527" t="s">
        <v>16961</v>
      </c>
      <c r="S3527">
        <v>101</v>
      </c>
      <c r="T3527" t="s">
        <v>16965</v>
      </c>
      <c r="U3527">
        <v>92</v>
      </c>
      <c r="V3527">
        <v>1000</v>
      </c>
      <c r="W3527">
        <v>584</v>
      </c>
      <c r="X3527">
        <v>0</v>
      </c>
      <c r="Y3527">
        <v>29659</v>
      </c>
      <c r="Z3527">
        <v>88</v>
      </c>
      <c r="AA3527">
        <v>227</v>
      </c>
      <c r="AB3527" t="s">
        <v>16967</v>
      </c>
    </row>
    <row r="3528" spans="1:28" x14ac:dyDescent="0.3">
      <c r="A3528" s="4" t="s">
        <v>16968</v>
      </c>
      <c r="B3528" t="s">
        <v>67</v>
      </c>
      <c r="C3528" t="s">
        <v>793</v>
      </c>
      <c r="D3528" t="s">
        <v>58</v>
      </c>
      <c r="E3528">
        <v>2002</v>
      </c>
      <c r="F3528">
        <v>94</v>
      </c>
      <c r="G3528" t="s">
        <v>1700</v>
      </c>
      <c r="H3528" t="s">
        <v>16970</v>
      </c>
      <c r="I3528" s="4">
        <v>6000000</v>
      </c>
      <c r="J3528" s="4">
        <v>21005329</v>
      </c>
      <c r="K3528">
        <v>6.4</v>
      </c>
      <c r="L3528">
        <v>1.85</v>
      </c>
      <c r="M3528" t="s">
        <v>612</v>
      </c>
      <c r="N3528" t="s">
        <v>2185</v>
      </c>
      <c r="O3528">
        <v>12</v>
      </c>
      <c r="P3528" t="s">
        <v>342</v>
      </c>
      <c r="Q3528">
        <v>16000</v>
      </c>
      <c r="R3528" t="s">
        <v>6354</v>
      </c>
      <c r="S3528">
        <v>876</v>
      </c>
      <c r="T3528" t="s">
        <v>16969</v>
      </c>
      <c r="U3528">
        <v>583</v>
      </c>
      <c r="V3528">
        <v>0</v>
      </c>
      <c r="W3528">
        <v>19341</v>
      </c>
      <c r="X3528">
        <v>0</v>
      </c>
      <c r="Y3528">
        <v>89128</v>
      </c>
      <c r="Z3528">
        <v>96</v>
      </c>
      <c r="AA3528">
        <v>258</v>
      </c>
      <c r="AB3528" t="s">
        <v>16971</v>
      </c>
    </row>
    <row r="3529" spans="1:28" x14ac:dyDescent="0.3">
      <c r="A3529" s="4" t="s">
        <v>16973</v>
      </c>
      <c r="B3529" t="s">
        <v>67</v>
      </c>
      <c r="C3529" t="s">
        <v>68</v>
      </c>
      <c r="D3529" t="s">
        <v>58</v>
      </c>
      <c r="E3529">
        <v>2008</v>
      </c>
      <c r="F3529">
        <v>109</v>
      </c>
      <c r="G3529" t="s">
        <v>3805</v>
      </c>
      <c r="H3529" t="s">
        <v>16975</v>
      </c>
      <c r="I3529" s="4">
        <v>6000000</v>
      </c>
      <c r="J3529" s="4">
        <v>26236603</v>
      </c>
      <c r="K3529">
        <v>7.9</v>
      </c>
      <c r="L3529">
        <v>2.35</v>
      </c>
      <c r="M3529" t="s">
        <v>612</v>
      </c>
      <c r="N3529" t="s">
        <v>1228</v>
      </c>
      <c r="O3529">
        <v>0</v>
      </c>
      <c r="P3529" t="s">
        <v>1839</v>
      </c>
      <c r="Q3529">
        <v>1000</v>
      </c>
      <c r="R3529" t="s">
        <v>16972</v>
      </c>
      <c r="S3529">
        <v>245</v>
      </c>
      <c r="T3529" t="s">
        <v>16974</v>
      </c>
      <c r="U3529">
        <v>120</v>
      </c>
      <c r="V3529">
        <v>10000</v>
      </c>
      <c r="W3529">
        <v>1582</v>
      </c>
      <c r="X3529">
        <v>0</v>
      </c>
      <c r="Y3529">
        <v>251349</v>
      </c>
      <c r="Z3529">
        <v>391</v>
      </c>
      <c r="AA3529">
        <v>547</v>
      </c>
      <c r="AB3529" t="s">
        <v>16976</v>
      </c>
    </row>
    <row r="3530" spans="1:28" x14ac:dyDescent="0.3">
      <c r="A3530" s="4" t="s">
        <v>16979</v>
      </c>
      <c r="B3530" t="s">
        <v>67</v>
      </c>
      <c r="C3530" t="s">
        <v>68</v>
      </c>
      <c r="D3530" t="s">
        <v>58</v>
      </c>
      <c r="E3530">
        <v>1946</v>
      </c>
      <c r="F3530">
        <v>144</v>
      </c>
      <c r="G3530" t="s">
        <v>4052</v>
      </c>
      <c r="H3530" t="s">
        <v>16981</v>
      </c>
      <c r="I3530" s="4">
        <v>8000000</v>
      </c>
      <c r="J3530" s="4">
        <v>20400000</v>
      </c>
      <c r="K3530">
        <v>6.9</v>
      </c>
      <c r="L3530">
        <v>1.37</v>
      </c>
      <c r="M3530" t="s">
        <v>5613</v>
      </c>
      <c r="N3530" t="s">
        <v>16977</v>
      </c>
      <c r="O3530">
        <v>54</v>
      </c>
      <c r="P3530" t="s">
        <v>9653</v>
      </c>
      <c r="Q3530">
        <v>469</v>
      </c>
      <c r="R3530" t="s">
        <v>16978</v>
      </c>
      <c r="S3530">
        <v>436</v>
      </c>
      <c r="T3530" t="s">
        <v>16980</v>
      </c>
      <c r="U3530">
        <v>332</v>
      </c>
      <c r="V3530">
        <v>403</v>
      </c>
      <c r="W3530">
        <v>2037</v>
      </c>
      <c r="X3530">
        <v>0</v>
      </c>
      <c r="Y3530">
        <v>6304</v>
      </c>
      <c r="Z3530">
        <v>32</v>
      </c>
      <c r="AA3530">
        <v>87</v>
      </c>
      <c r="AB3530" t="s">
        <v>16982</v>
      </c>
    </row>
    <row r="3531" spans="1:28" x14ac:dyDescent="0.3">
      <c r="A3531" s="4" t="s">
        <v>16983</v>
      </c>
      <c r="B3531" t="s">
        <v>67</v>
      </c>
      <c r="C3531" t="s">
        <v>68</v>
      </c>
      <c r="D3531" t="s">
        <v>58</v>
      </c>
      <c r="E3531">
        <v>2000</v>
      </c>
      <c r="F3531">
        <v>90</v>
      </c>
      <c r="G3531" t="s">
        <v>10</v>
      </c>
      <c r="H3531" t="s">
        <v>16984</v>
      </c>
      <c r="I3531" s="4">
        <v>6000000</v>
      </c>
      <c r="J3531" s="4">
        <v>18621249</v>
      </c>
      <c r="K3531">
        <v>7.5</v>
      </c>
      <c r="L3531">
        <v>1.85</v>
      </c>
      <c r="M3531" t="s">
        <v>69</v>
      </c>
      <c r="N3531" t="s">
        <v>11200</v>
      </c>
      <c r="O3531">
        <v>378</v>
      </c>
      <c r="P3531" t="s">
        <v>1035</v>
      </c>
      <c r="Q3531">
        <v>957</v>
      </c>
      <c r="R3531" t="s">
        <v>1821</v>
      </c>
      <c r="S3531">
        <v>925</v>
      </c>
      <c r="T3531" t="s">
        <v>2804</v>
      </c>
      <c r="U3531">
        <v>658</v>
      </c>
      <c r="V3531">
        <v>0</v>
      </c>
      <c r="W3531">
        <v>4611</v>
      </c>
      <c r="X3531">
        <v>9</v>
      </c>
      <c r="Y3531">
        <v>45859</v>
      </c>
      <c r="Z3531">
        <v>119</v>
      </c>
      <c r="AA3531">
        <v>340</v>
      </c>
      <c r="AB3531" t="s">
        <v>16985</v>
      </c>
    </row>
    <row r="3532" spans="1:28" x14ac:dyDescent="0.3">
      <c r="A3532" s="4" t="s">
        <v>16986</v>
      </c>
      <c r="B3532" t="s">
        <v>67</v>
      </c>
      <c r="C3532" t="s">
        <v>86</v>
      </c>
      <c r="D3532" t="s">
        <v>58</v>
      </c>
      <c r="E3532">
        <v>1981</v>
      </c>
      <c r="F3532">
        <v>106</v>
      </c>
      <c r="G3532" t="s">
        <v>674</v>
      </c>
      <c r="H3532" t="s">
        <v>16988</v>
      </c>
      <c r="I3532" s="4">
        <v>6000000</v>
      </c>
      <c r="J3532" s="4">
        <v>25244700</v>
      </c>
      <c r="K3532">
        <v>7.2</v>
      </c>
      <c r="L3532">
        <v>2.35</v>
      </c>
      <c r="M3532" t="s">
        <v>612</v>
      </c>
      <c r="N3532" t="s">
        <v>5370</v>
      </c>
      <c r="O3532">
        <v>0</v>
      </c>
      <c r="P3532" t="s">
        <v>10161</v>
      </c>
      <c r="Q3532">
        <v>742</v>
      </c>
      <c r="R3532" t="s">
        <v>2517</v>
      </c>
      <c r="S3532">
        <v>602</v>
      </c>
      <c r="T3532" t="s">
        <v>16987</v>
      </c>
      <c r="U3532">
        <v>381</v>
      </c>
      <c r="V3532">
        <v>0</v>
      </c>
      <c r="W3532">
        <v>2270</v>
      </c>
      <c r="X3532">
        <v>1</v>
      </c>
      <c r="Y3532">
        <v>91017</v>
      </c>
      <c r="Z3532">
        <v>201</v>
      </c>
      <c r="AA3532">
        <v>284</v>
      </c>
      <c r="AB3532" t="s">
        <v>16989</v>
      </c>
    </row>
    <row r="3533" spans="1:28" x14ac:dyDescent="0.3">
      <c r="A3533" s="4" t="s">
        <v>16991</v>
      </c>
      <c r="B3533" t="s">
        <v>67</v>
      </c>
      <c r="C3533" t="s">
        <v>68</v>
      </c>
      <c r="D3533" t="s">
        <v>58</v>
      </c>
      <c r="E3533">
        <v>1988</v>
      </c>
      <c r="F3533">
        <v>121</v>
      </c>
      <c r="G3533" t="s">
        <v>16786</v>
      </c>
      <c r="H3533" t="s">
        <v>16992</v>
      </c>
      <c r="I3533" s="4">
        <v>6500000</v>
      </c>
      <c r="J3533" s="4">
        <v>14545844</v>
      </c>
      <c r="K3533">
        <v>5.8</v>
      </c>
      <c r="L3533">
        <v>1.85</v>
      </c>
      <c r="M3533" t="s">
        <v>612</v>
      </c>
      <c r="N3533" t="s">
        <v>5081</v>
      </c>
      <c r="O3533">
        <v>0</v>
      </c>
      <c r="P3533" t="s">
        <v>8389</v>
      </c>
      <c r="Q3533">
        <v>413</v>
      </c>
      <c r="R3533" t="s">
        <v>16990</v>
      </c>
      <c r="S3533">
        <v>282</v>
      </c>
      <c r="T3533" t="s">
        <v>7023</v>
      </c>
      <c r="U3533">
        <v>182</v>
      </c>
      <c r="V3533">
        <v>624</v>
      </c>
      <c r="W3533">
        <v>1284</v>
      </c>
      <c r="X3533">
        <v>4</v>
      </c>
      <c r="Y3533">
        <v>4756</v>
      </c>
      <c r="Z3533">
        <v>22</v>
      </c>
      <c r="AA3533">
        <v>38</v>
      </c>
      <c r="AB3533" t="s">
        <v>16993</v>
      </c>
    </row>
    <row r="3534" spans="1:28" x14ac:dyDescent="0.3">
      <c r="A3534" s="4" t="s">
        <v>16995</v>
      </c>
      <c r="B3534" t="s">
        <v>67</v>
      </c>
      <c r="C3534" t="s">
        <v>68</v>
      </c>
      <c r="D3534" t="s">
        <v>58</v>
      </c>
      <c r="E3534">
        <v>2007</v>
      </c>
      <c r="F3534">
        <v>89</v>
      </c>
      <c r="G3534" t="s">
        <v>3072</v>
      </c>
      <c r="H3534" t="s">
        <v>16996</v>
      </c>
      <c r="I3534" s="4">
        <v>6000000</v>
      </c>
      <c r="J3534" s="4">
        <v>13235267</v>
      </c>
      <c r="K3534">
        <v>2.9</v>
      </c>
      <c r="L3534">
        <v>1.85</v>
      </c>
      <c r="M3534" t="s">
        <v>122</v>
      </c>
      <c r="N3534" t="s">
        <v>16994</v>
      </c>
      <c r="O3534">
        <v>0</v>
      </c>
      <c r="P3534" t="s">
        <v>5543</v>
      </c>
      <c r="Q3534">
        <v>555</v>
      </c>
      <c r="R3534" t="s">
        <v>5576</v>
      </c>
      <c r="S3534">
        <v>484</v>
      </c>
      <c r="T3534" t="s">
        <v>7151</v>
      </c>
      <c r="U3534">
        <v>405</v>
      </c>
      <c r="V3534">
        <v>256</v>
      </c>
      <c r="W3534">
        <v>1752</v>
      </c>
      <c r="X3534">
        <v>2</v>
      </c>
      <c r="Y3534">
        <v>12339</v>
      </c>
      <c r="Z3534">
        <v>52</v>
      </c>
      <c r="AA3534">
        <v>32</v>
      </c>
      <c r="AB3534" t="s">
        <v>16997</v>
      </c>
    </row>
    <row r="3535" spans="1:28" x14ac:dyDescent="0.3">
      <c r="A3535" s="4" t="s">
        <v>16999</v>
      </c>
      <c r="B3535" t="s">
        <v>67</v>
      </c>
      <c r="C3535" t="s">
        <v>3869</v>
      </c>
      <c r="D3535" t="s">
        <v>58</v>
      </c>
      <c r="E3535">
        <v>1997</v>
      </c>
      <c r="F3535">
        <v>86</v>
      </c>
      <c r="G3535" t="s">
        <v>1771</v>
      </c>
      <c r="H3535" t="s">
        <v>17001</v>
      </c>
      <c r="I3535" s="4" t="s">
        <v>24161</v>
      </c>
      <c r="J3535" s="4">
        <v>12674183</v>
      </c>
      <c r="K3535">
        <v>6.2</v>
      </c>
      <c r="L3535">
        <v>2.35</v>
      </c>
      <c r="M3535" t="s">
        <v>69</v>
      </c>
      <c r="N3535" t="s">
        <v>11478</v>
      </c>
      <c r="O3535">
        <v>472</v>
      </c>
      <c r="P3535" t="s">
        <v>11478</v>
      </c>
      <c r="Q3535">
        <v>472</v>
      </c>
      <c r="R3535" t="s">
        <v>16998</v>
      </c>
      <c r="S3535">
        <v>155</v>
      </c>
      <c r="T3535" t="s">
        <v>17000</v>
      </c>
      <c r="U3535">
        <v>64</v>
      </c>
      <c r="V3535">
        <v>355</v>
      </c>
      <c r="W3535">
        <v>773</v>
      </c>
      <c r="X3535">
        <v>1</v>
      </c>
      <c r="Y3535">
        <v>19774</v>
      </c>
      <c r="Z3535">
        <v>63</v>
      </c>
      <c r="AA3535">
        <v>70</v>
      </c>
      <c r="AB3535" t="s">
        <v>17002</v>
      </c>
    </row>
    <row r="3536" spans="1:28" x14ac:dyDescent="0.3">
      <c r="A3536" s="4" t="s">
        <v>17003</v>
      </c>
      <c r="B3536" t="s">
        <v>67</v>
      </c>
      <c r="C3536" t="s">
        <v>68</v>
      </c>
      <c r="D3536" t="s">
        <v>58</v>
      </c>
      <c r="E3536">
        <v>2003</v>
      </c>
      <c r="F3536">
        <v>91</v>
      </c>
      <c r="G3536" t="s">
        <v>6416</v>
      </c>
      <c r="H3536" t="s">
        <v>17004</v>
      </c>
      <c r="I3536" s="4" t="s">
        <v>24161</v>
      </c>
      <c r="J3536" s="4">
        <v>17508936</v>
      </c>
      <c r="K3536">
        <v>7.3</v>
      </c>
      <c r="L3536">
        <v>1.85</v>
      </c>
      <c r="M3536" t="s">
        <v>69</v>
      </c>
      <c r="N3536" t="s">
        <v>11200</v>
      </c>
      <c r="O3536">
        <v>378</v>
      </c>
      <c r="P3536" t="s">
        <v>2804</v>
      </c>
      <c r="Q3536">
        <v>658</v>
      </c>
      <c r="R3536" t="s">
        <v>11200</v>
      </c>
      <c r="S3536">
        <v>378</v>
      </c>
      <c r="T3536" t="s">
        <v>15297</v>
      </c>
      <c r="U3536">
        <v>345</v>
      </c>
      <c r="V3536">
        <v>0</v>
      </c>
      <c r="W3536">
        <v>1660</v>
      </c>
      <c r="X3536">
        <v>0</v>
      </c>
      <c r="Y3536">
        <v>22408</v>
      </c>
      <c r="Z3536">
        <v>97</v>
      </c>
      <c r="AA3536">
        <v>272</v>
      </c>
      <c r="AB3536" t="s">
        <v>17005</v>
      </c>
    </row>
    <row r="3537" spans="1:28" x14ac:dyDescent="0.3">
      <c r="A3537" s="4" t="s">
        <v>17006</v>
      </c>
      <c r="B3537" t="s">
        <v>67</v>
      </c>
      <c r="C3537" t="s">
        <v>68</v>
      </c>
      <c r="D3537" t="s">
        <v>58</v>
      </c>
      <c r="E3537">
        <v>1988</v>
      </c>
      <c r="F3537">
        <v>104</v>
      </c>
      <c r="G3537" t="s">
        <v>1437</v>
      </c>
      <c r="H3537" t="s">
        <v>17007</v>
      </c>
      <c r="I3537" s="4">
        <v>6000000</v>
      </c>
      <c r="J3537" s="4">
        <v>12793213</v>
      </c>
      <c r="K3537">
        <v>6.2</v>
      </c>
      <c r="L3537">
        <v>1.85</v>
      </c>
      <c r="M3537" t="s">
        <v>612</v>
      </c>
      <c r="N3537" t="s">
        <v>4248</v>
      </c>
      <c r="O3537">
        <v>80</v>
      </c>
      <c r="P3537" t="s">
        <v>1549</v>
      </c>
      <c r="Q3537">
        <v>8000</v>
      </c>
      <c r="R3537" t="s">
        <v>2680</v>
      </c>
      <c r="S3537">
        <v>960</v>
      </c>
      <c r="T3537" t="s">
        <v>5044</v>
      </c>
      <c r="U3537">
        <v>658</v>
      </c>
      <c r="V3537">
        <v>0</v>
      </c>
      <c r="W3537">
        <v>10430</v>
      </c>
      <c r="X3537">
        <v>4</v>
      </c>
      <c r="Y3537">
        <v>18286</v>
      </c>
      <c r="Z3537">
        <v>34</v>
      </c>
      <c r="AA3537">
        <v>73</v>
      </c>
      <c r="AB3537" t="s">
        <v>17008</v>
      </c>
    </row>
    <row r="3538" spans="1:28" x14ac:dyDescent="0.3">
      <c r="A3538" s="4" t="s">
        <v>24127</v>
      </c>
      <c r="B3538" t="s">
        <v>67</v>
      </c>
      <c r="C3538" t="s">
        <v>86</v>
      </c>
      <c r="D3538" t="s">
        <v>58</v>
      </c>
      <c r="E3538" t="s">
        <v>24161</v>
      </c>
      <c r="F3538" t="s">
        <v>24161</v>
      </c>
      <c r="G3538" t="s">
        <v>1960</v>
      </c>
      <c r="H3538" t="s">
        <v>17009</v>
      </c>
      <c r="I3538" s="4" t="s">
        <v>24161</v>
      </c>
      <c r="J3538" s="4" t="s">
        <v>24161</v>
      </c>
      <c r="K3538">
        <v>8.1999999999999993</v>
      </c>
      <c r="L3538">
        <v>16</v>
      </c>
      <c r="M3538" t="s">
        <v>1150</v>
      </c>
      <c r="N3538" t="s">
        <v>24161</v>
      </c>
      <c r="O3538" t="s">
        <v>24161</v>
      </c>
      <c r="P3538" t="s">
        <v>420</v>
      </c>
      <c r="Q3538">
        <v>1000</v>
      </c>
      <c r="R3538" t="s">
        <v>12533</v>
      </c>
      <c r="S3538">
        <v>888</v>
      </c>
      <c r="T3538" t="s">
        <v>905</v>
      </c>
      <c r="U3538">
        <v>502</v>
      </c>
      <c r="V3538">
        <v>11000</v>
      </c>
      <c r="W3538">
        <v>4528</v>
      </c>
      <c r="X3538">
        <v>1</v>
      </c>
      <c r="Y3538">
        <v>9277</v>
      </c>
      <c r="Z3538">
        <v>10</v>
      </c>
      <c r="AA3538">
        <v>44</v>
      </c>
      <c r="AB3538" t="s">
        <v>17010</v>
      </c>
    </row>
    <row r="3539" spans="1:28" x14ac:dyDescent="0.3">
      <c r="A3539" s="4" t="s">
        <v>17011</v>
      </c>
      <c r="B3539" t="s">
        <v>67</v>
      </c>
      <c r="C3539" t="s">
        <v>86</v>
      </c>
      <c r="D3539" t="s">
        <v>58</v>
      </c>
      <c r="E3539">
        <v>1998</v>
      </c>
      <c r="F3539">
        <v>99</v>
      </c>
      <c r="G3539" t="s">
        <v>2508</v>
      </c>
      <c r="H3539" t="s">
        <v>17013</v>
      </c>
      <c r="I3539" s="4">
        <v>9000000</v>
      </c>
      <c r="J3539" s="4">
        <v>11883495</v>
      </c>
      <c r="K3539">
        <v>6.8</v>
      </c>
      <c r="L3539">
        <v>1.85</v>
      </c>
      <c r="M3539" t="s">
        <v>612</v>
      </c>
      <c r="N3539" t="s">
        <v>5867</v>
      </c>
      <c r="O3539">
        <v>29</v>
      </c>
      <c r="P3539" t="s">
        <v>557</v>
      </c>
      <c r="Q3539">
        <v>711</v>
      </c>
      <c r="R3539" t="s">
        <v>3615</v>
      </c>
      <c r="S3539">
        <v>427</v>
      </c>
      <c r="T3539" t="s">
        <v>17012</v>
      </c>
      <c r="U3539">
        <v>161</v>
      </c>
      <c r="V3539">
        <v>0</v>
      </c>
      <c r="W3539">
        <v>1462</v>
      </c>
      <c r="X3539">
        <v>1</v>
      </c>
      <c r="Y3539">
        <v>52805</v>
      </c>
      <c r="Z3539">
        <v>88</v>
      </c>
      <c r="AA3539">
        <v>278</v>
      </c>
      <c r="AB3539" t="s">
        <v>17014</v>
      </c>
    </row>
    <row r="3540" spans="1:28" x14ac:dyDescent="0.3">
      <c r="A3540" s="4" t="s">
        <v>17016</v>
      </c>
      <c r="B3540" t="s">
        <v>67</v>
      </c>
      <c r="C3540" t="s">
        <v>68</v>
      </c>
      <c r="D3540" t="s">
        <v>58</v>
      </c>
      <c r="E3540">
        <v>1995</v>
      </c>
      <c r="F3540">
        <v>98</v>
      </c>
      <c r="G3540" t="s">
        <v>12802</v>
      </c>
      <c r="H3540" t="s">
        <v>17018</v>
      </c>
      <c r="I3540" s="4">
        <v>6000000</v>
      </c>
      <c r="J3540" s="4">
        <v>11797927</v>
      </c>
      <c r="K3540">
        <v>6.1</v>
      </c>
      <c r="L3540">
        <v>1.85</v>
      </c>
      <c r="M3540" t="s">
        <v>612</v>
      </c>
      <c r="N3540" t="s">
        <v>17015</v>
      </c>
      <c r="O3540">
        <v>38</v>
      </c>
      <c r="P3540" t="s">
        <v>13116</v>
      </c>
      <c r="Q3540">
        <v>1000</v>
      </c>
      <c r="R3540" t="s">
        <v>3976</v>
      </c>
      <c r="S3540">
        <v>475</v>
      </c>
      <c r="T3540" t="s">
        <v>17017</v>
      </c>
      <c r="U3540">
        <v>360</v>
      </c>
      <c r="V3540">
        <v>985</v>
      </c>
      <c r="W3540">
        <v>3221</v>
      </c>
      <c r="X3540">
        <v>0</v>
      </c>
      <c r="Y3540">
        <v>4582</v>
      </c>
      <c r="Z3540">
        <v>25</v>
      </c>
      <c r="AA3540">
        <v>52</v>
      </c>
      <c r="AB3540" t="s">
        <v>17019</v>
      </c>
    </row>
    <row r="3541" spans="1:28" x14ac:dyDescent="0.3">
      <c r="A3541" s="4" t="s">
        <v>17020</v>
      </c>
      <c r="B3541" t="s">
        <v>67</v>
      </c>
      <c r="C3541" t="s">
        <v>86</v>
      </c>
      <c r="D3541" t="s">
        <v>58</v>
      </c>
      <c r="E3541">
        <v>2006</v>
      </c>
      <c r="F3541">
        <v>121</v>
      </c>
      <c r="G3541" t="s">
        <v>6002</v>
      </c>
      <c r="H3541" t="s">
        <v>17022</v>
      </c>
      <c r="I3541" s="4">
        <v>6000000</v>
      </c>
      <c r="J3541" s="4">
        <v>17605861</v>
      </c>
      <c r="K3541">
        <v>7.7</v>
      </c>
      <c r="L3541">
        <v>2.35</v>
      </c>
      <c r="M3541" t="s">
        <v>612</v>
      </c>
      <c r="N3541" t="s">
        <v>4238</v>
      </c>
      <c r="O3541">
        <v>162</v>
      </c>
      <c r="P3541" t="s">
        <v>2057</v>
      </c>
      <c r="Q3541">
        <v>1000</v>
      </c>
      <c r="R3541" t="s">
        <v>3604</v>
      </c>
      <c r="S3541">
        <v>149</v>
      </c>
      <c r="T3541" t="s">
        <v>17021</v>
      </c>
      <c r="U3541">
        <v>25</v>
      </c>
      <c r="V3541">
        <v>0</v>
      </c>
      <c r="W3541">
        <v>1184</v>
      </c>
      <c r="X3541">
        <v>1</v>
      </c>
      <c r="Y3541">
        <v>145580</v>
      </c>
      <c r="Z3541">
        <v>252</v>
      </c>
      <c r="AA3541">
        <v>351</v>
      </c>
      <c r="AB3541" t="s">
        <v>17023</v>
      </c>
    </row>
    <row r="3542" spans="1:28" x14ac:dyDescent="0.3">
      <c r="A3542" s="4" t="s">
        <v>17026</v>
      </c>
      <c r="B3542" t="s">
        <v>67</v>
      </c>
      <c r="C3542" t="s">
        <v>68</v>
      </c>
      <c r="D3542" t="s">
        <v>58</v>
      </c>
      <c r="E3542">
        <v>1989</v>
      </c>
      <c r="F3542">
        <v>96</v>
      </c>
      <c r="G3542" t="s">
        <v>5544</v>
      </c>
      <c r="H3542" t="s">
        <v>17027</v>
      </c>
      <c r="I3542" s="4">
        <v>3000000</v>
      </c>
      <c r="J3542" s="4">
        <v>11642254</v>
      </c>
      <c r="K3542">
        <v>5.2</v>
      </c>
      <c r="L3542">
        <v>1.85</v>
      </c>
      <c r="M3542" t="s">
        <v>7328</v>
      </c>
      <c r="N3542" t="s">
        <v>17024</v>
      </c>
      <c r="O3542">
        <v>2</v>
      </c>
      <c r="P3542" t="s">
        <v>10161</v>
      </c>
      <c r="Q3542">
        <v>742</v>
      </c>
      <c r="R3542" t="s">
        <v>17025</v>
      </c>
      <c r="S3542">
        <v>256</v>
      </c>
      <c r="T3542" t="s">
        <v>1829</v>
      </c>
      <c r="U3542">
        <v>120</v>
      </c>
      <c r="V3542">
        <v>926</v>
      </c>
      <c r="W3542">
        <v>1308</v>
      </c>
      <c r="X3542">
        <v>1</v>
      </c>
      <c r="Y3542">
        <v>22929</v>
      </c>
      <c r="Z3542">
        <v>137</v>
      </c>
      <c r="AA3542">
        <v>287</v>
      </c>
      <c r="AB3542" t="s">
        <v>17028</v>
      </c>
    </row>
    <row r="3543" spans="1:28" x14ac:dyDescent="0.3">
      <c r="A3543" s="4" t="s">
        <v>17030</v>
      </c>
      <c r="B3543" t="s">
        <v>67</v>
      </c>
      <c r="C3543" t="s">
        <v>68</v>
      </c>
      <c r="D3543" t="s">
        <v>58</v>
      </c>
      <c r="E3543">
        <v>2011</v>
      </c>
      <c r="F3543">
        <v>99</v>
      </c>
      <c r="G3543" t="s">
        <v>9178</v>
      </c>
      <c r="H3543" t="s">
        <v>17032</v>
      </c>
      <c r="I3543" s="4">
        <v>5000000</v>
      </c>
      <c r="J3543" s="4">
        <v>9203192</v>
      </c>
      <c r="K3543">
        <v>6.8</v>
      </c>
      <c r="L3543">
        <v>1.85</v>
      </c>
      <c r="M3543" t="s">
        <v>69</v>
      </c>
      <c r="N3543" t="s">
        <v>9147</v>
      </c>
      <c r="O3543">
        <v>0</v>
      </c>
      <c r="P3543" t="s">
        <v>687</v>
      </c>
      <c r="Q3543">
        <v>11000</v>
      </c>
      <c r="R3543" t="s">
        <v>17029</v>
      </c>
      <c r="S3543">
        <v>106</v>
      </c>
      <c r="T3543" t="s">
        <v>17031</v>
      </c>
      <c r="U3543">
        <v>84</v>
      </c>
      <c r="V3543">
        <v>15000</v>
      </c>
      <c r="W3543">
        <v>11328</v>
      </c>
      <c r="X3543">
        <v>1</v>
      </c>
      <c r="Y3543">
        <v>45396</v>
      </c>
      <c r="Z3543">
        <v>231</v>
      </c>
      <c r="AA3543">
        <v>136</v>
      </c>
      <c r="AB3543" t="s">
        <v>17033</v>
      </c>
    </row>
    <row r="3544" spans="1:28" x14ac:dyDescent="0.3">
      <c r="A3544" s="4" t="s">
        <v>17037</v>
      </c>
      <c r="B3544" t="s">
        <v>67</v>
      </c>
      <c r="C3544" t="s">
        <v>86</v>
      </c>
      <c r="D3544" t="s">
        <v>58</v>
      </c>
      <c r="E3544">
        <v>2008</v>
      </c>
      <c r="F3544">
        <v>42</v>
      </c>
      <c r="G3544" t="s">
        <v>17036</v>
      </c>
      <c r="H3544" t="s">
        <v>17038</v>
      </c>
      <c r="I3544" s="4">
        <v>6000000</v>
      </c>
      <c r="J3544" s="4">
        <v>7518876</v>
      </c>
      <c r="K3544">
        <v>6.5</v>
      </c>
      <c r="L3544">
        <v>1.78</v>
      </c>
      <c r="M3544" t="s">
        <v>24161</v>
      </c>
      <c r="N3544" t="s">
        <v>17034</v>
      </c>
      <c r="O3544">
        <v>0</v>
      </c>
      <c r="P3544" t="s">
        <v>3530</v>
      </c>
      <c r="Q3544">
        <v>844</v>
      </c>
      <c r="R3544" t="s">
        <v>17035</v>
      </c>
      <c r="S3544">
        <v>0</v>
      </c>
      <c r="T3544" t="s">
        <v>24161</v>
      </c>
      <c r="U3544" t="s">
        <v>24161</v>
      </c>
      <c r="V3544">
        <v>28</v>
      </c>
      <c r="W3544">
        <v>844</v>
      </c>
      <c r="X3544">
        <v>0</v>
      </c>
      <c r="Y3544">
        <v>172</v>
      </c>
      <c r="Z3544">
        <v>9</v>
      </c>
      <c r="AA3544">
        <v>5</v>
      </c>
      <c r="AB3544" t="s">
        <v>17039</v>
      </c>
    </row>
    <row r="3545" spans="1:28" x14ac:dyDescent="0.3">
      <c r="A3545" s="4" t="s">
        <v>17040</v>
      </c>
      <c r="B3545" t="s">
        <v>67</v>
      </c>
      <c r="C3545" t="s">
        <v>68</v>
      </c>
      <c r="D3545" t="s">
        <v>58</v>
      </c>
      <c r="E3545">
        <v>2000</v>
      </c>
      <c r="F3545">
        <v>122</v>
      </c>
      <c r="G3545" t="s">
        <v>1566</v>
      </c>
      <c r="H3545" t="s">
        <v>17042</v>
      </c>
      <c r="I3545" s="4">
        <v>6000000</v>
      </c>
      <c r="J3545" s="4">
        <v>8596914</v>
      </c>
      <c r="K3545">
        <v>7</v>
      </c>
      <c r="L3545">
        <v>1.85</v>
      </c>
      <c r="M3545" t="s">
        <v>612</v>
      </c>
      <c r="N3545" t="s">
        <v>10996</v>
      </c>
      <c r="O3545">
        <v>0</v>
      </c>
      <c r="P3545" t="s">
        <v>3212</v>
      </c>
      <c r="Q3545">
        <v>697</v>
      </c>
      <c r="R3545" t="s">
        <v>14526</v>
      </c>
      <c r="S3545">
        <v>394</v>
      </c>
      <c r="T3545" t="s">
        <v>17041</v>
      </c>
      <c r="U3545">
        <v>221</v>
      </c>
      <c r="V3545">
        <v>0</v>
      </c>
      <c r="W3545">
        <v>1517</v>
      </c>
      <c r="X3545">
        <v>0</v>
      </c>
      <c r="Y3545">
        <v>23023</v>
      </c>
      <c r="Z3545">
        <v>115</v>
      </c>
      <c r="AA3545">
        <v>148</v>
      </c>
      <c r="AB3545" t="s">
        <v>17043</v>
      </c>
    </row>
    <row r="3546" spans="1:28" x14ac:dyDescent="0.3">
      <c r="A3546" s="4" t="s">
        <v>17045</v>
      </c>
      <c r="B3546" t="s">
        <v>67</v>
      </c>
      <c r="C3546" t="s">
        <v>68</v>
      </c>
      <c r="D3546" t="s">
        <v>58</v>
      </c>
      <c r="E3546">
        <v>1999</v>
      </c>
      <c r="F3546">
        <v>101</v>
      </c>
      <c r="G3546" t="s">
        <v>1437</v>
      </c>
      <c r="H3546" t="s">
        <v>17046</v>
      </c>
      <c r="I3546" s="4">
        <v>6000000</v>
      </c>
      <c r="J3546" s="4">
        <v>6851636</v>
      </c>
      <c r="K3546">
        <v>5.9</v>
      </c>
      <c r="L3546">
        <v>1.85</v>
      </c>
      <c r="M3546" t="s">
        <v>612</v>
      </c>
      <c r="N3546" t="s">
        <v>17044</v>
      </c>
      <c r="O3546">
        <v>112</v>
      </c>
      <c r="P3546" t="s">
        <v>819</v>
      </c>
      <c r="Q3546">
        <v>1000</v>
      </c>
      <c r="R3546" t="s">
        <v>2655</v>
      </c>
      <c r="S3546">
        <v>744</v>
      </c>
      <c r="T3546" t="s">
        <v>2282</v>
      </c>
      <c r="U3546">
        <v>612</v>
      </c>
      <c r="V3546">
        <v>0</v>
      </c>
      <c r="W3546">
        <v>2697</v>
      </c>
      <c r="X3546">
        <v>5</v>
      </c>
      <c r="Y3546">
        <v>13010</v>
      </c>
      <c r="Z3546">
        <v>67</v>
      </c>
      <c r="AA3546">
        <v>182</v>
      </c>
      <c r="AB3546" t="s">
        <v>17047</v>
      </c>
    </row>
    <row r="3547" spans="1:28" x14ac:dyDescent="0.3">
      <c r="A3547" s="4" t="s">
        <v>17049</v>
      </c>
      <c r="B3547" t="s">
        <v>67</v>
      </c>
      <c r="C3547" t="s">
        <v>68</v>
      </c>
      <c r="D3547" t="s">
        <v>58</v>
      </c>
      <c r="E3547">
        <v>2012</v>
      </c>
      <c r="F3547">
        <v>102</v>
      </c>
      <c r="G3547" t="s">
        <v>3291</v>
      </c>
      <c r="H3547" t="s">
        <v>17050</v>
      </c>
      <c r="I3547" s="4">
        <v>6000000</v>
      </c>
      <c r="J3547" s="4">
        <v>11434867</v>
      </c>
      <c r="K3547">
        <v>7.1</v>
      </c>
      <c r="L3547">
        <v>1.85</v>
      </c>
      <c r="M3547" t="s">
        <v>69</v>
      </c>
      <c r="N3547" t="s">
        <v>17048</v>
      </c>
      <c r="O3547">
        <v>49</v>
      </c>
      <c r="P3547" t="s">
        <v>109</v>
      </c>
      <c r="Q3547">
        <v>24000</v>
      </c>
      <c r="R3547" t="s">
        <v>681</v>
      </c>
      <c r="S3547">
        <v>14000</v>
      </c>
      <c r="T3547" t="s">
        <v>327</v>
      </c>
      <c r="U3547">
        <v>10000</v>
      </c>
      <c r="V3547">
        <v>21000</v>
      </c>
      <c r="W3547">
        <v>51355</v>
      </c>
      <c r="X3547">
        <v>1</v>
      </c>
      <c r="Y3547">
        <v>59637</v>
      </c>
      <c r="Z3547">
        <v>216</v>
      </c>
      <c r="AA3547">
        <v>130</v>
      </c>
      <c r="AB3547" t="s">
        <v>17051</v>
      </c>
    </row>
    <row r="3548" spans="1:28" x14ac:dyDescent="0.3">
      <c r="A3548" s="4" t="s">
        <v>17053</v>
      </c>
      <c r="B3548" t="s">
        <v>2794</v>
      </c>
      <c r="C3548" t="s">
        <v>68</v>
      </c>
      <c r="D3548" t="s">
        <v>58</v>
      </c>
      <c r="E3548">
        <v>2012</v>
      </c>
      <c r="F3548">
        <v>84</v>
      </c>
      <c r="G3548" t="s">
        <v>4493</v>
      </c>
      <c r="H3548" t="s">
        <v>17055</v>
      </c>
      <c r="I3548" s="4">
        <v>6000000</v>
      </c>
      <c r="J3548" s="4">
        <v>5895238</v>
      </c>
      <c r="K3548">
        <v>5.5</v>
      </c>
      <c r="L3548">
        <v>2.35</v>
      </c>
      <c r="M3548" t="s">
        <v>612</v>
      </c>
      <c r="N3548" t="s">
        <v>17052</v>
      </c>
      <c r="O3548">
        <v>4</v>
      </c>
      <c r="P3548" t="s">
        <v>1273</v>
      </c>
      <c r="Q3548">
        <v>8000</v>
      </c>
      <c r="R3548" t="s">
        <v>2132</v>
      </c>
      <c r="S3548">
        <v>806</v>
      </c>
      <c r="T3548" t="s">
        <v>17054</v>
      </c>
      <c r="U3548">
        <v>546</v>
      </c>
      <c r="V3548">
        <v>9000</v>
      </c>
      <c r="W3548">
        <v>10123</v>
      </c>
      <c r="X3548">
        <v>1</v>
      </c>
      <c r="Y3548">
        <v>17169</v>
      </c>
      <c r="Z3548">
        <v>133</v>
      </c>
      <c r="AA3548">
        <v>70</v>
      </c>
      <c r="AB3548" t="s">
        <v>17056</v>
      </c>
    </row>
    <row r="3549" spans="1:28" x14ac:dyDescent="0.3">
      <c r="A3549" s="4" t="s">
        <v>17058</v>
      </c>
      <c r="B3549" t="s">
        <v>67</v>
      </c>
      <c r="C3549" t="s">
        <v>68</v>
      </c>
      <c r="D3549" t="s">
        <v>58</v>
      </c>
      <c r="E3549">
        <v>2009</v>
      </c>
      <c r="F3549">
        <v>104</v>
      </c>
      <c r="G3549" t="s">
        <v>2545</v>
      </c>
      <c r="H3549" t="s">
        <v>17060</v>
      </c>
      <c r="I3549" s="4">
        <v>6000000</v>
      </c>
      <c r="J3549" s="4">
        <v>6670712</v>
      </c>
      <c r="K3549">
        <v>7.4</v>
      </c>
      <c r="L3549">
        <v>1.85</v>
      </c>
      <c r="M3549" t="s">
        <v>69</v>
      </c>
      <c r="N3549" t="s">
        <v>17057</v>
      </c>
      <c r="O3549">
        <v>20</v>
      </c>
      <c r="P3549" t="s">
        <v>13814</v>
      </c>
      <c r="Q3549">
        <v>3000</v>
      </c>
      <c r="R3549" t="s">
        <v>2235</v>
      </c>
      <c r="S3549">
        <v>591</v>
      </c>
      <c r="T3549" t="s">
        <v>17059</v>
      </c>
      <c r="U3549">
        <v>130</v>
      </c>
      <c r="V3549">
        <v>0</v>
      </c>
      <c r="W3549">
        <v>3825</v>
      </c>
      <c r="X3549">
        <v>6</v>
      </c>
      <c r="Y3549">
        <v>27301</v>
      </c>
      <c r="Z3549">
        <v>149</v>
      </c>
      <c r="AA3549">
        <v>101</v>
      </c>
      <c r="AB3549" t="s">
        <v>17061</v>
      </c>
    </row>
    <row r="3550" spans="1:28" x14ac:dyDescent="0.3">
      <c r="A3550" s="4" t="s">
        <v>17063</v>
      </c>
      <c r="B3550" t="s">
        <v>67</v>
      </c>
      <c r="C3550" t="s">
        <v>7979</v>
      </c>
      <c r="D3550" t="s">
        <v>58</v>
      </c>
      <c r="E3550">
        <v>2011</v>
      </c>
      <c r="F3550">
        <v>96</v>
      </c>
      <c r="G3550" t="s">
        <v>5967</v>
      </c>
      <c r="H3550" t="s">
        <v>17065</v>
      </c>
      <c r="I3550" s="4">
        <v>6000000</v>
      </c>
      <c r="J3550" s="4">
        <v>5359774</v>
      </c>
      <c r="K3550">
        <v>7.3</v>
      </c>
      <c r="L3550">
        <v>2.35</v>
      </c>
      <c r="M3550" t="s">
        <v>612</v>
      </c>
      <c r="N3550" t="s">
        <v>17062</v>
      </c>
      <c r="O3550">
        <v>51</v>
      </c>
      <c r="P3550" t="s">
        <v>279</v>
      </c>
      <c r="Q3550">
        <v>3000</v>
      </c>
      <c r="R3550" t="s">
        <v>8223</v>
      </c>
      <c r="S3550">
        <v>482</v>
      </c>
      <c r="T3550" t="s">
        <v>17064</v>
      </c>
      <c r="U3550">
        <v>28</v>
      </c>
      <c r="V3550">
        <v>17000</v>
      </c>
      <c r="W3550">
        <v>3569</v>
      </c>
      <c r="X3550">
        <v>0</v>
      </c>
      <c r="Y3550">
        <v>64794</v>
      </c>
      <c r="Z3550">
        <v>261</v>
      </c>
      <c r="AA3550">
        <v>131</v>
      </c>
      <c r="AB3550" t="s">
        <v>17066</v>
      </c>
    </row>
    <row r="3551" spans="1:28" x14ac:dyDescent="0.3">
      <c r="A3551" s="4" t="s">
        <v>17068</v>
      </c>
      <c r="B3551" t="s">
        <v>67</v>
      </c>
      <c r="C3551" t="s">
        <v>68</v>
      </c>
      <c r="D3551" t="s">
        <v>58</v>
      </c>
      <c r="E3551">
        <v>2008</v>
      </c>
      <c r="F3551">
        <v>94</v>
      </c>
      <c r="G3551" t="s">
        <v>10</v>
      </c>
      <c r="H3551" t="s">
        <v>17069</v>
      </c>
      <c r="I3551" s="4">
        <v>6500000</v>
      </c>
      <c r="J3551" s="4">
        <v>4693919</v>
      </c>
      <c r="K3551">
        <v>4.5999999999999996</v>
      </c>
      <c r="L3551">
        <v>1.85</v>
      </c>
      <c r="M3551" t="s">
        <v>612</v>
      </c>
      <c r="N3551" t="s">
        <v>17067</v>
      </c>
      <c r="O3551">
        <v>0</v>
      </c>
      <c r="P3551" t="s">
        <v>7560</v>
      </c>
      <c r="Q3551">
        <v>1000</v>
      </c>
      <c r="R3551" t="s">
        <v>7566</v>
      </c>
      <c r="S3551">
        <v>1000</v>
      </c>
      <c r="T3551" t="s">
        <v>3945</v>
      </c>
      <c r="U3551">
        <v>664</v>
      </c>
      <c r="V3551">
        <v>422</v>
      </c>
      <c r="W3551">
        <v>4484</v>
      </c>
      <c r="X3551">
        <v>0</v>
      </c>
      <c r="Y3551">
        <v>11011</v>
      </c>
      <c r="Z3551">
        <v>42</v>
      </c>
      <c r="AA3551">
        <v>78</v>
      </c>
      <c r="AB3551" t="s">
        <v>17070</v>
      </c>
    </row>
    <row r="3552" spans="1:28" x14ac:dyDescent="0.3">
      <c r="A3552" s="4" t="s">
        <v>17071</v>
      </c>
      <c r="B3552" t="s">
        <v>67</v>
      </c>
      <c r="C3552" t="s">
        <v>68</v>
      </c>
      <c r="D3552" t="s">
        <v>58</v>
      </c>
      <c r="E3552">
        <v>1999</v>
      </c>
      <c r="F3552">
        <v>90</v>
      </c>
      <c r="G3552" t="s">
        <v>241</v>
      </c>
      <c r="H3552" t="s">
        <v>17072</v>
      </c>
      <c r="I3552" s="4">
        <v>6000000</v>
      </c>
      <c r="J3552" s="4">
        <v>4859475</v>
      </c>
      <c r="K3552">
        <v>7.2</v>
      </c>
      <c r="L3552">
        <v>1.85</v>
      </c>
      <c r="M3552" t="s">
        <v>612</v>
      </c>
      <c r="N3552" t="s">
        <v>6720</v>
      </c>
      <c r="O3552">
        <v>0</v>
      </c>
      <c r="P3552" t="s">
        <v>111</v>
      </c>
      <c r="Q3552">
        <v>4000</v>
      </c>
      <c r="R3552" t="s">
        <v>3941</v>
      </c>
      <c r="S3552">
        <v>899</v>
      </c>
      <c r="T3552" t="s">
        <v>1342</v>
      </c>
      <c r="U3552">
        <v>826</v>
      </c>
      <c r="V3552">
        <v>0</v>
      </c>
      <c r="W3552">
        <v>7103</v>
      </c>
      <c r="X3552">
        <v>0</v>
      </c>
      <c r="Y3552">
        <v>116910</v>
      </c>
      <c r="Z3552">
        <v>152</v>
      </c>
      <c r="AA3552">
        <v>520</v>
      </c>
      <c r="AB3552" t="s">
        <v>17073</v>
      </c>
    </row>
    <row r="3553" spans="1:28" x14ac:dyDescent="0.3">
      <c r="A3553" s="4" t="s">
        <v>17075</v>
      </c>
      <c r="B3553" t="s">
        <v>67</v>
      </c>
      <c r="C3553" t="s">
        <v>86</v>
      </c>
      <c r="D3553" t="s">
        <v>58</v>
      </c>
      <c r="E3553">
        <v>1998</v>
      </c>
      <c r="F3553">
        <v>97</v>
      </c>
      <c r="G3553" t="s">
        <v>5788</v>
      </c>
      <c r="H3553" t="s">
        <v>17076</v>
      </c>
      <c r="I3553" s="4" t="s">
        <v>24161</v>
      </c>
      <c r="J3553" s="4">
        <v>4595000</v>
      </c>
      <c r="K3553">
        <v>7</v>
      </c>
      <c r="L3553">
        <v>1.85</v>
      </c>
      <c r="M3553" t="s">
        <v>612</v>
      </c>
      <c r="N3553" t="s">
        <v>13915</v>
      </c>
      <c r="O3553">
        <v>39</v>
      </c>
      <c r="P3553" t="s">
        <v>420</v>
      </c>
      <c r="Q3553">
        <v>1000</v>
      </c>
      <c r="R3553" t="s">
        <v>17074</v>
      </c>
      <c r="S3553">
        <v>497</v>
      </c>
      <c r="T3553" t="s">
        <v>8303</v>
      </c>
      <c r="U3553">
        <v>286</v>
      </c>
      <c r="V3553">
        <v>915</v>
      </c>
      <c r="W3553">
        <v>2103</v>
      </c>
      <c r="X3553">
        <v>4</v>
      </c>
      <c r="Y3553">
        <v>13892</v>
      </c>
      <c r="Z3553">
        <v>64</v>
      </c>
      <c r="AA3553">
        <v>160</v>
      </c>
      <c r="AB3553" t="s">
        <v>17077</v>
      </c>
    </row>
    <row r="3554" spans="1:28" x14ac:dyDescent="0.3">
      <c r="A3554" s="4" t="s">
        <v>17081</v>
      </c>
      <c r="B3554" t="s">
        <v>67</v>
      </c>
      <c r="C3554" t="s">
        <v>68</v>
      </c>
      <c r="D3554" t="s">
        <v>58</v>
      </c>
      <c r="E3554">
        <v>2009</v>
      </c>
      <c r="F3554">
        <v>90</v>
      </c>
      <c r="G3554" t="s">
        <v>1700</v>
      </c>
      <c r="H3554" t="s">
        <v>17083</v>
      </c>
      <c r="I3554" s="4">
        <v>6000000</v>
      </c>
      <c r="J3554" s="4">
        <v>4542775</v>
      </c>
      <c r="K3554">
        <v>5.0999999999999996</v>
      </c>
      <c r="L3554">
        <v>1.85</v>
      </c>
      <c r="M3554" t="s">
        <v>612</v>
      </c>
      <c r="N3554" t="s">
        <v>17078</v>
      </c>
      <c r="O3554">
        <v>138</v>
      </c>
      <c r="P3554" t="s">
        <v>17080</v>
      </c>
      <c r="Q3554">
        <v>373</v>
      </c>
      <c r="R3554" t="s">
        <v>17079</v>
      </c>
      <c r="S3554">
        <v>308</v>
      </c>
      <c r="T3554" t="s">
        <v>17082</v>
      </c>
      <c r="U3554">
        <v>263</v>
      </c>
      <c r="V3554">
        <v>985</v>
      </c>
      <c r="W3554">
        <v>1831</v>
      </c>
      <c r="X3554">
        <v>2</v>
      </c>
      <c r="Y3554">
        <v>18313</v>
      </c>
      <c r="Z3554">
        <v>76</v>
      </c>
      <c r="AA3554">
        <v>73</v>
      </c>
      <c r="AB3554" t="s">
        <v>17084</v>
      </c>
    </row>
    <row r="3555" spans="1:28" x14ac:dyDescent="0.3">
      <c r="A3555" s="4" t="s">
        <v>17086</v>
      </c>
      <c r="B3555" t="s">
        <v>67</v>
      </c>
      <c r="C3555" t="s">
        <v>68</v>
      </c>
      <c r="D3555" t="s">
        <v>58</v>
      </c>
      <c r="E3555">
        <v>2014</v>
      </c>
      <c r="F3555">
        <v>106</v>
      </c>
      <c r="G3555" t="s">
        <v>2545</v>
      </c>
      <c r="H3555" t="s">
        <v>17087</v>
      </c>
      <c r="I3555" s="4">
        <v>6000000</v>
      </c>
      <c r="J3555" s="4">
        <v>3588432</v>
      </c>
      <c r="K3555">
        <v>6.7</v>
      </c>
      <c r="L3555">
        <v>2.35</v>
      </c>
      <c r="M3555" t="s">
        <v>612</v>
      </c>
      <c r="N3555" t="s">
        <v>17085</v>
      </c>
      <c r="O3555">
        <v>0</v>
      </c>
      <c r="P3555" t="s">
        <v>1202</v>
      </c>
      <c r="Q3555">
        <v>17000</v>
      </c>
      <c r="R3555" t="s">
        <v>856</v>
      </c>
      <c r="S3555">
        <v>1000</v>
      </c>
      <c r="T3555" t="s">
        <v>4240</v>
      </c>
      <c r="U3555">
        <v>379</v>
      </c>
      <c r="V3555">
        <v>0</v>
      </c>
      <c r="W3555">
        <v>18947</v>
      </c>
      <c r="X3555">
        <v>4</v>
      </c>
      <c r="Y3555">
        <v>29341</v>
      </c>
      <c r="Z3555">
        <v>149</v>
      </c>
      <c r="AA3555">
        <v>93</v>
      </c>
      <c r="AB3555" t="s">
        <v>17088</v>
      </c>
    </row>
    <row r="3556" spans="1:28" x14ac:dyDescent="0.3">
      <c r="A3556" s="4" t="s">
        <v>17090</v>
      </c>
      <c r="B3556" t="s">
        <v>67</v>
      </c>
      <c r="C3556" t="s">
        <v>793</v>
      </c>
      <c r="D3556" t="s">
        <v>58</v>
      </c>
      <c r="E3556">
        <v>1999</v>
      </c>
      <c r="F3556">
        <v>96</v>
      </c>
      <c r="G3556" t="s">
        <v>2508</v>
      </c>
      <c r="H3556" t="s">
        <v>17092</v>
      </c>
      <c r="I3556" s="4">
        <v>6000000</v>
      </c>
      <c r="J3556" s="4">
        <v>4394936</v>
      </c>
      <c r="K3556">
        <v>5.3</v>
      </c>
      <c r="L3556">
        <v>2.35</v>
      </c>
      <c r="M3556" t="s">
        <v>69</v>
      </c>
      <c r="N3556" t="s">
        <v>17089</v>
      </c>
      <c r="O3556">
        <v>3</v>
      </c>
      <c r="P3556" t="s">
        <v>2495</v>
      </c>
      <c r="Q3556">
        <v>4000</v>
      </c>
      <c r="R3556" t="s">
        <v>4645</v>
      </c>
      <c r="S3556">
        <v>812</v>
      </c>
      <c r="T3556" t="s">
        <v>17091</v>
      </c>
      <c r="U3556">
        <v>353</v>
      </c>
      <c r="V3556">
        <v>901</v>
      </c>
      <c r="W3556">
        <v>5668</v>
      </c>
      <c r="X3556">
        <v>1</v>
      </c>
      <c r="Y3556">
        <v>11439</v>
      </c>
      <c r="Z3556">
        <v>35</v>
      </c>
      <c r="AA3556">
        <v>190</v>
      </c>
      <c r="AB3556" t="s">
        <v>17093</v>
      </c>
    </row>
    <row r="3557" spans="1:28" x14ac:dyDescent="0.3">
      <c r="A3557" s="4" t="s">
        <v>24128</v>
      </c>
      <c r="B3557" t="s">
        <v>67</v>
      </c>
      <c r="C3557" t="s">
        <v>68</v>
      </c>
      <c r="D3557" t="s">
        <v>58</v>
      </c>
      <c r="E3557" t="s">
        <v>24161</v>
      </c>
      <c r="F3557">
        <v>44</v>
      </c>
      <c r="G3557" t="s">
        <v>3097</v>
      </c>
      <c r="H3557" t="s">
        <v>17095</v>
      </c>
      <c r="I3557" s="4" t="s">
        <v>24161</v>
      </c>
      <c r="J3557" s="4" t="s">
        <v>24161</v>
      </c>
      <c r="K3557">
        <v>8.4</v>
      </c>
      <c r="L3557">
        <v>1.78</v>
      </c>
      <c r="M3557" t="s">
        <v>1150</v>
      </c>
      <c r="N3557" t="s">
        <v>24161</v>
      </c>
      <c r="O3557" t="s">
        <v>24161</v>
      </c>
      <c r="P3557" t="s">
        <v>8989</v>
      </c>
      <c r="Q3557">
        <v>937</v>
      </c>
      <c r="R3557" t="s">
        <v>17094</v>
      </c>
      <c r="S3557">
        <v>828</v>
      </c>
      <c r="T3557" t="s">
        <v>5750</v>
      </c>
      <c r="U3557">
        <v>724</v>
      </c>
      <c r="V3557">
        <v>0</v>
      </c>
      <c r="W3557">
        <v>3318</v>
      </c>
      <c r="X3557">
        <v>1</v>
      </c>
      <c r="Y3557">
        <v>55524</v>
      </c>
      <c r="Z3557">
        <v>47</v>
      </c>
      <c r="AA3557">
        <v>315</v>
      </c>
      <c r="AB3557" t="s">
        <v>17096</v>
      </c>
    </row>
    <row r="3558" spans="1:28" x14ac:dyDescent="0.3">
      <c r="A3558" s="4" t="s">
        <v>17099</v>
      </c>
      <c r="B3558" t="s">
        <v>67</v>
      </c>
      <c r="C3558" t="s">
        <v>68</v>
      </c>
      <c r="D3558" t="s">
        <v>58</v>
      </c>
      <c r="E3558">
        <v>2001</v>
      </c>
      <c r="F3558">
        <v>95</v>
      </c>
      <c r="G3558" t="s">
        <v>2460</v>
      </c>
      <c r="H3558" t="s">
        <v>17100</v>
      </c>
      <c r="I3558" s="4">
        <v>6000000</v>
      </c>
      <c r="J3558" s="4">
        <v>3029081</v>
      </c>
      <c r="K3558">
        <v>7.8</v>
      </c>
      <c r="L3558">
        <v>1.85</v>
      </c>
      <c r="M3558" t="s">
        <v>612</v>
      </c>
      <c r="N3558" t="s">
        <v>17097</v>
      </c>
      <c r="O3558">
        <v>263</v>
      </c>
      <c r="P3558" t="s">
        <v>17097</v>
      </c>
      <c r="Q3558">
        <v>263</v>
      </c>
      <c r="R3558" t="s">
        <v>17098</v>
      </c>
      <c r="S3558">
        <v>261</v>
      </c>
      <c r="T3558" t="s">
        <v>7995</v>
      </c>
      <c r="U3558">
        <v>179</v>
      </c>
      <c r="V3558">
        <v>0</v>
      </c>
      <c r="W3558">
        <v>993</v>
      </c>
      <c r="X3558">
        <v>0</v>
      </c>
      <c r="Y3558">
        <v>26300</v>
      </c>
      <c r="Z3558">
        <v>108</v>
      </c>
      <c r="AA3558">
        <v>231</v>
      </c>
      <c r="AB3558" t="s">
        <v>17101</v>
      </c>
    </row>
    <row r="3559" spans="1:28" x14ac:dyDescent="0.3">
      <c r="A3559" s="4" t="s">
        <v>17103</v>
      </c>
      <c r="B3559" t="s">
        <v>67</v>
      </c>
      <c r="C3559" t="s">
        <v>68</v>
      </c>
      <c r="D3559" t="s">
        <v>58</v>
      </c>
      <c r="E3559">
        <v>1993</v>
      </c>
      <c r="F3559">
        <v>99</v>
      </c>
      <c r="G3559" t="s">
        <v>803</v>
      </c>
      <c r="H3559" t="s">
        <v>17105</v>
      </c>
      <c r="I3559" s="4">
        <v>6000000</v>
      </c>
      <c r="J3559" s="4">
        <v>3273588</v>
      </c>
      <c r="K3559">
        <v>6.7</v>
      </c>
      <c r="L3559">
        <v>1.85</v>
      </c>
      <c r="M3559" t="s">
        <v>69</v>
      </c>
      <c r="N3559" t="s">
        <v>12415</v>
      </c>
      <c r="O3559">
        <v>23</v>
      </c>
      <c r="P3559" t="s">
        <v>8962</v>
      </c>
      <c r="Q3559">
        <v>97</v>
      </c>
      <c r="R3559" t="s">
        <v>17102</v>
      </c>
      <c r="S3559">
        <v>91</v>
      </c>
      <c r="T3559" t="s">
        <v>17104</v>
      </c>
      <c r="U3559">
        <v>82</v>
      </c>
      <c r="V3559">
        <v>0</v>
      </c>
      <c r="W3559">
        <v>382</v>
      </c>
      <c r="X3559">
        <v>1</v>
      </c>
      <c r="Y3559">
        <v>4195</v>
      </c>
      <c r="Z3559">
        <v>17</v>
      </c>
      <c r="AA3559">
        <v>50</v>
      </c>
      <c r="AB3559" t="s">
        <v>17106</v>
      </c>
    </row>
    <row r="3560" spans="1:28" x14ac:dyDescent="0.3">
      <c r="A3560" s="4" t="s">
        <v>17110</v>
      </c>
      <c r="B3560" t="s">
        <v>67</v>
      </c>
      <c r="C3560" t="s">
        <v>68</v>
      </c>
      <c r="D3560" t="s">
        <v>58</v>
      </c>
      <c r="E3560">
        <v>2015</v>
      </c>
      <c r="F3560">
        <v>93</v>
      </c>
      <c r="G3560" t="s">
        <v>6131</v>
      </c>
      <c r="H3560" t="s">
        <v>17112</v>
      </c>
      <c r="I3560" s="4" t="s">
        <v>24161</v>
      </c>
      <c r="J3560" s="4" t="s">
        <v>24161</v>
      </c>
      <c r="K3560">
        <v>5.4</v>
      </c>
      <c r="L3560">
        <v>2.35</v>
      </c>
      <c r="M3560" t="s">
        <v>24161</v>
      </c>
      <c r="N3560" t="s">
        <v>17107</v>
      </c>
      <c r="O3560">
        <v>10</v>
      </c>
      <c r="P3560" t="s">
        <v>17109</v>
      </c>
      <c r="Q3560">
        <v>397</v>
      </c>
      <c r="R3560" t="s">
        <v>17108</v>
      </c>
      <c r="S3560">
        <v>77</v>
      </c>
      <c r="T3560" t="s">
        <v>17111</v>
      </c>
      <c r="U3560">
        <v>34</v>
      </c>
      <c r="V3560">
        <v>84</v>
      </c>
      <c r="W3560">
        <v>546</v>
      </c>
      <c r="X3560">
        <v>0</v>
      </c>
      <c r="Y3560">
        <v>522</v>
      </c>
      <c r="Z3560">
        <v>12</v>
      </c>
      <c r="AA3560">
        <v>5</v>
      </c>
      <c r="AB3560" t="s">
        <v>17113</v>
      </c>
    </row>
    <row r="3561" spans="1:28" x14ac:dyDescent="0.3">
      <c r="A3561" s="4" t="s">
        <v>17114</v>
      </c>
      <c r="B3561" t="s">
        <v>67</v>
      </c>
      <c r="C3561" t="s">
        <v>68</v>
      </c>
      <c r="D3561" t="s">
        <v>58</v>
      </c>
      <c r="E3561">
        <v>2003</v>
      </c>
      <c r="F3561">
        <v>99</v>
      </c>
      <c r="G3561" t="s">
        <v>6516</v>
      </c>
      <c r="H3561" t="s">
        <v>17115</v>
      </c>
      <c r="I3561" s="4">
        <v>6000000</v>
      </c>
      <c r="J3561" s="4">
        <v>2207975</v>
      </c>
      <c r="K3561">
        <v>7.2</v>
      </c>
      <c r="L3561">
        <v>2.35</v>
      </c>
      <c r="M3561" t="s">
        <v>69</v>
      </c>
      <c r="N3561" t="s">
        <v>11124</v>
      </c>
      <c r="O3561">
        <v>53</v>
      </c>
      <c r="P3561" t="s">
        <v>1456</v>
      </c>
      <c r="Q3561">
        <v>4000</v>
      </c>
      <c r="R3561" t="s">
        <v>1007</v>
      </c>
      <c r="S3561">
        <v>3000</v>
      </c>
      <c r="T3561" t="s">
        <v>7930</v>
      </c>
      <c r="U3561">
        <v>491</v>
      </c>
      <c r="V3561">
        <v>0</v>
      </c>
      <c r="W3561">
        <v>8297</v>
      </c>
      <c r="X3561">
        <v>0</v>
      </c>
      <c r="Y3561">
        <v>28855</v>
      </c>
      <c r="Z3561">
        <v>129</v>
      </c>
      <c r="AA3561">
        <v>190</v>
      </c>
      <c r="AB3561" t="s">
        <v>17116</v>
      </c>
    </row>
    <row r="3562" spans="1:28" x14ac:dyDescent="0.3">
      <c r="A3562" s="4" t="s">
        <v>17119</v>
      </c>
      <c r="B3562" t="s">
        <v>67</v>
      </c>
      <c r="C3562" t="s">
        <v>68</v>
      </c>
      <c r="D3562" t="s">
        <v>58</v>
      </c>
      <c r="E3562">
        <v>2001</v>
      </c>
      <c r="F3562">
        <v>95</v>
      </c>
      <c r="G3562" t="s">
        <v>5319</v>
      </c>
      <c r="H3562" t="s">
        <v>17121</v>
      </c>
      <c r="I3562" s="4">
        <v>6000000</v>
      </c>
      <c r="J3562" s="4">
        <v>2025238</v>
      </c>
      <c r="K3562">
        <v>5.8</v>
      </c>
      <c r="L3562">
        <v>1.85</v>
      </c>
      <c r="M3562" t="s">
        <v>612</v>
      </c>
      <c r="N3562" t="s">
        <v>17117</v>
      </c>
      <c r="O3562">
        <v>8</v>
      </c>
      <c r="P3562" t="s">
        <v>3448</v>
      </c>
      <c r="Q3562">
        <v>244</v>
      </c>
      <c r="R3562" t="s">
        <v>17118</v>
      </c>
      <c r="S3562">
        <v>230</v>
      </c>
      <c r="T3562" t="s">
        <v>17120</v>
      </c>
      <c r="U3562">
        <v>15</v>
      </c>
      <c r="V3562">
        <v>289</v>
      </c>
      <c r="W3562">
        <v>489</v>
      </c>
      <c r="X3562">
        <v>3</v>
      </c>
      <c r="Y3562">
        <v>9589</v>
      </c>
      <c r="Z3562">
        <v>84</v>
      </c>
      <c r="AA3562">
        <v>105</v>
      </c>
      <c r="AB3562" t="s">
        <v>17122</v>
      </c>
    </row>
    <row r="3563" spans="1:28" x14ac:dyDescent="0.3">
      <c r="A3563" s="4" t="s">
        <v>17124</v>
      </c>
      <c r="B3563" t="s">
        <v>67</v>
      </c>
      <c r="C3563" t="s">
        <v>68</v>
      </c>
      <c r="D3563" t="s">
        <v>58</v>
      </c>
      <c r="E3563">
        <v>2001</v>
      </c>
      <c r="F3563">
        <v>84</v>
      </c>
      <c r="G3563" t="s">
        <v>4085</v>
      </c>
      <c r="H3563" t="s">
        <v>17126</v>
      </c>
      <c r="I3563" s="4" t="s">
        <v>24161</v>
      </c>
      <c r="J3563" s="4">
        <v>1028337</v>
      </c>
      <c r="K3563">
        <v>6.4</v>
      </c>
      <c r="L3563">
        <v>1.85</v>
      </c>
      <c r="M3563" t="s">
        <v>612</v>
      </c>
      <c r="N3563" t="s">
        <v>17123</v>
      </c>
      <c r="O3563">
        <v>5</v>
      </c>
      <c r="P3563" t="s">
        <v>4145</v>
      </c>
      <c r="Q3563">
        <v>944</v>
      </c>
      <c r="R3563" t="s">
        <v>16145</v>
      </c>
      <c r="S3563">
        <v>257</v>
      </c>
      <c r="T3563" t="s">
        <v>17125</v>
      </c>
      <c r="U3563">
        <v>152</v>
      </c>
      <c r="V3563">
        <v>29</v>
      </c>
      <c r="W3563">
        <v>1407</v>
      </c>
      <c r="X3563">
        <v>2</v>
      </c>
      <c r="Y3563">
        <v>3413</v>
      </c>
      <c r="Z3563">
        <v>61</v>
      </c>
      <c r="AA3563">
        <v>78</v>
      </c>
      <c r="AB3563" t="s">
        <v>17127</v>
      </c>
    </row>
    <row r="3564" spans="1:28" x14ac:dyDescent="0.3">
      <c r="A3564" s="4" t="s">
        <v>17131</v>
      </c>
      <c r="B3564" t="s">
        <v>67</v>
      </c>
      <c r="C3564" t="s">
        <v>68</v>
      </c>
      <c r="D3564" t="s">
        <v>58</v>
      </c>
      <c r="E3564">
        <v>1969</v>
      </c>
      <c r="F3564">
        <v>144</v>
      </c>
      <c r="G3564" t="s">
        <v>163</v>
      </c>
      <c r="H3564" t="s">
        <v>17133</v>
      </c>
      <c r="I3564" s="4">
        <v>6244087</v>
      </c>
      <c r="J3564" s="4" t="s">
        <v>24161</v>
      </c>
      <c r="K3564">
        <v>8</v>
      </c>
      <c r="L3564">
        <v>2.35</v>
      </c>
      <c r="M3564" t="s">
        <v>612</v>
      </c>
      <c r="N3564" t="s">
        <v>17128</v>
      </c>
      <c r="O3564">
        <v>541</v>
      </c>
      <c r="P3564" t="s">
        <v>17130</v>
      </c>
      <c r="Q3564">
        <v>682</v>
      </c>
      <c r="R3564" t="s">
        <v>17129</v>
      </c>
      <c r="S3564">
        <v>288</v>
      </c>
      <c r="T3564" t="s">
        <v>17132</v>
      </c>
      <c r="U3564">
        <v>242</v>
      </c>
      <c r="V3564">
        <v>0</v>
      </c>
      <c r="W3564">
        <v>2379</v>
      </c>
      <c r="X3564">
        <v>1</v>
      </c>
      <c r="Y3564">
        <v>63192</v>
      </c>
      <c r="Z3564">
        <v>147</v>
      </c>
      <c r="AA3564">
        <v>287</v>
      </c>
      <c r="AB3564" t="s">
        <v>17134</v>
      </c>
    </row>
    <row r="3565" spans="1:28" x14ac:dyDescent="0.3">
      <c r="A3565" s="4" t="s">
        <v>17135</v>
      </c>
      <c r="B3565" t="s">
        <v>67</v>
      </c>
      <c r="C3565" t="s">
        <v>68</v>
      </c>
      <c r="D3565" t="s">
        <v>58</v>
      </c>
      <c r="E3565">
        <v>2008</v>
      </c>
      <c r="F3565">
        <v>99</v>
      </c>
      <c r="G3565" t="s">
        <v>1437</v>
      </c>
      <c r="H3565" t="s">
        <v>17136</v>
      </c>
      <c r="I3565" s="4">
        <v>6000000</v>
      </c>
      <c r="J3565" s="4">
        <v>2077046</v>
      </c>
      <c r="K3565">
        <v>7</v>
      </c>
      <c r="L3565">
        <v>2.35</v>
      </c>
      <c r="M3565" t="s">
        <v>612</v>
      </c>
      <c r="N3565" t="s">
        <v>8189</v>
      </c>
      <c r="O3565">
        <v>129</v>
      </c>
      <c r="P3565" t="s">
        <v>6766</v>
      </c>
      <c r="Q3565">
        <v>976</v>
      </c>
      <c r="R3565" t="s">
        <v>6856</v>
      </c>
      <c r="S3565">
        <v>617</v>
      </c>
      <c r="T3565" t="s">
        <v>8375</v>
      </c>
      <c r="U3565">
        <v>362</v>
      </c>
      <c r="V3565">
        <v>0</v>
      </c>
      <c r="W3565">
        <v>2748</v>
      </c>
      <c r="X3565">
        <v>2</v>
      </c>
      <c r="Y3565">
        <v>27266</v>
      </c>
      <c r="Z3565">
        <v>147</v>
      </c>
      <c r="AA3565">
        <v>75</v>
      </c>
      <c r="AB3565" t="s">
        <v>17137</v>
      </c>
    </row>
    <row r="3566" spans="1:28" x14ac:dyDescent="0.3">
      <c r="A3566" s="4" t="s">
        <v>17142</v>
      </c>
      <c r="B3566" t="s">
        <v>67</v>
      </c>
      <c r="C3566" t="s">
        <v>86</v>
      </c>
      <c r="D3566" t="s">
        <v>24160</v>
      </c>
      <c r="E3566">
        <v>1979</v>
      </c>
      <c r="F3566">
        <v>110</v>
      </c>
      <c r="G3566" t="s">
        <v>17140</v>
      </c>
      <c r="H3566" t="s">
        <v>17144</v>
      </c>
      <c r="I3566" s="4">
        <v>6000000</v>
      </c>
      <c r="J3566" s="4" t="s">
        <v>24161</v>
      </c>
      <c r="K3566">
        <v>7</v>
      </c>
      <c r="L3566">
        <v>1.85</v>
      </c>
      <c r="M3566" t="s">
        <v>122</v>
      </c>
      <c r="N3566" t="s">
        <v>17138</v>
      </c>
      <c r="O3566">
        <v>735</v>
      </c>
      <c r="P3566" t="s">
        <v>17141</v>
      </c>
      <c r="Q3566">
        <v>187</v>
      </c>
      <c r="R3566" t="s">
        <v>17139</v>
      </c>
      <c r="S3566">
        <v>34</v>
      </c>
      <c r="T3566" t="s">
        <v>17143</v>
      </c>
      <c r="U3566">
        <v>20</v>
      </c>
      <c r="V3566">
        <v>643</v>
      </c>
      <c r="W3566">
        <v>297</v>
      </c>
      <c r="X3566">
        <v>2</v>
      </c>
      <c r="Y3566">
        <v>11623</v>
      </c>
      <c r="Z3566">
        <v>23</v>
      </c>
      <c r="AA3566">
        <v>50</v>
      </c>
      <c r="AB3566" t="s">
        <v>17145</v>
      </c>
    </row>
    <row r="3567" spans="1:28" x14ac:dyDescent="0.3">
      <c r="A3567" s="4" t="s">
        <v>17147</v>
      </c>
      <c r="B3567" t="s">
        <v>67</v>
      </c>
      <c r="C3567" t="s">
        <v>86</v>
      </c>
      <c r="D3567" t="s">
        <v>58</v>
      </c>
      <c r="E3567">
        <v>2002</v>
      </c>
      <c r="F3567">
        <v>97</v>
      </c>
      <c r="G3567" t="s">
        <v>19</v>
      </c>
      <c r="H3567" t="s">
        <v>17149</v>
      </c>
      <c r="I3567" s="4" t="s">
        <v>24161</v>
      </c>
      <c r="J3567" s="4">
        <v>267194</v>
      </c>
      <c r="K3567">
        <v>6.7</v>
      </c>
      <c r="L3567">
        <v>1.85</v>
      </c>
      <c r="M3567" t="s">
        <v>612</v>
      </c>
      <c r="N3567" t="s">
        <v>16592</v>
      </c>
      <c r="O3567">
        <v>159</v>
      </c>
      <c r="P3567" t="s">
        <v>99</v>
      </c>
      <c r="Q3567">
        <v>631</v>
      </c>
      <c r="R3567" t="s">
        <v>17146</v>
      </c>
      <c r="S3567">
        <v>104</v>
      </c>
      <c r="T3567" t="s">
        <v>17148</v>
      </c>
      <c r="U3567">
        <v>53</v>
      </c>
      <c r="V3567">
        <v>605</v>
      </c>
      <c r="W3567">
        <v>841</v>
      </c>
      <c r="X3567">
        <v>0</v>
      </c>
      <c r="Y3567">
        <v>6906</v>
      </c>
      <c r="Z3567">
        <v>75</v>
      </c>
      <c r="AA3567">
        <v>111</v>
      </c>
      <c r="AB3567" t="s">
        <v>17150</v>
      </c>
    </row>
    <row r="3568" spans="1:28" x14ac:dyDescent="0.3">
      <c r="A3568" s="4" t="s">
        <v>17153</v>
      </c>
      <c r="B3568" t="s">
        <v>67</v>
      </c>
      <c r="C3568" t="s">
        <v>68</v>
      </c>
      <c r="D3568" t="s">
        <v>58</v>
      </c>
      <c r="E3568">
        <v>1991</v>
      </c>
      <c r="F3568">
        <v>107</v>
      </c>
      <c r="G3568" t="s">
        <v>61</v>
      </c>
      <c r="H3568" t="s">
        <v>17155</v>
      </c>
      <c r="I3568" s="4">
        <v>6000000</v>
      </c>
      <c r="J3568" s="4">
        <v>869325</v>
      </c>
      <c r="K3568">
        <v>3.8</v>
      </c>
      <c r="L3568">
        <v>1.85</v>
      </c>
      <c r="M3568" t="s">
        <v>69</v>
      </c>
      <c r="N3568" t="s">
        <v>17151</v>
      </c>
      <c r="O3568">
        <v>0</v>
      </c>
      <c r="P3568" t="s">
        <v>17152</v>
      </c>
      <c r="Q3568">
        <v>721</v>
      </c>
      <c r="R3568" t="s">
        <v>5784</v>
      </c>
      <c r="S3568">
        <v>514</v>
      </c>
      <c r="T3568" t="s">
        <v>17154</v>
      </c>
      <c r="U3568">
        <v>284</v>
      </c>
      <c r="V3568">
        <v>125</v>
      </c>
      <c r="W3568">
        <v>2000</v>
      </c>
      <c r="X3568">
        <v>2</v>
      </c>
      <c r="Y3568">
        <v>2281</v>
      </c>
      <c r="Z3568">
        <v>17</v>
      </c>
      <c r="AA3568">
        <v>16</v>
      </c>
      <c r="AB3568" t="s">
        <v>17156</v>
      </c>
    </row>
    <row r="3569" spans="1:28" x14ac:dyDescent="0.3">
      <c r="A3569" s="4" t="s">
        <v>17159</v>
      </c>
      <c r="B3569" t="s">
        <v>67</v>
      </c>
      <c r="C3569" t="s">
        <v>68</v>
      </c>
      <c r="D3569" t="s">
        <v>58</v>
      </c>
      <c r="E3569">
        <v>2010</v>
      </c>
      <c r="F3569">
        <v>90</v>
      </c>
      <c r="G3569" t="s">
        <v>1655</v>
      </c>
      <c r="H3569" t="s">
        <v>17161</v>
      </c>
      <c r="I3569" s="4">
        <v>6000000</v>
      </c>
      <c r="J3569" s="4">
        <v>399611</v>
      </c>
      <c r="K3569">
        <v>5.7</v>
      </c>
      <c r="L3569">
        <v>1.85</v>
      </c>
      <c r="M3569" t="s">
        <v>122</v>
      </c>
      <c r="N3569" t="s">
        <v>17157</v>
      </c>
      <c r="O3569">
        <v>11</v>
      </c>
      <c r="P3569" t="s">
        <v>6443</v>
      </c>
      <c r="Q3569">
        <v>767</v>
      </c>
      <c r="R3569" t="s">
        <v>17158</v>
      </c>
      <c r="S3569">
        <v>529</v>
      </c>
      <c r="T3569" t="s">
        <v>17160</v>
      </c>
      <c r="U3569">
        <v>316</v>
      </c>
      <c r="V3569">
        <v>0</v>
      </c>
      <c r="W3569">
        <v>2370</v>
      </c>
      <c r="X3569">
        <v>2</v>
      </c>
      <c r="Y3569">
        <v>1245</v>
      </c>
      <c r="Z3569">
        <v>16</v>
      </c>
      <c r="AA3569">
        <v>29</v>
      </c>
      <c r="AB3569" t="s">
        <v>17162</v>
      </c>
    </row>
    <row r="3570" spans="1:28" x14ac:dyDescent="0.3">
      <c r="A3570" s="4" t="s">
        <v>17164</v>
      </c>
      <c r="B3570" t="s">
        <v>1486</v>
      </c>
      <c r="C3570" t="s">
        <v>1487</v>
      </c>
      <c r="D3570" t="s">
        <v>58</v>
      </c>
      <c r="E3570">
        <v>2003</v>
      </c>
      <c r="F3570">
        <v>104</v>
      </c>
      <c r="G3570" t="s">
        <v>19</v>
      </c>
      <c r="H3570" t="s">
        <v>17166</v>
      </c>
      <c r="I3570" s="4" t="s">
        <v>24161</v>
      </c>
      <c r="J3570" s="4">
        <v>181798</v>
      </c>
      <c r="K3570">
        <v>6.6</v>
      </c>
      <c r="L3570">
        <v>1.66</v>
      </c>
      <c r="M3570" t="s">
        <v>612</v>
      </c>
      <c r="N3570" t="s">
        <v>15258</v>
      </c>
      <c r="O3570">
        <v>324</v>
      </c>
      <c r="P3570" t="s">
        <v>10009</v>
      </c>
      <c r="Q3570">
        <v>173</v>
      </c>
      <c r="R3570" t="s">
        <v>17163</v>
      </c>
      <c r="S3570">
        <v>67</v>
      </c>
      <c r="T3570" t="s">
        <v>17165</v>
      </c>
      <c r="U3570">
        <v>27</v>
      </c>
      <c r="V3570">
        <v>52</v>
      </c>
      <c r="W3570">
        <v>282</v>
      </c>
      <c r="X3570">
        <v>5</v>
      </c>
      <c r="Y3570">
        <v>2591</v>
      </c>
      <c r="Z3570">
        <v>60</v>
      </c>
      <c r="AA3570">
        <v>36</v>
      </c>
      <c r="AB3570" t="s">
        <v>17167</v>
      </c>
    </row>
    <row r="3571" spans="1:28" x14ac:dyDescent="0.3">
      <c r="A3571" s="4" t="s">
        <v>17168</v>
      </c>
      <c r="B3571" t="s">
        <v>67</v>
      </c>
      <c r="C3571" t="s">
        <v>68</v>
      </c>
      <c r="D3571" t="s">
        <v>58</v>
      </c>
      <c r="E3571">
        <v>2009</v>
      </c>
      <c r="F3571">
        <v>96</v>
      </c>
      <c r="G3571" t="s">
        <v>241</v>
      </c>
      <c r="H3571" t="s">
        <v>17170</v>
      </c>
      <c r="I3571" s="4">
        <v>6000000</v>
      </c>
      <c r="J3571" s="4">
        <v>115862</v>
      </c>
      <c r="K3571">
        <v>6.7</v>
      </c>
      <c r="L3571">
        <v>2.35</v>
      </c>
      <c r="M3571" t="s">
        <v>612</v>
      </c>
      <c r="N3571" t="s">
        <v>11020</v>
      </c>
      <c r="O3571">
        <v>19</v>
      </c>
      <c r="P3571" t="s">
        <v>1425</v>
      </c>
      <c r="Q3571">
        <v>1000</v>
      </c>
      <c r="R3571" t="s">
        <v>873</v>
      </c>
      <c r="S3571">
        <v>943</v>
      </c>
      <c r="T3571" t="s">
        <v>17169</v>
      </c>
      <c r="U3571">
        <v>71</v>
      </c>
      <c r="V3571">
        <v>0</v>
      </c>
      <c r="W3571">
        <v>2163</v>
      </c>
      <c r="X3571">
        <v>2</v>
      </c>
      <c r="Y3571">
        <v>7394</v>
      </c>
      <c r="Z3571">
        <v>63</v>
      </c>
      <c r="AA3571">
        <v>50</v>
      </c>
      <c r="AB3571" t="s">
        <v>17171</v>
      </c>
    </row>
    <row r="3572" spans="1:28" x14ac:dyDescent="0.3">
      <c r="A3572" s="4" t="s">
        <v>17172</v>
      </c>
      <c r="B3572" t="s">
        <v>67</v>
      </c>
      <c r="C3572" t="s">
        <v>918</v>
      </c>
      <c r="D3572" t="s">
        <v>24161</v>
      </c>
      <c r="E3572">
        <v>2011</v>
      </c>
      <c r="F3572">
        <v>104</v>
      </c>
      <c r="G3572" t="s">
        <v>6516</v>
      </c>
      <c r="H3572" t="s">
        <v>17174</v>
      </c>
      <c r="I3572" s="4">
        <v>6000000</v>
      </c>
      <c r="J3572" s="4">
        <v>1346503</v>
      </c>
      <c r="K3572">
        <v>6.1</v>
      </c>
      <c r="L3572">
        <v>2.35</v>
      </c>
      <c r="M3572" t="s">
        <v>69</v>
      </c>
      <c r="N3572" t="s">
        <v>4625</v>
      </c>
      <c r="O3572">
        <v>61</v>
      </c>
      <c r="P3572" t="s">
        <v>313</v>
      </c>
      <c r="Q3572">
        <v>974</v>
      </c>
      <c r="R3572" t="s">
        <v>531</v>
      </c>
      <c r="S3572">
        <v>595</v>
      </c>
      <c r="T3572" t="s">
        <v>17173</v>
      </c>
      <c r="U3572">
        <v>451</v>
      </c>
      <c r="V3572">
        <v>0</v>
      </c>
      <c r="W3572">
        <v>2430</v>
      </c>
      <c r="X3572">
        <v>0</v>
      </c>
      <c r="Y3572">
        <v>3024</v>
      </c>
      <c r="Z3572">
        <v>56</v>
      </c>
      <c r="AA3572">
        <v>22</v>
      </c>
      <c r="AB3572" t="s">
        <v>17175</v>
      </c>
    </row>
    <row r="3573" spans="1:28" x14ac:dyDescent="0.3">
      <c r="A3573" s="4" t="s">
        <v>17177</v>
      </c>
      <c r="B3573" t="s">
        <v>67</v>
      </c>
      <c r="C3573" t="s">
        <v>68</v>
      </c>
      <c r="D3573" t="s">
        <v>58</v>
      </c>
      <c r="E3573">
        <v>2006</v>
      </c>
      <c r="F3573">
        <v>97</v>
      </c>
      <c r="G3573" t="s">
        <v>241</v>
      </c>
      <c r="H3573" t="s">
        <v>17179</v>
      </c>
      <c r="I3573" s="4">
        <v>6000000</v>
      </c>
      <c r="J3573" s="4">
        <v>117560</v>
      </c>
      <c r="K3573">
        <v>6.2</v>
      </c>
      <c r="L3573">
        <v>1.85</v>
      </c>
      <c r="M3573" t="s">
        <v>612</v>
      </c>
      <c r="N3573" t="s">
        <v>8081</v>
      </c>
      <c r="O3573">
        <v>781</v>
      </c>
      <c r="P3573" t="s">
        <v>1524</v>
      </c>
      <c r="Q3573">
        <v>596</v>
      </c>
      <c r="R3573" t="s">
        <v>17176</v>
      </c>
      <c r="S3573">
        <v>206</v>
      </c>
      <c r="T3573" t="s">
        <v>17178</v>
      </c>
      <c r="U3573">
        <v>90</v>
      </c>
      <c r="V3573">
        <v>224</v>
      </c>
      <c r="W3573">
        <v>1081</v>
      </c>
      <c r="X3573">
        <v>0</v>
      </c>
      <c r="Y3573">
        <v>2330</v>
      </c>
      <c r="Z3573">
        <v>36</v>
      </c>
      <c r="AA3573">
        <v>29</v>
      </c>
      <c r="AB3573" t="s">
        <v>17180</v>
      </c>
    </row>
    <row r="3574" spans="1:28" x14ac:dyDescent="0.3">
      <c r="A3574" s="4" t="s">
        <v>17181</v>
      </c>
      <c r="B3574" t="s">
        <v>67</v>
      </c>
      <c r="C3574" t="s">
        <v>86</v>
      </c>
      <c r="D3574" t="s">
        <v>58</v>
      </c>
      <c r="E3574">
        <v>2001</v>
      </c>
      <c r="F3574">
        <v>107</v>
      </c>
      <c r="G3574" t="s">
        <v>4271</v>
      </c>
      <c r="H3574" t="s">
        <v>17183</v>
      </c>
      <c r="I3574" s="4">
        <v>6000000</v>
      </c>
      <c r="J3574" s="4">
        <v>54606</v>
      </c>
      <c r="K3574">
        <v>6.2</v>
      </c>
      <c r="L3574">
        <v>2.35</v>
      </c>
      <c r="M3574" t="s">
        <v>69</v>
      </c>
      <c r="N3574" t="s">
        <v>13088</v>
      </c>
      <c r="O3574">
        <v>11</v>
      </c>
      <c r="P3574" t="s">
        <v>203</v>
      </c>
      <c r="Q3574">
        <v>773</v>
      </c>
      <c r="R3574" t="s">
        <v>2038</v>
      </c>
      <c r="S3574">
        <v>766</v>
      </c>
      <c r="T3574" t="s">
        <v>17182</v>
      </c>
      <c r="U3574">
        <v>419</v>
      </c>
      <c r="V3574">
        <v>30</v>
      </c>
      <c r="W3574">
        <v>2440</v>
      </c>
      <c r="X3574">
        <v>0</v>
      </c>
      <c r="Y3574">
        <v>1940</v>
      </c>
      <c r="Z3574">
        <v>47</v>
      </c>
      <c r="AA3574">
        <v>34</v>
      </c>
      <c r="AB3574" t="s">
        <v>17184</v>
      </c>
    </row>
    <row r="3575" spans="1:28" x14ac:dyDescent="0.3">
      <c r="A3575" s="4" t="s">
        <v>17186</v>
      </c>
      <c r="B3575" t="s">
        <v>67</v>
      </c>
      <c r="C3575" t="s">
        <v>68</v>
      </c>
      <c r="D3575" t="s">
        <v>58</v>
      </c>
      <c r="E3575">
        <v>1977</v>
      </c>
      <c r="F3575">
        <v>117</v>
      </c>
      <c r="G3575" t="s">
        <v>19</v>
      </c>
      <c r="H3575" t="s">
        <v>17187</v>
      </c>
      <c r="I3575" s="4">
        <v>7840000</v>
      </c>
      <c r="J3575" s="4" t="s">
        <v>24161</v>
      </c>
      <c r="K3575">
        <v>7.4</v>
      </c>
      <c r="L3575">
        <v>1.85</v>
      </c>
      <c r="M3575" t="s">
        <v>122</v>
      </c>
      <c r="N3575" t="s">
        <v>17185</v>
      </c>
      <c r="O3575">
        <v>160</v>
      </c>
      <c r="P3575" t="s">
        <v>2395</v>
      </c>
      <c r="Q3575">
        <v>11000</v>
      </c>
      <c r="R3575" t="s">
        <v>5739</v>
      </c>
      <c r="S3575">
        <v>949</v>
      </c>
      <c r="T3575" t="s">
        <v>2553</v>
      </c>
      <c r="U3575">
        <v>898</v>
      </c>
      <c r="V3575">
        <v>733</v>
      </c>
      <c r="W3575">
        <v>15604</v>
      </c>
      <c r="X3575">
        <v>2</v>
      </c>
      <c r="Y3575">
        <v>6454</v>
      </c>
      <c r="Z3575">
        <v>38</v>
      </c>
      <c r="AA3575">
        <v>44</v>
      </c>
      <c r="AB3575" t="s">
        <v>17188</v>
      </c>
    </row>
    <row r="3576" spans="1:28" x14ac:dyDescent="0.3">
      <c r="A3576" s="4" t="s">
        <v>17190</v>
      </c>
      <c r="B3576" t="s">
        <v>67</v>
      </c>
      <c r="C3576" t="s">
        <v>68</v>
      </c>
      <c r="D3576" t="s">
        <v>58</v>
      </c>
      <c r="E3576">
        <v>2008</v>
      </c>
      <c r="F3576">
        <v>85</v>
      </c>
      <c r="G3576" t="s">
        <v>10</v>
      </c>
      <c r="H3576" t="s">
        <v>17191</v>
      </c>
      <c r="I3576" s="4">
        <v>6000000</v>
      </c>
      <c r="J3576" s="4">
        <v>36497</v>
      </c>
      <c r="K3576">
        <v>4.7</v>
      </c>
      <c r="L3576">
        <v>1.85</v>
      </c>
      <c r="M3576" t="s">
        <v>612</v>
      </c>
      <c r="N3576" t="s">
        <v>17189</v>
      </c>
      <c r="O3576">
        <v>0</v>
      </c>
      <c r="P3576" t="s">
        <v>687</v>
      </c>
      <c r="Q3576">
        <v>11000</v>
      </c>
      <c r="R3576" t="s">
        <v>1342</v>
      </c>
      <c r="S3576">
        <v>826</v>
      </c>
      <c r="T3576" t="s">
        <v>13779</v>
      </c>
      <c r="U3576">
        <v>499</v>
      </c>
      <c r="V3576">
        <v>850</v>
      </c>
      <c r="W3576">
        <v>14599</v>
      </c>
      <c r="X3576">
        <v>0</v>
      </c>
      <c r="Y3576">
        <v>7367</v>
      </c>
      <c r="Z3576">
        <v>26</v>
      </c>
      <c r="AA3576">
        <v>37</v>
      </c>
      <c r="AB3576" t="s">
        <v>17192</v>
      </c>
    </row>
    <row r="3577" spans="1:28" x14ac:dyDescent="0.3">
      <c r="A3577" s="4" t="s">
        <v>17195</v>
      </c>
      <c r="B3577" t="s">
        <v>67</v>
      </c>
      <c r="C3577" t="s">
        <v>68</v>
      </c>
      <c r="D3577" t="s">
        <v>24160</v>
      </c>
      <c r="E3577">
        <v>2006</v>
      </c>
      <c r="F3577">
        <v>152</v>
      </c>
      <c r="G3577" t="s">
        <v>18</v>
      </c>
      <c r="H3577" t="s">
        <v>17197</v>
      </c>
      <c r="I3577" s="4" t="s">
        <v>24161</v>
      </c>
      <c r="J3577" s="4">
        <v>23807</v>
      </c>
      <c r="K3577">
        <v>8.3000000000000007</v>
      </c>
      <c r="L3577" t="s">
        <v>24161</v>
      </c>
      <c r="M3577" t="s">
        <v>5613</v>
      </c>
      <c r="N3577" t="s">
        <v>7736</v>
      </c>
      <c r="O3577">
        <v>194</v>
      </c>
      <c r="P3577" t="s">
        <v>17194</v>
      </c>
      <c r="Q3577">
        <v>103</v>
      </c>
      <c r="R3577" t="s">
        <v>17193</v>
      </c>
      <c r="S3577">
        <v>2</v>
      </c>
      <c r="T3577" t="s">
        <v>17196</v>
      </c>
      <c r="U3577">
        <v>0</v>
      </c>
      <c r="V3577">
        <v>570</v>
      </c>
      <c r="W3577">
        <v>105</v>
      </c>
      <c r="X3577">
        <v>0</v>
      </c>
      <c r="Y3577">
        <v>2143</v>
      </c>
      <c r="Z3577">
        <v>47</v>
      </c>
      <c r="AA3577">
        <v>29</v>
      </c>
      <c r="AB3577" t="s">
        <v>17198</v>
      </c>
    </row>
    <row r="3578" spans="1:28" x14ac:dyDescent="0.3">
      <c r="A3578" s="4" t="s">
        <v>17200</v>
      </c>
      <c r="B3578" t="s">
        <v>67</v>
      </c>
      <c r="C3578" t="s">
        <v>68</v>
      </c>
      <c r="D3578" t="s">
        <v>58</v>
      </c>
      <c r="E3578">
        <v>2003</v>
      </c>
      <c r="F3578">
        <v>85</v>
      </c>
      <c r="G3578" t="s">
        <v>9178</v>
      </c>
      <c r="H3578" t="s">
        <v>17201</v>
      </c>
      <c r="I3578" s="4">
        <v>6000000</v>
      </c>
      <c r="J3578" s="4" t="s">
        <v>24161</v>
      </c>
      <c r="K3578">
        <v>7.2</v>
      </c>
      <c r="L3578">
        <v>1.85</v>
      </c>
      <c r="M3578" t="s">
        <v>612</v>
      </c>
      <c r="N3578" t="s">
        <v>17199</v>
      </c>
      <c r="O3578">
        <v>9</v>
      </c>
      <c r="P3578" t="s">
        <v>5936</v>
      </c>
      <c r="Q3578">
        <v>861</v>
      </c>
      <c r="R3578" t="s">
        <v>16530</v>
      </c>
      <c r="S3578">
        <v>618</v>
      </c>
      <c r="T3578" t="s">
        <v>10002</v>
      </c>
      <c r="U3578">
        <v>407</v>
      </c>
      <c r="V3578">
        <v>0</v>
      </c>
      <c r="W3578">
        <v>2200</v>
      </c>
      <c r="X3578">
        <v>1</v>
      </c>
      <c r="Y3578">
        <v>38273</v>
      </c>
      <c r="Z3578">
        <v>68</v>
      </c>
      <c r="AA3578">
        <v>133</v>
      </c>
      <c r="AB3578" t="s">
        <v>17202</v>
      </c>
    </row>
    <row r="3579" spans="1:28" x14ac:dyDescent="0.3">
      <c r="A3579" s="4" t="s">
        <v>17205</v>
      </c>
      <c r="B3579" t="s">
        <v>67</v>
      </c>
      <c r="C3579" t="s">
        <v>68</v>
      </c>
      <c r="D3579" t="s">
        <v>58</v>
      </c>
      <c r="E3579">
        <v>1994</v>
      </c>
      <c r="F3579">
        <v>76</v>
      </c>
      <c r="G3579" t="s">
        <v>949</v>
      </c>
      <c r="H3579" t="s">
        <v>17206</v>
      </c>
      <c r="I3579" s="4">
        <v>8600000</v>
      </c>
      <c r="J3579" s="4" t="s">
        <v>24161</v>
      </c>
      <c r="K3579">
        <v>5.8</v>
      </c>
      <c r="L3579">
        <v>2.35</v>
      </c>
      <c r="M3579" t="s">
        <v>612</v>
      </c>
      <c r="N3579" t="s">
        <v>17203</v>
      </c>
      <c r="O3579">
        <v>17</v>
      </c>
      <c r="P3579" t="s">
        <v>17204</v>
      </c>
      <c r="Q3579">
        <v>636</v>
      </c>
      <c r="R3579" t="s">
        <v>14579</v>
      </c>
      <c r="S3579">
        <v>472</v>
      </c>
      <c r="T3579" t="s">
        <v>6816</v>
      </c>
      <c r="U3579">
        <v>259</v>
      </c>
      <c r="V3579">
        <v>176</v>
      </c>
      <c r="W3579">
        <v>2152</v>
      </c>
      <c r="X3579">
        <v>1</v>
      </c>
      <c r="Y3579">
        <v>2989</v>
      </c>
      <c r="Z3579">
        <v>19</v>
      </c>
      <c r="AA3579">
        <v>38</v>
      </c>
      <c r="AB3579" t="s">
        <v>17207</v>
      </c>
    </row>
    <row r="3580" spans="1:28" x14ac:dyDescent="0.3">
      <c r="A3580" s="4" t="s">
        <v>17209</v>
      </c>
      <c r="B3580" t="s">
        <v>67</v>
      </c>
      <c r="C3580" t="s">
        <v>68</v>
      </c>
      <c r="D3580" t="s">
        <v>58</v>
      </c>
      <c r="E3580">
        <v>2009</v>
      </c>
      <c r="F3580">
        <v>87</v>
      </c>
      <c r="G3580" t="s">
        <v>1943</v>
      </c>
      <c r="H3580" t="s">
        <v>17211</v>
      </c>
      <c r="I3580" s="4" t="s">
        <v>24161</v>
      </c>
      <c r="J3580" s="4" t="s">
        <v>24161</v>
      </c>
      <c r="K3580">
        <v>5.9</v>
      </c>
      <c r="L3580">
        <v>1.85</v>
      </c>
      <c r="M3580" t="s">
        <v>612</v>
      </c>
      <c r="N3580" t="s">
        <v>17208</v>
      </c>
      <c r="O3580">
        <v>2</v>
      </c>
      <c r="P3580" t="s">
        <v>5467</v>
      </c>
      <c r="Q3580">
        <v>592</v>
      </c>
      <c r="R3580" t="s">
        <v>5381</v>
      </c>
      <c r="S3580">
        <v>521</v>
      </c>
      <c r="T3580" t="s">
        <v>17210</v>
      </c>
      <c r="U3580">
        <v>99</v>
      </c>
      <c r="V3580">
        <v>275</v>
      </c>
      <c r="W3580">
        <v>1227</v>
      </c>
      <c r="X3580">
        <v>1</v>
      </c>
      <c r="Y3580">
        <v>2050</v>
      </c>
      <c r="Z3580">
        <v>39</v>
      </c>
      <c r="AA3580">
        <v>17</v>
      </c>
      <c r="AB3580" t="s">
        <v>17212</v>
      </c>
    </row>
    <row r="3581" spans="1:28" x14ac:dyDescent="0.3">
      <c r="A3581" s="4" t="s">
        <v>17213</v>
      </c>
      <c r="B3581" t="s">
        <v>67</v>
      </c>
      <c r="C3581" t="s">
        <v>68</v>
      </c>
      <c r="D3581" t="s">
        <v>58</v>
      </c>
      <c r="E3581">
        <v>2012</v>
      </c>
      <c r="F3581">
        <v>95</v>
      </c>
      <c r="G3581" t="s">
        <v>2144</v>
      </c>
      <c r="H3581" t="s">
        <v>17214</v>
      </c>
      <c r="I3581" s="4">
        <v>12000000</v>
      </c>
      <c r="J3581" s="4">
        <v>65804</v>
      </c>
      <c r="K3581">
        <v>6.3</v>
      </c>
      <c r="L3581">
        <v>2.35</v>
      </c>
      <c r="M3581" t="s">
        <v>612</v>
      </c>
      <c r="N3581" t="s">
        <v>13233</v>
      </c>
      <c r="O3581">
        <v>24</v>
      </c>
      <c r="P3581" t="s">
        <v>407</v>
      </c>
      <c r="Q3581">
        <v>16000</v>
      </c>
      <c r="R3581" t="s">
        <v>327</v>
      </c>
      <c r="S3581">
        <v>10000</v>
      </c>
      <c r="T3581" t="s">
        <v>5110</v>
      </c>
      <c r="U3581">
        <v>874</v>
      </c>
      <c r="V3581">
        <v>0</v>
      </c>
      <c r="W3581">
        <v>27575</v>
      </c>
      <c r="X3581">
        <v>1</v>
      </c>
      <c r="Y3581">
        <v>32512</v>
      </c>
      <c r="Z3581">
        <v>162</v>
      </c>
      <c r="AA3581">
        <v>86</v>
      </c>
      <c r="AB3581" t="s">
        <v>17215</v>
      </c>
    </row>
    <row r="3582" spans="1:28" x14ac:dyDescent="0.3">
      <c r="A3582" s="4" t="s">
        <v>17216</v>
      </c>
      <c r="B3582" t="s">
        <v>67</v>
      </c>
      <c r="C3582" t="s">
        <v>295</v>
      </c>
      <c r="D3582" t="s">
        <v>58</v>
      </c>
      <c r="E3582">
        <v>2009</v>
      </c>
      <c r="F3582">
        <v>101</v>
      </c>
      <c r="G3582" t="s">
        <v>7139</v>
      </c>
      <c r="H3582" t="s">
        <v>17218</v>
      </c>
      <c r="I3582" s="4">
        <v>6000000</v>
      </c>
      <c r="J3582" s="4" t="s">
        <v>24161</v>
      </c>
      <c r="K3582">
        <v>7.2</v>
      </c>
      <c r="L3582">
        <v>2.35</v>
      </c>
      <c r="M3582" t="s">
        <v>122</v>
      </c>
      <c r="N3582" t="s">
        <v>15423</v>
      </c>
      <c r="O3582">
        <v>24</v>
      </c>
      <c r="P3582" t="s">
        <v>1711</v>
      </c>
      <c r="Q3582">
        <v>933</v>
      </c>
      <c r="R3582" t="s">
        <v>6443</v>
      </c>
      <c r="S3582">
        <v>767</v>
      </c>
      <c r="T3582" t="s">
        <v>17217</v>
      </c>
      <c r="U3582">
        <v>130</v>
      </c>
      <c r="V3582">
        <v>1000</v>
      </c>
      <c r="W3582">
        <v>1940</v>
      </c>
      <c r="X3582">
        <v>2</v>
      </c>
      <c r="Y3582">
        <v>1696</v>
      </c>
      <c r="Z3582">
        <v>37</v>
      </c>
      <c r="AA3582">
        <v>19</v>
      </c>
      <c r="AB3582" t="s">
        <v>17219</v>
      </c>
    </row>
    <row r="3583" spans="1:28" x14ac:dyDescent="0.3">
      <c r="A3583" s="4" t="s">
        <v>17222</v>
      </c>
      <c r="B3583" t="s">
        <v>67</v>
      </c>
      <c r="C3583" t="s">
        <v>68</v>
      </c>
      <c r="D3583" t="s">
        <v>58</v>
      </c>
      <c r="E3583">
        <v>2011</v>
      </c>
      <c r="F3583">
        <v>90</v>
      </c>
      <c r="G3583" t="s">
        <v>89</v>
      </c>
      <c r="H3583" t="s">
        <v>17223</v>
      </c>
      <c r="I3583" s="4">
        <v>6000000</v>
      </c>
      <c r="J3583" s="4" t="s">
        <v>24161</v>
      </c>
      <c r="K3583">
        <v>5.4</v>
      </c>
      <c r="L3583">
        <v>1.85</v>
      </c>
      <c r="M3583" t="s">
        <v>612</v>
      </c>
      <c r="N3583" t="s">
        <v>17220</v>
      </c>
      <c r="O3583">
        <v>58</v>
      </c>
      <c r="P3583" t="s">
        <v>15359</v>
      </c>
      <c r="Q3583">
        <v>848</v>
      </c>
      <c r="R3583" t="s">
        <v>17221</v>
      </c>
      <c r="S3583">
        <v>816</v>
      </c>
      <c r="T3583" t="s">
        <v>2068</v>
      </c>
      <c r="U3583">
        <v>787</v>
      </c>
      <c r="V3583">
        <v>0</v>
      </c>
      <c r="W3583">
        <v>3469</v>
      </c>
      <c r="X3583">
        <v>1</v>
      </c>
      <c r="Y3583">
        <v>10196</v>
      </c>
      <c r="Z3583">
        <v>26</v>
      </c>
      <c r="AA3583">
        <v>39</v>
      </c>
      <c r="AB3583" t="s">
        <v>17224</v>
      </c>
    </row>
    <row r="3584" spans="1:28" x14ac:dyDescent="0.3">
      <c r="A3584" s="4" t="s">
        <v>24129</v>
      </c>
      <c r="B3584" t="s">
        <v>67</v>
      </c>
      <c r="C3584" t="s">
        <v>86</v>
      </c>
      <c r="D3584" t="s">
        <v>58</v>
      </c>
      <c r="E3584" t="s">
        <v>24161</v>
      </c>
      <c r="F3584">
        <v>240</v>
      </c>
      <c r="G3584" t="s">
        <v>1437</v>
      </c>
      <c r="H3584" t="s">
        <v>17226</v>
      </c>
      <c r="I3584" s="4" t="s">
        <v>24161</v>
      </c>
      <c r="J3584" s="4" t="s">
        <v>24161</v>
      </c>
      <c r="K3584">
        <v>8.1999999999999993</v>
      </c>
      <c r="L3584">
        <v>1.78</v>
      </c>
      <c r="M3584" t="s">
        <v>24161</v>
      </c>
      <c r="N3584" t="s">
        <v>24161</v>
      </c>
      <c r="O3584" t="s">
        <v>24161</v>
      </c>
      <c r="P3584" t="s">
        <v>10289</v>
      </c>
      <c r="Q3584">
        <v>805</v>
      </c>
      <c r="R3584" t="s">
        <v>17225</v>
      </c>
      <c r="S3584">
        <v>432</v>
      </c>
      <c r="T3584" t="s">
        <v>3580</v>
      </c>
      <c r="U3584">
        <v>334</v>
      </c>
      <c r="V3584">
        <v>0</v>
      </c>
      <c r="W3584">
        <v>2563</v>
      </c>
      <c r="X3584">
        <v>1</v>
      </c>
      <c r="Y3584">
        <v>10388</v>
      </c>
      <c r="Z3584">
        <v>10</v>
      </c>
      <c r="AA3584">
        <v>50</v>
      </c>
      <c r="AB3584" t="s">
        <v>17227</v>
      </c>
    </row>
    <row r="3585" spans="1:28" x14ac:dyDescent="0.3">
      <c r="A3585" s="4" t="s">
        <v>17230</v>
      </c>
      <c r="B3585" t="s">
        <v>67</v>
      </c>
      <c r="C3585" t="s">
        <v>295</v>
      </c>
      <c r="D3585" t="s">
        <v>58</v>
      </c>
      <c r="E3585">
        <v>1983</v>
      </c>
      <c r="F3585">
        <v>89</v>
      </c>
      <c r="G3585" t="s">
        <v>4286</v>
      </c>
      <c r="H3585" t="s">
        <v>17232</v>
      </c>
      <c r="I3585" s="4">
        <v>5952000</v>
      </c>
      <c r="J3585" s="4" t="s">
        <v>24161</v>
      </c>
      <c r="K3585">
        <v>7.3</v>
      </c>
      <c r="L3585">
        <v>1.85</v>
      </c>
      <c r="M3585" t="s">
        <v>612</v>
      </c>
      <c r="N3585" t="s">
        <v>5405</v>
      </c>
      <c r="O3585">
        <v>0</v>
      </c>
      <c r="P3585" t="s">
        <v>17229</v>
      </c>
      <c r="Q3585">
        <v>391</v>
      </c>
      <c r="R3585" t="s">
        <v>17228</v>
      </c>
      <c r="S3585">
        <v>20</v>
      </c>
      <c r="T3585" t="s">
        <v>17231</v>
      </c>
      <c r="U3585">
        <v>15</v>
      </c>
      <c r="V3585">
        <v>0</v>
      </c>
      <c r="W3585">
        <v>477</v>
      </c>
      <c r="X3585">
        <v>0</v>
      </c>
      <c r="Y3585">
        <v>60522</v>
      </c>
      <c r="Z3585">
        <v>179</v>
      </c>
      <c r="AA3585">
        <v>228</v>
      </c>
      <c r="AB3585" t="s">
        <v>17233</v>
      </c>
    </row>
    <row r="3586" spans="1:28" x14ac:dyDescent="0.3">
      <c r="A3586" s="4" t="s">
        <v>17235</v>
      </c>
      <c r="B3586" t="s">
        <v>1486</v>
      </c>
      <c r="C3586" t="s">
        <v>1487</v>
      </c>
      <c r="D3586" t="s">
        <v>58</v>
      </c>
      <c r="E3586">
        <v>2002</v>
      </c>
      <c r="F3586">
        <v>111</v>
      </c>
      <c r="G3586" t="s">
        <v>2545</v>
      </c>
      <c r="H3586" t="s">
        <v>17236</v>
      </c>
      <c r="I3586" s="4">
        <v>5300000</v>
      </c>
      <c r="J3586" s="4">
        <v>3895664</v>
      </c>
      <c r="K3586">
        <v>7.3</v>
      </c>
      <c r="L3586">
        <v>1.85</v>
      </c>
      <c r="M3586" t="s">
        <v>612</v>
      </c>
      <c r="N3586" t="s">
        <v>17234</v>
      </c>
      <c r="O3586">
        <v>82</v>
      </c>
      <c r="P3586" t="s">
        <v>10502</v>
      </c>
      <c r="Q3586">
        <v>809</v>
      </c>
      <c r="R3586" t="s">
        <v>1651</v>
      </c>
      <c r="S3586">
        <v>447</v>
      </c>
      <c r="T3586" t="s">
        <v>15095</v>
      </c>
      <c r="U3586">
        <v>269</v>
      </c>
      <c r="V3586">
        <v>0</v>
      </c>
      <c r="W3586">
        <v>1858</v>
      </c>
      <c r="X3586">
        <v>0</v>
      </c>
      <c r="Y3586">
        <v>34383</v>
      </c>
      <c r="Z3586">
        <v>88</v>
      </c>
      <c r="AA3586">
        <v>149</v>
      </c>
      <c r="AB3586" t="s">
        <v>17237</v>
      </c>
    </row>
    <row r="3587" spans="1:28" x14ac:dyDescent="0.3">
      <c r="A3587" s="4" t="s">
        <v>17240</v>
      </c>
      <c r="B3587" t="s">
        <v>67</v>
      </c>
      <c r="C3587" t="s">
        <v>68</v>
      </c>
      <c r="D3587" t="s">
        <v>58</v>
      </c>
      <c r="E3587">
        <v>2014</v>
      </c>
      <c r="F3587">
        <v>86</v>
      </c>
      <c r="G3587" t="s">
        <v>6197</v>
      </c>
      <c r="H3587" t="s">
        <v>17242</v>
      </c>
      <c r="I3587" s="4">
        <v>6000000</v>
      </c>
      <c r="J3587" s="4">
        <v>20200</v>
      </c>
      <c r="K3587">
        <v>5.8</v>
      </c>
      <c r="L3587" t="s">
        <v>24161</v>
      </c>
      <c r="M3587" t="s">
        <v>69</v>
      </c>
      <c r="N3587" t="s">
        <v>17238</v>
      </c>
      <c r="O3587">
        <v>4</v>
      </c>
      <c r="P3587" t="s">
        <v>284</v>
      </c>
      <c r="Q3587">
        <v>11000</v>
      </c>
      <c r="R3587" t="s">
        <v>17239</v>
      </c>
      <c r="S3587">
        <v>485</v>
      </c>
      <c r="T3587" t="s">
        <v>17241</v>
      </c>
      <c r="U3587">
        <v>444</v>
      </c>
      <c r="V3587">
        <v>0</v>
      </c>
      <c r="W3587">
        <v>12772</v>
      </c>
      <c r="X3587">
        <v>1</v>
      </c>
      <c r="Y3587">
        <v>6797</v>
      </c>
      <c r="Z3587">
        <v>43</v>
      </c>
      <c r="AA3587">
        <v>21</v>
      </c>
      <c r="AB3587" t="s">
        <v>17243</v>
      </c>
    </row>
    <row r="3588" spans="1:28" x14ac:dyDescent="0.3">
      <c r="A3588" s="4" t="s">
        <v>17247</v>
      </c>
      <c r="B3588" t="s">
        <v>10470</v>
      </c>
      <c r="C3588" t="s">
        <v>10471</v>
      </c>
      <c r="D3588" t="s">
        <v>58</v>
      </c>
      <c r="E3588">
        <v>2008</v>
      </c>
      <c r="F3588">
        <v>103</v>
      </c>
      <c r="G3588" t="s">
        <v>1980</v>
      </c>
      <c r="H3588" t="s">
        <v>17249</v>
      </c>
      <c r="I3588" s="4">
        <v>4000000</v>
      </c>
      <c r="J3588" s="4">
        <v>542860</v>
      </c>
      <c r="K3588">
        <v>7.1</v>
      </c>
      <c r="L3588">
        <v>2.35</v>
      </c>
      <c r="M3588" t="s">
        <v>612</v>
      </c>
      <c r="N3588" t="s">
        <v>17244</v>
      </c>
      <c r="O3588">
        <v>12</v>
      </c>
      <c r="P3588" t="s">
        <v>17246</v>
      </c>
      <c r="Q3588">
        <v>163</v>
      </c>
      <c r="R3588" t="s">
        <v>17245</v>
      </c>
      <c r="S3588">
        <v>20</v>
      </c>
      <c r="T3588" t="s">
        <v>17248</v>
      </c>
      <c r="U3588">
        <v>19</v>
      </c>
      <c r="V3588">
        <v>0</v>
      </c>
      <c r="W3588">
        <v>219</v>
      </c>
      <c r="X3588">
        <v>1</v>
      </c>
      <c r="Y3588">
        <v>9230</v>
      </c>
      <c r="Z3588">
        <v>111</v>
      </c>
      <c r="AA3588">
        <v>37</v>
      </c>
      <c r="AB3588" t="s">
        <v>17250</v>
      </c>
    </row>
    <row r="3589" spans="1:28" x14ac:dyDescent="0.3">
      <c r="A3589" s="4" t="s">
        <v>17252</v>
      </c>
      <c r="B3589" t="s">
        <v>67</v>
      </c>
      <c r="C3589" t="s">
        <v>68</v>
      </c>
      <c r="D3589" t="s">
        <v>24161</v>
      </c>
      <c r="E3589">
        <v>2012</v>
      </c>
      <c r="F3589">
        <v>90</v>
      </c>
      <c r="G3589" t="s">
        <v>5967</v>
      </c>
      <c r="H3589" t="s">
        <v>17253</v>
      </c>
      <c r="I3589" s="4">
        <v>6000000</v>
      </c>
      <c r="J3589" s="4" t="s">
        <v>24161</v>
      </c>
      <c r="K3589">
        <v>6.5</v>
      </c>
      <c r="L3589" t="s">
        <v>24161</v>
      </c>
      <c r="M3589" t="s">
        <v>612</v>
      </c>
      <c r="N3589" t="s">
        <v>17251</v>
      </c>
      <c r="O3589">
        <v>139</v>
      </c>
      <c r="P3589" t="s">
        <v>4064</v>
      </c>
      <c r="Q3589">
        <v>2000</v>
      </c>
      <c r="R3589" t="s">
        <v>6430</v>
      </c>
      <c r="S3589">
        <v>2000</v>
      </c>
      <c r="T3589" t="s">
        <v>5088</v>
      </c>
      <c r="U3589">
        <v>1000</v>
      </c>
      <c r="V3589">
        <v>0</v>
      </c>
      <c r="W3589">
        <v>6569</v>
      </c>
      <c r="X3589">
        <v>0</v>
      </c>
      <c r="Y3589">
        <v>6741</v>
      </c>
      <c r="Z3589">
        <v>13</v>
      </c>
      <c r="AA3589">
        <v>11</v>
      </c>
      <c r="AB3589" t="s">
        <v>17254</v>
      </c>
    </row>
    <row r="3590" spans="1:28" x14ac:dyDescent="0.3">
      <c r="A3590" s="4" t="s">
        <v>17257</v>
      </c>
      <c r="B3590" t="s">
        <v>67</v>
      </c>
      <c r="C3590" t="s">
        <v>1487</v>
      </c>
      <c r="D3590" t="s">
        <v>24160</v>
      </c>
      <c r="E3590">
        <v>1964</v>
      </c>
      <c r="F3590">
        <v>133</v>
      </c>
      <c r="G3590" t="s">
        <v>17256</v>
      </c>
      <c r="H3590" t="s">
        <v>17259</v>
      </c>
      <c r="I3590" s="4">
        <v>6700000</v>
      </c>
      <c r="J3590" s="4" t="s">
        <v>24161</v>
      </c>
      <c r="K3590">
        <v>7.9</v>
      </c>
      <c r="L3590">
        <v>1.66</v>
      </c>
      <c r="M3590" t="s">
        <v>5613</v>
      </c>
      <c r="N3590" t="s">
        <v>4717</v>
      </c>
      <c r="O3590">
        <v>287</v>
      </c>
      <c r="P3590" t="s">
        <v>9228</v>
      </c>
      <c r="Q3590">
        <v>343</v>
      </c>
      <c r="R3590" t="s">
        <v>17255</v>
      </c>
      <c r="S3590">
        <v>94</v>
      </c>
      <c r="T3590" t="s">
        <v>17258</v>
      </c>
      <c r="U3590">
        <v>28</v>
      </c>
      <c r="V3590">
        <v>0</v>
      </c>
      <c r="W3590">
        <v>502</v>
      </c>
      <c r="X3590">
        <v>0</v>
      </c>
      <c r="Y3590">
        <v>10119</v>
      </c>
      <c r="Z3590">
        <v>64</v>
      </c>
      <c r="AA3590">
        <v>124</v>
      </c>
      <c r="AB3590" t="s">
        <v>17260</v>
      </c>
    </row>
    <row r="3591" spans="1:28" x14ac:dyDescent="0.3">
      <c r="A3591" s="4" t="s">
        <v>17262</v>
      </c>
      <c r="B3591" t="s">
        <v>67</v>
      </c>
      <c r="C3591" t="s">
        <v>68</v>
      </c>
      <c r="D3591" t="s">
        <v>58</v>
      </c>
      <c r="E3591">
        <v>2012</v>
      </c>
      <c r="F3591">
        <v>88</v>
      </c>
      <c r="G3591" t="s">
        <v>4085</v>
      </c>
      <c r="H3591" t="s">
        <v>17264</v>
      </c>
      <c r="I3591" s="4" t="s">
        <v>24161</v>
      </c>
      <c r="J3591" s="4">
        <v>15059</v>
      </c>
      <c r="K3591">
        <v>5.4</v>
      </c>
      <c r="L3591">
        <v>2.35</v>
      </c>
      <c r="M3591" t="s">
        <v>69</v>
      </c>
      <c r="N3591" t="s">
        <v>17261</v>
      </c>
      <c r="O3591">
        <v>0</v>
      </c>
      <c r="P3591" t="s">
        <v>6701</v>
      </c>
      <c r="Q3591">
        <v>978</v>
      </c>
      <c r="R3591" t="s">
        <v>5280</v>
      </c>
      <c r="S3591">
        <v>323</v>
      </c>
      <c r="T3591" t="s">
        <v>17263</v>
      </c>
      <c r="U3591">
        <v>57</v>
      </c>
      <c r="V3591">
        <v>543</v>
      </c>
      <c r="W3591">
        <v>1443</v>
      </c>
      <c r="X3591">
        <v>2</v>
      </c>
      <c r="Y3591">
        <v>748</v>
      </c>
      <c r="Z3591">
        <v>6</v>
      </c>
      <c r="AA3591">
        <v>8</v>
      </c>
      <c r="AB3591" t="s">
        <v>17265</v>
      </c>
    </row>
    <row r="3592" spans="1:28" x14ac:dyDescent="0.3">
      <c r="A3592" s="4" t="s">
        <v>17268</v>
      </c>
      <c r="B3592" t="s">
        <v>13208</v>
      </c>
      <c r="C3592" t="s">
        <v>13209</v>
      </c>
      <c r="D3592" t="s">
        <v>58</v>
      </c>
      <c r="E3592">
        <v>2005</v>
      </c>
      <c r="F3592">
        <v>111</v>
      </c>
      <c r="G3592" t="s">
        <v>491</v>
      </c>
      <c r="H3592" t="s">
        <v>17270</v>
      </c>
      <c r="I3592" s="4">
        <v>200000000</v>
      </c>
      <c r="J3592" s="4">
        <v>11905519</v>
      </c>
      <c r="K3592">
        <v>7.1</v>
      </c>
      <c r="L3592">
        <v>1.85</v>
      </c>
      <c r="M3592" t="s">
        <v>612</v>
      </c>
      <c r="N3592" t="s">
        <v>17266</v>
      </c>
      <c r="O3592">
        <v>64</v>
      </c>
      <c r="P3592" t="s">
        <v>7258</v>
      </c>
      <c r="Q3592">
        <v>778</v>
      </c>
      <c r="R3592" t="s">
        <v>17267</v>
      </c>
      <c r="S3592">
        <v>635</v>
      </c>
      <c r="T3592" t="s">
        <v>17269</v>
      </c>
      <c r="U3592">
        <v>380</v>
      </c>
      <c r="V3592">
        <v>0</v>
      </c>
      <c r="W3592">
        <v>2205</v>
      </c>
      <c r="X3592">
        <v>0</v>
      </c>
      <c r="Y3592">
        <v>30210</v>
      </c>
      <c r="Z3592">
        <v>112</v>
      </c>
      <c r="AA3592">
        <v>214</v>
      </c>
      <c r="AB3592" t="s">
        <v>17271</v>
      </c>
    </row>
    <row r="3593" spans="1:28" x14ac:dyDescent="0.3">
      <c r="A3593" s="4" t="s">
        <v>17273</v>
      </c>
      <c r="B3593" t="s">
        <v>67</v>
      </c>
      <c r="C3593" t="s">
        <v>86</v>
      </c>
      <c r="D3593" t="s">
        <v>58</v>
      </c>
      <c r="E3593">
        <v>1998</v>
      </c>
      <c r="F3593">
        <v>94</v>
      </c>
      <c r="G3593" t="s">
        <v>10</v>
      </c>
      <c r="H3593" t="s">
        <v>17274</v>
      </c>
      <c r="I3593" s="4" t="s">
        <v>24161</v>
      </c>
      <c r="J3593" s="4">
        <v>69582</v>
      </c>
      <c r="K3593">
        <v>6.4</v>
      </c>
      <c r="L3593">
        <v>1.85</v>
      </c>
      <c r="M3593" t="s">
        <v>612</v>
      </c>
      <c r="N3593" t="s">
        <v>17272</v>
      </c>
      <c r="O3593">
        <v>0</v>
      </c>
      <c r="P3593" t="s">
        <v>3178</v>
      </c>
      <c r="Q3593">
        <v>722</v>
      </c>
      <c r="R3593" t="s">
        <v>7449</v>
      </c>
      <c r="S3593">
        <v>338</v>
      </c>
      <c r="T3593" t="s">
        <v>16075</v>
      </c>
      <c r="U3593">
        <v>136</v>
      </c>
      <c r="V3593">
        <v>109</v>
      </c>
      <c r="W3593">
        <v>1477</v>
      </c>
      <c r="X3593">
        <v>2</v>
      </c>
      <c r="Y3593">
        <v>867</v>
      </c>
      <c r="Z3593">
        <v>12</v>
      </c>
      <c r="AA3593">
        <v>21</v>
      </c>
      <c r="AB3593" t="s">
        <v>17275</v>
      </c>
    </row>
    <row r="3594" spans="1:28" x14ac:dyDescent="0.3">
      <c r="A3594" s="4" t="s">
        <v>24130</v>
      </c>
      <c r="B3594" t="s">
        <v>67</v>
      </c>
      <c r="C3594" t="s">
        <v>86</v>
      </c>
      <c r="D3594" t="s">
        <v>58</v>
      </c>
      <c r="E3594" t="s">
        <v>24161</v>
      </c>
      <c r="F3594">
        <v>25</v>
      </c>
      <c r="G3594" t="s">
        <v>1700</v>
      </c>
      <c r="H3594" t="s">
        <v>17279</v>
      </c>
      <c r="I3594" s="4" t="s">
        <v>24161</v>
      </c>
      <c r="J3594" s="4" t="s">
        <v>24161</v>
      </c>
      <c r="K3594">
        <v>8.4</v>
      </c>
      <c r="L3594">
        <v>16</v>
      </c>
      <c r="M3594" t="s">
        <v>1150</v>
      </c>
      <c r="N3594" t="s">
        <v>24161</v>
      </c>
      <c r="O3594" t="s">
        <v>24161</v>
      </c>
      <c r="P3594" t="s">
        <v>17277</v>
      </c>
      <c r="Q3594">
        <v>229</v>
      </c>
      <c r="R3594" t="s">
        <v>17276</v>
      </c>
      <c r="S3594">
        <v>223</v>
      </c>
      <c r="T3594" t="s">
        <v>17278</v>
      </c>
      <c r="U3594">
        <v>220</v>
      </c>
      <c r="V3594">
        <v>0</v>
      </c>
      <c r="W3594">
        <v>1239</v>
      </c>
      <c r="X3594">
        <v>0</v>
      </c>
      <c r="Y3594">
        <v>55987</v>
      </c>
      <c r="Z3594">
        <v>15</v>
      </c>
      <c r="AA3594">
        <v>42</v>
      </c>
      <c r="AB3594" t="s">
        <v>17280</v>
      </c>
    </row>
    <row r="3595" spans="1:28" x14ac:dyDescent="0.3">
      <c r="A3595" s="4" t="s">
        <v>17282</v>
      </c>
      <c r="B3595" t="s">
        <v>67</v>
      </c>
      <c r="C3595" t="s">
        <v>86</v>
      </c>
      <c r="D3595" t="s">
        <v>58</v>
      </c>
      <c r="E3595">
        <v>2002</v>
      </c>
      <c r="F3595">
        <v>112</v>
      </c>
      <c r="G3595" t="s">
        <v>4487</v>
      </c>
      <c r="H3595" t="s">
        <v>17283</v>
      </c>
      <c r="I3595" s="4">
        <v>3500159</v>
      </c>
      <c r="J3595" s="4">
        <v>32541719</v>
      </c>
      <c r="K3595">
        <v>6.7</v>
      </c>
      <c r="L3595">
        <v>1.85</v>
      </c>
      <c r="M3595" t="s">
        <v>69</v>
      </c>
      <c r="N3595" t="s">
        <v>15413</v>
      </c>
      <c r="O3595">
        <v>98</v>
      </c>
      <c r="P3595" t="s">
        <v>1535</v>
      </c>
      <c r="Q3595">
        <v>883</v>
      </c>
      <c r="R3595" t="s">
        <v>17281</v>
      </c>
      <c r="S3595">
        <v>528</v>
      </c>
      <c r="T3595" t="s">
        <v>16540</v>
      </c>
      <c r="U3595">
        <v>397</v>
      </c>
      <c r="V3595">
        <v>0</v>
      </c>
      <c r="W3595">
        <v>2201</v>
      </c>
      <c r="X3595">
        <v>0</v>
      </c>
      <c r="Y3595">
        <v>89806</v>
      </c>
      <c r="Z3595">
        <v>161</v>
      </c>
      <c r="AA3595">
        <v>438</v>
      </c>
      <c r="AB3595" t="s">
        <v>17284</v>
      </c>
    </row>
    <row r="3596" spans="1:28" x14ac:dyDescent="0.3">
      <c r="A3596" s="4" t="s">
        <v>17286</v>
      </c>
      <c r="B3596" t="s">
        <v>67</v>
      </c>
      <c r="C3596" t="s">
        <v>68</v>
      </c>
      <c r="D3596" t="s">
        <v>58</v>
      </c>
      <c r="E3596">
        <v>2002</v>
      </c>
      <c r="F3596">
        <v>141</v>
      </c>
      <c r="G3596" t="s">
        <v>241</v>
      </c>
      <c r="H3596" t="s">
        <v>17287</v>
      </c>
      <c r="I3596" s="4">
        <v>5600000</v>
      </c>
      <c r="J3596" s="4">
        <v>3064356</v>
      </c>
      <c r="K3596">
        <v>6.9</v>
      </c>
      <c r="L3596">
        <v>1.85</v>
      </c>
      <c r="M3596" t="s">
        <v>69</v>
      </c>
      <c r="N3596" t="s">
        <v>15850</v>
      </c>
      <c r="O3596">
        <v>407</v>
      </c>
      <c r="P3596" t="s">
        <v>1304</v>
      </c>
      <c r="Q3596">
        <v>688</v>
      </c>
      <c r="R3596" t="s">
        <v>17285</v>
      </c>
      <c r="S3596">
        <v>659</v>
      </c>
      <c r="T3596" t="s">
        <v>3974</v>
      </c>
      <c r="U3596">
        <v>501</v>
      </c>
      <c r="V3596">
        <v>160</v>
      </c>
      <c r="W3596">
        <v>2584</v>
      </c>
      <c r="X3596">
        <v>6</v>
      </c>
      <c r="Y3596">
        <v>3433</v>
      </c>
      <c r="Z3596">
        <v>68</v>
      </c>
      <c r="AA3596">
        <v>81</v>
      </c>
      <c r="AB3596" t="s">
        <v>17288</v>
      </c>
    </row>
    <row r="3597" spans="1:28" x14ac:dyDescent="0.3">
      <c r="A3597" s="4" t="s">
        <v>17292</v>
      </c>
      <c r="B3597" t="s">
        <v>67</v>
      </c>
      <c r="C3597" t="s">
        <v>68</v>
      </c>
      <c r="D3597" t="s">
        <v>58</v>
      </c>
      <c r="E3597">
        <v>2006</v>
      </c>
      <c r="F3597">
        <v>95</v>
      </c>
      <c r="G3597" t="s">
        <v>17290</v>
      </c>
      <c r="H3597" t="s">
        <v>17294</v>
      </c>
      <c r="I3597" s="4">
        <v>5600000</v>
      </c>
      <c r="J3597" s="4">
        <v>7009668</v>
      </c>
      <c r="K3597">
        <v>2.1</v>
      </c>
      <c r="L3597">
        <v>1.85</v>
      </c>
      <c r="M3597" t="s">
        <v>69</v>
      </c>
      <c r="N3597" t="s">
        <v>13669</v>
      </c>
      <c r="O3597">
        <v>17</v>
      </c>
      <c r="P3597" t="s">
        <v>17291</v>
      </c>
      <c r="Q3597">
        <v>592</v>
      </c>
      <c r="R3597" t="s">
        <v>17289</v>
      </c>
      <c r="S3597">
        <v>378</v>
      </c>
      <c r="T3597" t="s">
        <v>17293</v>
      </c>
      <c r="U3597">
        <v>255</v>
      </c>
      <c r="V3597">
        <v>244</v>
      </c>
      <c r="W3597">
        <v>2000</v>
      </c>
      <c r="X3597">
        <v>6</v>
      </c>
      <c r="Y3597">
        <v>8707</v>
      </c>
      <c r="Z3597">
        <v>25</v>
      </c>
      <c r="AA3597">
        <v>36</v>
      </c>
      <c r="AB3597" t="s">
        <v>17295</v>
      </c>
    </row>
    <row r="3598" spans="1:28" x14ac:dyDescent="0.3">
      <c r="A3598" s="4" t="s">
        <v>17299</v>
      </c>
      <c r="B3598" t="s">
        <v>5611</v>
      </c>
      <c r="C3598" t="s">
        <v>5612</v>
      </c>
      <c r="D3598" t="s">
        <v>58</v>
      </c>
      <c r="E3598">
        <v>2012</v>
      </c>
      <c r="F3598">
        <v>141</v>
      </c>
      <c r="G3598" t="s">
        <v>2155</v>
      </c>
      <c r="H3598" t="s">
        <v>17301</v>
      </c>
      <c r="I3598" s="4" t="s">
        <v>24161</v>
      </c>
      <c r="J3598" s="4">
        <v>352684</v>
      </c>
      <c r="K3598">
        <v>4.3</v>
      </c>
      <c r="L3598" t="s">
        <v>24161</v>
      </c>
      <c r="M3598" t="s">
        <v>4835</v>
      </c>
      <c r="N3598" t="s">
        <v>17296</v>
      </c>
      <c r="O3598">
        <v>2</v>
      </c>
      <c r="P3598" t="s">
        <v>17298</v>
      </c>
      <c r="Q3598">
        <v>634</v>
      </c>
      <c r="R3598" t="s">
        <v>17297</v>
      </c>
      <c r="S3598">
        <v>284</v>
      </c>
      <c r="T3598" t="s">
        <v>17300</v>
      </c>
      <c r="U3598">
        <v>61</v>
      </c>
      <c r="V3598">
        <v>365</v>
      </c>
      <c r="W3598">
        <v>1065</v>
      </c>
      <c r="X3598">
        <v>1</v>
      </c>
      <c r="Y3598">
        <v>4633</v>
      </c>
      <c r="Z3598">
        <v>23</v>
      </c>
      <c r="AA3598">
        <v>31</v>
      </c>
      <c r="AB3598" t="s">
        <v>17302</v>
      </c>
    </row>
    <row r="3599" spans="1:28" x14ac:dyDescent="0.3">
      <c r="A3599" s="4" t="s">
        <v>17305</v>
      </c>
      <c r="B3599" t="s">
        <v>2794</v>
      </c>
      <c r="C3599" t="s">
        <v>3583</v>
      </c>
      <c r="D3599" t="s">
        <v>58</v>
      </c>
      <c r="E3599">
        <v>2009</v>
      </c>
      <c r="F3599">
        <v>85</v>
      </c>
      <c r="G3599" t="s">
        <v>23</v>
      </c>
      <c r="H3599" t="s">
        <v>17307</v>
      </c>
      <c r="I3599" s="4">
        <v>5600000</v>
      </c>
      <c r="J3599" s="4">
        <v>27024</v>
      </c>
      <c r="K3599">
        <v>6.6</v>
      </c>
      <c r="L3599">
        <v>1.85</v>
      </c>
      <c r="M3599" t="s">
        <v>612</v>
      </c>
      <c r="N3599" t="s">
        <v>14670</v>
      </c>
      <c r="O3599">
        <v>57</v>
      </c>
      <c r="P3599" t="s">
        <v>17304</v>
      </c>
      <c r="Q3599">
        <v>37</v>
      </c>
      <c r="R3599" t="s">
        <v>17303</v>
      </c>
      <c r="S3599">
        <v>9</v>
      </c>
      <c r="T3599" t="s">
        <v>17306</v>
      </c>
      <c r="U3599">
        <v>6</v>
      </c>
      <c r="V3599">
        <v>4000</v>
      </c>
      <c r="W3599">
        <v>73</v>
      </c>
      <c r="X3599">
        <v>0</v>
      </c>
      <c r="Y3599">
        <v>55597</v>
      </c>
      <c r="Z3599">
        <v>222</v>
      </c>
      <c r="AA3599">
        <v>148</v>
      </c>
      <c r="AB3599" t="s">
        <v>17308</v>
      </c>
    </row>
    <row r="3600" spans="1:28" x14ac:dyDescent="0.3">
      <c r="A3600" s="4" t="s">
        <v>17311</v>
      </c>
      <c r="B3600" t="s">
        <v>67</v>
      </c>
      <c r="C3600" t="s">
        <v>68</v>
      </c>
      <c r="D3600" t="s">
        <v>58</v>
      </c>
      <c r="E3600">
        <v>2010</v>
      </c>
      <c r="F3600">
        <v>105</v>
      </c>
      <c r="G3600" t="s">
        <v>14</v>
      </c>
      <c r="H3600" t="s">
        <v>17313</v>
      </c>
      <c r="I3600" s="4" t="s">
        <v>24161</v>
      </c>
      <c r="J3600" s="4">
        <v>531806</v>
      </c>
      <c r="K3600">
        <v>3.4</v>
      </c>
      <c r="L3600" t="s">
        <v>24161</v>
      </c>
      <c r="M3600" t="s">
        <v>122</v>
      </c>
      <c r="N3600" t="s">
        <v>15655</v>
      </c>
      <c r="O3600">
        <v>12</v>
      </c>
      <c r="P3600" t="s">
        <v>17310</v>
      </c>
      <c r="Q3600">
        <v>25</v>
      </c>
      <c r="R3600" t="s">
        <v>17309</v>
      </c>
      <c r="S3600">
        <v>11</v>
      </c>
      <c r="T3600" t="s">
        <v>17312</v>
      </c>
      <c r="U3600">
        <v>10</v>
      </c>
      <c r="V3600">
        <v>277</v>
      </c>
      <c r="W3600">
        <v>72</v>
      </c>
      <c r="X3600">
        <v>9</v>
      </c>
      <c r="Y3600">
        <v>548</v>
      </c>
      <c r="Z3600">
        <v>9</v>
      </c>
      <c r="AA3600">
        <v>6</v>
      </c>
      <c r="AB3600" t="s">
        <v>17314</v>
      </c>
    </row>
    <row r="3601" spans="1:28" x14ac:dyDescent="0.3">
      <c r="A3601" s="4" t="s">
        <v>17315</v>
      </c>
      <c r="B3601" t="s">
        <v>67</v>
      </c>
      <c r="C3601" t="s">
        <v>68</v>
      </c>
      <c r="D3601" t="s">
        <v>58</v>
      </c>
      <c r="E3601">
        <v>1973</v>
      </c>
      <c r="F3601">
        <v>129</v>
      </c>
      <c r="G3601" t="s">
        <v>9178</v>
      </c>
      <c r="H3601" t="s">
        <v>17316</v>
      </c>
      <c r="I3601" s="4">
        <v>5500000</v>
      </c>
      <c r="J3601" s="4">
        <v>159600000</v>
      </c>
      <c r="K3601">
        <v>8.3000000000000007</v>
      </c>
      <c r="L3601">
        <v>1.85</v>
      </c>
      <c r="M3601" t="s">
        <v>122</v>
      </c>
      <c r="N3601" t="s">
        <v>16922</v>
      </c>
      <c r="O3601">
        <v>131</v>
      </c>
      <c r="P3601" t="s">
        <v>4213</v>
      </c>
      <c r="Q3601">
        <v>1000</v>
      </c>
      <c r="R3601" t="s">
        <v>13966</v>
      </c>
      <c r="S3601">
        <v>559</v>
      </c>
      <c r="T3601" t="s">
        <v>4249</v>
      </c>
      <c r="U3601">
        <v>417</v>
      </c>
      <c r="V3601">
        <v>0</v>
      </c>
      <c r="W3601">
        <v>2387</v>
      </c>
      <c r="X3601">
        <v>0</v>
      </c>
      <c r="Y3601">
        <v>175607</v>
      </c>
      <c r="Z3601">
        <v>119</v>
      </c>
      <c r="AA3601">
        <v>252</v>
      </c>
      <c r="AB3601" t="s">
        <v>17317</v>
      </c>
    </row>
    <row r="3602" spans="1:28" x14ac:dyDescent="0.3">
      <c r="A3602" s="4" t="s">
        <v>17318</v>
      </c>
      <c r="B3602" t="s">
        <v>67</v>
      </c>
      <c r="C3602" t="s">
        <v>86</v>
      </c>
      <c r="D3602" t="s">
        <v>58</v>
      </c>
      <c r="E3602">
        <v>1981</v>
      </c>
      <c r="F3602">
        <v>125</v>
      </c>
      <c r="G3602" t="s">
        <v>1655</v>
      </c>
      <c r="H3602" t="s">
        <v>17319</v>
      </c>
      <c r="I3602" s="4">
        <v>5500000</v>
      </c>
      <c r="J3602" s="4">
        <v>58800000</v>
      </c>
      <c r="K3602">
        <v>7.2</v>
      </c>
      <c r="L3602">
        <v>1.85</v>
      </c>
      <c r="M3602" t="s">
        <v>122</v>
      </c>
      <c r="N3602" t="s">
        <v>7788</v>
      </c>
      <c r="O3602">
        <v>46</v>
      </c>
      <c r="P3602" t="s">
        <v>5226</v>
      </c>
      <c r="Q3602">
        <v>368</v>
      </c>
      <c r="R3602" t="s">
        <v>3144</v>
      </c>
      <c r="S3602">
        <v>303</v>
      </c>
      <c r="T3602" t="s">
        <v>3147</v>
      </c>
      <c r="U3602">
        <v>249</v>
      </c>
      <c r="V3602">
        <v>0</v>
      </c>
      <c r="W3602">
        <v>1651</v>
      </c>
      <c r="X3602">
        <v>0</v>
      </c>
      <c r="Y3602">
        <v>40511</v>
      </c>
      <c r="Z3602">
        <v>90</v>
      </c>
      <c r="AA3602">
        <v>213</v>
      </c>
      <c r="AB3602" t="s">
        <v>17320</v>
      </c>
    </row>
    <row r="3603" spans="1:28" x14ac:dyDescent="0.3">
      <c r="A3603" s="4" t="s">
        <v>17322</v>
      </c>
      <c r="B3603" t="s">
        <v>67</v>
      </c>
      <c r="C3603" t="s">
        <v>68</v>
      </c>
      <c r="D3603" t="s">
        <v>58</v>
      </c>
      <c r="E3603">
        <v>2005</v>
      </c>
      <c r="F3603">
        <v>116</v>
      </c>
      <c r="G3603" t="s">
        <v>1437</v>
      </c>
      <c r="H3603" t="s">
        <v>17323</v>
      </c>
      <c r="I3603" s="4">
        <v>5500000</v>
      </c>
      <c r="J3603" s="4">
        <v>50382128</v>
      </c>
      <c r="K3603">
        <v>5.6</v>
      </c>
      <c r="L3603">
        <v>1.85</v>
      </c>
      <c r="M3603" t="s">
        <v>69</v>
      </c>
      <c r="N3603" t="s">
        <v>17321</v>
      </c>
      <c r="O3603">
        <v>0</v>
      </c>
      <c r="P3603" t="s">
        <v>7505</v>
      </c>
      <c r="Q3603">
        <v>907</v>
      </c>
      <c r="R3603" t="s">
        <v>4913</v>
      </c>
      <c r="S3603">
        <v>637</v>
      </c>
      <c r="T3603" t="s">
        <v>15058</v>
      </c>
      <c r="U3603">
        <v>476</v>
      </c>
      <c r="V3603">
        <v>0</v>
      </c>
      <c r="W3603">
        <v>2723</v>
      </c>
      <c r="X3603">
        <v>0</v>
      </c>
      <c r="Y3603">
        <v>10472</v>
      </c>
      <c r="Z3603">
        <v>62</v>
      </c>
      <c r="AA3603">
        <v>202</v>
      </c>
      <c r="AB3603" t="s">
        <v>17324</v>
      </c>
    </row>
    <row r="3604" spans="1:28" x14ac:dyDescent="0.3">
      <c r="A3604" s="4" t="s">
        <v>17325</v>
      </c>
      <c r="B3604" t="s">
        <v>67</v>
      </c>
      <c r="C3604" t="s">
        <v>397</v>
      </c>
      <c r="D3604" t="s">
        <v>58</v>
      </c>
      <c r="E3604">
        <v>1996</v>
      </c>
      <c r="F3604">
        <v>105</v>
      </c>
      <c r="G3604" t="s">
        <v>8759</v>
      </c>
      <c r="H3604" t="s">
        <v>17327</v>
      </c>
      <c r="I3604" s="4">
        <v>5500000</v>
      </c>
      <c r="J3604" s="4">
        <v>35811509</v>
      </c>
      <c r="K3604">
        <v>7.7</v>
      </c>
      <c r="L3604">
        <v>1.85</v>
      </c>
      <c r="M3604" t="s">
        <v>69</v>
      </c>
      <c r="N3604" t="s">
        <v>7199</v>
      </c>
      <c r="O3604">
        <v>96</v>
      </c>
      <c r="P3604" t="s">
        <v>552</v>
      </c>
      <c r="Q3604">
        <v>509</v>
      </c>
      <c r="R3604" t="s">
        <v>880</v>
      </c>
      <c r="S3604">
        <v>294</v>
      </c>
      <c r="T3604" t="s">
        <v>17326</v>
      </c>
      <c r="U3604">
        <v>35</v>
      </c>
      <c r="V3604">
        <v>0</v>
      </c>
      <c r="W3604">
        <v>888</v>
      </c>
      <c r="X3604">
        <v>0</v>
      </c>
      <c r="Y3604">
        <v>43013</v>
      </c>
      <c r="Z3604">
        <v>71</v>
      </c>
      <c r="AA3604">
        <v>104</v>
      </c>
      <c r="AB3604" t="s">
        <v>17328</v>
      </c>
    </row>
    <row r="3605" spans="1:28" x14ac:dyDescent="0.3">
      <c r="A3605" s="4" t="s">
        <v>17329</v>
      </c>
      <c r="B3605" t="s">
        <v>67</v>
      </c>
      <c r="C3605" t="s">
        <v>68</v>
      </c>
      <c r="D3605" t="s">
        <v>58</v>
      </c>
      <c r="E3605">
        <v>2013</v>
      </c>
      <c r="F3605">
        <v>90</v>
      </c>
      <c r="G3605" t="s">
        <v>1437</v>
      </c>
      <c r="H3605" t="s">
        <v>17331</v>
      </c>
      <c r="I3605" s="4">
        <v>3000000</v>
      </c>
      <c r="J3605" s="4">
        <v>24475193</v>
      </c>
      <c r="K3605">
        <v>6.6</v>
      </c>
      <c r="L3605">
        <v>2.35</v>
      </c>
      <c r="M3605" t="s">
        <v>612</v>
      </c>
      <c r="N3605" t="s">
        <v>92</v>
      </c>
      <c r="O3605">
        <v>23000</v>
      </c>
      <c r="P3605" t="s">
        <v>92</v>
      </c>
      <c r="Q3605">
        <v>23000</v>
      </c>
      <c r="R3605" t="s">
        <v>127</v>
      </c>
      <c r="S3605">
        <v>19000</v>
      </c>
      <c r="T3605" t="s">
        <v>17330</v>
      </c>
      <c r="U3605">
        <v>694</v>
      </c>
      <c r="V3605">
        <v>33000</v>
      </c>
      <c r="W3605">
        <v>44265</v>
      </c>
      <c r="X3605">
        <v>1</v>
      </c>
      <c r="Y3605">
        <v>190494</v>
      </c>
      <c r="Z3605">
        <v>364</v>
      </c>
      <c r="AA3605">
        <v>314</v>
      </c>
      <c r="AB3605" t="s">
        <v>17332</v>
      </c>
    </row>
    <row r="3606" spans="1:28" x14ac:dyDescent="0.3">
      <c r="A3606" s="4" t="s">
        <v>17334</v>
      </c>
      <c r="B3606" t="s">
        <v>67</v>
      </c>
      <c r="C3606" t="s">
        <v>68</v>
      </c>
      <c r="D3606" t="s">
        <v>58</v>
      </c>
      <c r="E3606">
        <v>1973</v>
      </c>
      <c r="F3606">
        <v>105</v>
      </c>
      <c r="G3606" t="s">
        <v>17333</v>
      </c>
      <c r="H3606" t="s">
        <v>17336</v>
      </c>
      <c r="I3606" s="4">
        <v>5500000</v>
      </c>
      <c r="J3606" s="4" t="s">
        <v>24161</v>
      </c>
      <c r="K3606">
        <v>7.6</v>
      </c>
      <c r="L3606">
        <v>2.35</v>
      </c>
      <c r="M3606" t="s">
        <v>612</v>
      </c>
      <c r="N3606" t="s">
        <v>3705</v>
      </c>
      <c r="O3606">
        <v>16000</v>
      </c>
      <c r="P3606" t="s">
        <v>3705</v>
      </c>
      <c r="Q3606">
        <v>16000</v>
      </c>
      <c r="R3606" t="s">
        <v>16306</v>
      </c>
      <c r="S3606">
        <v>742</v>
      </c>
      <c r="T3606" t="s">
        <v>17335</v>
      </c>
      <c r="U3606">
        <v>258</v>
      </c>
      <c r="V3606">
        <v>0</v>
      </c>
      <c r="W3606">
        <v>17599</v>
      </c>
      <c r="X3606">
        <v>0</v>
      </c>
      <c r="Y3606">
        <v>36381</v>
      </c>
      <c r="Z3606">
        <v>72</v>
      </c>
      <c r="AA3606">
        <v>169</v>
      </c>
      <c r="AB3606" t="s">
        <v>17337</v>
      </c>
    </row>
    <row r="3607" spans="1:28" x14ac:dyDescent="0.3">
      <c r="A3607" s="4" t="s">
        <v>17338</v>
      </c>
      <c r="B3607" t="s">
        <v>67</v>
      </c>
      <c r="C3607" t="s">
        <v>68</v>
      </c>
      <c r="D3607" t="s">
        <v>58</v>
      </c>
      <c r="E3607">
        <v>2001</v>
      </c>
      <c r="F3607">
        <v>111</v>
      </c>
      <c r="G3607" t="s">
        <v>2545</v>
      </c>
      <c r="H3607" t="s">
        <v>17339</v>
      </c>
      <c r="I3607" s="4">
        <v>7000000</v>
      </c>
      <c r="J3607" s="4">
        <v>6200756</v>
      </c>
      <c r="K3607">
        <v>7.4</v>
      </c>
      <c r="L3607">
        <v>1.85</v>
      </c>
      <c r="M3607" t="s">
        <v>612</v>
      </c>
      <c r="N3607" t="s">
        <v>11733</v>
      </c>
      <c r="O3607">
        <v>72</v>
      </c>
      <c r="P3607" t="s">
        <v>127</v>
      </c>
      <c r="Q3607">
        <v>19000</v>
      </c>
      <c r="R3607" t="s">
        <v>299</v>
      </c>
      <c r="S3607">
        <v>12000</v>
      </c>
      <c r="T3607" t="s">
        <v>1353</v>
      </c>
      <c r="U3607">
        <v>722</v>
      </c>
      <c r="V3607">
        <v>5000</v>
      </c>
      <c r="W3607">
        <v>34106</v>
      </c>
      <c r="X3607">
        <v>0</v>
      </c>
      <c r="Y3607">
        <v>96129</v>
      </c>
      <c r="Z3607">
        <v>122</v>
      </c>
      <c r="AA3607">
        <v>488</v>
      </c>
      <c r="AB3607" t="s">
        <v>17340</v>
      </c>
    </row>
    <row r="3608" spans="1:28" x14ac:dyDescent="0.3">
      <c r="A3608" s="4" t="s">
        <v>17341</v>
      </c>
      <c r="B3608" t="s">
        <v>67</v>
      </c>
      <c r="C3608" t="s">
        <v>86</v>
      </c>
      <c r="D3608" t="s">
        <v>58</v>
      </c>
      <c r="E3608">
        <v>2001</v>
      </c>
      <c r="F3608">
        <v>91</v>
      </c>
      <c r="G3608" t="s">
        <v>6324</v>
      </c>
      <c r="H3608" t="s">
        <v>17342</v>
      </c>
      <c r="I3608" s="4">
        <v>5500000</v>
      </c>
      <c r="J3608" s="4">
        <v>1292119</v>
      </c>
      <c r="K3608">
        <v>7.1</v>
      </c>
      <c r="L3608">
        <v>1.85</v>
      </c>
      <c r="M3608" t="s">
        <v>612</v>
      </c>
      <c r="N3608" t="s">
        <v>9057</v>
      </c>
      <c r="O3608">
        <v>14</v>
      </c>
      <c r="P3608" t="s">
        <v>240</v>
      </c>
      <c r="Q3608">
        <v>14000</v>
      </c>
      <c r="R3608" t="s">
        <v>420</v>
      </c>
      <c r="S3608">
        <v>1000</v>
      </c>
      <c r="T3608" t="s">
        <v>5794</v>
      </c>
      <c r="U3608">
        <v>548</v>
      </c>
      <c r="V3608">
        <v>0</v>
      </c>
      <c r="W3608">
        <v>16768</v>
      </c>
      <c r="X3608">
        <v>1</v>
      </c>
      <c r="Y3608">
        <v>14786</v>
      </c>
      <c r="Z3608">
        <v>100</v>
      </c>
      <c r="AA3608">
        <v>144</v>
      </c>
      <c r="AB3608" t="s">
        <v>17343</v>
      </c>
    </row>
    <row r="3609" spans="1:28" x14ac:dyDescent="0.3">
      <c r="A3609" s="4" t="s">
        <v>17347</v>
      </c>
      <c r="B3609" t="s">
        <v>67</v>
      </c>
      <c r="C3609" t="s">
        <v>68</v>
      </c>
      <c r="D3609" t="s">
        <v>58</v>
      </c>
      <c r="E3609">
        <v>1980</v>
      </c>
      <c r="F3609">
        <v>95</v>
      </c>
      <c r="G3609" t="s">
        <v>5483</v>
      </c>
      <c r="H3609" t="s">
        <v>17348</v>
      </c>
      <c r="I3609" s="4" t="s">
        <v>24161</v>
      </c>
      <c r="J3609" s="4" t="s">
        <v>24161</v>
      </c>
      <c r="K3609">
        <v>3.4</v>
      </c>
      <c r="L3609">
        <v>2.35</v>
      </c>
      <c r="M3609" t="s">
        <v>612</v>
      </c>
      <c r="N3609" t="s">
        <v>17344</v>
      </c>
      <c r="O3609">
        <v>14</v>
      </c>
      <c r="P3609" t="s">
        <v>17346</v>
      </c>
      <c r="Q3609">
        <v>113</v>
      </c>
      <c r="R3609" t="s">
        <v>17345</v>
      </c>
      <c r="S3609">
        <v>110</v>
      </c>
      <c r="T3609" t="s">
        <v>14812</v>
      </c>
      <c r="U3609">
        <v>60</v>
      </c>
      <c r="V3609">
        <v>438</v>
      </c>
      <c r="W3609">
        <v>396</v>
      </c>
      <c r="X3609">
        <v>0</v>
      </c>
      <c r="Y3609">
        <v>1955</v>
      </c>
      <c r="Z3609">
        <v>24</v>
      </c>
      <c r="AA3609">
        <v>44</v>
      </c>
      <c r="AB3609" t="s">
        <v>17349</v>
      </c>
    </row>
    <row r="3610" spans="1:28" x14ac:dyDescent="0.3">
      <c r="A3610" s="4" t="s">
        <v>17353</v>
      </c>
      <c r="B3610" t="s">
        <v>1486</v>
      </c>
      <c r="C3610" t="s">
        <v>1487</v>
      </c>
      <c r="D3610" t="s">
        <v>58</v>
      </c>
      <c r="E3610">
        <v>2004</v>
      </c>
      <c r="F3610">
        <v>97</v>
      </c>
      <c r="G3610" t="s">
        <v>6197</v>
      </c>
      <c r="H3610" t="s">
        <v>17355</v>
      </c>
      <c r="I3610" s="4">
        <v>5500000</v>
      </c>
      <c r="J3610" s="4">
        <v>3629758</v>
      </c>
      <c r="K3610">
        <v>7.9</v>
      </c>
      <c r="L3610">
        <v>2.35</v>
      </c>
      <c r="M3610" t="s">
        <v>69</v>
      </c>
      <c r="N3610" t="s">
        <v>17350</v>
      </c>
      <c r="O3610">
        <v>25</v>
      </c>
      <c r="P3610" t="s">
        <v>17352</v>
      </c>
      <c r="Q3610">
        <v>517</v>
      </c>
      <c r="R3610" t="s">
        <v>17351</v>
      </c>
      <c r="S3610">
        <v>86</v>
      </c>
      <c r="T3610" t="s">
        <v>17354</v>
      </c>
      <c r="U3610">
        <v>57</v>
      </c>
      <c r="V3610">
        <v>0</v>
      </c>
      <c r="W3610">
        <v>745</v>
      </c>
      <c r="X3610">
        <v>0</v>
      </c>
      <c r="Y3610">
        <v>44151</v>
      </c>
      <c r="Z3610">
        <v>112</v>
      </c>
      <c r="AA3610">
        <v>110</v>
      </c>
      <c r="AB3610" t="s">
        <v>17356</v>
      </c>
    </row>
    <row r="3611" spans="1:28" x14ac:dyDescent="0.3">
      <c r="A3611" s="4" t="s">
        <v>17359</v>
      </c>
      <c r="B3611" t="s">
        <v>67</v>
      </c>
      <c r="C3611" t="s">
        <v>295</v>
      </c>
      <c r="D3611" t="s">
        <v>58</v>
      </c>
      <c r="E3611">
        <v>2003</v>
      </c>
      <c r="F3611">
        <v>92</v>
      </c>
      <c r="G3611" t="s">
        <v>2545</v>
      </c>
      <c r="H3611" t="s">
        <v>17361</v>
      </c>
      <c r="I3611" s="4">
        <v>5000000</v>
      </c>
      <c r="J3611" s="4">
        <v>6239558</v>
      </c>
      <c r="K3611">
        <v>6.7</v>
      </c>
      <c r="L3611">
        <v>1.85</v>
      </c>
      <c r="M3611" t="s">
        <v>612</v>
      </c>
      <c r="N3611" t="s">
        <v>17357</v>
      </c>
      <c r="O3611">
        <v>9</v>
      </c>
      <c r="P3611" t="s">
        <v>7652</v>
      </c>
      <c r="Q3611">
        <v>636</v>
      </c>
      <c r="R3611" t="s">
        <v>17358</v>
      </c>
      <c r="S3611">
        <v>210</v>
      </c>
      <c r="T3611" t="s">
        <v>17360</v>
      </c>
      <c r="U3611">
        <v>71</v>
      </c>
      <c r="V3611">
        <v>352</v>
      </c>
      <c r="W3611">
        <v>1033</v>
      </c>
      <c r="X3611">
        <v>0</v>
      </c>
      <c r="Y3611">
        <v>5548</v>
      </c>
      <c r="Z3611">
        <v>67</v>
      </c>
      <c r="AA3611">
        <v>67</v>
      </c>
      <c r="AB3611" t="s">
        <v>17362</v>
      </c>
    </row>
    <row r="3612" spans="1:28" x14ac:dyDescent="0.3">
      <c r="A3612" s="4" t="s">
        <v>17364</v>
      </c>
      <c r="B3612" t="s">
        <v>67</v>
      </c>
      <c r="C3612" t="s">
        <v>68</v>
      </c>
      <c r="D3612" t="s">
        <v>58</v>
      </c>
      <c r="E3612">
        <v>2003</v>
      </c>
      <c r="F3612">
        <v>104</v>
      </c>
      <c r="G3612" t="s">
        <v>2161</v>
      </c>
      <c r="H3612" t="s">
        <v>17366</v>
      </c>
      <c r="I3612" s="4">
        <v>5000000</v>
      </c>
      <c r="J3612" s="4">
        <v>1056102</v>
      </c>
      <c r="K3612">
        <v>6.6</v>
      </c>
      <c r="L3612">
        <v>1.85</v>
      </c>
      <c r="M3612" t="s">
        <v>612</v>
      </c>
      <c r="N3612" t="s">
        <v>17363</v>
      </c>
      <c r="O3612">
        <v>10</v>
      </c>
      <c r="P3612" t="s">
        <v>3229</v>
      </c>
      <c r="Q3612">
        <v>715</v>
      </c>
      <c r="R3612" t="s">
        <v>4407</v>
      </c>
      <c r="S3612">
        <v>436</v>
      </c>
      <c r="T3612" t="s">
        <v>17365</v>
      </c>
      <c r="U3612">
        <v>93</v>
      </c>
      <c r="V3612">
        <v>1000</v>
      </c>
      <c r="W3612">
        <v>1315</v>
      </c>
      <c r="X3612">
        <v>0</v>
      </c>
      <c r="Y3612">
        <v>18792</v>
      </c>
      <c r="Z3612">
        <v>91</v>
      </c>
      <c r="AA3612">
        <v>153</v>
      </c>
      <c r="AB3612" t="s">
        <v>17367</v>
      </c>
    </row>
    <row r="3613" spans="1:28" x14ac:dyDescent="0.3">
      <c r="A3613" s="4" t="s">
        <v>17368</v>
      </c>
      <c r="B3613" t="s">
        <v>67</v>
      </c>
      <c r="C3613" t="s">
        <v>68</v>
      </c>
      <c r="D3613" t="s">
        <v>58</v>
      </c>
      <c r="E3613">
        <v>1989</v>
      </c>
      <c r="F3613">
        <v>120</v>
      </c>
      <c r="G3613" t="s">
        <v>19</v>
      </c>
      <c r="H3613" t="s">
        <v>17370</v>
      </c>
      <c r="I3613" s="4">
        <v>6500000</v>
      </c>
      <c r="J3613" s="4">
        <v>27545445</v>
      </c>
      <c r="K3613">
        <v>7.9</v>
      </c>
      <c r="L3613">
        <v>1.85</v>
      </c>
      <c r="M3613" t="s">
        <v>612</v>
      </c>
      <c r="N3613" t="s">
        <v>5081</v>
      </c>
      <c r="O3613">
        <v>0</v>
      </c>
      <c r="P3613" t="s">
        <v>1744</v>
      </c>
      <c r="Q3613">
        <v>782</v>
      </c>
      <c r="R3613" t="s">
        <v>8260</v>
      </c>
      <c r="S3613">
        <v>652</v>
      </c>
      <c r="T3613" t="s">
        <v>17369</v>
      </c>
      <c r="U3613">
        <v>388</v>
      </c>
      <c r="V3613">
        <v>0</v>
      </c>
      <c r="W3613">
        <v>2892</v>
      </c>
      <c r="X3613">
        <v>2</v>
      </c>
      <c r="Y3613">
        <v>59524</v>
      </c>
      <c r="Z3613">
        <v>103</v>
      </c>
      <c r="AA3613">
        <v>418</v>
      </c>
      <c r="AB3613" t="s">
        <v>17371</v>
      </c>
    </row>
    <row r="3614" spans="1:28" x14ac:dyDescent="0.3">
      <c r="A3614" s="4" t="s">
        <v>17373</v>
      </c>
      <c r="B3614" t="s">
        <v>67</v>
      </c>
      <c r="C3614" t="s">
        <v>68</v>
      </c>
      <c r="D3614" t="s">
        <v>58</v>
      </c>
      <c r="E3614">
        <v>2001</v>
      </c>
      <c r="F3614">
        <v>99</v>
      </c>
      <c r="G3614" t="s">
        <v>15956</v>
      </c>
      <c r="H3614" t="s">
        <v>17374</v>
      </c>
      <c r="I3614" s="4">
        <v>5500000</v>
      </c>
      <c r="J3614" s="4">
        <v>56007</v>
      </c>
      <c r="K3614">
        <v>4.9000000000000004</v>
      </c>
      <c r="L3614">
        <v>2.35</v>
      </c>
      <c r="M3614" t="s">
        <v>612</v>
      </c>
      <c r="N3614" t="s">
        <v>17372</v>
      </c>
      <c r="O3614">
        <v>56</v>
      </c>
      <c r="P3614" t="s">
        <v>2495</v>
      </c>
      <c r="Q3614">
        <v>4000</v>
      </c>
      <c r="R3614" t="s">
        <v>5781</v>
      </c>
      <c r="S3614">
        <v>902</v>
      </c>
      <c r="T3614" t="s">
        <v>8081</v>
      </c>
      <c r="U3614">
        <v>781</v>
      </c>
      <c r="V3614">
        <v>113</v>
      </c>
      <c r="W3614">
        <v>6776</v>
      </c>
      <c r="X3614">
        <v>3</v>
      </c>
      <c r="Y3614">
        <v>3754</v>
      </c>
      <c r="Z3614">
        <v>27</v>
      </c>
      <c r="AA3614">
        <v>69</v>
      </c>
      <c r="AB3614" t="s">
        <v>17375</v>
      </c>
    </row>
    <row r="3615" spans="1:28" x14ac:dyDescent="0.3">
      <c r="A3615" s="4" t="s">
        <v>17379</v>
      </c>
      <c r="B3615" t="s">
        <v>1486</v>
      </c>
      <c r="C3615" t="s">
        <v>17383</v>
      </c>
      <c r="D3615" t="s">
        <v>58</v>
      </c>
      <c r="E3615">
        <v>2011</v>
      </c>
      <c r="F3615">
        <v>93</v>
      </c>
      <c r="G3615" t="s">
        <v>2545</v>
      </c>
      <c r="H3615" t="s">
        <v>17381</v>
      </c>
      <c r="I3615" s="4">
        <v>3850000</v>
      </c>
      <c r="J3615" s="4">
        <v>611709</v>
      </c>
      <c r="K3615">
        <v>7.2</v>
      </c>
      <c r="L3615">
        <v>1.85</v>
      </c>
      <c r="M3615" t="s">
        <v>4835</v>
      </c>
      <c r="N3615" t="s">
        <v>17376</v>
      </c>
      <c r="O3615">
        <v>592</v>
      </c>
      <c r="P3615" t="s">
        <v>17378</v>
      </c>
      <c r="Q3615">
        <v>232</v>
      </c>
      <c r="R3615" t="s">
        <v>17377</v>
      </c>
      <c r="S3615">
        <v>67</v>
      </c>
      <c r="T3615" t="s">
        <v>17380</v>
      </c>
      <c r="U3615">
        <v>36</v>
      </c>
      <c r="V3615">
        <v>0</v>
      </c>
      <c r="W3615">
        <v>391</v>
      </c>
      <c r="X3615">
        <v>1</v>
      </c>
      <c r="Y3615">
        <v>15267</v>
      </c>
      <c r="Z3615">
        <v>205</v>
      </c>
      <c r="AA3615">
        <v>41</v>
      </c>
      <c r="AB3615" t="s">
        <v>17382</v>
      </c>
    </row>
    <row r="3616" spans="1:28" x14ac:dyDescent="0.3">
      <c r="A3616" s="4" t="s">
        <v>17384</v>
      </c>
      <c r="B3616" t="s">
        <v>1486</v>
      </c>
      <c r="C3616" t="s">
        <v>1487</v>
      </c>
      <c r="D3616" t="s">
        <v>58</v>
      </c>
      <c r="E3616">
        <v>2002</v>
      </c>
      <c r="F3616">
        <v>99</v>
      </c>
      <c r="G3616" t="s">
        <v>2161</v>
      </c>
      <c r="H3616" t="s">
        <v>17386</v>
      </c>
      <c r="I3616" s="4" t="s">
        <v>24161</v>
      </c>
      <c r="J3616" s="4">
        <v>753501</v>
      </c>
      <c r="K3616">
        <v>7.4</v>
      </c>
      <c r="L3616">
        <v>2.35</v>
      </c>
      <c r="M3616" t="s">
        <v>4835</v>
      </c>
      <c r="N3616" t="s">
        <v>12549</v>
      </c>
      <c r="O3616">
        <v>929</v>
      </c>
      <c r="P3616" t="s">
        <v>11441</v>
      </c>
      <c r="Q3616">
        <v>56</v>
      </c>
      <c r="R3616" t="s">
        <v>4825</v>
      </c>
      <c r="S3616">
        <v>46</v>
      </c>
      <c r="T3616" t="s">
        <v>17385</v>
      </c>
      <c r="U3616">
        <v>9</v>
      </c>
      <c r="V3616">
        <v>13000</v>
      </c>
      <c r="W3616">
        <v>118</v>
      </c>
      <c r="X3616">
        <v>0</v>
      </c>
      <c r="Y3616">
        <v>87244</v>
      </c>
      <c r="Z3616">
        <v>192</v>
      </c>
      <c r="AA3616">
        <v>664</v>
      </c>
      <c r="AB3616" t="s">
        <v>17387</v>
      </c>
    </row>
    <row r="3617" spans="1:28" x14ac:dyDescent="0.3">
      <c r="A3617" s="4" t="s">
        <v>17390</v>
      </c>
      <c r="B3617" t="s">
        <v>703</v>
      </c>
      <c r="C3617" t="s">
        <v>704</v>
      </c>
      <c r="D3617" t="s">
        <v>58</v>
      </c>
      <c r="E3617">
        <v>2013</v>
      </c>
      <c r="F3617">
        <v>99</v>
      </c>
      <c r="G3617" t="s">
        <v>2545</v>
      </c>
      <c r="H3617" t="s">
        <v>17392</v>
      </c>
      <c r="I3617" s="4">
        <v>5500000</v>
      </c>
      <c r="J3617" s="4">
        <v>22770</v>
      </c>
      <c r="K3617">
        <v>6.1</v>
      </c>
      <c r="L3617">
        <v>1.85</v>
      </c>
      <c r="M3617" t="s">
        <v>5613</v>
      </c>
      <c r="N3617" t="s">
        <v>17388</v>
      </c>
      <c r="O3617">
        <v>17</v>
      </c>
      <c r="P3617" t="s">
        <v>17389</v>
      </c>
      <c r="Q3617">
        <v>31</v>
      </c>
      <c r="R3617" t="s">
        <v>17388</v>
      </c>
      <c r="S3617">
        <v>17</v>
      </c>
      <c r="T3617" t="s">
        <v>17391</v>
      </c>
      <c r="U3617">
        <v>16</v>
      </c>
      <c r="V3617">
        <v>543</v>
      </c>
      <c r="W3617">
        <v>81</v>
      </c>
      <c r="X3617">
        <v>0</v>
      </c>
      <c r="Y3617">
        <v>1658</v>
      </c>
      <c r="Z3617">
        <v>72</v>
      </c>
      <c r="AA3617">
        <v>12</v>
      </c>
      <c r="AB3617" t="s">
        <v>17393</v>
      </c>
    </row>
    <row r="3618" spans="1:28" x14ac:dyDescent="0.3">
      <c r="A3618" s="4" t="s">
        <v>17396</v>
      </c>
      <c r="B3618" t="s">
        <v>5611</v>
      </c>
      <c r="C3618" t="s">
        <v>5612</v>
      </c>
      <c r="D3618" t="s">
        <v>58</v>
      </c>
      <c r="E3618">
        <v>2006</v>
      </c>
      <c r="F3618">
        <v>157</v>
      </c>
      <c r="G3618" t="s">
        <v>17395</v>
      </c>
      <c r="H3618" t="s">
        <v>17398</v>
      </c>
      <c r="I3618" s="4" t="s">
        <v>24161</v>
      </c>
      <c r="J3618" s="4">
        <v>2197331</v>
      </c>
      <c r="K3618">
        <v>8.4</v>
      </c>
      <c r="L3618">
        <v>2.35</v>
      </c>
      <c r="M3618" t="s">
        <v>4835</v>
      </c>
      <c r="N3618" t="s">
        <v>17394</v>
      </c>
      <c r="O3618">
        <v>85</v>
      </c>
      <c r="P3618" t="s">
        <v>16540</v>
      </c>
      <c r="Q3618">
        <v>397</v>
      </c>
      <c r="R3618" t="s">
        <v>7376</v>
      </c>
      <c r="S3618">
        <v>227</v>
      </c>
      <c r="T3618" t="s">
        <v>17397</v>
      </c>
      <c r="U3618">
        <v>199</v>
      </c>
      <c r="V3618">
        <v>0</v>
      </c>
      <c r="W3618">
        <v>1519</v>
      </c>
      <c r="X3618">
        <v>0</v>
      </c>
      <c r="Y3618">
        <v>70233</v>
      </c>
      <c r="Z3618">
        <v>33</v>
      </c>
      <c r="AA3618">
        <v>321</v>
      </c>
      <c r="AB3618" t="s">
        <v>17399</v>
      </c>
    </row>
    <row r="3619" spans="1:28" x14ac:dyDescent="0.3">
      <c r="A3619" s="4" t="s">
        <v>17401</v>
      </c>
      <c r="B3619" t="s">
        <v>67</v>
      </c>
      <c r="C3619" t="s">
        <v>68</v>
      </c>
      <c r="D3619" t="s">
        <v>58</v>
      </c>
      <c r="E3619">
        <v>2014</v>
      </c>
      <c r="F3619">
        <v>90</v>
      </c>
      <c r="G3619" t="s">
        <v>19</v>
      </c>
      <c r="H3619" t="s">
        <v>17403</v>
      </c>
      <c r="I3619" s="4" t="s">
        <v>24161</v>
      </c>
      <c r="J3619" s="4" t="s">
        <v>24161</v>
      </c>
      <c r="K3619">
        <v>6.2</v>
      </c>
      <c r="L3619">
        <v>2.35</v>
      </c>
      <c r="M3619" t="s">
        <v>24161</v>
      </c>
      <c r="N3619" t="s">
        <v>17400</v>
      </c>
      <c r="O3619">
        <v>4</v>
      </c>
      <c r="P3619" t="s">
        <v>4497</v>
      </c>
      <c r="Q3619">
        <v>934</v>
      </c>
      <c r="R3619" t="s">
        <v>3212</v>
      </c>
      <c r="S3619">
        <v>697</v>
      </c>
      <c r="T3619" t="s">
        <v>17402</v>
      </c>
      <c r="U3619">
        <v>290</v>
      </c>
      <c r="V3619">
        <v>679</v>
      </c>
      <c r="W3619">
        <v>2030</v>
      </c>
      <c r="X3619">
        <v>0</v>
      </c>
      <c r="Y3619">
        <v>605</v>
      </c>
      <c r="Z3619">
        <v>22</v>
      </c>
      <c r="AA3619">
        <v>8</v>
      </c>
      <c r="AB3619" t="s">
        <v>17404</v>
      </c>
    </row>
    <row r="3620" spans="1:28" x14ac:dyDescent="0.3">
      <c r="A3620" s="4" t="s">
        <v>17407</v>
      </c>
      <c r="B3620" t="s">
        <v>67</v>
      </c>
      <c r="C3620" t="s">
        <v>68</v>
      </c>
      <c r="D3620" t="s">
        <v>58</v>
      </c>
      <c r="E3620">
        <v>2011</v>
      </c>
      <c r="F3620">
        <v>96</v>
      </c>
      <c r="G3620" t="s">
        <v>12659</v>
      </c>
      <c r="H3620" t="s">
        <v>17409</v>
      </c>
      <c r="I3620" s="4">
        <v>9000000</v>
      </c>
      <c r="J3620" s="4">
        <v>27445</v>
      </c>
      <c r="K3620">
        <v>5.3</v>
      </c>
      <c r="L3620">
        <v>1.85</v>
      </c>
      <c r="M3620" t="s">
        <v>612</v>
      </c>
      <c r="N3620" t="s">
        <v>17405</v>
      </c>
      <c r="O3620">
        <v>3</v>
      </c>
      <c r="P3620" t="s">
        <v>7581</v>
      </c>
      <c r="Q3620">
        <v>472</v>
      </c>
      <c r="R3620" t="s">
        <v>17406</v>
      </c>
      <c r="S3620">
        <v>39</v>
      </c>
      <c r="T3620" t="s">
        <v>17408</v>
      </c>
      <c r="U3620">
        <v>38</v>
      </c>
      <c r="V3620">
        <v>1000</v>
      </c>
      <c r="W3620">
        <v>561</v>
      </c>
      <c r="X3620">
        <v>5</v>
      </c>
      <c r="Y3620">
        <v>3788</v>
      </c>
      <c r="Z3620">
        <v>48</v>
      </c>
      <c r="AA3620">
        <v>31</v>
      </c>
      <c r="AB3620" t="s">
        <v>17410</v>
      </c>
    </row>
    <row r="3621" spans="1:28" x14ac:dyDescent="0.3">
      <c r="A3621" s="4" t="s">
        <v>17411</v>
      </c>
      <c r="B3621" t="s">
        <v>67</v>
      </c>
      <c r="C3621" t="s">
        <v>68</v>
      </c>
      <c r="D3621" t="s">
        <v>58</v>
      </c>
      <c r="E3621">
        <v>2007</v>
      </c>
      <c r="F3621">
        <v>96</v>
      </c>
      <c r="G3621" t="s">
        <v>1700</v>
      </c>
      <c r="H3621" t="s">
        <v>17413</v>
      </c>
      <c r="I3621" s="4">
        <v>5250000</v>
      </c>
      <c r="J3621" s="4">
        <v>766487</v>
      </c>
      <c r="K3621">
        <v>5</v>
      </c>
      <c r="L3621">
        <v>1.85</v>
      </c>
      <c r="M3621" t="s">
        <v>612</v>
      </c>
      <c r="N3621" t="s">
        <v>7877</v>
      </c>
      <c r="O3621">
        <v>136</v>
      </c>
      <c r="P3621" t="s">
        <v>626</v>
      </c>
      <c r="Q3621">
        <v>4000</v>
      </c>
      <c r="R3621" t="s">
        <v>4462</v>
      </c>
      <c r="S3621">
        <v>543</v>
      </c>
      <c r="T3621" t="s">
        <v>17412</v>
      </c>
      <c r="U3621">
        <v>139</v>
      </c>
      <c r="V3621">
        <v>915</v>
      </c>
      <c r="W3621">
        <v>4883</v>
      </c>
      <c r="X3621">
        <v>4</v>
      </c>
      <c r="Y3621">
        <v>15315</v>
      </c>
      <c r="Z3621">
        <v>65</v>
      </c>
      <c r="AA3621">
        <v>117</v>
      </c>
      <c r="AB3621" t="s">
        <v>17414</v>
      </c>
    </row>
    <row r="3622" spans="1:28" x14ac:dyDescent="0.3">
      <c r="A3622" s="4" t="s">
        <v>17416</v>
      </c>
      <c r="B3622" t="s">
        <v>67</v>
      </c>
      <c r="C3622" t="s">
        <v>86</v>
      </c>
      <c r="D3622" t="s">
        <v>58</v>
      </c>
      <c r="E3622">
        <v>1999</v>
      </c>
      <c r="F3622">
        <v>90</v>
      </c>
      <c r="G3622" t="s">
        <v>2545</v>
      </c>
      <c r="H3622" t="s">
        <v>17417</v>
      </c>
      <c r="I3622" s="4" t="s">
        <v>24161</v>
      </c>
      <c r="J3622" s="4">
        <v>18434</v>
      </c>
      <c r="K3622">
        <v>7.7</v>
      </c>
      <c r="L3622">
        <v>1.85</v>
      </c>
      <c r="M3622" t="s">
        <v>612</v>
      </c>
      <c r="N3622" t="s">
        <v>17415</v>
      </c>
      <c r="O3622">
        <v>222</v>
      </c>
      <c r="P3622" t="s">
        <v>2416</v>
      </c>
      <c r="Q3622">
        <v>5000</v>
      </c>
      <c r="R3622" t="s">
        <v>2303</v>
      </c>
      <c r="S3622">
        <v>680</v>
      </c>
      <c r="T3622" t="s">
        <v>17415</v>
      </c>
      <c r="U3622">
        <v>222</v>
      </c>
      <c r="V3622">
        <v>484</v>
      </c>
      <c r="W3622">
        <v>6111</v>
      </c>
      <c r="X3622">
        <v>2</v>
      </c>
      <c r="Y3622">
        <v>4471</v>
      </c>
      <c r="Z3622">
        <v>29</v>
      </c>
      <c r="AA3622">
        <v>47</v>
      </c>
      <c r="AB3622" t="s">
        <v>17418</v>
      </c>
    </row>
    <row r="3623" spans="1:28" x14ac:dyDescent="0.3">
      <c r="A3623" s="4" t="s">
        <v>17421</v>
      </c>
      <c r="B3623" t="s">
        <v>17425</v>
      </c>
      <c r="C3623" t="s">
        <v>12582</v>
      </c>
      <c r="D3623" t="s">
        <v>58</v>
      </c>
      <c r="E3623">
        <v>2011</v>
      </c>
      <c r="F3623">
        <v>100</v>
      </c>
      <c r="G3623" t="s">
        <v>2144</v>
      </c>
      <c r="H3623" t="s">
        <v>17423</v>
      </c>
      <c r="I3623" s="4">
        <v>30300000</v>
      </c>
      <c r="J3623" s="4">
        <v>1196752</v>
      </c>
      <c r="K3623">
        <v>7.6</v>
      </c>
      <c r="L3623">
        <v>2.39</v>
      </c>
      <c r="M3623" t="s">
        <v>612</v>
      </c>
      <c r="N3623" t="s">
        <v>12666</v>
      </c>
      <c r="O3623">
        <v>77</v>
      </c>
      <c r="P3623" t="s">
        <v>17420</v>
      </c>
      <c r="Q3623">
        <v>286</v>
      </c>
      <c r="R3623" t="s">
        <v>17419</v>
      </c>
      <c r="S3623">
        <v>52</v>
      </c>
      <c r="T3623" t="s">
        <v>17422</v>
      </c>
      <c r="U3623">
        <v>27</v>
      </c>
      <c r="V3623">
        <v>23000</v>
      </c>
      <c r="W3623">
        <v>385</v>
      </c>
      <c r="X3623">
        <v>3</v>
      </c>
      <c r="Y3623">
        <v>79353</v>
      </c>
      <c r="Z3623">
        <v>284</v>
      </c>
      <c r="AA3623">
        <v>121</v>
      </c>
      <c r="AB3623" t="s">
        <v>17424</v>
      </c>
    </row>
    <row r="3624" spans="1:28" x14ac:dyDescent="0.3">
      <c r="A3624" s="4" t="s">
        <v>17428</v>
      </c>
      <c r="B3624" t="s">
        <v>67</v>
      </c>
      <c r="C3624" t="s">
        <v>86</v>
      </c>
      <c r="D3624" t="s">
        <v>58</v>
      </c>
      <c r="E3624">
        <v>2012</v>
      </c>
      <c r="F3624">
        <v>94</v>
      </c>
      <c r="G3624" t="s">
        <v>17427</v>
      </c>
      <c r="H3624" t="s">
        <v>17429</v>
      </c>
      <c r="I3624" s="4">
        <v>4000000</v>
      </c>
      <c r="J3624" s="4" t="s">
        <v>24161</v>
      </c>
      <c r="K3624">
        <v>6.3</v>
      </c>
      <c r="L3624">
        <v>2.35</v>
      </c>
      <c r="M3624" t="s">
        <v>4835</v>
      </c>
      <c r="N3624" t="s">
        <v>17426</v>
      </c>
      <c r="O3624">
        <v>4</v>
      </c>
      <c r="P3624" t="s">
        <v>4758</v>
      </c>
      <c r="Q3624">
        <v>796</v>
      </c>
      <c r="R3624" t="s">
        <v>399</v>
      </c>
      <c r="S3624">
        <v>567</v>
      </c>
      <c r="T3624" t="s">
        <v>5648</v>
      </c>
      <c r="U3624">
        <v>114</v>
      </c>
      <c r="V3624">
        <v>11000</v>
      </c>
      <c r="W3624">
        <v>1832</v>
      </c>
      <c r="X3624">
        <v>0</v>
      </c>
      <c r="Y3624">
        <v>13227</v>
      </c>
      <c r="Z3624">
        <v>187</v>
      </c>
      <c r="AA3624">
        <v>70</v>
      </c>
      <c r="AB3624" t="s">
        <v>17430</v>
      </c>
    </row>
    <row r="3625" spans="1:28" x14ac:dyDescent="0.3">
      <c r="A3625" s="4" t="s">
        <v>17433</v>
      </c>
      <c r="B3625" t="s">
        <v>67</v>
      </c>
      <c r="C3625" t="s">
        <v>295</v>
      </c>
      <c r="D3625" t="s">
        <v>58</v>
      </c>
      <c r="E3625">
        <v>2004</v>
      </c>
      <c r="F3625">
        <v>98</v>
      </c>
      <c r="G3625" t="s">
        <v>6281</v>
      </c>
      <c r="H3625" t="s">
        <v>17434</v>
      </c>
      <c r="I3625" s="4">
        <v>6000000</v>
      </c>
      <c r="J3625" s="4">
        <v>795126</v>
      </c>
      <c r="K3625">
        <v>7.6</v>
      </c>
      <c r="L3625">
        <v>1.85</v>
      </c>
      <c r="M3625" t="s">
        <v>69</v>
      </c>
      <c r="N3625" t="s">
        <v>17431</v>
      </c>
      <c r="O3625">
        <v>12</v>
      </c>
      <c r="P3625" t="s">
        <v>1946</v>
      </c>
      <c r="Q3625">
        <v>393</v>
      </c>
      <c r="R3625" t="s">
        <v>17432</v>
      </c>
      <c r="S3625">
        <v>259</v>
      </c>
      <c r="T3625" t="s">
        <v>16724</v>
      </c>
      <c r="U3625">
        <v>149</v>
      </c>
      <c r="V3625">
        <v>989</v>
      </c>
      <c r="W3625">
        <v>955</v>
      </c>
      <c r="X3625">
        <v>1</v>
      </c>
      <c r="Y3625">
        <v>4976</v>
      </c>
      <c r="Z3625">
        <v>47</v>
      </c>
      <c r="AA3625">
        <v>52</v>
      </c>
      <c r="AB3625" t="s">
        <v>17435</v>
      </c>
    </row>
    <row r="3626" spans="1:28" x14ac:dyDescent="0.3">
      <c r="A3626" s="4" t="s">
        <v>17438</v>
      </c>
      <c r="B3626" t="s">
        <v>67</v>
      </c>
      <c r="C3626" t="s">
        <v>12582</v>
      </c>
      <c r="D3626" t="s">
        <v>58</v>
      </c>
      <c r="E3626">
        <v>2014</v>
      </c>
      <c r="F3626">
        <v>129</v>
      </c>
      <c r="G3626" t="s">
        <v>241</v>
      </c>
      <c r="H3626" t="s">
        <v>17440</v>
      </c>
      <c r="I3626" s="4">
        <v>5500000</v>
      </c>
      <c r="J3626" s="4" t="s">
        <v>24161</v>
      </c>
      <c r="K3626">
        <v>5.6</v>
      </c>
      <c r="L3626" t="s">
        <v>24161</v>
      </c>
      <c r="M3626" t="s">
        <v>69</v>
      </c>
      <c r="N3626" t="s">
        <v>17436</v>
      </c>
      <c r="O3626">
        <v>440</v>
      </c>
      <c r="P3626" t="s">
        <v>99</v>
      </c>
      <c r="Q3626">
        <v>631</v>
      </c>
      <c r="R3626" t="s">
        <v>17437</v>
      </c>
      <c r="S3626">
        <v>0</v>
      </c>
      <c r="T3626" t="s">
        <v>17439</v>
      </c>
      <c r="U3626">
        <v>0</v>
      </c>
      <c r="V3626">
        <v>0</v>
      </c>
      <c r="W3626">
        <v>631</v>
      </c>
      <c r="X3626">
        <v>2</v>
      </c>
      <c r="Y3626">
        <v>2894</v>
      </c>
      <c r="Z3626">
        <v>88</v>
      </c>
      <c r="AA3626">
        <v>14</v>
      </c>
      <c r="AB3626" t="s">
        <v>17441</v>
      </c>
    </row>
    <row r="3627" spans="1:28" x14ac:dyDescent="0.3">
      <c r="A3627" s="4" t="s">
        <v>17443</v>
      </c>
      <c r="B3627" t="s">
        <v>67</v>
      </c>
      <c r="C3627" t="s">
        <v>68</v>
      </c>
      <c r="D3627" t="s">
        <v>58</v>
      </c>
      <c r="E3627">
        <v>1980</v>
      </c>
      <c r="F3627">
        <v>103</v>
      </c>
      <c r="G3627" t="s">
        <v>714</v>
      </c>
      <c r="H3627" t="s">
        <v>17445</v>
      </c>
      <c r="I3627" s="4">
        <v>5100000</v>
      </c>
      <c r="J3627" s="4" t="s">
        <v>24161</v>
      </c>
      <c r="K3627">
        <v>7.3</v>
      </c>
      <c r="L3627">
        <v>1.85</v>
      </c>
      <c r="M3627" t="s">
        <v>122</v>
      </c>
      <c r="N3627" t="s">
        <v>10652</v>
      </c>
      <c r="O3627">
        <v>82</v>
      </c>
      <c r="P3627" t="s">
        <v>17442</v>
      </c>
      <c r="Q3627">
        <v>208</v>
      </c>
      <c r="R3627" t="s">
        <v>13949</v>
      </c>
      <c r="S3627">
        <v>191</v>
      </c>
      <c r="T3627" t="s">
        <v>17444</v>
      </c>
      <c r="U3627">
        <v>32</v>
      </c>
      <c r="V3627">
        <v>0</v>
      </c>
      <c r="W3627">
        <v>454</v>
      </c>
      <c r="X3627">
        <v>2</v>
      </c>
      <c r="Y3627">
        <v>21049</v>
      </c>
      <c r="Z3627">
        <v>41</v>
      </c>
      <c r="AA3627">
        <v>249</v>
      </c>
      <c r="AB3627" t="s">
        <v>17446</v>
      </c>
    </row>
    <row r="3628" spans="1:28" x14ac:dyDescent="0.3">
      <c r="A3628" s="4" t="s">
        <v>17449</v>
      </c>
      <c r="B3628" t="s">
        <v>5611</v>
      </c>
      <c r="C3628" t="s">
        <v>5612</v>
      </c>
      <c r="D3628" t="s">
        <v>58</v>
      </c>
      <c r="E3628">
        <v>2011</v>
      </c>
      <c r="F3628">
        <v>128</v>
      </c>
      <c r="G3628" t="s">
        <v>491</v>
      </c>
      <c r="H3628" t="s">
        <v>17451</v>
      </c>
      <c r="I3628" s="4" t="s">
        <v>24161</v>
      </c>
      <c r="J3628" s="4">
        <v>563699</v>
      </c>
      <c r="K3628">
        <v>6.2</v>
      </c>
      <c r="L3628" t="s">
        <v>24161</v>
      </c>
      <c r="M3628" t="s">
        <v>612</v>
      </c>
      <c r="N3628" t="s">
        <v>17447</v>
      </c>
      <c r="O3628">
        <v>4</v>
      </c>
      <c r="P3628" t="s">
        <v>17448</v>
      </c>
      <c r="Q3628">
        <v>374</v>
      </c>
      <c r="R3628" t="s">
        <v>608</v>
      </c>
      <c r="S3628">
        <v>282</v>
      </c>
      <c r="T3628" t="s">
        <v>17450</v>
      </c>
      <c r="U3628">
        <v>47</v>
      </c>
      <c r="V3628">
        <v>421</v>
      </c>
      <c r="W3628">
        <v>787</v>
      </c>
      <c r="X3628">
        <v>0</v>
      </c>
      <c r="Y3628">
        <v>3266</v>
      </c>
      <c r="Z3628">
        <v>24</v>
      </c>
      <c r="AA3628">
        <v>27</v>
      </c>
      <c r="AB3628" t="s">
        <v>17452</v>
      </c>
    </row>
    <row r="3629" spans="1:28" x14ac:dyDescent="0.3">
      <c r="A3629" s="4" t="s">
        <v>17453</v>
      </c>
      <c r="B3629" t="s">
        <v>67</v>
      </c>
      <c r="C3629" t="s">
        <v>68</v>
      </c>
      <c r="D3629" t="s">
        <v>58</v>
      </c>
      <c r="E3629">
        <v>2013</v>
      </c>
      <c r="F3629">
        <v>106</v>
      </c>
      <c r="G3629" t="s">
        <v>9737</v>
      </c>
      <c r="H3629" t="s">
        <v>17454</v>
      </c>
      <c r="I3629" s="4">
        <v>5000000</v>
      </c>
      <c r="J3629" s="4">
        <v>83574831</v>
      </c>
      <c r="K3629">
        <v>6.6</v>
      </c>
      <c r="L3629">
        <v>2.35</v>
      </c>
      <c r="M3629" t="s">
        <v>69</v>
      </c>
      <c r="N3629" t="s">
        <v>359</v>
      </c>
      <c r="O3629">
        <v>0</v>
      </c>
      <c r="P3629" t="s">
        <v>7323</v>
      </c>
      <c r="Q3629">
        <v>852</v>
      </c>
      <c r="R3629" t="s">
        <v>16530</v>
      </c>
      <c r="S3629">
        <v>618</v>
      </c>
      <c r="T3629" t="s">
        <v>14739</v>
      </c>
      <c r="U3629">
        <v>482</v>
      </c>
      <c r="V3629">
        <v>35000</v>
      </c>
      <c r="W3629">
        <v>2975</v>
      </c>
      <c r="X3629">
        <v>0</v>
      </c>
      <c r="Y3629">
        <v>109214</v>
      </c>
      <c r="Z3629">
        <v>318</v>
      </c>
      <c r="AA3629">
        <v>269</v>
      </c>
      <c r="AB3629" t="s">
        <v>17455</v>
      </c>
    </row>
    <row r="3630" spans="1:28" x14ac:dyDescent="0.3">
      <c r="A3630" s="4" t="s">
        <v>17456</v>
      </c>
      <c r="B3630" t="s">
        <v>67</v>
      </c>
      <c r="C3630" t="s">
        <v>68</v>
      </c>
      <c r="D3630" t="s">
        <v>58</v>
      </c>
      <c r="E3630">
        <v>2005</v>
      </c>
      <c r="F3630">
        <v>95</v>
      </c>
      <c r="G3630" t="s">
        <v>5108</v>
      </c>
      <c r="H3630" t="s">
        <v>17457</v>
      </c>
      <c r="I3630" s="4">
        <v>4000000</v>
      </c>
      <c r="J3630" s="4">
        <v>87025093</v>
      </c>
      <c r="K3630">
        <v>6.6</v>
      </c>
      <c r="L3630">
        <v>1.85</v>
      </c>
      <c r="M3630" t="s">
        <v>612</v>
      </c>
      <c r="N3630" t="s">
        <v>14737</v>
      </c>
      <c r="O3630">
        <v>163</v>
      </c>
      <c r="P3630" t="s">
        <v>8348</v>
      </c>
      <c r="Q3630">
        <v>1000</v>
      </c>
      <c r="R3630" t="s">
        <v>8221</v>
      </c>
      <c r="S3630">
        <v>654</v>
      </c>
      <c r="T3630" t="s">
        <v>14501</v>
      </c>
      <c r="U3630">
        <v>651</v>
      </c>
      <c r="V3630">
        <v>0</v>
      </c>
      <c r="W3630">
        <v>4134</v>
      </c>
      <c r="X3630">
        <v>0</v>
      </c>
      <c r="Y3630">
        <v>188679</v>
      </c>
      <c r="Z3630">
        <v>250</v>
      </c>
      <c r="AA3630">
        <v>864</v>
      </c>
      <c r="AB3630" t="s">
        <v>17458</v>
      </c>
    </row>
    <row r="3631" spans="1:28" x14ac:dyDescent="0.3">
      <c r="A3631" s="4" t="s">
        <v>17461</v>
      </c>
      <c r="B3631" t="s">
        <v>67</v>
      </c>
      <c r="C3631" t="s">
        <v>68</v>
      </c>
      <c r="D3631" t="s">
        <v>58</v>
      </c>
      <c r="E3631">
        <v>2016</v>
      </c>
      <c r="F3631">
        <v>104</v>
      </c>
      <c r="G3631" t="s">
        <v>17460</v>
      </c>
      <c r="H3631" t="s">
        <v>17463</v>
      </c>
      <c r="I3631" s="4">
        <v>15000000</v>
      </c>
      <c r="J3631" s="4">
        <v>71897215</v>
      </c>
      <c r="K3631">
        <v>7.3</v>
      </c>
      <c r="L3631">
        <v>2.35</v>
      </c>
      <c r="M3631" t="s">
        <v>69</v>
      </c>
      <c r="N3631" t="s">
        <v>17459</v>
      </c>
      <c r="O3631">
        <v>16</v>
      </c>
      <c r="P3631" t="s">
        <v>681</v>
      </c>
      <c r="Q3631">
        <v>14000</v>
      </c>
      <c r="R3631" t="s">
        <v>13534</v>
      </c>
      <c r="S3631">
        <v>338</v>
      </c>
      <c r="T3631" t="s">
        <v>17462</v>
      </c>
      <c r="U3631">
        <v>82</v>
      </c>
      <c r="V3631">
        <v>33000</v>
      </c>
      <c r="W3631">
        <v>14504</v>
      </c>
      <c r="X3631">
        <v>0</v>
      </c>
      <c r="Y3631">
        <v>126893</v>
      </c>
      <c r="Z3631">
        <v>411</v>
      </c>
      <c r="AA3631">
        <v>440</v>
      </c>
      <c r="AB3631" t="s">
        <v>17464</v>
      </c>
    </row>
    <row r="3632" spans="1:28" x14ac:dyDescent="0.3">
      <c r="A3632" s="4" t="s">
        <v>17466</v>
      </c>
      <c r="B3632" t="s">
        <v>67</v>
      </c>
      <c r="C3632" t="s">
        <v>68</v>
      </c>
      <c r="D3632" t="s">
        <v>58</v>
      </c>
      <c r="E3632">
        <v>2002</v>
      </c>
      <c r="F3632">
        <v>87</v>
      </c>
      <c r="G3632" t="s">
        <v>17465</v>
      </c>
      <c r="H3632" t="s">
        <v>17467</v>
      </c>
      <c r="I3632" s="4">
        <v>5000000</v>
      </c>
      <c r="J3632" s="4">
        <v>64267897</v>
      </c>
      <c r="K3632">
        <v>6.6</v>
      </c>
      <c r="L3632">
        <v>1.85</v>
      </c>
      <c r="M3632" t="s">
        <v>612</v>
      </c>
      <c r="N3632" t="s">
        <v>10644</v>
      </c>
      <c r="O3632">
        <v>79</v>
      </c>
      <c r="P3632" t="s">
        <v>10647</v>
      </c>
      <c r="Q3632">
        <v>608</v>
      </c>
      <c r="R3632" t="s">
        <v>10645</v>
      </c>
      <c r="S3632">
        <v>362</v>
      </c>
      <c r="T3632" t="s">
        <v>10649</v>
      </c>
      <c r="U3632">
        <v>218</v>
      </c>
      <c r="V3632">
        <v>0</v>
      </c>
      <c r="W3632">
        <v>1770</v>
      </c>
      <c r="X3632">
        <v>0</v>
      </c>
      <c r="Y3632">
        <v>67992</v>
      </c>
      <c r="Z3632">
        <v>106</v>
      </c>
      <c r="AA3632">
        <v>327</v>
      </c>
      <c r="AB3632" t="s">
        <v>17468</v>
      </c>
    </row>
    <row r="3633" spans="1:28" x14ac:dyDescent="0.3">
      <c r="A3633" s="4" t="s">
        <v>17471</v>
      </c>
      <c r="B3633" t="s">
        <v>67</v>
      </c>
      <c r="C3633" t="s">
        <v>68</v>
      </c>
      <c r="D3633" t="s">
        <v>58</v>
      </c>
      <c r="E3633">
        <v>2016</v>
      </c>
      <c r="F3633">
        <v>81</v>
      </c>
      <c r="G3633" t="s">
        <v>23</v>
      </c>
      <c r="H3633" t="s">
        <v>17472</v>
      </c>
      <c r="I3633" s="4">
        <v>4900000</v>
      </c>
      <c r="J3633" s="4">
        <v>56536016</v>
      </c>
      <c r="K3633">
        <v>6.9</v>
      </c>
      <c r="L3633">
        <v>2.35</v>
      </c>
      <c r="M3633" t="s">
        <v>69</v>
      </c>
      <c r="N3633" t="s">
        <v>17469</v>
      </c>
      <c r="O3633">
        <v>26</v>
      </c>
      <c r="P3633" t="s">
        <v>4064</v>
      </c>
      <c r="Q3633">
        <v>2000</v>
      </c>
      <c r="R3633" t="s">
        <v>17470</v>
      </c>
      <c r="S3633">
        <v>509</v>
      </c>
      <c r="T3633" t="s">
        <v>16781</v>
      </c>
      <c r="U3633">
        <v>300</v>
      </c>
      <c r="V3633">
        <v>0</v>
      </c>
      <c r="W3633">
        <v>3344</v>
      </c>
      <c r="X3633">
        <v>0</v>
      </c>
      <c r="Y3633">
        <v>13523</v>
      </c>
      <c r="Z3633">
        <v>159</v>
      </c>
      <c r="AA3633">
        <v>95</v>
      </c>
      <c r="AB3633" t="s">
        <v>17473</v>
      </c>
    </row>
    <row r="3634" spans="1:28" x14ac:dyDescent="0.3">
      <c r="A3634" s="4" t="s">
        <v>17475</v>
      </c>
      <c r="B3634" t="s">
        <v>67</v>
      </c>
      <c r="C3634" t="s">
        <v>68</v>
      </c>
      <c r="D3634" t="s">
        <v>58</v>
      </c>
      <c r="E3634">
        <v>2011</v>
      </c>
      <c r="F3634">
        <v>94</v>
      </c>
      <c r="G3634" t="s">
        <v>23</v>
      </c>
      <c r="H3634" t="s">
        <v>17476</v>
      </c>
      <c r="I3634" s="4">
        <v>5000000</v>
      </c>
      <c r="J3634" s="4">
        <v>104007828</v>
      </c>
      <c r="K3634">
        <v>5.8</v>
      </c>
      <c r="L3634">
        <v>1.85</v>
      </c>
      <c r="M3634" t="s">
        <v>612</v>
      </c>
      <c r="N3634" t="s">
        <v>10990</v>
      </c>
      <c r="O3634">
        <v>24</v>
      </c>
      <c r="P3634" t="s">
        <v>15065</v>
      </c>
      <c r="Q3634">
        <v>581</v>
      </c>
      <c r="R3634" t="s">
        <v>17474</v>
      </c>
      <c r="S3634">
        <v>438</v>
      </c>
      <c r="T3634" t="s">
        <v>16045</v>
      </c>
      <c r="U3634">
        <v>434</v>
      </c>
      <c r="V3634">
        <v>24000</v>
      </c>
      <c r="W3634">
        <v>2371</v>
      </c>
      <c r="X3634">
        <v>0</v>
      </c>
      <c r="Y3634">
        <v>76828</v>
      </c>
      <c r="Z3634">
        <v>251</v>
      </c>
      <c r="AA3634">
        <v>314</v>
      </c>
      <c r="AB3634" t="s">
        <v>17477</v>
      </c>
    </row>
    <row r="3635" spans="1:28" x14ac:dyDescent="0.3">
      <c r="A3635" s="4" t="s">
        <v>17480</v>
      </c>
      <c r="B3635" t="s">
        <v>67</v>
      </c>
      <c r="C3635" t="s">
        <v>68</v>
      </c>
      <c r="D3635" t="s">
        <v>58</v>
      </c>
      <c r="E3635">
        <v>2014</v>
      </c>
      <c r="F3635">
        <v>89</v>
      </c>
      <c r="G3635" t="s">
        <v>7400</v>
      </c>
      <c r="H3635" t="s">
        <v>17482</v>
      </c>
      <c r="I3635" s="4">
        <v>5000000</v>
      </c>
      <c r="J3635" s="4">
        <v>50820940</v>
      </c>
      <c r="K3635">
        <v>4.4000000000000004</v>
      </c>
      <c r="L3635">
        <v>2.35</v>
      </c>
      <c r="M3635" t="s">
        <v>69</v>
      </c>
      <c r="N3635" t="s">
        <v>17478</v>
      </c>
      <c r="O3635">
        <v>10</v>
      </c>
      <c r="P3635" t="s">
        <v>7323</v>
      </c>
      <c r="Q3635">
        <v>852</v>
      </c>
      <c r="R3635" t="s">
        <v>17479</v>
      </c>
      <c r="S3635">
        <v>707</v>
      </c>
      <c r="T3635" t="s">
        <v>17481</v>
      </c>
      <c r="U3635">
        <v>704</v>
      </c>
      <c r="V3635">
        <v>18000</v>
      </c>
      <c r="W3635">
        <v>5056</v>
      </c>
      <c r="X3635">
        <v>0</v>
      </c>
      <c r="Y3635">
        <v>31915</v>
      </c>
      <c r="Z3635">
        <v>183</v>
      </c>
      <c r="AA3635">
        <v>159</v>
      </c>
      <c r="AB3635" t="s">
        <v>17483</v>
      </c>
    </row>
    <row r="3636" spans="1:28" x14ac:dyDescent="0.3">
      <c r="A3636" s="4" t="s">
        <v>17485</v>
      </c>
      <c r="B3636" t="s">
        <v>67</v>
      </c>
      <c r="C3636" t="s">
        <v>68</v>
      </c>
      <c r="D3636" t="s">
        <v>58</v>
      </c>
      <c r="E3636">
        <v>1987</v>
      </c>
      <c r="F3636">
        <v>88</v>
      </c>
      <c r="G3636" t="s">
        <v>8932</v>
      </c>
      <c r="H3636" t="s">
        <v>17487</v>
      </c>
      <c r="I3636" s="4">
        <v>4500000</v>
      </c>
      <c r="J3636" s="4">
        <v>44793200</v>
      </c>
      <c r="K3636">
        <v>6.6</v>
      </c>
      <c r="L3636">
        <v>1.85</v>
      </c>
      <c r="M3636" t="s">
        <v>7328</v>
      </c>
      <c r="N3636" t="s">
        <v>1776</v>
      </c>
      <c r="O3636">
        <v>55</v>
      </c>
      <c r="P3636" t="s">
        <v>17484</v>
      </c>
      <c r="Q3636">
        <v>506</v>
      </c>
      <c r="R3636" t="s">
        <v>16001</v>
      </c>
      <c r="S3636">
        <v>449</v>
      </c>
      <c r="T3636" t="s">
        <v>17486</v>
      </c>
      <c r="U3636">
        <v>150</v>
      </c>
      <c r="V3636">
        <v>0</v>
      </c>
      <c r="W3636">
        <v>1584</v>
      </c>
      <c r="X3636">
        <v>0</v>
      </c>
      <c r="Y3636">
        <v>49820</v>
      </c>
      <c r="Z3636">
        <v>131</v>
      </c>
      <c r="AA3636">
        <v>311</v>
      </c>
      <c r="AB3636" t="s">
        <v>17488</v>
      </c>
    </row>
    <row r="3637" spans="1:28" x14ac:dyDescent="0.3">
      <c r="A3637" s="4" t="s">
        <v>17491</v>
      </c>
      <c r="B3637" t="s">
        <v>2794</v>
      </c>
      <c r="C3637" t="s">
        <v>2929</v>
      </c>
      <c r="D3637" t="s">
        <v>58</v>
      </c>
      <c r="E3637">
        <v>2013</v>
      </c>
      <c r="F3637">
        <v>115</v>
      </c>
      <c r="G3637" t="s">
        <v>2545</v>
      </c>
      <c r="H3637" t="s">
        <v>17493</v>
      </c>
      <c r="I3637" s="4">
        <v>5000000</v>
      </c>
      <c r="J3637" s="4">
        <v>44456509</v>
      </c>
      <c r="K3637">
        <v>7.6</v>
      </c>
      <c r="L3637">
        <v>1.85</v>
      </c>
      <c r="M3637" t="s">
        <v>69</v>
      </c>
      <c r="N3637" t="s">
        <v>17489</v>
      </c>
      <c r="O3637">
        <v>399</v>
      </c>
      <c r="P3637" t="s">
        <v>17489</v>
      </c>
      <c r="Q3637">
        <v>399</v>
      </c>
      <c r="R3637" t="s">
        <v>17490</v>
      </c>
      <c r="S3637">
        <v>89</v>
      </c>
      <c r="T3637" t="s">
        <v>17492</v>
      </c>
      <c r="U3637">
        <v>83</v>
      </c>
      <c r="V3637">
        <v>14000</v>
      </c>
      <c r="W3637">
        <v>688</v>
      </c>
      <c r="X3637">
        <v>1</v>
      </c>
      <c r="Y3637">
        <v>22105</v>
      </c>
      <c r="Z3637">
        <v>41</v>
      </c>
      <c r="AA3637">
        <v>81</v>
      </c>
      <c r="AB3637" t="s">
        <v>17494</v>
      </c>
    </row>
    <row r="3638" spans="1:28" x14ac:dyDescent="0.3">
      <c r="A3638" s="4" t="s">
        <v>17497</v>
      </c>
      <c r="B3638" t="s">
        <v>67</v>
      </c>
      <c r="C3638" t="s">
        <v>68</v>
      </c>
      <c r="D3638" t="s">
        <v>58</v>
      </c>
      <c r="E3638">
        <v>2012</v>
      </c>
      <c r="F3638">
        <v>96</v>
      </c>
      <c r="G3638" t="s">
        <v>23</v>
      </c>
      <c r="H3638" t="s">
        <v>17499</v>
      </c>
      <c r="I3638" s="4">
        <v>5000000</v>
      </c>
      <c r="J3638" s="4">
        <v>53884821</v>
      </c>
      <c r="K3638">
        <v>4.5999999999999996</v>
      </c>
      <c r="L3638">
        <v>1.85</v>
      </c>
      <c r="M3638" t="s">
        <v>612</v>
      </c>
      <c r="N3638" t="s">
        <v>10990</v>
      </c>
      <c r="O3638">
        <v>24</v>
      </c>
      <c r="P3638" t="s">
        <v>17496</v>
      </c>
      <c r="Q3638">
        <v>235</v>
      </c>
      <c r="R3638" t="s">
        <v>17495</v>
      </c>
      <c r="S3638">
        <v>119</v>
      </c>
      <c r="T3638" t="s">
        <v>17498</v>
      </c>
      <c r="U3638">
        <v>113</v>
      </c>
      <c r="V3638">
        <v>26000</v>
      </c>
      <c r="W3638">
        <v>799</v>
      </c>
      <c r="X3638">
        <v>0</v>
      </c>
      <c r="Y3638">
        <v>51204</v>
      </c>
      <c r="Z3638">
        <v>248</v>
      </c>
      <c r="AA3638">
        <v>247</v>
      </c>
      <c r="AB3638" t="s">
        <v>17500</v>
      </c>
    </row>
    <row r="3639" spans="1:28" x14ac:dyDescent="0.3">
      <c r="A3639" s="4" t="s">
        <v>17502</v>
      </c>
      <c r="B3639" t="s">
        <v>67</v>
      </c>
      <c r="C3639" t="s">
        <v>68</v>
      </c>
      <c r="D3639" t="s">
        <v>58</v>
      </c>
      <c r="E3639">
        <v>1953</v>
      </c>
      <c r="F3639">
        <v>135</v>
      </c>
      <c r="G3639" t="s">
        <v>6516</v>
      </c>
      <c r="H3639" t="s">
        <v>17504</v>
      </c>
      <c r="I3639" s="4">
        <v>5000000</v>
      </c>
      <c r="J3639" s="4">
        <v>36000000</v>
      </c>
      <c r="K3639">
        <v>6.8</v>
      </c>
      <c r="L3639">
        <v>2.2000000000000002</v>
      </c>
      <c r="M3639" t="s">
        <v>5613</v>
      </c>
      <c r="N3639" t="s">
        <v>17501</v>
      </c>
      <c r="O3639">
        <v>28</v>
      </c>
      <c r="P3639" t="s">
        <v>6111</v>
      </c>
      <c r="Q3639">
        <v>726</v>
      </c>
      <c r="R3639" t="s">
        <v>1110</v>
      </c>
      <c r="S3639">
        <v>422</v>
      </c>
      <c r="T3639" t="s">
        <v>17503</v>
      </c>
      <c r="U3639">
        <v>275</v>
      </c>
      <c r="V3639">
        <v>0</v>
      </c>
      <c r="W3639">
        <v>1920</v>
      </c>
      <c r="X3639">
        <v>1</v>
      </c>
      <c r="Y3639">
        <v>6359</v>
      </c>
      <c r="Z3639">
        <v>42</v>
      </c>
      <c r="AA3639">
        <v>69</v>
      </c>
      <c r="AB3639" t="s">
        <v>17505</v>
      </c>
    </row>
    <row r="3640" spans="1:28" x14ac:dyDescent="0.3">
      <c r="A3640" s="4" t="s">
        <v>17506</v>
      </c>
      <c r="B3640" t="s">
        <v>67</v>
      </c>
      <c r="C3640" t="s">
        <v>86</v>
      </c>
      <c r="D3640" t="s">
        <v>58</v>
      </c>
      <c r="E3640">
        <v>1975</v>
      </c>
      <c r="F3640">
        <v>113</v>
      </c>
      <c r="G3640" t="s">
        <v>12455</v>
      </c>
      <c r="H3640" t="s">
        <v>17508</v>
      </c>
      <c r="I3640" s="4">
        <v>5000000</v>
      </c>
      <c r="J3640" s="4" t="s">
        <v>24161</v>
      </c>
      <c r="K3640">
        <v>7.1</v>
      </c>
      <c r="L3640">
        <v>2.35</v>
      </c>
      <c r="M3640" t="s">
        <v>304</v>
      </c>
      <c r="N3640" t="s">
        <v>10448</v>
      </c>
      <c r="O3640">
        <v>688</v>
      </c>
      <c r="P3640" t="s">
        <v>15462</v>
      </c>
      <c r="Q3640">
        <v>462</v>
      </c>
      <c r="R3640" t="s">
        <v>14886</v>
      </c>
      <c r="S3640">
        <v>278</v>
      </c>
      <c r="T3640" t="s">
        <v>17507</v>
      </c>
      <c r="U3640">
        <v>80</v>
      </c>
      <c r="V3640">
        <v>620</v>
      </c>
      <c r="W3640">
        <v>971</v>
      </c>
      <c r="X3640">
        <v>0</v>
      </c>
      <c r="Y3640">
        <v>19596</v>
      </c>
      <c r="Z3640">
        <v>33</v>
      </c>
      <c r="AA3640">
        <v>73</v>
      </c>
      <c r="AB3640" t="s">
        <v>17509</v>
      </c>
    </row>
    <row r="3641" spans="1:28" x14ac:dyDescent="0.3">
      <c r="A3641" s="4" t="s">
        <v>17510</v>
      </c>
      <c r="B3641" t="s">
        <v>67</v>
      </c>
      <c r="C3641" t="s">
        <v>68</v>
      </c>
      <c r="D3641" t="s">
        <v>58</v>
      </c>
      <c r="E3641">
        <v>1991</v>
      </c>
      <c r="F3641">
        <v>93</v>
      </c>
      <c r="G3641" t="s">
        <v>8058</v>
      </c>
      <c r="H3641" t="s">
        <v>17511</v>
      </c>
      <c r="I3641" s="4">
        <v>8500000</v>
      </c>
      <c r="J3641" s="4">
        <v>34872293</v>
      </c>
      <c r="K3641">
        <v>4.9000000000000004</v>
      </c>
      <c r="L3641">
        <v>1.85</v>
      </c>
      <c r="M3641" t="s">
        <v>612</v>
      </c>
      <c r="N3641" t="s">
        <v>9952</v>
      </c>
      <c r="O3641">
        <v>54</v>
      </c>
      <c r="P3641" t="s">
        <v>73</v>
      </c>
      <c r="Q3641">
        <v>40000</v>
      </c>
      <c r="R3641" t="s">
        <v>1755</v>
      </c>
      <c r="S3641">
        <v>618</v>
      </c>
      <c r="T3641" t="s">
        <v>8378</v>
      </c>
      <c r="U3641">
        <v>581</v>
      </c>
      <c r="V3641">
        <v>963</v>
      </c>
      <c r="W3641">
        <v>42002</v>
      </c>
      <c r="X3641">
        <v>0</v>
      </c>
      <c r="Y3641">
        <v>30765</v>
      </c>
      <c r="Z3641">
        <v>91</v>
      </c>
      <c r="AA3641">
        <v>252</v>
      </c>
      <c r="AB3641" t="s">
        <v>17512</v>
      </c>
    </row>
    <row r="3642" spans="1:28" x14ac:dyDescent="0.3">
      <c r="A3642" s="4" t="s">
        <v>17514</v>
      </c>
      <c r="B3642" t="s">
        <v>67</v>
      </c>
      <c r="C3642" t="s">
        <v>68</v>
      </c>
      <c r="D3642" t="s">
        <v>58</v>
      </c>
      <c r="E3642">
        <v>2003</v>
      </c>
      <c r="F3642">
        <v>109</v>
      </c>
      <c r="G3642" t="s">
        <v>5685</v>
      </c>
      <c r="H3642" t="s">
        <v>17515</v>
      </c>
      <c r="I3642" s="4">
        <v>4500000</v>
      </c>
      <c r="J3642" s="4">
        <v>34468224</v>
      </c>
      <c r="K3642">
        <v>7.3</v>
      </c>
      <c r="L3642">
        <v>1.85</v>
      </c>
      <c r="M3642" t="s">
        <v>612</v>
      </c>
      <c r="N3642" t="s">
        <v>17513</v>
      </c>
      <c r="O3642">
        <v>260</v>
      </c>
      <c r="P3642" t="s">
        <v>802</v>
      </c>
      <c r="Q3642">
        <v>9000</v>
      </c>
      <c r="R3642" t="s">
        <v>10416</v>
      </c>
      <c r="S3642">
        <v>844</v>
      </c>
      <c r="T3642" t="s">
        <v>5467</v>
      </c>
      <c r="U3642">
        <v>592</v>
      </c>
      <c r="V3642">
        <v>0</v>
      </c>
      <c r="W3642">
        <v>11736</v>
      </c>
      <c r="X3642">
        <v>2</v>
      </c>
      <c r="Y3642">
        <v>105568</v>
      </c>
      <c r="Z3642">
        <v>185</v>
      </c>
      <c r="AA3642">
        <v>533</v>
      </c>
      <c r="AB3642" t="s">
        <v>17516</v>
      </c>
    </row>
    <row r="3643" spans="1:28" x14ac:dyDescent="0.3">
      <c r="A3643" s="4" t="s">
        <v>17519</v>
      </c>
      <c r="B3643" t="s">
        <v>67</v>
      </c>
      <c r="C3643" t="s">
        <v>68</v>
      </c>
      <c r="D3643" t="s">
        <v>58</v>
      </c>
      <c r="E3643">
        <v>1954</v>
      </c>
      <c r="F3643">
        <v>127</v>
      </c>
      <c r="G3643" t="s">
        <v>17518</v>
      </c>
      <c r="H3643" t="s">
        <v>17521</v>
      </c>
      <c r="I3643" s="4">
        <v>5000000</v>
      </c>
      <c r="J3643" s="4" t="s">
        <v>24161</v>
      </c>
      <c r="K3643">
        <v>7.2</v>
      </c>
      <c r="L3643">
        <v>1.37</v>
      </c>
      <c r="M3643" t="s">
        <v>6035</v>
      </c>
      <c r="N3643" t="s">
        <v>9651</v>
      </c>
      <c r="O3643">
        <v>130</v>
      </c>
      <c r="P3643" t="s">
        <v>4830</v>
      </c>
      <c r="Q3643">
        <v>617</v>
      </c>
      <c r="R3643" t="s">
        <v>17517</v>
      </c>
      <c r="S3643">
        <v>53</v>
      </c>
      <c r="T3643" t="s">
        <v>17520</v>
      </c>
      <c r="U3643">
        <v>51</v>
      </c>
      <c r="V3643">
        <v>0</v>
      </c>
      <c r="W3643">
        <v>799</v>
      </c>
      <c r="X3643">
        <v>0</v>
      </c>
      <c r="Y3643">
        <v>22123</v>
      </c>
      <c r="Z3643">
        <v>69</v>
      </c>
      <c r="AA3643">
        <v>108</v>
      </c>
      <c r="AB3643" t="s">
        <v>17522</v>
      </c>
    </row>
    <row r="3644" spans="1:28" x14ac:dyDescent="0.3">
      <c r="A3644" s="4" t="s">
        <v>17526</v>
      </c>
      <c r="B3644" t="s">
        <v>67</v>
      </c>
      <c r="C3644" t="s">
        <v>68</v>
      </c>
      <c r="D3644" t="s">
        <v>58</v>
      </c>
      <c r="E3644">
        <v>2014</v>
      </c>
      <c r="F3644">
        <v>101</v>
      </c>
      <c r="G3644" t="s">
        <v>9737</v>
      </c>
      <c r="H3644" t="s">
        <v>17528</v>
      </c>
      <c r="I3644" s="4">
        <v>5000000</v>
      </c>
      <c r="J3644" s="4">
        <v>32453345</v>
      </c>
      <c r="K3644">
        <v>5</v>
      </c>
      <c r="L3644">
        <v>1.78</v>
      </c>
      <c r="M3644" t="s">
        <v>612</v>
      </c>
      <c r="N3644" t="s">
        <v>17523</v>
      </c>
      <c r="O3644">
        <v>52</v>
      </c>
      <c r="P3644" t="s">
        <v>17525</v>
      </c>
      <c r="Q3644">
        <v>510</v>
      </c>
      <c r="R3644" t="s">
        <v>17524</v>
      </c>
      <c r="S3644">
        <v>358</v>
      </c>
      <c r="T3644" t="s">
        <v>17527</v>
      </c>
      <c r="U3644">
        <v>332</v>
      </c>
      <c r="V3644">
        <v>10000</v>
      </c>
      <c r="W3644">
        <v>2161</v>
      </c>
      <c r="X3644">
        <v>0</v>
      </c>
      <c r="Y3644">
        <v>31791</v>
      </c>
      <c r="Z3644">
        <v>220</v>
      </c>
      <c r="AA3644">
        <v>155</v>
      </c>
      <c r="AB3644" t="s">
        <v>17529</v>
      </c>
    </row>
    <row r="3645" spans="1:28" x14ac:dyDescent="0.3">
      <c r="A3645" s="4" t="s">
        <v>17530</v>
      </c>
      <c r="B3645" t="s">
        <v>67</v>
      </c>
      <c r="C3645" t="s">
        <v>68</v>
      </c>
      <c r="D3645" t="s">
        <v>24160</v>
      </c>
      <c r="E3645">
        <v>1980</v>
      </c>
      <c r="F3645">
        <v>124</v>
      </c>
      <c r="G3645" t="s">
        <v>1566</v>
      </c>
      <c r="H3645" t="s">
        <v>17531</v>
      </c>
      <c r="I3645" s="4">
        <v>5000000</v>
      </c>
      <c r="J3645" s="4" t="s">
        <v>24161</v>
      </c>
      <c r="K3645">
        <v>8.1999999999999993</v>
      </c>
      <c r="L3645">
        <v>2.35</v>
      </c>
      <c r="M3645" t="s">
        <v>122</v>
      </c>
      <c r="N3645" t="s">
        <v>5877</v>
      </c>
      <c r="O3645">
        <v>0</v>
      </c>
      <c r="P3645" t="s">
        <v>788</v>
      </c>
      <c r="Q3645">
        <v>12000</v>
      </c>
      <c r="R3645" t="s">
        <v>4015</v>
      </c>
      <c r="S3645">
        <v>754</v>
      </c>
      <c r="T3645" t="s">
        <v>3460</v>
      </c>
      <c r="U3645">
        <v>452</v>
      </c>
      <c r="V3645">
        <v>9000</v>
      </c>
      <c r="W3645">
        <v>13864</v>
      </c>
      <c r="X3645">
        <v>1</v>
      </c>
      <c r="Y3645">
        <v>161972</v>
      </c>
      <c r="Z3645">
        <v>117</v>
      </c>
      <c r="AA3645">
        <v>356</v>
      </c>
      <c r="AB3645" t="s">
        <v>17532</v>
      </c>
    </row>
    <row r="3646" spans="1:28" x14ac:dyDescent="0.3">
      <c r="A3646" s="4" t="s">
        <v>17533</v>
      </c>
      <c r="B3646" t="s">
        <v>67</v>
      </c>
      <c r="C3646" t="s">
        <v>68</v>
      </c>
      <c r="D3646" t="s">
        <v>58</v>
      </c>
      <c r="E3646">
        <v>2013</v>
      </c>
      <c r="F3646">
        <v>117</v>
      </c>
      <c r="G3646" t="s">
        <v>1566</v>
      </c>
      <c r="H3646" t="s">
        <v>17534</v>
      </c>
      <c r="I3646" s="4">
        <v>5000000</v>
      </c>
      <c r="J3646" s="4">
        <v>27296514</v>
      </c>
      <c r="K3646">
        <v>8</v>
      </c>
      <c r="L3646">
        <v>2.35</v>
      </c>
      <c r="M3646" t="s">
        <v>612</v>
      </c>
      <c r="N3646" t="s">
        <v>7637</v>
      </c>
      <c r="O3646">
        <v>212</v>
      </c>
      <c r="P3646" t="s">
        <v>687</v>
      </c>
      <c r="Q3646">
        <v>11000</v>
      </c>
      <c r="R3646" t="s">
        <v>776</v>
      </c>
      <c r="S3646">
        <v>3000</v>
      </c>
      <c r="T3646" t="s">
        <v>4245</v>
      </c>
      <c r="U3646">
        <v>896</v>
      </c>
      <c r="V3646">
        <v>65000</v>
      </c>
      <c r="W3646">
        <v>17738</v>
      </c>
      <c r="X3646">
        <v>0</v>
      </c>
      <c r="Y3646">
        <v>326494</v>
      </c>
      <c r="Z3646">
        <v>471</v>
      </c>
      <c r="AA3646">
        <v>340</v>
      </c>
      <c r="AB3646" t="s">
        <v>17535</v>
      </c>
    </row>
    <row r="3647" spans="1:28" x14ac:dyDescent="0.3">
      <c r="A3647" s="4" t="s">
        <v>17537</v>
      </c>
      <c r="B3647" t="s">
        <v>67</v>
      </c>
      <c r="C3647" t="s">
        <v>68</v>
      </c>
      <c r="D3647" t="s">
        <v>58</v>
      </c>
      <c r="E3647">
        <v>2015</v>
      </c>
      <c r="F3647">
        <v>83</v>
      </c>
      <c r="G3647" t="s">
        <v>4341</v>
      </c>
      <c r="H3647" t="s">
        <v>17538</v>
      </c>
      <c r="I3647" s="4">
        <v>3300000</v>
      </c>
      <c r="J3647" s="4">
        <v>25799043</v>
      </c>
      <c r="K3647">
        <v>5.2</v>
      </c>
      <c r="L3647">
        <v>2.35</v>
      </c>
      <c r="M3647" t="s">
        <v>69</v>
      </c>
      <c r="N3647" t="s">
        <v>17536</v>
      </c>
      <c r="O3647">
        <v>26</v>
      </c>
      <c r="P3647" t="s">
        <v>327</v>
      </c>
      <c r="Q3647">
        <v>10000</v>
      </c>
      <c r="R3647" t="s">
        <v>10670</v>
      </c>
      <c r="S3647">
        <v>830</v>
      </c>
      <c r="T3647" t="s">
        <v>1686</v>
      </c>
      <c r="U3647">
        <v>801</v>
      </c>
      <c r="V3647">
        <v>0</v>
      </c>
      <c r="W3647">
        <v>11771</v>
      </c>
      <c r="X3647">
        <v>0</v>
      </c>
      <c r="Y3647">
        <v>28513</v>
      </c>
      <c r="Z3647">
        <v>152</v>
      </c>
      <c r="AA3647">
        <v>126</v>
      </c>
      <c r="AB3647" t="s">
        <v>17539</v>
      </c>
    </row>
    <row r="3648" spans="1:28" x14ac:dyDescent="0.3">
      <c r="A3648" s="4" t="s">
        <v>17540</v>
      </c>
      <c r="B3648" t="s">
        <v>67</v>
      </c>
      <c r="C3648" t="s">
        <v>68</v>
      </c>
      <c r="D3648" t="s">
        <v>24160</v>
      </c>
      <c r="E3648">
        <v>2000</v>
      </c>
      <c r="F3648">
        <v>113</v>
      </c>
      <c r="G3648" t="s">
        <v>878</v>
      </c>
      <c r="H3648" t="s">
        <v>17542</v>
      </c>
      <c r="I3648" s="4">
        <v>9000000</v>
      </c>
      <c r="J3648" s="4">
        <v>25530884</v>
      </c>
      <c r="K3648">
        <v>8.5</v>
      </c>
      <c r="L3648">
        <v>2.35</v>
      </c>
      <c r="M3648" t="s">
        <v>612</v>
      </c>
      <c r="N3648" t="s">
        <v>87</v>
      </c>
      <c r="O3648">
        <v>22000</v>
      </c>
      <c r="P3648" t="s">
        <v>756</v>
      </c>
      <c r="Q3648">
        <v>716</v>
      </c>
      <c r="R3648" t="s">
        <v>5048</v>
      </c>
      <c r="S3648">
        <v>651</v>
      </c>
      <c r="T3648" t="s">
        <v>17541</v>
      </c>
      <c r="U3648">
        <v>379</v>
      </c>
      <c r="V3648">
        <v>40000</v>
      </c>
      <c r="W3648">
        <v>1997</v>
      </c>
      <c r="X3648">
        <v>0</v>
      </c>
      <c r="Y3648">
        <v>845580</v>
      </c>
      <c r="Z3648">
        <v>274</v>
      </c>
      <c r="AA3648">
        <v>2067</v>
      </c>
      <c r="AB3648" t="s">
        <v>17543</v>
      </c>
    </row>
    <row r="3649" spans="1:28" x14ac:dyDescent="0.3">
      <c r="A3649" s="4" t="s">
        <v>17546</v>
      </c>
      <c r="B3649" t="s">
        <v>67</v>
      </c>
      <c r="C3649" t="s">
        <v>68</v>
      </c>
      <c r="D3649" t="s">
        <v>58</v>
      </c>
      <c r="E3649">
        <v>2013</v>
      </c>
      <c r="F3649">
        <v>104</v>
      </c>
      <c r="G3649" t="s">
        <v>5108</v>
      </c>
      <c r="H3649" t="s">
        <v>17548</v>
      </c>
      <c r="I3649" s="4">
        <v>5000000</v>
      </c>
      <c r="J3649" s="4">
        <v>27689474</v>
      </c>
      <c r="K3649">
        <v>6.5</v>
      </c>
      <c r="L3649">
        <v>2.35</v>
      </c>
      <c r="M3649" t="s">
        <v>612</v>
      </c>
      <c r="N3649" t="s">
        <v>17544</v>
      </c>
      <c r="O3649">
        <v>59</v>
      </c>
      <c r="P3649" t="s">
        <v>17545</v>
      </c>
      <c r="Q3649">
        <v>972</v>
      </c>
      <c r="R3649" t="s">
        <v>3484</v>
      </c>
      <c r="S3649">
        <v>407</v>
      </c>
      <c r="T3649" t="s">
        <v>17547</v>
      </c>
      <c r="U3649">
        <v>202</v>
      </c>
      <c r="V3649">
        <v>23000</v>
      </c>
      <c r="W3649">
        <v>2071</v>
      </c>
      <c r="X3649">
        <v>0</v>
      </c>
      <c r="Y3649">
        <v>85688</v>
      </c>
      <c r="Z3649">
        <v>336</v>
      </c>
      <c r="AA3649">
        <v>339</v>
      </c>
      <c r="AB3649" t="s">
        <v>17549</v>
      </c>
    </row>
    <row r="3650" spans="1:28" x14ac:dyDescent="0.3">
      <c r="A3650" s="4" t="s">
        <v>17550</v>
      </c>
      <c r="B3650" t="s">
        <v>67</v>
      </c>
      <c r="C3650" t="s">
        <v>68</v>
      </c>
      <c r="D3650" t="s">
        <v>24160</v>
      </c>
      <c r="E3650">
        <v>2006</v>
      </c>
      <c r="F3650">
        <v>97</v>
      </c>
      <c r="G3650" t="s">
        <v>10</v>
      </c>
      <c r="H3650" t="s">
        <v>17552</v>
      </c>
      <c r="I3650" s="4">
        <v>5000000</v>
      </c>
      <c r="J3650" s="4">
        <v>24138847</v>
      </c>
      <c r="K3650">
        <v>7.4</v>
      </c>
      <c r="L3650">
        <v>1.85</v>
      </c>
      <c r="M3650" t="s">
        <v>612</v>
      </c>
      <c r="N3650" t="s">
        <v>7129</v>
      </c>
      <c r="O3650">
        <v>0</v>
      </c>
      <c r="P3650" t="s">
        <v>2103</v>
      </c>
      <c r="Q3650">
        <v>1000</v>
      </c>
      <c r="R3650" t="s">
        <v>10412</v>
      </c>
      <c r="S3650">
        <v>898</v>
      </c>
      <c r="T3650" t="s">
        <v>17551</v>
      </c>
      <c r="U3650">
        <v>657</v>
      </c>
      <c r="V3650">
        <v>0</v>
      </c>
      <c r="W3650">
        <v>2990</v>
      </c>
      <c r="X3650">
        <v>3</v>
      </c>
      <c r="Y3650">
        <v>114797</v>
      </c>
      <c r="Z3650">
        <v>174</v>
      </c>
      <c r="AA3650">
        <v>472</v>
      </c>
      <c r="AB3650" t="s">
        <v>17553</v>
      </c>
    </row>
    <row r="3651" spans="1:28" x14ac:dyDescent="0.3">
      <c r="A3651" s="4" t="s">
        <v>17554</v>
      </c>
      <c r="B3651" t="s">
        <v>67</v>
      </c>
      <c r="C3651" t="s">
        <v>86</v>
      </c>
      <c r="D3651" t="s">
        <v>58</v>
      </c>
      <c r="E3651">
        <v>2000</v>
      </c>
      <c r="F3651">
        <v>110</v>
      </c>
      <c r="G3651" t="s">
        <v>6197</v>
      </c>
      <c r="H3651" t="s">
        <v>17556</v>
      </c>
      <c r="I3651" s="4">
        <v>5000000</v>
      </c>
      <c r="J3651" s="4">
        <v>21994911</v>
      </c>
      <c r="K3651">
        <v>7.7</v>
      </c>
      <c r="L3651">
        <v>1.85</v>
      </c>
      <c r="M3651" t="s">
        <v>612</v>
      </c>
      <c r="N3651" t="s">
        <v>6616</v>
      </c>
      <c r="O3651">
        <v>335</v>
      </c>
      <c r="P3651" t="s">
        <v>432</v>
      </c>
      <c r="Q3651">
        <v>838</v>
      </c>
      <c r="R3651" t="s">
        <v>1816</v>
      </c>
      <c r="S3651">
        <v>203</v>
      </c>
      <c r="T3651" t="s">
        <v>17555</v>
      </c>
      <c r="U3651">
        <v>34</v>
      </c>
      <c r="V3651">
        <v>0</v>
      </c>
      <c r="W3651">
        <v>1122</v>
      </c>
      <c r="X3651">
        <v>0</v>
      </c>
      <c r="Y3651">
        <v>98354</v>
      </c>
      <c r="Z3651">
        <v>151</v>
      </c>
      <c r="AA3651">
        <v>433</v>
      </c>
      <c r="AB3651" t="s">
        <v>17557</v>
      </c>
    </row>
    <row r="3652" spans="1:28" x14ac:dyDescent="0.3">
      <c r="A3652" s="4" t="s">
        <v>17558</v>
      </c>
      <c r="B3652" t="s">
        <v>67</v>
      </c>
      <c r="C3652" t="s">
        <v>68</v>
      </c>
      <c r="D3652" t="s">
        <v>58</v>
      </c>
      <c r="E3652">
        <v>2013</v>
      </c>
      <c r="F3652">
        <v>103</v>
      </c>
      <c r="G3652" t="s">
        <v>2545</v>
      </c>
      <c r="H3652" t="s">
        <v>17559</v>
      </c>
      <c r="I3652" s="4">
        <v>5000000</v>
      </c>
      <c r="J3652" s="4">
        <v>21501098</v>
      </c>
      <c r="K3652">
        <v>7.4</v>
      </c>
      <c r="L3652">
        <v>1.85</v>
      </c>
      <c r="M3652" t="s">
        <v>69</v>
      </c>
      <c r="N3652" t="s">
        <v>6572</v>
      </c>
      <c r="O3652">
        <v>214</v>
      </c>
      <c r="P3652" t="s">
        <v>545</v>
      </c>
      <c r="Q3652">
        <v>7000</v>
      </c>
      <c r="R3652" t="s">
        <v>456</v>
      </c>
      <c r="S3652">
        <v>468</v>
      </c>
      <c r="T3652" t="s">
        <v>14575</v>
      </c>
      <c r="U3652">
        <v>424</v>
      </c>
      <c r="V3652">
        <v>22000</v>
      </c>
      <c r="W3652">
        <v>8375</v>
      </c>
      <c r="X3652">
        <v>1</v>
      </c>
      <c r="Y3652">
        <v>115813</v>
      </c>
      <c r="Z3652">
        <v>276</v>
      </c>
      <c r="AA3652">
        <v>216</v>
      </c>
      <c r="AB3652" t="s">
        <v>17560</v>
      </c>
    </row>
    <row r="3653" spans="1:28" x14ac:dyDescent="0.3">
      <c r="A3653" s="4" t="s">
        <v>17563</v>
      </c>
      <c r="B3653" t="s">
        <v>67</v>
      </c>
      <c r="C3653" t="s">
        <v>68</v>
      </c>
      <c r="D3653" t="s">
        <v>58</v>
      </c>
      <c r="E3653">
        <v>1991</v>
      </c>
      <c r="F3653">
        <v>94</v>
      </c>
      <c r="G3653" t="s">
        <v>5788</v>
      </c>
      <c r="H3653" t="s">
        <v>17565</v>
      </c>
      <c r="I3653" s="4">
        <v>5000000</v>
      </c>
      <c r="J3653" s="4">
        <v>19281235</v>
      </c>
      <c r="K3653">
        <v>5.0999999999999996</v>
      </c>
      <c r="L3653">
        <v>1.85</v>
      </c>
      <c r="M3653" t="s">
        <v>612</v>
      </c>
      <c r="N3653" t="s">
        <v>17561</v>
      </c>
      <c r="O3653">
        <v>0</v>
      </c>
      <c r="P3653" t="s">
        <v>17562</v>
      </c>
      <c r="Q3653">
        <v>901</v>
      </c>
      <c r="R3653" t="s">
        <v>8389</v>
      </c>
      <c r="S3653">
        <v>413</v>
      </c>
      <c r="T3653" t="s">
        <v>17564</v>
      </c>
      <c r="U3653">
        <v>287</v>
      </c>
      <c r="V3653">
        <v>232</v>
      </c>
      <c r="W3653">
        <v>2523</v>
      </c>
      <c r="X3653">
        <v>0</v>
      </c>
      <c r="Y3653">
        <v>3571</v>
      </c>
      <c r="Z3653">
        <v>12</v>
      </c>
      <c r="AA3653">
        <v>11</v>
      </c>
      <c r="AB3653" t="s">
        <v>17566</v>
      </c>
    </row>
    <row r="3654" spans="1:28" x14ac:dyDescent="0.3">
      <c r="A3654" s="4" t="s">
        <v>17569</v>
      </c>
      <c r="B3654" t="s">
        <v>67</v>
      </c>
      <c r="C3654" t="s">
        <v>397</v>
      </c>
      <c r="D3654" t="s">
        <v>58</v>
      </c>
      <c r="E3654">
        <v>1982</v>
      </c>
      <c r="F3654">
        <v>102</v>
      </c>
      <c r="G3654" t="s">
        <v>17567</v>
      </c>
      <c r="H3654" t="s">
        <v>17571</v>
      </c>
      <c r="I3654" s="4">
        <v>3500000</v>
      </c>
      <c r="J3654" s="4" t="s">
        <v>24161</v>
      </c>
      <c r="K3654">
        <v>7.3</v>
      </c>
      <c r="L3654">
        <v>2.35</v>
      </c>
      <c r="M3654" t="s">
        <v>122</v>
      </c>
      <c r="N3654" t="s">
        <v>871</v>
      </c>
      <c r="O3654">
        <v>18</v>
      </c>
      <c r="P3654" t="s">
        <v>17568</v>
      </c>
      <c r="Q3654">
        <v>492</v>
      </c>
      <c r="R3654" t="s">
        <v>9301</v>
      </c>
      <c r="S3654">
        <v>155</v>
      </c>
      <c r="T3654" t="s">
        <v>17570</v>
      </c>
      <c r="U3654">
        <v>75</v>
      </c>
      <c r="V3654">
        <v>0</v>
      </c>
      <c r="W3654">
        <v>854</v>
      </c>
      <c r="X3654">
        <v>0</v>
      </c>
      <c r="Y3654">
        <v>5894</v>
      </c>
      <c r="Z3654">
        <v>18</v>
      </c>
      <c r="AA3654">
        <v>56</v>
      </c>
      <c r="AB3654" t="s">
        <v>17572</v>
      </c>
    </row>
    <row r="3655" spans="1:28" x14ac:dyDescent="0.3">
      <c r="A3655" s="4" t="s">
        <v>17575</v>
      </c>
      <c r="B3655" t="s">
        <v>67</v>
      </c>
      <c r="C3655" t="s">
        <v>68</v>
      </c>
      <c r="D3655" t="s">
        <v>58</v>
      </c>
      <c r="E3655">
        <v>1999</v>
      </c>
      <c r="F3655">
        <v>77</v>
      </c>
      <c r="G3655" t="s">
        <v>2982</v>
      </c>
      <c r="H3655" t="s">
        <v>17577</v>
      </c>
      <c r="I3655" s="4">
        <v>5000000</v>
      </c>
      <c r="J3655" s="4">
        <v>19421271</v>
      </c>
      <c r="K3655">
        <v>5</v>
      </c>
      <c r="L3655">
        <v>1.33</v>
      </c>
      <c r="M3655" t="s">
        <v>304</v>
      </c>
      <c r="N3655" t="s">
        <v>17573</v>
      </c>
      <c r="O3655">
        <v>0</v>
      </c>
      <c r="P3655" t="s">
        <v>2005</v>
      </c>
      <c r="Q3655">
        <v>2000</v>
      </c>
      <c r="R3655" t="s">
        <v>17574</v>
      </c>
      <c r="S3655">
        <v>804</v>
      </c>
      <c r="T3655" t="s">
        <v>17576</v>
      </c>
      <c r="U3655">
        <v>73</v>
      </c>
      <c r="V3655">
        <v>122</v>
      </c>
      <c r="W3655">
        <v>2908</v>
      </c>
      <c r="X3655">
        <v>1</v>
      </c>
      <c r="Y3655">
        <v>2448</v>
      </c>
      <c r="Z3655">
        <v>28</v>
      </c>
      <c r="AA3655">
        <v>18</v>
      </c>
      <c r="AB3655" t="s">
        <v>17578</v>
      </c>
    </row>
    <row r="3656" spans="1:28" x14ac:dyDescent="0.3">
      <c r="A3656" s="4" t="s">
        <v>17580</v>
      </c>
      <c r="B3656" t="s">
        <v>67</v>
      </c>
      <c r="C3656" t="s">
        <v>68</v>
      </c>
      <c r="D3656" t="s">
        <v>58</v>
      </c>
      <c r="E3656">
        <v>1997</v>
      </c>
      <c r="F3656">
        <v>134</v>
      </c>
      <c r="G3656" t="s">
        <v>19</v>
      </c>
      <c r="H3656" t="s">
        <v>17582</v>
      </c>
      <c r="I3656" s="4">
        <v>5000000</v>
      </c>
      <c r="J3656" s="4">
        <v>20733485</v>
      </c>
      <c r="K3656">
        <v>7.2</v>
      </c>
      <c r="L3656">
        <v>1.85</v>
      </c>
      <c r="M3656" t="s">
        <v>69</v>
      </c>
      <c r="N3656" t="s">
        <v>1708</v>
      </c>
      <c r="O3656">
        <v>3000</v>
      </c>
      <c r="P3656" t="s">
        <v>17579</v>
      </c>
      <c r="Q3656">
        <v>205</v>
      </c>
      <c r="R3656" t="s">
        <v>9280</v>
      </c>
      <c r="S3656">
        <v>130</v>
      </c>
      <c r="T3656" t="s">
        <v>17581</v>
      </c>
      <c r="U3656">
        <v>77</v>
      </c>
      <c r="V3656">
        <v>1000</v>
      </c>
      <c r="W3656">
        <v>428</v>
      </c>
      <c r="X3656">
        <v>1</v>
      </c>
      <c r="Y3656">
        <v>11622</v>
      </c>
      <c r="Z3656">
        <v>95</v>
      </c>
      <c r="AA3656">
        <v>157</v>
      </c>
      <c r="AB3656" t="s">
        <v>17583</v>
      </c>
    </row>
    <row r="3657" spans="1:28" x14ac:dyDescent="0.3">
      <c r="A3657" s="4" t="s">
        <v>17585</v>
      </c>
      <c r="B3657" t="s">
        <v>67</v>
      </c>
      <c r="C3657" t="s">
        <v>68</v>
      </c>
      <c r="D3657" t="s">
        <v>58</v>
      </c>
      <c r="E3657">
        <v>1981</v>
      </c>
      <c r="F3657">
        <v>129</v>
      </c>
      <c r="G3657" t="s">
        <v>1566</v>
      </c>
      <c r="H3657" t="s">
        <v>17587</v>
      </c>
      <c r="I3657" s="4">
        <v>5000000</v>
      </c>
      <c r="J3657" s="4" t="s">
        <v>24161</v>
      </c>
      <c r="K3657">
        <v>6.7</v>
      </c>
      <c r="L3657">
        <v>1.85</v>
      </c>
      <c r="M3657" t="s">
        <v>612</v>
      </c>
      <c r="N3657" t="s">
        <v>17584</v>
      </c>
      <c r="O3657">
        <v>24</v>
      </c>
      <c r="P3657" t="s">
        <v>5619</v>
      </c>
      <c r="Q3657">
        <v>977</v>
      </c>
      <c r="R3657" t="s">
        <v>4230</v>
      </c>
      <c r="S3657">
        <v>485</v>
      </c>
      <c r="T3657" t="s">
        <v>17586</v>
      </c>
      <c r="U3657">
        <v>157</v>
      </c>
      <c r="V3657">
        <v>0</v>
      </c>
      <c r="W3657">
        <v>2014</v>
      </c>
      <c r="X3657">
        <v>1</v>
      </c>
      <c r="Y3657">
        <v>10564</v>
      </c>
      <c r="Z3657">
        <v>74</v>
      </c>
      <c r="AA3657">
        <v>161</v>
      </c>
      <c r="AB3657" t="s">
        <v>17588</v>
      </c>
    </row>
    <row r="3658" spans="1:28" x14ac:dyDescent="0.3">
      <c r="A3658" s="4" t="s">
        <v>17590</v>
      </c>
      <c r="B3658" t="s">
        <v>67</v>
      </c>
      <c r="C3658" t="s">
        <v>68</v>
      </c>
      <c r="D3658" t="s">
        <v>58</v>
      </c>
      <c r="E3658">
        <v>2011</v>
      </c>
      <c r="F3658">
        <v>90</v>
      </c>
      <c r="G3658" t="s">
        <v>2545</v>
      </c>
      <c r="H3658" t="s">
        <v>17591</v>
      </c>
      <c r="I3658" s="4">
        <v>5000000</v>
      </c>
      <c r="J3658" s="4">
        <v>24809547</v>
      </c>
      <c r="K3658">
        <v>6.4</v>
      </c>
      <c r="L3658">
        <v>1.85</v>
      </c>
      <c r="M3658" t="s">
        <v>612</v>
      </c>
      <c r="N3658" t="s">
        <v>17589</v>
      </c>
      <c r="O3658">
        <v>37</v>
      </c>
      <c r="P3658" t="s">
        <v>1967</v>
      </c>
      <c r="Q3658">
        <v>11000</v>
      </c>
      <c r="R3658" t="s">
        <v>1565</v>
      </c>
      <c r="S3658">
        <v>3000</v>
      </c>
      <c r="T3658" t="s">
        <v>839</v>
      </c>
      <c r="U3658">
        <v>1000</v>
      </c>
      <c r="V3658">
        <v>11000</v>
      </c>
      <c r="W3658">
        <v>15710</v>
      </c>
      <c r="X3658">
        <v>1</v>
      </c>
      <c r="Y3658">
        <v>74875</v>
      </c>
      <c r="Z3658">
        <v>179</v>
      </c>
      <c r="AA3658">
        <v>115</v>
      </c>
      <c r="AB3658" t="s">
        <v>17592</v>
      </c>
    </row>
    <row r="3659" spans="1:28" x14ac:dyDescent="0.3">
      <c r="A3659" s="4" t="s">
        <v>17593</v>
      </c>
      <c r="B3659" t="s">
        <v>67</v>
      </c>
      <c r="C3659" t="s">
        <v>295</v>
      </c>
      <c r="D3659" t="s">
        <v>58</v>
      </c>
      <c r="E3659">
        <v>2016</v>
      </c>
      <c r="F3659">
        <v>134</v>
      </c>
      <c r="G3659" t="s">
        <v>1655</v>
      </c>
      <c r="H3659" t="s">
        <v>17594</v>
      </c>
      <c r="I3659" s="4" t="s">
        <v>24161</v>
      </c>
      <c r="J3659" s="4">
        <v>19097994</v>
      </c>
      <c r="K3659">
        <v>7.1</v>
      </c>
      <c r="L3659">
        <v>2.35</v>
      </c>
      <c r="M3659" t="s">
        <v>69</v>
      </c>
      <c r="N3659" t="s">
        <v>2739</v>
      </c>
      <c r="O3659">
        <v>81</v>
      </c>
      <c r="P3659" t="s">
        <v>215</v>
      </c>
      <c r="Q3659">
        <v>882</v>
      </c>
      <c r="R3659" t="s">
        <v>1238</v>
      </c>
      <c r="S3659">
        <v>845</v>
      </c>
      <c r="T3659" t="s">
        <v>7872</v>
      </c>
      <c r="U3659">
        <v>388</v>
      </c>
      <c r="V3659">
        <v>0</v>
      </c>
      <c r="W3659">
        <v>2410</v>
      </c>
      <c r="X3659">
        <v>0</v>
      </c>
      <c r="Y3659">
        <v>11744</v>
      </c>
      <c r="Z3659">
        <v>125</v>
      </c>
      <c r="AA3659">
        <v>49</v>
      </c>
      <c r="AB3659" t="s">
        <v>17595</v>
      </c>
    </row>
    <row r="3660" spans="1:28" x14ac:dyDescent="0.3">
      <c r="A3660" s="4" t="s">
        <v>17598</v>
      </c>
      <c r="B3660" t="s">
        <v>67</v>
      </c>
      <c r="C3660" t="s">
        <v>68</v>
      </c>
      <c r="D3660" t="s">
        <v>58</v>
      </c>
      <c r="E3660">
        <v>1998</v>
      </c>
      <c r="F3660">
        <v>104</v>
      </c>
      <c r="G3660" t="s">
        <v>2545</v>
      </c>
      <c r="H3660" t="s">
        <v>17600</v>
      </c>
      <c r="I3660" s="4">
        <v>4500000</v>
      </c>
      <c r="J3660" s="4">
        <v>23031390</v>
      </c>
      <c r="K3660">
        <v>5.6</v>
      </c>
      <c r="L3660">
        <v>1.85</v>
      </c>
      <c r="M3660" t="s">
        <v>612</v>
      </c>
      <c r="N3660" t="s">
        <v>17596</v>
      </c>
      <c r="O3660">
        <v>0</v>
      </c>
      <c r="P3660" t="s">
        <v>830</v>
      </c>
      <c r="Q3660">
        <v>1000</v>
      </c>
      <c r="R3660" t="s">
        <v>17597</v>
      </c>
      <c r="S3660">
        <v>597</v>
      </c>
      <c r="T3660" t="s">
        <v>17599</v>
      </c>
      <c r="U3660">
        <v>498</v>
      </c>
      <c r="V3660">
        <v>575</v>
      </c>
      <c r="W3660">
        <v>2868</v>
      </c>
      <c r="X3660">
        <v>9</v>
      </c>
      <c r="Y3660">
        <v>4345</v>
      </c>
      <c r="Z3660">
        <v>22</v>
      </c>
      <c r="AA3660">
        <v>26</v>
      </c>
      <c r="AB3660" t="s">
        <v>17601</v>
      </c>
    </row>
    <row r="3661" spans="1:28" x14ac:dyDescent="0.3">
      <c r="A3661" s="4" t="s">
        <v>17603</v>
      </c>
      <c r="B3661" t="s">
        <v>67</v>
      </c>
      <c r="C3661" t="s">
        <v>68</v>
      </c>
      <c r="D3661" t="s">
        <v>58</v>
      </c>
      <c r="E3661">
        <v>2014</v>
      </c>
      <c r="F3661">
        <v>93</v>
      </c>
      <c r="G3661" t="s">
        <v>3046</v>
      </c>
      <c r="H3661" t="s">
        <v>17605</v>
      </c>
      <c r="I3661" s="4">
        <v>5000000</v>
      </c>
      <c r="J3661" s="4">
        <v>21197315</v>
      </c>
      <c r="K3661">
        <v>6.1</v>
      </c>
      <c r="L3661">
        <v>1.85</v>
      </c>
      <c r="M3661" t="s">
        <v>612</v>
      </c>
      <c r="N3661" t="s">
        <v>14064</v>
      </c>
      <c r="O3661">
        <v>66</v>
      </c>
      <c r="P3661" t="s">
        <v>9422</v>
      </c>
      <c r="Q3661">
        <v>1000</v>
      </c>
      <c r="R3661" t="s">
        <v>17602</v>
      </c>
      <c r="S3661">
        <v>200</v>
      </c>
      <c r="T3661" t="s">
        <v>17604</v>
      </c>
      <c r="U3661">
        <v>161</v>
      </c>
      <c r="V3661">
        <v>14000</v>
      </c>
      <c r="W3661">
        <v>1410</v>
      </c>
      <c r="X3661">
        <v>0</v>
      </c>
      <c r="Y3661">
        <v>49948</v>
      </c>
      <c r="Z3661">
        <v>196</v>
      </c>
      <c r="AA3661">
        <v>211</v>
      </c>
      <c r="AB3661" t="s">
        <v>17606</v>
      </c>
    </row>
    <row r="3662" spans="1:28" x14ac:dyDescent="0.3">
      <c r="A3662" s="4" t="s">
        <v>17608</v>
      </c>
      <c r="B3662" t="s">
        <v>2794</v>
      </c>
      <c r="C3662" t="s">
        <v>68</v>
      </c>
      <c r="D3662" t="s">
        <v>58</v>
      </c>
      <c r="E3662">
        <v>2014</v>
      </c>
      <c r="F3662">
        <v>106</v>
      </c>
      <c r="G3662" t="s">
        <v>4085</v>
      </c>
      <c r="H3662" t="s">
        <v>17609</v>
      </c>
      <c r="I3662" s="4">
        <v>5000000</v>
      </c>
      <c r="J3662" s="4">
        <v>17382982</v>
      </c>
      <c r="K3662">
        <v>5.2</v>
      </c>
      <c r="L3662">
        <v>1.85</v>
      </c>
      <c r="M3662" t="s">
        <v>612</v>
      </c>
      <c r="N3662" t="s">
        <v>9577</v>
      </c>
      <c r="O3662">
        <v>23</v>
      </c>
      <c r="P3662" t="s">
        <v>2831</v>
      </c>
      <c r="Q3662">
        <v>1000</v>
      </c>
      <c r="R3662" t="s">
        <v>17607</v>
      </c>
      <c r="S3662">
        <v>694</v>
      </c>
      <c r="T3662" t="s">
        <v>13300</v>
      </c>
      <c r="U3662">
        <v>467</v>
      </c>
      <c r="V3662">
        <v>0</v>
      </c>
      <c r="W3662">
        <v>2840</v>
      </c>
      <c r="X3662">
        <v>0</v>
      </c>
      <c r="Y3662">
        <v>5975</v>
      </c>
      <c r="Z3662">
        <v>9</v>
      </c>
      <c r="AA3662">
        <v>33</v>
      </c>
      <c r="AB3662" t="s">
        <v>17610</v>
      </c>
    </row>
    <row r="3663" spans="1:28" x14ac:dyDescent="0.3">
      <c r="A3663" s="4" t="s">
        <v>17611</v>
      </c>
      <c r="B3663" t="s">
        <v>67</v>
      </c>
      <c r="C3663" t="s">
        <v>68</v>
      </c>
      <c r="D3663" t="s">
        <v>58</v>
      </c>
      <c r="E3663">
        <v>1997</v>
      </c>
      <c r="F3663">
        <v>109</v>
      </c>
      <c r="G3663" t="s">
        <v>19</v>
      </c>
      <c r="H3663" t="s">
        <v>17612</v>
      </c>
      <c r="I3663" s="4">
        <v>6000000</v>
      </c>
      <c r="J3663" s="4">
        <v>14821531</v>
      </c>
      <c r="K3663">
        <v>7.3</v>
      </c>
      <c r="L3663">
        <v>1.85</v>
      </c>
      <c r="M3663" t="s">
        <v>612</v>
      </c>
      <c r="N3663" t="s">
        <v>12088</v>
      </c>
      <c r="O3663">
        <v>148</v>
      </c>
      <c r="P3663" t="s">
        <v>8420</v>
      </c>
      <c r="Q3663">
        <v>2000</v>
      </c>
      <c r="R3663" t="s">
        <v>10244</v>
      </c>
      <c r="S3663">
        <v>434</v>
      </c>
      <c r="T3663" t="s">
        <v>13085</v>
      </c>
      <c r="U3663">
        <v>426</v>
      </c>
      <c r="V3663">
        <v>599</v>
      </c>
      <c r="W3663">
        <v>3843</v>
      </c>
      <c r="X3663">
        <v>2</v>
      </c>
      <c r="Y3663">
        <v>6915</v>
      </c>
      <c r="Z3663">
        <v>31</v>
      </c>
      <c r="AA3663">
        <v>209</v>
      </c>
      <c r="AB3663" t="s">
        <v>17613</v>
      </c>
    </row>
    <row r="3664" spans="1:28" x14ac:dyDescent="0.3">
      <c r="A3664" s="4" t="s">
        <v>17615</v>
      </c>
      <c r="B3664" t="s">
        <v>67</v>
      </c>
      <c r="C3664" t="s">
        <v>68</v>
      </c>
      <c r="D3664" t="s">
        <v>58</v>
      </c>
      <c r="E3664">
        <v>2014</v>
      </c>
      <c r="F3664">
        <v>101</v>
      </c>
      <c r="G3664" t="s">
        <v>19</v>
      </c>
      <c r="H3664" t="s">
        <v>17616</v>
      </c>
      <c r="I3664" s="4">
        <v>5000000</v>
      </c>
      <c r="J3664" s="4">
        <v>18656400</v>
      </c>
      <c r="K3664">
        <v>7.5</v>
      </c>
      <c r="L3664">
        <v>1.85</v>
      </c>
      <c r="M3664" t="s">
        <v>69</v>
      </c>
      <c r="N3664" t="s">
        <v>17614</v>
      </c>
      <c r="O3664">
        <v>25</v>
      </c>
      <c r="P3664" t="s">
        <v>584</v>
      </c>
      <c r="Q3664">
        <v>17000</v>
      </c>
      <c r="R3664" t="s">
        <v>2394</v>
      </c>
      <c r="S3664">
        <v>2000</v>
      </c>
      <c r="T3664" t="s">
        <v>1863</v>
      </c>
      <c r="U3664">
        <v>423</v>
      </c>
      <c r="V3664">
        <v>45000</v>
      </c>
      <c r="W3664">
        <v>19673</v>
      </c>
      <c r="X3664">
        <v>1</v>
      </c>
      <c r="Y3664">
        <v>86077</v>
      </c>
      <c r="Z3664">
        <v>309</v>
      </c>
      <c r="AA3664">
        <v>195</v>
      </c>
      <c r="AB3664" t="s">
        <v>17617</v>
      </c>
    </row>
    <row r="3665" spans="1:28" x14ac:dyDescent="0.3">
      <c r="A3665" s="4" t="s">
        <v>17620</v>
      </c>
      <c r="B3665" t="s">
        <v>67</v>
      </c>
      <c r="C3665" t="s">
        <v>68</v>
      </c>
      <c r="D3665" t="s">
        <v>58</v>
      </c>
      <c r="E3665">
        <v>1954</v>
      </c>
      <c r="F3665">
        <v>139</v>
      </c>
      <c r="G3665" t="s">
        <v>6516</v>
      </c>
      <c r="H3665" t="s">
        <v>17621</v>
      </c>
      <c r="I3665" s="4">
        <v>5000000</v>
      </c>
      <c r="J3665" s="4" t="s">
        <v>24161</v>
      </c>
      <c r="K3665">
        <v>6.6</v>
      </c>
      <c r="L3665">
        <v>2.5499999999999998</v>
      </c>
      <c r="M3665" t="s">
        <v>6035</v>
      </c>
      <c r="N3665" t="s">
        <v>17618</v>
      </c>
      <c r="O3665">
        <v>345</v>
      </c>
      <c r="P3665" t="s">
        <v>17619</v>
      </c>
      <c r="Q3665">
        <v>535</v>
      </c>
      <c r="R3665" t="s">
        <v>15877</v>
      </c>
      <c r="S3665">
        <v>440</v>
      </c>
      <c r="T3665" t="s">
        <v>1110</v>
      </c>
      <c r="U3665">
        <v>422</v>
      </c>
      <c r="V3665">
        <v>376</v>
      </c>
      <c r="W3665">
        <v>2112</v>
      </c>
      <c r="X3665">
        <v>0</v>
      </c>
      <c r="Y3665">
        <v>2498</v>
      </c>
      <c r="Z3665">
        <v>15</v>
      </c>
      <c r="AA3665">
        <v>67</v>
      </c>
      <c r="AB3665" t="s">
        <v>17622</v>
      </c>
    </row>
    <row r="3666" spans="1:28" x14ac:dyDescent="0.3">
      <c r="A3666" s="4" t="s">
        <v>17625</v>
      </c>
      <c r="B3666" t="s">
        <v>67</v>
      </c>
      <c r="C3666" t="s">
        <v>68</v>
      </c>
      <c r="D3666" t="s">
        <v>58</v>
      </c>
      <c r="E3666">
        <v>1981</v>
      </c>
      <c r="F3666">
        <v>99</v>
      </c>
      <c r="G3666" t="s">
        <v>361</v>
      </c>
      <c r="H3666" t="s">
        <v>17627</v>
      </c>
      <c r="I3666" s="4">
        <v>5000000</v>
      </c>
      <c r="J3666" s="4" t="s">
        <v>24161</v>
      </c>
      <c r="K3666">
        <v>6.4</v>
      </c>
      <c r="L3666">
        <v>1.85</v>
      </c>
      <c r="M3666" t="s">
        <v>612</v>
      </c>
      <c r="N3666" t="s">
        <v>17623</v>
      </c>
      <c r="O3666">
        <v>6</v>
      </c>
      <c r="P3666" t="s">
        <v>1803</v>
      </c>
      <c r="Q3666">
        <v>13000</v>
      </c>
      <c r="R3666" t="s">
        <v>17624</v>
      </c>
      <c r="S3666">
        <v>970</v>
      </c>
      <c r="T3666" t="s">
        <v>17626</v>
      </c>
      <c r="U3666">
        <v>142</v>
      </c>
      <c r="V3666">
        <v>0</v>
      </c>
      <c r="W3666">
        <v>14306</v>
      </c>
      <c r="X3666">
        <v>2</v>
      </c>
      <c r="Y3666">
        <v>12519</v>
      </c>
      <c r="Z3666">
        <v>36</v>
      </c>
      <c r="AA3666">
        <v>107</v>
      </c>
      <c r="AB3666" t="s">
        <v>17628</v>
      </c>
    </row>
    <row r="3667" spans="1:28" x14ac:dyDescent="0.3">
      <c r="A3667" s="4" t="s">
        <v>17632</v>
      </c>
      <c r="B3667" t="s">
        <v>67</v>
      </c>
      <c r="C3667" t="s">
        <v>68</v>
      </c>
      <c r="D3667" t="s">
        <v>58</v>
      </c>
      <c r="E3667">
        <v>1989</v>
      </c>
      <c r="F3667">
        <v>100</v>
      </c>
      <c r="G3667" t="s">
        <v>17631</v>
      </c>
      <c r="H3667" t="s">
        <v>17634</v>
      </c>
      <c r="I3667" s="4">
        <v>5000000</v>
      </c>
      <c r="J3667" s="4">
        <v>14343976</v>
      </c>
      <c r="K3667">
        <v>4.5</v>
      </c>
      <c r="L3667">
        <v>1.85</v>
      </c>
      <c r="M3667" t="s">
        <v>612</v>
      </c>
      <c r="N3667" t="s">
        <v>17629</v>
      </c>
      <c r="O3667">
        <v>6</v>
      </c>
      <c r="P3667" t="s">
        <v>13443</v>
      </c>
      <c r="Q3667">
        <v>935</v>
      </c>
      <c r="R3667" t="s">
        <v>17630</v>
      </c>
      <c r="S3667">
        <v>120</v>
      </c>
      <c r="T3667" t="s">
        <v>17633</v>
      </c>
      <c r="U3667">
        <v>65</v>
      </c>
      <c r="V3667">
        <v>1000</v>
      </c>
      <c r="W3667">
        <v>1327</v>
      </c>
      <c r="X3667">
        <v>0</v>
      </c>
      <c r="Y3667">
        <v>22961</v>
      </c>
      <c r="Z3667">
        <v>129</v>
      </c>
      <c r="AA3667">
        <v>291</v>
      </c>
      <c r="AB3667" t="s">
        <v>17635</v>
      </c>
    </row>
    <row r="3668" spans="1:28" x14ac:dyDescent="0.3">
      <c r="A3668" s="4" t="s">
        <v>17636</v>
      </c>
      <c r="B3668" t="s">
        <v>67</v>
      </c>
      <c r="C3668" t="s">
        <v>68</v>
      </c>
      <c r="D3668" t="s">
        <v>58</v>
      </c>
      <c r="E3668">
        <v>2002</v>
      </c>
      <c r="F3668">
        <v>95</v>
      </c>
      <c r="G3668" t="s">
        <v>2734</v>
      </c>
      <c r="H3668" t="s">
        <v>17637</v>
      </c>
      <c r="I3668" s="4">
        <v>5000000</v>
      </c>
      <c r="J3668" s="4">
        <v>241437427</v>
      </c>
      <c r="K3668">
        <v>6.6</v>
      </c>
      <c r="L3668">
        <v>1.85</v>
      </c>
      <c r="M3668" t="s">
        <v>122</v>
      </c>
      <c r="N3668" t="s">
        <v>5829</v>
      </c>
      <c r="O3668">
        <v>38</v>
      </c>
      <c r="P3668" t="s">
        <v>11254</v>
      </c>
      <c r="Q3668">
        <v>567</v>
      </c>
      <c r="R3668" t="s">
        <v>11740</v>
      </c>
      <c r="S3668">
        <v>312</v>
      </c>
      <c r="T3668" t="s">
        <v>10235</v>
      </c>
      <c r="U3668">
        <v>249</v>
      </c>
      <c r="V3668">
        <v>5000</v>
      </c>
      <c r="W3668">
        <v>1495</v>
      </c>
      <c r="X3668">
        <v>3</v>
      </c>
      <c r="Y3668">
        <v>102071</v>
      </c>
      <c r="Z3668">
        <v>168</v>
      </c>
      <c r="AA3668">
        <v>756</v>
      </c>
      <c r="AB3668" t="s">
        <v>17638</v>
      </c>
    </row>
    <row r="3669" spans="1:28" x14ac:dyDescent="0.3">
      <c r="A3669" s="4" t="s">
        <v>17639</v>
      </c>
      <c r="B3669" t="s">
        <v>67</v>
      </c>
      <c r="C3669" t="s">
        <v>68</v>
      </c>
      <c r="D3669" t="s">
        <v>58</v>
      </c>
      <c r="E3669">
        <v>2012</v>
      </c>
      <c r="F3669">
        <v>94</v>
      </c>
      <c r="G3669" t="s">
        <v>1954</v>
      </c>
      <c r="H3669" t="s">
        <v>17641</v>
      </c>
      <c r="I3669" s="4">
        <v>5000000</v>
      </c>
      <c r="J3669" s="4">
        <v>14123773</v>
      </c>
      <c r="K3669">
        <v>5.3</v>
      </c>
      <c r="L3669">
        <v>2.35</v>
      </c>
      <c r="M3669" t="s">
        <v>612</v>
      </c>
      <c r="N3669" t="s">
        <v>14294</v>
      </c>
      <c r="O3669">
        <v>520</v>
      </c>
      <c r="P3669" t="s">
        <v>107</v>
      </c>
      <c r="Q3669">
        <v>11000</v>
      </c>
      <c r="R3669" t="s">
        <v>15682</v>
      </c>
      <c r="S3669">
        <v>892</v>
      </c>
      <c r="T3669" t="s">
        <v>17640</v>
      </c>
      <c r="U3669">
        <v>192</v>
      </c>
      <c r="V3669">
        <v>25000</v>
      </c>
      <c r="W3669">
        <v>12306</v>
      </c>
      <c r="X3669">
        <v>4</v>
      </c>
      <c r="Y3669">
        <v>108683</v>
      </c>
      <c r="Z3669">
        <v>444</v>
      </c>
      <c r="AA3669">
        <v>561</v>
      </c>
      <c r="AB3669" t="s">
        <v>17642</v>
      </c>
    </row>
    <row r="3670" spans="1:28" x14ac:dyDescent="0.3">
      <c r="A3670" s="4" t="s">
        <v>17645</v>
      </c>
      <c r="B3670" t="s">
        <v>67</v>
      </c>
      <c r="C3670" t="s">
        <v>68</v>
      </c>
      <c r="D3670" t="s">
        <v>58</v>
      </c>
      <c r="E3670">
        <v>1995</v>
      </c>
      <c r="F3670">
        <v>93</v>
      </c>
      <c r="G3670" t="s">
        <v>5544</v>
      </c>
      <c r="H3670" t="s">
        <v>17646</v>
      </c>
      <c r="I3670" s="4">
        <v>5000000</v>
      </c>
      <c r="J3670" s="4">
        <v>15126948</v>
      </c>
      <c r="K3670">
        <v>4.9000000000000004</v>
      </c>
      <c r="L3670">
        <v>1.85</v>
      </c>
      <c r="M3670" t="s">
        <v>612</v>
      </c>
      <c r="N3670" t="s">
        <v>17643</v>
      </c>
      <c r="O3670">
        <v>13</v>
      </c>
      <c r="P3670" t="s">
        <v>10161</v>
      </c>
      <c r="Q3670">
        <v>742</v>
      </c>
      <c r="R3670" t="s">
        <v>17644</v>
      </c>
      <c r="S3670">
        <v>152</v>
      </c>
      <c r="T3670" t="s">
        <v>12845</v>
      </c>
      <c r="U3670">
        <v>141</v>
      </c>
      <c r="V3670">
        <v>0</v>
      </c>
      <c r="W3670">
        <v>1227</v>
      </c>
      <c r="X3670">
        <v>0</v>
      </c>
      <c r="Y3670">
        <v>20815</v>
      </c>
      <c r="Z3670">
        <v>123</v>
      </c>
      <c r="AA3670">
        <v>335</v>
      </c>
      <c r="AB3670" t="s">
        <v>17647</v>
      </c>
    </row>
    <row r="3671" spans="1:28" x14ac:dyDescent="0.3">
      <c r="A3671" s="4" t="s">
        <v>17649</v>
      </c>
      <c r="B3671" t="s">
        <v>2794</v>
      </c>
      <c r="C3671" t="s">
        <v>2929</v>
      </c>
      <c r="D3671" t="s">
        <v>58</v>
      </c>
      <c r="E3671">
        <v>2001</v>
      </c>
      <c r="F3671">
        <v>106</v>
      </c>
      <c r="G3671" t="s">
        <v>11359</v>
      </c>
      <c r="H3671" t="s">
        <v>17651</v>
      </c>
      <c r="I3671" s="4">
        <v>2000000</v>
      </c>
      <c r="J3671" s="4">
        <v>13622333</v>
      </c>
      <c r="K3671">
        <v>7.7</v>
      </c>
      <c r="L3671">
        <v>1.85</v>
      </c>
      <c r="M3671" t="s">
        <v>612</v>
      </c>
      <c r="N3671" t="s">
        <v>1241</v>
      </c>
      <c r="O3671">
        <v>0</v>
      </c>
      <c r="P3671" t="s">
        <v>12391</v>
      </c>
      <c r="Q3671">
        <v>269</v>
      </c>
      <c r="R3671" t="s">
        <v>17648</v>
      </c>
      <c r="S3671">
        <v>43</v>
      </c>
      <c r="T3671" t="s">
        <v>17650</v>
      </c>
      <c r="U3671">
        <v>19</v>
      </c>
      <c r="V3671">
        <v>0</v>
      </c>
      <c r="W3671">
        <v>361</v>
      </c>
      <c r="X3671">
        <v>1</v>
      </c>
      <c r="Y3671">
        <v>91377</v>
      </c>
      <c r="Z3671">
        <v>173</v>
      </c>
      <c r="AA3671">
        <v>385</v>
      </c>
      <c r="AB3671" t="s">
        <v>17652</v>
      </c>
    </row>
    <row r="3672" spans="1:28" x14ac:dyDescent="0.3">
      <c r="A3672" s="4" t="s">
        <v>17654</v>
      </c>
      <c r="B3672" t="s">
        <v>67</v>
      </c>
      <c r="C3672" t="s">
        <v>86</v>
      </c>
      <c r="D3672" t="s">
        <v>58</v>
      </c>
      <c r="E3672">
        <v>2004</v>
      </c>
      <c r="F3672">
        <v>99</v>
      </c>
      <c r="G3672" t="s">
        <v>7572</v>
      </c>
      <c r="H3672" t="s">
        <v>17655</v>
      </c>
      <c r="I3672" s="4">
        <v>4000000</v>
      </c>
      <c r="J3672" s="4">
        <v>13464388</v>
      </c>
      <c r="K3672">
        <v>8</v>
      </c>
      <c r="L3672">
        <v>2.35</v>
      </c>
      <c r="M3672" t="s">
        <v>612</v>
      </c>
      <c r="N3672" t="s">
        <v>2471</v>
      </c>
      <c r="O3672">
        <v>1000</v>
      </c>
      <c r="P3672" t="s">
        <v>17653</v>
      </c>
      <c r="Q3672">
        <v>605</v>
      </c>
      <c r="R3672" t="s">
        <v>6089</v>
      </c>
      <c r="S3672">
        <v>427</v>
      </c>
      <c r="T3672" t="s">
        <v>1154</v>
      </c>
      <c r="U3672">
        <v>358</v>
      </c>
      <c r="V3672">
        <v>19000</v>
      </c>
      <c r="W3672">
        <v>1686</v>
      </c>
      <c r="X3672">
        <v>6</v>
      </c>
      <c r="Y3672">
        <v>395921</v>
      </c>
      <c r="Z3672">
        <v>246</v>
      </c>
      <c r="AA3672">
        <v>859</v>
      </c>
      <c r="AB3672" t="s">
        <v>17656</v>
      </c>
    </row>
    <row r="3673" spans="1:28" x14ac:dyDescent="0.3">
      <c r="A3673" s="4" t="s">
        <v>17659</v>
      </c>
      <c r="B3673" t="s">
        <v>67</v>
      </c>
      <c r="C3673" t="s">
        <v>68</v>
      </c>
      <c r="D3673" t="s">
        <v>58</v>
      </c>
      <c r="E3673">
        <v>2008</v>
      </c>
      <c r="F3673">
        <v>82</v>
      </c>
      <c r="G3673" t="s">
        <v>4393</v>
      </c>
      <c r="H3673" t="s">
        <v>17660</v>
      </c>
      <c r="I3673" s="4">
        <v>5000000</v>
      </c>
      <c r="J3673" s="4">
        <v>13350177</v>
      </c>
      <c r="K3673">
        <v>3.8</v>
      </c>
      <c r="L3673">
        <v>1.85</v>
      </c>
      <c r="M3673" t="s">
        <v>69</v>
      </c>
      <c r="N3673" t="s">
        <v>17657</v>
      </c>
      <c r="O3673">
        <v>7</v>
      </c>
      <c r="P3673" t="s">
        <v>12096</v>
      </c>
      <c r="Q3673">
        <v>1000</v>
      </c>
      <c r="R3673" t="s">
        <v>17658</v>
      </c>
      <c r="S3673">
        <v>984</v>
      </c>
      <c r="T3673" t="s">
        <v>3945</v>
      </c>
      <c r="U3673">
        <v>664</v>
      </c>
      <c r="V3673">
        <v>562</v>
      </c>
      <c r="W3673">
        <v>4856</v>
      </c>
      <c r="X3673">
        <v>5</v>
      </c>
      <c r="Y3673">
        <v>7904</v>
      </c>
      <c r="Z3673">
        <v>74</v>
      </c>
      <c r="AA3673">
        <v>113</v>
      </c>
      <c r="AB3673" t="s">
        <v>17661</v>
      </c>
    </row>
    <row r="3674" spans="1:28" x14ac:dyDescent="0.3">
      <c r="A3674" s="4" t="s">
        <v>17662</v>
      </c>
      <c r="B3674" t="s">
        <v>67</v>
      </c>
      <c r="C3674" t="s">
        <v>68</v>
      </c>
      <c r="D3674" t="s">
        <v>58</v>
      </c>
      <c r="E3674">
        <v>1996</v>
      </c>
      <c r="F3674">
        <v>135</v>
      </c>
      <c r="G3674" t="s">
        <v>8052</v>
      </c>
      <c r="H3674" t="s">
        <v>17664</v>
      </c>
      <c r="I3674" s="4">
        <v>5000000</v>
      </c>
      <c r="J3674" s="4">
        <v>13269963</v>
      </c>
      <c r="K3674">
        <v>7.6</v>
      </c>
      <c r="L3674">
        <v>2.35</v>
      </c>
      <c r="M3674" t="s">
        <v>612</v>
      </c>
      <c r="N3674" t="s">
        <v>15850</v>
      </c>
      <c r="O3674">
        <v>407</v>
      </c>
      <c r="P3674" t="s">
        <v>687</v>
      </c>
      <c r="Q3674">
        <v>11000</v>
      </c>
      <c r="R3674" t="s">
        <v>16421</v>
      </c>
      <c r="S3674">
        <v>189</v>
      </c>
      <c r="T3674" t="s">
        <v>17663</v>
      </c>
      <c r="U3674">
        <v>111</v>
      </c>
      <c r="V3674">
        <v>0</v>
      </c>
      <c r="W3674">
        <v>11400</v>
      </c>
      <c r="X3674">
        <v>2</v>
      </c>
      <c r="Y3674">
        <v>23202</v>
      </c>
      <c r="Z3674">
        <v>68</v>
      </c>
      <c r="AA3674">
        <v>173</v>
      </c>
      <c r="AB3674" t="s">
        <v>17665</v>
      </c>
    </row>
    <row r="3675" spans="1:28" x14ac:dyDescent="0.3">
      <c r="A3675" s="4" t="s">
        <v>17667</v>
      </c>
      <c r="B3675" t="s">
        <v>67</v>
      </c>
      <c r="C3675" t="s">
        <v>68</v>
      </c>
      <c r="D3675" t="s">
        <v>58</v>
      </c>
      <c r="E3675">
        <v>1988</v>
      </c>
      <c r="F3675">
        <v>88</v>
      </c>
      <c r="G3675" t="s">
        <v>5544</v>
      </c>
      <c r="H3675" t="s">
        <v>17669</v>
      </c>
      <c r="I3675" s="4">
        <v>5000000</v>
      </c>
      <c r="J3675" s="4">
        <v>17768000</v>
      </c>
      <c r="K3675">
        <v>5.9</v>
      </c>
      <c r="L3675">
        <v>1.85</v>
      </c>
      <c r="M3675" t="s">
        <v>612</v>
      </c>
      <c r="N3675" t="s">
        <v>9623</v>
      </c>
      <c r="O3675">
        <v>27</v>
      </c>
      <c r="P3675" t="s">
        <v>10161</v>
      </c>
      <c r="Q3675">
        <v>742</v>
      </c>
      <c r="R3675" t="s">
        <v>17666</v>
      </c>
      <c r="S3675">
        <v>120</v>
      </c>
      <c r="T3675" t="s">
        <v>17668</v>
      </c>
      <c r="U3675">
        <v>101</v>
      </c>
      <c r="V3675">
        <v>0</v>
      </c>
      <c r="W3675">
        <v>1136</v>
      </c>
      <c r="X3675">
        <v>0</v>
      </c>
      <c r="Y3675">
        <v>29629</v>
      </c>
      <c r="Z3675">
        <v>144</v>
      </c>
      <c r="AA3675">
        <v>374</v>
      </c>
      <c r="AB3675" t="s">
        <v>17670</v>
      </c>
    </row>
    <row r="3676" spans="1:28" x14ac:dyDescent="0.3">
      <c r="A3676" s="4" t="s">
        <v>17673</v>
      </c>
      <c r="B3676" t="s">
        <v>67</v>
      </c>
      <c r="C3676" t="s">
        <v>68</v>
      </c>
      <c r="D3676" t="s">
        <v>58</v>
      </c>
      <c r="E3676">
        <v>1986</v>
      </c>
      <c r="F3676">
        <v>89</v>
      </c>
      <c r="G3676" t="s">
        <v>5108</v>
      </c>
      <c r="H3676" t="s">
        <v>17675</v>
      </c>
      <c r="I3676" s="4">
        <v>5000000</v>
      </c>
      <c r="J3676" s="4">
        <v>12947763</v>
      </c>
      <c r="K3676">
        <v>6.2</v>
      </c>
      <c r="L3676">
        <v>2.35</v>
      </c>
      <c r="M3676" t="s">
        <v>612</v>
      </c>
      <c r="N3676" t="s">
        <v>17671</v>
      </c>
      <c r="O3676">
        <v>17</v>
      </c>
      <c r="P3676" t="s">
        <v>6254</v>
      </c>
      <c r="Q3676">
        <v>690</v>
      </c>
      <c r="R3676" t="s">
        <v>17672</v>
      </c>
      <c r="S3676">
        <v>190</v>
      </c>
      <c r="T3676" t="s">
        <v>17674</v>
      </c>
      <c r="U3676">
        <v>85</v>
      </c>
      <c r="V3676">
        <v>0</v>
      </c>
      <c r="W3676">
        <v>1160</v>
      </c>
      <c r="X3676">
        <v>0</v>
      </c>
      <c r="Y3676">
        <v>10624</v>
      </c>
      <c r="Z3676">
        <v>96</v>
      </c>
      <c r="AA3676">
        <v>125</v>
      </c>
      <c r="AB3676" t="s">
        <v>17676</v>
      </c>
    </row>
    <row r="3677" spans="1:28" x14ac:dyDescent="0.3">
      <c r="A3677" s="4" t="s">
        <v>17677</v>
      </c>
      <c r="B3677" t="s">
        <v>67</v>
      </c>
      <c r="C3677" t="s">
        <v>68</v>
      </c>
      <c r="D3677" t="s">
        <v>58</v>
      </c>
      <c r="E3677">
        <v>1982</v>
      </c>
      <c r="F3677">
        <v>110</v>
      </c>
      <c r="G3677" t="s">
        <v>2545</v>
      </c>
      <c r="H3677" t="s">
        <v>17678</v>
      </c>
      <c r="I3677" s="4">
        <v>5000000</v>
      </c>
      <c r="J3677" s="4">
        <v>14100000</v>
      </c>
      <c r="K3677">
        <v>7.2</v>
      </c>
      <c r="L3677">
        <v>1.85</v>
      </c>
      <c r="M3677" t="s">
        <v>612</v>
      </c>
      <c r="N3677" t="s">
        <v>3136</v>
      </c>
      <c r="O3677">
        <v>272</v>
      </c>
      <c r="P3677" t="s">
        <v>11068</v>
      </c>
      <c r="Q3677">
        <v>801</v>
      </c>
      <c r="R3677" t="s">
        <v>8498</v>
      </c>
      <c r="S3677">
        <v>796</v>
      </c>
      <c r="T3677" t="s">
        <v>4770</v>
      </c>
      <c r="U3677">
        <v>551</v>
      </c>
      <c r="V3677">
        <v>0</v>
      </c>
      <c r="W3677">
        <v>2943</v>
      </c>
      <c r="X3677">
        <v>6</v>
      </c>
      <c r="Y3677">
        <v>14995</v>
      </c>
      <c r="Z3677">
        <v>42</v>
      </c>
      <c r="AA3677">
        <v>87</v>
      </c>
      <c r="AB3677" t="s">
        <v>17679</v>
      </c>
    </row>
    <row r="3678" spans="1:28" x14ac:dyDescent="0.3">
      <c r="A3678" s="4" t="s">
        <v>17682</v>
      </c>
      <c r="B3678" t="s">
        <v>67</v>
      </c>
      <c r="C3678" t="s">
        <v>68</v>
      </c>
      <c r="D3678" t="s">
        <v>58</v>
      </c>
      <c r="E3678">
        <v>1983</v>
      </c>
      <c r="F3678">
        <v>107</v>
      </c>
      <c r="G3678" t="s">
        <v>10262</v>
      </c>
      <c r="H3678" t="s">
        <v>17684</v>
      </c>
      <c r="I3678" s="4">
        <v>5000000</v>
      </c>
      <c r="J3678" s="4">
        <v>12200000</v>
      </c>
      <c r="K3678">
        <v>6.3</v>
      </c>
      <c r="L3678">
        <v>1.85</v>
      </c>
      <c r="M3678" t="s">
        <v>122</v>
      </c>
      <c r="N3678" t="s">
        <v>17680</v>
      </c>
      <c r="O3678">
        <v>8</v>
      </c>
      <c r="P3678" t="s">
        <v>4652</v>
      </c>
      <c r="Q3678">
        <v>926</v>
      </c>
      <c r="R3678" t="s">
        <v>17681</v>
      </c>
      <c r="S3678">
        <v>400</v>
      </c>
      <c r="T3678" t="s">
        <v>17683</v>
      </c>
      <c r="U3678">
        <v>268</v>
      </c>
      <c r="V3678">
        <v>0</v>
      </c>
      <c r="W3678">
        <v>2383</v>
      </c>
      <c r="X3678">
        <v>0</v>
      </c>
      <c r="Y3678">
        <v>7973</v>
      </c>
      <c r="Z3678">
        <v>29</v>
      </c>
      <c r="AA3678">
        <v>65</v>
      </c>
      <c r="AB3678" t="s">
        <v>17685</v>
      </c>
    </row>
    <row r="3679" spans="1:28" x14ac:dyDescent="0.3">
      <c r="A3679" s="4" t="s">
        <v>17688</v>
      </c>
      <c r="B3679" t="s">
        <v>67</v>
      </c>
      <c r="C3679" t="s">
        <v>68</v>
      </c>
      <c r="D3679" t="s">
        <v>58</v>
      </c>
      <c r="E3679">
        <v>2011</v>
      </c>
      <c r="F3679">
        <v>86</v>
      </c>
      <c r="G3679" t="s">
        <v>4286</v>
      </c>
      <c r="H3679" t="s">
        <v>17690</v>
      </c>
      <c r="I3679" s="4">
        <v>5000000</v>
      </c>
      <c r="J3679" s="4">
        <v>17683670</v>
      </c>
      <c r="K3679">
        <v>5.2</v>
      </c>
      <c r="L3679">
        <v>1.33</v>
      </c>
      <c r="M3679" t="s">
        <v>69</v>
      </c>
      <c r="N3679" t="s">
        <v>17686</v>
      </c>
      <c r="O3679">
        <v>17</v>
      </c>
      <c r="P3679" t="s">
        <v>3757</v>
      </c>
      <c r="Q3679">
        <v>520</v>
      </c>
      <c r="R3679" t="s">
        <v>17687</v>
      </c>
      <c r="S3679">
        <v>270</v>
      </c>
      <c r="T3679" t="s">
        <v>17689</v>
      </c>
      <c r="U3679">
        <v>205</v>
      </c>
      <c r="V3679">
        <v>0</v>
      </c>
      <c r="W3679">
        <v>1520</v>
      </c>
      <c r="X3679">
        <v>0</v>
      </c>
      <c r="Y3679">
        <v>47227</v>
      </c>
      <c r="Z3679">
        <v>228</v>
      </c>
      <c r="AA3679">
        <v>323</v>
      </c>
      <c r="AB3679" t="s">
        <v>17691</v>
      </c>
    </row>
    <row r="3680" spans="1:28" x14ac:dyDescent="0.3">
      <c r="A3680" s="4" t="s">
        <v>17693</v>
      </c>
      <c r="B3680" t="s">
        <v>67</v>
      </c>
      <c r="C3680" t="s">
        <v>68</v>
      </c>
      <c r="D3680" t="s">
        <v>58</v>
      </c>
      <c r="E3680">
        <v>2008</v>
      </c>
      <c r="F3680">
        <v>91</v>
      </c>
      <c r="G3680" t="s">
        <v>2545</v>
      </c>
      <c r="H3680" t="s">
        <v>17694</v>
      </c>
      <c r="I3680" s="4">
        <v>8000000</v>
      </c>
      <c r="J3680" s="4">
        <v>12055108</v>
      </c>
      <c r="K3680">
        <v>6.9</v>
      </c>
      <c r="L3680">
        <v>2.35</v>
      </c>
      <c r="M3680" t="s">
        <v>612</v>
      </c>
      <c r="N3680" t="s">
        <v>17692</v>
      </c>
      <c r="O3680">
        <v>19</v>
      </c>
      <c r="P3680" t="s">
        <v>406</v>
      </c>
      <c r="Q3680">
        <v>968</v>
      </c>
      <c r="R3680" t="s">
        <v>5210</v>
      </c>
      <c r="S3680">
        <v>934</v>
      </c>
      <c r="T3680" t="s">
        <v>3042</v>
      </c>
      <c r="U3680">
        <v>260</v>
      </c>
      <c r="V3680">
        <v>0</v>
      </c>
      <c r="W3680">
        <v>2528</v>
      </c>
      <c r="X3680">
        <v>0</v>
      </c>
      <c r="Y3680">
        <v>61151</v>
      </c>
      <c r="Z3680">
        <v>195</v>
      </c>
      <c r="AA3680">
        <v>134</v>
      </c>
      <c r="AB3680" t="s">
        <v>17695</v>
      </c>
    </row>
    <row r="3681" spans="1:28" x14ac:dyDescent="0.3">
      <c r="A3681" s="4" t="s">
        <v>17698</v>
      </c>
      <c r="B3681" t="s">
        <v>67</v>
      </c>
      <c r="C3681" t="s">
        <v>68</v>
      </c>
      <c r="D3681" t="s">
        <v>58</v>
      </c>
      <c r="E3681">
        <v>2015</v>
      </c>
      <c r="F3681">
        <v>103</v>
      </c>
      <c r="G3681" t="s">
        <v>89</v>
      </c>
      <c r="H3681" t="s">
        <v>17700</v>
      </c>
      <c r="I3681" s="4">
        <v>5000000</v>
      </c>
      <c r="J3681" s="4">
        <v>27285953</v>
      </c>
      <c r="K3681">
        <v>6.8</v>
      </c>
      <c r="L3681">
        <v>1.85</v>
      </c>
      <c r="M3681" t="s">
        <v>612</v>
      </c>
      <c r="N3681" t="s">
        <v>14064</v>
      </c>
      <c r="O3681">
        <v>66</v>
      </c>
      <c r="P3681" t="s">
        <v>17697</v>
      </c>
      <c r="Q3681">
        <v>155</v>
      </c>
      <c r="R3681" t="s">
        <v>17696</v>
      </c>
      <c r="S3681">
        <v>78</v>
      </c>
      <c r="T3681" t="s">
        <v>17699</v>
      </c>
      <c r="U3681">
        <v>13</v>
      </c>
      <c r="V3681">
        <v>16000</v>
      </c>
      <c r="W3681">
        <v>259</v>
      </c>
      <c r="X3681">
        <v>0</v>
      </c>
      <c r="Y3681">
        <v>48675</v>
      </c>
      <c r="Z3681">
        <v>203</v>
      </c>
      <c r="AA3681">
        <v>214</v>
      </c>
      <c r="AB3681" t="s">
        <v>17701</v>
      </c>
    </row>
    <row r="3682" spans="1:28" x14ac:dyDescent="0.3">
      <c r="A3682" s="4" t="s">
        <v>17704</v>
      </c>
      <c r="B3682" t="s">
        <v>67</v>
      </c>
      <c r="C3682" t="s">
        <v>68</v>
      </c>
      <c r="D3682" t="s">
        <v>58</v>
      </c>
      <c r="E3682">
        <v>1982</v>
      </c>
      <c r="F3682">
        <v>90</v>
      </c>
      <c r="G3682" t="s">
        <v>72</v>
      </c>
      <c r="H3682" t="s">
        <v>17705</v>
      </c>
      <c r="I3682" s="4">
        <v>8000000</v>
      </c>
      <c r="J3682" s="4" t="s">
        <v>24161</v>
      </c>
      <c r="K3682">
        <v>6.2</v>
      </c>
      <c r="L3682">
        <v>1.85</v>
      </c>
      <c r="M3682" t="s">
        <v>122</v>
      </c>
      <c r="N3682" t="s">
        <v>17702</v>
      </c>
      <c r="O3682">
        <v>152</v>
      </c>
      <c r="P3682" t="s">
        <v>17703</v>
      </c>
      <c r="Q3682">
        <v>21000</v>
      </c>
      <c r="R3682" t="s">
        <v>3343</v>
      </c>
      <c r="S3682">
        <v>982</v>
      </c>
      <c r="T3682" t="s">
        <v>930</v>
      </c>
      <c r="U3682">
        <v>826</v>
      </c>
      <c r="V3682">
        <v>0</v>
      </c>
      <c r="W3682">
        <v>23714</v>
      </c>
      <c r="X3682">
        <v>0</v>
      </c>
      <c r="Y3682">
        <v>15345</v>
      </c>
      <c r="Z3682">
        <v>44</v>
      </c>
      <c r="AA3682">
        <v>87</v>
      </c>
      <c r="AB3682" t="s">
        <v>17706</v>
      </c>
    </row>
    <row r="3683" spans="1:28" x14ac:dyDescent="0.3">
      <c r="A3683" s="4" t="s">
        <v>17709</v>
      </c>
      <c r="B3683" t="s">
        <v>67</v>
      </c>
      <c r="C3683" t="s">
        <v>68</v>
      </c>
      <c r="D3683" t="s">
        <v>58</v>
      </c>
      <c r="E3683">
        <v>1959</v>
      </c>
      <c r="F3683">
        <v>141</v>
      </c>
      <c r="G3683" t="s">
        <v>1960</v>
      </c>
      <c r="H3683" t="s">
        <v>17711</v>
      </c>
      <c r="I3683" s="4">
        <v>5000000</v>
      </c>
      <c r="J3683" s="4" t="s">
        <v>24161</v>
      </c>
      <c r="K3683">
        <v>6.2</v>
      </c>
      <c r="L3683">
        <v>2.2000000000000002</v>
      </c>
      <c r="M3683" t="s">
        <v>24161</v>
      </c>
      <c r="N3683" t="s">
        <v>16977</v>
      </c>
      <c r="O3683">
        <v>54</v>
      </c>
      <c r="P3683" t="s">
        <v>17708</v>
      </c>
      <c r="Q3683">
        <v>746</v>
      </c>
      <c r="R3683" t="s">
        <v>17707</v>
      </c>
      <c r="S3683">
        <v>333</v>
      </c>
      <c r="T3683" t="s">
        <v>17710</v>
      </c>
      <c r="U3683">
        <v>70</v>
      </c>
      <c r="V3683">
        <v>270</v>
      </c>
      <c r="W3683">
        <v>1332</v>
      </c>
      <c r="X3683">
        <v>2</v>
      </c>
      <c r="Y3683">
        <v>2017</v>
      </c>
      <c r="Z3683">
        <v>14</v>
      </c>
      <c r="AA3683">
        <v>33</v>
      </c>
      <c r="AB3683" t="s">
        <v>17712</v>
      </c>
    </row>
    <row r="3684" spans="1:28" x14ac:dyDescent="0.3">
      <c r="A3684" s="4" t="s">
        <v>17714</v>
      </c>
      <c r="B3684" t="s">
        <v>67</v>
      </c>
      <c r="C3684" t="s">
        <v>68</v>
      </c>
      <c r="D3684" t="s">
        <v>58</v>
      </c>
      <c r="E3684">
        <v>2016</v>
      </c>
      <c r="F3684">
        <v>92</v>
      </c>
      <c r="G3684" t="s">
        <v>10</v>
      </c>
      <c r="H3684" t="s">
        <v>17715</v>
      </c>
      <c r="I3684" s="4">
        <v>5000000</v>
      </c>
      <c r="J3684" s="4">
        <v>11675178</v>
      </c>
      <c r="K3684">
        <v>3.5</v>
      </c>
      <c r="L3684" t="s">
        <v>24161</v>
      </c>
      <c r="M3684" t="s">
        <v>612</v>
      </c>
      <c r="N3684" t="s">
        <v>17713</v>
      </c>
      <c r="O3684">
        <v>89</v>
      </c>
      <c r="P3684" t="s">
        <v>442</v>
      </c>
      <c r="Q3684">
        <v>729</v>
      </c>
      <c r="R3684" t="s">
        <v>5269</v>
      </c>
      <c r="S3684">
        <v>706</v>
      </c>
      <c r="T3684" t="s">
        <v>7932</v>
      </c>
      <c r="U3684">
        <v>355</v>
      </c>
      <c r="V3684">
        <v>11000</v>
      </c>
      <c r="W3684">
        <v>2848</v>
      </c>
      <c r="X3684">
        <v>4</v>
      </c>
      <c r="Y3684">
        <v>9509</v>
      </c>
      <c r="Z3684">
        <v>59</v>
      </c>
      <c r="AA3684">
        <v>53</v>
      </c>
      <c r="AB3684" t="s">
        <v>17716</v>
      </c>
    </row>
    <row r="3685" spans="1:28" x14ac:dyDescent="0.3">
      <c r="A3685" s="4" t="s">
        <v>17717</v>
      </c>
      <c r="B3685" t="s">
        <v>67</v>
      </c>
      <c r="C3685" t="s">
        <v>68</v>
      </c>
      <c r="D3685" t="s">
        <v>58</v>
      </c>
      <c r="E3685">
        <v>2009</v>
      </c>
      <c r="F3685">
        <v>99</v>
      </c>
      <c r="G3685" t="s">
        <v>241</v>
      </c>
      <c r="H3685" t="s">
        <v>17718</v>
      </c>
      <c r="I3685" s="4">
        <v>8000000</v>
      </c>
      <c r="J3685" s="4">
        <v>10572742</v>
      </c>
      <c r="K3685">
        <v>6.1</v>
      </c>
      <c r="L3685">
        <v>1.85</v>
      </c>
      <c r="M3685" t="s">
        <v>69</v>
      </c>
      <c r="N3685" t="s">
        <v>5088</v>
      </c>
      <c r="O3685">
        <v>1000</v>
      </c>
      <c r="P3685" t="s">
        <v>8560</v>
      </c>
      <c r="Q3685">
        <v>849</v>
      </c>
      <c r="R3685" t="s">
        <v>1680</v>
      </c>
      <c r="S3685">
        <v>578</v>
      </c>
      <c r="T3685" t="s">
        <v>2502</v>
      </c>
      <c r="U3685">
        <v>409</v>
      </c>
      <c r="V3685">
        <v>738</v>
      </c>
      <c r="W3685">
        <v>2269</v>
      </c>
      <c r="X3685">
        <v>1</v>
      </c>
      <c r="Y3685">
        <v>2326</v>
      </c>
      <c r="Z3685">
        <v>45</v>
      </c>
      <c r="AA3685">
        <v>21</v>
      </c>
      <c r="AB3685" t="s">
        <v>17719</v>
      </c>
    </row>
    <row r="3686" spans="1:28" x14ac:dyDescent="0.3">
      <c r="A3686" s="4" t="s">
        <v>17723</v>
      </c>
      <c r="B3686" t="s">
        <v>67</v>
      </c>
      <c r="C3686" t="s">
        <v>68</v>
      </c>
      <c r="D3686" t="s">
        <v>24160</v>
      </c>
      <c r="E3686">
        <v>1932</v>
      </c>
      <c r="F3686">
        <v>79</v>
      </c>
      <c r="G3686" t="s">
        <v>5605</v>
      </c>
      <c r="H3686" t="s">
        <v>17725</v>
      </c>
      <c r="I3686" s="4">
        <v>800000</v>
      </c>
      <c r="J3686" s="4" t="s">
        <v>24161</v>
      </c>
      <c r="K3686">
        <v>6.6</v>
      </c>
      <c r="L3686">
        <v>1.37</v>
      </c>
      <c r="M3686" t="s">
        <v>5613</v>
      </c>
      <c r="N3686" t="s">
        <v>17720</v>
      </c>
      <c r="O3686">
        <v>57</v>
      </c>
      <c r="P3686" t="s">
        <v>17722</v>
      </c>
      <c r="Q3686">
        <v>998</v>
      </c>
      <c r="R3686" t="s">
        <v>17721</v>
      </c>
      <c r="S3686">
        <v>164</v>
      </c>
      <c r="T3686" t="s">
        <v>17724</v>
      </c>
      <c r="U3686">
        <v>99</v>
      </c>
      <c r="V3686">
        <v>213</v>
      </c>
      <c r="W3686">
        <v>1284</v>
      </c>
      <c r="X3686">
        <v>1</v>
      </c>
      <c r="Y3686">
        <v>3519</v>
      </c>
      <c r="Z3686">
        <v>42</v>
      </c>
      <c r="AA3686">
        <v>46</v>
      </c>
      <c r="AB3686" t="s">
        <v>17726</v>
      </c>
    </row>
    <row r="3687" spans="1:28" x14ac:dyDescent="0.3">
      <c r="A3687" s="4" t="s">
        <v>17727</v>
      </c>
      <c r="B3687" t="s">
        <v>67</v>
      </c>
      <c r="C3687" t="s">
        <v>68</v>
      </c>
      <c r="D3687" t="s">
        <v>58</v>
      </c>
      <c r="E3687">
        <v>2016</v>
      </c>
      <c r="F3687">
        <v>96</v>
      </c>
      <c r="G3687" t="s">
        <v>1700</v>
      </c>
      <c r="H3687" t="s">
        <v>24161</v>
      </c>
      <c r="I3687" s="4">
        <v>5000000</v>
      </c>
      <c r="J3687" s="4">
        <v>9658370</v>
      </c>
      <c r="K3687">
        <v>4.5</v>
      </c>
      <c r="L3687" t="s">
        <v>24161</v>
      </c>
      <c r="M3687" t="s">
        <v>612</v>
      </c>
      <c r="N3687" t="s">
        <v>9577</v>
      </c>
      <c r="O3687">
        <v>23</v>
      </c>
      <c r="P3687" t="s">
        <v>9019</v>
      </c>
      <c r="Q3687">
        <v>927</v>
      </c>
      <c r="R3687" t="s">
        <v>3507</v>
      </c>
      <c r="S3687">
        <v>509</v>
      </c>
      <c r="T3687" t="s">
        <v>17728</v>
      </c>
      <c r="U3687">
        <v>503</v>
      </c>
      <c r="V3687">
        <v>740</v>
      </c>
      <c r="W3687">
        <v>3552</v>
      </c>
      <c r="X3687">
        <v>6</v>
      </c>
      <c r="Y3687">
        <v>1180</v>
      </c>
      <c r="Z3687">
        <v>12</v>
      </c>
      <c r="AA3687">
        <v>9</v>
      </c>
      <c r="AB3687" t="s">
        <v>17729</v>
      </c>
    </row>
    <row r="3688" spans="1:28" x14ac:dyDescent="0.3">
      <c r="A3688" s="4" t="s">
        <v>17733</v>
      </c>
      <c r="B3688" t="s">
        <v>67</v>
      </c>
      <c r="C3688" t="s">
        <v>68</v>
      </c>
      <c r="D3688" t="s">
        <v>58</v>
      </c>
      <c r="E3688">
        <v>2000</v>
      </c>
      <c r="F3688">
        <v>82</v>
      </c>
      <c r="G3688" t="s">
        <v>3169</v>
      </c>
      <c r="H3688" t="s">
        <v>17735</v>
      </c>
      <c r="I3688" s="4">
        <v>5000000</v>
      </c>
      <c r="J3688" s="4">
        <v>9628751</v>
      </c>
      <c r="K3688">
        <v>5.9</v>
      </c>
      <c r="L3688">
        <v>1.85</v>
      </c>
      <c r="M3688" t="s">
        <v>122</v>
      </c>
      <c r="N3688" t="s">
        <v>17730</v>
      </c>
      <c r="O3688">
        <v>99</v>
      </c>
      <c r="P3688" t="s">
        <v>17732</v>
      </c>
      <c r="Q3688">
        <v>93</v>
      </c>
      <c r="R3688" t="s">
        <v>17731</v>
      </c>
      <c r="S3688">
        <v>45</v>
      </c>
      <c r="T3688" t="s">
        <v>17734</v>
      </c>
      <c r="U3688">
        <v>44</v>
      </c>
      <c r="V3688">
        <v>207</v>
      </c>
      <c r="W3688">
        <v>315</v>
      </c>
      <c r="X3688">
        <v>0</v>
      </c>
      <c r="Y3688">
        <v>5164</v>
      </c>
      <c r="Z3688">
        <v>29</v>
      </c>
      <c r="AA3688">
        <v>65</v>
      </c>
      <c r="AB3688" t="s">
        <v>17736</v>
      </c>
    </row>
    <row r="3689" spans="1:28" x14ac:dyDescent="0.3">
      <c r="A3689" s="4" t="s">
        <v>17738</v>
      </c>
      <c r="B3689" t="s">
        <v>67</v>
      </c>
      <c r="C3689" t="s">
        <v>68</v>
      </c>
      <c r="D3689" t="s">
        <v>58</v>
      </c>
      <c r="E3689">
        <v>2004</v>
      </c>
      <c r="F3689">
        <v>92</v>
      </c>
      <c r="G3689" t="s">
        <v>2545</v>
      </c>
      <c r="H3689" t="s">
        <v>17739</v>
      </c>
      <c r="I3689" s="4">
        <v>5000000</v>
      </c>
      <c r="J3689" s="4">
        <v>8786715</v>
      </c>
      <c r="K3689">
        <v>6.9</v>
      </c>
      <c r="L3689">
        <v>1.85</v>
      </c>
      <c r="M3689" t="s">
        <v>69</v>
      </c>
      <c r="N3689" t="s">
        <v>17737</v>
      </c>
      <c r="O3689">
        <v>12</v>
      </c>
      <c r="P3689" t="s">
        <v>6534</v>
      </c>
      <c r="Q3689">
        <v>3000</v>
      </c>
      <c r="R3689" t="s">
        <v>3961</v>
      </c>
      <c r="S3689">
        <v>835</v>
      </c>
      <c r="T3689" t="s">
        <v>10228</v>
      </c>
      <c r="U3689">
        <v>797</v>
      </c>
      <c r="V3689">
        <v>0</v>
      </c>
      <c r="W3689">
        <v>5668</v>
      </c>
      <c r="X3689">
        <v>5</v>
      </c>
      <c r="Y3689">
        <v>40274</v>
      </c>
      <c r="Z3689">
        <v>121</v>
      </c>
      <c r="AA3689">
        <v>324</v>
      </c>
      <c r="AB3689" t="s">
        <v>17740</v>
      </c>
    </row>
    <row r="3690" spans="1:28" x14ac:dyDescent="0.3">
      <c r="A3690" s="4" t="s">
        <v>17743</v>
      </c>
      <c r="B3690" t="s">
        <v>1486</v>
      </c>
      <c r="C3690" t="s">
        <v>295</v>
      </c>
      <c r="D3690" t="s">
        <v>58</v>
      </c>
      <c r="E3690">
        <v>2003</v>
      </c>
      <c r="F3690">
        <v>112</v>
      </c>
      <c r="G3690" t="s">
        <v>11265</v>
      </c>
      <c r="H3690" t="s">
        <v>17745</v>
      </c>
      <c r="I3690" s="4">
        <v>6000000</v>
      </c>
      <c r="J3690" s="4">
        <v>3432342</v>
      </c>
      <c r="K3690">
        <v>7.7</v>
      </c>
      <c r="L3690">
        <v>2.35</v>
      </c>
      <c r="M3690" t="s">
        <v>612</v>
      </c>
      <c r="N3690" t="s">
        <v>17741</v>
      </c>
      <c r="O3690">
        <v>66</v>
      </c>
      <c r="P3690" t="s">
        <v>12583</v>
      </c>
      <c r="Q3690">
        <v>150</v>
      </c>
      <c r="R3690" t="s">
        <v>17742</v>
      </c>
      <c r="S3690">
        <v>28</v>
      </c>
      <c r="T3690" t="s">
        <v>17744</v>
      </c>
      <c r="U3690">
        <v>21</v>
      </c>
      <c r="V3690">
        <v>0</v>
      </c>
      <c r="W3690">
        <v>253</v>
      </c>
      <c r="X3690">
        <v>2</v>
      </c>
      <c r="Y3690">
        <v>24921</v>
      </c>
      <c r="Z3690">
        <v>135</v>
      </c>
      <c r="AA3690">
        <v>166</v>
      </c>
      <c r="AB3690" t="s">
        <v>17746</v>
      </c>
    </row>
    <row r="3691" spans="1:28" x14ac:dyDescent="0.3">
      <c r="A3691" s="4" t="s">
        <v>17747</v>
      </c>
      <c r="B3691" t="s">
        <v>67</v>
      </c>
      <c r="C3691" t="s">
        <v>68</v>
      </c>
      <c r="D3691" t="s">
        <v>58</v>
      </c>
      <c r="E3691">
        <v>1976</v>
      </c>
      <c r="F3691">
        <v>106</v>
      </c>
      <c r="G3691" t="s">
        <v>2327</v>
      </c>
      <c r="H3691" t="s">
        <v>17749</v>
      </c>
      <c r="I3691" s="4">
        <v>5000000</v>
      </c>
      <c r="J3691" s="4" t="s">
        <v>24161</v>
      </c>
      <c r="K3691">
        <v>6.6</v>
      </c>
      <c r="L3691">
        <v>1.85</v>
      </c>
      <c r="M3691" t="s">
        <v>122</v>
      </c>
      <c r="N3691" t="s">
        <v>4868</v>
      </c>
      <c r="O3691">
        <v>44</v>
      </c>
      <c r="P3691" t="s">
        <v>13966</v>
      </c>
      <c r="Q3691">
        <v>559</v>
      </c>
      <c r="R3691" t="s">
        <v>15605</v>
      </c>
      <c r="S3691">
        <v>249</v>
      </c>
      <c r="T3691" t="s">
        <v>17748</v>
      </c>
      <c r="U3691">
        <v>136</v>
      </c>
      <c r="V3691">
        <v>672</v>
      </c>
      <c r="W3691">
        <v>1199</v>
      </c>
      <c r="X3691">
        <v>10</v>
      </c>
      <c r="Y3691">
        <v>8930</v>
      </c>
      <c r="Z3691">
        <v>27</v>
      </c>
      <c r="AA3691">
        <v>90</v>
      </c>
      <c r="AB3691" t="s">
        <v>17750</v>
      </c>
    </row>
    <row r="3692" spans="1:28" x14ac:dyDescent="0.3">
      <c r="A3692" s="4" t="s">
        <v>17752</v>
      </c>
      <c r="B3692" t="s">
        <v>67</v>
      </c>
      <c r="C3692" t="s">
        <v>68</v>
      </c>
      <c r="D3692" t="s">
        <v>58</v>
      </c>
      <c r="E3692">
        <v>2001</v>
      </c>
      <c r="F3692">
        <v>90</v>
      </c>
      <c r="G3692" t="s">
        <v>5544</v>
      </c>
      <c r="H3692" t="s">
        <v>17753</v>
      </c>
      <c r="I3692" s="4">
        <v>5000000</v>
      </c>
      <c r="J3692" s="4">
        <v>6755271</v>
      </c>
      <c r="K3692">
        <v>5.3</v>
      </c>
      <c r="L3692">
        <v>1.85</v>
      </c>
      <c r="M3692" t="s">
        <v>612</v>
      </c>
      <c r="N3692" t="s">
        <v>17751</v>
      </c>
      <c r="O3692">
        <v>23</v>
      </c>
      <c r="P3692" t="s">
        <v>10196</v>
      </c>
      <c r="Q3692">
        <v>847</v>
      </c>
      <c r="R3692" t="s">
        <v>10198</v>
      </c>
      <c r="S3692">
        <v>591</v>
      </c>
      <c r="T3692" t="s">
        <v>5790</v>
      </c>
      <c r="U3692">
        <v>560</v>
      </c>
      <c r="V3692">
        <v>327</v>
      </c>
      <c r="W3692">
        <v>3004</v>
      </c>
      <c r="X3692">
        <v>4</v>
      </c>
      <c r="Y3692">
        <v>7319</v>
      </c>
      <c r="Z3692">
        <v>56</v>
      </c>
      <c r="AA3692">
        <v>131</v>
      </c>
      <c r="AB3692" t="s">
        <v>17754</v>
      </c>
    </row>
    <row r="3693" spans="1:28" x14ac:dyDescent="0.3">
      <c r="A3693" s="4" t="s">
        <v>17755</v>
      </c>
      <c r="B3693" t="s">
        <v>67</v>
      </c>
      <c r="C3693" t="s">
        <v>86</v>
      </c>
      <c r="D3693" t="s">
        <v>24160</v>
      </c>
      <c r="E3693">
        <v>1978</v>
      </c>
      <c r="F3693">
        <v>126</v>
      </c>
      <c r="G3693" t="s">
        <v>1489</v>
      </c>
      <c r="H3693" t="s">
        <v>17756</v>
      </c>
      <c r="I3693" s="4">
        <v>5000000</v>
      </c>
      <c r="J3693" s="4" t="s">
        <v>24161</v>
      </c>
      <c r="K3693">
        <v>6.3</v>
      </c>
      <c r="L3693">
        <v>2.35</v>
      </c>
      <c r="M3693" t="s">
        <v>122</v>
      </c>
      <c r="N3693" t="s">
        <v>16391</v>
      </c>
      <c r="O3693">
        <v>82</v>
      </c>
      <c r="P3693" t="s">
        <v>418</v>
      </c>
      <c r="Q3693">
        <v>11000</v>
      </c>
      <c r="R3693" t="s">
        <v>11750</v>
      </c>
      <c r="S3693">
        <v>794</v>
      </c>
      <c r="T3693" t="s">
        <v>3345</v>
      </c>
      <c r="U3693">
        <v>576</v>
      </c>
      <c r="V3693">
        <v>729</v>
      </c>
      <c r="W3693">
        <v>13591</v>
      </c>
      <c r="X3693">
        <v>2</v>
      </c>
      <c r="Y3693">
        <v>13587</v>
      </c>
      <c r="Z3693">
        <v>22</v>
      </c>
      <c r="AA3693">
        <v>80</v>
      </c>
      <c r="AB3693" t="s">
        <v>17757</v>
      </c>
    </row>
    <row r="3694" spans="1:28" x14ac:dyDescent="0.3">
      <c r="A3694" s="4" t="s">
        <v>17759</v>
      </c>
      <c r="B3694" t="s">
        <v>67</v>
      </c>
      <c r="C3694" t="s">
        <v>68</v>
      </c>
      <c r="D3694" t="s">
        <v>58</v>
      </c>
      <c r="E3694">
        <v>1989</v>
      </c>
      <c r="F3694">
        <v>150</v>
      </c>
      <c r="G3694" t="s">
        <v>2545</v>
      </c>
      <c r="H3694" t="s">
        <v>17761</v>
      </c>
      <c r="I3694" s="4">
        <v>5000000</v>
      </c>
      <c r="J3694" s="4">
        <v>6157157</v>
      </c>
      <c r="K3694">
        <v>7</v>
      </c>
      <c r="L3694">
        <v>1.85</v>
      </c>
      <c r="M3694" t="s">
        <v>69</v>
      </c>
      <c r="N3694" t="s">
        <v>17758</v>
      </c>
      <c r="O3694">
        <v>3</v>
      </c>
      <c r="P3694" t="s">
        <v>2757</v>
      </c>
      <c r="Q3694">
        <v>859</v>
      </c>
      <c r="R3694" t="s">
        <v>9459</v>
      </c>
      <c r="S3694">
        <v>448</v>
      </c>
      <c r="T3694" t="s">
        <v>17760</v>
      </c>
      <c r="U3694">
        <v>448</v>
      </c>
      <c r="V3694">
        <v>0</v>
      </c>
      <c r="W3694">
        <v>3942</v>
      </c>
      <c r="X3694">
        <v>1</v>
      </c>
      <c r="Y3694">
        <v>21416</v>
      </c>
      <c r="Z3694">
        <v>59</v>
      </c>
      <c r="AA3694">
        <v>198</v>
      </c>
      <c r="AB3694" t="s">
        <v>17762</v>
      </c>
    </row>
    <row r="3695" spans="1:28" x14ac:dyDescent="0.3">
      <c r="A3695" s="4" t="s">
        <v>17764</v>
      </c>
      <c r="B3695" t="s">
        <v>67</v>
      </c>
      <c r="C3695" t="s">
        <v>68</v>
      </c>
      <c r="D3695" t="s">
        <v>58</v>
      </c>
      <c r="E3695">
        <v>2006</v>
      </c>
      <c r="F3695">
        <v>90</v>
      </c>
      <c r="G3695" t="s">
        <v>10</v>
      </c>
      <c r="H3695" t="s">
        <v>17766</v>
      </c>
      <c r="I3695" s="4" t="s">
        <v>24161</v>
      </c>
      <c r="J3695" s="4">
        <v>6088249</v>
      </c>
      <c r="K3695">
        <v>7</v>
      </c>
      <c r="L3695">
        <v>2.35</v>
      </c>
      <c r="M3695" t="s">
        <v>612</v>
      </c>
      <c r="N3695" t="s">
        <v>17763</v>
      </c>
      <c r="O3695">
        <v>4</v>
      </c>
      <c r="P3695" t="s">
        <v>2493</v>
      </c>
      <c r="Q3695">
        <v>2000</v>
      </c>
      <c r="R3695" t="s">
        <v>60</v>
      </c>
      <c r="S3695">
        <v>936</v>
      </c>
      <c r="T3695" t="s">
        <v>17765</v>
      </c>
      <c r="U3695">
        <v>556</v>
      </c>
      <c r="V3695">
        <v>0</v>
      </c>
      <c r="W3695">
        <v>5202</v>
      </c>
      <c r="X3695">
        <v>0</v>
      </c>
      <c r="Y3695">
        <v>67853</v>
      </c>
      <c r="Z3695">
        <v>61</v>
      </c>
      <c r="AA3695">
        <v>202</v>
      </c>
      <c r="AB3695" t="s">
        <v>17767</v>
      </c>
    </row>
    <row r="3696" spans="1:28" x14ac:dyDescent="0.3">
      <c r="A3696" s="4" t="s">
        <v>17768</v>
      </c>
      <c r="B3696" t="s">
        <v>67</v>
      </c>
      <c r="C3696" t="s">
        <v>68</v>
      </c>
      <c r="D3696" t="s">
        <v>58</v>
      </c>
      <c r="E3696">
        <v>1998</v>
      </c>
      <c r="F3696">
        <v>91</v>
      </c>
      <c r="G3696" t="s">
        <v>2545</v>
      </c>
      <c r="H3696" t="s">
        <v>17770</v>
      </c>
      <c r="I3696" s="4">
        <v>5000000</v>
      </c>
      <c r="J3696" s="4">
        <v>5480318</v>
      </c>
      <c r="K3696">
        <v>6.6</v>
      </c>
      <c r="L3696">
        <v>1.85</v>
      </c>
      <c r="M3696" t="s">
        <v>612</v>
      </c>
      <c r="N3696" t="s">
        <v>15624</v>
      </c>
      <c r="O3696">
        <v>84</v>
      </c>
      <c r="P3696" t="s">
        <v>3761</v>
      </c>
      <c r="Q3696">
        <v>1000</v>
      </c>
      <c r="R3696" t="s">
        <v>4376</v>
      </c>
      <c r="S3696">
        <v>778</v>
      </c>
      <c r="T3696" t="s">
        <v>17769</v>
      </c>
      <c r="U3696">
        <v>572</v>
      </c>
      <c r="V3696">
        <v>462</v>
      </c>
      <c r="W3696">
        <v>2691</v>
      </c>
      <c r="X3696">
        <v>0</v>
      </c>
      <c r="Y3696">
        <v>9427</v>
      </c>
      <c r="Z3696">
        <v>60</v>
      </c>
      <c r="AA3696">
        <v>79</v>
      </c>
      <c r="AB3696" t="s">
        <v>17771</v>
      </c>
    </row>
    <row r="3697" spans="1:28" x14ac:dyDescent="0.3">
      <c r="A3697" s="4" t="s">
        <v>17774</v>
      </c>
      <c r="B3697" t="s">
        <v>67</v>
      </c>
      <c r="C3697" t="s">
        <v>7085</v>
      </c>
      <c r="D3697" t="s">
        <v>58</v>
      </c>
      <c r="E3697">
        <v>1968</v>
      </c>
      <c r="F3697">
        <v>145</v>
      </c>
      <c r="G3697" t="s">
        <v>24</v>
      </c>
      <c r="H3697" t="s">
        <v>17776</v>
      </c>
      <c r="I3697" s="4">
        <v>5000000</v>
      </c>
      <c r="J3697" s="4" t="s">
        <v>24161</v>
      </c>
      <c r="K3697">
        <v>8.6</v>
      </c>
      <c r="L3697">
        <v>2.35</v>
      </c>
      <c r="M3697" t="s">
        <v>69</v>
      </c>
      <c r="N3697" t="s">
        <v>8650</v>
      </c>
      <c r="O3697">
        <v>0</v>
      </c>
      <c r="P3697" t="s">
        <v>17773</v>
      </c>
      <c r="Q3697">
        <v>973</v>
      </c>
      <c r="R3697" t="s">
        <v>17772</v>
      </c>
      <c r="S3697">
        <v>423</v>
      </c>
      <c r="T3697" t="s">
        <v>17775</v>
      </c>
      <c r="U3697">
        <v>392</v>
      </c>
      <c r="V3697">
        <v>10000</v>
      </c>
      <c r="W3697">
        <v>2589</v>
      </c>
      <c r="X3697">
        <v>1</v>
      </c>
      <c r="Y3697">
        <v>216005</v>
      </c>
      <c r="Z3697">
        <v>164</v>
      </c>
      <c r="AA3697">
        <v>565</v>
      </c>
      <c r="AB3697" t="s">
        <v>17777</v>
      </c>
    </row>
    <row r="3698" spans="1:28" x14ac:dyDescent="0.3">
      <c r="A3698" s="4" t="s">
        <v>17778</v>
      </c>
      <c r="B3698" t="s">
        <v>67</v>
      </c>
      <c r="C3698" t="s">
        <v>68</v>
      </c>
      <c r="D3698" t="s">
        <v>58</v>
      </c>
      <c r="E3698">
        <v>2001</v>
      </c>
      <c r="F3698">
        <v>95</v>
      </c>
      <c r="G3698" t="s">
        <v>5319</v>
      </c>
      <c r="H3698" t="s">
        <v>17780</v>
      </c>
      <c r="I3698" s="4">
        <v>5000000</v>
      </c>
      <c r="J3698" s="4">
        <v>5308707</v>
      </c>
      <c r="K3698">
        <v>6.4</v>
      </c>
      <c r="L3698">
        <v>1.85</v>
      </c>
      <c r="M3698" t="s">
        <v>612</v>
      </c>
      <c r="N3698" t="s">
        <v>277</v>
      </c>
      <c r="O3698">
        <v>4000</v>
      </c>
      <c r="P3698" t="s">
        <v>277</v>
      </c>
      <c r="Q3698">
        <v>4000</v>
      </c>
      <c r="R3698" t="s">
        <v>5231</v>
      </c>
      <c r="S3698">
        <v>585</v>
      </c>
      <c r="T3698" t="s">
        <v>17779</v>
      </c>
      <c r="U3698">
        <v>334</v>
      </c>
      <c r="V3698">
        <v>393</v>
      </c>
      <c r="W3698">
        <v>5245</v>
      </c>
      <c r="X3698">
        <v>2</v>
      </c>
      <c r="Y3698">
        <v>15053</v>
      </c>
      <c r="Z3698">
        <v>81</v>
      </c>
      <c r="AA3698">
        <v>165</v>
      </c>
      <c r="AB3698" t="s">
        <v>17781</v>
      </c>
    </row>
    <row r="3699" spans="1:28" x14ac:dyDescent="0.3">
      <c r="A3699" s="4" t="s">
        <v>17783</v>
      </c>
      <c r="B3699" t="s">
        <v>67</v>
      </c>
      <c r="C3699" t="s">
        <v>86</v>
      </c>
      <c r="D3699" t="s">
        <v>58</v>
      </c>
      <c r="E3699">
        <v>2009</v>
      </c>
      <c r="F3699">
        <v>97</v>
      </c>
      <c r="G3699" t="s">
        <v>5567</v>
      </c>
      <c r="H3699" t="s">
        <v>17784</v>
      </c>
      <c r="I3699" s="4">
        <v>5000000</v>
      </c>
      <c r="J3699" s="4">
        <v>5009677</v>
      </c>
      <c r="K3699">
        <v>7.9</v>
      </c>
      <c r="L3699">
        <v>2.35</v>
      </c>
      <c r="M3699" t="s">
        <v>612</v>
      </c>
      <c r="N3699" t="s">
        <v>755</v>
      </c>
      <c r="O3699">
        <v>0</v>
      </c>
      <c r="P3699" t="s">
        <v>147</v>
      </c>
      <c r="Q3699">
        <v>18000</v>
      </c>
      <c r="R3699" t="s">
        <v>17782</v>
      </c>
      <c r="S3699">
        <v>572</v>
      </c>
      <c r="T3699" t="s">
        <v>1688</v>
      </c>
      <c r="U3699">
        <v>372</v>
      </c>
      <c r="V3699">
        <v>47000</v>
      </c>
      <c r="W3699">
        <v>19404</v>
      </c>
      <c r="X3699">
        <v>0</v>
      </c>
      <c r="Y3699">
        <v>260607</v>
      </c>
      <c r="Z3699">
        <v>415</v>
      </c>
      <c r="AA3699">
        <v>485</v>
      </c>
      <c r="AB3699" t="s">
        <v>17785</v>
      </c>
    </row>
    <row r="3700" spans="1:28" x14ac:dyDescent="0.3">
      <c r="A3700" s="4" t="s">
        <v>17786</v>
      </c>
      <c r="B3700" t="s">
        <v>67</v>
      </c>
      <c r="C3700" t="s">
        <v>68</v>
      </c>
      <c r="D3700" t="s">
        <v>58</v>
      </c>
      <c r="E3700">
        <v>2006</v>
      </c>
      <c r="F3700">
        <v>90</v>
      </c>
      <c r="G3700" t="s">
        <v>10</v>
      </c>
      <c r="H3700" t="s">
        <v>17787</v>
      </c>
      <c r="I3700" s="4" t="s">
        <v>24161</v>
      </c>
      <c r="J3700" s="4">
        <v>4328294</v>
      </c>
      <c r="K3700">
        <v>5.4</v>
      </c>
      <c r="L3700">
        <v>1.85</v>
      </c>
      <c r="M3700" t="s">
        <v>69</v>
      </c>
      <c r="N3700" t="s">
        <v>15358</v>
      </c>
      <c r="O3700">
        <v>7</v>
      </c>
      <c r="P3700" t="s">
        <v>2993</v>
      </c>
      <c r="Q3700">
        <v>2000</v>
      </c>
      <c r="R3700" t="s">
        <v>2323</v>
      </c>
      <c r="S3700">
        <v>847</v>
      </c>
      <c r="T3700" t="s">
        <v>5912</v>
      </c>
      <c r="U3700">
        <v>701</v>
      </c>
      <c r="V3700">
        <v>249</v>
      </c>
      <c r="W3700">
        <v>5900</v>
      </c>
      <c r="X3700">
        <v>0</v>
      </c>
      <c r="Y3700">
        <v>2719</v>
      </c>
      <c r="Z3700">
        <v>43</v>
      </c>
      <c r="AA3700">
        <v>41</v>
      </c>
      <c r="AB3700" t="s">
        <v>17788</v>
      </c>
    </row>
    <row r="3701" spans="1:28" x14ac:dyDescent="0.3">
      <c r="A3701" s="4" t="s">
        <v>17792</v>
      </c>
      <c r="B3701" t="s">
        <v>67</v>
      </c>
      <c r="C3701" t="s">
        <v>86</v>
      </c>
      <c r="D3701" t="s">
        <v>58</v>
      </c>
      <c r="E3701">
        <v>2010</v>
      </c>
      <c r="F3701">
        <v>41</v>
      </c>
      <c r="G3701" t="s">
        <v>18</v>
      </c>
      <c r="H3701" t="s">
        <v>17794</v>
      </c>
      <c r="I3701" s="4">
        <v>5000000</v>
      </c>
      <c r="J3701" s="4">
        <v>4074023</v>
      </c>
      <c r="K3701">
        <v>6.9</v>
      </c>
      <c r="L3701">
        <v>1.78</v>
      </c>
      <c r="M3701" t="s">
        <v>24161</v>
      </c>
      <c r="N3701" t="s">
        <v>17789</v>
      </c>
      <c r="O3701">
        <v>0</v>
      </c>
      <c r="P3701" t="s">
        <v>17791</v>
      </c>
      <c r="Q3701">
        <v>55</v>
      </c>
      <c r="R3701" t="s">
        <v>17790</v>
      </c>
      <c r="S3701">
        <v>0</v>
      </c>
      <c r="T3701" t="s">
        <v>17793</v>
      </c>
      <c r="U3701">
        <v>0</v>
      </c>
      <c r="V3701">
        <v>89</v>
      </c>
      <c r="W3701">
        <v>55</v>
      </c>
      <c r="X3701">
        <v>0</v>
      </c>
      <c r="Y3701">
        <v>296</v>
      </c>
      <c r="Z3701">
        <v>7</v>
      </c>
      <c r="AA3701">
        <v>4</v>
      </c>
      <c r="AB3701" t="s">
        <v>17795</v>
      </c>
    </row>
    <row r="3702" spans="1:28" x14ac:dyDescent="0.3">
      <c r="A3702" s="4" t="s">
        <v>17796</v>
      </c>
      <c r="B3702" t="s">
        <v>67</v>
      </c>
      <c r="C3702" t="s">
        <v>295</v>
      </c>
      <c r="D3702" t="s">
        <v>58</v>
      </c>
      <c r="E3702">
        <v>1997</v>
      </c>
      <c r="F3702">
        <v>112</v>
      </c>
      <c r="G3702" t="s">
        <v>19</v>
      </c>
      <c r="H3702" t="s">
        <v>17798</v>
      </c>
      <c r="I3702" s="4">
        <v>5000000</v>
      </c>
      <c r="J3702" s="4">
        <v>4306697</v>
      </c>
      <c r="K3702">
        <v>7.7</v>
      </c>
      <c r="L3702">
        <v>2.35</v>
      </c>
      <c r="M3702" t="s">
        <v>612</v>
      </c>
      <c r="N3702" t="s">
        <v>8627</v>
      </c>
      <c r="O3702">
        <v>460</v>
      </c>
      <c r="P3702" t="s">
        <v>379</v>
      </c>
      <c r="Q3702">
        <v>990</v>
      </c>
      <c r="R3702" t="s">
        <v>8544</v>
      </c>
      <c r="S3702">
        <v>900</v>
      </c>
      <c r="T3702" t="s">
        <v>17797</v>
      </c>
      <c r="U3702">
        <v>395</v>
      </c>
      <c r="V3702">
        <v>920</v>
      </c>
      <c r="W3702">
        <v>2820</v>
      </c>
      <c r="X3702">
        <v>0</v>
      </c>
      <c r="Y3702">
        <v>26720</v>
      </c>
      <c r="Z3702">
        <v>120</v>
      </c>
      <c r="AA3702">
        <v>196</v>
      </c>
      <c r="AB3702" t="s">
        <v>17799</v>
      </c>
    </row>
    <row r="3703" spans="1:28" x14ac:dyDescent="0.3">
      <c r="A3703" s="4" t="s">
        <v>17801</v>
      </c>
      <c r="B3703" t="s">
        <v>1486</v>
      </c>
      <c r="C3703" t="s">
        <v>1487</v>
      </c>
      <c r="D3703" t="s">
        <v>58</v>
      </c>
      <c r="E3703">
        <v>2010</v>
      </c>
      <c r="F3703">
        <v>122</v>
      </c>
      <c r="G3703" t="s">
        <v>19</v>
      </c>
      <c r="H3703" t="s">
        <v>17803</v>
      </c>
      <c r="I3703" s="4">
        <v>4000000</v>
      </c>
      <c r="J3703" s="4">
        <v>3950029</v>
      </c>
      <c r="K3703">
        <v>7.2</v>
      </c>
      <c r="L3703">
        <v>2.35</v>
      </c>
      <c r="M3703" t="s">
        <v>69</v>
      </c>
      <c r="N3703" t="s">
        <v>17800</v>
      </c>
      <c r="O3703">
        <v>22</v>
      </c>
      <c r="P3703" t="s">
        <v>13976</v>
      </c>
      <c r="Q3703">
        <v>186</v>
      </c>
      <c r="R3703" t="s">
        <v>4719</v>
      </c>
      <c r="S3703">
        <v>135</v>
      </c>
      <c r="T3703" t="s">
        <v>17802</v>
      </c>
      <c r="U3703">
        <v>32</v>
      </c>
      <c r="V3703">
        <v>0</v>
      </c>
      <c r="W3703">
        <v>416</v>
      </c>
      <c r="X3703">
        <v>0</v>
      </c>
      <c r="Y3703">
        <v>12411</v>
      </c>
      <c r="Z3703">
        <v>195</v>
      </c>
      <c r="AA3703">
        <v>89</v>
      </c>
      <c r="AB3703" t="s">
        <v>17804</v>
      </c>
    </row>
    <row r="3704" spans="1:28" x14ac:dyDescent="0.3">
      <c r="A3704" s="4" t="s">
        <v>17806</v>
      </c>
      <c r="B3704" t="s">
        <v>67</v>
      </c>
      <c r="C3704" t="s">
        <v>68</v>
      </c>
      <c r="D3704" t="s">
        <v>58</v>
      </c>
      <c r="E3704">
        <v>2008</v>
      </c>
      <c r="F3704">
        <v>110</v>
      </c>
      <c r="G3704" t="s">
        <v>2545</v>
      </c>
      <c r="H3704" t="s">
        <v>17807</v>
      </c>
      <c r="I3704" s="4">
        <v>5000000</v>
      </c>
      <c r="J3704" s="4">
        <v>4040588</v>
      </c>
      <c r="K3704">
        <v>6.8</v>
      </c>
      <c r="L3704">
        <v>2.35</v>
      </c>
      <c r="M3704" t="s">
        <v>69</v>
      </c>
      <c r="N3704" t="s">
        <v>17805</v>
      </c>
      <c r="O3704">
        <v>19</v>
      </c>
      <c r="P3704" t="s">
        <v>133</v>
      </c>
      <c r="Q3704">
        <v>25000</v>
      </c>
      <c r="R3704" t="s">
        <v>3365</v>
      </c>
      <c r="S3704">
        <v>579</v>
      </c>
      <c r="T3704" t="s">
        <v>6837</v>
      </c>
      <c r="U3704">
        <v>39</v>
      </c>
      <c r="V3704">
        <v>0</v>
      </c>
      <c r="W3704">
        <v>25676</v>
      </c>
      <c r="X3704">
        <v>0</v>
      </c>
      <c r="Y3704">
        <v>12233</v>
      </c>
      <c r="Z3704">
        <v>109</v>
      </c>
      <c r="AA3704">
        <v>89</v>
      </c>
      <c r="AB3704" t="s">
        <v>17808</v>
      </c>
    </row>
    <row r="3705" spans="1:28" x14ac:dyDescent="0.3">
      <c r="A3705" s="4" t="s">
        <v>17813</v>
      </c>
      <c r="B3705" t="s">
        <v>67</v>
      </c>
      <c r="C3705" t="s">
        <v>68</v>
      </c>
      <c r="D3705" t="s">
        <v>58</v>
      </c>
      <c r="E3705">
        <v>1982</v>
      </c>
      <c r="F3705">
        <v>87</v>
      </c>
      <c r="G3705" t="s">
        <v>17811</v>
      </c>
      <c r="H3705" t="s">
        <v>17815</v>
      </c>
      <c r="I3705" s="4">
        <v>5000000</v>
      </c>
      <c r="J3705" s="4" t="s">
        <v>24161</v>
      </c>
      <c r="K3705">
        <v>6.2</v>
      </c>
      <c r="L3705" t="s">
        <v>24161</v>
      </c>
      <c r="M3705" t="s">
        <v>612</v>
      </c>
      <c r="N3705" t="s">
        <v>17809</v>
      </c>
      <c r="O3705">
        <v>3</v>
      </c>
      <c r="P3705" t="s">
        <v>17812</v>
      </c>
      <c r="Q3705">
        <v>922</v>
      </c>
      <c r="R3705" t="s">
        <v>17810</v>
      </c>
      <c r="S3705">
        <v>162</v>
      </c>
      <c r="T3705" t="s">
        <v>17814</v>
      </c>
      <c r="U3705">
        <v>83</v>
      </c>
      <c r="V3705">
        <v>323</v>
      </c>
      <c r="W3705">
        <v>1324</v>
      </c>
      <c r="X3705">
        <v>0</v>
      </c>
      <c r="Y3705">
        <v>881</v>
      </c>
      <c r="Z3705">
        <v>21</v>
      </c>
      <c r="AA3705">
        <v>32</v>
      </c>
      <c r="AB3705" t="s">
        <v>17816</v>
      </c>
    </row>
    <row r="3706" spans="1:28" x14ac:dyDescent="0.3">
      <c r="A3706" s="4" t="s">
        <v>17818</v>
      </c>
      <c r="B3706" t="s">
        <v>67</v>
      </c>
      <c r="C3706" t="s">
        <v>206</v>
      </c>
      <c r="D3706" t="s">
        <v>58</v>
      </c>
      <c r="E3706">
        <v>1994</v>
      </c>
      <c r="F3706">
        <v>108</v>
      </c>
      <c r="G3706" t="s">
        <v>17817</v>
      </c>
      <c r="H3706" t="s">
        <v>17820</v>
      </c>
      <c r="I3706" s="4">
        <v>5000000</v>
      </c>
      <c r="J3706" s="4">
        <v>3049135</v>
      </c>
      <c r="K3706">
        <v>7.4</v>
      </c>
      <c r="L3706">
        <v>2.35</v>
      </c>
      <c r="M3706" t="s">
        <v>612</v>
      </c>
      <c r="N3706" t="s">
        <v>198</v>
      </c>
      <c r="O3706">
        <v>0</v>
      </c>
      <c r="P3706" t="s">
        <v>240</v>
      </c>
      <c r="Q3706">
        <v>14000</v>
      </c>
      <c r="R3706" t="s">
        <v>6185</v>
      </c>
      <c r="S3706">
        <v>433</v>
      </c>
      <c r="T3706" t="s">
        <v>17819</v>
      </c>
      <c r="U3706">
        <v>88</v>
      </c>
      <c r="V3706">
        <v>0</v>
      </c>
      <c r="W3706">
        <v>14574</v>
      </c>
      <c r="X3706">
        <v>2</v>
      </c>
      <c r="Y3706">
        <v>50197</v>
      </c>
      <c r="Z3706">
        <v>93</v>
      </c>
      <c r="AA3706">
        <v>265</v>
      </c>
      <c r="AB3706" t="s">
        <v>17821</v>
      </c>
    </row>
    <row r="3707" spans="1:28" x14ac:dyDescent="0.3">
      <c r="A3707" s="4" t="s">
        <v>17823</v>
      </c>
      <c r="B3707" t="s">
        <v>67</v>
      </c>
      <c r="C3707" t="s">
        <v>68</v>
      </c>
      <c r="D3707" t="s">
        <v>58</v>
      </c>
      <c r="E3707">
        <v>2015</v>
      </c>
      <c r="F3707">
        <v>121</v>
      </c>
      <c r="G3707" t="s">
        <v>19</v>
      </c>
      <c r="H3707" t="s">
        <v>17825</v>
      </c>
      <c r="I3707" s="4">
        <v>5000000</v>
      </c>
      <c r="J3707" s="4">
        <v>4700361</v>
      </c>
      <c r="K3707">
        <v>4.5999999999999996</v>
      </c>
      <c r="L3707">
        <v>2.35</v>
      </c>
      <c r="M3707" t="s">
        <v>69</v>
      </c>
      <c r="N3707" t="s">
        <v>13734</v>
      </c>
      <c r="O3707">
        <v>35</v>
      </c>
      <c r="P3707" t="s">
        <v>1456</v>
      </c>
      <c r="Q3707">
        <v>4000</v>
      </c>
      <c r="R3707" t="s">
        <v>17822</v>
      </c>
      <c r="S3707">
        <v>849</v>
      </c>
      <c r="T3707" t="s">
        <v>17824</v>
      </c>
      <c r="U3707">
        <v>473</v>
      </c>
      <c r="V3707">
        <v>0</v>
      </c>
      <c r="W3707">
        <v>6617</v>
      </c>
      <c r="X3707">
        <v>0</v>
      </c>
      <c r="Y3707">
        <v>2047</v>
      </c>
      <c r="Z3707">
        <v>12</v>
      </c>
      <c r="AA3707">
        <v>29</v>
      </c>
      <c r="AB3707" t="s">
        <v>17826</v>
      </c>
    </row>
    <row r="3708" spans="1:28" x14ac:dyDescent="0.3">
      <c r="A3708" s="4" t="s">
        <v>17828</v>
      </c>
      <c r="B3708" t="s">
        <v>67</v>
      </c>
      <c r="C3708" t="s">
        <v>68</v>
      </c>
      <c r="D3708" t="s">
        <v>58</v>
      </c>
      <c r="E3708">
        <v>2010</v>
      </c>
      <c r="F3708">
        <v>97</v>
      </c>
      <c r="G3708" t="s">
        <v>2545</v>
      </c>
      <c r="H3708" t="s">
        <v>17829</v>
      </c>
      <c r="I3708" s="4">
        <v>5000000</v>
      </c>
      <c r="J3708" s="4">
        <v>2711210</v>
      </c>
      <c r="K3708">
        <v>6.4</v>
      </c>
      <c r="L3708">
        <v>2.35</v>
      </c>
      <c r="M3708" t="s">
        <v>612</v>
      </c>
      <c r="N3708" t="s">
        <v>17827</v>
      </c>
      <c r="O3708">
        <v>7</v>
      </c>
      <c r="P3708" t="s">
        <v>1273</v>
      </c>
      <c r="Q3708">
        <v>8000</v>
      </c>
      <c r="R3708" t="s">
        <v>16249</v>
      </c>
      <c r="S3708">
        <v>981</v>
      </c>
      <c r="T3708" t="s">
        <v>1171</v>
      </c>
      <c r="U3708">
        <v>939</v>
      </c>
      <c r="V3708">
        <v>0</v>
      </c>
      <c r="W3708">
        <v>10517</v>
      </c>
      <c r="X3708">
        <v>1</v>
      </c>
      <c r="Y3708">
        <v>40305</v>
      </c>
      <c r="Z3708">
        <v>155</v>
      </c>
      <c r="AA3708">
        <v>86</v>
      </c>
      <c r="AB3708" t="s">
        <v>17830</v>
      </c>
    </row>
    <row r="3709" spans="1:28" x14ac:dyDescent="0.3">
      <c r="A3709" s="4" t="s">
        <v>17832</v>
      </c>
      <c r="B3709" t="s">
        <v>67</v>
      </c>
      <c r="C3709" t="s">
        <v>68</v>
      </c>
      <c r="D3709" t="s">
        <v>58</v>
      </c>
      <c r="E3709">
        <v>1998</v>
      </c>
      <c r="F3709">
        <v>116</v>
      </c>
      <c r="G3709" t="s">
        <v>17831</v>
      </c>
      <c r="H3709" t="s">
        <v>17833</v>
      </c>
      <c r="I3709" s="4">
        <v>5000000</v>
      </c>
      <c r="J3709" s="4">
        <v>1980338</v>
      </c>
      <c r="K3709">
        <v>7</v>
      </c>
      <c r="L3709">
        <v>1.85</v>
      </c>
      <c r="M3709" t="s">
        <v>612</v>
      </c>
      <c r="N3709" t="s">
        <v>6570</v>
      </c>
      <c r="O3709">
        <v>52</v>
      </c>
      <c r="P3709" t="s">
        <v>2226</v>
      </c>
      <c r="Q3709">
        <v>624</v>
      </c>
      <c r="R3709" t="s">
        <v>9243</v>
      </c>
      <c r="S3709">
        <v>385</v>
      </c>
      <c r="T3709" t="s">
        <v>13487</v>
      </c>
      <c r="U3709">
        <v>102</v>
      </c>
      <c r="V3709">
        <v>507</v>
      </c>
      <c r="W3709">
        <v>1209</v>
      </c>
      <c r="X3709">
        <v>2</v>
      </c>
      <c r="Y3709">
        <v>12366</v>
      </c>
      <c r="Z3709">
        <v>81</v>
      </c>
      <c r="AA3709">
        <v>151</v>
      </c>
      <c r="AB3709" t="s">
        <v>17834</v>
      </c>
    </row>
    <row r="3710" spans="1:28" x14ac:dyDescent="0.3">
      <c r="A3710" s="4" t="s">
        <v>17835</v>
      </c>
      <c r="B3710" t="s">
        <v>67</v>
      </c>
      <c r="C3710" t="s">
        <v>3583</v>
      </c>
      <c r="D3710" t="s">
        <v>58</v>
      </c>
      <c r="E3710">
        <v>2004</v>
      </c>
      <c r="F3710">
        <v>94</v>
      </c>
      <c r="G3710" t="s">
        <v>4085</v>
      </c>
      <c r="H3710" t="s">
        <v>17836</v>
      </c>
      <c r="I3710" s="4">
        <v>5000000</v>
      </c>
      <c r="J3710" s="4">
        <v>1082044</v>
      </c>
      <c r="K3710">
        <v>7.7</v>
      </c>
      <c r="L3710">
        <v>2.35</v>
      </c>
      <c r="M3710" t="s">
        <v>612</v>
      </c>
      <c r="N3710" t="s">
        <v>13143</v>
      </c>
      <c r="O3710">
        <v>122</v>
      </c>
      <c r="P3710" t="s">
        <v>88</v>
      </c>
      <c r="Q3710">
        <v>23000</v>
      </c>
      <c r="R3710" t="s">
        <v>2637</v>
      </c>
      <c r="S3710">
        <v>1000</v>
      </c>
      <c r="T3710" t="s">
        <v>1523</v>
      </c>
      <c r="U3710">
        <v>360</v>
      </c>
      <c r="V3710">
        <v>21000</v>
      </c>
      <c r="W3710">
        <v>24994</v>
      </c>
      <c r="X3710">
        <v>0</v>
      </c>
      <c r="Y3710">
        <v>281649</v>
      </c>
      <c r="Z3710">
        <v>204</v>
      </c>
      <c r="AA3710">
        <v>458</v>
      </c>
      <c r="AB3710" t="s">
        <v>17837</v>
      </c>
    </row>
    <row r="3711" spans="1:28" x14ac:dyDescent="0.3">
      <c r="A3711" s="4" t="s">
        <v>17838</v>
      </c>
      <c r="B3711" t="s">
        <v>67</v>
      </c>
      <c r="C3711" t="s">
        <v>68</v>
      </c>
      <c r="D3711" t="s">
        <v>58</v>
      </c>
      <c r="E3711">
        <v>1992</v>
      </c>
      <c r="F3711">
        <v>103</v>
      </c>
      <c r="G3711" t="s">
        <v>1954</v>
      </c>
      <c r="H3711" t="s">
        <v>17839</v>
      </c>
      <c r="I3711" s="4">
        <v>5000000</v>
      </c>
      <c r="J3711" s="4">
        <v>1100000</v>
      </c>
      <c r="K3711">
        <v>6.8</v>
      </c>
      <c r="L3711">
        <v>1.85</v>
      </c>
      <c r="M3711" t="s">
        <v>612</v>
      </c>
      <c r="N3711" t="s">
        <v>13896</v>
      </c>
      <c r="O3711">
        <v>261</v>
      </c>
      <c r="P3711" t="s">
        <v>9467</v>
      </c>
      <c r="Q3711">
        <v>722</v>
      </c>
      <c r="R3711" t="s">
        <v>13470</v>
      </c>
      <c r="S3711">
        <v>280</v>
      </c>
      <c r="T3711" t="s">
        <v>7045</v>
      </c>
      <c r="U3711">
        <v>145</v>
      </c>
      <c r="V3711">
        <v>247</v>
      </c>
      <c r="W3711">
        <v>1201</v>
      </c>
      <c r="X3711">
        <v>0</v>
      </c>
      <c r="Y3711">
        <v>3665</v>
      </c>
      <c r="Z3711">
        <v>19</v>
      </c>
      <c r="AA3711">
        <v>39</v>
      </c>
      <c r="AB3711" t="s">
        <v>17840</v>
      </c>
    </row>
    <row r="3712" spans="1:28" x14ac:dyDescent="0.3">
      <c r="A3712" s="4" t="s">
        <v>17843</v>
      </c>
      <c r="B3712" t="s">
        <v>67</v>
      </c>
      <c r="C3712" t="s">
        <v>68</v>
      </c>
      <c r="D3712" t="s">
        <v>58</v>
      </c>
      <c r="E3712">
        <v>2014</v>
      </c>
      <c r="F3712">
        <v>112</v>
      </c>
      <c r="G3712" t="s">
        <v>17842</v>
      </c>
      <c r="H3712" t="s">
        <v>17844</v>
      </c>
      <c r="I3712" s="4">
        <v>5000000</v>
      </c>
      <c r="J3712" s="4">
        <v>2445646</v>
      </c>
      <c r="K3712">
        <v>7</v>
      </c>
      <c r="L3712">
        <v>2.35</v>
      </c>
      <c r="M3712" t="s">
        <v>612</v>
      </c>
      <c r="N3712" t="s">
        <v>17841</v>
      </c>
      <c r="O3712">
        <v>52</v>
      </c>
      <c r="P3712" t="s">
        <v>913</v>
      </c>
      <c r="Q3712">
        <v>10000</v>
      </c>
      <c r="R3712" t="s">
        <v>3126</v>
      </c>
      <c r="S3712">
        <v>963</v>
      </c>
      <c r="T3712" t="s">
        <v>15221</v>
      </c>
      <c r="U3712">
        <v>688</v>
      </c>
      <c r="V3712">
        <v>13000</v>
      </c>
      <c r="W3712">
        <v>12897</v>
      </c>
      <c r="X3712">
        <v>1</v>
      </c>
      <c r="Y3712">
        <v>32382</v>
      </c>
      <c r="Z3712">
        <v>163</v>
      </c>
      <c r="AA3712">
        <v>99</v>
      </c>
      <c r="AB3712" t="s">
        <v>17845</v>
      </c>
    </row>
    <row r="3713" spans="1:28" x14ac:dyDescent="0.3">
      <c r="A3713" s="4" t="s">
        <v>17846</v>
      </c>
      <c r="B3713" t="s">
        <v>67</v>
      </c>
      <c r="C3713" t="s">
        <v>68</v>
      </c>
      <c r="D3713" t="s">
        <v>58</v>
      </c>
      <c r="E3713">
        <v>2010</v>
      </c>
      <c r="F3713">
        <v>91</v>
      </c>
      <c r="G3713" t="s">
        <v>19</v>
      </c>
      <c r="H3713" t="s">
        <v>17847</v>
      </c>
      <c r="I3713" s="4">
        <v>5000000</v>
      </c>
      <c r="J3713" s="4">
        <v>2221809</v>
      </c>
      <c r="K3713">
        <v>7</v>
      </c>
      <c r="L3713">
        <v>1.85</v>
      </c>
      <c r="M3713" t="s">
        <v>69</v>
      </c>
      <c r="N3713" t="s">
        <v>17097</v>
      </c>
      <c r="O3713">
        <v>263</v>
      </c>
      <c r="P3713" t="s">
        <v>4204</v>
      </c>
      <c r="Q3713">
        <v>967</v>
      </c>
      <c r="R3713" t="s">
        <v>5250</v>
      </c>
      <c r="S3713">
        <v>289</v>
      </c>
      <c r="T3713" t="s">
        <v>14219</v>
      </c>
      <c r="U3713">
        <v>192</v>
      </c>
      <c r="V3713">
        <v>0</v>
      </c>
      <c r="W3713">
        <v>1582</v>
      </c>
      <c r="X3713">
        <v>0</v>
      </c>
      <c r="Y3713">
        <v>40618</v>
      </c>
      <c r="Z3713">
        <v>248</v>
      </c>
      <c r="AA3713">
        <v>144</v>
      </c>
      <c r="AB3713" t="s">
        <v>17848</v>
      </c>
    </row>
    <row r="3714" spans="1:28" x14ac:dyDescent="0.3">
      <c r="A3714" s="4" t="s">
        <v>17850</v>
      </c>
      <c r="B3714" t="s">
        <v>67</v>
      </c>
      <c r="C3714" t="s">
        <v>68</v>
      </c>
      <c r="D3714" t="s">
        <v>58</v>
      </c>
      <c r="E3714">
        <v>2003</v>
      </c>
      <c r="F3714">
        <v>98</v>
      </c>
      <c r="G3714" t="s">
        <v>5685</v>
      </c>
      <c r="H3714" t="s">
        <v>17852</v>
      </c>
      <c r="I3714" s="4">
        <v>5000000</v>
      </c>
      <c r="J3714" s="4">
        <v>296665</v>
      </c>
      <c r="K3714">
        <v>6.3</v>
      </c>
      <c r="L3714">
        <v>1.85</v>
      </c>
      <c r="M3714" t="s">
        <v>612</v>
      </c>
      <c r="N3714" t="s">
        <v>17849</v>
      </c>
      <c r="O3714">
        <v>13</v>
      </c>
      <c r="P3714" t="s">
        <v>6534</v>
      </c>
      <c r="Q3714">
        <v>3000</v>
      </c>
      <c r="R3714" t="s">
        <v>4350</v>
      </c>
      <c r="S3714">
        <v>971</v>
      </c>
      <c r="T3714" t="s">
        <v>17851</v>
      </c>
      <c r="U3714">
        <v>600</v>
      </c>
      <c r="V3714">
        <v>0</v>
      </c>
      <c r="W3714">
        <v>5185</v>
      </c>
      <c r="X3714">
        <v>1</v>
      </c>
      <c r="Y3714">
        <v>12675</v>
      </c>
      <c r="Z3714">
        <v>39</v>
      </c>
      <c r="AA3714">
        <v>158</v>
      </c>
      <c r="AB3714" t="s">
        <v>17853</v>
      </c>
    </row>
    <row r="3715" spans="1:28" x14ac:dyDescent="0.3">
      <c r="A3715" s="4" t="s">
        <v>17856</v>
      </c>
      <c r="B3715" t="s">
        <v>67</v>
      </c>
      <c r="C3715" t="s">
        <v>68</v>
      </c>
      <c r="D3715" t="s">
        <v>58</v>
      </c>
      <c r="E3715">
        <v>2015</v>
      </c>
      <c r="F3715">
        <v>95</v>
      </c>
      <c r="G3715" t="s">
        <v>17855</v>
      </c>
      <c r="H3715" t="s">
        <v>17857</v>
      </c>
      <c r="I3715" s="4">
        <v>5000000</v>
      </c>
      <c r="J3715" s="4">
        <v>3219029</v>
      </c>
      <c r="K3715">
        <v>7.1</v>
      </c>
      <c r="L3715">
        <v>2.35</v>
      </c>
      <c r="M3715" t="s">
        <v>612</v>
      </c>
      <c r="N3715" t="s">
        <v>17854</v>
      </c>
      <c r="O3715">
        <v>57</v>
      </c>
      <c r="P3715" t="s">
        <v>4995</v>
      </c>
      <c r="Q3715">
        <v>727</v>
      </c>
      <c r="R3715" t="s">
        <v>11455</v>
      </c>
      <c r="S3715">
        <v>442</v>
      </c>
      <c r="T3715" t="s">
        <v>11126</v>
      </c>
      <c r="U3715">
        <v>233</v>
      </c>
      <c r="V3715">
        <v>10000</v>
      </c>
      <c r="W3715">
        <v>1836</v>
      </c>
      <c r="X3715">
        <v>0</v>
      </c>
      <c r="Y3715">
        <v>28845</v>
      </c>
      <c r="Z3715">
        <v>322</v>
      </c>
      <c r="AA3715">
        <v>125</v>
      </c>
      <c r="AB3715" t="s">
        <v>17858</v>
      </c>
    </row>
    <row r="3716" spans="1:28" x14ac:dyDescent="0.3">
      <c r="A3716" s="4" t="s">
        <v>17861</v>
      </c>
      <c r="B3716" t="s">
        <v>67</v>
      </c>
      <c r="C3716" t="s">
        <v>68</v>
      </c>
      <c r="D3716" t="s">
        <v>58</v>
      </c>
      <c r="E3716">
        <v>2006</v>
      </c>
      <c r="F3716">
        <v>88</v>
      </c>
      <c r="G3716" t="s">
        <v>1437</v>
      </c>
      <c r="H3716" t="s">
        <v>17863</v>
      </c>
      <c r="I3716" s="4">
        <v>5000000</v>
      </c>
      <c r="J3716" s="4" t="s">
        <v>24161</v>
      </c>
      <c r="K3716">
        <v>5.6</v>
      </c>
      <c r="L3716">
        <v>2.35</v>
      </c>
      <c r="M3716" t="s">
        <v>612</v>
      </c>
      <c r="N3716" t="s">
        <v>17859</v>
      </c>
      <c r="O3716">
        <v>0</v>
      </c>
      <c r="P3716" t="s">
        <v>1996</v>
      </c>
      <c r="Q3716">
        <v>740</v>
      </c>
      <c r="R3716" t="s">
        <v>17860</v>
      </c>
      <c r="S3716">
        <v>625</v>
      </c>
      <c r="T3716" t="s">
        <v>17862</v>
      </c>
      <c r="U3716">
        <v>276</v>
      </c>
      <c r="V3716">
        <v>255</v>
      </c>
      <c r="W3716">
        <v>1665</v>
      </c>
      <c r="X3716">
        <v>0</v>
      </c>
      <c r="Y3716">
        <v>5494</v>
      </c>
      <c r="Z3716">
        <v>50</v>
      </c>
      <c r="AA3716">
        <v>56</v>
      </c>
      <c r="AB3716" t="s">
        <v>17864</v>
      </c>
    </row>
    <row r="3717" spans="1:28" x14ac:dyDescent="0.3">
      <c r="A3717" s="4" t="s">
        <v>17866</v>
      </c>
      <c r="B3717" t="s">
        <v>67</v>
      </c>
      <c r="C3717" t="s">
        <v>68</v>
      </c>
      <c r="D3717" t="s">
        <v>58</v>
      </c>
      <c r="E3717">
        <v>2014</v>
      </c>
      <c r="F3717">
        <v>99</v>
      </c>
      <c r="G3717" t="s">
        <v>5567</v>
      </c>
      <c r="H3717" t="s">
        <v>17868</v>
      </c>
      <c r="I3717" s="4">
        <v>5000000</v>
      </c>
      <c r="J3717" s="4">
        <v>830210</v>
      </c>
      <c r="K3717">
        <v>4.4000000000000004</v>
      </c>
      <c r="L3717" t="s">
        <v>24161</v>
      </c>
      <c r="M3717" t="s">
        <v>69</v>
      </c>
      <c r="N3717" t="s">
        <v>17865</v>
      </c>
      <c r="O3717">
        <v>0</v>
      </c>
      <c r="P3717" t="s">
        <v>6409</v>
      </c>
      <c r="Q3717">
        <v>578</v>
      </c>
      <c r="R3717" t="s">
        <v>13690</v>
      </c>
      <c r="S3717">
        <v>435</v>
      </c>
      <c r="T3717" t="s">
        <v>17867</v>
      </c>
      <c r="U3717">
        <v>361</v>
      </c>
      <c r="V3717">
        <v>0</v>
      </c>
      <c r="W3717">
        <v>3382</v>
      </c>
      <c r="X3717">
        <v>0</v>
      </c>
      <c r="Y3717">
        <v>1900</v>
      </c>
      <c r="Z3717">
        <v>12</v>
      </c>
      <c r="AA3717">
        <v>56</v>
      </c>
      <c r="AB3717" t="s">
        <v>17869</v>
      </c>
    </row>
    <row r="3718" spans="1:28" x14ac:dyDescent="0.3">
      <c r="A3718" s="4" t="s">
        <v>17871</v>
      </c>
      <c r="B3718" t="s">
        <v>67</v>
      </c>
      <c r="C3718" t="s">
        <v>68</v>
      </c>
      <c r="D3718" t="s">
        <v>58</v>
      </c>
      <c r="E3718">
        <v>1996</v>
      </c>
      <c r="F3718">
        <v>91</v>
      </c>
      <c r="G3718" t="s">
        <v>9178</v>
      </c>
      <c r="H3718" t="s">
        <v>17873</v>
      </c>
      <c r="I3718" s="4">
        <v>7000000</v>
      </c>
      <c r="J3718" s="4">
        <v>1040879</v>
      </c>
      <c r="K3718">
        <v>7.1</v>
      </c>
      <c r="L3718">
        <v>1.85</v>
      </c>
      <c r="M3718" t="s">
        <v>612</v>
      </c>
      <c r="N3718" t="s">
        <v>5384</v>
      </c>
      <c r="O3718">
        <v>0</v>
      </c>
      <c r="P3718" t="s">
        <v>5478</v>
      </c>
      <c r="Q3718">
        <v>387</v>
      </c>
      <c r="R3718" t="s">
        <v>17870</v>
      </c>
      <c r="S3718">
        <v>96</v>
      </c>
      <c r="T3718" t="s">
        <v>17872</v>
      </c>
      <c r="U3718">
        <v>65</v>
      </c>
      <c r="V3718">
        <v>0</v>
      </c>
      <c r="W3718">
        <v>648</v>
      </c>
      <c r="X3718">
        <v>0</v>
      </c>
      <c r="Y3718">
        <v>54478</v>
      </c>
      <c r="Z3718">
        <v>83</v>
      </c>
      <c r="AA3718">
        <v>184</v>
      </c>
      <c r="AB3718" t="s">
        <v>17874</v>
      </c>
    </row>
    <row r="3719" spans="1:28" x14ac:dyDescent="0.3">
      <c r="A3719" s="4" t="s">
        <v>17875</v>
      </c>
      <c r="B3719" t="s">
        <v>67</v>
      </c>
      <c r="C3719" t="s">
        <v>68</v>
      </c>
      <c r="D3719" t="s">
        <v>58</v>
      </c>
      <c r="E3719">
        <v>1996</v>
      </c>
      <c r="F3719">
        <v>97</v>
      </c>
      <c r="G3719" t="s">
        <v>2144</v>
      </c>
      <c r="H3719" t="s">
        <v>17876</v>
      </c>
      <c r="I3719" s="4">
        <v>5000000</v>
      </c>
      <c r="J3719" s="4">
        <v>326308</v>
      </c>
      <c r="K3719">
        <v>6.1</v>
      </c>
      <c r="L3719">
        <v>2.35</v>
      </c>
      <c r="M3719" t="s">
        <v>612</v>
      </c>
      <c r="N3719" t="s">
        <v>147</v>
      </c>
      <c r="O3719">
        <v>18000</v>
      </c>
      <c r="P3719" t="s">
        <v>2840</v>
      </c>
      <c r="Q3719">
        <v>10000</v>
      </c>
      <c r="R3719" t="s">
        <v>335</v>
      </c>
      <c r="S3719">
        <v>1000</v>
      </c>
      <c r="T3719" t="s">
        <v>5619</v>
      </c>
      <c r="U3719">
        <v>977</v>
      </c>
      <c r="V3719">
        <v>225</v>
      </c>
      <c r="W3719">
        <v>13718</v>
      </c>
      <c r="X3719">
        <v>3</v>
      </c>
      <c r="Y3719">
        <v>6632</v>
      </c>
      <c r="Z3719">
        <v>37</v>
      </c>
      <c r="AA3719">
        <v>69</v>
      </c>
      <c r="AB3719" t="s">
        <v>17877</v>
      </c>
    </row>
    <row r="3720" spans="1:28" x14ac:dyDescent="0.3">
      <c r="A3720" s="4" t="s">
        <v>17881</v>
      </c>
      <c r="B3720" t="s">
        <v>5611</v>
      </c>
      <c r="C3720" t="s">
        <v>5612</v>
      </c>
      <c r="D3720" t="s">
        <v>58</v>
      </c>
      <c r="E3720">
        <v>2007</v>
      </c>
      <c r="F3720">
        <v>136</v>
      </c>
      <c r="G3720" t="s">
        <v>5940</v>
      </c>
      <c r="H3720" t="s">
        <v>17883</v>
      </c>
      <c r="I3720" s="4" t="s">
        <v>24161</v>
      </c>
      <c r="J3720" s="4">
        <v>240425</v>
      </c>
      <c r="K3720">
        <v>7.4</v>
      </c>
      <c r="L3720">
        <v>2.35</v>
      </c>
      <c r="M3720" t="s">
        <v>24161</v>
      </c>
      <c r="N3720" t="s">
        <v>17878</v>
      </c>
      <c r="O3720">
        <v>0</v>
      </c>
      <c r="P3720" t="s">
        <v>17880</v>
      </c>
      <c r="Q3720">
        <v>75</v>
      </c>
      <c r="R3720" t="s">
        <v>17879</v>
      </c>
      <c r="S3720">
        <v>45</v>
      </c>
      <c r="T3720" t="s">
        <v>17882</v>
      </c>
      <c r="U3720">
        <v>14</v>
      </c>
      <c r="V3720">
        <v>133</v>
      </c>
      <c r="W3720">
        <v>172</v>
      </c>
      <c r="X3720">
        <v>0</v>
      </c>
      <c r="Y3720">
        <v>1311</v>
      </c>
      <c r="Z3720">
        <v>16</v>
      </c>
      <c r="AA3720">
        <v>25</v>
      </c>
      <c r="AB3720" t="s">
        <v>17884</v>
      </c>
    </row>
    <row r="3721" spans="1:28" x14ac:dyDescent="0.3">
      <c r="A3721" s="4" t="s">
        <v>17889</v>
      </c>
      <c r="B3721" t="s">
        <v>67</v>
      </c>
      <c r="C3721" t="s">
        <v>68</v>
      </c>
      <c r="D3721" t="s">
        <v>58</v>
      </c>
      <c r="E3721">
        <v>2008</v>
      </c>
      <c r="F3721">
        <v>118</v>
      </c>
      <c r="G3721" t="s">
        <v>17887</v>
      </c>
      <c r="H3721" t="s">
        <v>17891</v>
      </c>
      <c r="I3721" s="4" t="s">
        <v>24161</v>
      </c>
      <c r="J3721" s="4">
        <v>228830</v>
      </c>
      <c r="K3721">
        <v>7.5</v>
      </c>
      <c r="L3721">
        <v>2.35</v>
      </c>
      <c r="M3721" t="s">
        <v>612</v>
      </c>
      <c r="N3721" t="s">
        <v>17885</v>
      </c>
      <c r="O3721">
        <v>239</v>
      </c>
      <c r="P3721" t="s">
        <v>17888</v>
      </c>
      <c r="Q3721">
        <v>6</v>
      </c>
      <c r="R3721" t="s">
        <v>17886</v>
      </c>
      <c r="S3721">
        <v>0</v>
      </c>
      <c r="T3721" t="s">
        <v>17890</v>
      </c>
      <c r="U3721">
        <v>0</v>
      </c>
      <c r="V3721">
        <v>489</v>
      </c>
      <c r="W3721">
        <v>6</v>
      </c>
      <c r="X3721">
        <v>0</v>
      </c>
      <c r="Y3721">
        <v>3329</v>
      </c>
      <c r="Z3721">
        <v>121</v>
      </c>
      <c r="AA3721">
        <v>22</v>
      </c>
      <c r="AB3721" t="s">
        <v>17892</v>
      </c>
    </row>
    <row r="3722" spans="1:28" x14ac:dyDescent="0.3">
      <c r="A3722" s="4" t="s">
        <v>17896</v>
      </c>
      <c r="B3722" t="s">
        <v>67</v>
      </c>
      <c r="C3722" t="s">
        <v>295</v>
      </c>
      <c r="D3722" t="s">
        <v>58</v>
      </c>
      <c r="E3722">
        <v>1980</v>
      </c>
      <c r="F3722">
        <v>94</v>
      </c>
      <c r="G3722" t="s">
        <v>19</v>
      </c>
      <c r="H3722" t="s">
        <v>17898</v>
      </c>
      <c r="I3722" s="4">
        <v>2200000</v>
      </c>
      <c r="J3722" s="4" t="s">
        <v>24161</v>
      </c>
      <c r="K3722">
        <v>7.2</v>
      </c>
      <c r="L3722">
        <v>1.85</v>
      </c>
      <c r="M3722" t="s">
        <v>612</v>
      </c>
      <c r="N3722" t="s">
        <v>17893</v>
      </c>
      <c r="O3722">
        <v>0</v>
      </c>
      <c r="P3722" t="s">
        <v>17895</v>
      </c>
      <c r="Q3722">
        <v>311</v>
      </c>
      <c r="R3722" t="s">
        <v>17894</v>
      </c>
      <c r="S3722">
        <v>59</v>
      </c>
      <c r="T3722" t="s">
        <v>17897</v>
      </c>
      <c r="U3722">
        <v>51</v>
      </c>
      <c r="V3722">
        <v>274</v>
      </c>
      <c r="W3722">
        <v>498</v>
      </c>
      <c r="X3722">
        <v>1</v>
      </c>
      <c r="Y3722">
        <v>1599</v>
      </c>
      <c r="Z3722">
        <v>24</v>
      </c>
      <c r="AA3722">
        <v>27</v>
      </c>
      <c r="AB3722" t="s">
        <v>17899</v>
      </c>
    </row>
    <row r="3723" spans="1:28" x14ac:dyDescent="0.3">
      <c r="A3723" s="4" t="s">
        <v>17901</v>
      </c>
      <c r="B3723" t="s">
        <v>67</v>
      </c>
      <c r="C3723" t="s">
        <v>295</v>
      </c>
      <c r="D3723" t="s">
        <v>58</v>
      </c>
      <c r="E3723">
        <v>2010</v>
      </c>
      <c r="F3723">
        <v>89</v>
      </c>
      <c r="G3723" t="s">
        <v>7572</v>
      </c>
      <c r="H3723" t="s">
        <v>17902</v>
      </c>
      <c r="I3723" s="4" t="s">
        <v>24161</v>
      </c>
      <c r="J3723" s="4">
        <v>223615</v>
      </c>
      <c r="K3723">
        <v>7.6</v>
      </c>
      <c r="L3723">
        <v>2.35</v>
      </c>
      <c r="M3723" t="s">
        <v>612</v>
      </c>
      <c r="N3723" t="s">
        <v>17900</v>
      </c>
      <c r="O3723">
        <v>27</v>
      </c>
      <c r="P3723" t="s">
        <v>11621</v>
      </c>
      <c r="Q3723">
        <v>948</v>
      </c>
      <c r="R3723" t="s">
        <v>297</v>
      </c>
      <c r="S3723">
        <v>779</v>
      </c>
      <c r="T3723" t="s">
        <v>9483</v>
      </c>
      <c r="U3723">
        <v>440</v>
      </c>
      <c r="V3723">
        <v>49000</v>
      </c>
      <c r="W3723">
        <v>2958</v>
      </c>
      <c r="X3723">
        <v>1</v>
      </c>
      <c r="Y3723">
        <v>127842</v>
      </c>
      <c r="Z3723">
        <v>324</v>
      </c>
      <c r="AA3723">
        <v>200</v>
      </c>
      <c r="AB3723" t="s">
        <v>17903</v>
      </c>
    </row>
    <row r="3724" spans="1:28" x14ac:dyDescent="0.3">
      <c r="A3724" s="4" t="s">
        <v>17905</v>
      </c>
      <c r="B3724" t="s">
        <v>67</v>
      </c>
      <c r="C3724" t="s">
        <v>68</v>
      </c>
      <c r="D3724" t="s">
        <v>58</v>
      </c>
      <c r="E3724">
        <v>2008</v>
      </c>
      <c r="F3724">
        <v>90</v>
      </c>
      <c r="G3724" t="s">
        <v>241</v>
      </c>
      <c r="H3724" t="s">
        <v>17906</v>
      </c>
      <c r="I3724" s="4">
        <v>5000000</v>
      </c>
      <c r="J3724" s="4">
        <v>124720</v>
      </c>
      <c r="K3724">
        <v>7.3</v>
      </c>
      <c r="L3724">
        <v>1.85</v>
      </c>
      <c r="M3724" t="s">
        <v>122</v>
      </c>
      <c r="N3724" t="s">
        <v>17904</v>
      </c>
      <c r="O3724">
        <v>6</v>
      </c>
      <c r="P3724" t="s">
        <v>1565</v>
      </c>
      <c r="Q3724">
        <v>3000</v>
      </c>
      <c r="R3724" t="s">
        <v>7755</v>
      </c>
      <c r="S3724">
        <v>1000</v>
      </c>
      <c r="T3724" t="s">
        <v>3274</v>
      </c>
      <c r="U3724">
        <v>940</v>
      </c>
      <c r="V3724">
        <v>777</v>
      </c>
      <c r="W3724">
        <v>4987</v>
      </c>
      <c r="X3724">
        <v>0</v>
      </c>
      <c r="Y3724">
        <v>1560</v>
      </c>
      <c r="Z3724">
        <v>27</v>
      </c>
      <c r="AA3724">
        <v>15</v>
      </c>
      <c r="AB3724" t="s">
        <v>17907</v>
      </c>
    </row>
    <row r="3725" spans="1:28" x14ac:dyDescent="0.3">
      <c r="A3725" s="4" t="s">
        <v>17911</v>
      </c>
      <c r="B3725" t="s">
        <v>67</v>
      </c>
      <c r="C3725" t="s">
        <v>68</v>
      </c>
      <c r="D3725" t="s">
        <v>58</v>
      </c>
      <c r="E3725">
        <v>1947</v>
      </c>
      <c r="F3725">
        <v>95</v>
      </c>
      <c r="G3725" t="s">
        <v>2327</v>
      </c>
      <c r="H3725" t="s">
        <v>17913</v>
      </c>
      <c r="I3725" s="4">
        <v>3209000</v>
      </c>
      <c r="J3725" s="4" t="s">
        <v>24161</v>
      </c>
      <c r="K3725">
        <v>6.2</v>
      </c>
      <c r="L3725">
        <v>1.37</v>
      </c>
      <c r="M3725" t="s">
        <v>6035</v>
      </c>
      <c r="N3725" t="s">
        <v>17908</v>
      </c>
      <c r="O3725">
        <v>5</v>
      </c>
      <c r="P3725" t="s">
        <v>17910</v>
      </c>
      <c r="Q3725">
        <v>197</v>
      </c>
      <c r="R3725" t="s">
        <v>17909</v>
      </c>
      <c r="S3725">
        <v>116</v>
      </c>
      <c r="T3725" t="s">
        <v>17912</v>
      </c>
      <c r="U3725">
        <v>100</v>
      </c>
      <c r="V3725">
        <v>44</v>
      </c>
      <c r="W3725">
        <v>538</v>
      </c>
      <c r="X3725">
        <v>1</v>
      </c>
      <c r="Y3725">
        <v>989</v>
      </c>
      <c r="Z3725">
        <v>9</v>
      </c>
      <c r="AA3725">
        <v>23</v>
      </c>
      <c r="AB3725" t="s">
        <v>17914</v>
      </c>
    </row>
    <row r="3726" spans="1:28" x14ac:dyDescent="0.3">
      <c r="A3726" s="4" t="s">
        <v>17916</v>
      </c>
      <c r="B3726" t="s">
        <v>67</v>
      </c>
      <c r="C3726" t="s">
        <v>68</v>
      </c>
      <c r="D3726" t="s">
        <v>58</v>
      </c>
      <c r="E3726">
        <v>1998</v>
      </c>
      <c r="F3726">
        <v>90</v>
      </c>
      <c r="G3726" t="s">
        <v>19</v>
      </c>
      <c r="H3726" t="s">
        <v>17918</v>
      </c>
      <c r="I3726" s="4">
        <v>2000000</v>
      </c>
      <c r="J3726" s="4">
        <v>99147</v>
      </c>
      <c r="K3726">
        <v>6.2</v>
      </c>
      <c r="L3726">
        <v>1.85</v>
      </c>
      <c r="M3726" t="s">
        <v>612</v>
      </c>
      <c r="N3726" t="s">
        <v>17915</v>
      </c>
      <c r="O3726">
        <v>204</v>
      </c>
      <c r="P3726" t="s">
        <v>2103</v>
      </c>
      <c r="Q3726">
        <v>1000</v>
      </c>
      <c r="R3726" t="s">
        <v>3212</v>
      </c>
      <c r="S3726">
        <v>697</v>
      </c>
      <c r="T3726" t="s">
        <v>17917</v>
      </c>
      <c r="U3726">
        <v>697</v>
      </c>
      <c r="V3726">
        <v>69</v>
      </c>
      <c r="W3726">
        <v>3207</v>
      </c>
      <c r="X3726">
        <v>3</v>
      </c>
      <c r="Y3726">
        <v>1884</v>
      </c>
      <c r="Z3726">
        <v>31</v>
      </c>
      <c r="AA3726">
        <v>28</v>
      </c>
      <c r="AB3726" t="s">
        <v>17919</v>
      </c>
    </row>
    <row r="3727" spans="1:28" x14ac:dyDescent="0.3">
      <c r="A3727" s="4" t="s">
        <v>17923</v>
      </c>
      <c r="B3727" t="s">
        <v>67</v>
      </c>
      <c r="C3727" t="s">
        <v>295</v>
      </c>
      <c r="D3727" t="s">
        <v>58</v>
      </c>
      <c r="E3727">
        <v>2004</v>
      </c>
      <c r="F3727">
        <v>95</v>
      </c>
      <c r="G3727" t="s">
        <v>12605</v>
      </c>
      <c r="H3727" t="s">
        <v>17925</v>
      </c>
      <c r="I3727" s="4">
        <v>5000000</v>
      </c>
      <c r="J3727" s="4" t="s">
        <v>24161</v>
      </c>
      <c r="K3727">
        <v>4.5999999999999996</v>
      </c>
      <c r="L3727">
        <v>1.85</v>
      </c>
      <c r="M3727" t="s">
        <v>612</v>
      </c>
      <c r="N3727" t="s">
        <v>17920</v>
      </c>
      <c r="O3727">
        <v>3</v>
      </c>
      <c r="P3727" t="s">
        <v>17922</v>
      </c>
      <c r="Q3727">
        <v>889</v>
      </c>
      <c r="R3727" t="s">
        <v>17921</v>
      </c>
      <c r="S3727">
        <v>680</v>
      </c>
      <c r="T3727" t="s">
        <v>17924</v>
      </c>
      <c r="U3727">
        <v>383</v>
      </c>
      <c r="V3727">
        <v>174</v>
      </c>
      <c r="W3727">
        <v>2984</v>
      </c>
      <c r="X3727">
        <v>0</v>
      </c>
      <c r="Y3727">
        <v>4041</v>
      </c>
      <c r="Z3727">
        <v>35</v>
      </c>
      <c r="AA3727">
        <v>66</v>
      </c>
      <c r="AB3727" t="s">
        <v>17926</v>
      </c>
    </row>
    <row r="3728" spans="1:28" x14ac:dyDescent="0.3">
      <c r="A3728" s="4" t="s">
        <v>17929</v>
      </c>
      <c r="B3728" t="s">
        <v>67</v>
      </c>
      <c r="C3728" t="s">
        <v>68</v>
      </c>
      <c r="D3728" t="s">
        <v>58</v>
      </c>
      <c r="E3728">
        <v>2015</v>
      </c>
      <c r="F3728">
        <v>94</v>
      </c>
      <c r="G3728" t="s">
        <v>5544</v>
      </c>
      <c r="H3728" t="s">
        <v>17931</v>
      </c>
      <c r="I3728" s="4">
        <v>5000000</v>
      </c>
      <c r="J3728" s="4">
        <v>65069140</v>
      </c>
      <c r="K3728">
        <v>6.2</v>
      </c>
      <c r="L3728">
        <v>1.85</v>
      </c>
      <c r="M3728" t="s">
        <v>69</v>
      </c>
      <c r="N3728" t="s">
        <v>938</v>
      </c>
      <c r="O3728">
        <v>0</v>
      </c>
      <c r="P3728" t="s">
        <v>17928</v>
      </c>
      <c r="Q3728">
        <v>432</v>
      </c>
      <c r="R3728" t="s">
        <v>17927</v>
      </c>
      <c r="S3728">
        <v>309</v>
      </c>
      <c r="T3728" t="s">
        <v>17930</v>
      </c>
      <c r="U3728">
        <v>99</v>
      </c>
      <c r="V3728">
        <v>27000</v>
      </c>
      <c r="W3728">
        <v>1010</v>
      </c>
      <c r="X3728" t="s">
        <v>24161</v>
      </c>
      <c r="Y3728">
        <v>65299</v>
      </c>
      <c r="Z3728">
        <v>371</v>
      </c>
      <c r="AA3728">
        <v>455</v>
      </c>
      <c r="AB3728" t="s">
        <v>17932</v>
      </c>
    </row>
    <row r="3729" spans="1:28" x14ac:dyDescent="0.3">
      <c r="A3729" s="4" t="s">
        <v>17936</v>
      </c>
      <c r="B3729" t="s">
        <v>67</v>
      </c>
      <c r="C3729" t="s">
        <v>68</v>
      </c>
      <c r="D3729" t="s">
        <v>58</v>
      </c>
      <c r="E3729">
        <v>2007</v>
      </c>
      <c r="F3729">
        <v>90</v>
      </c>
      <c r="G3729" t="s">
        <v>17934</v>
      </c>
      <c r="H3729" t="s">
        <v>17938</v>
      </c>
      <c r="I3729" s="4">
        <v>5000000</v>
      </c>
      <c r="J3729" s="4">
        <v>65087</v>
      </c>
      <c r="K3729">
        <v>6.2</v>
      </c>
      <c r="L3729">
        <v>1.85</v>
      </c>
      <c r="M3729" t="s">
        <v>612</v>
      </c>
      <c r="N3729" t="s">
        <v>2265</v>
      </c>
      <c r="O3729">
        <v>0</v>
      </c>
      <c r="P3729" t="s">
        <v>17935</v>
      </c>
      <c r="Q3729">
        <v>343</v>
      </c>
      <c r="R3729" t="s">
        <v>17933</v>
      </c>
      <c r="S3729">
        <v>29</v>
      </c>
      <c r="T3729" t="s">
        <v>17937</v>
      </c>
      <c r="U3729">
        <v>15</v>
      </c>
      <c r="V3729">
        <v>559</v>
      </c>
      <c r="W3729">
        <v>408</v>
      </c>
      <c r="X3729">
        <v>0</v>
      </c>
      <c r="Y3729">
        <v>8824</v>
      </c>
      <c r="Z3729">
        <v>133</v>
      </c>
      <c r="AA3729">
        <v>108</v>
      </c>
      <c r="AB3729" t="s">
        <v>17939</v>
      </c>
    </row>
    <row r="3730" spans="1:28" x14ac:dyDescent="0.3">
      <c r="A3730" s="4" t="s">
        <v>17941</v>
      </c>
      <c r="B3730" t="s">
        <v>67</v>
      </c>
      <c r="C3730" t="s">
        <v>793</v>
      </c>
      <c r="D3730" t="s">
        <v>58</v>
      </c>
      <c r="E3730">
        <v>2004</v>
      </c>
      <c r="F3730">
        <v>103</v>
      </c>
      <c r="G3730" t="s">
        <v>16810</v>
      </c>
      <c r="H3730" t="s">
        <v>17943</v>
      </c>
      <c r="I3730" s="4">
        <v>5000000</v>
      </c>
      <c r="J3730" s="4">
        <v>16066</v>
      </c>
      <c r="K3730">
        <v>3.3</v>
      </c>
      <c r="L3730">
        <v>2.35</v>
      </c>
      <c r="M3730" t="s">
        <v>612</v>
      </c>
      <c r="N3730" t="s">
        <v>17940</v>
      </c>
      <c r="O3730">
        <v>34</v>
      </c>
      <c r="P3730" t="s">
        <v>5625</v>
      </c>
      <c r="Q3730">
        <v>811</v>
      </c>
      <c r="R3730" t="s">
        <v>5691</v>
      </c>
      <c r="S3730">
        <v>522</v>
      </c>
      <c r="T3730" t="s">
        <v>17942</v>
      </c>
      <c r="U3730">
        <v>227</v>
      </c>
      <c r="V3730">
        <v>40</v>
      </c>
      <c r="W3730">
        <v>1789</v>
      </c>
      <c r="X3730">
        <v>0</v>
      </c>
      <c r="Y3730">
        <v>1207</v>
      </c>
      <c r="Z3730">
        <v>13</v>
      </c>
      <c r="AA3730">
        <v>44</v>
      </c>
      <c r="AB3730" t="s">
        <v>17944</v>
      </c>
    </row>
    <row r="3731" spans="1:28" x14ac:dyDescent="0.3">
      <c r="A3731" s="4" t="s">
        <v>24131</v>
      </c>
      <c r="B3731" t="s">
        <v>67</v>
      </c>
      <c r="C3731" t="s">
        <v>68</v>
      </c>
      <c r="D3731" t="s">
        <v>58</v>
      </c>
      <c r="E3731" t="s">
        <v>24161</v>
      </c>
      <c r="F3731">
        <v>60</v>
      </c>
      <c r="G3731" t="s">
        <v>5327</v>
      </c>
      <c r="H3731" t="s">
        <v>17945</v>
      </c>
      <c r="I3731" s="4" t="s">
        <v>24161</v>
      </c>
      <c r="J3731" s="4" t="s">
        <v>24161</v>
      </c>
      <c r="K3731">
        <v>7.5</v>
      </c>
      <c r="L3731">
        <v>1.78</v>
      </c>
      <c r="M3731" t="s">
        <v>2652</v>
      </c>
      <c r="N3731" t="s">
        <v>24161</v>
      </c>
      <c r="O3731" t="s">
        <v>24161</v>
      </c>
      <c r="P3731" t="s">
        <v>2080</v>
      </c>
      <c r="Q3731">
        <v>1000</v>
      </c>
      <c r="R3731" t="s">
        <v>4458</v>
      </c>
      <c r="S3731">
        <v>1000</v>
      </c>
      <c r="T3731" t="s">
        <v>3025</v>
      </c>
      <c r="U3731">
        <v>904</v>
      </c>
      <c r="V3731">
        <v>634</v>
      </c>
      <c r="W3731">
        <v>5203</v>
      </c>
      <c r="X3731">
        <v>1</v>
      </c>
      <c r="Y3731">
        <v>3852</v>
      </c>
      <c r="Z3731">
        <v>9</v>
      </c>
      <c r="AA3731">
        <v>47</v>
      </c>
      <c r="AB3731" t="s">
        <v>17946</v>
      </c>
    </row>
    <row r="3732" spans="1:28" x14ac:dyDescent="0.3">
      <c r="A3732" s="4" t="s">
        <v>17950</v>
      </c>
      <c r="B3732" t="s">
        <v>67</v>
      </c>
      <c r="C3732" t="s">
        <v>68</v>
      </c>
      <c r="D3732" t="s">
        <v>58</v>
      </c>
      <c r="E3732">
        <v>2015</v>
      </c>
      <c r="F3732">
        <v>91</v>
      </c>
      <c r="G3732" t="s">
        <v>4341</v>
      </c>
      <c r="H3732" t="s">
        <v>17952</v>
      </c>
      <c r="I3732" s="4">
        <v>5000000</v>
      </c>
      <c r="J3732" s="4" t="s">
        <v>24161</v>
      </c>
      <c r="K3732">
        <v>4.2</v>
      </c>
      <c r="L3732" t="s">
        <v>24161</v>
      </c>
      <c r="M3732" t="s">
        <v>612</v>
      </c>
      <c r="N3732" t="s">
        <v>17947</v>
      </c>
      <c r="O3732">
        <v>110</v>
      </c>
      <c r="P3732" t="s">
        <v>17949</v>
      </c>
      <c r="Q3732">
        <v>46</v>
      </c>
      <c r="R3732" t="s">
        <v>17948</v>
      </c>
      <c r="S3732">
        <v>21</v>
      </c>
      <c r="T3732" t="s">
        <v>17951</v>
      </c>
      <c r="U3732">
        <v>14</v>
      </c>
      <c r="V3732">
        <v>0</v>
      </c>
      <c r="W3732">
        <v>117</v>
      </c>
      <c r="X3732">
        <v>0</v>
      </c>
      <c r="Y3732">
        <v>7888</v>
      </c>
      <c r="Z3732">
        <v>56</v>
      </c>
      <c r="AA3732">
        <v>55</v>
      </c>
      <c r="AB3732" t="s">
        <v>17953</v>
      </c>
    </row>
    <row r="3733" spans="1:28" x14ac:dyDescent="0.3">
      <c r="A3733" s="4" t="s">
        <v>17956</v>
      </c>
      <c r="B3733" t="s">
        <v>2794</v>
      </c>
      <c r="C3733" t="s">
        <v>3583</v>
      </c>
      <c r="D3733" t="s">
        <v>58</v>
      </c>
      <c r="E3733">
        <v>2011</v>
      </c>
      <c r="F3733">
        <v>102</v>
      </c>
      <c r="G3733" t="s">
        <v>4393</v>
      </c>
      <c r="H3733" t="s">
        <v>17958</v>
      </c>
      <c r="I3733" s="4">
        <v>5000000</v>
      </c>
      <c r="J3733" s="4" t="s">
        <v>24161</v>
      </c>
      <c r="K3733">
        <v>7.2</v>
      </c>
      <c r="L3733">
        <v>2.35</v>
      </c>
      <c r="M3733" t="s">
        <v>4835</v>
      </c>
      <c r="N3733" t="s">
        <v>14670</v>
      </c>
      <c r="O3733">
        <v>57</v>
      </c>
      <c r="P3733" t="s">
        <v>17955</v>
      </c>
      <c r="Q3733">
        <v>331</v>
      </c>
      <c r="R3733" t="s">
        <v>17954</v>
      </c>
      <c r="S3733">
        <v>93</v>
      </c>
      <c r="T3733" t="s">
        <v>17957</v>
      </c>
      <c r="U3733">
        <v>78</v>
      </c>
      <c r="V3733">
        <v>0</v>
      </c>
      <c r="W3733">
        <v>526</v>
      </c>
      <c r="X3733">
        <v>0</v>
      </c>
      <c r="Y3733">
        <v>23756</v>
      </c>
      <c r="Z3733">
        <v>191</v>
      </c>
      <c r="AA3733">
        <v>48</v>
      </c>
      <c r="AB3733" t="s">
        <v>17959</v>
      </c>
    </row>
    <row r="3734" spans="1:28" x14ac:dyDescent="0.3">
      <c r="A3734" s="4" t="s">
        <v>17963</v>
      </c>
      <c r="B3734" t="s">
        <v>67</v>
      </c>
      <c r="C3734" t="s">
        <v>86</v>
      </c>
      <c r="D3734" t="s">
        <v>58</v>
      </c>
      <c r="E3734">
        <v>2008</v>
      </c>
      <c r="F3734">
        <v>92</v>
      </c>
      <c r="G3734" t="s">
        <v>17962</v>
      </c>
      <c r="H3734" t="s">
        <v>17965</v>
      </c>
      <c r="I3734" s="4">
        <v>2500000</v>
      </c>
      <c r="J3734" s="4" t="s">
        <v>24161</v>
      </c>
      <c r="K3734">
        <v>6.2</v>
      </c>
      <c r="L3734">
        <v>2.35</v>
      </c>
      <c r="M3734" t="s">
        <v>5613</v>
      </c>
      <c r="N3734" t="s">
        <v>17960</v>
      </c>
      <c r="O3734">
        <v>46</v>
      </c>
      <c r="P3734" t="s">
        <v>1262</v>
      </c>
      <c r="Q3734">
        <v>570</v>
      </c>
      <c r="R3734" t="s">
        <v>17961</v>
      </c>
      <c r="S3734">
        <v>337</v>
      </c>
      <c r="T3734" t="s">
        <v>17964</v>
      </c>
      <c r="U3734">
        <v>141</v>
      </c>
      <c r="V3734">
        <v>639</v>
      </c>
      <c r="W3734">
        <v>1258</v>
      </c>
      <c r="X3734">
        <v>0</v>
      </c>
      <c r="Y3734">
        <v>10056</v>
      </c>
      <c r="Z3734">
        <v>80</v>
      </c>
      <c r="AA3734">
        <v>82</v>
      </c>
      <c r="AB3734" t="s">
        <v>17966</v>
      </c>
    </row>
    <row r="3735" spans="1:28" x14ac:dyDescent="0.3">
      <c r="A3735" s="4" t="s">
        <v>17967</v>
      </c>
      <c r="B3735" t="s">
        <v>67</v>
      </c>
      <c r="C3735" t="s">
        <v>68</v>
      </c>
      <c r="D3735" t="s">
        <v>58</v>
      </c>
      <c r="E3735">
        <v>2009</v>
      </c>
      <c r="F3735">
        <v>87</v>
      </c>
      <c r="G3735" t="s">
        <v>7893</v>
      </c>
      <c r="H3735" t="s">
        <v>17968</v>
      </c>
      <c r="I3735" s="4">
        <v>5000000</v>
      </c>
      <c r="J3735" s="4" t="s">
        <v>24161</v>
      </c>
      <c r="K3735">
        <v>6.1</v>
      </c>
      <c r="L3735">
        <v>1.78</v>
      </c>
      <c r="M3735" t="s">
        <v>612</v>
      </c>
      <c r="N3735" t="s">
        <v>4446</v>
      </c>
      <c r="O3735">
        <v>65</v>
      </c>
      <c r="P3735" t="s">
        <v>12084</v>
      </c>
      <c r="Q3735">
        <v>866</v>
      </c>
      <c r="R3735" t="s">
        <v>6685</v>
      </c>
      <c r="S3735">
        <v>738</v>
      </c>
      <c r="T3735" t="s">
        <v>6560</v>
      </c>
      <c r="U3735">
        <v>686</v>
      </c>
      <c r="V3735">
        <v>887</v>
      </c>
      <c r="W3735">
        <v>3724</v>
      </c>
      <c r="X3735">
        <v>1</v>
      </c>
      <c r="Y3735">
        <v>10734</v>
      </c>
      <c r="Z3735">
        <v>19</v>
      </c>
      <c r="AA3735">
        <v>80</v>
      </c>
      <c r="AB3735" t="s">
        <v>17969</v>
      </c>
    </row>
    <row r="3736" spans="1:28" x14ac:dyDescent="0.3">
      <c r="A3736" s="4" t="s">
        <v>17972</v>
      </c>
      <c r="B3736" t="s">
        <v>67</v>
      </c>
      <c r="C3736" t="s">
        <v>68</v>
      </c>
      <c r="D3736" t="s">
        <v>58</v>
      </c>
      <c r="E3736">
        <v>2006</v>
      </c>
      <c r="F3736">
        <v>80</v>
      </c>
      <c r="G3736" t="s">
        <v>17971</v>
      </c>
      <c r="H3736" t="s">
        <v>17973</v>
      </c>
      <c r="I3736" s="4" t="s">
        <v>24161</v>
      </c>
      <c r="J3736" s="4" t="s">
        <v>24161</v>
      </c>
      <c r="K3736">
        <v>4.2</v>
      </c>
      <c r="L3736">
        <v>1.85</v>
      </c>
      <c r="M3736" t="s">
        <v>612</v>
      </c>
      <c r="N3736" t="s">
        <v>6764</v>
      </c>
      <c r="O3736">
        <v>799</v>
      </c>
      <c r="P3736" t="s">
        <v>4605</v>
      </c>
      <c r="Q3736">
        <v>3000</v>
      </c>
      <c r="R3736" t="s">
        <v>17970</v>
      </c>
      <c r="S3736">
        <v>2000</v>
      </c>
      <c r="T3736" t="s">
        <v>3515</v>
      </c>
      <c r="U3736">
        <v>854</v>
      </c>
      <c r="V3736">
        <v>419</v>
      </c>
      <c r="W3736">
        <v>10727</v>
      </c>
      <c r="X3736">
        <v>0</v>
      </c>
      <c r="Y3736">
        <v>4322</v>
      </c>
      <c r="Z3736">
        <v>19</v>
      </c>
      <c r="AA3736">
        <v>47</v>
      </c>
      <c r="AB3736" t="s">
        <v>17974</v>
      </c>
    </row>
    <row r="3737" spans="1:28" x14ac:dyDescent="0.3">
      <c r="A3737" s="4" t="s">
        <v>17977</v>
      </c>
      <c r="B3737" t="s">
        <v>67</v>
      </c>
      <c r="C3737" t="s">
        <v>68</v>
      </c>
      <c r="D3737" t="s">
        <v>58</v>
      </c>
      <c r="E3737">
        <v>2009</v>
      </c>
      <c r="F3737">
        <v>90</v>
      </c>
      <c r="G3737" t="s">
        <v>13299</v>
      </c>
      <c r="H3737" t="s">
        <v>24161</v>
      </c>
      <c r="I3737" s="4" t="s">
        <v>24161</v>
      </c>
      <c r="J3737" s="4" t="s">
        <v>24161</v>
      </c>
      <c r="K3737">
        <v>4.5</v>
      </c>
      <c r="L3737" t="s">
        <v>24161</v>
      </c>
      <c r="M3737" t="s">
        <v>69</v>
      </c>
      <c r="N3737" t="s">
        <v>17975</v>
      </c>
      <c r="O3737">
        <v>0</v>
      </c>
      <c r="P3737" t="s">
        <v>2862</v>
      </c>
      <c r="Q3737">
        <v>695</v>
      </c>
      <c r="R3737" t="s">
        <v>17976</v>
      </c>
      <c r="S3737">
        <v>617</v>
      </c>
      <c r="T3737" t="s">
        <v>17978</v>
      </c>
      <c r="U3737">
        <v>483</v>
      </c>
      <c r="V3737">
        <v>38</v>
      </c>
      <c r="W3737">
        <v>3217</v>
      </c>
      <c r="X3737">
        <v>6</v>
      </c>
      <c r="Y3737">
        <v>215</v>
      </c>
      <c r="Z3737" t="s">
        <v>24161</v>
      </c>
      <c r="AA3737">
        <v>2</v>
      </c>
      <c r="AB3737" t="s">
        <v>17979</v>
      </c>
    </row>
    <row r="3738" spans="1:28" x14ac:dyDescent="0.3">
      <c r="A3738" s="4" t="s">
        <v>24132</v>
      </c>
      <c r="B3738" t="s">
        <v>67</v>
      </c>
      <c r="C3738" t="s">
        <v>68</v>
      </c>
      <c r="D3738" t="s">
        <v>58</v>
      </c>
      <c r="E3738" t="s">
        <v>24161</v>
      </c>
      <c r="F3738">
        <v>44</v>
      </c>
      <c r="G3738" t="s">
        <v>12455</v>
      </c>
      <c r="H3738" t="s">
        <v>17981</v>
      </c>
      <c r="I3738" s="4" t="s">
        <v>24161</v>
      </c>
      <c r="J3738" s="4" t="s">
        <v>24161</v>
      </c>
      <c r="K3738">
        <v>8.4</v>
      </c>
      <c r="L3738">
        <v>1.78</v>
      </c>
      <c r="M3738" t="s">
        <v>1589</v>
      </c>
      <c r="N3738" t="s">
        <v>24161</v>
      </c>
      <c r="O3738" t="s">
        <v>24161</v>
      </c>
      <c r="P3738" t="s">
        <v>13116</v>
      </c>
      <c r="Q3738">
        <v>1000</v>
      </c>
      <c r="R3738" t="s">
        <v>15300</v>
      </c>
      <c r="S3738">
        <v>922</v>
      </c>
      <c r="T3738" t="s">
        <v>17980</v>
      </c>
      <c r="U3738">
        <v>816</v>
      </c>
      <c r="V3738">
        <v>0</v>
      </c>
      <c r="W3738">
        <v>4092</v>
      </c>
      <c r="X3738">
        <v>2</v>
      </c>
      <c r="Y3738">
        <v>67315</v>
      </c>
      <c r="Z3738">
        <v>38</v>
      </c>
      <c r="AA3738">
        <v>127</v>
      </c>
      <c r="AB3738" t="s">
        <v>17982</v>
      </c>
    </row>
    <row r="3739" spans="1:28" x14ac:dyDescent="0.3">
      <c r="A3739" s="4" t="s">
        <v>17984</v>
      </c>
      <c r="B3739" t="s">
        <v>67</v>
      </c>
      <c r="C3739" t="s">
        <v>68</v>
      </c>
      <c r="D3739" t="s">
        <v>58</v>
      </c>
      <c r="E3739">
        <v>2014</v>
      </c>
      <c r="F3739">
        <v>105</v>
      </c>
      <c r="G3739" t="s">
        <v>5510</v>
      </c>
      <c r="H3739" t="s">
        <v>17986</v>
      </c>
      <c r="I3739" s="4">
        <v>5000000</v>
      </c>
      <c r="J3739" s="4">
        <v>37440</v>
      </c>
      <c r="K3739">
        <v>7.5</v>
      </c>
      <c r="L3739" t="s">
        <v>24161</v>
      </c>
      <c r="M3739" t="s">
        <v>612</v>
      </c>
      <c r="N3739" t="s">
        <v>17983</v>
      </c>
      <c r="O3739">
        <v>0</v>
      </c>
      <c r="P3739" t="s">
        <v>1076</v>
      </c>
      <c r="Q3739">
        <v>745</v>
      </c>
      <c r="R3739" t="s">
        <v>1942</v>
      </c>
      <c r="S3739">
        <v>508</v>
      </c>
      <c r="T3739" t="s">
        <v>17985</v>
      </c>
      <c r="U3739">
        <v>394</v>
      </c>
      <c r="V3739">
        <v>0</v>
      </c>
      <c r="W3739">
        <v>1986</v>
      </c>
      <c r="X3739">
        <v>1</v>
      </c>
      <c r="Y3739">
        <v>12672</v>
      </c>
      <c r="Z3739">
        <v>44</v>
      </c>
      <c r="AA3739">
        <v>60</v>
      </c>
      <c r="AB3739" t="s">
        <v>17987</v>
      </c>
    </row>
    <row r="3740" spans="1:28" x14ac:dyDescent="0.3">
      <c r="A3740" s="4" t="s">
        <v>17990</v>
      </c>
      <c r="B3740" t="s">
        <v>67</v>
      </c>
      <c r="C3740" t="s">
        <v>68</v>
      </c>
      <c r="D3740" t="s">
        <v>58</v>
      </c>
      <c r="E3740">
        <v>2014</v>
      </c>
      <c r="F3740">
        <v>67</v>
      </c>
      <c r="G3740" t="s">
        <v>2924</v>
      </c>
      <c r="H3740" t="s">
        <v>17991</v>
      </c>
      <c r="I3740" s="4">
        <v>10000000</v>
      </c>
      <c r="J3740" s="4" t="s">
        <v>24161</v>
      </c>
      <c r="K3740">
        <v>6.7</v>
      </c>
      <c r="L3740" t="s">
        <v>24161</v>
      </c>
      <c r="M3740" t="s">
        <v>122</v>
      </c>
      <c r="N3740" t="s">
        <v>17988</v>
      </c>
      <c r="O3740">
        <v>0</v>
      </c>
      <c r="P3740" t="s">
        <v>1674</v>
      </c>
      <c r="Q3740">
        <v>979</v>
      </c>
      <c r="R3740" t="s">
        <v>17989</v>
      </c>
      <c r="S3740">
        <v>732</v>
      </c>
      <c r="T3740" t="s">
        <v>17369</v>
      </c>
      <c r="U3740">
        <v>388</v>
      </c>
      <c r="V3740">
        <v>165</v>
      </c>
      <c r="W3740">
        <v>2509</v>
      </c>
      <c r="X3740">
        <v>2</v>
      </c>
      <c r="Y3740">
        <v>83</v>
      </c>
      <c r="Z3740">
        <v>3</v>
      </c>
      <c r="AA3740">
        <v>1</v>
      </c>
      <c r="AB3740" t="s">
        <v>17992</v>
      </c>
    </row>
    <row r="3741" spans="1:28" x14ac:dyDescent="0.3">
      <c r="A3741" s="4" t="s">
        <v>17993</v>
      </c>
      <c r="B3741" t="s">
        <v>67</v>
      </c>
      <c r="C3741" t="s">
        <v>68</v>
      </c>
      <c r="D3741" t="s">
        <v>58</v>
      </c>
      <c r="E3741">
        <v>2015</v>
      </c>
      <c r="F3741">
        <v>95</v>
      </c>
      <c r="G3741" t="s">
        <v>10</v>
      </c>
      <c r="H3741" t="s">
        <v>24161</v>
      </c>
      <c r="I3741" s="4" t="s">
        <v>24161</v>
      </c>
      <c r="J3741" s="4" t="s">
        <v>24161</v>
      </c>
      <c r="K3741">
        <v>5.0999999999999996</v>
      </c>
      <c r="L3741" t="s">
        <v>24161</v>
      </c>
      <c r="M3741" t="s">
        <v>122</v>
      </c>
      <c r="N3741" t="s">
        <v>16562</v>
      </c>
      <c r="O3741">
        <v>7</v>
      </c>
      <c r="P3741" t="s">
        <v>3244</v>
      </c>
      <c r="Q3741">
        <v>989</v>
      </c>
      <c r="R3741" t="s">
        <v>1970</v>
      </c>
      <c r="S3741">
        <v>970</v>
      </c>
      <c r="T3741" t="s">
        <v>5165</v>
      </c>
      <c r="U3741">
        <v>541</v>
      </c>
      <c r="V3741">
        <v>0</v>
      </c>
      <c r="W3741">
        <v>3514</v>
      </c>
      <c r="X3741">
        <v>7</v>
      </c>
      <c r="Y3741">
        <v>1091</v>
      </c>
      <c r="Z3741">
        <v>6</v>
      </c>
      <c r="AA3741">
        <v>15</v>
      </c>
      <c r="AB3741" t="s">
        <v>17994</v>
      </c>
    </row>
    <row r="3742" spans="1:28" x14ac:dyDescent="0.3">
      <c r="A3742" s="4" t="s">
        <v>17995</v>
      </c>
      <c r="B3742" t="s">
        <v>67</v>
      </c>
      <c r="C3742" t="s">
        <v>68</v>
      </c>
      <c r="D3742" t="s">
        <v>58</v>
      </c>
      <c r="E3742">
        <v>2011</v>
      </c>
      <c r="F3742">
        <v>87</v>
      </c>
      <c r="G3742" t="s">
        <v>2144</v>
      </c>
      <c r="H3742" t="s">
        <v>17996</v>
      </c>
      <c r="I3742" s="4">
        <v>5000000</v>
      </c>
      <c r="J3742" s="4" t="s">
        <v>24161</v>
      </c>
      <c r="K3742">
        <v>5.5</v>
      </c>
      <c r="L3742">
        <v>1.78</v>
      </c>
      <c r="M3742" t="s">
        <v>1589</v>
      </c>
      <c r="N3742" t="s">
        <v>15108</v>
      </c>
      <c r="O3742">
        <v>49</v>
      </c>
      <c r="P3742" t="s">
        <v>1767</v>
      </c>
      <c r="Q3742">
        <v>708</v>
      </c>
      <c r="R3742" t="s">
        <v>11432</v>
      </c>
      <c r="S3742">
        <v>699</v>
      </c>
      <c r="T3742" t="s">
        <v>9625</v>
      </c>
      <c r="U3742">
        <v>601</v>
      </c>
      <c r="V3742">
        <v>58</v>
      </c>
      <c r="W3742">
        <v>3059</v>
      </c>
      <c r="X3742">
        <v>1</v>
      </c>
      <c r="Y3742">
        <v>216</v>
      </c>
      <c r="Z3742" t="s">
        <v>24161</v>
      </c>
      <c r="AA3742">
        <v>3</v>
      </c>
      <c r="AB3742" t="s">
        <v>17997</v>
      </c>
    </row>
    <row r="3743" spans="1:28" x14ac:dyDescent="0.3">
      <c r="A3743" s="4" t="s">
        <v>17999</v>
      </c>
      <c r="B3743" t="s">
        <v>67</v>
      </c>
      <c r="C3743" t="s">
        <v>18003</v>
      </c>
      <c r="D3743" t="s">
        <v>58</v>
      </c>
      <c r="E3743">
        <v>2014</v>
      </c>
      <c r="F3743">
        <v>94</v>
      </c>
      <c r="G3743" t="s">
        <v>4085</v>
      </c>
      <c r="H3743" t="s">
        <v>18001</v>
      </c>
      <c r="I3743" s="4">
        <v>5000000</v>
      </c>
      <c r="J3743" s="4" t="s">
        <v>24161</v>
      </c>
      <c r="K3743">
        <v>4.4000000000000004</v>
      </c>
      <c r="L3743">
        <v>2.35</v>
      </c>
      <c r="M3743" t="s">
        <v>612</v>
      </c>
      <c r="N3743" t="s">
        <v>13896</v>
      </c>
      <c r="O3743">
        <v>261</v>
      </c>
      <c r="P3743" t="s">
        <v>732</v>
      </c>
      <c r="Q3743">
        <v>12000</v>
      </c>
      <c r="R3743" t="s">
        <v>17998</v>
      </c>
      <c r="S3743">
        <v>316</v>
      </c>
      <c r="T3743" t="s">
        <v>18000</v>
      </c>
      <c r="U3743">
        <v>179</v>
      </c>
      <c r="V3743">
        <v>0</v>
      </c>
      <c r="W3743">
        <v>12676</v>
      </c>
      <c r="X3743">
        <v>1</v>
      </c>
      <c r="Y3743">
        <v>6964</v>
      </c>
      <c r="Z3743">
        <v>64</v>
      </c>
      <c r="AA3743">
        <v>47</v>
      </c>
      <c r="AB3743" t="s">
        <v>18002</v>
      </c>
    </row>
    <row r="3744" spans="1:28" x14ac:dyDescent="0.3">
      <c r="A3744" s="4" t="s">
        <v>18005</v>
      </c>
      <c r="B3744" t="s">
        <v>67</v>
      </c>
      <c r="C3744" t="s">
        <v>86</v>
      </c>
      <c r="D3744" t="s">
        <v>58</v>
      </c>
      <c r="E3744">
        <v>2014</v>
      </c>
      <c r="F3744">
        <v>109</v>
      </c>
      <c r="G3744" t="s">
        <v>1929</v>
      </c>
      <c r="H3744" t="s">
        <v>18007</v>
      </c>
      <c r="I3744" s="4">
        <v>5000000</v>
      </c>
      <c r="J3744" s="4" t="s">
        <v>24161</v>
      </c>
      <c r="K3744">
        <v>4.4000000000000004</v>
      </c>
      <c r="L3744" t="s">
        <v>24161</v>
      </c>
      <c r="M3744" t="s">
        <v>612</v>
      </c>
      <c r="N3744" t="s">
        <v>18004</v>
      </c>
      <c r="O3744">
        <v>3</v>
      </c>
      <c r="P3744" t="s">
        <v>330</v>
      </c>
      <c r="Q3744">
        <v>1000</v>
      </c>
      <c r="R3744" t="s">
        <v>14213</v>
      </c>
      <c r="S3744">
        <v>266</v>
      </c>
      <c r="T3744" t="s">
        <v>18006</v>
      </c>
      <c r="U3744">
        <v>126</v>
      </c>
      <c r="V3744">
        <v>190</v>
      </c>
      <c r="W3744">
        <v>1681</v>
      </c>
      <c r="X3744">
        <v>3</v>
      </c>
      <c r="Y3744">
        <v>237</v>
      </c>
      <c r="Z3744">
        <v>8</v>
      </c>
      <c r="AA3744">
        <v>3</v>
      </c>
      <c r="AB3744" t="s">
        <v>18008</v>
      </c>
    </row>
    <row r="3745" spans="1:28" x14ac:dyDescent="0.3">
      <c r="A3745" s="4" t="s">
        <v>18010</v>
      </c>
      <c r="B3745" t="s">
        <v>67</v>
      </c>
      <c r="C3745" t="s">
        <v>68</v>
      </c>
      <c r="D3745" t="s">
        <v>58</v>
      </c>
      <c r="E3745">
        <v>1977</v>
      </c>
      <c r="F3745">
        <v>130</v>
      </c>
      <c r="G3745" t="s">
        <v>2829</v>
      </c>
      <c r="H3745" t="s">
        <v>18011</v>
      </c>
      <c r="I3745" s="4">
        <v>5000000</v>
      </c>
      <c r="J3745" s="4" t="s">
        <v>24161</v>
      </c>
      <c r="K3745">
        <v>6.8</v>
      </c>
      <c r="L3745">
        <v>2.35</v>
      </c>
      <c r="M3745" t="s">
        <v>122</v>
      </c>
      <c r="N3745" t="s">
        <v>1838</v>
      </c>
      <c r="O3745">
        <v>0</v>
      </c>
      <c r="P3745" t="s">
        <v>18009</v>
      </c>
      <c r="Q3745">
        <v>1000</v>
      </c>
      <c r="R3745" t="s">
        <v>5985</v>
      </c>
      <c r="S3745">
        <v>849</v>
      </c>
      <c r="T3745" t="s">
        <v>2514</v>
      </c>
      <c r="U3745">
        <v>826</v>
      </c>
      <c r="V3745">
        <v>2000</v>
      </c>
      <c r="W3745">
        <v>5191</v>
      </c>
      <c r="X3745">
        <v>0</v>
      </c>
      <c r="Y3745">
        <v>15988</v>
      </c>
      <c r="Z3745">
        <v>64</v>
      </c>
      <c r="AA3745">
        <v>153</v>
      </c>
      <c r="AB3745" t="s">
        <v>18012</v>
      </c>
    </row>
    <row r="3746" spans="1:28" x14ac:dyDescent="0.3">
      <c r="A3746" s="4" t="s">
        <v>18014</v>
      </c>
      <c r="B3746" t="s">
        <v>67</v>
      </c>
      <c r="C3746" t="s">
        <v>68</v>
      </c>
      <c r="D3746" t="s">
        <v>58</v>
      </c>
      <c r="E3746">
        <v>2012</v>
      </c>
      <c r="F3746" t="s">
        <v>24161</v>
      </c>
      <c r="G3746" t="s">
        <v>2545</v>
      </c>
      <c r="H3746" t="s">
        <v>24161</v>
      </c>
      <c r="I3746" s="4">
        <v>5000000</v>
      </c>
      <c r="J3746" s="4" t="s">
        <v>24161</v>
      </c>
      <c r="K3746">
        <v>6.7</v>
      </c>
      <c r="L3746" t="s">
        <v>24161</v>
      </c>
      <c r="M3746" t="s">
        <v>24161</v>
      </c>
      <c r="N3746" t="s">
        <v>18013</v>
      </c>
      <c r="O3746">
        <v>3</v>
      </c>
      <c r="P3746" t="s">
        <v>2541</v>
      </c>
      <c r="Q3746">
        <v>975</v>
      </c>
      <c r="R3746" t="s">
        <v>7318</v>
      </c>
      <c r="S3746">
        <v>900</v>
      </c>
      <c r="T3746" t="s">
        <v>5920</v>
      </c>
      <c r="U3746">
        <v>723</v>
      </c>
      <c r="V3746">
        <v>35</v>
      </c>
      <c r="W3746">
        <v>4991</v>
      </c>
      <c r="X3746">
        <v>15</v>
      </c>
      <c r="Y3746">
        <v>38</v>
      </c>
      <c r="Z3746">
        <v>2</v>
      </c>
      <c r="AA3746">
        <v>2</v>
      </c>
      <c r="AB3746" t="s">
        <v>18015</v>
      </c>
    </row>
    <row r="3747" spans="1:28" x14ac:dyDescent="0.3">
      <c r="A3747" s="4" t="s">
        <v>18019</v>
      </c>
      <c r="B3747" t="s">
        <v>67</v>
      </c>
      <c r="C3747" t="s">
        <v>68</v>
      </c>
      <c r="D3747" t="s">
        <v>58</v>
      </c>
      <c r="E3747">
        <v>2015</v>
      </c>
      <c r="F3747">
        <v>88</v>
      </c>
      <c r="G3747" t="s">
        <v>12</v>
      </c>
      <c r="H3747" t="s">
        <v>24161</v>
      </c>
      <c r="I3747" s="4">
        <v>5000000</v>
      </c>
      <c r="J3747" s="4" t="s">
        <v>24161</v>
      </c>
      <c r="K3747">
        <v>8.6</v>
      </c>
      <c r="L3747" t="s">
        <v>24161</v>
      </c>
      <c r="M3747" t="s">
        <v>24161</v>
      </c>
      <c r="N3747" t="s">
        <v>18016</v>
      </c>
      <c r="O3747">
        <v>14</v>
      </c>
      <c r="P3747" t="s">
        <v>18018</v>
      </c>
      <c r="Q3747">
        <v>784</v>
      </c>
      <c r="R3747" t="s">
        <v>18017</v>
      </c>
      <c r="S3747">
        <v>763</v>
      </c>
      <c r="T3747" t="s">
        <v>6020</v>
      </c>
      <c r="U3747">
        <v>668</v>
      </c>
      <c r="V3747">
        <v>49</v>
      </c>
      <c r="W3747">
        <v>3021</v>
      </c>
      <c r="X3747">
        <v>2</v>
      </c>
      <c r="Y3747">
        <v>8</v>
      </c>
      <c r="Z3747" t="s">
        <v>24161</v>
      </c>
      <c r="AA3747" t="s">
        <v>24161</v>
      </c>
      <c r="AB3747" t="s">
        <v>18020</v>
      </c>
    </row>
    <row r="3748" spans="1:28" x14ac:dyDescent="0.3">
      <c r="A3748" s="4" t="s">
        <v>18021</v>
      </c>
      <c r="B3748" t="s">
        <v>67</v>
      </c>
      <c r="C3748" t="s">
        <v>68</v>
      </c>
      <c r="D3748" t="s">
        <v>58</v>
      </c>
      <c r="E3748">
        <v>2016</v>
      </c>
      <c r="F3748">
        <v>88</v>
      </c>
      <c r="G3748" t="s">
        <v>8058</v>
      </c>
      <c r="H3748" t="s">
        <v>18022</v>
      </c>
      <c r="I3748" s="4">
        <v>5000000</v>
      </c>
      <c r="J3748" s="4" t="s">
        <v>24161</v>
      </c>
      <c r="K3748">
        <v>4.8</v>
      </c>
      <c r="L3748" t="s">
        <v>24161</v>
      </c>
      <c r="M3748" t="s">
        <v>69</v>
      </c>
      <c r="N3748" t="s">
        <v>7129</v>
      </c>
      <c r="O3748">
        <v>0</v>
      </c>
      <c r="P3748" t="s">
        <v>73</v>
      </c>
      <c r="Q3748">
        <v>40000</v>
      </c>
      <c r="R3748" t="s">
        <v>2208</v>
      </c>
      <c r="S3748">
        <v>3000</v>
      </c>
      <c r="T3748" t="s">
        <v>3761</v>
      </c>
      <c r="U3748">
        <v>1000</v>
      </c>
      <c r="V3748">
        <v>0</v>
      </c>
      <c r="W3748">
        <v>46115</v>
      </c>
      <c r="X3748">
        <v>7</v>
      </c>
      <c r="Y3748">
        <v>849</v>
      </c>
      <c r="Z3748">
        <v>35</v>
      </c>
      <c r="AA3748">
        <v>4</v>
      </c>
      <c r="AB3748" t="s">
        <v>18023</v>
      </c>
    </row>
    <row r="3749" spans="1:28" x14ac:dyDescent="0.3">
      <c r="A3749" s="4" t="s">
        <v>18027</v>
      </c>
      <c r="B3749" t="s">
        <v>67</v>
      </c>
      <c r="C3749" t="s">
        <v>68</v>
      </c>
      <c r="D3749" t="s">
        <v>58</v>
      </c>
      <c r="E3749">
        <v>2015</v>
      </c>
      <c r="F3749">
        <v>97</v>
      </c>
      <c r="G3749" t="s">
        <v>5765</v>
      </c>
      <c r="H3749" t="s">
        <v>18029</v>
      </c>
      <c r="I3749" s="4" t="s">
        <v>24161</v>
      </c>
      <c r="J3749" s="4" t="s">
        <v>24161</v>
      </c>
      <c r="K3749">
        <v>3.4</v>
      </c>
      <c r="L3749" t="s">
        <v>24161</v>
      </c>
      <c r="M3749" t="s">
        <v>24161</v>
      </c>
      <c r="N3749" t="s">
        <v>18024</v>
      </c>
      <c r="O3749">
        <v>20</v>
      </c>
      <c r="P3749" t="s">
        <v>18026</v>
      </c>
      <c r="Q3749">
        <v>741</v>
      </c>
      <c r="R3749" t="s">
        <v>18025</v>
      </c>
      <c r="S3749">
        <v>615</v>
      </c>
      <c r="T3749" t="s">
        <v>18028</v>
      </c>
      <c r="U3749">
        <v>538</v>
      </c>
      <c r="V3749">
        <v>0</v>
      </c>
      <c r="W3749">
        <v>2849</v>
      </c>
      <c r="X3749">
        <v>1</v>
      </c>
      <c r="Y3749">
        <v>928</v>
      </c>
      <c r="Z3749">
        <v>21</v>
      </c>
      <c r="AA3749">
        <v>14</v>
      </c>
      <c r="AB3749" t="s">
        <v>18030</v>
      </c>
    </row>
    <row r="3750" spans="1:28" x14ac:dyDescent="0.3">
      <c r="A3750" s="4" t="s">
        <v>18035</v>
      </c>
      <c r="B3750" t="s">
        <v>18039</v>
      </c>
      <c r="C3750" t="s">
        <v>5560</v>
      </c>
      <c r="D3750" t="s">
        <v>58</v>
      </c>
      <c r="E3750">
        <v>2006</v>
      </c>
      <c r="F3750">
        <v>113</v>
      </c>
      <c r="G3750" t="s">
        <v>18033</v>
      </c>
      <c r="H3750" t="s">
        <v>18037</v>
      </c>
      <c r="I3750" s="4">
        <v>84450000</v>
      </c>
      <c r="J3750" s="4">
        <v>617228</v>
      </c>
      <c r="K3750">
        <v>7.4</v>
      </c>
      <c r="L3750">
        <v>1.85</v>
      </c>
      <c r="M3750" t="s">
        <v>612</v>
      </c>
      <c r="N3750" t="s">
        <v>18031</v>
      </c>
      <c r="O3750">
        <v>44</v>
      </c>
      <c r="P3750" t="s">
        <v>18034</v>
      </c>
      <c r="Q3750">
        <v>61</v>
      </c>
      <c r="R3750" t="s">
        <v>18032</v>
      </c>
      <c r="S3750">
        <v>12</v>
      </c>
      <c r="T3750" t="s">
        <v>18036</v>
      </c>
      <c r="U3750">
        <v>4</v>
      </c>
      <c r="V3750">
        <v>1000</v>
      </c>
      <c r="W3750">
        <v>92</v>
      </c>
      <c r="X3750">
        <v>1</v>
      </c>
      <c r="Y3750">
        <v>6183</v>
      </c>
      <c r="Z3750">
        <v>99</v>
      </c>
      <c r="AA3750">
        <v>27</v>
      </c>
      <c r="AB3750" t="s">
        <v>18038</v>
      </c>
    </row>
    <row r="3751" spans="1:28" x14ac:dyDescent="0.3">
      <c r="A3751" s="4" t="s">
        <v>18041</v>
      </c>
      <c r="B3751" t="s">
        <v>8719</v>
      </c>
      <c r="C3751" t="s">
        <v>793</v>
      </c>
      <c r="D3751" t="s">
        <v>58</v>
      </c>
      <c r="E3751">
        <v>2009</v>
      </c>
      <c r="F3751">
        <v>99</v>
      </c>
      <c r="G3751" t="s">
        <v>2545</v>
      </c>
      <c r="H3751" t="s">
        <v>18043</v>
      </c>
      <c r="I3751" s="4">
        <v>4000000</v>
      </c>
      <c r="J3751" s="4">
        <v>274385</v>
      </c>
      <c r="K3751">
        <v>7.3</v>
      </c>
      <c r="L3751">
        <v>1.85</v>
      </c>
      <c r="M3751" t="s">
        <v>24161</v>
      </c>
      <c r="N3751" t="s">
        <v>18040</v>
      </c>
      <c r="O3751">
        <v>766</v>
      </c>
      <c r="P3751" t="s">
        <v>1842</v>
      </c>
      <c r="Q3751">
        <v>595</v>
      </c>
      <c r="R3751" t="s">
        <v>3108</v>
      </c>
      <c r="S3751">
        <v>486</v>
      </c>
      <c r="T3751" t="s">
        <v>18042</v>
      </c>
      <c r="U3751">
        <v>269</v>
      </c>
      <c r="V3751">
        <v>0</v>
      </c>
      <c r="W3751">
        <v>1519</v>
      </c>
      <c r="X3751">
        <v>3</v>
      </c>
      <c r="Y3751">
        <v>29203</v>
      </c>
      <c r="Z3751">
        <v>115</v>
      </c>
      <c r="AA3751">
        <v>26</v>
      </c>
      <c r="AB3751" t="s">
        <v>18044</v>
      </c>
    </row>
    <row r="3752" spans="1:28" x14ac:dyDescent="0.3">
      <c r="A3752" s="4" t="s">
        <v>18045</v>
      </c>
      <c r="B3752" t="s">
        <v>67</v>
      </c>
      <c r="C3752" t="s">
        <v>68</v>
      </c>
      <c r="D3752" t="s">
        <v>58</v>
      </c>
      <c r="E3752">
        <v>1996</v>
      </c>
      <c r="F3752">
        <v>148</v>
      </c>
      <c r="G3752" t="s">
        <v>19</v>
      </c>
      <c r="H3752" t="s">
        <v>18046</v>
      </c>
      <c r="I3752" s="4">
        <v>890000</v>
      </c>
      <c r="J3752" s="4">
        <v>24475416</v>
      </c>
      <c r="K3752">
        <v>8</v>
      </c>
      <c r="L3752">
        <v>1.85</v>
      </c>
      <c r="M3752" t="s">
        <v>612</v>
      </c>
      <c r="N3752" t="s">
        <v>5935</v>
      </c>
      <c r="O3752">
        <v>0</v>
      </c>
      <c r="P3752" t="s">
        <v>1708</v>
      </c>
      <c r="Q3752">
        <v>3000</v>
      </c>
      <c r="R3752" t="s">
        <v>5537</v>
      </c>
      <c r="S3752">
        <v>324</v>
      </c>
      <c r="T3752" t="s">
        <v>4686</v>
      </c>
      <c r="U3752">
        <v>263</v>
      </c>
      <c r="V3752">
        <v>0</v>
      </c>
      <c r="W3752">
        <v>3967</v>
      </c>
      <c r="X3752">
        <v>0</v>
      </c>
      <c r="Y3752">
        <v>72443</v>
      </c>
      <c r="Z3752">
        <v>104</v>
      </c>
      <c r="AA3752">
        <v>309</v>
      </c>
      <c r="AB3752" t="s">
        <v>18047</v>
      </c>
    </row>
    <row r="3753" spans="1:28" x14ac:dyDescent="0.3">
      <c r="A3753" s="4" t="s">
        <v>18049</v>
      </c>
      <c r="B3753" t="s">
        <v>67</v>
      </c>
      <c r="C3753" t="s">
        <v>86</v>
      </c>
      <c r="D3753" t="s">
        <v>58</v>
      </c>
      <c r="E3753">
        <v>2011</v>
      </c>
      <c r="F3753">
        <v>107</v>
      </c>
      <c r="G3753" t="s">
        <v>5544</v>
      </c>
      <c r="H3753" t="s">
        <v>18051</v>
      </c>
      <c r="I3753" s="4">
        <v>3000000</v>
      </c>
      <c r="J3753" s="4" t="s">
        <v>24161</v>
      </c>
      <c r="K3753">
        <v>6.5</v>
      </c>
      <c r="L3753">
        <v>2.35</v>
      </c>
      <c r="M3753" t="s">
        <v>612</v>
      </c>
      <c r="N3753" t="s">
        <v>18048</v>
      </c>
      <c r="O3753">
        <v>58</v>
      </c>
      <c r="P3753" t="s">
        <v>4198</v>
      </c>
      <c r="Q3753">
        <v>874</v>
      </c>
      <c r="R3753" t="s">
        <v>2442</v>
      </c>
      <c r="S3753">
        <v>579</v>
      </c>
      <c r="T3753" t="s">
        <v>18050</v>
      </c>
      <c r="U3753">
        <v>537</v>
      </c>
      <c r="V3753">
        <v>10000</v>
      </c>
      <c r="W3753">
        <v>2363</v>
      </c>
      <c r="X3753">
        <v>1</v>
      </c>
      <c r="Y3753">
        <v>46347</v>
      </c>
      <c r="Z3753">
        <v>195</v>
      </c>
      <c r="AA3753">
        <v>112</v>
      </c>
      <c r="AB3753" t="s">
        <v>18052</v>
      </c>
    </row>
    <row r="3754" spans="1:28" x14ac:dyDescent="0.3">
      <c r="A3754" s="4" t="s">
        <v>18054</v>
      </c>
      <c r="B3754" t="s">
        <v>67</v>
      </c>
      <c r="C3754" t="s">
        <v>68</v>
      </c>
      <c r="D3754" t="s">
        <v>58</v>
      </c>
      <c r="E3754">
        <v>2005</v>
      </c>
      <c r="F3754">
        <v>93</v>
      </c>
      <c r="G3754" t="s">
        <v>23</v>
      </c>
      <c r="H3754" t="s">
        <v>18055</v>
      </c>
      <c r="I3754" s="4">
        <v>4800000</v>
      </c>
      <c r="J3754" s="4">
        <v>47277326</v>
      </c>
      <c r="K3754">
        <v>5.9</v>
      </c>
      <c r="L3754">
        <v>2.35</v>
      </c>
      <c r="M3754" t="s">
        <v>612</v>
      </c>
      <c r="N3754" t="s">
        <v>16280</v>
      </c>
      <c r="O3754">
        <v>0</v>
      </c>
      <c r="P3754" t="s">
        <v>3725</v>
      </c>
      <c r="Q3754">
        <v>1000</v>
      </c>
      <c r="R3754" t="s">
        <v>18053</v>
      </c>
      <c r="S3754">
        <v>1000</v>
      </c>
      <c r="T3754" t="s">
        <v>5364</v>
      </c>
      <c r="U3754">
        <v>581</v>
      </c>
      <c r="V3754">
        <v>0</v>
      </c>
      <c r="W3754">
        <v>2990</v>
      </c>
      <c r="X3754">
        <v>0</v>
      </c>
      <c r="Y3754">
        <v>138814</v>
      </c>
      <c r="Z3754">
        <v>303</v>
      </c>
      <c r="AA3754">
        <v>1516</v>
      </c>
      <c r="AB3754" t="s">
        <v>18056</v>
      </c>
    </row>
    <row r="3755" spans="1:28" x14ac:dyDescent="0.3">
      <c r="A3755" s="4" t="s">
        <v>18057</v>
      </c>
      <c r="B3755" t="s">
        <v>67</v>
      </c>
      <c r="C3755" t="s">
        <v>86</v>
      </c>
      <c r="D3755" t="s">
        <v>58</v>
      </c>
      <c r="E3755">
        <v>2005</v>
      </c>
      <c r="F3755">
        <v>94</v>
      </c>
      <c r="G3755" t="s">
        <v>2545</v>
      </c>
      <c r="H3755" t="s">
        <v>18058</v>
      </c>
      <c r="I3755" s="4">
        <v>2800000</v>
      </c>
      <c r="J3755" s="4">
        <v>1247453</v>
      </c>
      <c r="K3755">
        <v>6.8</v>
      </c>
      <c r="L3755">
        <v>2.35</v>
      </c>
      <c r="M3755" t="s">
        <v>612</v>
      </c>
      <c r="N3755" t="s">
        <v>9414</v>
      </c>
      <c r="O3755">
        <v>187</v>
      </c>
      <c r="P3755" t="s">
        <v>839</v>
      </c>
      <c r="Q3755">
        <v>1000</v>
      </c>
      <c r="R3755" t="s">
        <v>2310</v>
      </c>
      <c r="S3755">
        <v>887</v>
      </c>
      <c r="T3755" t="s">
        <v>6089</v>
      </c>
      <c r="U3755">
        <v>427</v>
      </c>
      <c r="V3755">
        <v>750</v>
      </c>
      <c r="W3755">
        <v>3690</v>
      </c>
      <c r="X3755">
        <v>0</v>
      </c>
      <c r="Y3755">
        <v>11202</v>
      </c>
      <c r="Z3755">
        <v>122</v>
      </c>
      <c r="AA3755">
        <v>123</v>
      </c>
      <c r="AB3755" t="s">
        <v>18059</v>
      </c>
    </row>
    <row r="3756" spans="1:28" x14ac:dyDescent="0.3">
      <c r="A3756" s="4" t="s">
        <v>18060</v>
      </c>
      <c r="B3756" t="s">
        <v>67</v>
      </c>
      <c r="C3756" t="s">
        <v>68</v>
      </c>
      <c r="D3756" t="s">
        <v>58</v>
      </c>
      <c r="E3756">
        <v>2011</v>
      </c>
      <c r="F3756">
        <v>121</v>
      </c>
      <c r="G3756" t="s">
        <v>4085</v>
      </c>
      <c r="H3756" t="s">
        <v>18062</v>
      </c>
      <c r="I3756" s="4">
        <v>5000000</v>
      </c>
      <c r="J3756" s="4">
        <v>1729969</v>
      </c>
      <c r="K3756">
        <v>7.4</v>
      </c>
      <c r="L3756">
        <v>2.35</v>
      </c>
      <c r="M3756" t="s">
        <v>612</v>
      </c>
      <c r="N3756" t="s">
        <v>11970</v>
      </c>
      <c r="O3756">
        <v>337</v>
      </c>
      <c r="P3756" t="s">
        <v>2619</v>
      </c>
      <c r="Q3756">
        <v>982</v>
      </c>
      <c r="R3756" t="s">
        <v>5855</v>
      </c>
      <c r="S3756">
        <v>463</v>
      </c>
      <c r="T3756" t="s">
        <v>18061</v>
      </c>
      <c r="U3756">
        <v>41</v>
      </c>
      <c r="V3756">
        <v>14000</v>
      </c>
      <c r="W3756">
        <v>1520</v>
      </c>
      <c r="X3756">
        <v>0</v>
      </c>
      <c r="Y3756">
        <v>68211</v>
      </c>
      <c r="Z3756">
        <v>359</v>
      </c>
      <c r="AA3756">
        <v>219</v>
      </c>
      <c r="AB3756" t="s">
        <v>18063</v>
      </c>
    </row>
    <row r="3757" spans="1:28" x14ac:dyDescent="0.3">
      <c r="A3757" s="4" t="s">
        <v>18065</v>
      </c>
      <c r="B3757" t="s">
        <v>67</v>
      </c>
      <c r="C3757" t="s">
        <v>68</v>
      </c>
      <c r="D3757" t="s">
        <v>58</v>
      </c>
      <c r="E3757">
        <v>1988</v>
      </c>
      <c r="F3757">
        <v>118</v>
      </c>
      <c r="G3757" t="s">
        <v>2681</v>
      </c>
      <c r="H3757" t="s">
        <v>18067</v>
      </c>
      <c r="I3757" s="4">
        <v>4700000</v>
      </c>
      <c r="J3757" s="4">
        <v>1705139</v>
      </c>
      <c r="K3757">
        <v>6.7</v>
      </c>
      <c r="L3757">
        <v>1.85</v>
      </c>
      <c r="M3757" t="s">
        <v>612</v>
      </c>
      <c r="N3757" t="s">
        <v>18064</v>
      </c>
      <c r="O3757">
        <v>7</v>
      </c>
      <c r="P3757" t="s">
        <v>8868</v>
      </c>
      <c r="Q3757">
        <v>968</v>
      </c>
      <c r="R3757" t="s">
        <v>1160</v>
      </c>
      <c r="S3757">
        <v>733</v>
      </c>
      <c r="T3757" t="s">
        <v>18066</v>
      </c>
      <c r="U3757">
        <v>339</v>
      </c>
      <c r="V3757">
        <v>0</v>
      </c>
      <c r="W3757">
        <v>2545</v>
      </c>
      <c r="X3757">
        <v>0</v>
      </c>
      <c r="Y3757">
        <v>4695</v>
      </c>
      <c r="Z3757">
        <v>130</v>
      </c>
      <c r="AA3757">
        <v>69</v>
      </c>
      <c r="AB3757" t="s">
        <v>18068</v>
      </c>
    </row>
    <row r="3758" spans="1:28" x14ac:dyDescent="0.3">
      <c r="A3758" s="4" t="s">
        <v>18070</v>
      </c>
      <c r="B3758" t="s">
        <v>67</v>
      </c>
      <c r="C3758" t="s">
        <v>86</v>
      </c>
      <c r="D3758" t="s">
        <v>58</v>
      </c>
      <c r="E3758">
        <v>2006</v>
      </c>
      <c r="F3758">
        <v>98</v>
      </c>
      <c r="G3758" t="s">
        <v>2545</v>
      </c>
      <c r="H3758" t="s">
        <v>18071</v>
      </c>
      <c r="I3758" s="4" t="s">
        <v>24161</v>
      </c>
      <c r="J3758" s="4">
        <v>238774</v>
      </c>
      <c r="K3758">
        <v>6.8</v>
      </c>
      <c r="L3758">
        <v>1.85</v>
      </c>
      <c r="M3758" t="s">
        <v>69</v>
      </c>
      <c r="N3758" t="s">
        <v>18069</v>
      </c>
      <c r="O3758">
        <v>16</v>
      </c>
      <c r="P3758" t="s">
        <v>135</v>
      </c>
      <c r="Q3758">
        <v>10000</v>
      </c>
      <c r="R3758" t="s">
        <v>432</v>
      </c>
      <c r="S3758">
        <v>838</v>
      </c>
      <c r="T3758" t="s">
        <v>606</v>
      </c>
      <c r="U3758">
        <v>621</v>
      </c>
      <c r="V3758">
        <v>864</v>
      </c>
      <c r="W3758">
        <v>11703</v>
      </c>
      <c r="X3758">
        <v>0</v>
      </c>
      <c r="Y3758">
        <v>9611</v>
      </c>
      <c r="Z3758">
        <v>64</v>
      </c>
      <c r="AA3758">
        <v>70</v>
      </c>
      <c r="AB3758" t="s">
        <v>18072</v>
      </c>
    </row>
    <row r="3759" spans="1:28" x14ac:dyDescent="0.3">
      <c r="A3759" s="4" t="s">
        <v>18074</v>
      </c>
      <c r="B3759" t="s">
        <v>67</v>
      </c>
      <c r="C3759" t="s">
        <v>68</v>
      </c>
      <c r="D3759" t="s">
        <v>58</v>
      </c>
      <c r="E3759">
        <v>2014</v>
      </c>
      <c r="F3759">
        <v>82</v>
      </c>
      <c r="G3759" t="s">
        <v>1034</v>
      </c>
      <c r="H3759" t="s">
        <v>18075</v>
      </c>
      <c r="I3759" s="4">
        <v>5000000</v>
      </c>
      <c r="J3759" s="4" t="s">
        <v>24161</v>
      </c>
      <c r="K3759">
        <v>5.4</v>
      </c>
      <c r="L3759" t="s">
        <v>24161</v>
      </c>
      <c r="M3759" t="s">
        <v>5613</v>
      </c>
      <c r="N3759" t="s">
        <v>18073</v>
      </c>
      <c r="O3759">
        <v>0</v>
      </c>
      <c r="P3759" t="s">
        <v>9019</v>
      </c>
      <c r="Q3759">
        <v>927</v>
      </c>
      <c r="R3759" t="s">
        <v>2228</v>
      </c>
      <c r="S3759">
        <v>833</v>
      </c>
      <c r="T3759" t="s">
        <v>7026</v>
      </c>
      <c r="U3759">
        <v>316</v>
      </c>
      <c r="V3759">
        <v>0</v>
      </c>
      <c r="W3759">
        <v>2469</v>
      </c>
      <c r="X3759">
        <v>2</v>
      </c>
      <c r="Y3759">
        <v>4247</v>
      </c>
      <c r="Z3759">
        <v>13</v>
      </c>
      <c r="AA3759">
        <v>11</v>
      </c>
      <c r="AB3759" t="s">
        <v>18076</v>
      </c>
    </row>
    <row r="3760" spans="1:28" x14ac:dyDescent="0.3">
      <c r="A3760" s="4" t="s">
        <v>18079</v>
      </c>
      <c r="B3760" t="s">
        <v>67</v>
      </c>
      <c r="C3760" t="s">
        <v>68</v>
      </c>
      <c r="D3760" t="s">
        <v>58</v>
      </c>
      <c r="E3760">
        <v>1986</v>
      </c>
      <c r="F3760">
        <v>101</v>
      </c>
      <c r="G3760" t="s">
        <v>7572</v>
      </c>
      <c r="H3760" t="s">
        <v>18081</v>
      </c>
      <c r="I3760" s="4">
        <v>4700000</v>
      </c>
      <c r="J3760" s="4">
        <v>8025872</v>
      </c>
      <c r="K3760">
        <v>5.5</v>
      </c>
      <c r="L3760">
        <v>1.85</v>
      </c>
      <c r="M3760" t="s">
        <v>7328</v>
      </c>
      <c r="N3760" t="s">
        <v>7398</v>
      </c>
      <c r="O3760">
        <v>365</v>
      </c>
      <c r="P3760" t="s">
        <v>18078</v>
      </c>
      <c r="Q3760">
        <v>237</v>
      </c>
      <c r="R3760" t="s">
        <v>18077</v>
      </c>
      <c r="S3760">
        <v>28</v>
      </c>
      <c r="T3760" t="s">
        <v>18080</v>
      </c>
      <c r="U3760">
        <v>14</v>
      </c>
      <c r="V3760">
        <v>0</v>
      </c>
      <c r="W3760">
        <v>302</v>
      </c>
      <c r="X3760">
        <v>3</v>
      </c>
      <c r="Y3760">
        <v>19234</v>
      </c>
      <c r="Z3760">
        <v>159</v>
      </c>
      <c r="AA3760">
        <v>258</v>
      </c>
      <c r="AB3760" t="s">
        <v>18082</v>
      </c>
    </row>
    <row r="3761" spans="1:28" x14ac:dyDescent="0.3">
      <c r="A3761" s="4" t="s">
        <v>18085</v>
      </c>
      <c r="B3761" t="s">
        <v>67</v>
      </c>
      <c r="C3761" t="s">
        <v>68</v>
      </c>
      <c r="D3761" t="s">
        <v>58</v>
      </c>
      <c r="E3761">
        <v>1973</v>
      </c>
      <c r="F3761">
        <v>106</v>
      </c>
      <c r="G3761" t="s">
        <v>18084</v>
      </c>
      <c r="H3761" t="s">
        <v>18086</v>
      </c>
      <c r="I3761" s="4">
        <v>4638783</v>
      </c>
      <c r="J3761" s="4" t="s">
        <v>24161</v>
      </c>
      <c r="K3761">
        <v>7.4</v>
      </c>
      <c r="L3761">
        <v>2.35</v>
      </c>
      <c r="M3761" t="s">
        <v>612</v>
      </c>
      <c r="N3761" t="s">
        <v>17128</v>
      </c>
      <c r="O3761">
        <v>541</v>
      </c>
      <c r="P3761" t="s">
        <v>1463</v>
      </c>
      <c r="Q3761">
        <v>773</v>
      </c>
      <c r="R3761" t="s">
        <v>18083</v>
      </c>
      <c r="S3761">
        <v>476</v>
      </c>
      <c r="T3761" t="s">
        <v>6801</v>
      </c>
      <c r="U3761">
        <v>372</v>
      </c>
      <c r="V3761">
        <v>0</v>
      </c>
      <c r="W3761">
        <v>2409</v>
      </c>
      <c r="X3761">
        <v>0</v>
      </c>
      <c r="Y3761">
        <v>13467</v>
      </c>
      <c r="Z3761">
        <v>54</v>
      </c>
      <c r="AA3761">
        <v>106</v>
      </c>
      <c r="AB3761" t="s">
        <v>18087</v>
      </c>
    </row>
    <row r="3762" spans="1:28" x14ac:dyDescent="0.3">
      <c r="A3762" s="4" t="s">
        <v>18088</v>
      </c>
      <c r="B3762" t="s">
        <v>67</v>
      </c>
      <c r="C3762" t="s">
        <v>7703</v>
      </c>
      <c r="D3762" t="s">
        <v>58</v>
      </c>
      <c r="E3762">
        <v>2013</v>
      </c>
      <c r="F3762">
        <v>90</v>
      </c>
      <c r="G3762" t="s">
        <v>1954</v>
      </c>
      <c r="H3762" t="s">
        <v>18090</v>
      </c>
      <c r="I3762" s="4">
        <v>4800000</v>
      </c>
      <c r="J3762" s="4">
        <v>778565</v>
      </c>
      <c r="K3762">
        <v>5.7</v>
      </c>
      <c r="L3762">
        <v>1.85</v>
      </c>
      <c r="M3762" t="s">
        <v>612</v>
      </c>
      <c r="N3762" t="s">
        <v>12813</v>
      </c>
      <c r="O3762">
        <v>0</v>
      </c>
      <c r="P3762" t="s">
        <v>4222</v>
      </c>
      <c r="Q3762">
        <v>33000</v>
      </c>
      <c r="R3762" t="s">
        <v>230</v>
      </c>
      <c r="S3762">
        <v>1000</v>
      </c>
      <c r="T3762" t="s">
        <v>18089</v>
      </c>
      <c r="U3762">
        <v>428</v>
      </c>
      <c r="V3762">
        <v>30000</v>
      </c>
      <c r="W3762">
        <v>34779</v>
      </c>
      <c r="X3762">
        <v>1</v>
      </c>
      <c r="Y3762">
        <v>83234</v>
      </c>
      <c r="Z3762">
        <v>440</v>
      </c>
      <c r="AA3762">
        <v>475</v>
      </c>
      <c r="AB3762" t="s">
        <v>18091</v>
      </c>
    </row>
    <row r="3763" spans="1:28" x14ac:dyDescent="0.3">
      <c r="A3763" s="4" t="s">
        <v>18094</v>
      </c>
      <c r="B3763" t="s">
        <v>1486</v>
      </c>
      <c r="C3763" t="s">
        <v>1487</v>
      </c>
      <c r="D3763" t="s">
        <v>58</v>
      </c>
      <c r="E3763">
        <v>2005</v>
      </c>
      <c r="F3763">
        <v>79</v>
      </c>
      <c r="G3763" t="s">
        <v>19</v>
      </c>
      <c r="H3763" t="s">
        <v>18096</v>
      </c>
      <c r="I3763" s="4" t="s">
        <v>24161</v>
      </c>
      <c r="J3763" s="4" t="s">
        <v>24161</v>
      </c>
      <c r="K3763">
        <v>5.4</v>
      </c>
      <c r="L3763" t="s">
        <v>24161</v>
      </c>
      <c r="M3763" t="s">
        <v>24161</v>
      </c>
      <c r="N3763" t="s">
        <v>18092</v>
      </c>
      <c r="O3763">
        <v>0</v>
      </c>
      <c r="P3763" t="s">
        <v>4823</v>
      </c>
      <c r="Q3763">
        <v>226</v>
      </c>
      <c r="R3763" t="s">
        <v>18093</v>
      </c>
      <c r="S3763">
        <v>40</v>
      </c>
      <c r="T3763" t="s">
        <v>18095</v>
      </c>
      <c r="U3763">
        <v>20</v>
      </c>
      <c r="V3763">
        <v>11</v>
      </c>
      <c r="W3763">
        <v>286</v>
      </c>
      <c r="X3763">
        <v>0</v>
      </c>
      <c r="Y3763">
        <v>262</v>
      </c>
      <c r="Z3763">
        <v>7</v>
      </c>
      <c r="AA3763">
        <v>6</v>
      </c>
      <c r="AB3763" t="s">
        <v>18097</v>
      </c>
    </row>
    <row r="3764" spans="1:28" x14ac:dyDescent="0.3">
      <c r="A3764" s="4" t="s">
        <v>18099</v>
      </c>
      <c r="B3764" t="s">
        <v>67</v>
      </c>
      <c r="C3764" t="s">
        <v>68</v>
      </c>
      <c r="D3764" t="s">
        <v>58</v>
      </c>
      <c r="E3764">
        <v>2011</v>
      </c>
      <c r="F3764">
        <v>87</v>
      </c>
      <c r="G3764" t="s">
        <v>10</v>
      </c>
      <c r="H3764" t="s">
        <v>18100</v>
      </c>
      <c r="I3764" s="4">
        <v>4700000</v>
      </c>
      <c r="J3764" s="4" t="s">
        <v>24161</v>
      </c>
      <c r="K3764">
        <v>3.2</v>
      </c>
      <c r="L3764" t="s">
        <v>24161</v>
      </c>
      <c r="M3764" t="s">
        <v>612</v>
      </c>
      <c r="N3764" t="s">
        <v>18098</v>
      </c>
      <c r="O3764">
        <v>20</v>
      </c>
      <c r="P3764" t="s">
        <v>8382</v>
      </c>
      <c r="Q3764">
        <v>571</v>
      </c>
      <c r="R3764" t="s">
        <v>13694</v>
      </c>
      <c r="S3764">
        <v>345</v>
      </c>
      <c r="T3764" t="s">
        <v>4392</v>
      </c>
      <c r="U3764">
        <v>329</v>
      </c>
      <c r="V3764">
        <v>491</v>
      </c>
      <c r="W3764">
        <v>2006</v>
      </c>
      <c r="X3764">
        <v>6</v>
      </c>
      <c r="Y3764">
        <v>1427</v>
      </c>
      <c r="Z3764">
        <v>4</v>
      </c>
      <c r="AA3764">
        <v>12</v>
      </c>
      <c r="AB3764" t="s">
        <v>18101</v>
      </c>
    </row>
    <row r="3765" spans="1:28" x14ac:dyDescent="0.3">
      <c r="A3765" s="4" t="s">
        <v>18105</v>
      </c>
      <c r="B3765" t="s">
        <v>18108</v>
      </c>
      <c r="C3765" t="s">
        <v>5612</v>
      </c>
      <c r="D3765" t="s">
        <v>58</v>
      </c>
      <c r="E3765">
        <v>2013</v>
      </c>
      <c r="F3765" t="s">
        <v>24161</v>
      </c>
      <c r="G3765" t="s">
        <v>1700</v>
      </c>
      <c r="H3765" t="s">
        <v>24161</v>
      </c>
      <c r="I3765" s="4" t="s">
        <v>24161</v>
      </c>
      <c r="J3765" s="4" t="s">
        <v>24161</v>
      </c>
      <c r="K3765">
        <v>7.1</v>
      </c>
      <c r="L3765" t="s">
        <v>24161</v>
      </c>
      <c r="M3765" t="s">
        <v>24161</v>
      </c>
      <c r="N3765" t="s">
        <v>18102</v>
      </c>
      <c r="O3765">
        <v>0</v>
      </c>
      <c r="P3765" t="s">
        <v>18104</v>
      </c>
      <c r="Q3765">
        <v>5</v>
      </c>
      <c r="R3765" t="s">
        <v>18103</v>
      </c>
      <c r="S3765">
        <v>0</v>
      </c>
      <c r="T3765" t="s">
        <v>18106</v>
      </c>
      <c r="U3765">
        <v>0</v>
      </c>
      <c r="V3765">
        <v>2</v>
      </c>
      <c r="W3765">
        <v>5</v>
      </c>
      <c r="X3765">
        <v>2</v>
      </c>
      <c r="Y3765">
        <v>57</v>
      </c>
      <c r="Z3765">
        <v>1</v>
      </c>
      <c r="AA3765">
        <v>1</v>
      </c>
      <c r="AB3765" t="s">
        <v>18107</v>
      </c>
    </row>
    <row r="3766" spans="1:28" x14ac:dyDescent="0.3">
      <c r="A3766" s="4" t="s">
        <v>18110</v>
      </c>
      <c r="B3766" t="s">
        <v>67</v>
      </c>
      <c r="C3766" t="s">
        <v>86</v>
      </c>
      <c r="D3766" t="s">
        <v>58</v>
      </c>
      <c r="E3766">
        <v>2004</v>
      </c>
      <c r="F3766">
        <v>105</v>
      </c>
      <c r="G3766" t="s">
        <v>241</v>
      </c>
      <c r="H3766" t="s">
        <v>18112</v>
      </c>
      <c r="I3766" s="4" t="s">
        <v>24161</v>
      </c>
      <c r="J3766" s="4">
        <v>1340891</v>
      </c>
      <c r="K3766">
        <v>7.8</v>
      </c>
      <c r="L3766">
        <v>1.85</v>
      </c>
      <c r="M3766" t="s">
        <v>69</v>
      </c>
      <c r="N3766" t="s">
        <v>18109</v>
      </c>
      <c r="O3766">
        <v>11</v>
      </c>
      <c r="P3766" t="s">
        <v>668</v>
      </c>
      <c r="Q3766">
        <v>18000</v>
      </c>
      <c r="R3766" t="s">
        <v>9102</v>
      </c>
      <c r="S3766">
        <v>66</v>
      </c>
      <c r="T3766" t="s">
        <v>18111</v>
      </c>
      <c r="U3766">
        <v>16</v>
      </c>
      <c r="V3766">
        <v>2000</v>
      </c>
      <c r="W3766">
        <v>18105</v>
      </c>
      <c r="X3766">
        <v>0</v>
      </c>
      <c r="Y3766">
        <v>18940</v>
      </c>
      <c r="Z3766">
        <v>96</v>
      </c>
      <c r="AA3766">
        <v>182</v>
      </c>
      <c r="AB3766" t="s">
        <v>18113</v>
      </c>
    </row>
    <row r="3767" spans="1:28" x14ac:dyDescent="0.3">
      <c r="A3767" s="4" t="s">
        <v>18116</v>
      </c>
      <c r="B3767" t="s">
        <v>67</v>
      </c>
      <c r="C3767" t="s">
        <v>295</v>
      </c>
      <c r="D3767" t="s">
        <v>58</v>
      </c>
      <c r="E3767">
        <v>2007</v>
      </c>
      <c r="F3767">
        <v>89</v>
      </c>
      <c r="G3767" t="s">
        <v>24</v>
      </c>
      <c r="H3767" t="s">
        <v>18117</v>
      </c>
      <c r="I3767" s="4">
        <v>5000000</v>
      </c>
      <c r="J3767" s="4" t="s">
        <v>24161</v>
      </c>
      <c r="K3767">
        <v>5.3</v>
      </c>
      <c r="L3767">
        <v>2.35</v>
      </c>
      <c r="M3767" t="s">
        <v>612</v>
      </c>
      <c r="N3767" t="s">
        <v>18114</v>
      </c>
      <c r="O3767">
        <v>0</v>
      </c>
      <c r="P3767" t="s">
        <v>18115</v>
      </c>
      <c r="Q3767">
        <v>584</v>
      </c>
      <c r="R3767" t="s">
        <v>3558</v>
      </c>
      <c r="S3767">
        <v>580</v>
      </c>
      <c r="T3767" t="s">
        <v>1080</v>
      </c>
      <c r="U3767">
        <v>413</v>
      </c>
      <c r="V3767">
        <v>31</v>
      </c>
      <c r="W3767">
        <v>2668</v>
      </c>
      <c r="X3767">
        <v>2</v>
      </c>
      <c r="Y3767">
        <v>436</v>
      </c>
      <c r="Z3767">
        <v>8</v>
      </c>
      <c r="AA3767">
        <v>8</v>
      </c>
      <c r="AB3767" t="s">
        <v>18118</v>
      </c>
    </row>
    <row r="3768" spans="1:28" x14ac:dyDescent="0.3">
      <c r="A3768" s="4" t="s">
        <v>18121</v>
      </c>
      <c r="B3768" t="s">
        <v>1486</v>
      </c>
      <c r="C3768" t="s">
        <v>1487</v>
      </c>
      <c r="D3768" t="s">
        <v>58</v>
      </c>
      <c r="E3768">
        <v>2010</v>
      </c>
      <c r="F3768">
        <v>100</v>
      </c>
      <c r="G3768" t="s">
        <v>1437</v>
      </c>
      <c r="H3768" t="s">
        <v>18123</v>
      </c>
      <c r="I3768" s="4">
        <v>4600000</v>
      </c>
      <c r="J3768" s="4">
        <v>513836</v>
      </c>
      <c r="K3768">
        <v>7.2</v>
      </c>
      <c r="L3768">
        <v>1.85</v>
      </c>
      <c r="M3768" t="s">
        <v>612</v>
      </c>
      <c r="N3768" t="s">
        <v>18119</v>
      </c>
      <c r="O3768">
        <v>3</v>
      </c>
      <c r="P3768" t="s">
        <v>13513</v>
      </c>
      <c r="Q3768">
        <v>74</v>
      </c>
      <c r="R3768" t="s">
        <v>18120</v>
      </c>
      <c r="S3768">
        <v>52</v>
      </c>
      <c r="T3768" t="s">
        <v>18122</v>
      </c>
      <c r="U3768">
        <v>9</v>
      </c>
      <c r="V3768">
        <v>0</v>
      </c>
      <c r="W3768">
        <v>143</v>
      </c>
      <c r="X3768">
        <v>1</v>
      </c>
      <c r="Y3768">
        <v>6304</v>
      </c>
      <c r="Z3768">
        <v>87</v>
      </c>
      <c r="AA3768">
        <v>21</v>
      </c>
      <c r="AB3768" t="s">
        <v>18124</v>
      </c>
    </row>
    <row r="3769" spans="1:28" x14ac:dyDescent="0.3">
      <c r="A3769" s="4" t="s">
        <v>18126</v>
      </c>
      <c r="B3769" t="s">
        <v>67</v>
      </c>
      <c r="C3769" t="s">
        <v>2929</v>
      </c>
      <c r="D3769" t="s">
        <v>58</v>
      </c>
      <c r="E3769">
        <v>2013</v>
      </c>
      <c r="F3769">
        <v>92</v>
      </c>
      <c r="G3769" t="s">
        <v>2545</v>
      </c>
      <c r="H3769" t="s">
        <v>24161</v>
      </c>
      <c r="I3769" s="4">
        <v>4700000</v>
      </c>
      <c r="J3769" s="4" t="s">
        <v>24161</v>
      </c>
      <c r="K3769">
        <v>6.2</v>
      </c>
      <c r="L3769" t="s">
        <v>24161</v>
      </c>
      <c r="M3769" t="s">
        <v>24161</v>
      </c>
      <c r="N3769" t="s">
        <v>18125</v>
      </c>
      <c r="O3769">
        <v>4</v>
      </c>
      <c r="P3769" t="s">
        <v>873</v>
      </c>
      <c r="Q3769">
        <v>943</v>
      </c>
      <c r="R3769" t="s">
        <v>7494</v>
      </c>
      <c r="S3769">
        <v>480</v>
      </c>
      <c r="T3769" t="s">
        <v>18127</v>
      </c>
      <c r="U3769">
        <v>140</v>
      </c>
      <c r="V3769">
        <v>199</v>
      </c>
      <c r="W3769">
        <v>1795</v>
      </c>
      <c r="X3769">
        <v>1</v>
      </c>
      <c r="Y3769">
        <v>421</v>
      </c>
      <c r="Z3769">
        <v>10</v>
      </c>
      <c r="AA3769">
        <v>3</v>
      </c>
      <c r="AB3769" t="s">
        <v>18128</v>
      </c>
    </row>
    <row r="3770" spans="1:28" x14ac:dyDescent="0.3">
      <c r="A3770" s="4" t="s">
        <v>18130</v>
      </c>
      <c r="B3770" t="s">
        <v>67</v>
      </c>
      <c r="C3770" t="s">
        <v>3583</v>
      </c>
      <c r="D3770" t="s">
        <v>58</v>
      </c>
      <c r="E3770">
        <v>2007</v>
      </c>
      <c r="F3770">
        <v>97</v>
      </c>
      <c r="G3770" t="s">
        <v>19</v>
      </c>
      <c r="H3770" t="s">
        <v>18131</v>
      </c>
      <c r="I3770" s="4">
        <v>4600000</v>
      </c>
      <c r="J3770" s="4">
        <v>434417</v>
      </c>
      <c r="K3770">
        <v>5.9</v>
      </c>
      <c r="L3770">
        <v>1.85</v>
      </c>
      <c r="M3770" t="s">
        <v>4835</v>
      </c>
      <c r="N3770" t="s">
        <v>18129</v>
      </c>
      <c r="O3770">
        <v>4</v>
      </c>
      <c r="P3770" t="s">
        <v>473</v>
      </c>
      <c r="Q3770">
        <v>13000</v>
      </c>
      <c r="R3770" t="s">
        <v>9024</v>
      </c>
      <c r="S3770">
        <v>1000</v>
      </c>
      <c r="T3770" t="s">
        <v>2260</v>
      </c>
      <c r="U3770">
        <v>577</v>
      </c>
      <c r="V3770">
        <v>0</v>
      </c>
      <c r="W3770">
        <v>15093</v>
      </c>
      <c r="X3770">
        <v>1</v>
      </c>
      <c r="Y3770">
        <v>8867</v>
      </c>
      <c r="Z3770">
        <v>121</v>
      </c>
      <c r="AA3770">
        <v>65</v>
      </c>
      <c r="AB3770" t="s">
        <v>18132</v>
      </c>
    </row>
    <row r="3771" spans="1:28" x14ac:dyDescent="0.3">
      <c r="A3771" s="4" t="s">
        <v>18134</v>
      </c>
      <c r="B3771" t="s">
        <v>67</v>
      </c>
      <c r="C3771" t="s">
        <v>68</v>
      </c>
      <c r="D3771" t="s">
        <v>58</v>
      </c>
      <c r="E3771">
        <v>1984</v>
      </c>
      <c r="F3771">
        <v>96</v>
      </c>
      <c r="G3771" t="s">
        <v>10</v>
      </c>
      <c r="H3771" t="s">
        <v>18135</v>
      </c>
      <c r="I3771" s="4">
        <v>4500000</v>
      </c>
      <c r="J3771" s="4">
        <v>81200000</v>
      </c>
      <c r="K3771">
        <v>6.7</v>
      </c>
      <c r="L3771">
        <v>1.85</v>
      </c>
      <c r="M3771" t="s">
        <v>612</v>
      </c>
      <c r="N3771" t="s">
        <v>7491</v>
      </c>
      <c r="O3771">
        <v>37</v>
      </c>
      <c r="P3771" t="s">
        <v>11068</v>
      </c>
      <c r="Q3771">
        <v>801</v>
      </c>
      <c r="R3771" t="s">
        <v>18133</v>
      </c>
      <c r="S3771">
        <v>760</v>
      </c>
      <c r="T3771" t="s">
        <v>10310</v>
      </c>
      <c r="U3771">
        <v>542</v>
      </c>
      <c r="V3771">
        <v>0</v>
      </c>
      <c r="W3771">
        <v>3113</v>
      </c>
      <c r="X3771">
        <v>0</v>
      </c>
      <c r="Y3771">
        <v>87739</v>
      </c>
      <c r="Z3771">
        <v>45</v>
      </c>
      <c r="AA3771">
        <v>133</v>
      </c>
      <c r="AB3771" t="s">
        <v>18136</v>
      </c>
    </row>
    <row r="3772" spans="1:28" x14ac:dyDescent="0.3">
      <c r="A3772" s="4" t="s">
        <v>18138</v>
      </c>
      <c r="B3772" t="s">
        <v>67</v>
      </c>
      <c r="C3772" t="s">
        <v>68</v>
      </c>
      <c r="D3772" t="s">
        <v>58</v>
      </c>
      <c r="E3772">
        <v>1980</v>
      </c>
      <c r="F3772">
        <v>104</v>
      </c>
      <c r="G3772" t="s">
        <v>2327</v>
      </c>
      <c r="H3772" t="s">
        <v>18139</v>
      </c>
      <c r="I3772" s="4">
        <v>4500000</v>
      </c>
      <c r="J3772" s="4" t="s">
        <v>24161</v>
      </c>
      <c r="K3772">
        <v>5.7</v>
      </c>
      <c r="L3772">
        <v>1.85</v>
      </c>
      <c r="M3772" t="s">
        <v>612</v>
      </c>
      <c r="N3772" t="s">
        <v>13370</v>
      </c>
      <c r="O3772">
        <v>116</v>
      </c>
      <c r="P3772" t="s">
        <v>7599</v>
      </c>
      <c r="Q3772">
        <v>1000</v>
      </c>
      <c r="R3772" t="s">
        <v>18137</v>
      </c>
      <c r="S3772">
        <v>511</v>
      </c>
      <c r="T3772" t="s">
        <v>11035</v>
      </c>
      <c r="U3772">
        <v>83</v>
      </c>
      <c r="V3772">
        <v>0</v>
      </c>
      <c r="W3772">
        <v>1662</v>
      </c>
      <c r="X3772">
        <v>0</v>
      </c>
      <c r="Y3772">
        <v>50125</v>
      </c>
      <c r="Z3772">
        <v>36</v>
      </c>
      <c r="AA3772">
        <v>140</v>
      </c>
      <c r="AB3772" t="s">
        <v>18140</v>
      </c>
    </row>
    <row r="3773" spans="1:28" x14ac:dyDescent="0.3">
      <c r="A3773" s="4" t="s">
        <v>18142</v>
      </c>
      <c r="B3773" t="s">
        <v>67</v>
      </c>
      <c r="C3773" t="s">
        <v>86</v>
      </c>
      <c r="D3773" t="s">
        <v>58</v>
      </c>
      <c r="E3773">
        <v>1994</v>
      </c>
      <c r="F3773">
        <v>117</v>
      </c>
      <c r="G3773" t="s">
        <v>1437</v>
      </c>
      <c r="H3773" t="s">
        <v>18143</v>
      </c>
      <c r="I3773" s="4">
        <v>4500000</v>
      </c>
      <c r="J3773" s="4">
        <v>52700832</v>
      </c>
      <c r="K3773">
        <v>7.1</v>
      </c>
      <c r="L3773">
        <v>1.66</v>
      </c>
      <c r="M3773" t="s">
        <v>612</v>
      </c>
      <c r="N3773" t="s">
        <v>398</v>
      </c>
      <c r="O3773">
        <v>179</v>
      </c>
      <c r="P3773" t="s">
        <v>230</v>
      </c>
      <c r="Q3773">
        <v>1000</v>
      </c>
      <c r="R3773" t="s">
        <v>18141</v>
      </c>
      <c r="S3773">
        <v>398</v>
      </c>
      <c r="T3773" t="s">
        <v>8018</v>
      </c>
      <c r="U3773">
        <v>239</v>
      </c>
      <c r="V3773">
        <v>0</v>
      </c>
      <c r="W3773">
        <v>1862</v>
      </c>
      <c r="X3773">
        <v>4</v>
      </c>
      <c r="Y3773">
        <v>107923</v>
      </c>
      <c r="Z3773">
        <v>84</v>
      </c>
      <c r="AA3773">
        <v>197</v>
      </c>
      <c r="AB3773" t="s">
        <v>18144</v>
      </c>
    </row>
    <row r="3774" spans="1:28" x14ac:dyDescent="0.3">
      <c r="A3774" s="4" t="s">
        <v>18145</v>
      </c>
      <c r="B3774" t="s">
        <v>67</v>
      </c>
      <c r="C3774" t="s">
        <v>68</v>
      </c>
      <c r="D3774" t="s">
        <v>58</v>
      </c>
      <c r="E3774">
        <v>1982</v>
      </c>
      <c r="F3774">
        <v>90</v>
      </c>
      <c r="G3774" t="s">
        <v>2545</v>
      </c>
      <c r="H3774" t="s">
        <v>18146</v>
      </c>
      <c r="I3774" s="4">
        <v>4500000</v>
      </c>
      <c r="J3774" s="4" t="s">
        <v>24161</v>
      </c>
      <c r="K3774">
        <v>7.2</v>
      </c>
      <c r="L3774">
        <v>1.85</v>
      </c>
      <c r="M3774" t="s">
        <v>7328</v>
      </c>
      <c r="N3774" t="s">
        <v>11107</v>
      </c>
      <c r="O3774">
        <v>143</v>
      </c>
      <c r="P3774" t="s">
        <v>2637</v>
      </c>
      <c r="Q3774">
        <v>1000</v>
      </c>
      <c r="R3774" t="s">
        <v>3670</v>
      </c>
      <c r="S3774">
        <v>901</v>
      </c>
      <c r="T3774" t="s">
        <v>1539</v>
      </c>
      <c r="U3774">
        <v>811</v>
      </c>
      <c r="V3774">
        <v>0</v>
      </c>
      <c r="W3774">
        <v>5002</v>
      </c>
      <c r="X3774">
        <v>1</v>
      </c>
      <c r="Y3774">
        <v>71217</v>
      </c>
      <c r="Z3774">
        <v>118</v>
      </c>
      <c r="AA3774">
        <v>228</v>
      </c>
      <c r="AB3774" t="s">
        <v>18147</v>
      </c>
    </row>
    <row r="3775" spans="1:28" x14ac:dyDescent="0.3">
      <c r="A3775" s="4" t="s">
        <v>18151</v>
      </c>
      <c r="B3775" t="s">
        <v>67</v>
      </c>
      <c r="C3775" t="s">
        <v>68</v>
      </c>
      <c r="D3775" t="s">
        <v>58</v>
      </c>
      <c r="E3775">
        <v>1956</v>
      </c>
      <c r="F3775">
        <v>115</v>
      </c>
      <c r="G3775" t="s">
        <v>7038</v>
      </c>
      <c r="H3775" t="s">
        <v>18153</v>
      </c>
      <c r="I3775" s="4">
        <v>4500000</v>
      </c>
      <c r="J3775" s="4" t="s">
        <v>24161</v>
      </c>
      <c r="K3775">
        <v>7.4</v>
      </c>
      <c r="L3775">
        <v>1.66</v>
      </c>
      <c r="M3775" t="s">
        <v>5613</v>
      </c>
      <c r="N3775" t="s">
        <v>18148</v>
      </c>
      <c r="O3775">
        <v>1000</v>
      </c>
      <c r="P3775" t="s">
        <v>18150</v>
      </c>
      <c r="Q3775">
        <v>232</v>
      </c>
      <c r="R3775" t="s">
        <v>18149</v>
      </c>
      <c r="S3775">
        <v>169</v>
      </c>
      <c r="T3775" t="s">
        <v>18152</v>
      </c>
      <c r="U3775">
        <v>68</v>
      </c>
      <c r="V3775">
        <v>0</v>
      </c>
      <c r="W3775">
        <v>588</v>
      </c>
      <c r="X3775">
        <v>0</v>
      </c>
      <c r="Y3775">
        <v>13474</v>
      </c>
      <c r="Z3775">
        <v>42</v>
      </c>
      <c r="AA3775">
        <v>115</v>
      </c>
      <c r="AB3775" t="s">
        <v>18154</v>
      </c>
    </row>
    <row r="3776" spans="1:28" x14ac:dyDescent="0.3">
      <c r="A3776" s="4" t="s">
        <v>18155</v>
      </c>
      <c r="B3776" t="s">
        <v>67</v>
      </c>
      <c r="C3776" t="s">
        <v>68</v>
      </c>
      <c r="D3776" t="s">
        <v>58</v>
      </c>
      <c r="E3776">
        <v>2002</v>
      </c>
      <c r="F3776">
        <v>108</v>
      </c>
      <c r="G3776" t="s">
        <v>19</v>
      </c>
      <c r="H3776" t="s">
        <v>18156</v>
      </c>
      <c r="I3776" s="4">
        <v>15000000</v>
      </c>
      <c r="J3776" s="4">
        <v>13060843</v>
      </c>
      <c r="K3776">
        <v>7.7</v>
      </c>
      <c r="L3776">
        <v>2.35</v>
      </c>
      <c r="M3776" t="s">
        <v>612</v>
      </c>
      <c r="N3776" t="s">
        <v>5081</v>
      </c>
      <c r="O3776">
        <v>0</v>
      </c>
      <c r="P3776" t="s">
        <v>724</v>
      </c>
      <c r="Q3776">
        <v>22000</v>
      </c>
      <c r="R3776" t="s">
        <v>1007</v>
      </c>
      <c r="S3776">
        <v>3000</v>
      </c>
      <c r="T3776" t="s">
        <v>1311</v>
      </c>
      <c r="U3776">
        <v>346</v>
      </c>
      <c r="V3776">
        <v>0</v>
      </c>
      <c r="W3776">
        <v>26050</v>
      </c>
      <c r="X3776">
        <v>0</v>
      </c>
      <c r="Y3776">
        <v>149528</v>
      </c>
      <c r="Z3776">
        <v>202</v>
      </c>
      <c r="AA3776">
        <v>454</v>
      </c>
      <c r="AB3776" t="s">
        <v>18157</v>
      </c>
    </row>
    <row r="3777" spans="1:28" x14ac:dyDescent="0.3">
      <c r="A3777" s="4" t="s">
        <v>24133</v>
      </c>
      <c r="B3777" t="s">
        <v>67</v>
      </c>
      <c r="C3777" t="s">
        <v>68</v>
      </c>
      <c r="D3777" t="s">
        <v>58</v>
      </c>
      <c r="E3777" t="s">
        <v>24161</v>
      </c>
      <c r="F3777">
        <v>43</v>
      </c>
      <c r="G3777" t="s">
        <v>1954</v>
      </c>
      <c r="H3777" t="s">
        <v>24161</v>
      </c>
      <c r="I3777" s="4" t="s">
        <v>24161</v>
      </c>
      <c r="J3777" s="4" t="s">
        <v>24161</v>
      </c>
      <c r="K3777">
        <v>7.7</v>
      </c>
      <c r="L3777">
        <v>16</v>
      </c>
      <c r="M3777" t="s">
        <v>24161</v>
      </c>
      <c r="N3777" t="s">
        <v>24161</v>
      </c>
      <c r="O3777" t="s">
        <v>24161</v>
      </c>
      <c r="P3777" t="s">
        <v>955</v>
      </c>
      <c r="Q3777">
        <v>562</v>
      </c>
      <c r="R3777" t="s">
        <v>18158</v>
      </c>
      <c r="S3777">
        <v>560</v>
      </c>
      <c r="T3777" t="s">
        <v>6593</v>
      </c>
      <c r="U3777">
        <v>298</v>
      </c>
      <c r="V3777">
        <v>2000</v>
      </c>
      <c r="W3777">
        <v>1587</v>
      </c>
      <c r="X3777">
        <v>0</v>
      </c>
      <c r="Y3777">
        <v>6762</v>
      </c>
      <c r="Z3777">
        <v>5</v>
      </c>
      <c r="AA3777">
        <v>27</v>
      </c>
      <c r="AB3777" t="s">
        <v>18159</v>
      </c>
    </row>
    <row r="3778" spans="1:28" x14ac:dyDescent="0.3">
      <c r="A3778" s="4" t="s">
        <v>18161</v>
      </c>
      <c r="B3778" t="s">
        <v>67</v>
      </c>
      <c r="C3778" t="s">
        <v>68</v>
      </c>
      <c r="D3778" t="s">
        <v>58</v>
      </c>
      <c r="E3778">
        <v>1996</v>
      </c>
      <c r="F3778">
        <v>109</v>
      </c>
      <c r="G3778" t="s">
        <v>5278</v>
      </c>
      <c r="H3778" t="s">
        <v>18163</v>
      </c>
      <c r="I3778" s="4">
        <v>4500000</v>
      </c>
      <c r="J3778" s="4">
        <v>3798532</v>
      </c>
      <c r="K3778">
        <v>7.4</v>
      </c>
      <c r="L3778">
        <v>1.85</v>
      </c>
      <c r="M3778" t="s">
        <v>612</v>
      </c>
      <c r="N3778" t="s">
        <v>470</v>
      </c>
      <c r="O3778">
        <v>0</v>
      </c>
      <c r="P3778" t="s">
        <v>168</v>
      </c>
      <c r="Q3778">
        <v>3000</v>
      </c>
      <c r="R3778" t="s">
        <v>18160</v>
      </c>
      <c r="S3778">
        <v>441</v>
      </c>
      <c r="T3778" t="s">
        <v>18162</v>
      </c>
      <c r="U3778">
        <v>126</v>
      </c>
      <c r="V3778">
        <v>2000</v>
      </c>
      <c r="W3778">
        <v>3668</v>
      </c>
      <c r="X3778">
        <v>0</v>
      </c>
      <c r="Y3778">
        <v>41138</v>
      </c>
      <c r="Z3778">
        <v>120</v>
      </c>
      <c r="AA3778">
        <v>208</v>
      </c>
      <c r="AB3778" t="s">
        <v>18164</v>
      </c>
    </row>
    <row r="3779" spans="1:28" x14ac:dyDescent="0.3">
      <c r="A3779" s="4" t="s">
        <v>18165</v>
      </c>
      <c r="B3779" t="s">
        <v>67</v>
      </c>
      <c r="C3779" t="s">
        <v>68</v>
      </c>
      <c r="D3779" t="s">
        <v>58</v>
      </c>
      <c r="E3779">
        <v>2000</v>
      </c>
      <c r="F3779">
        <v>102</v>
      </c>
      <c r="G3779" t="s">
        <v>19</v>
      </c>
      <c r="H3779" t="s">
        <v>18167</v>
      </c>
      <c r="I3779" s="4">
        <v>4500000</v>
      </c>
      <c r="J3779" s="4">
        <v>3609278</v>
      </c>
      <c r="K3779">
        <v>8.4</v>
      </c>
      <c r="L3779">
        <v>1.37</v>
      </c>
      <c r="M3779" t="s">
        <v>612</v>
      </c>
      <c r="N3779" t="s">
        <v>1228</v>
      </c>
      <c r="O3779">
        <v>0</v>
      </c>
      <c r="P3779" t="s">
        <v>7755</v>
      </c>
      <c r="Q3779">
        <v>1000</v>
      </c>
      <c r="R3779" t="s">
        <v>1839</v>
      </c>
      <c r="S3779">
        <v>1000</v>
      </c>
      <c r="T3779" t="s">
        <v>18166</v>
      </c>
      <c r="U3779">
        <v>167</v>
      </c>
      <c r="V3779">
        <v>38000</v>
      </c>
      <c r="W3779">
        <v>2235</v>
      </c>
      <c r="X3779">
        <v>0</v>
      </c>
      <c r="Y3779">
        <v>573541</v>
      </c>
      <c r="Z3779">
        <v>234</v>
      </c>
      <c r="AA3779">
        <v>1916</v>
      </c>
      <c r="AB3779" t="s">
        <v>18168</v>
      </c>
    </row>
    <row r="3780" spans="1:28" x14ac:dyDescent="0.3">
      <c r="A3780" s="4" t="s">
        <v>18172</v>
      </c>
      <c r="B3780" t="s">
        <v>67</v>
      </c>
      <c r="C3780" t="s">
        <v>68</v>
      </c>
      <c r="D3780" t="s">
        <v>58</v>
      </c>
      <c r="E3780">
        <v>1945</v>
      </c>
      <c r="F3780">
        <v>100</v>
      </c>
      <c r="G3780" t="s">
        <v>16907</v>
      </c>
      <c r="H3780" t="s">
        <v>18174</v>
      </c>
      <c r="I3780" s="4" t="s">
        <v>24161</v>
      </c>
      <c r="J3780" s="4" t="s">
        <v>24161</v>
      </c>
      <c r="K3780">
        <v>7.1</v>
      </c>
      <c r="L3780">
        <v>1.37</v>
      </c>
      <c r="M3780" t="s">
        <v>6035</v>
      </c>
      <c r="N3780" t="s">
        <v>18169</v>
      </c>
      <c r="O3780">
        <v>9</v>
      </c>
      <c r="P3780" t="s">
        <v>18171</v>
      </c>
      <c r="Q3780">
        <v>188</v>
      </c>
      <c r="R3780" t="s">
        <v>18170</v>
      </c>
      <c r="S3780">
        <v>135</v>
      </c>
      <c r="T3780" t="s">
        <v>18173</v>
      </c>
      <c r="U3780">
        <v>37</v>
      </c>
      <c r="V3780">
        <v>501</v>
      </c>
      <c r="W3780">
        <v>496</v>
      </c>
      <c r="X3780">
        <v>2</v>
      </c>
      <c r="Y3780">
        <v>2756</v>
      </c>
      <c r="Z3780">
        <v>17</v>
      </c>
      <c r="AA3780">
        <v>55</v>
      </c>
      <c r="AB3780" t="s">
        <v>18175</v>
      </c>
    </row>
    <row r="3781" spans="1:28" x14ac:dyDescent="0.3">
      <c r="A3781" s="4" t="s">
        <v>18180</v>
      </c>
      <c r="B3781" t="s">
        <v>2794</v>
      </c>
      <c r="C3781" t="s">
        <v>3583</v>
      </c>
      <c r="D3781" t="s">
        <v>58</v>
      </c>
      <c r="E3781">
        <v>1998</v>
      </c>
      <c r="F3781">
        <v>115</v>
      </c>
      <c r="G3781" t="s">
        <v>18178</v>
      </c>
      <c r="H3781" t="s">
        <v>18182</v>
      </c>
      <c r="I3781" s="4">
        <v>700000000</v>
      </c>
      <c r="J3781" s="4">
        <v>1687311</v>
      </c>
      <c r="K3781">
        <v>7.2</v>
      </c>
      <c r="L3781">
        <v>2</v>
      </c>
      <c r="M3781" t="s">
        <v>69</v>
      </c>
      <c r="N3781" t="s">
        <v>18176</v>
      </c>
      <c r="O3781">
        <v>98</v>
      </c>
      <c r="P3781" t="s">
        <v>18179</v>
      </c>
      <c r="Q3781">
        <v>341</v>
      </c>
      <c r="R3781" t="s">
        <v>18177</v>
      </c>
      <c r="S3781">
        <v>26</v>
      </c>
      <c r="T3781" t="s">
        <v>18181</v>
      </c>
      <c r="U3781">
        <v>4</v>
      </c>
      <c r="V3781">
        <v>539</v>
      </c>
      <c r="W3781">
        <v>371</v>
      </c>
      <c r="X3781">
        <v>3</v>
      </c>
      <c r="Y3781">
        <v>2412</v>
      </c>
      <c r="Z3781">
        <v>35</v>
      </c>
      <c r="AA3781">
        <v>40</v>
      </c>
      <c r="AB3781" t="s">
        <v>18183</v>
      </c>
    </row>
    <row r="3782" spans="1:28" x14ac:dyDescent="0.3">
      <c r="A3782" s="4" t="s">
        <v>18184</v>
      </c>
      <c r="B3782" t="s">
        <v>67</v>
      </c>
      <c r="C3782" t="s">
        <v>86</v>
      </c>
      <c r="D3782" t="s">
        <v>58</v>
      </c>
      <c r="E3782">
        <v>1986</v>
      </c>
      <c r="F3782">
        <v>122</v>
      </c>
      <c r="G3782" t="s">
        <v>2193</v>
      </c>
      <c r="H3782" t="s">
        <v>18186</v>
      </c>
      <c r="I3782" s="4">
        <v>4500000</v>
      </c>
      <c r="J3782" s="4" t="s">
        <v>24161</v>
      </c>
      <c r="K3782">
        <v>7.5</v>
      </c>
      <c r="L3782">
        <v>1.85</v>
      </c>
      <c r="M3782" t="s">
        <v>612</v>
      </c>
      <c r="N3782" t="s">
        <v>786</v>
      </c>
      <c r="O3782">
        <v>0</v>
      </c>
      <c r="P3782" t="s">
        <v>3515</v>
      </c>
      <c r="Q3782">
        <v>854</v>
      </c>
      <c r="R3782" t="s">
        <v>8260</v>
      </c>
      <c r="S3782">
        <v>652</v>
      </c>
      <c r="T3782" t="s">
        <v>18185</v>
      </c>
      <c r="U3782">
        <v>491</v>
      </c>
      <c r="V3782">
        <v>1000</v>
      </c>
      <c r="W3782">
        <v>2762</v>
      </c>
      <c r="X3782">
        <v>0</v>
      </c>
      <c r="Y3782">
        <v>15175</v>
      </c>
      <c r="Z3782">
        <v>48</v>
      </c>
      <c r="AA3782">
        <v>89</v>
      </c>
      <c r="AB3782" t="s">
        <v>18187</v>
      </c>
    </row>
    <row r="3783" spans="1:28" x14ac:dyDescent="0.3">
      <c r="A3783" s="4" t="s">
        <v>18191</v>
      </c>
      <c r="B3783" t="s">
        <v>67</v>
      </c>
      <c r="C3783" t="s">
        <v>68</v>
      </c>
      <c r="D3783" t="s">
        <v>58</v>
      </c>
      <c r="E3783">
        <v>2014</v>
      </c>
      <c r="F3783">
        <v>98</v>
      </c>
      <c r="G3783" t="s">
        <v>10</v>
      </c>
      <c r="H3783" t="s">
        <v>18192</v>
      </c>
      <c r="I3783" s="4">
        <v>5000000</v>
      </c>
      <c r="J3783" s="4">
        <v>10429707</v>
      </c>
      <c r="K3783">
        <v>5.4</v>
      </c>
      <c r="L3783">
        <v>2.35</v>
      </c>
      <c r="M3783" t="s">
        <v>122</v>
      </c>
      <c r="N3783" t="s">
        <v>18188</v>
      </c>
      <c r="O3783">
        <v>10</v>
      </c>
      <c r="P3783" t="s">
        <v>18190</v>
      </c>
      <c r="Q3783">
        <v>589</v>
      </c>
      <c r="R3783" t="s">
        <v>18189</v>
      </c>
      <c r="S3783">
        <v>416</v>
      </c>
      <c r="T3783" t="s">
        <v>6756</v>
      </c>
      <c r="U3783">
        <v>402</v>
      </c>
      <c r="V3783">
        <v>0</v>
      </c>
      <c r="W3783">
        <v>2705</v>
      </c>
      <c r="X3783" t="s">
        <v>24161</v>
      </c>
      <c r="Y3783">
        <v>10483</v>
      </c>
      <c r="Z3783">
        <v>49</v>
      </c>
      <c r="AA3783">
        <v>125</v>
      </c>
      <c r="AB3783" t="s">
        <v>18193</v>
      </c>
    </row>
    <row r="3784" spans="1:28" x14ac:dyDescent="0.3">
      <c r="A3784" s="4" t="s">
        <v>18194</v>
      </c>
      <c r="B3784" t="s">
        <v>67</v>
      </c>
      <c r="C3784" t="s">
        <v>68</v>
      </c>
      <c r="D3784" t="s">
        <v>58</v>
      </c>
      <c r="E3784">
        <v>2001</v>
      </c>
      <c r="F3784">
        <v>133</v>
      </c>
      <c r="G3784" t="s">
        <v>2700</v>
      </c>
      <c r="H3784" t="s">
        <v>18196</v>
      </c>
      <c r="I3784" s="4">
        <v>4500000</v>
      </c>
      <c r="J3784" s="4">
        <v>727883</v>
      </c>
      <c r="K3784">
        <v>8.1</v>
      </c>
      <c r="L3784">
        <v>2.35</v>
      </c>
      <c r="M3784" t="s">
        <v>612</v>
      </c>
      <c r="N3784" t="s">
        <v>9785</v>
      </c>
      <c r="O3784">
        <v>219</v>
      </c>
      <c r="P3784" t="s">
        <v>400</v>
      </c>
      <c r="Q3784">
        <v>15000</v>
      </c>
      <c r="R3784" t="s">
        <v>2998</v>
      </c>
      <c r="S3784">
        <v>933</v>
      </c>
      <c r="T3784" t="s">
        <v>18195</v>
      </c>
      <c r="U3784">
        <v>701</v>
      </c>
      <c r="V3784">
        <v>33000</v>
      </c>
      <c r="W3784">
        <v>17040</v>
      </c>
      <c r="X3784">
        <v>1</v>
      </c>
      <c r="Y3784">
        <v>580999</v>
      </c>
      <c r="Z3784">
        <v>283</v>
      </c>
      <c r="AA3784">
        <v>2110</v>
      </c>
      <c r="AB3784" t="s">
        <v>18197</v>
      </c>
    </row>
    <row r="3785" spans="1:28" x14ac:dyDescent="0.3">
      <c r="A3785" s="4" t="s">
        <v>18202</v>
      </c>
      <c r="B3785" t="s">
        <v>2794</v>
      </c>
      <c r="C3785" t="s">
        <v>2929</v>
      </c>
      <c r="D3785" t="s">
        <v>58</v>
      </c>
      <c r="E3785">
        <v>2011</v>
      </c>
      <c r="F3785">
        <v>105</v>
      </c>
      <c r="G3785" t="s">
        <v>18200</v>
      </c>
      <c r="H3785" t="s">
        <v>18204</v>
      </c>
      <c r="I3785" s="4" t="s">
        <v>24161</v>
      </c>
      <c r="J3785" s="4">
        <v>1391770</v>
      </c>
      <c r="K3785">
        <v>6</v>
      </c>
      <c r="L3785">
        <v>2.35</v>
      </c>
      <c r="M3785" t="s">
        <v>69</v>
      </c>
      <c r="N3785" t="s">
        <v>18198</v>
      </c>
      <c r="O3785">
        <v>5</v>
      </c>
      <c r="P3785" t="s">
        <v>18201</v>
      </c>
      <c r="Q3785">
        <v>274</v>
      </c>
      <c r="R3785" t="s">
        <v>18199</v>
      </c>
      <c r="S3785">
        <v>154</v>
      </c>
      <c r="T3785" t="s">
        <v>18203</v>
      </c>
      <c r="U3785">
        <v>122</v>
      </c>
      <c r="V3785">
        <v>0</v>
      </c>
      <c r="W3785">
        <v>793</v>
      </c>
      <c r="X3785">
        <v>6</v>
      </c>
      <c r="Y3785">
        <v>1592</v>
      </c>
      <c r="Z3785">
        <v>16</v>
      </c>
      <c r="AA3785">
        <v>14</v>
      </c>
      <c r="AB3785" t="s">
        <v>18205</v>
      </c>
    </row>
    <row r="3786" spans="1:28" x14ac:dyDescent="0.3">
      <c r="A3786" s="4" t="s">
        <v>18209</v>
      </c>
      <c r="B3786" t="s">
        <v>10470</v>
      </c>
      <c r="C3786" t="s">
        <v>10471</v>
      </c>
      <c r="D3786" t="s">
        <v>58</v>
      </c>
      <c r="E3786">
        <v>1997</v>
      </c>
      <c r="F3786">
        <v>122</v>
      </c>
      <c r="G3786" t="s">
        <v>3097</v>
      </c>
      <c r="H3786" t="s">
        <v>18211</v>
      </c>
      <c r="I3786" s="4">
        <v>4500000</v>
      </c>
      <c r="J3786" s="4">
        <v>713413</v>
      </c>
      <c r="K3786">
        <v>7.8</v>
      </c>
      <c r="L3786">
        <v>1.85</v>
      </c>
      <c r="M3786" t="s">
        <v>612</v>
      </c>
      <c r="N3786" t="s">
        <v>18206</v>
      </c>
      <c r="O3786">
        <v>4</v>
      </c>
      <c r="P3786" t="s">
        <v>18208</v>
      </c>
      <c r="Q3786">
        <v>25</v>
      </c>
      <c r="R3786" t="s">
        <v>18207</v>
      </c>
      <c r="S3786">
        <v>20</v>
      </c>
      <c r="T3786" t="s">
        <v>18210</v>
      </c>
      <c r="U3786">
        <v>3</v>
      </c>
      <c r="V3786">
        <v>689</v>
      </c>
      <c r="W3786">
        <v>48</v>
      </c>
      <c r="X3786">
        <v>1</v>
      </c>
      <c r="Y3786">
        <v>9171</v>
      </c>
      <c r="Z3786">
        <v>54</v>
      </c>
      <c r="AA3786">
        <v>68</v>
      </c>
      <c r="AB3786" t="s">
        <v>18212</v>
      </c>
    </row>
    <row r="3787" spans="1:28" x14ac:dyDescent="0.3">
      <c r="A3787" s="4" t="s">
        <v>18214</v>
      </c>
      <c r="B3787" t="s">
        <v>67</v>
      </c>
      <c r="C3787" t="s">
        <v>68</v>
      </c>
      <c r="D3787" t="s">
        <v>58</v>
      </c>
      <c r="E3787">
        <v>2002</v>
      </c>
      <c r="F3787">
        <v>106</v>
      </c>
      <c r="G3787" t="s">
        <v>9178</v>
      </c>
      <c r="H3787" t="s">
        <v>18215</v>
      </c>
      <c r="I3787" s="4">
        <v>2000000</v>
      </c>
      <c r="J3787" s="4">
        <v>410241</v>
      </c>
      <c r="K3787">
        <v>6.8</v>
      </c>
      <c r="L3787">
        <v>1.85</v>
      </c>
      <c r="M3787" t="s">
        <v>612</v>
      </c>
      <c r="N3787" t="s">
        <v>18213</v>
      </c>
      <c r="O3787">
        <v>68</v>
      </c>
      <c r="P3787" t="s">
        <v>3961</v>
      </c>
      <c r="Q3787">
        <v>835</v>
      </c>
      <c r="R3787" t="s">
        <v>9625</v>
      </c>
      <c r="S3787">
        <v>601</v>
      </c>
      <c r="T3787" t="s">
        <v>17229</v>
      </c>
      <c r="U3787">
        <v>391</v>
      </c>
      <c r="V3787">
        <v>3000</v>
      </c>
      <c r="W3787">
        <v>2110</v>
      </c>
      <c r="X3787">
        <v>0</v>
      </c>
      <c r="Y3787">
        <v>32357</v>
      </c>
      <c r="Z3787">
        <v>92</v>
      </c>
      <c r="AA3787">
        <v>199</v>
      </c>
      <c r="AB3787" t="s">
        <v>18216</v>
      </c>
    </row>
    <row r="3788" spans="1:28" x14ac:dyDescent="0.3">
      <c r="A3788" s="4" t="s">
        <v>18219</v>
      </c>
      <c r="B3788" t="s">
        <v>67</v>
      </c>
      <c r="C3788" t="s">
        <v>68</v>
      </c>
      <c r="D3788" t="s">
        <v>58</v>
      </c>
      <c r="E3788">
        <v>2009</v>
      </c>
      <c r="F3788">
        <v>98</v>
      </c>
      <c r="G3788" t="s">
        <v>2545</v>
      </c>
      <c r="H3788" t="s">
        <v>18220</v>
      </c>
      <c r="I3788" s="4" t="s">
        <v>24161</v>
      </c>
      <c r="J3788" s="4">
        <v>278821</v>
      </c>
      <c r="K3788">
        <v>6.5</v>
      </c>
      <c r="L3788">
        <v>1.85</v>
      </c>
      <c r="M3788" t="s">
        <v>612</v>
      </c>
      <c r="N3788" t="s">
        <v>18217</v>
      </c>
      <c r="O3788">
        <v>377</v>
      </c>
      <c r="P3788" t="s">
        <v>18218</v>
      </c>
      <c r="Q3788">
        <v>1000</v>
      </c>
      <c r="R3788" t="s">
        <v>2310</v>
      </c>
      <c r="S3788">
        <v>887</v>
      </c>
      <c r="T3788" t="s">
        <v>3530</v>
      </c>
      <c r="U3788">
        <v>844</v>
      </c>
      <c r="V3788">
        <v>0</v>
      </c>
      <c r="W3788">
        <v>5041</v>
      </c>
      <c r="X3788">
        <v>1</v>
      </c>
      <c r="Y3788">
        <v>5465</v>
      </c>
      <c r="Z3788">
        <v>159</v>
      </c>
      <c r="AA3788">
        <v>37</v>
      </c>
      <c r="AB3788" t="s">
        <v>18221</v>
      </c>
    </row>
    <row r="3789" spans="1:28" x14ac:dyDescent="0.3">
      <c r="A3789" s="4" t="s">
        <v>18223</v>
      </c>
      <c r="B3789" t="s">
        <v>12665</v>
      </c>
      <c r="C3789" t="s">
        <v>5694</v>
      </c>
      <c r="D3789" t="s">
        <v>58</v>
      </c>
      <c r="E3789">
        <v>2005</v>
      </c>
      <c r="F3789">
        <v>112</v>
      </c>
      <c r="G3789" t="s">
        <v>1954</v>
      </c>
      <c r="H3789" t="s">
        <v>18225</v>
      </c>
      <c r="I3789" s="4">
        <v>4200000000</v>
      </c>
      <c r="J3789" s="4">
        <v>211667</v>
      </c>
      <c r="K3789">
        <v>7.7</v>
      </c>
      <c r="L3789">
        <v>2.35</v>
      </c>
      <c r="M3789" t="s">
        <v>612</v>
      </c>
      <c r="N3789" t="s">
        <v>14291</v>
      </c>
      <c r="O3789">
        <v>0</v>
      </c>
      <c r="P3789" t="s">
        <v>13954</v>
      </c>
      <c r="Q3789">
        <v>717</v>
      </c>
      <c r="R3789" t="s">
        <v>18222</v>
      </c>
      <c r="S3789">
        <v>126</v>
      </c>
      <c r="T3789" t="s">
        <v>18224</v>
      </c>
      <c r="U3789">
        <v>38</v>
      </c>
      <c r="V3789">
        <v>4000</v>
      </c>
      <c r="W3789">
        <v>907</v>
      </c>
      <c r="X3789">
        <v>0</v>
      </c>
      <c r="Y3789">
        <v>53508</v>
      </c>
      <c r="Z3789">
        <v>202</v>
      </c>
      <c r="AA3789">
        <v>131</v>
      </c>
      <c r="AB3789" t="s">
        <v>18226</v>
      </c>
    </row>
    <row r="3790" spans="1:28" x14ac:dyDescent="0.3">
      <c r="A3790" s="4" t="s">
        <v>18230</v>
      </c>
      <c r="B3790" t="s">
        <v>1486</v>
      </c>
      <c r="C3790" t="s">
        <v>1487</v>
      </c>
      <c r="D3790" t="s">
        <v>58</v>
      </c>
      <c r="E3790">
        <v>2010</v>
      </c>
      <c r="F3790">
        <v>120</v>
      </c>
      <c r="G3790" t="s">
        <v>8759</v>
      </c>
      <c r="H3790" t="s">
        <v>18232</v>
      </c>
      <c r="I3790" s="4" t="s">
        <v>24161</v>
      </c>
      <c r="J3790" s="4">
        <v>706622</v>
      </c>
      <c r="K3790">
        <v>6.4</v>
      </c>
      <c r="L3790">
        <v>1.85</v>
      </c>
      <c r="M3790" t="s">
        <v>24161</v>
      </c>
      <c r="N3790" t="s">
        <v>18227</v>
      </c>
      <c r="O3790">
        <v>0</v>
      </c>
      <c r="P3790" t="s">
        <v>18229</v>
      </c>
      <c r="Q3790">
        <v>24</v>
      </c>
      <c r="R3790" t="s">
        <v>18228</v>
      </c>
      <c r="S3790">
        <v>12</v>
      </c>
      <c r="T3790" t="s">
        <v>18231</v>
      </c>
      <c r="U3790">
        <v>9</v>
      </c>
      <c r="V3790">
        <v>0</v>
      </c>
      <c r="W3790">
        <v>53</v>
      </c>
      <c r="X3790">
        <v>2</v>
      </c>
      <c r="Y3790">
        <v>1213</v>
      </c>
      <c r="Z3790">
        <v>50</v>
      </c>
      <c r="AA3790">
        <v>17</v>
      </c>
      <c r="AB3790" t="s">
        <v>18233</v>
      </c>
    </row>
    <row r="3791" spans="1:28" x14ac:dyDescent="0.3">
      <c r="A3791" s="4" t="s">
        <v>18235</v>
      </c>
      <c r="B3791" t="s">
        <v>67</v>
      </c>
      <c r="C3791" t="s">
        <v>86</v>
      </c>
      <c r="D3791" t="s">
        <v>58</v>
      </c>
      <c r="E3791">
        <v>2001</v>
      </c>
      <c r="F3791">
        <v>99</v>
      </c>
      <c r="G3791" t="s">
        <v>6281</v>
      </c>
      <c r="H3791" t="s">
        <v>18236</v>
      </c>
      <c r="I3791" s="4">
        <v>2500000</v>
      </c>
      <c r="J3791" s="4">
        <v>92191</v>
      </c>
      <c r="K3791">
        <v>6.5</v>
      </c>
      <c r="L3791">
        <v>1.85</v>
      </c>
      <c r="M3791" t="s">
        <v>612</v>
      </c>
      <c r="N3791" t="s">
        <v>18234</v>
      </c>
      <c r="O3791">
        <v>0</v>
      </c>
      <c r="P3791" t="s">
        <v>362</v>
      </c>
      <c r="Q3791">
        <v>26000</v>
      </c>
      <c r="R3791" t="s">
        <v>713</v>
      </c>
      <c r="S3791">
        <v>1000</v>
      </c>
      <c r="T3791" t="s">
        <v>15287</v>
      </c>
      <c r="U3791">
        <v>798</v>
      </c>
      <c r="V3791">
        <v>0</v>
      </c>
      <c r="W3791">
        <v>29325</v>
      </c>
      <c r="X3791">
        <v>1</v>
      </c>
      <c r="Y3791">
        <v>29463</v>
      </c>
      <c r="Z3791">
        <v>54</v>
      </c>
      <c r="AA3791">
        <v>84</v>
      </c>
      <c r="AB3791" t="s">
        <v>18237</v>
      </c>
    </row>
    <row r="3792" spans="1:28" x14ac:dyDescent="0.3">
      <c r="A3792" s="4" t="s">
        <v>18239</v>
      </c>
      <c r="B3792" t="s">
        <v>7236</v>
      </c>
      <c r="C3792" t="s">
        <v>3869</v>
      </c>
      <c r="D3792" t="s">
        <v>58</v>
      </c>
      <c r="E3792">
        <v>2006</v>
      </c>
      <c r="F3792">
        <v>110</v>
      </c>
      <c r="G3792" t="s">
        <v>361</v>
      </c>
      <c r="H3792" t="s">
        <v>18240</v>
      </c>
      <c r="I3792" s="4">
        <v>35000000</v>
      </c>
      <c r="J3792" s="4">
        <v>49413</v>
      </c>
      <c r="K3792">
        <v>7.3</v>
      </c>
      <c r="L3792">
        <v>2.35</v>
      </c>
      <c r="M3792" t="s">
        <v>612</v>
      </c>
      <c r="N3792" t="s">
        <v>18238</v>
      </c>
      <c r="O3792">
        <v>143</v>
      </c>
      <c r="P3792" t="s">
        <v>10294</v>
      </c>
      <c r="Q3792">
        <v>155</v>
      </c>
      <c r="R3792" t="s">
        <v>6216</v>
      </c>
      <c r="S3792">
        <v>96</v>
      </c>
      <c r="T3792" t="s">
        <v>5493</v>
      </c>
      <c r="U3792">
        <v>76</v>
      </c>
      <c r="V3792">
        <v>528</v>
      </c>
      <c r="W3792">
        <v>398</v>
      </c>
      <c r="X3792">
        <v>0</v>
      </c>
      <c r="Y3792">
        <v>6919</v>
      </c>
      <c r="Z3792">
        <v>98</v>
      </c>
      <c r="AA3792">
        <v>26</v>
      </c>
      <c r="AB3792" t="s">
        <v>18241</v>
      </c>
    </row>
    <row r="3793" spans="1:28" x14ac:dyDescent="0.3">
      <c r="A3793" s="4" t="s">
        <v>18243</v>
      </c>
      <c r="B3793" t="s">
        <v>67</v>
      </c>
      <c r="C3793" t="s">
        <v>3583</v>
      </c>
      <c r="D3793" t="s">
        <v>58</v>
      </c>
      <c r="E3793">
        <v>2011</v>
      </c>
      <c r="F3793">
        <v>102</v>
      </c>
      <c r="G3793" t="s">
        <v>163</v>
      </c>
      <c r="H3793" t="s">
        <v>18244</v>
      </c>
      <c r="I3793" s="4" t="s">
        <v>24161</v>
      </c>
      <c r="J3793" s="4">
        <v>199652</v>
      </c>
      <c r="K3793">
        <v>6.6</v>
      </c>
      <c r="L3793">
        <v>2.35</v>
      </c>
      <c r="M3793" t="s">
        <v>612</v>
      </c>
      <c r="N3793" t="s">
        <v>18242</v>
      </c>
      <c r="O3793">
        <v>3</v>
      </c>
      <c r="P3793" t="s">
        <v>1071</v>
      </c>
      <c r="Q3793">
        <v>820</v>
      </c>
      <c r="R3793" t="s">
        <v>11627</v>
      </c>
      <c r="S3793">
        <v>356</v>
      </c>
      <c r="T3793" t="s">
        <v>3469</v>
      </c>
      <c r="U3793">
        <v>327</v>
      </c>
      <c r="V3793">
        <v>0</v>
      </c>
      <c r="W3793">
        <v>1950</v>
      </c>
      <c r="X3793">
        <v>0</v>
      </c>
      <c r="Y3793">
        <v>7390</v>
      </c>
      <c r="Z3793">
        <v>92</v>
      </c>
      <c r="AA3793">
        <v>40</v>
      </c>
      <c r="AB3793" t="s">
        <v>18245</v>
      </c>
    </row>
    <row r="3794" spans="1:28" x14ac:dyDescent="0.3">
      <c r="A3794" s="4" t="s">
        <v>18248</v>
      </c>
      <c r="B3794" t="s">
        <v>5641</v>
      </c>
      <c r="C3794" t="s">
        <v>12440</v>
      </c>
      <c r="D3794" t="s">
        <v>58</v>
      </c>
      <c r="E3794">
        <v>2002</v>
      </c>
      <c r="F3794">
        <v>109</v>
      </c>
      <c r="G3794" t="s">
        <v>1954</v>
      </c>
      <c r="H3794" t="s">
        <v>18250</v>
      </c>
      <c r="I3794" s="4" t="s">
        <v>24161</v>
      </c>
      <c r="J3794" s="4">
        <v>181655</v>
      </c>
      <c r="K3794">
        <v>7.9</v>
      </c>
      <c r="L3794">
        <v>1.85</v>
      </c>
      <c r="M3794" t="s">
        <v>612</v>
      </c>
      <c r="N3794" t="s">
        <v>18246</v>
      </c>
      <c r="O3794">
        <v>187</v>
      </c>
      <c r="P3794" t="s">
        <v>2339</v>
      </c>
      <c r="Q3794">
        <v>129</v>
      </c>
      <c r="R3794" t="s">
        <v>18247</v>
      </c>
      <c r="S3794">
        <v>2</v>
      </c>
      <c r="T3794" t="s">
        <v>18249</v>
      </c>
      <c r="U3794">
        <v>0</v>
      </c>
      <c r="V3794">
        <v>0</v>
      </c>
      <c r="W3794">
        <v>131</v>
      </c>
      <c r="X3794">
        <v>1</v>
      </c>
      <c r="Y3794">
        <v>35464</v>
      </c>
      <c r="Z3794">
        <v>112</v>
      </c>
      <c r="AA3794">
        <v>206</v>
      </c>
      <c r="AB3794" t="s">
        <v>18251</v>
      </c>
    </row>
    <row r="3795" spans="1:28" x14ac:dyDescent="0.3">
      <c r="A3795" s="4" t="s">
        <v>18253</v>
      </c>
      <c r="B3795" t="s">
        <v>67</v>
      </c>
      <c r="C3795" t="s">
        <v>68</v>
      </c>
      <c r="D3795" t="s">
        <v>58</v>
      </c>
      <c r="E3795">
        <v>2009</v>
      </c>
      <c r="F3795">
        <v>104</v>
      </c>
      <c r="G3795" t="s">
        <v>6131</v>
      </c>
      <c r="H3795" t="s">
        <v>18254</v>
      </c>
      <c r="I3795" s="4">
        <v>4500000</v>
      </c>
      <c r="J3795" s="4">
        <v>108229</v>
      </c>
      <c r="K3795">
        <v>5.9</v>
      </c>
      <c r="L3795">
        <v>2.35</v>
      </c>
      <c r="M3795" t="s">
        <v>612</v>
      </c>
      <c r="N3795" t="s">
        <v>18252</v>
      </c>
      <c r="O3795">
        <v>0</v>
      </c>
      <c r="P3795" t="s">
        <v>255</v>
      </c>
      <c r="Q3795">
        <v>14000</v>
      </c>
      <c r="R3795" t="s">
        <v>3349</v>
      </c>
      <c r="S3795">
        <v>1000</v>
      </c>
      <c r="T3795" t="s">
        <v>5101</v>
      </c>
      <c r="U3795">
        <v>329</v>
      </c>
      <c r="V3795">
        <v>7000</v>
      </c>
      <c r="W3795">
        <v>15860</v>
      </c>
      <c r="X3795">
        <v>1</v>
      </c>
      <c r="Y3795">
        <v>30836</v>
      </c>
      <c r="Z3795">
        <v>138</v>
      </c>
      <c r="AA3795">
        <v>137</v>
      </c>
      <c r="AB3795" t="s">
        <v>18255</v>
      </c>
    </row>
    <row r="3796" spans="1:28" x14ac:dyDescent="0.3">
      <c r="A3796" s="4" t="s">
        <v>18258</v>
      </c>
      <c r="B3796" t="s">
        <v>5611</v>
      </c>
      <c r="C3796" t="s">
        <v>5612</v>
      </c>
      <c r="D3796" t="s">
        <v>58</v>
      </c>
      <c r="E3796">
        <v>2014</v>
      </c>
      <c r="F3796">
        <v>134</v>
      </c>
      <c r="G3796" t="s">
        <v>4085</v>
      </c>
      <c r="H3796" t="s">
        <v>24161</v>
      </c>
      <c r="I3796" s="4" t="s">
        <v>24161</v>
      </c>
      <c r="J3796" s="4" t="s">
        <v>24161</v>
      </c>
      <c r="K3796">
        <v>4.7</v>
      </c>
      <c r="L3796" t="s">
        <v>24161</v>
      </c>
      <c r="M3796" t="s">
        <v>24161</v>
      </c>
      <c r="N3796" t="s">
        <v>18256</v>
      </c>
      <c r="O3796">
        <v>0</v>
      </c>
      <c r="P3796" t="s">
        <v>15842</v>
      </c>
      <c r="Q3796">
        <v>327</v>
      </c>
      <c r="R3796" t="s">
        <v>18257</v>
      </c>
      <c r="S3796">
        <v>82</v>
      </c>
      <c r="T3796" t="s">
        <v>18259</v>
      </c>
      <c r="U3796">
        <v>62</v>
      </c>
      <c r="V3796">
        <v>62</v>
      </c>
      <c r="W3796">
        <v>496</v>
      </c>
      <c r="X3796">
        <v>4</v>
      </c>
      <c r="Y3796">
        <v>781</v>
      </c>
      <c r="Z3796">
        <v>9</v>
      </c>
      <c r="AA3796">
        <v>7</v>
      </c>
      <c r="AB3796" t="s">
        <v>18260</v>
      </c>
    </row>
    <row r="3797" spans="1:28" x14ac:dyDescent="0.3">
      <c r="A3797" s="4" t="s">
        <v>18261</v>
      </c>
      <c r="B3797" t="s">
        <v>67</v>
      </c>
      <c r="C3797" t="s">
        <v>68</v>
      </c>
      <c r="D3797" t="s">
        <v>58</v>
      </c>
      <c r="E3797">
        <v>1975</v>
      </c>
      <c r="F3797">
        <v>133</v>
      </c>
      <c r="G3797" t="s">
        <v>19</v>
      </c>
      <c r="H3797" t="s">
        <v>18262</v>
      </c>
      <c r="I3797" s="4">
        <v>4400000</v>
      </c>
      <c r="J3797" s="4">
        <v>112000000</v>
      </c>
      <c r="K3797">
        <v>8.6999999999999993</v>
      </c>
      <c r="L3797">
        <v>1.85</v>
      </c>
      <c r="M3797" t="s">
        <v>612</v>
      </c>
      <c r="N3797" t="s">
        <v>4960</v>
      </c>
      <c r="O3797">
        <v>869</v>
      </c>
      <c r="P3797" t="s">
        <v>11549</v>
      </c>
      <c r="Q3797">
        <v>888</v>
      </c>
      <c r="R3797" t="s">
        <v>17152</v>
      </c>
      <c r="S3797">
        <v>721</v>
      </c>
      <c r="T3797" t="s">
        <v>14527</v>
      </c>
      <c r="U3797">
        <v>425</v>
      </c>
      <c r="V3797">
        <v>32000</v>
      </c>
      <c r="W3797">
        <v>2176</v>
      </c>
      <c r="X3797">
        <v>0</v>
      </c>
      <c r="Y3797">
        <v>680041</v>
      </c>
      <c r="Z3797">
        <v>149</v>
      </c>
      <c r="AA3797">
        <v>760</v>
      </c>
      <c r="AB3797" t="s">
        <v>18263</v>
      </c>
    </row>
    <row r="3798" spans="1:28" x14ac:dyDescent="0.3">
      <c r="A3798" s="4" t="s">
        <v>18267</v>
      </c>
      <c r="B3798" t="s">
        <v>67</v>
      </c>
      <c r="C3798" t="s">
        <v>68</v>
      </c>
      <c r="D3798" t="s">
        <v>58</v>
      </c>
      <c r="E3798">
        <v>2015</v>
      </c>
      <c r="F3798">
        <v>85</v>
      </c>
      <c r="G3798" t="s">
        <v>10</v>
      </c>
      <c r="H3798" t="s">
        <v>18269</v>
      </c>
      <c r="I3798" s="4">
        <v>4400000</v>
      </c>
      <c r="J3798" s="4" t="s">
        <v>24161</v>
      </c>
      <c r="K3798">
        <v>5.9</v>
      </c>
      <c r="L3798">
        <v>1.78</v>
      </c>
      <c r="M3798" t="s">
        <v>122</v>
      </c>
      <c r="N3798" t="s">
        <v>18264</v>
      </c>
      <c r="O3798">
        <v>358</v>
      </c>
      <c r="P3798" t="s">
        <v>18266</v>
      </c>
      <c r="Q3798">
        <v>19000</v>
      </c>
      <c r="R3798" t="s">
        <v>18265</v>
      </c>
      <c r="S3798">
        <v>570</v>
      </c>
      <c r="T3798" t="s">
        <v>18268</v>
      </c>
      <c r="U3798">
        <v>212</v>
      </c>
      <c r="V3798">
        <v>224</v>
      </c>
      <c r="W3798">
        <v>20397</v>
      </c>
      <c r="X3798">
        <v>3</v>
      </c>
      <c r="Y3798">
        <v>917</v>
      </c>
      <c r="Z3798">
        <v>5</v>
      </c>
      <c r="AA3798">
        <v>4</v>
      </c>
      <c r="AB3798" t="s">
        <v>18270</v>
      </c>
    </row>
    <row r="3799" spans="1:28" x14ac:dyDescent="0.3">
      <c r="A3799" s="4" t="s">
        <v>18271</v>
      </c>
      <c r="B3799" t="s">
        <v>24161</v>
      </c>
      <c r="C3799" t="s">
        <v>68</v>
      </c>
      <c r="D3799" t="s">
        <v>58</v>
      </c>
      <c r="E3799">
        <v>1976</v>
      </c>
      <c r="F3799">
        <v>87</v>
      </c>
      <c r="G3799" t="s">
        <v>1700</v>
      </c>
      <c r="H3799" t="s">
        <v>18272</v>
      </c>
      <c r="I3799" s="4">
        <v>4400000</v>
      </c>
      <c r="J3799" s="4" t="s">
        <v>24161</v>
      </c>
      <c r="K3799">
        <v>6.7</v>
      </c>
      <c r="L3799">
        <v>1.85</v>
      </c>
      <c r="M3799" t="s">
        <v>122</v>
      </c>
      <c r="N3799" t="s">
        <v>10306</v>
      </c>
      <c r="O3799">
        <v>0</v>
      </c>
      <c r="P3799" t="s">
        <v>14506</v>
      </c>
      <c r="Q3799">
        <v>898</v>
      </c>
      <c r="R3799" t="s">
        <v>10608</v>
      </c>
      <c r="S3799">
        <v>842</v>
      </c>
      <c r="T3799" t="s">
        <v>4887</v>
      </c>
      <c r="U3799">
        <v>753</v>
      </c>
      <c r="V3799">
        <v>629</v>
      </c>
      <c r="W3799">
        <v>2951</v>
      </c>
      <c r="X3799">
        <v>0</v>
      </c>
      <c r="Y3799">
        <v>12666</v>
      </c>
      <c r="Z3799">
        <v>39</v>
      </c>
      <c r="AA3799">
        <v>61</v>
      </c>
      <c r="AB3799" t="s">
        <v>18273</v>
      </c>
    </row>
    <row r="3800" spans="1:28" x14ac:dyDescent="0.3">
      <c r="A3800" s="4" t="s">
        <v>18277</v>
      </c>
      <c r="B3800" t="s">
        <v>5611</v>
      </c>
      <c r="C3800" t="s">
        <v>5612</v>
      </c>
      <c r="D3800" t="s">
        <v>58</v>
      </c>
      <c r="E3800">
        <v>2016</v>
      </c>
      <c r="F3800">
        <v>130</v>
      </c>
      <c r="G3800" t="s">
        <v>18276</v>
      </c>
      <c r="H3800" t="s">
        <v>18279</v>
      </c>
      <c r="I3800" s="4">
        <v>4400000</v>
      </c>
      <c r="J3800" s="4" t="s">
        <v>24161</v>
      </c>
      <c r="K3800">
        <v>8.5</v>
      </c>
      <c r="L3800">
        <v>2.35</v>
      </c>
      <c r="M3800" t="s">
        <v>24161</v>
      </c>
      <c r="N3800" t="s">
        <v>18274</v>
      </c>
      <c r="O3800">
        <v>6</v>
      </c>
      <c r="P3800" t="s">
        <v>11163</v>
      </c>
      <c r="Q3800">
        <v>85</v>
      </c>
      <c r="R3800" t="s">
        <v>18275</v>
      </c>
      <c r="S3800">
        <v>26</v>
      </c>
      <c r="T3800" t="s">
        <v>18278</v>
      </c>
      <c r="U3800">
        <v>12</v>
      </c>
      <c r="V3800">
        <v>10000</v>
      </c>
      <c r="W3800">
        <v>151</v>
      </c>
      <c r="X3800">
        <v>1</v>
      </c>
      <c r="Y3800">
        <v>30977</v>
      </c>
      <c r="Z3800">
        <v>39</v>
      </c>
      <c r="AA3800">
        <v>178</v>
      </c>
      <c r="AB3800" t="s">
        <v>18280</v>
      </c>
    </row>
    <row r="3801" spans="1:28" x14ac:dyDescent="0.3">
      <c r="A3801" s="4" t="s">
        <v>24134</v>
      </c>
      <c r="B3801" t="s">
        <v>67</v>
      </c>
      <c r="C3801" t="s">
        <v>295</v>
      </c>
      <c r="D3801" t="s">
        <v>58</v>
      </c>
      <c r="E3801" t="s">
        <v>24161</v>
      </c>
      <c r="F3801">
        <v>199</v>
      </c>
      <c r="G3801" t="s">
        <v>7139</v>
      </c>
      <c r="H3801" t="s">
        <v>18283</v>
      </c>
      <c r="I3801" s="4" t="s">
        <v>24161</v>
      </c>
      <c r="J3801" s="4" t="s">
        <v>24161</v>
      </c>
      <c r="K3801">
        <v>8.4</v>
      </c>
      <c r="L3801">
        <v>1.33</v>
      </c>
      <c r="M3801" t="s">
        <v>2765</v>
      </c>
      <c r="N3801" t="s">
        <v>24161</v>
      </c>
      <c r="O3801" t="s">
        <v>24161</v>
      </c>
      <c r="P3801" t="s">
        <v>782</v>
      </c>
      <c r="Q3801">
        <v>662</v>
      </c>
      <c r="R3801" t="s">
        <v>18281</v>
      </c>
      <c r="S3801">
        <v>517</v>
      </c>
      <c r="T3801" t="s">
        <v>18282</v>
      </c>
      <c r="U3801">
        <v>505</v>
      </c>
      <c r="V3801">
        <v>0</v>
      </c>
      <c r="W3801">
        <v>2667</v>
      </c>
      <c r="X3801">
        <v>0</v>
      </c>
      <c r="Y3801">
        <v>14251</v>
      </c>
      <c r="Z3801">
        <v>2</v>
      </c>
      <c r="AA3801">
        <v>74</v>
      </c>
      <c r="AB3801" t="s">
        <v>18284</v>
      </c>
    </row>
    <row r="3802" spans="1:28" x14ac:dyDescent="0.3">
      <c r="A3802" s="4" t="s">
        <v>18286</v>
      </c>
      <c r="B3802" t="s">
        <v>67</v>
      </c>
      <c r="C3802" t="s">
        <v>68</v>
      </c>
      <c r="D3802" t="s">
        <v>58</v>
      </c>
      <c r="E3802">
        <v>2014</v>
      </c>
      <c r="F3802">
        <v>103</v>
      </c>
      <c r="G3802" t="s">
        <v>154</v>
      </c>
      <c r="H3802" t="s">
        <v>24161</v>
      </c>
      <c r="I3802" s="4">
        <v>4500000</v>
      </c>
      <c r="J3802" s="4">
        <v>8691</v>
      </c>
      <c r="K3802">
        <v>5.8</v>
      </c>
      <c r="L3802" t="s">
        <v>24161</v>
      </c>
      <c r="M3802" t="s">
        <v>612</v>
      </c>
      <c r="N3802" t="s">
        <v>16385</v>
      </c>
      <c r="O3802">
        <v>249</v>
      </c>
      <c r="P3802" t="s">
        <v>6430</v>
      </c>
      <c r="Q3802">
        <v>2000</v>
      </c>
      <c r="R3802" t="s">
        <v>18285</v>
      </c>
      <c r="S3802">
        <v>298</v>
      </c>
      <c r="T3802" t="s">
        <v>18287</v>
      </c>
      <c r="U3802">
        <v>261</v>
      </c>
      <c r="V3802">
        <v>0</v>
      </c>
      <c r="W3802">
        <v>3089</v>
      </c>
      <c r="X3802">
        <v>1</v>
      </c>
      <c r="Y3802">
        <v>4952</v>
      </c>
      <c r="Z3802">
        <v>29</v>
      </c>
      <c r="AA3802">
        <v>32</v>
      </c>
      <c r="AB3802" t="s">
        <v>18288</v>
      </c>
    </row>
    <row r="3803" spans="1:28" x14ac:dyDescent="0.3">
      <c r="A3803" s="4" t="s">
        <v>18290</v>
      </c>
      <c r="B3803" t="s">
        <v>67</v>
      </c>
      <c r="C3803" t="s">
        <v>86</v>
      </c>
      <c r="D3803" t="s">
        <v>58</v>
      </c>
      <c r="E3803">
        <v>2012</v>
      </c>
      <c r="F3803">
        <v>112</v>
      </c>
      <c r="G3803" t="s">
        <v>15086</v>
      </c>
      <c r="H3803" t="s">
        <v>18291</v>
      </c>
      <c r="I3803" s="4">
        <v>3000000</v>
      </c>
      <c r="J3803" s="4">
        <v>26345</v>
      </c>
      <c r="K3803">
        <v>6.1</v>
      </c>
      <c r="L3803">
        <v>2.35</v>
      </c>
      <c r="M3803" t="s">
        <v>612</v>
      </c>
      <c r="N3803" t="s">
        <v>18289</v>
      </c>
      <c r="O3803">
        <v>63</v>
      </c>
      <c r="P3803" t="s">
        <v>621</v>
      </c>
      <c r="Q3803">
        <v>2000</v>
      </c>
      <c r="R3803" t="s">
        <v>417</v>
      </c>
      <c r="S3803">
        <v>1000</v>
      </c>
      <c r="T3803" t="s">
        <v>3045</v>
      </c>
      <c r="U3803">
        <v>422</v>
      </c>
      <c r="V3803">
        <v>0</v>
      </c>
      <c r="W3803">
        <v>4810</v>
      </c>
      <c r="X3803">
        <v>4</v>
      </c>
      <c r="Y3803">
        <v>16445</v>
      </c>
      <c r="Z3803">
        <v>111</v>
      </c>
      <c r="AA3803">
        <v>99</v>
      </c>
      <c r="AB3803" t="s">
        <v>18292</v>
      </c>
    </row>
    <row r="3804" spans="1:28" x14ac:dyDescent="0.3">
      <c r="A3804" s="4" t="s">
        <v>18294</v>
      </c>
      <c r="B3804" t="s">
        <v>67</v>
      </c>
      <c r="C3804" t="s">
        <v>86</v>
      </c>
      <c r="D3804" t="s">
        <v>58</v>
      </c>
      <c r="E3804">
        <v>2000</v>
      </c>
      <c r="F3804">
        <v>89</v>
      </c>
      <c r="G3804" t="s">
        <v>1550</v>
      </c>
      <c r="H3804" t="s">
        <v>18296</v>
      </c>
      <c r="I3804" s="4" t="s">
        <v>24161</v>
      </c>
      <c r="J3804" s="4">
        <v>6940281</v>
      </c>
      <c r="K3804">
        <v>7.3</v>
      </c>
      <c r="L3804">
        <v>2.35</v>
      </c>
      <c r="M3804" t="s">
        <v>612</v>
      </c>
      <c r="N3804" t="s">
        <v>11332</v>
      </c>
      <c r="O3804">
        <v>143</v>
      </c>
      <c r="P3804" t="s">
        <v>417</v>
      </c>
      <c r="Q3804">
        <v>1000</v>
      </c>
      <c r="R3804" t="s">
        <v>18293</v>
      </c>
      <c r="S3804">
        <v>146</v>
      </c>
      <c r="T3804" t="s">
        <v>18295</v>
      </c>
      <c r="U3804">
        <v>100</v>
      </c>
      <c r="V3804">
        <v>0</v>
      </c>
      <c r="W3804">
        <v>1291</v>
      </c>
      <c r="X3804">
        <v>6</v>
      </c>
      <c r="Y3804">
        <v>43135</v>
      </c>
      <c r="Z3804">
        <v>149</v>
      </c>
      <c r="AA3804">
        <v>346</v>
      </c>
      <c r="AB3804" t="s">
        <v>18297</v>
      </c>
    </row>
    <row r="3805" spans="1:28" x14ac:dyDescent="0.3">
      <c r="A3805" s="4" t="s">
        <v>18299</v>
      </c>
      <c r="B3805" t="s">
        <v>12439</v>
      </c>
      <c r="C3805" t="s">
        <v>12440</v>
      </c>
      <c r="D3805" t="s">
        <v>58</v>
      </c>
      <c r="E3805">
        <v>2010</v>
      </c>
      <c r="F3805">
        <v>124</v>
      </c>
      <c r="G3805" t="s">
        <v>491</v>
      </c>
      <c r="H3805" t="s">
        <v>18301</v>
      </c>
      <c r="I3805" s="4" t="s">
        <v>24161</v>
      </c>
      <c r="J3805" s="4">
        <v>188870</v>
      </c>
      <c r="K3805">
        <v>6.7</v>
      </c>
      <c r="L3805">
        <v>2.35</v>
      </c>
      <c r="M3805" t="s">
        <v>612</v>
      </c>
      <c r="N3805" t="s">
        <v>2372</v>
      </c>
      <c r="O3805">
        <v>79</v>
      </c>
      <c r="P3805" t="s">
        <v>18298</v>
      </c>
      <c r="Q3805">
        <v>309</v>
      </c>
      <c r="R3805" t="s">
        <v>5555</v>
      </c>
      <c r="S3805">
        <v>254</v>
      </c>
      <c r="T3805" t="s">
        <v>18300</v>
      </c>
      <c r="U3805">
        <v>93</v>
      </c>
      <c r="V3805">
        <v>0</v>
      </c>
      <c r="W3805">
        <v>857</v>
      </c>
      <c r="X3805">
        <v>1</v>
      </c>
      <c r="Y3805">
        <v>13443</v>
      </c>
      <c r="Z3805">
        <v>90</v>
      </c>
      <c r="AA3805">
        <v>25</v>
      </c>
      <c r="AB3805" t="s">
        <v>18302</v>
      </c>
    </row>
    <row r="3806" spans="1:28" x14ac:dyDescent="0.3">
      <c r="A3806" s="4" t="s">
        <v>18304</v>
      </c>
      <c r="B3806" t="s">
        <v>67</v>
      </c>
      <c r="C3806" t="s">
        <v>206</v>
      </c>
      <c r="D3806" t="s">
        <v>58</v>
      </c>
      <c r="E3806">
        <v>2002</v>
      </c>
      <c r="F3806">
        <v>101</v>
      </c>
      <c r="G3806" t="s">
        <v>7139</v>
      </c>
      <c r="H3806" t="s">
        <v>18306</v>
      </c>
      <c r="I3806" s="4">
        <v>6000000</v>
      </c>
      <c r="J3806" s="4">
        <v>20772796</v>
      </c>
      <c r="K3806">
        <v>7.6</v>
      </c>
      <c r="L3806">
        <v>2.35</v>
      </c>
      <c r="M3806" t="s">
        <v>69</v>
      </c>
      <c r="N3806" t="s">
        <v>8535</v>
      </c>
      <c r="O3806">
        <v>51</v>
      </c>
      <c r="P3806" t="s">
        <v>7456</v>
      </c>
      <c r="Q3806">
        <v>446</v>
      </c>
      <c r="R3806" t="s">
        <v>18303</v>
      </c>
      <c r="S3806">
        <v>20</v>
      </c>
      <c r="T3806" t="s">
        <v>18305</v>
      </c>
      <c r="U3806">
        <v>8</v>
      </c>
      <c r="V3806">
        <v>0</v>
      </c>
      <c r="W3806">
        <v>497</v>
      </c>
      <c r="X3806">
        <v>1</v>
      </c>
      <c r="Y3806">
        <v>34232</v>
      </c>
      <c r="Z3806">
        <v>149</v>
      </c>
      <c r="AA3806">
        <v>346</v>
      </c>
      <c r="AB3806" t="s">
        <v>18307</v>
      </c>
    </row>
    <row r="3807" spans="1:28" x14ac:dyDescent="0.3">
      <c r="A3807" s="4" t="s">
        <v>18310</v>
      </c>
      <c r="B3807" t="s">
        <v>5611</v>
      </c>
      <c r="C3807" t="s">
        <v>5612</v>
      </c>
      <c r="D3807" t="s">
        <v>58</v>
      </c>
      <c r="E3807">
        <v>2009</v>
      </c>
      <c r="F3807">
        <v>133</v>
      </c>
      <c r="G3807" t="s">
        <v>2545</v>
      </c>
      <c r="H3807" t="s">
        <v>18312</v>
      </c>
      <c r="I3807" s="4">
        <v>150000000</v>
      </c>
      <c r="J3807" s="4">
        <v>199228</v>
      </c>
      <c r="K3807">
        <v>7.2</v>
      </c>
      <c r="L3807">
        <v>2.35</v>
      </c>
      <c r="M3807" t="s">
        <v>24161</v>
      </c>
      <c r="N3807" t="s">
        <v>18308</v>
      </c>
      <c r="O3807">
        <v>12</v>
      </c>
      <c r="P3807" t="s">
        <v>18309</v>
      </c>
      <c r="Q3807">
        <v>464</v>
      </c>
      <c r="R3807" t="s">
        <v>17448</v>
      </c>
      <c r="S3807">
        <v>374</v>
      </c>
      <c r="T3807" t="s">
        <v>18311</v>
      </c>
      <c r="U3807">
        <v>106</v>
      </c>
      <c r="V3807">
        <v>504</v>
      </c>
      <c r="W3807">
        <v>1045</v>
      </c>
      <c r="X3807">
        <v>0</v>
      </c>
      <c r="Y3807">
        <v>7295</v>
      </c>
      <c r="Z3807">
        <v>12</v>
      </c>
      <c r="AA3807">
        <v>49</v>
      </c>
      <c r="AB3807" t="s">
        <v>18313</v>
      </c>
    </row>
    <row r="3808" spans="1:28" x14ac:dyDescent="0.3">
      <c r="A3808" s="4" t="s">
        <v>18317</v>
      </c>
      <c r="B3808" t="s">
        <v>8719</v>
      </c>
      <c r="C3808" t="s">
        <v>8734</v>
      </c>
      <c r="D3808" t="s">
        <v>58</v>
      </c>
      <c r="E3808">
        <v>2009</v>
      </c>
      <c r="F3808">
        <v>112</v>
      </c>
      <c r="G3808" t="s">
        <v>5037</v>
      </c>
      <c r="H3808" t="s">
        <v>18319</v>
      </c>
      <c r="I3808" s="4">
        <v>4500000</v>
      </c>
      <c r="J3808" s="4" t="s">
        <v>24161</v>
      </c>
      <c r="K3808">
        <v>6.2</v>
      </c>
      <c r="L3808">
        <v>2.35</v>
      </c>
      <c r="M3808" t="s">
        <v>24161</v>
      </c>
      <c r="N3808" t="s">
        <v>18314</v>
      </c>
      <c r="O3808">
        <v>0</v>
      </c>
      <c r="P3808" t="s">
        <v>18316</v>
      </c>
      <c r="Q3808">
        <v>29</v>
      </c>
      <c r="R3808" t="s">
        <v>18315</v>
      </c>
      <c r="S3808">
        <v>9</v>
      </c>
      <c r="T3808" t="s">
        <v>18318</v>
      </c>
      <c r="U3808">
        <v>7</v>
      </c>
      <c r="V3808">
        <v>2000</v>
      </c>
      <c r="W3808">
        <v>61</v>
      </c>
      <c r="X3808">
        <v>0</v>
      </c>
      <c r="Y3808">
        <v>15780</v>
      </c>
      <c r="Z3808">
        <v>64</v>
      </c>
      <c r="AA3808">
        <v>62</v>
      </c>
      <c r="AB3808" t="s">
        <v>18320</v>
      </c>
    </row>
    <row r="3809" spans="1:28" x14ac:dyDescent="0.3">
      <c r="A3809" s="4" t="s">
        <v>18321</v>
      </c>
      <c r="B3809" t="s">
        <v>67</v>
      </c>
      <c r="C3809" t="s">
        <v>68</v>
      </c>
      <c r="D3809" t="s">
        <v>58</v>
      </c>
      <c r="E3809">
        <v>2006</v>
      </c>
      <c r="F3809">
        <v>98</v>
      </c>
      <c r="G3809" t="s">
        <v>3039</v>
      </c>
      <c r="H3809" t="s">
        <v>18322</v>
      </c>
      <c r="I3809" s="4">
        <v>4200000</v>
      </c>
      <c r="J3809" s="4" t="s">
        <v>24161</v>
      </c>
      <c r="K3809">
        <v>5.2</v>
      </c>
      <c r="L3809">
        <v>1.33</v>
      </c>
      <c r="M3809" t="s">
        <v>2765</v>
      </c>
      <c r="N3809" t="s">
        <v>4076</v>
      </c>
      <c r="O3809">
        <v>197</v>
      </c>
      <c r="P3809" t="s">
        <v>10872</v>
      </c>
      <c r="Q3809">
        <v>755</v>
      </c>
      <c r="R3809" t="s">
        <v>11863</v>
      </c>
      <c r="S3809">
        <v>632</v>
      </c>
      <c r="T3809" t="s">
        <v>16719</v>
      </c>
      <c r="U3809">
        <v>578</v>
      </c>
      <c r="V3809">
        <v>0</v>
      </c>
      <c r="W3809">
        <v>2553</v>
      </c>
      <c r="X3809">
        <v>0</v>
      </c>
      <c r="Y3809">
        <v>59254</v>
      </c>
      <c r="Z3809">
        <v>57</v>
      </c>
      <c r="AA3809">
        <v>726</v>
      </c>
      <c r="AB3809" t="s">
        <v>18323</v>
      </c>
    </row>
    <row r="3810" spans="1:28" x14ac:dyDescent="0.3">
      <c r="A3810" s="4" t="s">
        <v>24135</v>
      </c>
      <c r="B3810" t="s">
        <v>67</v>
      </c>
      <c r="C3810" t="s">
        <v>68</v>
      </c>
      <c r="D3810" t="s">
        <v>58</v>
      </c>
      <c r="E3810" t="s">
        <v>24161</v>
      </c>
      <c r="F3810">
        <v>60</v>
      </c>
      <c r="G3810" t="s">
        <v>1954</v>
      </c>
      <c r="H3810" t="s">
        <v>18324</v>
      </c>
      <c r="I3810" s="4" t="s">
        <v>24161</v>
      </c>
      <c r="J3810" s="4" t="s">
        <v>24161</v>
      </c>
      <c r="K3810">
        <v>8.1</v>
      </c>
      <c r="L3810">
        <v>16</v>
      </c>
      <c r="M3810" t="s">
        <v>24161</v>
      </c>
      <c r="N3810" t="s">
        <v>24161</v>
      </c>
      <c r="O3810" t="s">
        <v>24161</v>
      </c>
      <c r="P3810" t="s">
        <v>2746</v>
      </c>
      <c r="Q3810">
        <v>1000</v>
      </c>
      <c r="R3810" t="s">
        <v>7004</v>
      </c>
      <c r="S3810">
        <v>557</v>
      </c>
      <c r="T3810" t="s">
        <v>4770</v>
      </c>
      <c r="U3810">
        <v>551</v>
      </c>
      <c r="V3810">
        <v>0</v>
      </c>
      <c r="W3810">
        <v>3026</v>
      </c>
      <c r="X3810">
        <v>0</v>
      </c>
      <c r="Y3810">
        <v>3673</v>
      </c>
      <c r="Z3810">
        <v>8</v>
      </c>
      <c r="AA3810">
        <v>23</v>
      </c>
      <c r="AB3810" t="s">
        <v>18325</v>
      </c>
    </row>
    <row r="3811" spans="1:28" x14ac:dyDescent="0.3">
      <c r="A3811" s="4" t="s">
        <v>18326</v>
      </c>
      <c r="B3811" t="s">
        <v>67</v>
      </c>
      <c r="C3811" t="s">
        <v>86</v>
      </c>
      <c r="D3811" t="s">
        <v>58</v>
      </c>
      <c r="E3811">
        <v>1997</v>
      </c>
      <c r="F3811">
        <v>93</v>
      </c>
      <c r="G3811" t="s">
        <v>2545</v>
      </c>
      <c r="H3811" t="s">
        <v>18327</v>
      </c>
      <c r="I3811" s="4" t="s">
        <v>24161</v>
      </c>
      <c r="J3811" s="4">
        <v>2542264</v>
      </c>
      <c r="K3811">
        <v>7.1</v>
      </c>
      <c r="L3811">
        <v>1.85</v>
      </c>
      <c r="M3811" t="s">
        <v>69</v>
      </c>
      <c r="N3811" t="s">
        <v>15224</v>
      </c>
      <c r="O3811">
        <v>23</v>
      </c>
      <c r="P3811" t="s">
        <v>12932</v>
      </c>
      <c r="Q3811">
        <v>471</v>
      </c>
      <c r="R3811" t="s">
        <v>3617</v>
      </c>
      <c r="S3811">
        <v>232</v>
      </c>
      <c r="T3811" t="s">
        <v>15621</v>
      </c>
      <c r="U3811">
        <v>130</v>
      </c>
      <c r="V3811">
        <v>61</v>
      </c>
      <c r="W3811">
        <v>938</v>
      </c>
      <c r="X3811">
        <v>1</v>
      </c>
      <c r="Y3811">
        <v>3407</v>
      </c>
      <c r="Z3811">
        <v>50</v>
      </c>
      <c r="AA3811">
        <v>48</v>
      </c>
      <c r="AB3811" t="s">
        <v>18328</v>
      </c>
    </row>
    <row r="3812" spans="1:28" x14ac:dyDescent="0.3">
      <c r="A3812" s="4" t="s">
        <v>18331</v>
      </c>
      <c r="B3812" t="s">
        <v>5641</v>
      </c>
      <c r="C3812" t="s">
        <v>7165</v>
      </c>
      <c r="D3812" t="s">
        <v>58</v>
      </c>
      <c r="E3812">
        <v>2004</v>
      </c>
      <c r="F3812">
        <v>104</v>
      </c>
      <c r="G3812" t="s">
        <v>18330</v>
      </c>
      <c r="H3812" t="s">
        <v>18333</v>
      </c>
      <c r="I3812" s="4">
        <v>4200000</v>
      </c>
      <c r="J3812" s="4">
        <v>1487477</v>
      </c>
      <c r="K3812">
        <v>6.5</v>
      </c>
      <c r="L3812">
        <v>1.85</v>
      </c>
      <c r="M3812" t="s">
        <v>612</v>
      </c>
      <c r="N3812" t="s">
        <v>2175</v>
      </c>
      <c r="O3812">
        <v>335</v>
      </c>
      <c r="P3812" t="s">
        <v>8737</v>
      </c>
      <c r="Q3812">
        <v>114</v>
      </c>
      <c r="R3812" t="s">
        <v>18329</v>
      </c>
      <c r="S3812">
        <v>28</v>
      </c>
      <c r="T3812" t="s">
        <v>18332</v>
      </c>
      <c r="U3812">
        <v>16</v>
      </c>
      <c r="V3812">
        <v>0</v>
      </c>
      <c r="W3812">
        <v>206</v>
      </c>
      <c r="X3812">
        <v>0</v>
      </c>
      <c r="Y3812">
        <v>47097</v>
      </c>
      <c r="Z3812">
        <v>232</v>
      </c>
      <c r="AA3812">
        <v>310</v>
      </c>
      <c r="AB3812" t="s">
        <v>18334</v>
      </c>
    </row>
    <row r="3813" spans="1:28" x14ac:dyDescent="0.3">
      <c r="A3813" s="4" t="s">
        <v>18335</v>
      </c>
      <c r="B3813" t="s">
        <v>67</v>
      </c>
      <c r="C3813" t="s">
        <v>86</v>
      </c>
      <c r="D3813" t="s">
        <v>58</v>
      </c>
      <c r="E3813">
        <v>1992</v>
      </c>
      <c r="F3813">
        <v>112</v>
      </c>
      <c r="G3813" t="s">
        <v>5278</v>
      </c>
      <c r="H3813" t="s">
        <v>18336</v>
      </c>
      <c r="I3813" s="4">
        <v>2300000</v>
      </c>
      <c r="J3813" s="4">
        <v>62549000</v>
      </c>
      <c r="K3813">
        <v>7.3</v>
      </c>
      <c r="L3813">
        <v>2.35</v>
      </c>
      <c r="M3813" t="s">
        <v>612</v>
      </c>
      <c r="N3813" t="s">
        <v>5055</v>
      </c>
      <c r="O3813">
        <v>277</v>
      </c>
      <c r="P3813" t="s">
        <v>420</v>
      </c>
      <c r="Q3813">
        <v>1000</v>
      </c>
      <c r="R3813" t="s">
        <v>4775</v>
      </c>
      <c r="S3813">
        <v>530</v>
      </c>
      <c r="T3813" t="s">
        <v>3469</v>
      </c>
      <c r="U3813">
        <v>327</v>
      </c>
      <c r="V3813">
        <v>0</v>
      </c>
      <c r="W3813">
        <v>2412</v>
      </c>
      <c r="X3813">
        <v>0</v>
      </c>
      <c r="Y3813">
        <v>41361</v>
      </c>
      <c r="Z3813">
        <v>63</v>
      </c>
      <c r="AA3813">
        <v>148</v>
      </c>
      <c r="AB3813" t="s">
        <v>18337</v>
      </c>
    </row>
    <row r="3814" spans="1:28" x14ac:dyDescent="0.3">
      <c r="A3814" s="4" t="s">
        <v>18340</v>
      </c>
      <c r="B3814" t="s">
        <v>67</v>
      </c>
      <c r="C3814" t="s">
        <v>295</v>
      </c>
      <c r="D3814" t="s">
        <v>58</v>
      </c>
      <c r="E3814">
        <v>1981</v>
      </c>
      <c r="F3814">
        <v>94</v>
      </c>
      <c r="G3814" t="s">
        <v>10</v>
      </c>
      <c r="H3814" t="s">
        <v>18342</v>
      </c>
      <c r="I3814" s="4">
        <v>4000000</v>
      </c>
      <c r="J3814" s="4">
        <v>105500000</v>
      </c>
      <c r="K3814">
        <v>6.2</v>
      </c>
      <c r="L3814">
        <v>1.85</v>
      </c>
      <c r="M3814" t="s">
        <v>612</v>
      </c>
      <c r="N3814" t="s">
        <v>11239</v>
      </c>
      <c r="O3814">
        <v>84</v>
      </c>
      <c r="P3814" t="s">
        <v>18339</v>
      </c>
      <c r="Q3814">
        <v>110</v>
      </c>
      <c r="R3814" t="s">
        <v>18338</v>
      </c>
      <c r="S3814">
        <v>95</v>
      </c>
      <c r="T3814" t="s">
        <v>18341</v>
      </c>
      <c r="U3814">
        <v>95</v>
      </c>
      <c r="V3814">
        <v>0</v>
      </c>
      <c r="W3814">
        <v>582</v>
      </c>
      <c r="X3814">
        <v>0</v>
      </c>
      <c r="Y3814">
        <v>31260</v>
      </c>
      <c r="Z3814">
        <v>75</v>
      </c>
      <c r="AA3814">
        <v>152</v>
      </c>
      <c r="AB3814" t="s">
        <v>18343</v>
      </c>
    </row>
    <row r="3815" spans="1:28" x14ac:dyDescent="0.3">
      <c r="A3815" s="4" t="s">
        <v>18344</v>
      </c>
      <c r="B3815" t="s">
        <v>67</v>
      </c>
      <c r="C3815" t="s">
        <v>68</v>
      </c>
      <c r="D3815" t="s">
        <v>58</v>
      </c>
      <c r="E3815">
        <v>2009</v>
      </c>
      <c r="F3815">
        <v>90</v>
      </c>
      <c r="G3815" t="s">
        <v>23</v>
      </c>
      <c r="H3815" t="s">
        <v>18346</v>
      </c>
      <c r="I3815" s="4">
        <v>4000000</v>
      </c>
      <c r="J3815" s="4">
        <v>101055</v>
      </c>
      <c r="K3815">
        <v>5</v>
      </c>
      <c r="L3815">
        <v>2.35</v>
      </c>
      <c r="M3815" t="s">
        <v>612</v>
      </c>
      <c r="N3815" t="s">
        <v>2513</v>
      </c>
      <c r="O3815">
        <v>0</v>
      </c>
      <c r="P3815" t="s">
        <v>7944</v>
      </c>
      <c r="Q3815">
        <v>648</v>
      </c>
      <c r="R3815" t="s">
        <v>4508</v>
      </c>
      <c r="S3815">
        <v>529</v>
      </c>
      <c r="T3815" t="s">
        <v>18345</v>
      </c>
      <c r="U3815">
        <v>231</v>
      </c>
      <c r="V3815">
        <v>0</v>
      </c>
      <c r="W3815">
        <v>1951</v>
      </c>
      <c r="X3815">
        <v>0</v>
      </c>
      <c r="Y3815">
        <v>17478</v>
      </c>
      <c r="Z3815">
        <v>274</v>
      </c>
      <c r="AA3815">
        <v>159</v>
      </c>
      <c r="AB3815" t="s">
        <v>18347</v>
      </c>
    </row>
    <row r="3816" spans="1:28" x14ac:dyDescent="0.3">
      <c r="A3816" s="4" t="s">
        <v>18351</v>
      </c>
      <c r="B3816" t="s">
        <v>67</v>
      </c>
      <c r="C3816" t="s">
        <v>68</v>
      </c>
      <c r="D3816" t="s">
        <v>24160</v>
      </c>
      <c r="E3816">
        <v>1968</v>
      </c>
      <c r="F3816">
        <v>96</v>
      </c>
      <c r="G3816" t="s">
        <v>18349</v>
      </c>
      <c r="H3816" t="s">
        <v>18353</v>
      </c>
      <c r="I3816" s="4">
        <v>114000</v>
      </c>
      <c r="J3816" s="4" t="s">
        <v>24161</v>
      </c>
      <c r="K3816">
        <v>8</v>
      </c>
      <c r="L3816">
        <v>1.85</v>
      </c>
      <c r="M3816" t="s">
        <v>5613</v>
      </c>
      <c r="N3816" t="s">
        <v>2513</v>
      </c>
      <c r="O3816">
        <v>0</v>
      </c>
      <c r="P3816" t="s">
        <v>18350</v>
      </c>
      <c r="Q3816">
        <v>125</v>
      </c>
      <c r="R3816" t="s">
        <v>18348</v>
      </c>
      <c r="S3816">
        <v>108</v>
      </c>
      <c r="T3816" t="s">
        <v>18352</v>
      </c>
      <c r="U3816">
        <v>56</v>
      </c>
      <c r="V3816">
        <v>0</v>
      </c>
      <c r="W3816">
        <v>403</v>
      </c>
      <c r="X3816">
        <v>5</v>
      </c>
      <c r="Y3816">
        <v>87978</v>
      </c>
      <c r="Z3816">
        <v>284</v>
      </c>
      <c r="AA3816">
        <v>580</v>
      </c>
      <c r="AB3816" t="s">
        <v>18354</v>
      </c>
    </row>
    <row r="3817" spans="1:28" x14ac:dyDescent="0.3">
      <c r="A3817" s="4" t="s">
        <v>18355</v>
      </c>
      <c r="B3817" t="s">
        <v>67</v>
      </c>
      <c r="C3817" t="s">
        <v>68</v>
      </c>
      <c r="D3817" t="s">
        <v>58</v>
      </c>
      <c r="E3817">
        <v>2003</v>
      </c>
      <c r="F3817">
        <v>101</v>
      </c>
      <c r="G3817" t="s">
        <v>19</v>
      </c>
      <c r="H3817" t="s">
        <v>18357</v>
      </c>
      <c r="I3817" s="4">
        <v>4000000</v>
      </c>
      <c r="J3817" s="4">
        <v>44566004</v>
      </c>
      <c r="K3817">
        <v>7.8</v>
      </c>
      <c r="L3817">
        <v>1.85</v>
      </c>
      <c r="M3817" t="s">
        <v>612</v>
      </c>
      <c r="N3817" t="s">
        <v>6720</v>
      </c>
      <c r="O3817">
        <v>0</v>
      </c>
      <c r="P3817" t="s">
        <v>127</v>
      </c>
      <c r="Q3817">
        <v>19000</v>
      </c>
      <c r="R3817" t="s">
        <v>574</v>
      </c>
      <c r="S3817">
        <v>13000</v>
      </c>
      <c r="T3817" t="s">
        <v>18356</v>
      </c>
      <c r="U3817">
        <v>11</v>
      </c>
      <c r="V3817">
        <v>17000</v>
      </c>
      <c r="W3817">
        <v>32015</v>
      </c>
      <c r="X3817">
        <v>0</v>
      </c>
      <c r="Y3817">
        <v>321283</v>
      </c>
      <c r="Z3817">
        <v>265</v>
      </c>
      <c r="AA3817">
        <v>1848</v>
      </c>
      <c r="AB3817" t="s">
        <v>18358</v>
      </c>
    </row>
    <row r="3818" spans="1:28" x14ac:dyDescent="0.3">
      <c r="A3818" s="4" t="s">
        <v>18359</v>
      </c>
      <c r="B3818" t="s">
        <v>67</v>
      </c>
      <c r="C3818" t="s">
        <v>68</v>
      </c>
      <c r="D3818" t="s">
        <v>58</v>
      </c>
      <c r="E3818">
        <v>1977</v>
      </c>
      <c r="F3818">
        <v>93</v>
      </c>
      <c r="G3818" t="s">
        <v>1700</v>
      </c>
      <c r="H3818" t="s">
        <v>18360</v>
      </c>
      <c r="I3818" s="4">
        <v>4000000</v>
      </c>
      <c r="J3818" s="4">
        <v>39200000</v>
      </c>
      <c r="K3818">
        <v>8.1</v>
      </c>
      <c r="L3818">
        <v>1.37</v>
      </c>
      <c r="M3818" t="s">
        <v>122</v>
      </c>
      <c r="N3818" t="s">
        <v>4013</v>
      </c>
      <c r="O3818">
        <v>11000</v>
      </c>
      <c r="P3818" t="s">
        <v>4013</v>
      </c>
      <c r="Q3818">
        <v>11000</v>
      </c>
      <c r="R3818" t="s">
        <v>6740</v>
      </c>
      <c r="S3818">
        <v>636</v>
      </c>
      <c r="T3818" t="s">
        <v>11547</v>
      </c>
      <c r="U3818">
        <v>629</v>
      </c>
      <c r="V3818">
        <v>0</v>
      </c>
      <c r="W3818">
        <v>12691</v>
      </c>
      <c r="X3818">
        <v>0</v>
      </c>
      <c r="Y3818">
        <v>192940</v>
      </c>
      <c r="Z3818">
        <v>154</v>
      </c>
      <c r="AA3818">
        <v>491</v>
      </c>
      <c r="AB3818" t="s">
        <v>18361</v>
      </c>
    </row>
    <row r="3819" spans="1:28" x14ac:dyDescent="0.3">
      <c r="A3819" s="4" t="s">
        <v>18365</v>
      </c>
      <c r="B3819" t="s">
        <v>67</v>
      </c>
      <c r="C3819" t="s">
        <v>68</v>
      </c>
      <c r="D3819" t="s">
        <v>58</v>
      </c>
      <c r="E3819">
        <v>1952</v>
      </c>
      <c r="F3819">
        <v>152</v>
      </c>
      <c r="G3819" t="s">
        <v>12708</v>
      </c>
      <c r="H3819" t="s">
        <v>18367</v>
      </c>
      <c r="I3819" s="4">
        <v>4000000</v>
      </c>
      <c r="J3819" s="4">
        <v>36000000</v>
      </c>
      <c r="K3819">
        <v>6.7</v>
      </c>
      <c r="L3819">
        <v>1.37</v>
      </c>
      <c r="M3819" t="s">
        <v>4835</v>
      </c>
      <c r="N3819" t="s">
        <v>18362</v>
      </c>
      <c r="O3819">
        <v>309</v>
      </c>
      <c r="P3819" t="s">
        <v>18364</v>
      </c>
      <c r="Q3819">
        <v>232</v>
      </c>
      <c r="R3819" t="s">
        <v>18363</v>
      </c>
      <c r="S3819">
        <v>178</v>
      </c>
      <c r="T3819" t="s">
        <v>18366</v>
      </c>
      <c r="U3819">
        <v>132</v>
      </c>
      <c r="V3819">
        <v>625</v>
      </c>
      <c r="W3819">
        <v>825</v>
      </c>
      <c r="X3819">
        <v>0</v>
      </c>
      <c r="Y3819">
        <v>9456</v>
      </c>
      <c r="Z3819">
        <v>44</v>
      </c>
      <c r="AA3819">
        <v>107</v>
      </c>
      <c r="AB3819" t="s">
        <v>18368</v>
      </c>
    </row>
    <row r="3820" spans="1:28" x14ac:dyDescent="0.3">
      <c r="A3820" s="4" t="s">
        <v>18369</v>
      </c>
      <c r="B3820" t="s">
        <v>67</v>
      </c>
      <c r="C3820" t="s">
        <v>68</v>
      </c>
      <c r="D3820" t="s">
        <v>58</v>
      </c>
      <c r="E3820">
        <v>2001</v>
      </c>
      <c r="F3820">
        <v>112</v>
      </c>
      <c r="G3820" t="s">
        <v>241</v>
      </c>
      <c r="H3820" t="s">
        <v>18371</v>
      </c>
      <c r="I3820" s="4">
        <v>4000000</v>
      </c>
      <c r="J3820" s="4">
        <v>31252964</v>
      </c>
      <c r="K3820">
        <v>7.1</v>
      </c>
      <c r="L3820">
        <v>2.35</v>
      </c>
      <c r="M3820" t="s">
        <v>612</v>
      </c>
      <c r="N3820" t="s">
        <v>152</v>
      </c>
      <c r="O3820">
        <v>395</v>
      </c>
      <c r="P3820" t="s">
        <v>490</v>
      </c>
      <c r="Q3820">
        <v>13000</v>
      </c>
      <c r="R3820" t="s">
        <v>3297</v>
      </c>
      <c r="S3820">
        <v>595</v>
      </c>
      <c r="T3820" t="s">
        <v>18370</v>
      </c>
      <c r="U3820">
        <v>80</v>
      </c>
      <c r="V3820">
        <v>0</v>
      </c>
      <c r="W3820">
        <v>13707</v>
      </c>
      <c r="X3820">
        <v>1</v>
      </c>
      <c r="Y3820">
        <v>71495</v>
      </c>
      <c r="Z3820">
        <v>153</v>
      </c>
      <c r="AA3820">
        <v>522</v>
      </c>
      <c r="AB3820" t="s">
        <v>18372</v>
      </c>
    </row>
    <row r="3821" spans="1:28" x14ac:dyDescent="0.3">
      <c r="A3821" s="4" t="s">
        <v>18374</v>
      </c>
      <c r="B3821" t="s">
        <v>67</v>
      </c>
      <c r="C3821" t="s">
        <v>68</v>
      </c>
      <c r="D3821" t="s">
        <v>58</v>
      </c>
      <c r="E3821">
        <v>2015</v>
      </c>
      <c r="F3821">
        <v>95</v>
      </c>
      <c r="G3821" t="s">
        <v>11548</v>
      </c>
      <c r="H3821" t="s">
        <v>18376</v>
      </c>
      <c r="I3821" s="4">
        <v>8500000</v>
      </c>
      <c r="J3821" s="4">
        <v>131175</v>
      </c>
      <c r="K3821">
        <v>5.6</v>
      </c>
      <c r="L3821">
        <v>2.35</v>
      </c>
      <c r="M3821" t="s">
        <v>69</v>
      </c>
      <c r="N3821" t="s">
        <v>18373</v>
      </c>
      <c r="O3821">
        <v>9</v>
      </c>
      <c r="P3821" t="s">
        <v>2163</v>
      </c>
      <c r="Q3821">
        <v>584</v>
      </c>
      <c r="R3821" t="s">
        <v>5353</v>
      </c>
      <c r="S3821">
        <v>430</v>
      </c>
      <c r="T3821" t="s">
        <v>18375</v>
      </c>
      <c r="U3821">
        <v>428</v>
      </c>
      <c r="V3821">
        <v>22000</v>
      </c>
      <c r="W3821">
        <v>1885</v>
      </c>
      <c r="X3821">
        <v>2</v>
      </c>
      <c r="Y3821">
        <v>30219</v>
      </c>
      <c r="Z3821">
        <v>256</v>
      </c>
      <c r="AA3821">
        <v>200</v>
      </c>
      <c r="AB3821" t="s">
        <v>18377</v>
      </c>
    </row>
    <row r="3822" spans="1:28" x14ac:dyDescent="0.3">
      <c r="A3822" s="4" t="s">
        <v>18379</v>
      </c>
      <c r="B3822" t="s">
        <v>67</v>
      </c>
      <c r="C3822" t="s">
        <v>68</v>
      </c>
      <c r="D3822" t="s">
        <v>58</v>
      </c>
      <c r="E3822">
        <v>1995</v>
      </c>
      <c r="F3822">
        <v>111</v>
      </c>
      <c r="G3822" t="s">
        <v>241</v>
      </c>
      <c r="H3822" t="s">
        <v>18380</v>
      </c>
      <c r="I3822" s="4">
        <v>3600000</v>
      </c>
      <c r="J3822" s="4">
        <v>31968347</v>
      </c>
      <c r="K3822">
        <v>7.6</v>
      </c>
      <c r="L3822">
        <v>1.66</v>
      </c>
      <c r="M3822" t="s">
        <v>612</v>
      </c>
      <c r="N3822" t="s">
        <v>18378</v>
      </c>
      <c r="O3822">
        <v>81</v>
      </c>
      <c r="P3822" t="s">
        <v>732</v>
      </c>
      <c r="Q3822">
        <v>12000</v>
      </c>
      <c r="R3822" t="s">
        <v>5371</v>
      </c>
      <c r="S3822">
        <v>898</v>
      </c>
      <c r="T3822" t="s">
        <v>6214</v>
      </c>
      <c r="U3822">
        <v>687</v>
      </c>
      <c r="V3822">
        <v>0</v>
      </c>
      <c r="W3822">
        <v>14823</v>
      </c>
      <c r="X3822">
        <v>0</v>
      </c>
      <c r="Y3822">
        <v>93894</v>
      </c>
      <c r="Z3822">
        <v>123</v>
      </c>
      <c r="AA3822">
        <v>286</v>
      </c>
      <c r="AB3822" t="s">
        <v>18381</v>
      </c>
    </row>
    <row r="3823" spans="1:28" x14ac:dyDescent="0.3">
      <c r="A3823" s="4" t="s">
        <v>18383</v>
      </c>
      <c r="B3823" t="s">
        <v>67</v>
      </c>
      <c r="C3823" t="s">
        <v>68</v>
      </c>
      <c r="D3823" t="s">
        <v>58</v>
      </c>
      <c r="E3823">
        <v>2013</v>
      </c>
      <c r="F3823">
        <v>86</v>
      </c>
      <c r="G3823" t="s">
        <v>7572</v>
      </c>
      <c r="H3823" t="s">
        <v>18384</v>
      </c>
      <c r="I3823" s="4">
        <v>4500000</v>
      </c>
      <c r="J3823" s="4" t="s">
        <v>24161</v>
      </c>
      <c r="K3823">
        <v>4.3</v>
      </c>
      <c r="L3823">
        <v>1.78</v>
      </c>
      <c r="M3823" t="s">
        <v>24161</v>
      </c>
      <c r="N3823" t="s">
        <v>18382</v>
      </c>
      <c r="O3823">
        <v>2</v>
      </c>
      <c r="P3823" t="s">
        <v>7154</v>
      </c>
      <c r="Q3823">
        <v>707</v>
      </c>
      <c r="R3823" t="s">
        <v>5436</v>
      </c>
      <c r="S3823">
        <v>619</v>
      </c>
      <c r="T3823" t="s">
        <v>5543</v>
      </c>
      <c r="U3823">
        <v>555</v>
      </c>
      <c r="V3823">
        <v>0</v>
      </c>
      <c r="W3823">
        <v>2634</v>
      </c>
      <c r="X3823">
        <v>0</v>
      </c>
      <c r="Y3823">
        <v>2806</v>
      </c>
      <c r="Z3823">
        <v>46</v>
      </c>
      <c r="AA3823">
        <v>11</v>
      </c>
      <c r="AB3823" t="s">
        <v>18385</v>
      </c>
    </row>
    <row r="3824" spans="1:28" x14ac:dyDescent="0.3">
      <c r="A3824" s="4" t="s">
        <v>18388</v>
      </c>
      <c r="B3824" t="s">
        <v>67</v>
      </c>
      <c r="C3824" t="s">
        <v>68</v>
      </c>
      <c r="D3824" t="s">
        <v>58</v>
      </c>
      <c r="E3824">
        <v>1974</v>
      </c>
      <c r="F3824">
        <v>105</v>
      </c>
      <c r="G3824" t="s">
        <v>1437</v>
      </c>
      <c r="H3824" t="s">
        <v>18389</v>
      </c>
      <c r="I3824" s="4">
        <v>4000000</v>
      </c>
      <c r="J3824" s="4" t="s">
        <v>24161</v>
      </c>
      <c r="K3824">
        <v>7.3</v>
      </c>
      <c r="L3824">
        <v>2.35</v>
      </c>
      <c r="M3824" t="s">
        <v>122</v>
      </c>
      <c r="N3824" t="s">
        <v>18386</v>
      </c>
      <c r="O3824">
        <v>0</v>
      </c>
      <c r="P3824" t="s">
        <v>2930</v>
      </c>
      <c r="Q3824">
        <v>597</v>
      </c>
      <c r="R3824" t="s">
        <v>18387</v>
      </c>
      <c r="S3824">
        <v>222</v>
      </c>
      <c r="T3824" t="s">
        <v>16827</v>
      </c>
      <c r="U3824">
        <v>116</v>
      </c>
      <c r="V3824">
        <v>661</v>
      </c>
      <c r="W3824">
        <v>1218</v>
      </c>
      <c r="X3824">
        <v>2</v>
      </c>
      <c r="Y3824">
        <v>9007</v>
      </c>
      <c r="Z3824">
        <v>34</v>
      </c>
      <c r="AA3824">
        <v>50</v>
      </c>
      <c r="AB3824" t="s">
        <v>18390</v>
      </c>
    </row>
    <row r="3825" spans="1:28" x14ac:dyDescent="0.3">
      <c r="A3825" s="4" t="s">
        <v>18391</v>
      </c>
      <c r="B3825" t="s">
        <v>67</v>
      </c>
      <c r="C3825" t="s">
        <v>68</v>
      </c>
      <c r="D3825" t="s">
        <v>58</v>
      </c>
      <c r="E3825">
        <v>2015</v>
      </c>
      <c r="F3825">
        <v>91</v>
      </c>
      <c r="G3825" t="s">
        <v>878</v>
      </c>
      <c r="H3825" t="s">
        <v>18393</v>
      </c>
      <c r="I3825" s="4">
        <v>4000000</v>
      </c>
      <c r="J3825" s="4">
        <v>35385560</v>
      </c>
      <c r="K3825">
        <v>4.5999999999999996</v>
      </c>
      <c r="L3825">
        <v>2.35</v>
      </c>
      <c r="M3825" t="s">
        <v>612</v>
      </c>
      <c r="N3825" t="s">
        <v>526</v>
      </c>
      <c r="O3825">
        <v>357</v>
      </c>
      <c r="P3825" t="s">
        <v>7830</v>
      </c>
      <c r="Q3825">
        <v>3000</v>
      </c>
      <c r="R3825" t="s">
        <v>4916</v>
      </c>
      <c r="S3825">
        <v>465</v>
      </c>
      <c r="T3825" t="s">
        <v>18392</v>
      </c>
      <c r="U3825">
        <v>326</v>
      </c>
      <c r="V3825">
        <v>8000</v>
      </c>
      <c r="W3825">
        <v>4807</v>
      </c>
      <c r="X3825">
        <v>1</v>
      </c>
      <c r="Y3825">
        <v>27198</v>
      </c>
      <c r="Z3825">
        <v>149</v>
      </c>
      <c r="AA3825">
        <v>131</v>
      </c>
      <c r="AB3825" t="s">
        <v>18394</v>
      </c>
    </row>
    <row r="3826" spans="1:28" x14ac:dyDescent="0.3">
      <c r="A3826" s="4" t="s">
        <v>18396</v>
      </c>
      <c r="B3826" t="s">
        <v>67</v>
      </c>
      <c r="C3826" t="s">
        <v>68</v>
      </c>
      <c r="D3826" t="s">
        <v>58</v>
      </c>
      <c r="E3826">
        <v>1956</v>
      </c>
      <c r="F3826">
        <v>105</v>
      </c>
      <c r="G3826" t="s">
        <v>241</v>
      </c>
      <c r="H3826" t="s">
        <v>18398</v>
      </c>
      <c r="I3826" s="4">
        <v>4000000</v>
      </c>
      <c r="J3826" s="4" t="s">
        <v>24161</v>
      </c>
      <c r="K3826">
        <v>6.8</v>
      </c>
      <c r="L3826">
        <v>2.35</v>
      </c>
      <c r="M3826" t="s">
        <v>6035</v>
      </c>
      <c r="N3826" t="s">
        <v>14794</v>
      </c>
      <c r="O3826">
        <v>82</v>
      </c>
      <c r="P3826" t="s">
        <v>17708</v>
      </c>
      <c r="Q3826">
        <v>746</v>
      </c>
      <c r="R3826" t="s">
        <v>18395</v>
      </c>
      <c r="S3826">
        <v>119</v>
      </c>
      <c r="T3826" t="s">
        <v>18397</v>
      </c>
      <c r="U3826">
        <v>69</v>
      </c>
      <c r="V3826">
        <v>283</v>
      </c>
      <c r="W3826">
        <v>986</v>
      </c>
      <c r="X3826">
        <v>0</v>
      </c>
      <c r="Y3826">
        <v>3102</v>
      </c>
      <c r="Z3826">
        <v>20</v>
      </c>
      <c r="AA3826">
        <v>35</v>
      </c>
      <c r="AB3826" t="s">
        <v>18399</v>
      </c>
    </row>
    <row r="3827" spans="1:28" x14ac:dyDescent="0.3">
      <c r="A3827" s="4" t="s">
        <v>18401</v>
      </c>
      <c r="B3827" t="s">
        <v>67</v>
      </c>
      <c r="C3827" t="s">
        <v>68</v>
      </c>
      <c r="D3827" t="s">
        <v>58</v>
      </c>
      <c r="E3827">
        <v>2010</v>
      </c>
      <c r="F3827">
        <v>106</v>
      </c>
      <c r="G3827" t="s">
        <v>2545</v>
      </c>
      <c r="H3827" t="s">
        <v>18402</v>
      </c>
      <c r="I3827" s="4">
        <v>3500000</v>
      </c>
      <c r="J3827" s="4">
        <v>20803237</v>
      </c>
      <c r="K3827">
        <v>7.1</v>
      </c>
      <c r="L3827">
        <v>1.85</v>
      </c>
      <c r="M3827" t="s">
        <v>612</v>
      </c>
      <c r="N3827" t="s">
        <v>18400</v>
      </c>
      <c r="O3827">
        <v>450</v>
      </c>
      <c r="P3827" t="s">
        <v>727</v>
      </c>
      <c r="Q3827">
        <v>14000</v>
      </c>
      <c r="R3827" t="s">
        <v>14292</v>
      </c>
      <c r="S3827">
        <v>3000</v>
      </c>
      <c r="T3827" t="s">
        <v>8412</v>
      </c>
      <c r="U3827">
        <v>712</v>
      </c>
      <c r="V3827">
        <v>16000</v>
      </c>
      <c r="W3827">
        <v>18645</v>
      </c>
      <c r="X3827">
        <v>1</v>
      </c>
      <c r="Y3827">
        <v>110616</v>
      </c>
      <c r="Z3827">
        <v>323</v>
      </c>
      <c r="AA3827">
        <v>291</v>
      </c>
      <c r="AB3827" t="s">
        <v>18403</v>
      </c>
    </row>
    <row r="3828" spans="1:28" x14ac:dyDescent="0.3">
      <c r="A3828" s="4" t="s">
        <v>18405</v>
      </c>
      <c r="B3828" t="s">
        <v>67</v>
      </c>
      <c r="C3828" t="s">
        <v>68</v>
      </c>
      <c r="D3828" t="s">
        <v>58</v>
      </c>
      <c r="E3828">
        <v>1988</v>
      </c>
      <c r="F3828">
        <v>93</v>
      </c>
      <c r="G3828" t="s">
        <v>4341</v>
      </c>
      <c r="H3828" t="s">
        <v>18407</v>
      </c>
      <c r="I3828" s="4">
        <v>4000000</v>
      </c>
      <c r="J3828" s="4">
        <v>13008928</v>
      </c>
      <c r="K3828">
        <v>7.3</v>
      </c>
      <c r="L3828">
        <v>2.35</v>
      </c>
      <c r="M3828" t="s">
        <v>612</v>
      </c>
      <c r="N3828" t="s">
        <v>5370</v>
      </c>
      <c r="O3828">
        <v>0</v>
      </c>
      <c r="P3828" t="s">
        <v>18404</v>
      </c>
      <c r="Q3828">
        <v>355</v>
      </c>
      <c r="R3828" t="s">
        <v>8057</v>
      </c>
      <c r="S3828">
        <v>151</v>
      </c>
      <c r="T3828" t="s">
        <v>18406</v>
      </c>
      <c r="U3828">
        <v>133</v>
      </c>
      <c r="V3828">
        <v>27000</v>
      </c>
      <c r="W3828">
        <v>837</v>
      </c>
      <c r="X3828">
        <v>0</v>
      </c>
      <c r="Y3828">
        <v>73501</v>
      </c>
      <c r="Z3828">
        <v>172</v>
      </c>
      <c r="AA3828">
        <v>333</v>
      </c>
      <c r="AB3828" t="s">
        <v>18408</v>
      </c>
    </row>
    <row r="3829" spans="1:28" x14ac:dyDescent="0.3">
      <c r="A3829" s="4" t="s">
        <v>18411</v>
      </c>
      <c r="B3829" t="s">
        <v>67</v>
      </c>
      <c r="C3829" t="s">
        <v>68</v>
      </c>
      <c r="D3829" t="s">
        <v>58</v>
      </c>
      <c r="E3829">
        <v>1963</v>
      </c>
      <c r="F3829">
        <v>172</v>
      </c>
      <c r="G3829" t="s">
        <v>18410</v>
      </c>
      <c r="H3829" t="s">
        <v>18413</v>
      </c>
      <c r="I3829" s="4">
        <v>4000000</v>
      </c>
      <c r="J3829" s="4" t="s">
        <v>24161</v>
      </c>
      <c r="K3829">
        <v>8.3000000000000007</v>
      </c>
      <c r="L3829">
        <v>2.35</v>
      </c>
      <c r="M3829" t="s">
        <v>6035</v>
      </c>
      <c r="N3829" t="s">
        <v>18409</v>
      </c>
      <c r="O3829">
        <v>120</v>
      </c>
      <c r="P3829" t="s">
        <v>1463</v>
      </c>
      <c r="Q3829">
        <v>773</v>
      </c>
      <c r="R3829" t="s">
        <v>10161</v>
      </c>
      <c r="S3829">
        <v>742</v>
      </c>
      <c r="T3829" t="s">
        <v>18412</v>
      </c>
      <c r="U3829">
        <v>145</v>
      </c>
      <c r="V3829">
        <v>8000</v>
      </c>
      <c r="W3829">
        <v>1785</v>
      </c>
      <c r="X3829">
        <v>0</v>
      </c>
      <c r="Y3829">
        <v>165638</v>
      </c>
      <c r="Z3829">
        <v>111</v>
      </c>
      <c r="AA3829">
        <v>301</v>
      </c>
      <c r="AB3829" t="s">
        <v>18414</v>
      </c>
    </row>
    <row r="3830" spans="1:28" x14ac:dyDescent="0.3">
      <c r="A3830" s="4" t="s">
        <v>18418</v>
      </c>
      <c r="B3830" t="s">
        <v>67</v>
      </c>
      <c r="C3830" t="s">
        <v>68</v>
      </c>
      <c r="D3830" t="s">
        <v>24160</v>
      </c>
      <c r="E3830">
        <v>2004</v>
      </c>
      <c r="F3830">
        <v>109</v>
      </c>
      <c r="G3830" t="s">
        <v>18416</v>
      </c>
      <c r="H3830" t="s">
        <v>18420</v>
      </c>
      <c r="I3830" s="4" t="s">
        <v>24161</v>
      </c>
      <c r="J3830" s="4">
        <v>10941801</v>
      </c>
      <c r="K3830">
        <v>5.4</v>
      </c>
      <c r="L3830">
        <v>1.85</v>
      </c>
      <c r="M3830" t="s">
        <v>5613</v>
      </c>
      <c r="N3830" t="s">
        <v>18415</v>
      </c>
      <c r="O3830">
        <v>0</v>
      </c>
      <c r="P3830" t="s">
        <v>18417</v>
      </c>
      <c r="Q3830">
        <v>847</v>
      </c>
      <c r="R3830" t="s">
        <v>10598</v>
      </c>
      <c r="S3830">
        <v>670</v>
      </c>
      <c r="T3830" t="s">
        <v>18419</v>
      </c>
      <c r="U3830">
        <v>428</v>
      </c>
      <c r="V3830">
        <v>2000</v>
      </c>
      <c r="W3830">
        <v>2649</v>
      </c>
      <c r="X3830">
        <v>0</v>
      </c>
      <c r="Y3830">
        <v>12059</v>
      </c>
      <c r="Z3830">
        <v>74</v>
      </c>
      <c r="AA3830">
        <v>486</v>
      </c>
      <c r="AB3830" t="s">
        <v>18421</v>
      </c>
    </row>
    <row r="3831" spans="1:28" x14ac:dyDescent="0.3">
      <c r="A3831" s="4" t="s">
        <v>18423</v>
      </c>
      <c r="B3831" t="s">
        <v>67</v>
      </c>
      <c r="C3831" t="s">
        <v>1487</v>
      </c>
      <c r="D3831" t="s">
        <v>58</v>
      </c>
      <c r="E3831">
        <v>2013</v>
      </c>
      <c r="F3831">
        <v>93</v>
      </c>
      <c r="G3831" t="s">
        <v>4393</v>
      </c>
      <c r="H3831" t="s">
        <v>18425</v>
      </c>
      <c r="I3831" s="4">
        <v>5000000</v>
      </c>
      <c r="J3831" s="4">
        <v>15152879</v>
      </c>
      <c r="K3831">
        <v>4</v>
      </c>
      <c r="L3831">
        <v>2.35</v>
      </c>
      <c r="M3831" t="s">
        <v>69</v>
      </c>
      <c r="N3831" t="s">
        <v>18422</v>
      </c>
      <c r="O3831">
        <v>8</v>
      </c>
      <c r="P3831" t="s">
        <v>5336</v>
      </c>
      <c r="Q3831">
        <v>45000</v>
      </c>
      <c r="R3831" t="s">
        <v>8142</v>
      </c>
      <c r="S3831">
        <v>541</v>
      </c>
      <c r="T3831" t="s">
        <v>18424</v>
      </c>
      <c r="U3831">
        <v>400</v>
      </c>
      <c r="V3831">
        <v>0</v>
      </c>
      <c r="W3831">
        <v>46868</v>
      </c>
      <c r="X3831">
        <v>0</v>
      </c>
      <c r="Y3831">
        <v>13506</v>
      </c>
      <c r="Z3831">
        <v>161</v>
      </c>
      <c r="AA3831">
        <v>68</v>
      </c>
      <c r="AB3831" t="s">
        <v>18426</v>
      </c>
    </row>
    <row r="3832" spans="1:28" x14ac:dyDescent="0.3">
      <c r="A3832" s="4" t="s">
        <v>18429</v>
      </c>
      <c r="B3832" t="s">
        <v>67</v>
      </c>
      <c r="C3832" t="s">
        <v>68</v>
      </c>
      <c r="D3832" t="s">
        <v>58</v>
      </c>
      <c r="E3832">
        <v>2014</v>
      </c>
      <c r="F3832">
        <v>165</v>
      </c>
      <c r="G3832" t="s">
        <v>19</v>
      </c>
      <c r="H3832" t="s">
        <v>18431</v>
      </c>
      <c r="I3832" s="4">
        <v>4000000</v>
      </c>
      <c r="J3832" s="4">
        <v>25359200</v>
      </c>
      <c r="K3832">
        <v>8</v>
      </c>
      <c r="L3832">
        <v>1.85</v>
      </c>
      <c r="M3832" t="s">
        <v>612</v>
      </c>
      <c r="N3832" t="s">
        <v>9147</v>
      </c>
      <c r="O3832">
        <v>0</v>
      </c>
      <c r="P3832" t="s">
        <v>18428</v>
      </c>
      <c r="Q3832">
        <v>230</v>
      </c>
      <c r="R3832" t="s">
        <v>18427</v>
      </c>
      <c r="S3832">
        <v>193</v>
      </c>
      <c r="T3832" t="s">
        <v>18430</v>
      </c>
      <c r="U3832">
        <v>127</v>
      </c>
      <c r="V3832">
        <v>92000</v>
      </c>
      <c r="W3832">
        <v>673</v>
      </c>
      <c r="X3832">
        <v>0</v>
      </c>
      <c r="Y3832">
        <v>266020</v>
      </c>
      <c r="Z3832">
        <v>548</v>
      </c>
      <c r="AA3832">
        <v>836</v>
      </c>
      <c r="AB3832" t="s">
        <v>18432</v>
      </c>
    </row>
    <row r="3833" spans="1:28" x14ac:dyDescent="0.3">
      <c r="A3833" s="4" t="s">
        <v>18433</v>
      </c>
      <c r="B3833" t="s">
        <v>67</v>
      </c>
      <c r="C3833" t="s">
        <v>86</v>
      </c>
      <c r="D3833" t="s">
        <v>58</v>
      </c>
      <c r="E3833">
        <v>2006</v>
      </c>
      <c r="F3833">
        <v>96</v>
      </c>
      <c r="G3833" t="s">
        <v>12455</v>
      </c>
      <c r="H3833" t="s">
        <v>18434</v>
      </c>
      <c r="I3833" s="4">
        <v>4000000</v>
      </c>
      <c r="J3833" s="4">
        <v>10515579</v>
      </c>
      <c r="K3833">
        <v>6.7</v>
      </c>
      <c r="L3833">
        <v>1.85</v>
      </c>
      <c r="M3833" t="s">
        <v>69</v>
      </c>
      <c r="N3833" t="s">
        <v>4013</v>
      </c>
      <c r="O3833">
        <v>11000</v>
      </c>
      <c r="P3833" t="s">
        <v>127</v>
      </c>
      <c r="Q3833">
        <v>19000</v>
      </c>
      <c r="R3833" t="s">
        <v>3615</v>
      </c>
      <c r="S3833">
        <v>427</v>
      </c>
      <c r="T3833" t="s">
        <v>14628</v>
      </c>
      <c r="U3833">
        <v>405</v>
      </c>
      <c r="V3833">
        <v>0</v>
      </c>
      <c r="W3833">
        <v>20132</v>
      </c>
      <c r="X3833">
        <v>0</v>
      </c>
      <c r="Y3833">
        <v>66840</v>
      </c>
      <c r="Z3833">
        <v>177</v>
      </c>
      <c r="AA3833">
        <v>248</v>
      </c>
      <c r="AB3833" t="s">
        <v>18435</v>
      </c>
    </row>
    <row r="3834" spans="1:28" x14ac:dyDescent="0.3">
      <c r="A3834" s="4" t="s">
        <v>18438</v>
      </c>
      <c r="B3834" t="s">
        <v>67</v>
      </c>
      <c r="C3834" t="s">
        <v>68</v>
      </c>
      <c r="D3834" t="s">
        <v>58</v>
      </c>
      <c r="E3834">
        <v>2001</v>
      </c>
      <c r="F3834">
        <v>93</v>
      </c>
      <c r="G3834" t="s">
        <v>10</v>
      </c>
      <c r="H3834" t="s">
        <v>18439</v>
      </c>
      <c r="I3834" s="4">
        <v>4000000</v>
      </c>
      <c r="J3834" s="4">
        <v>10097096</v>
      </c>
      <c r="K3834">
        <v>4.5999999999999996</v>
      </c>
      <c r="L3834">
        <v>1.85</v>
      </c>
      <c r="M3834" t="s">
        <v>612</v>
      </c>
      <c r="N3834" t="s">
        <v>18436</v>
      </c>
      <c r="O3834">
        <v>69</v>
      </c>
      <c r="P3834" t="s">
        <v>12405</v>
      </c>
      <c r="Q3834">
        <v>522</v>
      </c>
      <c r="R3834" t="s">
        <v>18437</v>
      </c>
      <c r="S3834">
        <v>231</v>
      </c>
      <c r="T3834" t="s">
        <v>18436</v>
      </c>
      <c r="U3834">
        <v>69</v>
      </c>
      <c r="V3834">
        <v>842</v>
      </c>
      <c r="W3834">
        <v>955</v>
      </c>
      <c r="X3834">
        <v>2</v>
      </c>
      <c r="Y3834">
        <v>5612</v>
      </c>
      <c r="Z3834">
        <v>27</v>
      </c>
      <c r="AA3834">
        <v>38</v>
      </c>
      <c r="AB3834" t="s">
        <v>18440</v>
      </c>
    </row>
    <row r="3835" spans="1:28" x14ac:dyDescent="0.3">
      <c r="A3835" s="4" t="s">
        <v>18441</v>
      </c>
      <c r="B3835" t="s">
        <v>67</v>
      </c>
      <c r="C3835" t="s">
        <v>68</v>
      </c>
      <c r="D3835" t="s">
        <v>58</v>
      </c>
      <c r="E3835">
        <v>2000</v>
      </c>
      <c r="F3835">
        <v>82</v>
      </c>
      <c r="G3835" t="s">
        <v>10</v>
      </c>
      <c r="H3835" t="s">
        <v>18442</v>
      </c>
      <c r="I3835" s="4">
        <v>6000000</v>
      </c>
      <c r="J3835" s="4">
        <v>9821335</v>
      </c>
      <c r="K3835">
        <v>4</v>
      </c>
      <c r="L3835">
        <v>1.85</v>
      </c>
      <c r="M3835" t="s">
        <v>612</v>
      </c>
      <c r="N3835" t="s">
        <v>18436</v>
      </c>
      <c r="O3835">
        <v>69</v>
      </c>
      <c r="P3835" t="s">
        <v>5451</v>
      </c>
      <c r="Q3835">
        <v>939</v>
      </c>
      <c r="R3835" t="s">
        <v>5269</v>
      </c>
      <c r="S3835">
        <v>706</v>
      </c>
      <c r="T3835" t="s">
        <v>5231</v>
      </c>
      <c r="U3835">
        <v>585</v>
      </c>
      <c r="V3835">
        <v>118</v>
      </c>
      <c r="W3835">
        <v>3354</v>
      </c>
      <c r="X3835">
        <v>1</v>
      </c>
      <c r="Y3835">
        <v>1415</v>
      </c>
      <c r="Z3835">
        <v>22</v>
      </c>
      <c r="AA3835">
        <v>10</v>
      </c>
      <c r="AB3835" t="s">
        <v>18443</v>
      </c>
    </row>
    <row r="3836" spans="1:28" x14ac:dyDescent="0.3">
      <c r="A3836" s="4" t="s">
        <v>18445</v>
      </c>
      <c r="B3836" t="s">
        <v>67</v>
      </c>
      <c r="C3836" t="s">
        <v>68</v>
      </c>
      <c r="D3836" t="s">
        <v>58</v>
      </c>
      <c r="E3836">
        <v>2003</v>
      </c>
      <c r="F3836">
        <v>101</v>
      </c>
      <c r="G3836" t="s">
        <v>18444</v>
      </c>
      <c r="H3836" t="s">
        <v>18446</v>
      </c>
      <c r="I3836" s="4">
        <v>3200000</v>
      </c>
      <c r="J3836" s="4">
        <v>8243880</v>
      </c>
      <c r="K3836">
        <v>7</v>
      </c>
      <c r="L3836">
        <v>2.35</v>
      </c>
      <c r="M3836" t="s">
        <v>612</v>
      </c>
      <c r="N3836" t="s">
        <v>12255</v>
      </c>
      <c r="O3836">
        <v>47</v>
      </c>
      <c r="P3836" t="s">
        <v>1730</v>
      </c>
      <c r="Q3836">
        <v>658</v>
      </c>
      <c r="R3836" t="s">
        <v>7652</v>
      </c>
      <c r="S3836">
        <v>636</v>
      </c>
      <c r="T3836" t="s">
        <v>10002</v>
      </c>
      <c r="U3836">
        <v>407</v>
      </c>
      <c r="V3836">
        <v>762</v>
      </c>
      <c r="W3836">
        <v>3086</v>
      </c>
      <c r="X3836">
        <v>1</v>
      </c>
      <c r="Y3836">
        <v>28714</v>
      </c>
      <c r="Z3836">
        <v>157</v>
      </c>
      <c r="AA3836">
        <v>215</v>
      </c>
      <c r="AB3836" t="s">
        <v>18447</v>
      </c>
    </row>
    <row r="3837" spans="1:28" x14ac:dyDescent="0.3">
      <c r="A3837" s="4" t="s">
        <v>18450</v>
      </c>
      <c r="B3837" t="s">
        <v>67</v>
      </c>
      <c r="C3837" t="s">
        <v>68</v>
      </c>
      <c r="D3837" t="s">
        <v>24160</v>
      </c>
      <c r="E3837">
        <v>1961</v>
      </c>
      <c r="F3837">
        <v>120</v>
      </c>
      <c r="G3837" t="s">
        <v>4052</v>
      </c>
      <c r="H3837" t="s">
        <v>18452</v>
      </c>
      <c r="I3837" s="4">
        <v>4000000</v>
      </c>
      <c r="J3837" s="4" t="s">
        <v>24161</v>
      </c>
      <c r="K3837">
        <v>7.4</v>
      </c>
      <c r="L3837">
        <v>1.66</v>
      </c>
      <c r="M3837" t="s">
        <v>6035</v>
      </c>
      <c r="N3837" t="s">
        <v>18148</v>
      </c>
      <c r="O3837">
        <v>1000</v>
      </c>
      <c r="P3837" t="s">
        <v>18449</v>
      </c>
      <c r="Q3837">
        <v>862</v>
      </c>
      <c r="R3837" t="s">
        <v>18448</v>
      </c>
      <c r="S3837">
        <v>403</v>
      </c>
      <c r="T3837" t="s">
        <v>18451</v>
      </c>
      <c r="U3837">
        <v>268</v>
      </c>
      <c r="V3837">
        <v>0</v>
      </c>
      <c r="W3837">
        <v>1652</v>
      </c>
      <c r="X3837">
        <v>2</v>
      </c>
      <c r="Y3837">
        <v>12981</v>
      </c>
      <c r="Z3837">
        <v>70</v>
      </c>
      <c r="AA3837">
        <v>121</v>
      </c>
      <c r="AB3837" t="s">
        <v>18453</v>
      </c>
    </row>
    <row r="3838" spans="1:28" x14ac:dyDescent="0.3">
      <c r="A3838" s="4" t="s">
        <v>18454</v>
      </c>
      <c r="B3838" t="s">
        <v>67</v>
      </c>
      <c r="C3838" t="s">
        <v>68</v>
      </c>
      <c r="D3838" t="s">
        <v>58</v>
      </c>
      <c r="E3838">
        <v>2006</v>
      </c>
      <c r="F3838">
        <v>81</v>
      </c>
      <c r="G3838" t="s">
        <v>2234</v>
      </c>
      <c r="H3838" t="s">
        <v>18455</v>
      </c>
      <c r="I3838" s="4">
        <v>4000000</v>
      </c>
      <c r="J3838" s="4">
        <v>7825820</v>
      </c>
      <c r="K3838">
        <v>5.9</v>
      </c>
      <c r="L3838">
        <v>1.85</v>
      </c>
      <c r="M3838" t="s">
        <v>612</v>
      </c>
      <c r="N3838" t="s">
        <v>17123</v>
      </c>
      <c r="O3838">
        <v>5</v>
      </c>
      <c r="P3838" t="s">
        <v>837</v>
      </c>
      <c r="Q3838">
        <v>49000</v>
      </c>
      <c r="R3838" t="s">
        <v>1070</v>
      </c>
      <c r="S3838">
        <v>780</v>
      </c>
      <c r="T3838" t="s">
        <v>3301</v>
      </c>
      <c r="U3838">
        <v>710</v>
      </c>
      <c r="V3838">
        <v>576</v>
      </c>
      <c r="W3838">
        <v>50831</v>
      </c>
      <c r="X3838">
        <v>0</v>
      </c>
      <c r="Y3838">
        <v>13086</v>
      </c>
      <c r="Z3838">
        <v>125</v>
      </c>
      <c r="AA3838">
        <v>156</v>
      </c>
      <c r="AB3838" t="s">
        <v>18456</v>
      </c>
    </row>
    <row r="3839" spans="1:28" x14ac:dyDescent="0.3">
      <c r="A3839" s="4" t="s">
        <v>18459</v>
      </c>
      <c r="B3839" t="s">
        <v>67</v>
      </c>
      <c r="C3839" t="s">
        <v>68</v>
      </c>
      <c r="D3839" t="s">
        <v>58</v>
      </c>
      <c r="E3839">
        <v>1995</v>
      </c>
      <c r="F3839">
        <v>82</v>
      </c>
      <c r="G3839" t="s">
        <v>1034</v>
      </c>
      <c r="H3839" t="s">
        <v>18461</v>
      </c>
      <c r="I3839" s="4" t="s">
        <v>24161</v>
      </c>
      <c r="J3839" s="4">
        <v>7557877</v>
      </c>
      <c r="K3839">
        <v>4.5999999999999996</v>
      </c>
      <c r="L3839">
        <v>1.85</v>
      </c>
      <c r="M3839" t="s">
        <v>612</v>
      </c>
      <c r="N3839" t="s">
        <v>18457</v>
      </c>
      <c r="O3839">
        <v>7</v>
      </c>
      <c r="P3839" t="s">
        <v>3567</v>
      </c>
      <c r="Q3839">
        <v>584</v>
      </c>
      <c r="R3839" t="s">
        <v>18458</v>
      </c>
      <c r="S3839">
        <v>246</v>
      </c>
      <c r="T3839" t="s">
        <v>18460</v>
      </c>
      <c r="U3839">
        <v>27</v>
      </c>
      <c r="V3839">
        <v>138</v>
      </c>
      <c r="W3839">
        <v>1002</v>
      </c>
      <c r="X3839">
        <v>0</v>
      </c>
      <c r="Y3839">
        <v>2129</v>
      </c>
      <c r="Z3839">
        <v>10</v>
      </c>
      <c r="AA3839">
        <v>37</v>
      </c>
      <c r="AB3839" t="s">
        <v>18462</v>
      </c>
    </row>
    <row r="3840" spans="1:28" x14ac:dyDescent="0.3">
      <c r="A3840" s="4" t="s">
        <v>18463</v>
      </c>
      <c r="B3840" t="s">
        <v>2794</v>
      </c>
      <c r="C3840" t="s">
        <v>3583</v>
      </c>
      <c r="D3840" t="s">
        <v>58</v>
      </c>
      <c r="E3840">
        <v>2007</v>
      </c>
      <c r="F3840">
        <v>105</v>
      </c>
      <c r="G3840" t="s">
        <v>1943</v>
      </c>
      <c r="H3840" t="s">
        <v>18465</v>
      </c>
      <c r="I3840" s="4">
        <v>3400000</v>
      </c>
      <c r="J3840" s="4">
        <v>7159147</v>
      </c>
      <c r="K3840">
        <v>7.5</v>
      </c>
      <c r="L3840">
        <v>2.35</v>
      </c>
      <c r="M3840" t="s">
        <v>612</v>
      </c>
      <c r="N3840" t="s">
        <v>6732</v>
      </c>
      <c r="O3840">
        <v>171</v>
      </c>
      <c r="P3840" t="s">
        <v>6733</v>
      </c>
      <c r="Q3840">
        <v>382</v>
      </c>
      <c r="R3840" t="s">
        <v>13586</v>
      </c>
      <c r="S3840">
        <v>273</v>
      </c>
      <c r="T3840" t="s">
        <v>18464</v>
      </c>
      <c r="U3840">
        <v>143</v>
      </c>
      <c r="V3840">
        <v>11000</v>
      </c>
      <c r="W3840">
        <v>954</v>
      </c>
      <c r="X3840">
        <v>0</v>
      </c>
      <c r="Y3840">
        <v>120189</v>
      </c>
      <c r="Z3840">
        <v>300</v>
      </c>
      <c r="AA3840">
        <v>308</v>
      </c>
      <c r="AB3840" t="s">
        <v>18466</v>
      </c>
    </row>
    <row r="3841" spans="1:28" x14ac:dyDescent="0.3">
      <c r="A3841" s="4" t="s">
        <v>18468</v>
      </c>
      <c r="B3841" t="s">
        <v>67</v>
      </c>
      <c r="C3841" t="s">
        <v>68</v>
      </c>
      <c r="D3841" t="s">
        <v>58</v>
      </c>
      <c r="E3841">
        <v>2014</v>
      </c>
      <c r="F3841">
        <v>86</v>
      </c>
      <c r="G3841" t="s">
        <v>2802</v>
      </c>
      <c r="H3841" t="s">
        <v>18470</v>
      </c>
      <c r="I3841" s="4">
        <v>4000000</v>
      </c>
      <c r="J3841" s="4">
        <v>17314483</v>
      </c>
      <c r="K3841">
        <v>4.7</v>
      </c>
      <c r="L3841">
        <v>1.85</v>
      </c>
      <c r="M3841" t="s">
        <v>612</v>
      </c>
      <c r="N3841" t="s">
        <v>17713</v>
      </c>
      <c r="O3841">
        <v>89</v>
      </c>
      <c r="P3841" t="s">
        <v>18467</v>
      </c>
      <c r="Q3841">
        <v>986</v>
      </c>
      <c r="R3841" t="s">
        <v>9672</v>
      </c>
      <c r="S3841">
        <v>713</v>
      </c>
      <c r="T3841" t="s">
        <v>18469</v>
      </c>
      <c r="U3841">
        <v>511</v>
      </c>
      <c r="V3841">
        <v>0</v>
      </c>
      <c r="W3841">
        <v>4073</v>
      </c>
      <c r="X3841">
        <v>2</v>
      </c>
      <c r="Y3841">
        <v>14621</v>
      </c>
      <c r="Z3841">
        <v>69</v>
      </c>
      <c r="AA3841">
        <v>48</v>
      </c>
      <c r="AB3841" t="s">
        <v>18471</v>
      </c>
    </row>
    <row r="3842" spans="1:28" x14ac:dyDescent="0.3">
      <c r="A3842" s="4" t="s">
        <v>18473</v>
      </c>
      <c r="B3842" t="s">
        <v>67</v>
      </c>
      <c r="C3842" t="s">
        <v>68</v>
      </c>
      <c r="D3842" t="s">
        <v>58</v>
      </c>
      <c r="E3842">
        <v>2002</v>
      </c>
      <c r="F3842">
        <v>110</v>
      </c>
      <c r="G3842" t="s">
        <v>1437</v>
      </c>
      <c r="H3842" t="s">
        <v>18474</v>
      </c>
      <c r="I3842" s="4">
        <v>4000000</v>
      </c>
      <c r="J3842" s="4">
        <v>6525762</v>
      </c>
      <c r="K3842">
        <v>6.7</v>
      </c>
      <c r="L3842">
        <v>1.85</v>
      </c>
      <c r="M3842" t="s">
        <v>612</v>
      </c>
      <c r="N3842" t="s">
        <v>18472</v>
      </c>
      <c r="O3842">
        <v>675</v>
      </c>
      <c r="P3842" t="s">
        <v>10625</v>
      </c>
      <c r="Q3842">
        <v>16000</v>
      </c>
      <c r="R3842" t="s">
        <v>5619</v>
      </c>
      <c r="S3842">
        <v>977</v>
      </c>
      <c r="T3842" t="s">
        <v>406</v>
      </c>
      <c r="U3842">
        <v>968</v>
      </c>
      <c r="V3842">
        <v>0</v>
      </c>
      <c r="W3842">
        <v>19928</v>
      </c>
      <c r="X3842">
        <v>2</v>
      </c>
      <c r="Y3842">
        <v>44339</v>
      </c>
      <c r="Z3842">
        <v>143</v>
      </c>
      <c r="AA3842">
        <v>425</v>
      </c>
      <c r="AB3842" t="s">
        <v>18475</v>
      </c>
    </row>
    <row r="3843" spans="1:28" x14ac:dyDescent="0.3">
      <c r="A3843" s="4" t="s">
        <v>18476</v>
      </c>
      <c r="B3843" t="s">
        <v>67</v>
      </c>
      <c r="C3843" t="s">
        <v>68</v>
      </c>
      <c r="D3843" t="s">
        <v>58</v>
      </c>
      <c r="E3843">
        <v>1969</v>
      </c>
      <c r="F3843">
        <v>127</v>
      </c>
      <c r="G3843" t="s">
        <v>4085</v>
      </c>
      <c r="H3843" t="s">
        <v>18478</v>
      </c>
      <c r="I3843" s="4">
        <v>4000000</v>
      </c>
      <c r="J3843" s="4" t="s">
        <v>24161</v>
      </c>
      <c r="K3843">
        <v>6.3</v>
      </c>
      <c r="L3843">
        <v>1.85</v>
      </c>
      <c r="M3843" t="s">
        <v>15996</v>
      </c>
      <c r="N3843" t="s">
        <v>11009</v>
      </c>
      <c r="O3843">
        <v>13000</v>
      </c>
      <c r="P3843" t="s">
        <v>6476</v>
      </c>
      <c r="Q3843">
        <v>204</v>
      </c>
      <c r="R3843" t="s">
        <v>15498</v>
      </c>
      <c r="S3843">
        <v>187</v>
      </c>
      <c r="T3843" t="s">
        <v>18477</v>
      </c>
      <c r="U3843">
        <v>148</v>
      </c>
      <c r="V3843">
        <v>414</v>
      </c>
      <c r="W3843">
        <v>753</v>
      </c>
      <c r="X3843">
        <v>0</v>
      </c>
      <c r="Y3843">
        <v>12677</v>
      </c>
      <c r="Z3843">
        <v>50</v>
      </c>
      <c r="AA3843">
        <v>89</v>
      </c>
      <c r="AB3843" t="s">
        <v>18479</v>
      </c>
    </row>
    <row r="3844" spans="1:28" x14ac:dyDescent="0.3">
      <c r="A3844" s="4" t="s">
        <v>18480</v>
      </c>
      <c r="B3844" t="s">
        <v>67</v>
      </c>
      <c r="C3844" t="s">
        <v>68</v>
      </c>
      <c r="D3844" t="s">
        <v>58</v>
      </c>
      <c r="E3844">
        <v>2006</v>
      </c>
      <c r="F3844">
        <v>90</v>
      </c>
      <c r="G3844" t="s">
        <v>1034</v>
      </c>
      <c r="H3844" t="s">
        <v>18482</v>
      </c>
      <c r="I3844" s="4" t="s">
        <v>24161</v>
      </c>
      <c r="J3844" s="4">
        <v>4613815</v>
      </c>
      <c r="K3844">
        <v>6</v>
      </c>
      <c r="L3844">
        <v>1.85</v>
      </c>
      <c r="M3844" t="s">
        <v>612</v>
      </c>
      <c r="N3844" t="s">
        <v>15228</v>
      </c>
      <c r="O3844">
        <v>0</v>
      </c>
      <c r="P3844" t="s">
        <v>4645</v>
      </c>
      <c r="Q3844">
        <v>812</v>
      </c>
      <c r="R3844" t="s">
        <v>1667</v>
      </c>
      <c r="S3844">
        <v>466</v>
      </c>
      <c r="T3844" t="s">
        <v>18481</v>
      </c>
      <c r="U3844">
        <v>242</v>
      </c>
      <c r="V3844">
        <v>931</v>
      </c>
      <c r="W3844">
        <v>1566</v>
      </c>
      <c r="X3844">
        <v>0</v>
      </c>
      <c r="Y3844">
        <v>19622</v>
      </c>
      <c r="Z3844">
        <v>46</v>
      </c>
      <c r="AA3844">
        <v>58</v>
      </c>
      <c r="AB3844" t="s">
        <v>18483</v>
      </c>
    </row>
    <row r="3845" spans="1:28" x14ac:dyDescent="0.3">
      <c r="A3845" s="4" t="s">
        <v>18485</v>
      </c>
      <c r="B3845" t="s">
        <v>67</v>
      </c>
      <c r="C3845" t="s">
        <v>68</v>
      </c>
      <c r="D3845" t="s">
        <v>58</v>
      </c>
      <c r="E3845">
        <v>1995</v>
      </c>
      <c r="F3845">
        <v>110</v>
      </c>
      <c r="G3845" t="s">
        <v>2802</v>
      </c>
      <c r="H3845" t="s">
        <v>18486</v>
      </c>
      <c r="I3845" s="4">
        <v>4000000</v>
      </c>
      <c r="J3845" s="4">
        <v>4301331</v>
      </c>
      <c r="K3845">
        <v>6.7</v>
      </c>
      <c r="L3845">
        <v>1.85</v>
      </c>
      <c r="M3845" t="s">
        <v>612</v>
      </c>
      <c r="N3845" t="s">
        <v>18484</v>
      </c>
      <c r="O3845">
        <v>99</v>
      </c>
      <c r="P3845" t="s">
        <v>520</v>
      </c>
      <c r="Q3845">
        <v>4000</v>
      </c>
      <c r="R3845" t="s">
        <v>4009</v>
      </c>
      <c r="S3845">
        <v>975</v>
      </c>
      <c r="T3845" t="s">
        <v>2680</v>
      </c>
      <c r="U3845">
        <v>960</v>
      </c>
      <c r="V3845">
        <v>0</v>
      </c>
      <c r="W3845">
        <v>7921</v>
      </c>
      <c r="X3845">
        <v>6</v>
      </c>
      <c r="Y3845">
        <v>78241</v>
      </c>
      <c r="Z3845">
        <v>51</v>
      </c>
      <c r="AA3845">
        <v>177</v>
      </c>
      <c r="AB3845" t="s">
        <v>18487</v>
      </c>
    </row>
    <row r="3846" spans="1:28" x14ac:dyDescent="0.3">
      <c r="A3846" s="4" t="s">
        <v>18488</v>
      </c>
      <c r="B3846" t="s">
        <v>67</v>
      </c>
      <c r="C3846" t="s">
        <v>68</v>
      </c>
      <c r="D3846" t="s">
        <v>58</v>
      </c>
      <c r="E3846">
        <v>2002</v>
      </c>
      <c r="F3846">
        <v>104</v>
      </c>
      <c r="G3846" t="s">
        <v>1437</v>
      </c>
      <c r="H3846" t="s">
        <v>18489</v>
      </c>
      <c r="I3846" s="4">
        <v>4000000</v>
      </c>
      <c r="J3846" s="4">
        <v>4046737</v>
      </c>
      <c r="K3846">
        <v>7.1</v>
      </c>
      <c r="L3846">
        <v>1.85</v>
      </c>
      <c r="M3846" t="s">
        <v>612</v>
      </c>
      <c r="N3846" t="s">
        <v>12316</v>
      </c>
      <c r="O3846">
        <v>30</v>
      </c>
      <c r="P3846" t="s">
        <v>13309</v>
      </c>
      <c r="Q3846">
        <v>769</v>
      </c>
      <c r="R3846" t="s">
        <v>1080</v>
      </c>
      <c r="S3846">
        <v>413</v>
      </c>
      <c r="T3846" t="s">
        <v>15142</v>
      </c>
      <c r="U3846">
        <v>296</v>
      </c>
      <c r="V3846">
        <v>15000</v>
      </c>
      <c r="W3846">
        <v>2251</v>
      </c>
      <c r="X3846">
        <v>1</v>
      </c>
      <c r="Y3846">
        <v>67949</v>
      </c>
      <c r="Z3846">
        <v>163</v>
      </c>
      <c r="AA3846">
        <v>390</v>
      </c>
      <c r="AB3846" t="s">
        <v>18490</v>
      </c>
    </row>
    <row r="3847" spans="1:28" x14ac:dyDescent="0.3">
      <c r="A3847" s="4" t="s">
        <v>18492</v>
      </c>
      <c r="B3847" t="s">
        <v>67</v>
      </c>
      <c r="C3847" t="s">
        <v>68</v>
      </c>
      <c r="D3847" t="s">
        <v>58</v>
      </c>
      <c r="E3847">
        <v>2003</v>
      </c>
      <c r="F3847">
        <v>96</v>
      </c>
      <c r="G3847" t="s">
        <v>18</v>
      </c>
      <c r="H3847" t="s">
        <v>18494</v>
      </c>
      <c r="I3847" s="4">
        <v>8000000</v>
      </c>
      <c r="J3847" s="4">
        <v>3713002</v>
      </c>
      <c r="K3847">
        <v>2.7</v>
      </c>
      <c r="L3847">
        <v>1.85</v>
      </c>
      <c r="M3847" t="s">
        <v>612</v>
      </c>
      <c r="N3847" t="s">
        <v>18491</v>
      </c>
      <c r="O3847">
        <v>2</v>
      </c>
      <c r="P3847" t="s">
        <v>9613</v>
      </c>
      <c r="Q3847">
        <v>960</v>
      </c>
      <c r="R3847" t="s">
        <v>762</v>
      </c>
      <c r="S3847">
        <v>12</v>
      </c>
      <c r="T3847" t="s">
        <v>18493</v>
      </c>
      <c r="U3847">
        <v>0</v>
      </c>
      <c r="V3847">
        <v>131</v>
      </c>
      <c r="W3847">
        <v>972</v>
      </c>
      <c r="X3847">
        <v>1</v>
      </c>
      <c r="Y3847">
        <v>3611</v>
      </c>
      <c r="Z3847">
        <v>52</v>
      </c>
      <c r="AA3847">
        <v>62</v>
      </c>
      <c r="AB3847" t="s">
        <v>18495</v>
      </c>
    </row>
    <row r="3848" spans="1:28" x14ac:dyDescent="0.3">
      <c r="A3848" s="4" t="s">
        <v>18496</v>
      </c>
      <c r="B3848" t="s">
        <v>67</v>
      </c>
      <c r="C3848" t="s">
        <v>68</v>
      </c>
      <c r="D3848" t="s">
        <v>58</v>
      </c>
      <c r="E3848">
        <v>1988</v>
      </c>
      <c r="F3848">
        <v>110</v>
      </c>
      <c r="G3848" t="s">
        <v>19</v>
      </c>
      <c r="H3848" t="s">
        <v>18497</v>
      </c>
      <c r="I3848" s="4">
        <v>4000000</v>
      </c>
      <c r="J3848" s="4">
        <v>3468572</v>
      </c>
      <c r="K3848">
        <v>7.3</v>
      </c>
      <c r="L3848">
        <v>1.85</v>
      </c>
      <c r="M3848" t="s">
        <v>612</v>
      </c>
      <c r="N3848" t="s">
        <v>786</v>
      </c>
      <c r="O3848">
        <v>0</v>
      </c>
      <c r="P3848" t="s">
        <v>1889</v>
      </c>
      <c r="Q3848">
        <v>721</v>
      </c>
      <c r="R3848" t="s">
        <v>9812</v>
      </c>
      <c r="S3848">
        <v>246</v>
      </c>
      <c r="T3848" t="s">
        <v>18078</v>
      </c>
      <c r="U3848">
        <v>237</v>
      </c>
      <c r="V3848">
        <v>816</v>
      </c>
      <c r="W3848">
        <v>1966</v>
      </c>
      <c r="X3848">
        <v>0</v>
      </c>
      <c r="Y3848">
        <v>10073</v>
      </c>
      <c r="Z3848">
        <v>40</v>
      </c>
      <c r="AA3848">
        <v>78</v>
      </c>
      <c r="AB3848" t="s">
        <v>18498</v>
      </c>
    </row>
    <row r="3849" spans="1:28" x14ac:dyDescent="0.3">
      <c r="A3849" s="4" t="s">
        <v>18499</v>
      </c>
      <c r="B3849" t="s">
        <v>67</v>
      </c>
      <c r="C3849" t="s">
        <v>68</v>
      </c>
      <c r="D3849" t="s">
        <v>58</v>
      </c>
      <c r="E3849">
        <v>1996</v>
      </c>
      <c r="F3849">
        <v>84</v>
      </c>
      <c r="G3849" t="s">
        <v>10</v>
      </c>
      <c r="H3849" t="s">
        <v>18500</v>
      </c>
      <c r="I3849" s="4">
        <v>4000000</v>
      </c>
      <c r="J3849" s="4">
        <v>2892582</v>
      </c>
      <c r="K3849">
        <v>7.6</v>
      </c>
      <c r="L3849">
        <v>1.85</v>
      </c>
      <c r="M3849" t="s">
        <v>612</v>
      </c>
      <c r="N3849" t="s">
        <v>11200</v>
      </c>
      <c r="O3849">
        <v>378</v>
      </c>
      <c r="P3849" t="s">
        <v>1821</v>
      </c>
      <c r="Q3849">
        <v>925</v>
      </c>
      <c r="R3849" t="s">
        <v>442</v>
      </c>
      <c r="S3849">
        <v>729</v>
      </c>
      <c r="T3849" t="s">
        <v>2488</v>
      </c>
      <c r="U3849">
        <v>611</v>
      </c>
      <c r="V3849">
        <v>0</v>
      </c>
      <c r="W3849">
        <v>3559</v>
      </c>
      <c r="X3849">
        <v>0</v>
      </c>
      <c r="Y3849">
        <v>22697</v>
      </c>
      <c r="Z3849">
        <v>50</v>
      </c>
      <c r="AA3849">
        <v>202</v>
      </c>
      <c r="AB3849" t="s">
        <v>18501</v>
      </c>
    </row>
    <row r="3850" spans="1:28" x14ac:dyDescent="0.3">
      <c r="A3850" s="4" t="s">
        <v>18503</v>
      </c>
      <c r="B3850" t="s">
        <v>67</v>
      </c>
      <c r="C3850" t="s">
        <v>68</v>
      </c>
      <c r="D3850" t="s">
        <v>58</v>
      </c>
      <c r="E3850">
        <v>1999</v>
      </c>
      <c r="F3850">
        <v>94</v>
      </c>
      <c r="G3850" t="s">
        <v>10</v>
      </c>
      <c r="H3850" t="s">
        <v>18504</v>
      </c>
      <c r="I3850" s="4">
        <v>4000000</v>
      </c>
      <c r="J3850" s="4">
        <v>2800000</v>
      </c>
      <c r="K3850">
        <v>5.8</v>
      </c>
      <c r="L3850">
        <v>1.85</v>
      </c>
      <c r="M3850" t="s">
        <v>612</v>
      </c>
      <c r="N3850" t="s">
        <v>18502</v>
      </c>
      <c r="O3850">
        <v>24</v>
      </c>
      <c r="P3850" t="s">
        <v>1727</v>
      </c>
      <c r="Q3850">
        <v>834</v>
      </c>
      <c r="R3850" t="s">
        <v>5787</v>
      </c>
      <c r="S3850">
        <v>625</v>
      </c>
      <c r="T3850" t="s">
        <v>6819</v>
      </c>
      <c r="U3850">
        <v>545</v>
      </c>
      <c r="V3850">
        <v>309</v>
      </c>
      <c r="W3850">
        <v>2662</v>
      </c>
      <c r="X3850">
        <v>3</v>
      </c>
      <c r="Y3850">
        <v>4377</v>
      </c>
      <c r="Z3850">
        <v>45</v>
      </c>
      <c r="AA3850">
        <v>85</v>
      </c>
      <c r="AB3850" t="s">
        <v>18505</v>
      </c>
    </row>
    <row r="3851" spans="1:28" x14ac:dyDescent="0.3">
      <c r="A3851" s="4" t="s">
        <v>18507</v>
      </c>
      <c r="B3851" t="s">
        <v>67</v>
      </c>
      <c r="C3851" t="s">
        <v>68</v>
      </c>
      <c r="D3851" t="s">
        <v>58</v>
      </c>
      <c r="E3851">
        <v>2007</v>
      </c>
      <c r="F3851">
        <v>93</v>
      </c>
      <c r="G3851" t="s">
        <v>4243</v>
      </c>
      <c r="H3851" t="s">
        <v>18508</v>
      </c>
      <c r="I3851" s="4">
        <v>4000000</v>
      </c>
      <c r="J3851" s="4">
        <v>2426851</v>
      </c>
      <c r="K3851">
        <v>6.5</v>
      </c>
      <c r="L3851">
        <v>2.5499999999999998</v>
      </c>
      <c r="M3851" t="s">
        <v>612</v>
      </c>
      <c r="N3851" t="s">
        <v>4432</v>
      </c>
      <c r="O3851">
        <v>131</v>
      </c>
      <c r="P3851" t="s">
        <v>3550</v>
      </c>
      <c r="Q3851">
        <v>497</v>
      </c>
      <c r="R3851" t="s">
        <v>18506</v>
      </c>
      <c r="S3851">
        <v>113</v>
      </c>
      <c r="T3851" t="s">
        <v>8077</v>
      </c>
      <c r="U3851">
        <v>90</v>
      </c>
      <c r="V3851">
        <v>830</v>
      </c>
      <c r="W3851">
        <v>776</v>
      </c>
      <c r="X3851">
        <v>1</v>
      </c>
      <c r="Y3851">
        <v>16224</v>
      </c>
      <c r="Z3851">
        <v>121</v>
      </c>
      <c r="AA3851">
        <v>76</v>
      </c>
      <c r="AB3851" t="s">
        <v>18509</v>
      </c>
    </row>
    <row r="3852" spans="1:28" x14ac:dyDescent="0.3">
      <c r="A3852" s="4" t="s">
        <v>18511</v>
      </c>
      <c r="B3852" t="s">
        <v>67</v>
      </c>
      <c r="C3852" t="s">
        <v>68</v>
      </c>
      <c r="D3852" t="s">
        <v>58</v>
      </c>
      <c r="E3852">
        <v>2005</v>
      </c>
      <c r="F3852">
        <v>96</v>
      </c>
      <c r="G3852" t="s">
        <v>2545</v>
      </c>
      <c r="H3852" t="s">
        <v>18512</v>
      </c>
      <c r="I3852" s="4">
        <v>4000000</v>
      </c>
      <c r="J3852" s="4">
        <v>1325073</v>
      </c>
      <c r="K3852">
        <v>6.6</v>
      </c>
      <c r="L3852">
        <v>2.35</v>
      </c>
      <c r="M3852" t="s">
        <v>612</v>
      </c>
      <c r="N3852" t="s">
        <v>18510</v>
      </c>
      <c r="O3852">
        <v>101</v>
      </c>
      <c r="P3852" t="s">
        <v>897</v>
      </c>
      <c r="Q3852">
        <v>730</v>
      </c>
      <c r="R3852" t="s">
        <v>3187</v>
      </c>
      <c r="S3852">
        <v>394</v>
      </c>
      <c r="T3852" t="s">
        <v>1620</v>
      </c>
      <c r="U3852">
        <v>71</v>
      </c>
      <c r="V3852">
        <v>708</v>
      </c>
      <c r="W3852">
        <v>1208</v>
      </c>
      <c r="X3852">
        <v>0</v>
      </c>
      <c r="Y3852">
        <v>18762</v>
      </c>
      <c r="Z3852">
        <v>114</v>
      </c>
      <c r="AA3852">
        <v>91</v>
      </c>
      <c r="AB3852" t="s">
        <v>18513</v>
      </c>
    </row>
    <row r="3853" spans="1:28" x14ac:dyDescent="0.3">
      <c r="A3853" s="4" t="s">
        <v>18516</v>
      </c>
      <c r="B3853" t="s">
        <v>67</v>
      </c>
      <c r="C3853" t="s">
        <v>68</v>
      </c>
      <c r="D3853" t="s">
        <v>58</v>
      </c>
      <c r="E3853">
        <v>2011</v>
      </c>
      <c r="F3853">
        <v>88</v>
      </c>
      <c r="G3853" t="s">
        <v>18514</v>
      </c>
      <c r="H3853" t="s">
        <v>18517</v>
      </c>
      <c r="I3853" s="4">
        <v>4000000</v>
      </c>
      <c r="J3853" s="4" t="s">
        <v>24161</v>
      </c>
      <c r="K3853">
        <v>6.2</v>
      </c>
      <c r="L3853">
        <v>1.85</v>
      </c>
      <c r="M3853" t="s">
        <v>612</v>
      </c>
      <c r="N3853" t="s">
        <v>7129</v>
      </c>
      <c r="O3853">
        <v>0</v>
      </c>
      <c r="P3853" t="s">
        <v>18515</v>
      </c>
      <c r="Q3853">
        <v>1000</v>
      </c>
      <c r="R3853" t="s">
        <v>2316</v>
      </c>
      <c r="S3853">
        <v>947</v>
      </c>
      <c r="T3853" t="s">
        <v>1171</v>
      </c>
      <c r="U3853">
        <v>939</v>
      </c>
      <c r="V3853">
        <v>16000</v>
      </c>
      <c r="W3853">
        <v>4777</v>
      </c>
      <c r="X3853">
        <v>0</v>
      </c>
      <c r="Y3853">
        <v>53342</v>
      </c>
      <c r="Z3853">
        <v>270</v>
      </c>
      <c r="AA3853">
        <v>287</v>
      </c>
      <c r="AB3853" t="s">
        <v>18518</v>
      </c>
    </row>
    <row r="3854" spans="1:28" x14ac:dyDescent="0.3">
      <c r="A3854" s="4" t="s">
        <v>18521</v>
      </c>
      <c r="B3854" t="s">
        <v>67</v>
      </c>
      <c r="C3854" t="s">
        <v>86</v>
      </c>
      <c r="D3854" t="s">
        <v>58</v>
      </c>
      <c r="E3854">
        <v>2005</v>
      </c>
      <c r="F3854">
        <v>101</v>
      </c>
      <c r="G3854" t="s">
        <v>200</v>
      </c>
      <c r="H3854" t="s">
        <v>18523</v>
      </c>
      <c r="I3854" s="4">
        <v>4000000</v>
      </c>
      <c r="J3854" s="4">
        <v>864959</v>
      </c>
      <c r="K3854">
        <v>6.9</v>
      </c>
      <c r="L3854">
        <v>1.85</v>
      </c>
      <c r="M3854" t="s">
        <v>122</v>
      </c>
      <c r="N3854" t="s">
        <v>18519</v>
      </c>
      <c r="O3854">
        <v>21</v>
      </c>
      <c r="P3854" t="s">
        <v>18520</v>
      </c>
      <c r="Q3854">
        <v>420</v>
      </c>
      <c r="R3854" t="s">
        <v>16113</v>
      </c>
      <c r="S3854">
        <v>291</v>
      </c>
      <c r="T3854" t="s">
        <v>18522</v>
      </c>
      <c r="U3854">
        <v>161</v>
      </c>
      <c r="V3854">
        <v>0</v>
      </c>
      <c r="W3854">
        <v>1215</v>
      </c>
      <c r="X3854">
        <v>0</v>
      </c>
      <c r="Y3854">
        <v>20275</v>
      </c>
      <c r="Z3854">
        <v>116</v>
      </c>
      <c r="AA3854">
        <v>151</v>
      </c>
      <c r="AB3854" t="s">
        <v>18524</v>
      </c>
    </row>
    <row r="3855" spans="1:28" x14ac:dyDescent="0.3">
      <c r="A3855" s="4" t="s">
        <v>18528</v>
      </c>
      <c r="B3855" t="s">
        <v>13872</v>
      </c>
      <c r="C3855" t="s">
        <v>68</v>
      </c>
      <c r="D3855" t="s">
        <v>58</v>
      </c>
      <c r="E3855">
        <v>2011</v>
      </c>
      <c r="F3855">
        <v>102</v>
      </c>
      <c r="G3855" t="s">
        <v>4078</v>
      </c>
      <c r="H3855" t="s">
        <v>18530</v>
      </c>
      <c r="I3855" s="4">
        <v>4000000</v>
      </c>
      <c r="J3855" s="4">
        <v>2601847</v>
      </c>
      <c r="K3855">
        <v>8.5</v>
      </c>
      <c r="L3855">
        <v>2.35</v>
      </c>
      <c r="M3855" t="s">
        <v>69</v>
      </c>
      <c r="N3855" t="s">
        <v>18525</v>
      </c>
      <c r="O3855">
        <v>330</v>
      </c>
      <c r="P3855" t="s">
        <v>18527</v>
      </c>
      <c r="Q3855">
        <v>48</v>
      </c>
      <c r="R3855" t="s">
        <v>18526</v>
      </c>
      <c r="S3855">
        <v>0</v>
      </c>
      <c r="T3855" t="s">
        <v>18529</v>
      </c>
      <c r="U3855">
        <v>0</v>
      </c>
      <c r="V3855">
        <v>26000</v>
      </c>
      <c r="W3855">
        <v>48</v>
      </c>
      <c r="X3855">
        <v>0</v>
      </c>
      <c r="Y3855">
        <v>22457</v>
      </c>
      <c r="Z3855">
        <v>115</v>
      </c>
      <c r="AA3855">
        <v>69</v>
      </c>
      <c r="AB3855" t="s">
        <v>18531</v>
      </c>
    </row>
    <row r="3856" spans="1:28" x14ac:dyDescent="0.3">
      <c r="A3856" s="4" t="s">
        <v>18534</v>
      </c>
      <c r="B3856" t="s">
        <v>67</v>
      </c>
      <c r="C3856" t="s">
        <v>68</v>
      </c>
      <c r="D3856" t="s">
        <v>58</v>
      </c>
      <c r="E3856">
        <v>1987</v>
      </c>
      <c r="F3856">
        <v>87</v>
      </c>
      <c r="G3856" t="s">
        <v>200</v>
      </c>
      <c r="H3856" t="s">
        <v>18535</v>
      </c>
      <c r="I3856" s="4">
        <v>4000000</v>
      </c>
      <c r="J3856" s="4">
        <v>800000</v>
      </c>
      <c r="K3856">
        <v>4.8</v>
      </c>
      <c r="L3856">
        <v>1.85</v>
      </c>
      <c r="M3856" t="s">
        <v>612</v>
      </c>
      <c r="N3856" t="s">
        <v>18532</v>
      </c>
      <c r="O3856">
        <v>101</v>
      </c>
      <c r="P3856" t="s">
        <v>17152</v>
      </c>
      <c r="Q3856">
        <v>721</v>
      </c>
      <c r="R3856" t="s">
        <v>18533</v>
      </c>
      <c r="S3856">
        <v>576</v>
      </c>
      <c r="T3856" t="s">
        <v>14914</v>
      </c>
      <c r="U3856">
        <v>324</v>
      </c>
      <c r="V3856">
        <v>550</v>
      </c>
      <c r="W3856">
        <v>1700</v>
      </c>
      <c r="X3856">
        <v>0</v>
      </c>
      <c r="Y3856">
        <v>2308</v>
      </c>
      <c r="Z3856">
        <v>15</v>
      </c>
      <c r="AA3856">
        <v>35</v>
      </c>
      <c r="AB3856" t="s">
        <v>18536</v>
      </c>
    </row>
    <row r="3857" spans="1:28" x14ac:dyDescent="0.3">
      <c r="A3857" s="4" t="s">
        <v>18538</v>
      </c>
      <c r="B3857" t="s">
        <v>67</v>
      </c>
      <c r="C3857" t="s">
        <v>68</v>
      </c>
      <c r="D3857" t="s">
        <v>58</v>
      </c>
      <c r="E3857">
        <v>2011</v>
      </c>
      <c r="F3857">
        <v>83</v>
      </c>
      <c r="G3857" t="s">
        <v>241</v>
      </c>
      <c r="H3857" t="s">
        <v>18539</v>
      </c>
      <c r="I3857" s="4" t="s">
        <v>24161</v>
      </c>
      <c r="J3857" s="4">
        <v>1429260</v>
      </c>
      <c r="K3857">
        <v>6.6</v>
      </c>
      <c r="L3857">
        <v>2.35</v>
      </c>
      <c r="M3857" t="s">
        <v>69</v>
      </c>
      <c r="N3857" t="s">
        <v>18537</v>
      </c>
      <c r="O3857">
        <v>19</v>
      </c>
      <c r="P3857" t="s">
        <v>2316</v>
      </c>
      <c r="Q3857">
        <v>947</v>
      </c>
      <c r="R3857" t="s">
        <v>7208</v>
      </c>
      <c r="S3857">
        <v>685</v>
      </c>
      <c r="T3857" t="s">
        <v>5349</v>
      </c>
      <c r="U3857">
        <v>322</v>
      </c>
      <c r="V3857">
        <v>0</v>
      </c>
      <c r="W3857">
        <v>2353</v>
      </c>
      <c r="X3857">
        <v>1</v>
      </c>
      <c r="Y3857">
        <v>45293</v>
      </c>
      <c r="Z3857">
        <v>122</v>
      </c>
      <c r="AA3857">
        <v>71</v>
      </c>
      <c r="AB3857" t="s">
        <v>18540</v>
      </c>
    </row>
    <row r="3858" spans="1:28" x14ac:dyDescent="0.3">
      <c r="A3858" s="4" t="s">
        <v>18542</v>
      </c>
      <c r="B3858" t="s">
        <v>67</v>
      </c>
      <c r="C3858" t="s">
        <v>68</v>
      </c>
      <c r="D3858" t="s">
        <v>58</v>
      </c>
      <c r="E3858">
        <v>2015</v>
      </c>
      <c r="F3858">
        <v>103</v>
      </c>
      <c r="G3858" t="s">
        <v>4085</v>
      </c>
      <c r="H3858" t="s">
        <v>18544</v>
      </c>
      <c r="I3858" s="4">
        <v>4500000</v>
      </c>
      <c r="J3858" s="4" t="s">
        <v>24161</v>
      </c>
      <c r="K3858">
        <v>5.7</v>
      </c>
      <c r="L3858">
        <v>2.35</v>
      </c>
      <c r="M3858" t="s">
        <v>612</v>
      </c>
      <c r="N3858" t="s">
        <v>18541</v>
      </c>
      <c r="O3858">
        <v>5</v>
      </c>
      <c r="P3858" t="s">
        <v>417</v>
      </c>
      <c r="Q3858">
        <v>1000</v>
      </c>
      <c r="R3858" t="s">
        <v>9611</v>
      </c>
      <c r="S3858">
        <v>1000</v>
      </c>
      <c r="T3858" t="s">
        <v>18543</v>
      </c>
      <c r="U3858">
        <v>842</v>
      </c>
      <c r="V3858">
        <v>987</v>
      </c>
      <c r="W3858">
        <v>3408</v>
      </c>
      <c r="X3858">
        <v>0</v>
      </c>
      <c r="Y3858">
        <v>4091</v>
      </c>
      <c r="Z3858">
        <v>35</v>
      </c>
      <c r="AA3858">
        <v>20</v>
      </c>
      <c r="AB3858" t="s">
        <v>18545</v>
      </c>
    </row>
    <row r="3859" spans="1:28" x14ac:dyDescent="0.3">
      <c r="A3859" s="4" t="s">
        <v>18547</v>
      </c>
      <c r="B3859" t="s">
        <v>67</v>
      </c>
      <c r="C3859" t="s">
        <v>68</v>
      </c>
      <c r="D3859" t="s">
        <v>58</v>
      </c>
      <c r="E3859">
        <v>2002</v>
      </c>
      <c r="F3859">
        <v>99</v>
      </c>
      <c r="G3859" t="s">
        <v>4085</v>
      </c>
      <c r="H3859" t="s">
        <v>18548</v>
      </c>
      <c r="I3859" s="4">
        <v>4000000</v>
      </c>
      <c r="J3859" s="4">
        <v>562059</v>
      </c>
      <c r="K3859">
        <v>7</v>
      </c>
      <c r="L3859">
        <v>1.85</v>
      </c>
      <c r="M3859" t="s">
        <v>612</v>
      </c>
      <c r="N3859" t="s">
        <v>18546</v>
      </c>
      <c r="O3859">
        <v>60</v>
      </c>
      <c r="P3859" t="s">
        <v>1674</v>
      </c>
      <c r="Q3859">
        <v>979</v>
      </c>
      <c r="R3859" t="s">
        <v>4631</v>
      </c>
      <c r="S3859">
        <v>665</v>
      </c>
      <c r="T3859" t="s">
        <v>9431</v>
      </c>
      <c r="U3859">
        <v>444</v>
      </c>
      <c r="V3859">
        <v>872</v>
      </c>
      <c r="W3859">
        <v>3130</v>
      </c>
      <c r="X3859">
        <v>4</v>
      </c>
      <c r="Y3859">
        <v>8535</v>
      </c>
      <c r="Z3859">
        <v>41</v>
      </c>
      <c r="AA3859">
        <v>113</v>
      </c>
      <c r="AB3859" t="s">
        <v>18549</v>
      </c>
    </row>
    <row r="3860" spans="1:28" x14ac:dyDescent="0.3">
      <c r="A3860" s="4" t="s">
        <v>18550</v>
      </c>
      <c r="B3860" t="s">
        <v>67</v>
      </c>
      <c r="C3860" t="s">
        <v>68</v>
      </c>
      <c r="D3860" t="s">
        <v>58</v>
      </c>
      <c r="E3860">
        <v>1999</v>
      </c>
      <c r="F3860">
        <v>106</v>
      </c>
      <c r="G3860" t="s">
        <v>19</v>
      </c>
      <c r="H3860" t="s">
        <v>18551</v>
      </c>
      <c r="I3860" s="4">
        <v>4000000</v>
      </c>
      <c r="J3860" s="4">
        <v>399793</v>
      </c>
      <c r="K3860">
        <v>5.4</v>
      </c>
      <c r="L3860">
        <v>1.78</v>
      </c>
      <c r="M3860" t="s">
        <v>612</v>
      </c>
      <c r="N3860" t="s">
        <v>18378</v>
      </c>
      <c r="O3860">
        <v>81</v>
      </c>
      <c r="P3860" t="s">
        <v>430</v>
      </c>
      <c r="Q3860">
        <v>2000</v>
      </c>
      <c r="R3860" t="s">
        <v>4073</v>
      </c>
      <c r="S3860">
        <v>811</v>
      </c>
      <c r="T3860" t="s">
        <v>6214</v>
      </c>
      <c r="U3860">
        <v>687</v>
      </c>
      <c r="V3860">
        <v>111</v>
      </c>
      <c r="W3860">
        <v>4343</v>
      </c>
      <c r="X3860">
        <v>0</v>
      </c>
      <c r="Y3860">
        <v>2877</v>
      </c>
      <c r="Z3860">
        <v>31</v>
      </c>
      <c r="AA3860">
        <v>70</v>
      </c>
      <c r="AB3860" t="s">
        <v>18552</v>
      </c>
    </row>
    <row r="3861" spans="1:28" x14ac:dyDescent="0.3">
      <c r="A3861" s="4" t="s">
        <v>18554</v>
      </c>
      <c r="B3861" t="s">
        <v>1486</v>
      </c>
      <c r="C3861" t="s">
        <v>1487</v>
      </c>
      <c r="D3861" t="s">
        <v>58</v>
      </c>
      <c r="E3861">
        <v>2012</v>
      </c>
      <c r="F3861">
        <v>115</v>
      </c>
      <c r="G3861" t="s">
        <v>5327</v>
      </c>
      <c r="H3861" t="s">
        <v>18555</v>
      </c>
      <c r="I3861" s="4" t="s">
        <v>24161</v>
      </c>
      <c r="J3861" s="4" t="s">
        <v>24161</v>
      </c>
      <c r="K3861">
        <v>7.1</v>
      </c>
      <c r="L3861">
        <v>1.85</v>
      </c>
      <c r="M3861" t="s">
        <v>4835</v>
      </c>
      <c r="N3861" t="s">
        <v>18553</v>
      </c>
      <c r="O3861">
        <v>227</v>
      </c>
      <c r="P3861" t="s">
        <v>4890</v>
      </c>
      <c r="Q3861">
        <v>690</v>
      </c>
      <c r="R3861" t="s">
        <v>18553</v>
      </c>
      <c r="S3861">
        <v>227</v>
      </c>
      <c r="T3861" t="s">
        <v>4823</v>
      </c>
      <c r="U3861">
        <v>226</v>
      </c>
      <c r="V3861">
        <v>12000</v>
      </c>
      <c r="W3861">
        <v>1298</v>
      </c>
      <c r="X3861">
        <v>0</v>
      </c>
      <c r="Y3861">
        <v>29440</v>
      </c>
      <c r="Z3861">
        <v>332</v>
      </c>
      <c r="AA3861">
        <v>110</v>
      </c>
      <c r="AB3861" t="s">
        <v>18556</v>
      </c>
    </row>
    <row r="3862" spans="1:28" x14ac:dyDescent="0.3">
      <c r="A3862" s="4" t="s">
        <v>18557</v>
      </c>
      <c r="B3862" t="s">
        <v>67</v>
      </c>
      <c r="C3862" t="s">
        <v>68</v>
      </c>
      <c r="D3862" t="s">
        <v>58</v>
      </c>
      <c r="E3862">
        <v>2013</v>
      </c>
      <c r="F3862">
        <v>117</v>
      </c>
      <c r="G3862" t="s">
        <v>19</v>
      </c>
      <c r="H3862" t="s">
        <v>18559</v>
      </c>
      <c r="I3862" s="4">
        <v>4000000</v>
      </c>
      <c r="J3862" s="4">
        <v>371897</v>
      </c>
      <c r="K3862">
        <v>6.9</v>
      </c>
      <c r="L3862">
        <v>2.35</v>
      </c>
      <c r="M3862" t="s">
        <v>612</v>
      </c>
      <c r="N3862" t="s">
        <v>5420</v>
      </c>
      <c r="O3862">
        <v>234</v>
      </c>
      <c r="P3862" t="s">
        <v>732</v>
      </c>
      <c r="Q3862">
        <v>12000</v>
      </c>
      <c r="R3862" t="s">
        <v>487</v>
      </c>
      <c r="S3862">
        <v>1000</v>
      </c>
      <c r="T3862" t="s">
        <v>18558</v>
      </c>
      <c r="U3862">
        <v>221</v>
      </c>
      <c r="V3862">
        <v>11000</v>
      </c>
      <c r="W3862">
        <v>13607</v>
      </c>
      <c r="X3862">
        <v>2</v>
      </c>
      <c r="Y3862">
        <v>36494</v>
      </c>
      <c r="Z3862">
        <v>232</v>
      </c>
      <c r="AA3862">
        <v>118</v>
      </c>
      <c r="AB3862" t="s">
        <v>18560</v>
      </c>
    </row>
    <row r="3863" spans="1:28" x14ac:dyDescent="0.3">
      <c r="A3863" s="4" t="s">
        <v>18562</v>
      </c>
      <c r="B3863" t="s">
        <v>67</v>
      </c>
      <c r="C3863" t="s">
        <v>86</v>
      </c>
      <c r="D3863" t="s">
        <v>58</v>
      </c>
      <c r="E3863">
        <v>1997</v>
      </c>
      <c r="F3863">
        <v>99</v>
      </c>
      <c r="G3863" t="s">
        <v>4271</v>
      </c>
      <c r="H3863" t="s">
        <v>18563</v>
      </c>
      <c r="I3863" s="4">
        <v>3000000</v>
      </c>
      <c r="J3863" s="4">
        <v>302204</v>
      </c>
      <c r="K3863">
        <v>6.6</v>
      </c>
      <c r="L3863">
        <v>2.35</v>
      </c>
      <c r="M3863" t="s">
        <v>122</v>
      </c>
      <c r="N3863" t="s">
        <v>18561</v>
      </c>
      <c r="O3863">
        <v>13</v>
      </c>
      <c r="P3863" t="s">
        <v>17182</v>
      </c>
      <c r="Q3863">
        <v>419</v>
      </c>
      <c r="R3863" t="s">
        <v>13052</v>
      </c>
      <c r="S3863">
        <v>254</v>
      </c>
      <c r="T3863" t="s">
        <v>1265</v>
      </c>
      <c r="U3863">
        <v>159</v>
      </c>
      <c r="V3863">
        <v>167</v>
      </c>
      <c r="W3863">
        <v>975</v>
      </c>
      <c r="X3863">
        <v>3</v>
      </c>
      <c r="Y3863">
        <v>6705</v>
      </c>
      <c r="Z3863">
        <v>43</v>
      </c>
      <c r="AA3863">
        <v>53</v>
      </c>
      <c r="AB3863" t="s">
        <v>18564</v>
      </c>
    </row>
    <row r="3864" spans="1:28" x14ac:dyDescent="0.3">
      <c r="A3864" s="4" t="s">
        <v>18565</v>
      </c>
      <c r="B3864" t="s">
        <v>67</v>
      </c>
      <c r="C3864" t="s">
        <v>68</v>
      </c>
      <c r="D3864" t="s">
        <v>58</v>
      </c>
      <c r="E3864">
        <v>1987</v>
      </c>
      <c r="F3864">
        <v>102</v>
      </c>
      <c r="G3864" t="s">
        <v>6644</v>
      </c>
      <c r="H3864" t="s">
        <v>18567</v>
      </c>
      <c r="I3864" s="4">
        <v>1300000</v>
      </c>
      <c r="J3864" s="4">
        <v>354704</v>
      </c>
      <c r="K3864">
        <v>5.9</v>
      </c>
      <c r="L3864">
        <v>1.85</v>
      </c>
      <c r="M3864" t="s">
        <v>612</v>
      </c>
      <c r="N3864" t="s">
        <v>2085</v>
      </c>
      <c r="O3864">
        <v>212</v>
      </c>
      <c r="P3864" t="s">
        <v>2840</v>
      </c>
      <c r="Q3864">
        <v>10000</v>
      </c>
      <c r="R3864" t="s">
        <v>14466</v>
      </c>
      <c r="S3864">
        <v>633</v>
      </c>
      <c r="T3864" t="s">
        <v>18566</v>
      </c>
      <c r="U3864">
        <v>195</v>
      </c>
      <c r="V3864">
        <v>314</v>
      </c>
      <c r="W3864">
        <v>11083</v>
      </c>
      <c r="X3864">
        <v>0</v>
      </c>
      <c r="Y3864">
        <v>2705</v>
      </c>
      <c r="Z3864">
        <v>68</v>
      </c>
      <c r="AA3864">
        <v>38</v>
      </c>
      <c r="AB3864" t="s">
        <v>18568</v>
      </c>
    </row>
    <row r="3865" spans="1:28" x14ac:dyDescent="0.3">
      <c r="A3865" s="4" t="s">
        <v>18572</v>
      </c>
      <c r="B3865" t="s">
        <v>67</v>
      </c>
      <c r="C3865" t="s">
        <v>397</v>
      </c>
      <c r="D3865" t="s">
        <v>58</v>
      </c>
      <c r="E3865">
        <v>2000</v>
      </c>
      <c r="F3865">
        <v>85</v>
      </c>
      <c r="G3865" t="s">
        <v>18571</v>
      </c>
      <c r="H3865" t="s">
        <v>18574</v>
      </c>
      <c r="I3865" s="4">
        <v>1500000</v>
      </c>
      <c r="J3865" s="4">
        <v>265107</v>
      </c>
      <c r="K3865">
        <v>6.3</v>
      </c>
      <c r="L3865">
        <v>1.85</v>
      </c>
      <c r="M3865" t="s">
        <v>5613</v>
      </c>
      <c r="N3865" t="s">
        <v>18569</v>
      </c>
      <c r="O3865">
        <v>0</v>
      </c>
      <c r="P3865" t="s">
        <v>7314</v>
      </c>
      <c r="Q3865">
        <v>945</v>
      </c>
      <c r="R3865" t="s">
        <v>18570</v>
      </c>
      <c r="S3865">
        <v>774</v>
      </c>
      <c r="T3865" t="s">
        <v>18573</v>
      </c>
      <c r="U3865">
        <v>209</v>
      </c>
      <c r="V3865">
        <v>614</v>
      </c>
      <c r="W3865">
        <v>2282</v>
      </c>
      <c r="X3865">
        <v>1</v>
      </c>
      <c r="Y3865">
        <v>4617</v>
      </c>
      <c r="Z3865">
        <v>51</v>
      </c>
      <c r="AA3865">
        <v>93</v>
      </c>
      <c r="AB3865" t="s">
        <v>18575</v>
      </c>
    </row>
    <row r="3866" spans="1:28" x14ac:dyDescent="0.3">
      <c r="A3866" s="4" t="s">
        <v>18576</v>
      </c>
      <c r="B3866" t="s">
        <v>67</v>
      </c>
      <c r="C3866" t="s">
        <v>86</v>
      </c>
      <c r="D3866" t="s">
        <v>58</v>
      </c>
      <c r="E3866">
        <v>1999</v>
      </c>
      <c r="F3866">
        <v>86</v>
      </c>
      <c r="G3866" t="s">
        <v>10</v>
      </c>
      <c r="H3866" t="s">
        <v>18577</v>
      </c>
      <c r="I3866" s="4">
        <v>4000000</v>
      </c>
      <c r="J3866" s="4">
        <v>185577</v>
      </c>
      <c r="K3866">
        <v>6.3</v>
      </c>
      <c r="L3866">
        <v>1.85</v>
      </c>
      <c r="M3866" t="s">
        <v>612</v>
      </c>
      <c r="N3866" t="s">
        <v>9289</v>
      </c>
      <c r="O3866">
        <v>8</v>
      </c>
      <c r="P3866" t="s">
        <v>670</v>
      </c>
      <c r="Q3866">
        <v>759</v>
      </c>
      <c r="R3866" t="s">
        <v>3237</v>
      </c>
      <c r="S3866">
        <v>638</v>
      </c>
      <c r="T3866" t="s">
        <v>8979</v>
      </c>
      <c r="U3866">
        <v>428</v>
      </c>
      <c r="V3866">
        <v>182</v>
      </c>
      <c r="W3866">
        <v>2805</v>
      </c>
      <c r="X3866">
        <v>1</v>
      </c>
      <c r="Y3866">
        <v>2133</v>
      </c>
      <c r="Z3866">
        <v>33</v>
      </c>
      <c r="AA3866">
        <v>31</v>
      </c>
      <c r="AB3866" t="s">
        <v>18578</v>
      </c>
    </row>
    <row r="3867" spans="1:28" x14ac:dyDescent="0.3">
      <c r="A3867" s="4" t="s">
        <v>18582</v>
      </c>
      <c r="B3867" t="s">
        <v>8719</v>
      </c>
      <c r="C3867" t="s">
        <v>2929</v>
      </c>
      <c r="D3867" t="s">
        <v>58</v>
      </c>
      <c r="E3867">
        <v>2013</v>
      </c>
      <c r="F3867">
        <v>120</v>
      </c>
      <c r="G3867" t="s">
        <v>19</v>
      </c>
      <c r="H3867" t="s">
        <v>24161</v>
      </c>
      <c r="I3867" s="4">
        <v>4000000</v>
      </c>
      <c r="J3867" s="4">
        <v>100412</v>
      </c>
      <c r="K3867">
        <v>7.7</v>
      </c>
      <c r="L3867">
        <v>2.35</v>
      </c>
      <c r="M3867" t="s">
        <v>69</v>
      </c>
      <c r="N3867" t="s">
        <v>18579</v>
      </c>
      <c r="O3867">
        <v>45</v>
      </c>
      <c r="P3867" t="s">
        <v>18581</v>
      </c>
      <c r="Q3867">
        <v>623</v>
      </c>
      <c r="R3867" t="s">
        <v>18580</v>
      </c>
      <c r="S3867">
        <v>85</v>
      </c>
      <c r="T3867" t="s">
        <v>18583</v>
      </c>
      <c r="U3867">
        <v>69</v>
      </c>
      <c r="V3867">
        <v>0</v>
      </c>
      <c r="W3867">
        <v>824</v>
      </c>
      <c r="X3867">
        <v>0</v>
      </c>
      <c r="Y3867">
        <v>2112</v>
      </c>
      <c r="Z3867">
        <v>26</v>
      </c>
      <c r="AA3867">
        <v>7</v>
      </c>
      <c r="AB3867" t="s">
        <v>18584</v>
      </c>
    </row>
    <row r="3868" spans="1:28" x14ac:dyDescent="0.3">
      <c r="A3868" s="4" t="s">
        <v>18586</v>
      </c>
      <c r="B3868" t="s">
        <v>67</v>
      </c>
      <c r="C3868" t="s">
        <v>68</v>
      </c>
      <c r="D3868" t="s">
        <v>58</v>
      </c>
      <c r="E3868">
        <v>2010</v>
      </c>
      <c r="F3868">
        <v>106</v>
      </c>
      <c r="G3868" t="s">
        <v>2144</v>
      </c>
      <c r="H3868" t="s">
        <v>18588</v>
      </c>
      <c r="I3868" s="4">
        <v>9500000</v>
      </c>
      <c r="J3868" s="4">
        <v>58214</v>
      </c>
      <c r="K3868">
        <v>7</v>
      </c>
      <c r="L3868">
        <v>2.35</v>
      </c>
      <c r="M3868" t="s">
        <v>612</v>
      </c>
      <c r="N3868" t="s">
        <v>15094</v>
      </c>
      <c r="O3868">
        <v>0</v>
      </c>
      <c r="P3868" t="s">
        <v>1491</v>
      </c>
      <c r="Q3868">
        <v>617</v>
      </c>
      <c r="R3868" t="s">
        <v>18585</v>
      </c>
      <c r="S3868">
        <v>163</v>
      </c>
      <c r="T3868" t="s">
        <v>18587</v>
      </c>
      <c r="U3868">
        <v>67</v>
      </c>
      <c r="V3868">
        <v>10000</v>
      </c>
      <c r="W3868">
        <v>916</v>
      </c>
      <c r="X3868">
        <v>0</v>
      </c>
      <c r="Y3868">
        <v>34224</v>
      </c>
      <c r="Z3868">
        <v>109</v>
      </c>
      <c r="AA3868">
        <v>137</v>
      </c>
      <c r="AB3868" t="s">
        <v>18589</v>
      </c>
    </row>
    <row r="3869" spans="1:28" x14ac:dyDescent="0.3">
      <c r="A3869" s="4" t="s">
        <v>18590</v>
      </c>
      <c r="B3869" t="s">
        <v>67</v>
      </c>
      <c r="C3869" t="s">
        <v>68</v>
      </c>
      <c r="D3869" t="s">
        <v>58</v>
      </c>
      <c r="E3869">
        <v>2000</v>
      </c>
      <c r="F3869">
        <v>103</v>
      </c>
      <c r="G3869" t="s">
        <v>10</v>
      </c>
      <c r="H3869" t="s">
        <v>18591</v>
      </c>
      <c r="I3869" s="4">
        <v>14000000</v>
      </c>
      <c r="J3869" s="4">
        <v>75078</v>
      </c>
      <c r="K3869">
        <v>6.3</v>
      </c>
      <c r="L3869">
        <v>1.85</v>
      </c>
      <c r="M3869" t="s">
        <v>612</v>
      </c>
      <c r="N3869" t="s">
        <v>3136</v>
      </c>
      <c r="O3869">
        <v>272</v>
      </c>
      <c r="P3869" t="s">
        <v>1893</v>
      </c>
      <c r="Q3869">
        <v>736</v>
      </c>
      <c r="R3869" t="s">
        <v>3137</v>
      </c>
      <c r="S3869">
        <v>450</v>
      </c>
      <c r="T3869" t="s">
        <v>9836</v>
      </c>
      <c r="U3869">
        <v>70</v>
      </c>
      <c r="V3869">
        <v>132</v>
      </c>
      <c r="W3869">
        <v>1403</v>
      </c>
      <c r="X3869">
        <v>4</v>
      </c>
      <c r="Y3869">
        <v>1398</v>
      </c>
      <c r="Z3869">
        <v>34</v>
      </c>
      <c r="AA3869">
        <v>26</v>
      </c>
      <c r="AB3869" t="s">
        <v>18592</v>
      </c>
    </row>
    <row r="3870" spans="1:28" x14ac:dyDescent="0.3">
      <c r="A3870" s="4" t="s">
        <v>18595</v>
      </c>
      <c r="B3870" t="s">
        <v>67</v>
      </c>
      <c r="C3870" t="s">
        <v>86</v>
      </c>
      <c r="D3870" t="s">
        <v>58</v>
      </c>
      <c r="E3870">
        <v>1998</v>
      </c>
      <c r="F3870">
        <v>93</v>
      </c>
      <c r="G3870" t="s">
        <v>1700</v>
      </c>
      <c r="H3870" t="s">
        <v>18597</v>
      </c>
      <c r="I3870" s="4">
        <v>2500000</v>
      </c>
      <c r="J3870" s="4">
        <v>64359</v>
      </c>
      <c r="K3870">
        <v>5.9</v>
      </c>
      <c r="L3870" t="s">
        <v>24161</v>
      </c>
      <c r="M3870" t="s">
        <v>612</v>
      </c>
      <c r="N3870" t="s">
        <v>13693</v>
      </c>
      <c r="O3870">
        <v>12</v>
      </c>
      <c r="P3870" t="s">
        <v>18594</v>
      </c>
      <c r="Q3870">
        <v>578</v>
      </c>
      <c r="R3870" t="s">
        <v>18593</v>
      </c>
      <c r="S3870">
        <v>29</v>
      </c>
      <c r="T3870" t="s">
        <v>18596</v>
      </c>
      <c r="U3870">
        <v>15</v>
      </c>
      <c r="V3870">
        <v>108</v>
      </c>
      <c r="W3870">
        <v>643</v>
      </c>
      <c r="X3870">
        <v>1</v>
      </c>
      <c r="Y3870">
        <v>811</v>
      </c>
      <c r="Z3870">
        <v>31</v>
      </c>
      <c r="AA3870">
        <v>26</v>
      </c>
      <c r="AB3870" t="s">
        <v>18598</v>
      </c>
    </row>
    <row r="3871" spans="1:28" x14ac:dyDescent="0.3">
      <c r="A3871" s="4" t="s">
        <v>18599</v>
      </c>
      <c r="B3871" t="s">
        <v>67</v>
      </c>
      <c r="C3871" t="s">
        <v>397</v>
      </c>
      <c r="D3871" t="s">
        <v>58</v>
      </c>
      <c r="E3871">
        <v>2013</v>
      </c>
      <c r="F3871">
        <v>112</v>
      </c>
      <c r="G3871" t="s">
        <v>241</v>
      </c>
      <c r="H3871" t="s">
        <v>18600</v>
      </c>
      <c r="I3871" s="4">
        <v>16000000</v>
      </c>
      <c r="J3871" s="4">
        <v>317125</v>
      </c>
      <c r="K3871">
        <v>6.2</v>
      </c>
      <c r="L3871">
        <v>2.35</v>
      </c>
      <c r="M3871" t="s">
        <v>612</v>
      </c>
      <c r="N3871" t="s">
        <v>10269</v>
      </c>
      <c r="O3871">
        <v>105</v>
      </c>
      <c r="P3871" t="s">
        <v>465</v>
      </c>
      <c r="Q3871">
        <v>18000</v>
      </c>
      <c r="R3871" t="s">
        <v>235</v>
      </c>
      <c r="S3871">
        <v>6000</v>
      </c>
      <c r="T3871" t="s">
        <v>1050</v>
      </c>
      <c r="U3871">
        <v>748</v>
      </c>
      <c r="V3871">
        <v>0</v>
      </c>
      <c r="W3871">
        <v>25269</v>
      </c>
      <c r="X3871">
        <v>0</v>
      </c>
      <c r="Y3871">
        <v>23334</v>
      </c>
      <c r="Z3871">
        <v>141</v>
      </c>
      <c r="AA3871">
        <v>87</v>
      </c>
      <c r="AB3871" t="s">
        <v>18601</v>
      </c>
    </row>
    <row r="3872" spans="1:28" x14ac:dyDescent="0.3">
      <c r="A3872" s="4" t="s">
        <v>18604</v>
      </c>
      <c r="B3872" t="s">
        <v>67</v>
      </c>
      <c r="C3872" t="s">
        <v>68</v>
      </c>
      <c r="D3872" t="s">
        <v>58</v>
      </c>
      <c r="E3872">
        <v>1998</v>
      </c>
      <c r="F3872">
        <v>100</v>
      </c>
      <c r="G3872" t="s">
        <v>1437</v>
      </c>
      <c r="H3872" t="s">
        <v>18605</v>
      </c>
      <c r="I3872" s="4">
        <v>4000000</v>
      </c>
      <c r="J3872" s="4" t="s">
        <v>24161</v>
      </c>
      <c r="K3872">
        <v>5</v>
      </c>
      <c r="L3872">
        <v>2.35</v>
      </c>
      <c r="M3872" t="s">
        <v>612</v>
      </c>
      <c r="N3872" t="s">
        <v>18602</v>
      </c>
      <c r="O3872">
        <v>137</v>
      </c>
      <c r="P3872" t="s">
        <v>520</v>
      </c>
      <c r="Q3872">
        <v>4000</v>
      </c>
      <c r="R3872" t="s">
        <v>18603</v>
      </c>
      <c r="S3872">
        <v>575</v>
      </c>
      <c r="T3872" t="s">
        <v>11822</v>
      </c>
      <c r="U3872">
        <v>476</v>
      </c>
      <c r="V3872">
        <v>98</v>
      </c>
      <c r="W3872">
        <v>5796</v>
      </c>
      <c r="X3872">
        <v>0</v>
      </c>
      <c r="Y3872">
        <v>1555</v>
      </c>
      <c r="Z3872">
        <v>19</v>
      </c>
      <c r="AA3872">
        <v>40</v>
      </c>
      <c r="AB3872" t="s">
        <v>18606</v>
      </c>
    </row>
    <row r="3873" spans="1:28" x14ac:dyDescent="0.3">
      <c r="A3873" s="4" t="s">
        <v>18609</v>
      </c>
      <c r="B3873" t="s">
        <v>2794</v>
      </c>
      <c r="C3873" t="s">
        <v>3583</v>
      </c>
      <c r="D3873" t="s">
        <v>58</v>
      </c>
      <c r="E3873">
        <v>2002</v>
      </c>
      <c r="F3873">
        <v>113</v>
      </c>
      <c r="G3873" t="s">
        <v>2545</v>
      </c>
      <c r="H3873" t="s">
        <v>18611</v>
      </c>
      <c r="I3873" s="4">
        <v>4000000</v>
      </c>
      <c r="J3873" s="4">
        <v>146402</v>
      </c>
      <c r="K3873">
        <v>7.7</v>
      </c>
      <c r="L3873">
        <v>1.85</v>
      </c>
      <c r="M3873" t="s">
        <v>612</v>
      </c>
      <c r="N3873" t="s">
        <v>18607</v>
      </c>
      <c r="O3873">
        <v>58</v>
      </c>
      <c r="P3873" t="s">
        <v>17955</v>
      </c>
      <c r="Q3873">
        <v>331</v>
      </c>
      <c r="R3873" t="s">
        <v>18608</v>
      </c>
      <c r="S3873">
        <v>27</v>
      </c>
      <c r="T3873" t="s">
        <v>18610</v>
      </c>
      <c r="U3873">
        <v>9</v>
      </c>
      <c r="V3873">
        <v>0</v>
      </c>
      <c r="W3873">
        <v>387</v>
      </c>
      <c r="X3873">
        <v>1</v>
      </c>
      <c r="Y3873">
        <v>9913</v>
      </c>
      <c r="Z3873">
        <v>64</v>
      </c>
      <c r="AA3873">
        <v>38</v>
      </c>
      <c r="AB3873" t="s">
        <v>18612</v>
      </c>
    </row>
    <row r="3874" spans="1:28" x14ac:dyDescent="0.3">
      <c r="A3874" s="4" t="s">
        <v>18616</v>
      </c>
      <c r="B3874" t="s">
        <v>67</v>
      </c>
      <c r="C3874" t="s">
        <v>68</v>
      </c>
      <c r="D3874" t="s">
        <v>58</v>
      </c>
      <c r="E3874">
        <v>2010</v>
      </c>
      <c r="F3874">
        <v>98</v>
      </c>
      <c r="G3874" t="s">
        <v>808</v>
      </c>
      <c r="H3874" t="s">
        <v>18617</v>
      </c>
      <c r="I3874" s="4">
        <v>650000</v>
      </c>
      <c r="J3874" s="4">
        <v>18469</v>
      </c>
      <c r="K3874">
        <v>6.5</v>
      </c>
      <c r="L3874">
        <v>2.35</v>
      </c>
      <c r="M3874" t="s">
        <v>612</v>
      </c>
      <c r="N3874" t="s">
        <v>18613</v>
      </c>
      <c r="O3874">
        <v>53</v>
      </c>
      <c r="P3874" t="s">
        <v>18615</v>
      </c>
      <c r="Q3874">
        <v>530</v>
      </c>
      <c r="R3874" t="s">
        <v>18614</v>
      </c>
      <c r="S3874">
        <v>238</v>
      </c>
      <c r="T3874" t="s">
        <v>14251</v>
      </c>
      <c r="U3874">
        <v>65</v>
      </c>
      <c r="V3874">
        <v>0</v>
      </c>
      <c r="W3874">
        <v>1038</v>
      </c>
      <c r="X3874">
        <v>1</v>
      </c>
      <c r="Y3874">
        <v>34263</v>
      </c>
      <c r="Z3874">
        <v>215</v>
      </c>
      <c r="AA3874">
        <v>141</v>
      </c>
      <c r="AB3874" t="s">
        <v>18618</v>
      </c>
    </row>
    <row r="3875" spans="1:28" x14ac:dyDescent="0.3">
      <c r="A3875" s="4" t="s">
        <v>24136</v>
      </c>
      <c r="B3875" t="s">
        <v>67</v>
      </c>
      <c r="C3875" t="s">
        <v>68</v>
      </c>
      <c r="D3875" t="s">
        <v>58</v>
      </c>
      <c r="E3875" t="s">
        <v>24161</v>
      </c>
      <c r="F3875">
        <v>23</v>
      </c>
      <c r="G3875" t="s">
        <v>2734</v>
      </c>
      <c r="H3875" t="s">
        <v>18622</v>
      </c>
      <c r="I3875" s="4" t="s">
        <v>24161</v>
      </c>
      <c r="J3875" s="4" t="s">
        <v>24161</v>
      </c>
      <c r="K3875">
        <v>6.1</v>
      </c>
      <c r="L3875">
        <v>1.33</v>
      </c>
      <c r="M3875" t="s">
        <v>2765</v>
      </c>
      <c r="N3875" t="s">
        <v>24161</v>
      </c>
      <c r="O3875" t="s">
        <v>24161</v>
      </c>
      <c r="P3875" t="s">
        <v>18620</v>
      </c>
      <c r="Q3875">
        <v>254</v>
      </c>
      <c r="R3875" t="s">
        <v>18619</v>
      </c>
      <c r="S3875">
        <v>248</v>
      </c>
      <c r="T3875" t="s">
        <v>18621</v>
      </c>
      <c r="U3875">
        <v>218</v>
      </c>
      <c r="V3875">
        <v>325</v>
      </c>
      <c r="W3875">
        <v>915</v>
      </c>
      <c r="X3875">
        <v>1</v>
      </c>
      <c r="Y3875">
        <v>7673</v>
      </c>
      <c r="Z3875">
        <v>5</v>
      </c>
      <c r="AA3875">
        <v>47</v>
      </c>
      <c r="AB3875" t="s">
        <v>18623</v>
      </c>
    </row>
    <row r="3876" spans="1:28" x14ac:dyDescent="0.3">
      <c r="A3876" s="4" t="s">
        <v>18624</v>
      </c>
      <c r="B3876" t="s">
        <v>67</v>
      </c>
      <c r="C3876" t="s">
        <v>68</v>
      </c>
      <c r="D3876" t="s">
        <v>58</v>
      </c>
      <c r="E3876">
        <v>1997</v>
      </c>
      <c r="F3876">
        <v>92</v>
      </c>
      <c r="G3876" t="s">
        <v>1566</v>
      </c>
      <c r="H3876" t="s">
        <v>18625</v>
      </c>
      <c r="I3876" s="4">
        <v>4000000</v>
      </c>
      <c r="J3876" s="4">
        <v>12836</v>
      </c>
      <c r="K3876">
        <v>5.8</v>
      </c>
      <c r="L3876">
        <v>1.85</v>
      </c>
      <c r="M3876" t="s">
        <v>612</v>
      </c>
      <c r="N3876" t="s">
        <v>6727</v>
      </c>
      <c r="O3876">
        <v>19</v>
      </c>
      <c r="P3876" t="s">
        <v>615</v>
      </c>
      <c r="Q3876">
        <v>18000</v>
      </c>
      <c r="R3876" t="s">
        <v>7317</v>
      </c>
      <c r="S3876">
        <v>759</v>
      </c>
      <c r="T3876" t="s">
        <v>5586</v>
      </c>
      <c r="U3876">
        <v>599</v>
      </c>
      <c r="V3876">
        <v>161</v>
      </c>
      <c r="W3876">
        <v>20135</v>
      </c>
      <c r="X3876">
        <v>1</v>
      </c>
      <c r="Y3876">
        <v>1686</v>
      </c>
      <c r="Z3876">
        <v>12</v>
      </c>
      <c r="AA3876">
        <v>28</v>
      </c>
      <c r="AB3876" t="s">
        <v>18626</v>
      </c>
    </row>
    <row r="3877" spans="1:28" x14ac:dyDescent="0.3">
      <c r="A3877" s="4" t="s">
        <v>18628</v>
      </c>
      <c r="B3877" t="s">
        <v>14454</v>
      </c>
      <c r="C3877" t="s">
        <v>16778</v>
      </c>
      <c r="D3877" t="s">
        <v>58</v>
      </c>
      <c r="E3877">
        <v>2014</v>
      </c>
      <c r="F3877">
        <v>106</v>
      </c>
      <c r="G3877" t="s">
        <v>19</v>
      </c>
      <c r="H3877" t="s">
        <v>18630</v>
      </c>
      <c r="I3877" s="4">
        <v>4000000</v>
      </c>
      <c r="J3877" s="4">
        <v>20262</v>
      </c>
      <c r="K3877">
        <v>6.1</v>
      </c>
      <c r="L3877">
        <v>2.35</v>
      </c>
      <c r="M3877" t="s">
        <v>5613</v>
      </c>
      <c r="N3877" t="s">
        <v>18627</v>
      </c>
      <c r="O3877">
        <v>19</v>
      </c>
      <c r="P3877" t="s">
        <v>14449</v>
      </c>
      <c r="Q3877">
        <v>585</v>
      </c>
      <c r="R3877" t="s">
        <v>2418</v>
      </c>
      <c r="S3877">
        <v>29</v>
      </c>
      <c r="T3877" t="s">
        <v>18629</v>
      </c>
      <c r="U3877">
        <v>9</v>
      </c>
      <c r="V3877">
        <v>278</v>
      </c>
      <c r="W3877">
        <v>629</v>
      </c>
      <c r="X3877">
        <v>2</v>
      </c>
      <c r="Y3877">
        <v>1738</v>
      </c>
      <c r="Z3877">
        <v>70</v>
      </c>
      <c r="AA3877">
        <v>10</v>
      </c>
      <c r="AB3877" t="s">
        <v>18631</v>
      </c>
    </row>
    <row r="3878" spans="1:28" x14ac:dyDescent="0.3">
      <c r="A3878" s="4" t="s">
        <v>18633</v>
      </c>
      <c r="B3878" t="s">
        <v>67</v>
      </c>
      <c r="C3878" t="s">
        <v>68</v>
      </c>
      <c r="D3878" t="s">
        <v>58</v>
      </c>
      <c r="E3878">
        <v>2011</v>
      </c>
      <c r="F3878">
        <v>119</v>
      </c>
      <c r="G3878" t="s">
        <v>2545</v>
      </c>
      <c r="H3878" t="s">
        <v>18634</v>
      </c>
      <c r="I3878" s="4">
        <v>4000000</v>
      </c>
      <c r="J3878" s="4" t="s">
        <v>24161</v>
      </c>
      <c r="K3878">
        <v>6</v>
      </c>
      <c r="L3878">
        <v>2.35</v>
      </c>
      <c r="M3878" t="s">
        <v>612</v>
      </c>
      <c r="N3878" t="s">
        <v>18632</v>
      </c>
      <c r="O3878">
        <v>8</v>
      </c>
      <c r="P3878" t="s">
        <v>8003</v>
      </c>
      <c r="Q3878">
        <v>3000</v>
      </c>
      <c r="R3878" t="s">
        <v>13814</v>
      </c>
      <c r="S3878">
        <v>3000</v>
      </c>
      <c r="T3878" t="s">
        <v>1397</v>
      </c>
      <c r="U3878">
        <v>2000</v>
      </c>
      <c r="V3878">
        <v>798</v>
      </c>
      <c r="W3878">
        <v>10984</v>
      </c>
      <c r="X3878">
        <v>4</v>
      </c>
      <c r="Y3878">
        <v>3297</v>
      </c>
      <c r="Z3878">
        <v>46</v>
      </c>
      <c r="AA3878">
        <v>42</v>
      </c>
      <c r="AB3878" t="s">
        <v>18635</v>
      </c>
    </row>
    <row r="3879" spans="1:28" x14ac:dyDescent="0.3">
      <c r="A3879" s="4" t="s">
        <v>18636</v>
      </c>
      <c r="B3879" t="s">
        <v>67</v>
      </c>
      <c r="C3879" t="s">
        <v>86</v>
      </c>
      <c r="D3879" t="s">
        <v>58</v>
      </c>
      <c r="E3879">
        <v>2011</v>
      </c>
      <c r="F3879">
        <v>99</v>
      </c>
      <c r="G3879" t="s">
        <v>3350</v>
      </c>
      <c r="H3879" t="s">
        <v>18637</v>
      </c>
      <c r="I3879" s="4">
        <v>4000000</v>
      </c>
      <c r="J3879" s="4" t="s">
        <v>24161</v>
      </c>
      <c r="K3879">
        <v>6.3</v>
      </c>
      <c r="L3879">
        <v>2.35</v>
      </c>
      <c r="M3879" t="s">
        <v>612</v>
      </c>
      <c r="N3879" t="s">
        <v>15466</v>
      </c>
      <c r="O3879">
        <v>7</v>
      </c>
      <c r="P3879" t="s">
        <v>1814</v>
      </c>
      <c r="Q3879">
        <v>762</v>
      </c>
      <c r="R3879" t="s">
        <v>14308</v>
      </c>
      <c r="S3879">
        <v>706</v>
      </c>
      <c r="T3879" t="s">
        <v>915</v>
      </c>
      <c r="U3879">
        <v>641</v>
      </c>
      <c r="V3879">
        <v>0</v>
      </c>
      <c r="W3879">
        <v>2631</v>
      </c>
      <c r="X3879">
        <v>1</v>
      </c>
      <c r="Y3879">
        <v>22220</v>
      </c>
      <c r="Z3879">
        <v>135</v>
      </c>
      <c r="AA3879">
        <v>97</v>
      </c>
      <c r="AB3879" t="s">
        <v>18638</v>
      </c>
    </row>
    <row r="3880" spans="1:28" x14ac:dyDescent="0.3">
      <c r="A3880" s="4" t="s">
        <v>18640</v>
      </c>
      <c r="B3880" t="s">
        <v>67</v>
      </c>
      <c r="C3880" t="s">
        <v>295</v>
      </c>
      <c r="D3880" t="s">
        <v>58</v>
      </c>
      <c r="E3880">
        <v>2003</v>
      </c>
      <c r="F3880">
        <v>90</v>
      </c>
      <c r="G3880" t="s">
        <v>2802</v>
      </c>
      <c r="H3880" t="s">
        <v>18641</v>
      </c>
      <c r="I3880" s="4" t="s">
        <v>24161</v>
      </c>
      <c r="J3880" s="4" t="s">
        <v>24161</v>
      </c>
      <c r="K3880">
        <v>6.3</v>
      </c>
      <c r="L3880">
        <v>2.35</v>
      </c>
      <c r="M3880" t="s">
        <v>612</v>
      </c>
      <c r="N3880" t="s">
        <v>8542</v>
      </c>
      <c r="O3880">
        <v>165</v>
      </c>
      <c r="P3880" t="s">
        <v>8543</v>
      </c>
      <c r="Q3880">
        <v>686</v>
      </c>
      <c r="R3880" t="s">
        <v>18639</v>
      </c>
      <c r="S3880">
        <v>246</v>
      </c>
      <c r="T3880" t="s">
        <v>12583</v>
      </c>
      <c r="U3880">
        <v>150</v>
      </c>
      <c r="V3880">
        <v>688</v>
      </c>
      <c r="W3880">
        <v>1298</v>
      </c>
      <c r="X3880">
        <v>0</v>
      </c>
      <c r="Y3880">
        <v>5137</v>
      </c>
      <c r="Z3880">
        <v>38</v>
      </c>
      <c r="AA3880">
        <v>50</v>
      </c>
      <c r="AB3880" t="s">
        <v>18642</v>
      </c>
    </row>
    <row r="3881" spans="1:28" x14ac:dyDescent="0.3">
      <c r="A3881" s="4" t="s">
        <v>18645</v>
      </c>
      <c r="B3881" t="s">
        <v>5641</v>
      </c>
      <c r="C3881" t="s">
        <v>7165</v>
      </c>
      <c r="D3881" t="s">
        <v>58</v>
      </c>
      <c r="E3881">
        <v>2013</v>
      </c>
      <c r="F3881">
        <v>120</v>
      </c>
      <c r="G3881" t="s">
        <v>7038</v>
      </c>
      <c r="H3881" t="s">
        <v>18647</v>
      </c>
      <c r="I3881" s="4">
        <v>4000000</v>
      </c>
      <c r="J3881" s="4" t="s">
        <v>24161</v>
      </c>
      <c r="K3881">
        <v>7.5</v>
      </c>
      <c r="L3881" t="s">
        <v>24161</v>
      </c>
      <c r="M3881" t="s">
        <v>24161</v>
      </c>
      <c r="N3881" t="s">
        <v>18643</v>
      </c>
      <c r="O3881">
        <v>0</v>
      </c>
      <c r="P3881" t="s">
        <v>8737</v>
      </c>
      <c r="Q3881">
        <v>114</v>
      </c>
      <c r="R3881" t="s">
        <v>18644</v>
      </c>
      <c r="S3881">
        <v>45</v>
      </c>
      <c r="T3881" t="s">
        <v>18646</v>
      </c>
      <c r="U3881">
        <v>22</v>
      </c>
      <c r="V3881">
        <v>282</v>
      </c>
      <c r="W3881">
        <v>183</v>
      </c>
      <c r="X3881">
        <v>0</v>
      </c>
      <c r="Y3881">
        <v>2488</v>
      </c>
      <c r="Z3881">
        <v>8</v>
      </c>
      <c r="AA3881">
        <v>3</v>
      </c>
      <c r="AB3881" t="s">
        <v>18648</v>
      </c>
    </row>
    <row r="3882" spans="1:28" x14ac:dyDescent="0.3">
      <c r="A3882" s="4" t="s">
        <v>18651</v>
      </c>
      <c r="B3882" t="s">
        <v>67</v>
      </c>
      <c r="C3882" t="s">
        <v>68</v>
      </c>
      <c r="D3882" t="s">
        <v>58</v>
      </c>
      <c r="E3882">
        <v>1972</v>
      </c>
      <c r="F3882">
        <v>168</v>
      </c>
      <c r="G3882" t="s">
        <v>18650</v>
      </c>
      <c r="H3882" t="s">
        <v>18653</v>
      </c>
      <c r="I3882" s="4">
        <v>4000000</v>
      </c>
      <c r="J3882" s="4" t="s">
        <v>24161</v>
      </c>
      <c r="K3882">
        <v>7.6</v>
      </c>
      <c r="L3882">
        <v>2.35</v>
      </c>
      <c r="M3882" t="s">
        <v>122</v>
      </c>
      <c r="N3882" t="s">
        <v>18649</v>
      </c>
      <c r="O3882">
        <v>0</v>
      </c>
      <c r="P3882" t="s">
        <v>1764</v>
      </c>
      <c r="Q3882">
        <v>713</v>
      </c>
      <c r="R3882" t="s">
        <v>7956</v>
      </c>
      <c r="S3882">
        <v>649</v>
      </c>
      <c r="T3882" t="s">
        <v>18652</v>
      </c>
      <c r="U3882">
        <v>69</v>
      </c>
      <c r="V3882">
        <v>0</v>
      </c>
      <c r="W3882">
        <v>1541</v>
      </c>
      <c r="X3882">
        <v>0</v>
      </c>
      <c r="Y3882">
        <v>6303</v>
      </c>
      <c r="Z3882">
        <v>34</v>
      </c>
      <c r="AA3882">
        <v>129</v>
      </c>
      <c r="AB3882" t="s">
        <v>18654</v>
      </c>
    </row>
    <row r="3883" spans="1:28" x14ac:dyDescent="0.3">
      <c r="A3883" s="4" t="s">
        <v>18658</v>
      </c>
      <c r="B3883" t="s">
        <v>67</v>
      </c>
      <c r="C3883" t="s">
        <v>295</v>
      </c>
      <c r="D3883" t="s">
        <v>58</v>
      </c>
      <c r="E3883">
        <v>2012</v>
      </c>
      <c r="F3883">
        <v>93</v>
      </c>
      <c r="G3883" t="s">
        <v>3291</v>
      </c>
      <c r="H3883" t="s">
        <v>24161</v>
      </c>
      <c r="I3883" s="4">
        <v>4000000</v>
      </c>
      <c r="J3883" s="4">
        <v>4063</v>
      </c>
      <c r="K3883">
        <v>5.2</v>
      </c>
      <c r="L3883">
        <v>2.35</v>
      </c>
      <c r="M3883" t="s">
        <v>612</v>
      </c>
      <c r="N3883" t="s">
        <v>18655</v>
      </c>
      <c r="O3883">
        <v>55</v>
      </c>
      <c r="P3883" t="s">
        <v>18657</v>
      </c>
      <c r="Q3883">
        <v>223</v>
      </c>
      <c r="R3883" t="s">
        <v>18656</v>
      </c>
      <c r="S3883">
        <v>11</v>
      </c>
      <c r="T3883" t="s">
        <v>18659</v>
      </c>
      <c r="U3883">
        <v>5</v>
      </c>
      <c r="V3883">
        <v>657</v>
      </c>
      <c r="W3883">
        <v>242</v>
      </c>
      <c r="X3883">
        <v>3</v>
      </c>
      <c r="Y3883">
        <v>2086</v>
      </c>
      <c r="Z3883">
        <v>36</v>
      </c>
      <c r="AA3883">
        <v>20</v>
      </c>
      <c r="AB3883" t="s">
        <v>18660</v>
      </c>
    </row>
    <row r="3884" spans="1:28" x14ac:dyDescent="0.3">
      <c r="A3884" s="4" t="s">
        <v>18664</v>
      </c>
      <c r="B3884" t="s">
        <v>67</v>
      </c>
      <c r="C3884" t="s">
        <v>68</v>
      </c>
      <c r="D3884" t="s">
        <v>24160</v>
      </c>
      <c r="E3884">
        <v>1930</v>
      </c>
      <c r="F3884">
        <v>96</v>
      </c>
      <c r="G3884" t="s">
        <v>3409</v>
      </c>
      <c r="H3884" t="s">
        <v>18666</v>
      </c>
      <c r="I3884" s="4">
        <v>3950000</v>
      </c>
      <c r="J3884" s="4" t="s">
        <v>24161</v>
      </c>
      <c r="K3884">
        <v>7.8</v>
      </c>
      <c r="L3884">
        <v>1.2</v>
      </c>
      <c r="M3884" t="s">
        <v>15882</v>
      </c>
      <c r="N3884" t="s">
        <v>18661</v>
      </c>
      <c r="O3884">
        <v>177</v>
      </c>
      <c r="P3884" t="s">
        <v>18663</v>
      </c>
      <c r="Q3884">
        <v>431</v>
      </c>
      <c r="R3884" t="s">
        <v>18662</v>
      </c>
      <c r="S3884">
        <v>12</v>
      </c>
      <c r="T3884" t="s">
        <v>18665</v>
      </c>
      <c r="U3884">
        <v>4</v>
      </c>
      <c r="V3884">
        <v>279</v>
      </c>
      <c r="W3884">
        <v>457</v>
      </c>
      <c r="X3884">
        <v>1</v>
      </c>
      <c r="Y3884">
        <v>3753</v>
      </c>
      <c r="Z3884">
        <v>35</v>
      </c>
      <c r="AA3884">
        <v>53</v>
      </c>
      <c r="AB3884" t="s">
        <v>18667</v>
      </c>
    </row>
    <row r="3885" spans="1:28" x14ac:dyDescent="0.3">
      <c r="A3885" s="4" t="s">
        <v>18669</v>
      </c>
      <c r="B3885" t="s">
        <v>67</v>
      </c>
      <c r="C3885" t="s">
        <v>68</v>
      </c>
      <c r="D3885" t="s">
        <v>58</v>
      </c>
      <c r="E3885">
        <v>2007</v>
      </c>
      <c r="F3885">
        <v>103</v>
      </c>
      <c r="G3885" t="s">
        <v>1437</v>
      </c>
      <c r="H3885" t="s">
        <v>18671</v>
      </c>
      <c r="I3885" s="4">
        <v>4000000</v>
      </c>
      <c r="J3885" s="4" t="s">
        <v>24161</v>
      </c>
      <c r="K3885">
        <v>6.6</v>
      </c>
      <c r="L3885">
        <v>1.85</v>
      </c>
      <c r="M3885" t="s">
        <v>24161</v>
      </c>
      <c r="N3885" t="s">
        <v>18668</v>
      </c>
      <c r="O3885">
        <v>0</v>
      </c>
      <c r="P3885" t="s">
        <v>2405</v>
      </c>
      <c r="Q3885">
        <v>650</v>
      </c>
      <c r="R3885" t="s">
        <v>2305</v>
      </c>
      <c r="S3885">
        <v>536</v>
      </c>
      <c r="T3885" t="s">
        <v>18670</v>
      </c>
      <c r="U3885">
        <v>183</v>
      </c>
      <c r="V3885">
        <v>296</v>
      </c>
      <c r="W3885">
        <v>1585</v>
      </c>
      <c r="X3885">
        <v>5</v>
      </c>
      <c r="Y3885">
        <v>2727</v>
      </c>
      <c r="Z3885">
        <v>6</v>
      </c>
      <c r="AA3885">
        <v>19</v>
      </c>
      <c r="AB3885" t="s">
        <v>18672</v>
      </c>
    </row>
    <row r="3886" spans="1:28" x14ac:dyDescent="0.3">
      <c r="A3886" s="4" t="s">
        <v>18674</v>
      </c>
      <c r="B3886" t="s">
        <v>67</v>
      </c>
      <c r="C3886" t="s">
        <v>68</v>
      </c>
      <c r="D3886" t="s">
        <v>58</v>
      </c>
      <c r="E3886">
        <v>2016</v>
      </c>
      <c r="F3886">
        <v>93</v>
      </c>
      <c r="G3886" t="s">
        <v>23</v>
      </c>
      <c r="H3886" t="s">
        <v>18676</v>
      </c>
      <c r="I3886" s="4">
        <v>4000000</v>
      </c>
      <c r="J3886" s="4" t="s">
        <v>24161</v>
      </c>
      <c r="K3886">
        <v>4.7</v>
      </c>
      <c r="L3886">
        <v>2.35</v>
      </c>
      <c r="M3886" t="s">
        <v>612</v>
      </c>
      <c r="N3886" t="s">
        <v>8419</v>
      </c>
      <c r="O3886">
        <v>21</v>
      </c>
      <c r="P3886" t="s">
        <v>8919</v>
      </c>
      <c r="Q3886">
        <v>763</v>
      </c>
      <c r="R3886" t="s">
        <v>18673</v>
      </c>
      <c r="S3886">
        <v>637</v>
      </c>
      <c r="T3886" t="s">
        <v>18675</v>
      </c>
      <c r="U3886">
        <v>359</v>
      </c>
      <c r="V3886">
        <v>0</v>
      </c>
      <c r="W3886">
        <v>2651</v>
      </c>
      <c r="X3886">
        <v>2</v>
      </c>
      <c r="Y3886">
        <v>4146</v>
      </c>
      <c r="Z3886">
        <v>39</v>
      </c>
      <c r="AA3886">
        <v>29</v>
      </c>
      <c r="AB3886" t="s">
        <v>18677</v>
      </c>
    </row>
    <row r="3887" spans="1:28" x14ac:dyDescent="0.3">
      <c r="A3887" s="4" t="s">
        <v>18681</v>
      </c>
      <c r="B3887" t="s">
        <v>67</v>
      </c>
      <c r="C3887" t="s">
        <v>397</v>
      </c>
      <c r="D3887" t="s">
        <v>58</v>
      </c>
      <c r="E3887">
        <v>2009</v>
      </c>
      <c r="F3887">
        <v>84</v>
      </c>
      <c r="G3887" t="s">
        <v>5544</v>
      </c>
      <c r="H3887" t="s">
        <v>18683</v>
      </c>
      <c r="I3887" s="4" t="s">
        <v>24161</v>
      </c>
      <c r="J3887" s="4" t="s">
        <v>24161</v>
      </c>
      <c r="K3887">
        <v>6.7</v>
      </c>
      <c r="L3887">
        <v>2.35</v>
      </c>
      <c r="M3887" t="s">
        <v>612</v>
      </c>
      <c r="N3887" t="s">
        <v>18678</v>
      </c>
      <c r="O3887">
        <v>18</v>
      </c>
      <c r="P3887" t="s">
        <v>18680</v>
      </c>
      <c r="Q3887">
        <v>399</v>
      </c>
      <c r="R3887" t="s">
        <v>18679</v>
      </c>
      <c r="S3887">
        <v>129</v>
      </c>
      <c r="T3887" t="s">
        <v>18682</v>
      </c>
      <c r="U3887">
        <v>35</v>
      </c>
      <c r="V3887">
        <v>0</v>
      </c>
      <c r="W3887">
        <v>644</v>
      </c>
      <c r="X3887">
        <v>1</v>
      </c>
      <c r="Y3887">
        <v>27781</v>
      </c>
      <c r="Z3887">
        <v>182</v>
      </c>
      <c r="AA3887">
        <v>104</v>
      </c>
      <c r="AB3887" t="s">
        <v>18684</v>
      </c>
    </row>
    <row r="3888" spans="1:28" x14ac:dyDescent="0.3">
      <c r="A3888" s="4" t="s">
        <v>18687</v>
      </c>
      <c r="B3888" t="s">
        <v>67</v>
      </c>
      <c r="C3888" t="s">
        <v>68</v>
      </c>
      <c r="D3888" t="s">
        <v>58</v>
      </c>
      <c r="E3888">
        <v>2012</v>
      </c>
      <c r="F3888">
        <v>81</v>
      </c>
      <c r="G3888" t="s">
        <v>23</v>
      </c>
      <c r="H3888" t="s">
        <v>18689</v>
      </c>
      <c r="I3888" s="4">
        <v>4000000</v>
      </c>
      <c r="J3888" s="4" t="s">
        <v>24161</v>
      </c>
      <c r="K3888">
        <v>4.2</v>
      </c>
      <c r="L3888" t="s">
        <v>24161</v>
      </c>
      <c r="M3888" t="s">
        <v>612</v>
      </c>
      <c r="N3888" t="s">
        <v>15941</v>
      </c>
      <c r="O3888">
        <v>548</v>
      </c>
      <c r="P3888" t="s">
        <v>18686</v>
      </c>
      <c r="Q3888">
        <v>166</v>
      </c>
      <c r="R3888" t="s">
        <v>18685</v>
      </c>
      <c r="S3888">
        <v>134</v>
      </c>
      <c r="T3888" t="s">
        <v>18688</v>
      </c>
      <c r="U3888">
        <v>104</v>
      </c>
      <c r="V3888">
        <v>531</v>
      </c>
      <c r="W3888">
        <v>609</v>
      </c>
      <c r="X3888">
        <v>0</v>
      </c>
      <c r="Y3888">
        <v>1561</v>
      </c>
      <c r="Z3888">
        <v>14</v>
      </c>
      <c r="AA3888">
        <v>21</v>
      </c>
      <c r="AB3888" t="s">
        <v>18690</v>
      </c>
    </row>
    <row r="3889" spans="1:28" x14ac:dyDescent="0.3">
      <c r="A3889" s="4" t="s">
        <v>18692</v>
      </c>
      <c r="B3889" t="s">
        <v>67</v>
      </c>
      <c r="C3889" t="s">
        <v>68</v>
      </c>
      <c r="D3889" t="s">
        <v>58</v>
      </c>
      <c r="E3889">
        <v>2012</v>
      </c>
      <c r="F3889">
        <v>84</v>
      </c>
      <c r="G3889" t="s">
        <v>1700</v>
      </c>
      <c r="H3889" t="s">
        <v>24161</v>
      </c>
      <c r="I3889" s="4">
        <v>4000000</v>
      </c>
      <c r="J3889" s="4" t="s">
        <v>24161</v>
      </c>
      <c r="K3889">
        <v>6.3</v>
      </c>
      <c r="L3889">
        <v>1.78</v>
      </c>
      <c r="M3889" t="s">
        <v>2765</v>
      </c>
      <c r="N3889" t="s">
        <v>18691</v>
      </c>
      <c r="O3889">
        <v>4</v>
      </c>
      <c r="P3889" t="s">
        <v>14498</v>
      </c>
      <c r="Q3889">
        <v>637</v>
      </c>
      <c r="R3889" t="s">
        <v>9482</v>
      </c>
      <c r="S3889">
        <v>346</v>
      </c>
      <c r="T3889" t="s">
        <v>18693</v>
      </c>
      <c r="U3889">
        <v>271</v>
      </c>
      <c r="V3889">
        <v>170</v>
      </c>
      <c r="W3889">
        <v>1932</v>
      </c>
      <c r="X3889">
        <v>2</v>
      </c>
      <c r="Y3889">
        <v>1929</v>
      </c>
      <c r="Z3889">
        <v>3</v>
      </c>
      <c r="AA3889">
        <v>4</v>
      </c>
      <c r="AB3889" t="s">
        <v>18694</v>
      </c>
    </row>
    <row r="3890" spans="1:28" x14ac:dyDescent="0.3">
      <c r="A3890" s="4" t="s">
        <v>18698</v>
      </c>
      <c r="B3890" t="s">
        <v>67</v>
      </c>
      <c r="C3890" t="s">
        <v>8136</v>
      </c>
      <c r="D3890" t="s">
        <v>58</v>
      </c>
      <c r="E3890">
        <v>2014</v>
      </c>
      <c r="F3890">
        <v>94</v>
      </c>
      <c r="G3890" t="s">
        <v>18696</v>
      </c>
      <c r="H3890" t="s">
        <v>18700</v>
      </c>
      <c r="I3890" s="4">
        <v>4000000</v>
      </c>
      <c r="J3890" s="4" t="s">
        <v>24161</v>
      </c>
      <c r="K3890">
        <v>4.7</v>
      </c>
      <c r="L3890" t="s">
        <v>24161</v>
      </c>
      <c r="M3890" t="s">
        <v>122</v>
      </c>
      <c r="N3890" t="s">
        <v>18695</v>
      </c>
      <c r="O3890">
        <v>103</v>
      </c>
      <c r="P3890" t="s">
        <v>18697</v>
      </c>
      <c r="Q3890">
        <v>544</v>
      </c>
      <c r="R3890" t="s">
        <v>16582</v>
      </c>
      <c r="S3890">
        <v>476</v>
      </c>
      <c r="T3890" t="s">
        <v>18699</v>
      </c>
      <c r="U3890">
        <v>111</v>
      </c>
      <c r="V3890">
        <v>365</v>
      </c>
      <c r="W3890">
        <v>1150</v>
      </c>
      <c r="X3890">
        <v>1</v>
      </c>
      <c r="Y3890">
        <v>724</v>
      </c>
      <c r="Z3890">
        <v>3</v>
      </c>
      <c r="AA3890">
        <v>15</v>
      </c>
      <c r="AB3890" t="s">
        <v>18701</v>
      </c>
    </row>
    <row r="3891" spans="1:28" x14ac:dyDescent="0.3">
      <c r="A3891" s="4" t="s">
        <v>18703</v>
      </c>
      <c r="B3891" t="s">
        <v>67</v>
      </c>
      <c r="C3891" t="s">
        <v>86</v>
      </c>
      <c r="D3891" t="s">
        <v>58</v>
      </c>
      <c r="E3891">
        <v>1966</v>
      </c>
      <c r="F3891">
        <v>120</v>
      </c>
      <c r="G3891" t="s">
        <v>5940</v>
      </c>
      <c r="H3891" t="s">
        <v>18704</v>
      </c>
      <c r="I3891" s="4">
        <v>2000000</v>
      </c>
      <c r="J3891" s="4" t="s">
        <v>24161</v>
      </c>
      <c r="K3891">
        <v>7.9</v>
      </c>
      <c r="L3891">
        <v>1.66</v>
      </c>
      <c r="M3891" t="s">
        <v>6035</v>
      </c>
      <c r="N3891" t="s">
        <v>17185</v>
      </c>
      <c r="O3891">
        <v>160</v>
      </c>
      <c r="P3891" t="s">
        <v>13966</v>
      </c>
      <c r="Q3891">
        <v>559</v>
      </c>
      <c r="R3891" t="s">
        <v>18702</v>
      </c>
      <c r="S3891">
        <v>269</v>
      </c>
      <c r="T3891" t="s">
        <v>17255</v>
      </c>
      <c r="U3891">
        <v>94</v>
      </c>
      <c r="V3891">
        <v>2000</v>
      </c>
      <c r="W3891">
        <v>1238</v>
      </c>
      <c r="X3891">
        <v>0</v>
      </c>
      <c r="Y3891">
        <v>23713</v>
      </c>
      <c r="Z3891">
        <v>62</v>
      </c>
      <c r="AA3891">
        <v>167</v>
      </c>
      <c r="AB3891" t="s">
        <v>18705</v>
      </c>
    </row>
    <row r="3892" spans="1:28" x14ac:dyDescent="0.3">
      <c r="A3892" s="4" t="s">
        <v>18706</v>
      </c>
      <c r="B3892" t="s">
        <v>67</v>
      </c>
      <c r="C3892" t="s">
        <v>68</v>
      </c>
      <c r="D3892" t="s">
        <v>58</v>
      </c>
      <c r="E3892">
        <v>1976</v>
      </c>
      <c r="F3892">
        <v>121</v>
      </c>
      <c r="G3892" t="s">
        <v>241</v>
      </c>
      <c r="H3892" t="s">
        <v>18707</v>
      </c>
      <c r="I3892" s="4">
        <v>3800000</v>
      </c>
      <c r="J3892" s="4" t="s">
        <v>24161</v>
      </c>
      <c r="K3892">
        <v>8.1</v>
      </c>
      <c r="L3892">
        <v>1.85</v>
      </c>
      <c r="M3892" t="s">
        <v>612</v>
      </c>
      <c r="N3892" t="s">
        <v>10127</v>
      </c>
      <c r="O3892">
        <v>0</v>
      </c>
      <c r="P3892" t="s">
        <v>1708</v>
      </c>
      <c r="Q3892">
        <v>3000</v>
      </c>
      <c r="R3892" t="s">
        <v>5619</v>
      </c>
      <c r="S3892">
        <v>977</v>
      </c>
      <c r="T3892" t="s">
        <v>17130</v>
      </c>
      <c r="U3892">
        <v>682</v>
      </c>
      <c r="V3892">
        <v>17000</v>
      </c>
      <c r="W3892">
        <v>5987</v>
      </c>
      <c r="X3892">
        <v>0</v>
      </c>
      <c r="Y3892">
        <v>103493</v>
      </c>
      <c r="Z3892">
        <v>161</v>
      </c>
      <c r="AA3892">
        <v>317</v>
      </c>
      <c r="AB3892" t="s">
        <v>18708</v>
      </c>
    </row>
    <row r="3893" spans="1:28" x14ac:dyDescent="0.3">
      <c r="A3893" s="4" t="s">
        <v>18712</v>
      </c>
      <c r="B3893" t="s">
        <v>67</v>
      </c>
      <c r="C3893" t="s">
        <v>68</v>
      </c>
      <c r="D3893" t="s">
        <v>58</v>
      </c>
      <c r="E3893">
        <v>1939</v>
      </c>
      <c r="F3893">
        <v>226</v>
      </c>
      <c r="G3893" t="s">
        <v>1960</v>
      </c>
      <c r="H3893" t="s">
        <v>18714</v>
      </c>
      <c r="I3893" s="4">
        <v>3977000</v>
      </c>
      <c r="J3893" s="4">
        <v>198655278</v>
      </c>
      <c r="K3893">
        <v>8.1999999999999993</v>
      </c>
      <c r="L3893">
        <v>1.37</v>
      </c>
      <c r="M3893" t="s">
        <v>304</v>
      </c>
      <c r="N3893" t="s">
        <v>18709</v>
      </c>
      <c r="O3893">
        <v>149</v>
      </c>
      <c r="P3893" t="s">
        <v>18711</v>
      </c>
      <c r="Q3893">
        <v>503</v>
      </c>
      <c r="R3893" t="s">
        <v>18710</v>
      </c>
      <c r="S3893">
        <v>384</v>
      </c>
      <c r="T3893" t="s">
        <v>18713</v>
      </c>
      <c r="U3893">
        <v>248</v>
      </c>
      <c r="V3893">
        <v>16000</v>
      </c>
      <c r="W3893">
        <v>1862</v>
      </c>
      <c r="X3893">
        <v>1</v>
      </c>
      <c r="Y3893">
        <v>215340</v>
      </c>
      <c r="Z3893">
        <v>157</v>
      </c>
      <c r="AA3893">
        <v>706</v>
      </c>
      <c r="AB3893" t="s">
        <v>18715</v>
      </c>
    </row>
    <row r="3894" spans="1:28" x14ac:dyDescent="0.3">
      <c r="A3894" s="4" t="s">
        <v>18717</v>
      </c>
      <c r="B3894" t="s">
        <v>67</v>
      </c>
      <c r="C3894" t="s">
        <v>86</v>
      </c>
      <c r="D3894" t="s">
        <v>58</v>
      </c>
      <c r="E3894">
        <v>2014</v>
      </c>
      <c r="F3894">
        <v>104</v>
      </c>
      <c r="G3894" t="s">
        <v>1566</v>
      </c>
      <c r="H3894" t="s">
        <v>18719</v>
      </c>
      <c r="I3894" s="4">
        <v>4000000</v>
      </c>
      <c r="J3894" s="4">
        <v>143653</v>
      </c>
      <c r="K3894">
        <v>6</v>
      </c>
      <c r="L3894">
        <v>2.35</v>
      </c>
      <c r="M3894" t="s">
        <v>69</v>
      </c>
      <c r="N3894" t="s">
        <v>18716</v>
      </c>
      <c r="O3894">
        <v>10</v>
      </c>
      <c r="P3894" t="s">
        <v>14667</v>
      </c>
      <c r="Q3894">
        <v>507</v>
      </c>
      <c r="R3894" t="s">
        <v>402</v>
      </c>
      <c r="S3894">
        <v>236</v>
      </c>
      <c r="T3894" t="s">
        <v>18718</v>
      </c>
      <c r="U3894">
        <v>196</v>
      </c>
      <c r="V3894">
        <v>0</v>
      </c>
      <c r="W3894">
        <v>1281</v>
      </c>
      <c r="X3894">
        <v>0</v>
      </c>
      <c r="Y3894">
        <v>1177</v>
      </c>
      <c r="Z3894">
        <v>31</v>
      </c>
      <c r="AA3894">
        <v>10</v>
      </c>
      <c r="AB3894" t="s">
        <v>18720</v>
      </c>
    </row>
    <row r="3895" spans="1:28" x14ac:dyDescent="0.3">
      <c r="A3895" s="4" t="s">
        <v>18723</v>
      </c>
      <c r="B3895" t="s">
        <v>67</v>
      </c>
      <c r="C3895" t="s">
        <v>68</v>
      </c>
      <c r="D3895" t="s">
        <v>58</v>
      </c>
      <c r="E3895">
        <v>1965</v>
      </c>
      <c r="F3895">
        <v>152</v>
      </c>
      <c r="G3895" t="s">
        <v>18722</v>
      </c>
      <c r="H3895" t="s">
        <v>18724</v>
      </c>
      <c r="I3895" s="4">
        <v>3800000</v>
      </c>
      <c r="J3895" s="4">
        <v>14873</v>
      </c>
      <c r="K3895">
        <v>6.8</v>
      </c>
      <c r="L3895">
        <v>2.35</v>
      </c>
      <c r="M3895" t="s">
        <v>6035</v>
      </c>
      <c r="N3895" t="s">
        <v>17128</v>
      </c>
      <c r="O3895">
        <v>541</v>
      </c>
      <c r="P3895" t="s">
        <v>1463</v>
      </c>
      <c r="Q3895">
        <v>773</v>
      </c>
      <c r="R3895" t="s">
        <v>18721</v>
      </c>
      <c r="S3895">
        <v>575</v>
      </c>
      <c r="T3895" t="s">
        <v>17129</v>
      </c>
      <c r="U3895">
        <v>288</v>
      </c>
      <c r="V3895">
        <v>251</v>
      </c>
      <c r="W3895">
        <v>2888</v>
      </c>
      <c r="X3895">
        <v>2</v>
      </c>
      <c r="Y3895">
        <v>5294</v>
      </c>
      <c r="Z3895">
        <v>53</v>
      </c>
      <c r="AA3895">
        <v>67</v>
      </c>
      <c r="AB3895" t="s">
        <v>18725</v>
      </c>
    </row>
    <row r="3896" spans="1:28" x14ac:dyDescent="0.3">
      <c r="A3896" s="4" t="s">
        <v>18727</v>
      </c>
      <c r="B3896" t="s">
        <v>67</v>
      </c>
      <c r="C3896" t="s">
        <v>68</v>
      </c>
      <c r="D3896" t="s">
        <v>58</v>
      </c>
      <c r="E3896">
        <v>2009</v>
      </c>
      <c r="F3896">
        <v>92</v>
      </c>
      <c r="G3896" t="s">
        <v>19</v>
      </c>
      <c r="H3896" t="s">
        <v>18728</v>
      </c>
      <c r="I3896" s="4" t="s">
        <v>24161</v>
      </c>
      <c r="J3896" s="4" t="s">
        <v>24161</v>
      </c>
      <c r="K3896">
        <v>7.3</v>
      </c>
      <c r="L3896">
        <v>1.85</v>
      </c>
      <c r="M3896" t="s">
        <v>612</v>
      </c>
      <c r="N3896" t="s">
        <v>18726</v>
      </c>
      <c r="O3896">
        <v>2</v>
      </c>
      <c r="P3896" t="s">
        <v>1164</v>
      </c>
      <c r="Q3896">
        <v>881</v>
      </c>
      <c r="R3896" t="s">
        <v>5953</v>
      </c>
      <c r="S3896">
        <v>826</v>
      </c>
      <c r="T3896" t="s">
        <v>9625</v>
      </c>
      <c r="U3896">
        <v>601</v>
      </c>
      <c r="V3896">
        <v>237</v>
      </c>
      <c r="W3896">
        <v>3229</v>
      </c>
      <c r="X3896">
        <v>3</v>
      </c>
      <c r="Y3896">
        <v>257</v>
      </c>
      <c r="Z3896">
        <v>1</v>
      </c>
      <c r="AA3896">
        <v>6</v>
      </c>
      <c r="AB3896" t="s">
        <v>18729</v>
      </c>
    </row>
    <row r="3897" spans="1:28" x14ac:dyDescent="0.3">
      <c r="A3897" s="4" t="s">
        <v>18734</v>
      </c>
      <c r="B3897" t="s">
        <v>67</v>
      </c>
      <c r="C3897" t="s">
        <v>68</v>
      </c>
      <c r="D3897" t="s">
        <v>58</v>
      </c>
      <c r="E3897">
        <v>1950</v>
      </c>
      <c r="F3897">
        <v>107</v>
      </c>
      <c r="G3897" t="s">
        <v>18732</v>
      </c>
      <c r="H3897" t="s">
        <v>18736</v>
      </c>
      <c r="I3897" s="4">
        <v>3768785</v>
      </c>
      <c r="J3897" s="4">
        <v>8000000</v>
      </c>
      <c r="K3897">
        <v>7</v>
      </c>
      <c r="L3897">
        <v>1.37</v>
      </c>
      <c r="M3897" t="s">
        <v>15882</v>
      </c>
      <c r="N3897" t="s">
        <v>18730</v>
      </c>
      <c r="O3897">
        <v>24</v>
      </c>
      <c r="P3897" t="s">
        <v>18733</v>
      </c>
      <c r="Q3897">
        <v>277</v>
      </c>
      <c r="R3897" t="s">
        <v>18731</v>
      </c>
      <c r="S3897">
        <v>244</v>
      </c>
      <c r="T3897" t="s">
        <v>18735</v>
      </c>
      <c r="U3897">
        <v>83</v>
      </c>
      <c r="V3897">
        <v>456</v>
      </c>
      <c r="W3897">
        <v>731</v>
      </c>
      <c r="X3897">
        <v>0</v>
      </c>
      <c r="Y3897">
        <v>3167</v>
      </c>
      <c r="Z3897">
        <v>21</v>
      </c>
      <c r="AA3897">
        <v>90</v>
      </c>
      <c r="AB3897" t="s">
        <v>18737</v>
      </c>
    </row>
    <row r="3898" spans="1:28" x14ac:dyDescent="0.3">
      <c r="A3898" s="4" t="s">
        <v>18739</v>
      </c>
      <c r="B3898" t="s">
        <v>67</v>
      </c>
      <c r="C3898" t="s">
        <v>86</v>
      </c>
      <c r="D3898" t="s">
        <v>58</v>
      </c>
      <c r="E3898">
        <v>2010</v>
      </c>
      <c r="F3898">
        <v>97</v>
      </c>
      <c r="G3898" t="s">
        <v>9178</v>
      </c>
      <c r="H3898" t="s">
        <v>18741</v>
      </c>
      <c r="I3898" s="4" t="s">
        <v>24161</v>
      </c>
      <c r="J3898" s="4">
        <v>304137</v>
      </c>
      <c r="K3898">
        <v>7.3</v>
      </c>
      <c r="L3898">
        <v>1.85</v>
      </c>
      <c r="M3898" t="s">
        <v>612</v>
      </c>
      <c r="N3898" t="s">
        <v>18738</v>
      </c>
      <c r="O3898">
        <v>69</v>
      </c>
      <c r="P3898" t="s">
        <v>5195</v>
      </c>
      <c r="Q3898">
        <v>414</v>
      </c>
      <c r="R3898" t="s">
        <v>1391</v>
      </c>
      <c r="S3898">
        <v>365</v>
      </c>
      <c r="T3898" t="s">
        <v>18740</v>
      </c>
      <c r="U3898">
        <v>106</v>
      </c>
      <c r="V3898">
        <v>17000</v>
      </c>
      <c r="W3898">
        <v>1269</v>
      </c>
      <c r="X3898">
        <v>0</v>
      </c>
      <c r="Y3898">
        <v>55982</v>
      </c>
      <c r="Z3898">
        <v>246</v>
      </c>
      <c r="AA3898">
        <v>148</v>
      </c>
      <c r="AB3898" t="s">
        <v>18742</v>
      </c>
    </row>
    <row r="3899" spans="1:28" x14ac:dyDescent="0.3">
      <c r="A3899" s="4" t="s">
        <v>18746</v>
      </c>
      <c r="B3899" t="s">
        <v>14454</v>
      </c>
      <c r="C3899" t="s">
        <v>16778</v>
      </c>
      <c r="D3899" t="s">
        <v>58</v>
      </c>
      <c r="E3899">
        <v>2005</v>
      </c>
      <c r="F3899">
        <v>115</v>
      </c>
      <c r="G3899" t="s">
        <v>19</v>
      </c>
      <c r="H3899" t="s">
        <v>18748</v>
      </c>
      <c r="I3899" s="4">
        <v>8000000</v>
      </c>
      <c r="J3899" s="4" t="s">
        <v>24161</v>
      </c>
      <c r="K3899">
        <v>7.5</v>
      </c>
      <c r="L3899">
        <v>2.35</v>
      </c>
      <c r="M3899" t="s">
        <v>612</v>
      </c>
      <c r="N3899" t="s">
        <v>18743</v>
      </c>
      <c r="O3899">
        <v>6</v>
      </c>
      <c r="P3899" t="s">
        <v>18745</v>
      </c>
      <c r="Q3899">
        <v>119</v>
      </c>
      <c r="R3899" t="s">
        <v>18744</v>
      </c>
      <c r="S3899">
        <v>69</v>
      </c>
      <c r="T3899" t="s">
        <v>18747</v>
      </c>
      <c r="U3899">
        <v>24</v>
      </c>
      <c r="V3899">
        <v>385</v>
      </c>
      <c r="W3899">
        <v>222</v>
      </c>
      <c r="X3899">
        <v>1</v>
      </c>
      <c r="Y3899">
        <v>2650</v>
      </c>
      <c r="Z3899">
        <v>42</v>
      </c>
      <c r="AA3899">
        <v>35</v>
      </c>
      <c r="AB3899" t="s">
        <v>18749</v>
      </c>
    </row>
    <row r="3900" spans="1:28" x14ac:dyDescent="0.3">
      <c r="A3900" s="4" t="s">
        <v>18751</v>
      </c>
      <c r="B3900" t="s">
        <v>67</v>
      </c>
      <c r="C3900" t="s">
        <v>295</v>
      </c>
      <c r="D3900" t="s">
        <v>58</v>
      </c>
      <c r="E3900">
        <v>2009</v>
      </c>
      <c r="F3900">
        <v>95</v>
      </c>
      <c r="G3900" t="s">
        <v>9178</v>
      </c>
      <c r="H3900" t="s">
        <v>18752</v>
      </c>
      <c r="I3900" s="4">
        <v>3500000</v>
      </c>
      <c r="J3900" s="4">
        <v>37606</v>
      </c>
      <c r="K3900">
        <v>6.8</v>
      </c>
      <c r="L3900">
        <v>2.35</v>
      </c>
      <c r="M3900" t="s">
        <v>612</v>
      </c>
      <c r="N3900" t="s">
        <v>18750</v>
      </c>
      <c r="O3900">
        <v>89</v>
      </c>
      <c r="P3900" t="s">
        <v>3057</v>
      </c>
      <c r="Q3900">
        <v>963</v>
      </c>
      <c r="R3900" t="s">
        <v>8221</v>
      </c>
      <c r="S3900">
        <v>654</v>
      </c>
      <c r="T3900" t="s">
        <v>13684</v>
      </c>
      <c r="U3900">
        <v>388</v>
      </c>
      <c r="V3900">
        <v>0</v>
      </c>
      <c r="W3900">
        <v>2658</v>
      </c>
      <c r="X3900">
        <v>0</v>
      </c>
      <c r="Y3900">
        <v>31836</v>
      </c>
      <c r="Z3900">
        <v>78</v>
      </c>
      <c r="AA3900">
        <v>90</v>
      </c>
      <c r="AB3900" t="s">
        <v>18753</v>
      </c>
    </row>
    <row r="3901" spans="1:28" x14ac:dyDescent="0.3">
      <c r="A3901" s="4" t="s">
        <v>18758</v>
      </c>
      <c r="B3901" t="s">
        <v>67</v>
      </c>
      <c r="C3901" t="s">
        <v>68</v>
      </c>
      <c r="D3901" t="s">
        <v>58</v>
      </c>
      <c r="E3901">
        <v>1948</v>
      </c>
      <c r="F3901">
        <v>102</v>
      </c>
      <c r="G3901" t="s">
        <v>18756</v>
      </c>
      <c r="H3901" t="s">
        <v>18760</v>
      </c>
      <c r="I3901" s="4">
        <v>3700000</v>
      </c>
      <c r="J3901" s="4">
        <v>2956000</v>
      </c>
      <c r="K3901">
        <v>7.1</v>
      </c>
      <c r="L3901">
        <v>1.37</v>
      </c>
      <c r="M3901" t="s">
        <v>6035</v>
      </c>
      <c r="N3901" t="s">
        <v>18754</v>
      </c>
      <c r="O3901">
        <v>136</v>
      </c>
      <c r="P3901" t="s">
        <v>18757</v>
      </c>
      <c r="Q3901">
        <v>89</v>
      </c>
      <c r="R3901" t="s">
        <v>18755</v>
      </c>
      <c r="S3901">
        <v>78</v>
      </c>
      <c r="T3901" t="s">
        <v>18759</v>
      </c>
      <c r="U3901">
        <v>48</v>
      </c>
      <c r="V3901">
        <v>359</v>
      </c>
      <c r="W3901">
        <v>282</v>
      </c>
      <c r="X3901">
        <v>0</v>
      </c>
      <c r="Y3901">
        <v>3258</v>
      </c>
      <c r="Z3901">
        <v>41</v>
      </c>
      <c r="AA3901">
        <v>54</v>
      </c>
      <c r="AB3901" t="s">
        <v>18761</v>
      </c>
    </row>
    <row r="3902" spans="1:28" x14ac:dyDescent="0.3">
      <c r="A3902" s="4" t="s">
        <v>18764</v>
      </c>
      <c r="B3902" t="s">
        <v>67</v>
      </c>
      <c r="C3902" t="s">
        <v>8638</v>
      </c>
      <c r="D3902" t="s">
        <v>58</v>
      </c>
      <c r="E3902">
        <v>2009</v>
      </c>
      <c r="F3902">
        <v>99</v>
      </c>
      <c r="G3902" t="s">
        <v>19</v>
      </c>
      <c r="H3902" t="s">
        <v>18765</v>
      </c>
      <c r="I3902" s="4">
        <v>3800000</v>
      </c>
      <c r="J3902" s="4">
        <v>19959</v>
      </c>
      <c r="K3902">
        <v>6.9</v>
      </c>
      <c r="L3902">
        <v>2.35</v>
      </c>
      <c r="M3902" t="s">
        <v>612</v>
      </c>
      <c r="N3902" t="s">
        <v>18762</v>
      </c>
      <c r="O3902">
        <v>29</v>
      </c>
      <c r="P3902" t="s">
        <v>18763</v>
      </c>
      <c r="Q3902">
        <v>117</v>
      </c>
      <c r="R3902" t="s">
        <v>11789</v>
      </c>
      <c r="S3902">
        <v>64</v>
      </c>
      <c r="T3902" t="s">
        <v>6620</v>
      </c>
      <c r="U3902">
        <v>64</v>
      </c>
      <c r="V3902">
        <v>0</v>
      </c>
      <c r="W3902">
        <v>298</v>
      </c>
      <c r="X3902">
        <v>2</v>
      </c>
      <c r="Y3902">
        <v>3579</v>
      </c>
      <c r="Z3902">
        <v>61</v>
      </c>
      <c r="AA3902">
        <v>14</v>
      </c>
      <c r="AB3902" t="s">
        <v>18766</v>
      </c>
    </row>
    <row r="3903" spans="1:28" x14ac:dyDescent="0.3">
      <c r="A3903" s="4" t="s">
        <v>18767</v>
      </c>
      <c r="B3903" t="s">
        <v>67</v>
      </c>
      <c r="C3903" t="s">
        <v>86</v>
      </c>
      <c r="D3903" t="s">
        <v>58</v>
      </c>
      <c r="E3903">
        <v>2006</v>
      </c>
      <c r="F3903">
        <v>109</v>
      </c>
      <c r="G3903" t="s">
        <v>2545</v>
      </c>
      <c r="H3903" t="s">
        <v>18768</v>
      </c>
      <c r="I3903" s="4">
        <v>2000000</v>
      </c>
      <c r="J3903" s="4">
        <v>2706659</v>
      </c>
      <c r="K3903">
        <v>6.9</v>
      </c>
      <c r="L3903">
        <v>1.85</v>
      </c>
      <c r="M3903" t="s">
        <v>612</v>
      </c>
      <c r="N3903" t="s">
        <v>11852</v>
      </c>
      <c r="O3903">
        <v>13</v>
      </c>
      <c r="P3903" t="s">
        <v>757</v>
      </c>
      <c r="Q3903">
        <v>3000</v>
      </c>
      <c r="R3903" t="s">
        <v>4758</v>
      </c>
      <c r="S3903">
        <v>796</v>
      </c>
      <c r="T3903" t="s">
        <v>1572</v>
      </c>
      <c r="U3903">
        <v>480</v>
      </c>
      <c r="V3903">
        <v>0</v>
      </c>
      <c r="W3903">
        <v>5977</v>
      </c>
      <c r="X3903">
        <v>0</v>
      </c>
      <c r="Y3903">
        <v>17770</v>
      </c>
      <c r="Z3903">
        <v>112</v>
      </c>
      <c r="AA3903">
        <v>172</v>
      </c>
      <c r="AB3903" t="s">
        <v>18769</v>
      </c>
    </row>
    <row r="3904" spans="1:28" x14ac:dyDescent="0.3">
      <c r="A3904" s="4" t="s">
        <v>24137</v>
      </c>
      <c r="B3904" t="s">
        <v>67</v>
      </c>
      <c r="C3904" t="s">
        <v>68</v>
      </c>
      <c r="D3904" t="s">
        <v>58</v>
      </c>
      <c r="E3904" t="s">
        <v>24161</v>
      </c>
      <c r="F3904">
        <v>25</v>
      </c>
      <c r="G3904" t="s">
        <v>11812</v>
      </c>
      <c r="H3904" t="s">
        <v>18772</v>
      </c>
      <c r="I3904" s="4" t="s">
        <v>24161</v>
      </c>
      <c r="J3904" s="4" t="s">
        <v>24161</v>
      </c>
      <c r="K3904">
        <v>8.4</v>
      </c>
      <c r="L3904">
        <v>4</v>
      </c>
      <c r="M3904" t="s">
        <v>1589</v>
      </c>
      <c r="N3904" t="s">
        <v>24161</v>
      </c>
      <c r="O3904" t="s">
        <v>24161</v>
      </c>
      <c r="P3904" t="s">
        <v>2576</v>
      </c>
      <c r="Q3904">
        <v>443</v>
      </c>
      <c r="R3904" t="s">
        <v>18770</v>
      </c>
      <c r="S3904">
        <v>421</v>
      </c>
      <c r="T3904" t="s">
        <v>18771</v>
      </c>
      <c r="U3904">
        <v>395</v>
      </c>
      <c r="V3904">
        <v>0</v>
      </c>
      <c r="W3904">
        <v>2195</v>
      </c>
      <c r="X3904">
        <v>5</v>
      </c>
      <c r="Y3904">
        <v>36265</v>
      </c>
      <c r="Z3904">
        <v>55</v>
      </c>
      <c r="AA3904">
        <v>147</v>
      </c>
      <c r="AB3904" t="s">
        <v>18773</v>
      </c>
    </row>
    <row r="3905" spans="1:28" x14ac:dyDescent="0.3">
      <c r="A3905" s="4" t="s">
        <v>18776</v>
      </c>
      <c r="B3905" t="s">
        <v>67</v>
      </c>
      <c r="C3905" t="s">
        <v>68</v>
      </c>
      <c r="D3905" t="s">
        <v>24160</v>
      </c>
      <c r="E3905">
        <v>1969</v>
      </c>
      <c r="F3905">
        <v>113</v>
      </c>
      <c r="G3905" t="s">
        <v>19</v>
      </c>
      <c r="H3905" t="s">
        <v>18778</v>
      </c>
      <c r="I3905" s="4">
        <v>3600000</v>
      </c>
      <c r="J3905" s="4" t="s">
        <v>24161</v>
      </c>
      <c r="K3905">
        <v>7.9</v>
      </c>
      <c r="L3905">
        <v>1.85</v>
      </c>
      <c r="M3905" t="s">
        <v>7328</v>
      </c>
      <c r="N3905" t="s">
        <v>9796</v>
      </c>
      <c r="O3905">
        <v>154</v>
      </c>
      <c r="P3905" t="s">
        <v>18775</v>
      </c>
      <c r="Q3905">
        <v>183</v>
      </c>
      <c r="R3905" t="s">
        <v>18774</v>
      </c>
      <c r="S3905">
        <v>89</v>
      </c>
      <c r="T3905" t="s">
        <v>18777</v>
      </c>
      <c r="U3905">
        <v>77</v>
      </c>
      <c r="V3905">
        <v>0</v>
      </c>
      <c r="W3905">
        <v>465</v>
      </c>
      <c r="X3905">
        <v>2</v>
      </c>
      <c r="Y3905">
        <v>76616</v>
      </c>
      <c r="Z3905">
        <v>88</v>
      </c>
      <c r="AA3905">
        <v>334</v>
      </c>
      <c r="AB3905" t="s">
        <v>18779</v>
      </c>
    </row>
    <row r="3906" spans="1:28" x14ac:dyDescent="0.3">
      <c r="A3906" s="4" t="s">
        <v>18780</v>
      </c>
      <c r="B3906" t="s">
        <v>67</v>
      </c>
      <c r="C3906" t="s">
        <v>86</v>
      </c>
      <c r="D3906" t="s">
        <v>58</v>
      </c>
      <c r="E3906">
        <v>1997</v>
      </c>
      <c r="F3906">
        <v>91</v>
      </c>
      <c r="G3906" t="s">
        <v>5510</v>
      </c>
      <c r="H3906" t="s">
        <v>18782</v>
      </c>
      <c r="I3906" s="4">
        <v>3500000</v>
      </c>
      <c r="J3906" s="4">
        <v>45857453</v>
      </c>
      <c r="K3906">
        <v>7.2</v>
      </c>
      <c r="L3906">
        <v>1.85</v>
      </c>
      <c r="M3906" t="s">
        <v>612</v>
      </c>
      <c r="N3906" t="s">
        <v>13088</v>
      </c>
      <c r="O3906">
        <v>11</v>
      </c>
      <c r="P3906" t="s">
        <v>165</v>
      </c>
      <c r="Q3906">
        <v>1000</v>
      </c>
      <c r="R3906" t="s">
        <v>217</v>
      </c>
      <c r="S3906">
        <v>891</v>
      </c>
      <c r="T3906" t="s">
        <v>18781</v>
      </c>
      <c r="U3906">
        <v>121</v>
      </c>
      <c r="V3906">
        <v>0</v>
      </c>
      <c r="W3906">
        <v>2323</v>
      </c>
      <c r="X3906">
        <v>3</v>
      </c>
      <c r="Y3906">
        <v>82232</v>
      </c>
      <c r="Z3906">
        <v>122</v>
      </c>
      <c r="AA3906">
        <v>174</v>
      </c>
      <c r="AB3906" t="s">
        <v>18783</v>
      </c>
    </row>
    <row r="3907" spans="1:28" x14ac:dyDescent="0.3">
      <c r="A3907" s="4" t="s">
        <v>18787</v>
      </c>
      <c r="B3907" t="s">
        <v>67</v>
      </c>
      <c r="C3907" t="s">
        <v>68</v>
      </c>
      <c r="D3907" t="s">
        <v>58</v>
      </c>
      <c r="E3907">
        <v>1980</v>
      </c>
      <c r="F3907">
        <v>88</v>
      </c>
      <c r="G3907" t="s">
        <v>10</v>
      </c>
      <c r="H3907" t="s">
        <v>18789</v>
      </c>
      <c r="I3907" s="4">
        <v>3500000</v>
      </c>
      <c r="J3907" s="4">
        <v>83400000</v>
      </c>
      <c r="K3907">
        <v>7.8</v>
      </c>
      <c r="L3907">
        <v>1.85</v>
      </c>
      <c r="M3907" t="s">
        <v>122</v>
      </c>
      <c r="N3907" t="s">
        <v>18784</v>
      </c>
      <c r="O3907">
        <v>104</v>
      </c>
      <c r="P3907" t="s">
        <v>18786</v>
      </c>
      <c r="Q3907">
        <v>628</v>
      </c>
      <c r="R3907" t="s">
        <v>18785</v>
      </c>
      <c r="S3907">
        <v>575</v>
      </c>
      <c r="T3907" t="s">
        <v>18788</v>
      </c>
      <c r="U3907">
        <v>318</v>
      </c>
      <c r="V3907">
        <v>16000</v>
      </c>
      <c r="W3907">
        <v>2726</v>
      </c>
      <c r="X3907">
        <v>0</v>
      </c>
      <c r="Y3907">
        <v>160281</v>
      </c>
      <c r="Z3907">
        <v>134</v>
      </c>
      <c r="AA3907">
        <v>427</v>
      </c>
      <c r="AB3907" t="s">
        <v>18790</v>
      </c>
    </row>
    <row r="3908" spans="1:28" x14ac:dyDescent="0.3">
      <c r="A3908" s="4" t="s">
        <v>18792</v>
      </c>
      <c r="B3908" t="s">
        <v>67</v>
      </c>
      <c r="C3908" t="s">
        <v>68</v>
      </c>
      <c r="D3908" t="s">
        <v>58</v>
      </c>
      <c r="E3908">
        <v>2015</v>
      </c>
      <c r="F3908">
        <v>88</v>
      </c>
      <c r="G3908" t="s">
        <v>89</v>
      </c>
      <c r="H3908" t="s">
        <v>18794</v>
      </c>
      <c r="I3908" s="4">
        <v>5000000</v>
      </c>
      <c r="J3908" s="4" t="s">
        <v>24161</v>
      </c>
      <c r="K3908">
        <v>3.5</v>
      </c>
      <c r="L3908">
        <v>1.33</v>
      </c>
      <c r="M3908" t="s">
        <v>612</v>
      </c>
      <c r="N3908" t="s">
        <v>18791</v>
      </c>
      <c r="O3908">
        <v>2</v>
      </c>
      <c r="P3908" t="s">
        <v>6430</v>
      </c>
      <c r="Q3908">
        <v>2000</v>
      </c>
      <c r="R3908" t="s">
        <v>2988</v>
      </c>
      <c r="S3908">
        <v>872</v>
      </c>
      <c r="T3908" t="s">
        <v>18793</v>
      </c>
      <c r="U3908">
        <v>6</v>
      </c>
      <c r="V3908">
        <v>358</v>
      </c>
      <c r="W3908">
        <v>2886</v>
      </c>
      <c r="X3908">
        <v>3</v>
      </c>
      <c r="Y3908">
        <v>801</v>
      </c>
      <c r="Z3908">
        <v>11</v>
      </c>
      <c r="AA3908">
        <v>14</v>
      </c>
      <c r="AB3908" t="s">
        <v>18795</v>
      </c>
    </row>
    <row r="3909" spans="1:28" x14ac:dyDescent="0.3">
      <c r="A3909" s="4" t="s">
        <v>18796</v>
      </c>
      <c r="B3909" t="s">
        <v>67</v>
      </c>
      <c r="C3909" t="s">
        <v>68</v>
      </c>
      <c r="D3909" t="s">
        <v>24160</v>
      </c>
      <c r="E3909">
        <v>1995</v>
      </c>
      <c r="F3909">
        <v>97</v>
      </c>
      <c r="G3909" t="s">
        <v>2545</v>
      </c>
      <c r="H3909" t="s">
        <v>18797</v>
      </c>
      <c r="I3909" s="4">
        <v>3500000</v>
      </c>
      <c r="J3909" s="4">
        <v>27900000</v>
      </c>
      <c r="K3909">
        <v>7.3</v>
      </c>
      <c r="L3909">
        <v>1.85</v>
      </c>
      <c r="M3909" t="s">
        <v>612</v>
      </c>
      <c r="N3909" t="s">
        <v>3102</v>
      </c>
      <c r="O3909">
        <v>473</v>
      </c>
      <c r="P3909" t="s">
        <v>6380</v>
      </c>
      <c r="Q3909">
        <v>826</v>
      </c>
      <c r="R3909" t="s">
        <v>3893</v>
      </c>
      <c r="S3909">
        <v>723</v>
      </c>
      <c r="T3909" t="s">
        <v>4982</v>
      </c>
      <c r="U3909">
        <v>624</v>
      </c>
      <c r="V3909">
        <v>8000</v>
      </c>
      <c r="W3909">
        <v>3455</v>
      </c>
      <c r="X3909">
        <v>1</v>
      </c>
      <c r="Y3909">
        <v>74626</v>
      </c>
      <c r="Z3909">
        <v>20</v>
      </c>
      <c r="AA3909">
        <v>157</v>
      </c>
      <c r="AB3909" t="s">
        <v>18798</v>
      </c>
    </row>
    <row r="3910" spans="1:28" x14ac:dyDescent="0.3">
      <c r="A3910" s="4" t="s">
        <v>18799</v>
      </c>
      <c r="B3910" t="s">
        <v>67</v>
      </c>
      <c r="C3910" t="s">
        <v>68</v>
      </c>
      <c r="D3910" t="s">
        <v>58</v>
      </c>
      <c r="E3910">
        <v>1993</v>
      </c>
      <c r="F3910">
        <v>97</v>
      </c>
      <c r="G3910" t="s">
        <v>2144</v>
      </c>
      <c r="H3910" t="s">
        <v>18800</v>
      </c>
      <c r="I3910" s="4">
        <v>3500000</v>
      </c>
      <c r="J3910" s="4">
        <v>27900000</v>
      </c>
      <c r="K3910">
        <v>7.5</v>
      </c>
      <c r="L3910">
        <v>1.85</v>
      </c>
      <c r="M3910" t="s">
        <v>612</v>
      </c>
      <c r="N3910" t="s">
        <v>2669</v>
      </c>
      <c r="O3910">
        <v>117</v>
      </c>
      <c r="P3910" t="s">
        <v>828</v>
      </c>
      <c r="Q3910">
        <v>851</v>
      </c>
      <c r="R3910" t="s">
        <v>2878</v>
      </c>
      <c r="S3910">
        <v>582</v>
      </c>
      <c r="T3910" t="s">
        <v>13045</v>
      </c>
      <c r="U3910">
        <v>556</v>
      </c>
      <c r="V3910">
        <v>0</v>
      </c>
      <c r="W3910">
        <v>3036</v>
      </c>
      <c r="X3910">
        <v>2</v>
      </c>
      <c r="Y3910">
        <v>39508</v>
      </c>
      <c r="Z3910">
        <v>28</v>
      </c>
      <c r="AA3910">
        <v>96</v>
      </c>
      <c r="AB3910" t="s">
        <v>18801</v>
      </c>
    </row>
    <row r="3911" spans="1:28" x14ac:dyDescent="0.3">
      <c r="A3911" s="4" t="s">
        <v>24138</v>
      </c>
      <c r="B3911" t="s">
        <v>67</v>
      </c>
      <c r="C3911" t="s">
        <v>68</v>
      </c>
      <c r="D3911" t="s">
        <v>58</v>
      </c>
      <c r="E3911" t="s">
        <v>24161</v>
      </c>
      <c r="F3911">
        <v>42</v>
      </c>
      <c r="G3911" t="s">
        <v>6197</v>
      </c>
      <c r="H3911" t="s">
        <v>18803</v>
      </c>
      <c r="I3911" s="4" t="s">
        <v>24161</v>
      </c>
      <c r="J3911" s="4" t="s">
        <v>24161</v>
      </c>
      <c r="K3911">
        <v>7.8</v>
      </c>
      <c r="L3911">
        <v>16</v>
      </c>
      <c r="M3911" t="s">
        <v>1150</v>
      </c>
      <c r="N3911" t="s">
        <v>24161</v>
      </c>
      <c r="O3911" t="s">
        <v>24161</v>
      </c>
      <c r="P3911" t="s">
        <v>18802</v>
      </c>
      <c r="Q3911">
        <v>912</v>
      </c>
      <c r="R3911" t="s">
        <v>2381</v>
      </c>
      <c r="S3911">
        <v>906</v>
      </c>
      <c r="T3911" t="s">
        <v>13343</v>
      </c>
      <c r="U3911">
        <v>496</v>
      </c>
      <c r="V3911">
        <v>14000</v>
      </c>
      <c r="W3911">
        <v>4337</v>
      </c>
      <c r="X3911">
        <v>2</v>
      </c>
      <c r="Y3911">
        <v>27418</v>
      </c>
      <c r="Z3911">
        <v>22</v>
      </c>
      <c r="AA3911">
        <v>92</v>
      </c>
      <c r="AB3911" t="s">
        <v>18804</v>
      </c>
    </row>
    <row r="3912" spans="1:28" x14ac:dyDescent="0.3">
      <c r="A3912" s="4" t="s">
        <v>18806</v>
      </c>
      <c r="B3912" t="s">
        <v>67</v>
      </c>
      <c r="C3912" t="s">
        <v>68</v>
      </c>
      <c r="D3912" t="s">
        <v>58</v>
      </c>
      <c r="E3912">
        <v>1987</v>
      </c>
      <c r="F3912">
        <v>85</v>
      </c>
      <c r="G3912" t="s">
        <v>8058</v>
      </c>
      <c r="H3912" t="s">
        <v>18807</v>
      </c>
      <c r="I3912" s="4">
        <v>3500000</v>
      </c>
      <c r="J3912" s="4">
        <v>14000000</v>
      </c>
      <c r="K3912">
        <v>6</v>
      </c>
      <c r="L3912">
        <v>1.85</v>
      </c>
      <c r="M3912" t="s">
        <v>612</v>
      </c>
      <c r="N3912" t="s">
        <v>18805</v>
      </c>
      <c r="O3912">
        <v>10</v>
      </c>
      <c r="P3912" t="s">
        <v>8003</v>
      </c>
      <c r="Q3912">
        <v>3000</v>
      </c>
      <c r="R3912" t="s">
        <v>4703</v>
      </c>
      <c r="S3912">
        <v>273</v>
      </c>
      <c r="T3912" t="s">
        <v>18363</v>
      </c>
      <c r="U3912">
        <v>178</v>
      </c>
      <c r="V3912">
        <v>1000</v>
      </c>
      <c r="W3912">
        <v>3617</v>
      </c>
      <c r="X3912">
        <v>0</v>
      </c>
      <c r="Y3912">
        <v>15956</v>
      </c>
      <c r="Z3912">
        <v>95</v>
      </c>
      <c r="AA3912">
        <v>118</v>
      </c>
      <c r="AB3912" t="s">
        <v>18808</v>
      </c>
    </row>
    <row r="3913" spans="1:28" x14ac:dyDescent="0.3">
      <c r="A3913" s="4" t="s">
        <v>18810</v>
      </c>
      <c r="B3913" t="s">
        <v>67</v>
      </c>
      <c r="C3913" t="s">
        <v>68</v>
      </c>
      <c r="D3913" t="s">
        <v>58</v>
      </c>
      <c r="E3913">
        <v>1970</v>
      </c>
      <c r="F3913">
        <v>121</v>
      </c>
      <c r="G3913" t="s">
        <v>18809</v>
      </c>
      <c r="H3913" t="s">
        <v>18811</v>
      </c>
      <c r="I3913" s="4">
        <v>3716946</v>
      </c>
      <c r="J3913" s="4" t="s">
        <v>24161</v>
      </c>
      <c r="K3913">
        <v>7.3</v>
      </c>
      <c r="L3913">
        <v>1.85</v>
      </c>
      <c r="M3913" t="s">
        <v>612</v>
      </c>
      <c r="N3913" t="s">
        <v>17128</v>
      </c>
      <c r="O3913">
        <v>541</v>
      </c>
      <c r="P3913" t="s">
        <v>18721</v>
      </c>
      <c r="Q3913">
        <v>575</v>
      </c>
      <c r="R3913" t="s">
        <v>6801</v>
      </c>
      <c r="S3913">
        <v>372</v>
      </c>
      <c r="T3913" t="s">
        <v>17132</v>
      </c>
      <c r="U3913">
        <v>242</v>
      </c>
      <c r="V3913">
        <v>357</v>
      </c>
      <c r="W3913">
        <v>1970</v>
      </c>
      <c r="X3913">
        <v>2</v>
      </c>
      <c r="Y3913">
        <v>6350</v>
      </c>
      <c r="Z3913">
        <v>31</v>
      </c>
      <c r="AA3913">
        <v>62</v>
      </c>
      <c r="AB3913" t="s">
        <v>18812</v>
      </c>
    </row>
    <row r="3914" spans="1:28" x14ac:dyDescent="0.3">
      <c r="A3914" s="4" t="s">
        <v>18815</v>
      </c>
      <c r="B3914" t="s">
        <v>67</v>
      </c>
      <c r="C3914" t="s">
        <v>68</v>
      </c>
      <c r="D3914" t="s">
        <v>24160</v>
      </c>
      <c r="E3914">
        <v>1967</v>
      </c>
      <c r="F3914">
        <v>134</v>
      </c>
      <c r="G3914" t="s">
        <v>10789</v>
      </c>
      <c r="H3914" t="s">
        <v>18817</v>
      </c>
      <c r="I3914" s="4">
        <v>3500000</v>
      </c>
      <c r="J3914" s="4" t="s">
        <v>24161</v>
      </c>
      <c r="K3914">
        <v>8</v>
      </c>
      <c r="L3914">
        <v>2.35</v>
      </c>
      <c r="M3914" t="s">
        <v>6035</v>
      </c>
      <c r="N3914" t="s">
        <v>18813</v>
      </c>
      <c r="O3914">
        <v>174</v>
      </c>
      <c r="P3914" t="s">
        <v>18814</v>
      </c>
      <c r="Q3914">
        <v>255</v>
      </c>
      <c r="R3914" t="s">
        <v>3565</v>
      </c>
      <c r="S3914">
        <v>220</v>
      </c>
      <c r="T3914" t="s">
        <v>18816</v>
      </c>
      <c r="U3914">
        <v>188</v>
      </c>
      <c r="V3914">
        <v>0</v>
      </c>
      <c r="W3914">
        <v>970</v>
      </c>
      <c r="X3914">
        <v>1</v>
      </c>
      <c r="Y3914">
        <v>19026</v>
      </c>
      <c r="Z3914">
        <v>79</v>
      </c>
      <c r="AA3914">
        <v>128</v>
      </c>
      <c r="AB3914" t="s">
        <v>18818</v>
      </c>
    </row>
    <row r="3915" spans="1:28" x14ac:dyDescent="0.3">
      <c r="A3915" s="4" t="s">
        <v>18821</v>
      </c>
      <c r="B3915" t="s">
        <v>67</v>
      </c>
      <c r="C3915" t="s">
        <v>68</v>
      </c>
      <c r="D3915" t="s">
        <v>58</v>
      </c>
      <c r="E3915">
        <v>1959</v>
      </c>
      <c r="F3915">
        <v>149</v>
      </c>
      <c r="G3915" t="s">
        <v>19</v>
      </c>
      <c r="H3915" t="s">
        <v>18823</v>
      </c>
      <c r="I3915" s="4">
        <v>3500000</v>
      </c>
      <c r="J3915" s="4" t="s">
        <v>24161</v>
      </c>
      <c r="K3915">
        <v>7.6</v>
      </c>
      <c r="L3915">
        <v>1.78</v>
      </c>
      <c r="M3915" t="s">
        <v>4835</v>
      </c>
      <c r="N3915" t="s">
        <v>17185</v>
      </c>
      <c r="O3915">
        <v>160</v>
      </c>
      <c r="P3915" t="s">
        <v>18820</v>
      </c>
      <c r="Q3915">
        <v>157</v>
      </c>
      <c r="R3915" t="s">
        <v>18819</v>
      </c>
      <c r="S3915">
        <v>139</v>
      </c>
      <c r="T3915" t="s">
        <v>18822</v>
      </c>
      <c r="U3915">
        <v>75</v>
      </c>
      <c r="V3915">
        <v>930</v>
      </c>
      <c r="W3915">
        <v>646</v>
      </c>
      <c r="X3915">
        <v>0</v>
      </c>
      <c r="Y3915">
        <v>7071</v>
      </c>
      <c r="Z3915">
        <v>25</v>
      </c>
      <c r="AA3915">
        <v>83</v>
      </c>
      <c r="AB3915" t="s">
        <v>18824</v>
      </c>
    </row>
    <row r="3916" spans="1:28" x14ac:dyDescent="0.3">
      <c r="A3916" s="4" t="s">
        <v>18825</v>
      </c>
      <c r="B3916" t="s">
        <v>67</v>
      </c>
      <c r="C3916" t="s">
        <v>68</v>
      </c>
      <c r="D3916" t="s">
        <v>58</v>
      </c>
      <c r="E3916">
        <v>1966</v>
      </c>
      <c r="F3916">
        <v>121</v>
      </c>
      <c r="G3916" t="s">
        <v>1145</v>
      </c>
      <c r="H3916" t="s">
        <v>18826</v>
      </c>
      <c r="I3916" s="4">
        <v>3500000</v>
      </c>
      <c r="J3916" s="4" t="s">
        <v>24161</v>
      </c>
      <c r="K3916">
        <v>7</v>
      </c>
      <c r="L3916">
        <v>2.35</v>
      </c>
      <c r="M3916" t="s">
        <v>4835</v>
      </c>
      <c r="N3916" t="s">
        <v>12298</v>
      </c>
      <c r="O3916">
        <v>22</v>
      </c>
      <c r="P3916" t="s">
        <v>11011</v>
      </c>
      <c r="Q3916">
        <v>606</v>
      </c>
      <c r="R3916" t="s">
        <v>3862</v>
      </c>
      <c r="S3916">
        <v>481</v>
      </c>
      <c r="T3916" t="s">
        <v>4828</v>
      </c>
      <c r="U3916">
        <v>367</v>
      </c>
      <c r="V3916">
        <v>470</v>
      </c>
      <c r="W3916">
        <v>2402</v>
      </c>
      <c r="X3916">
        <v>1</v>
      </c>
      <c r="Y3916">
        <v>5941</v>
      </c>
      <c r="Z3916">
        <v>22</v>
      </c>
      <c r="AA3916">
        <v>74</v>
      </c>
      <c r="AB3916" t="s">
        <v>18827</v>
      </c>
    </row>
    <row r="3917" spans="1:28" x14ac:dyDescent="0.3">
      <c r="A3917" s="4" t="s">
        <v>18829</v>
      </c>
      <c r="B3917" t="s">
        <v>67</v>
      </c>
      <c r="C3917" t="s">
        <v>86</v>
      </c>
      <c r="D3917" t="s">
        <v>58</v>
      </c>
      <c r="E3917">
        <v>1972</v>
      </c>
      <c r="F3917">
        <v>116</v>
      </c>
      <c r="G3917" t="s">
        <v>8</v>
      </c>
      <c r="H3917" t="s">
        <v>18831</v>
      </c>
      <c r="I3917" s="4">
        <v>2000000</v>
      </c>
      <c r="J3917" s="4" t="s">
        <v>24161</v>
      </c>
      <c r="K3917">
        <v>7.5</v>
      </c>
      <c r="L3917">
        <v>1.85</v>
      </c>
      <c r="M3917" t="s">
        <v>612</v>
      </c>
      <c r="N3917" t="s">
        <v>11009</v>
      </c>
      <c r="O3917">
        <v>13000</v>
      </c>
      <c r="P3917" t="s">
        <v>18828</v>
      </c>
      <c r="Q3917">
        <v>195</v>
      </c>
      <c r="R3917" t="s">
        <v>9140</v>
      </c>
      <c r="S3917">
        <v>146</v>
      </c>
      <c r="T3917" t="s">
        <v>18830</v>
      </c>
      <c r="U3917">
        <v>118</v>
      </c>
      <c r="V3917">
        <v>0</v>
      </c>
      <c r="W3917">
        <v>771</v>
      </c>
      <c r="X3917">
        <v>0</v>
      </c>
      <c r="Y3917">
        <v>30982</v>
      </c>
      <c r="Z3917">
        <v>110</v>
      </c>
      <c r="AA3917">
        <v>199</v>
      </c>
      <c r="AB3917" t="s">
        <v>18832</v>
      </c>
    </row>
    <row r="3918" spans="1:28" x14ac:dyDescent="0.3">
      <c r="A3918" s="4" t="s">
        <v>18835</v>
      </c>
      <c r="B3918" t="s">
        <v>67</v>
      </c>
      <c r="C3918" t="s">
        <v>68</v>
      </c>
      <c r="D3918" t="s">
        <v>58</v>
      </c>
      <c r="E3918">
        <v>2015</v>
      </c>
      <c r="F3918">
        <v>92</v>
      </c>
      <c r="G3918" t="s">
        <v>5108</v>
      </c>
      <c r="H3918" t="s">
        <v>18836</v>
      </c>
      <c r="I3918" s="4">
        <v>3500000</v>
      </c>
      <c r="J3918" s="4">
        <v>25138292</v>
      </c>
      <c r="K3918">
        <v>6.8</v>
      </c>
      <c r="L3918">
        <v>1.66</v>
      </c>
      <c r="M3918" t="s">
        <v>612</v>
      </c>
      <c r="N3918" t="s">
        <v>18833</v>
      </c>
      <c r="O3918">
        <v>22</v>
      </c>
      <c r="P3918" t="s">
        <v>7944</v>
      </c>
      <c r="Q3918">
        <v>648</v>
      </c>
      <c r="R3918" t="s">
        <v>18834</v>
      </c>
      <c r="S3918">
        <v>191</v>
      </c>
      <c r="T3918" t="s">
        <v>1265</v>
      </c>
      <c r="U3918">
        <v>159</v>
      </c>
      <c r="V3918">
        <v>43000</v>
      </c>
      <c r="W3918">
        <v>1122</v>
      </c>
      <c r="X3918">
        <v>0</v>
      </c>
      <c r="Y3918">
        <v>66483</v>
      </c>
      <c r="Z3918">
        <v>425</v>
      </c>
      <c r="AA3918">
        <v>452</v>
      </c>
      <c r="AB3918" t="s">
        <v>18837</v>
      </c>
    </row>
    <row r="3919" spans="1:28" x14ac:dyDescent="0.3">
      <c r="A3919" s="4" t="s">
        <v>18841</v>
      </c>
      <c r="B3919" t="s">
        <v>67</v>
      </c>
      <c r="C3919" t="s">
        <v>68</v>
      </c>
      <c r="D3919" t="s">
        <v>58</v>
      </c>
      <c r="E3919">
        <v>1998</v>
      </c>
      <c r="F3919">
        <v>93</v>
      </c>
      <c r="G3919" t="s">
        <v>10</v>
      </c>
      <c r="H3919" t="s">
        <v>18843</v>
      </c>
      <c r="I3919" s="4">
        <v>3500000</v>
      </c>
      <c r="J3919" s="4">
        <v>10305534</v>
      </c>
      <c r="K3919">
        <v>3.9</v>
      </c>
      <c r="L3919">
        <v>1.85</v>
      </c>
      <c r="M3919" t="s">
        <v>612</v>
      </c>
      <c r="N3919" t="s">
        <v>18838</v>
      </c>
      <c r="O3919">
        <v>0</v>
      </c>
      <c r="P3919" t="s">
        <v>18840</v>
      </c>
      <c r="Q3919">
        <v>625</v>
      </c>
      <c r="R3919" t="s">
        <v>18839</v>
      </c>
      <c r="S3919">
        <v>118</v>
      </c>
      <c r="T3919" t="s">
        <v>18842</v>
      </c>
      <c r="U3919">
        <v>78</v>
      </c>
      <c r="V3919">
        <v>280</v>
      </c>
      <c r="W3919">
        <v>987</v>
      </c>
      <c r="X3919">
        <v>2</v>
      </c>
      <c r="Y3919">
        <v>1721</v>
      </c>
      <c r="Z3919">
        <v>19</v>
      </c>
      <c r="AA3919">
        <v>38</v>
      </c>
      <c r="AB3919" t="s">
        <v>18844</v>
      </c>
    </row>
    <row r="3920" spans="1:28" x14ac:dyDescent="0.3">
      <c r="A3920" s="4" t="s">
        <v>18845</v>
      </c>
      <c r="B3920" t="s">
        <v>67</v>
      </c>
      <c r="C3920" t="s">
        <v>68</v>
      </c>
      <c r="D3920" t="s">
        <v>58</v>
      </c>
      <c r="E3920">
        <v>1996</v>
      </c>
      <c r="F3920">
        <v>96</v>
      </c>
      <c r="G3920" t="s">
        <v>1437</v>
      </c>
      <c r="H3920" t="s">
        <v>18847</v>
      </c>
      <c r="I3920" s="4">
        <v>3500000</v>
      </c>
      <c r="J3920" s="4">
        <v>9449219</v>
      </c>
      <c r="K3920">
        <v>6.1</v>
      </c>
      <c r="L3920">
        <v>1.85</v>
      </c>
      <c r="M3920" t="s">
        <v>612</v>
      </c>
      <c r="N3920" t="s">
        <v>18668</v>
      </c>
      <c r="O3920">
        <v>0</v>
      </c>
      <c r="P3920" t="s">
        <v>6873</v>
      </c>
      <c r="Q3920">
        <v>385</v>
      </c>
      <c r="R3920" t="s">
        <v>11828</v>
      </c>
      <c r="S3920">
        <v>356</v>
      </c>
      <c r="T3920" t="s">
        <v>18846</v>
      </c>
      <c r="U3920">
        <v>111</v>
      </c>
      <c r="V3920">
        <v>453</v>
      </c>
      <c r="W3920">
        <v>995</v>
      </c>
      <c r="X3920">
        <v>2</v>
      </c>
      <c r="Y3920">
        <v>13949</v>
      </c>
      <c r="Z3920">
        <v>43</v>
      </c>
      <c r="AA3920">
        <v>98</v>
      </c>
      <c r="AB3920" t="s">
        <v>18848</v>
      </c>
    </row>
    <row r="3921" spans="1:28" x14ac:dyDescent="0.3">
      <c r="A3921" s="4" t="s">
        <v>18849</v>
      </c>
      <c r="B3921" t="s">
        <v>67</v>
      </c>
      <c r="C3921" t="s">
        <v>68</v>
      </c>
      <c r="D3921" t="s">
        <v>24160</v>
      </c>
      <c r="E3921">
        <v>1998</v>
      </c>
      <c r="F3921">
        <v>105</v>
      </c>
      <c r="G3921" t="s">
        <v>1566</v>
      </c>
      <c r="H3921" t="s">
        <v>18850</v>
      </c>
      <c r="I3921" s="4">
        <v>3500000</v>
      </c>
      <c r="J3921" s="4">
        <v>6390032</v>
      </c>
      <c r="K3921">
        <v>7.5</v>
      </c>
      <c r="L3921">
        <v>2.35</v>
      </c>
      <c r="M3921" t="s">
        <v>612</v>
      </c>
      <c r="N3921" t="s">
        <v>1129</v>
      </c>
      <c r="O3921">
        <v>386</v>
      </c>
      <c r="P3921" t="s">
        <v>527</v>
      </c>
      <c r="Q3921">
        <v>3000</v>
      </c>
      <c r="R3921" t="s">
        <v>12529</v>
      </c>
      <c r="S3921">
        <v>258</v>
      </c>
      <c r="T3921" t="s">
        <v>7760</v>
      </c>
      <c r="U3921">
        <v>248</v>
      </c>
      <c r="V3921">
        <v>0</v>
      </c>
      <c r="W3921">
        <v>4238</v>
      </c>
      <c r="X3921">
        <v>2</v>
      </c>
      <c r="Y3921">
        <v>24977</v>
      </c>
      <c r="Z3921">
        <v>127</v>
      </c>
      <c r="AA3921">
        <v>229</v>
      </c>
      <c r="AB3921" t="s">
        <v>18851</v>
      </c>
    </row>
    <row r="3922" spans="1:28" x14ac:dyDescent="0.3">
      <c r="A3922" s="4" t="s">
        <v>18854</v>
      </c>
      <c r="B3922" t="s">
        <v>2794</v>
      </c>
      <c r="C3922" t="s">
        <v>18858</v>
      </c>
      <c r="D3922" t="s">
        <v>58</v>
      </c>
      <c r="E3922">
        <v>2009</v>
      </c>
      <c r="F3922">
        <v>129</v>
      </c>
      <c r="G3922" t="s">
        <v>1943</v>
      </c>
      <c r="H3922" t="s">
        <v>18856</v>
      </c>
      <c r="I3922" s="4">
        <v>2000000</v>
      </c>
      <c r="J3922" s="4">
        <v>20167424</v>
      </c>
      <c r="K3922">
        <v>8.1999999999999993</v>
      </c>
      <c r="L3922">
        <v>2.35</v>
      </c>
      <c r="M3922" t="s">
        <v>612</v>
      </c>
      <c r="N3922" t="s">
        <v>10520</v>
      </c>
      <c r="O3922">
        <v>195</v>
      </c>
      <c r="P3922" t="s">
        <v>18853</v>
      </c>
      <c r="Q3922">
        <v>827</v>
      </c>
      <c r="R3922" t="s">
        <v>18852</v>
      </c>
      <c r="S3922">
        <v>88</v>
      </c>
      <c r="T3922" t="s">
        <v>18855</v>
      </c>
      <c r="U3922">
        <v>50</v>
      </c>
      <c r="V3922">
        <v>33000</v>
      </c>
      <c r="W3922">
        <v>1044</v>
      </c>
      <c r="X3922">
        <v>0</v>
      </c>
      <c r="Y3922">
        <v>131831</v>
      </c>
      <c r="Z3922">
        <v>262</v>
      </c>
      <c r="AA3922">
        <v>231</v>
      </c>
      <c r="AB3922" t="s">
        <v>18857</v>
      </c>
    </row>
    <row r="3923" spans="1:28" x14ac:dyDescent="0.3">
      <c r="A3923" s="4" t="s">
        <v>18862</v>
      </c>
      <c r="B3923" t="s">
        <v>67</v>
      </c>
      <c r="C3923" t="s">
        <v>68</v>
      </c>
      <c r="D3923" t="s">
        <v>58</v>
      </c>
      <c r="E3923">
        <v>2008</v>
      </c>
      <c r="F3923">
        <v>94</v>
      </c>
      <c r="G3923" t="s">
        <v>5544</v>
      </c>
      <c r="H3923" t="s">
        <v>18864</v>
      </c>
      <c r="I3923" s="4" t="s">
        <v>24161</v>
      </c>
      <c r="J3923" s="4" t="s">
        <v>24161</v>
      </c>
      <c r="K3923">
        <v>4.8</v>
      </c>
      <c r="L3923">
        <v>1.85</v>
      </c>
      <c r="M3923" t="s">
        <v>612</v>
      </c>
      <c r="N3923" t="s">
        <v>18859</v>
      </c>
      <c r="O3923">
        <v>47</v>
      </c>
      <c r="P3923" t="s">
        <v>18861</v>
      </c>
      <c r="Q3923">
        <v>430</v>
      </c>
      <c r="R3923" t="s">
        <v>18860</v>
      </c>
      <c r="S3923">
        <v>209</v>
      </c>
      <c r="T3923" t="s">
        <v>18863</v>
      </c>
      <c r="U3923">
        <v>108</v>
      </c>
      <c r="V3923">
        <v>804</v>
      </c>
      <c r="W3923">
        <v>836</v>
      </c>
      <c r="X3923">
        <v>1</v>
      </c>
      <c r="Y3923">
        <v>4790</v>
      </c>
      <c r="Z3923">
        <v>33</v>
      </c>
      <c r="AA3923">
        <v>52</v>
      </c>
      <c r="AB3923" t="s">
        <v>18865</v>
      </c>
    </row>
    <row r="3924" spans="1:28" x14ac:dyDescent="0.3">
      <c r="A3924" s="4" t="s">
        <v>18867</v>
      </c>
      <c r="B3924" t="s">
        <v>67</v>
      </c>
      <c r="C3924" t="s">
        <v>68</v>
      </c>
      <c r="D3924" t="s">
        <v>58</v>
      </c>
      <c r="E3924">
        <v>1987</v>
      </c>
      <c r="F3924">
        <v>37</v>
      </c>
      <c r="G3924" t="s">
        <v>8058</v>
      </c>
      <c r="H3924" t="s">
        <v>18869</v>
      </c>
      <c r="I3924" s="4">
        <v>3600000</v>
      </c>
      <c r="J3924" s="4">
        <v>5923044</v>
      </c>
      <c r="K3924">
        <v>7.8</v>
      </c>
      <c r="L3924">
        <v>1.85</v>
      </c>
      <c r="M3924" t="s">
        <v>7328</v>
      </c>
      <c r="N3924" t="s">
        <v>106</v>
      </c>
      <c r="O3924">
        <v>0</v>
      </c>
      <c r="P3924" t="s">
        <v>14778</v>
      </c>
      <c r="Q3924">
        <v>634</v>
      </c>
      <c r="R3924" t="s">
        <v>18866</v>
      </c>
      <c r="S3924">
        <v>328</v>
      </c>
      <c r="T3924" t="s">
        <v>18868</v>
      </c>
      <c r="U3924">
        <v>199</v>
      </c>
      <c r="V3924">
        <v>0</v>
      </c>
      <c r="W3924">
        <v>1347</v>
      </c>
      <c r="X3924">
        <v>0</v>
      </c>
      <c r="Y3924">
        <v>113451</v>
      </c>
      <c r="Z3924">
        <v>252</v>
      </c>
      <c r="AA3924">
        <v>537</v>
      </c>
      <c r="AB3924" t="s">
        <v>18870</v>
      </c>
    </row>
    <row r="3925" spans="1:28" x14ac:dyDescent="0.3">
      <c r="A3925" s="4" t="s">
        <v>18873</v>
      </c>
      <c r="B3925" t="s">
        <v>67</v>
      </c>
      <c r="C3925" t="s">
        <v>68</v>
      </c>
      <c r="D3925" t="s">
        <v>58</v>
      </c>
      <c r="E3925">
        <v>2001</v>
      </c>
      <c r="F3925">
        <v>81</v>
      </c>
      <c r="G3925" t="s">
        <v>18872</v>
      </c>
      <c r="H3925" t="s">
        <v>18874</v>
      </c>
      <c r="I3925" s="4">
        <v>3000000</v>
      </c>
      <c r="J3925" s="4">
        <v>3293258</v>
      </c>
      <c r="K3925">
        <v>5.2</v>
      </c>
      <c r="L3925">
        <v>1.85</v>
      </c>
      <c r="M3925" t="s">
        <v>69</v>
      </c>
      <c r="N3925" t="s">
        <v>18871</v>
      </c>
      <c r="O3925">
        <v>0</v>
      </c>
      <c r="P3925" t="s">
        <v>2270</v>
      </c>
      <c r="Q3925">
        <v>560</v>
      </c>
      <c r="R3925" t="s">
        <v>9665</v>
      </c>
      <c r="S3925">
        <v>555</v>
      </c>
      <c r="T3925" t="s">
        <v>6939</v>
      </c>
      <c r="U3925">
        <v>542</v>
      </c>
      <c r="V3925">
        <v>0</v>
      </c>
      <c r="W3925">
        <v>2238</v>
      </c>
      <c r="X3925">
        <v>0</v>
      </c>
      <c r="Y3925">
        <v>11399</v>
      </c>
      <c r="Z3925">
        <v>31</v>
      </c>
      <c r="AA3925">
        <v>131</v>
      </c>
      <c r="AB3925" t="s">
        <v>18875</v>
      </c>
    </row>
    <row r="3926" spans="1:28" x14ac:dyDescent="0.3">
      <c r="A3926" s="4" t="s">
        <v>18877</v>
      </c>
      <c r="B3926" t="s">
        <v>67</v>
      </c>
      <c r="C3926" t="s">
        <v>68</v>
      </c>
      <c r="D3926" t="s">
        <v>58</v>
      </c>
      <c r="E3926">
        <v>2013</v>
      </c>
      <c r="F3926">
        <v>97</v>
      </c>
      <c r="G3926" t="s">
        <v>23</v>
      </c>
      <c r="H3926" t="s">
        <v>18879</v>
      </c>
      <c r="I3926" s="4">
        <v>1000000</v>
      </c>
      <c r="J3926" s="4" t="s">
        <v>24161</v>
      </c>
      <c r="K3926">
        <v>3.3</v>
      </c>
      <c r="L3926">
        <v>1.78</v>
      </c>
      <c r="M3926" t="s">
        <v>1150</v>
      </c>
      <c r="N3926" t="s">
        <v>18876</v>
      </c>
      <c r="O3926">
        <v>48</v>
      </c>
      <c r="P3926" t="s">
        <v>5453</v>
      </c>
      <c r="Q3926">
        <v>984</v>
      </c>
      <c r="R3926" t="s">
        <v>3212</v>
      </c>
      <c r="S3926">
        <v>697</v>
      </c>
      <c r="T3926" t="s">
        <v>18878</v>
      </c>
      <c r="U3926">
        <v>689</v>
      </c>
      <c r="V3926">
        <v>93000</v>
      </c>
      <c r="W3926">
        <v>3075</v>
      </c>
      <c r="X3926">
        <v>0</v>
      </c>
      <c r="Y3926">
        <v>34532</v>
      </c>
      <c r="Z3926">
        <v>139</v>
      </c>
      <c r="AA3926">
        <v>236</v>
      </c>
      <c r="AB3926" t="s">
        <v>18880</v>
      </c>
    </row>
    <row r="3927" spans="1:28" x14ac:dyDescent="0.3">
      <c r="A3927" s="4" t="s">
        <v>18884</v>
      </c>
      <c r="B3927" t="s">
        <v>2794</v>
      </c>
      <c r="C3927" t="s">
        <v>2929</v>
      </c>
      <c r="D3927" t="s">
        <v>58</v>
      </c>
      <c r="E3927">
        <v>1998</v>
      </c>
      <c r="F3927">
        <v>106</v>
      </c>
      <c r="G3927" t="s">
        <v>6516</v>
      </c>
      <c r="H3927" t="s">
        <v>18886</v>
      </c>
      <c r="I3927" s="4">
        <v>3500000</v>
      </c>
      <c r="J3927" s="4">
        <v>886410</v>
      </c>
      <c r="K3927">
        <v>6.8</v>
      </c>
      <c r="L3927">
        <v>1.85</v>
      </c>
      <c r="M3927" t="s">
        <v>612</v>
      </c>
      <c r="N3927" t="s">
        <v>18881</v>
      </c>
      <c r="O3927">
        <v>22</v>
      </c>
      <c r="P3927" t="s">
        <v>18883</v>
      </c>
      <c r="Q3927">
        <v>174</v>
      </c>
      <c r="R3927" t="s">
        <v>18882</v>
      </c>
      <c r="S3927">
        <v>16</v>
      </c>
      <c r="T3927" t="s">
        <v>18885</v>
      </c>
      <c r="U3927">
        <v>10</v>
      </c>
      <c r="V3927">
        <v>140</v>
      </c>
      <c r="W3927">
        <v>222</v>
      </c>
      <c r="X3927">
        <v>0</v>
      </c>
      <c r="Y3927">
        <v>1024</v>
      </c>
      <c r="Z3927">
        <v>39</v>
      </c>
      <c r="AA3927">
        <v>494</v>
      </c>
      <c r="AB3927" t="s">
        <v>18887</v>
      </c>
    </row>
    <row r="3928" spans="1:28" x14ac:dyDescent="0.3">
      <c r="A3928" s="4" t="s">
        <v>18892</v>
      </c>
      <c r="B3928" t="s">
        <v>17425</v>
      </c>
      <c r="C3928" t="s">
        <v>12582</v>
      </c>
      <c r="D3928" t="s">
        <v>58</v>
      </c>
      <c r="E3928">
        <v>2010</v>
      </c>
      <c r="F3928">
        <v>103</v>
      </c>
      <c r="G3928" t="s">
        <v>18890</v>
      </c>
      <c r="H3928" t="s">
        <v>18894</v>
      </c>
      <c r="I3928" s="4">
        <v>19900000</v>
      </c>
      <c r="J3928" s="4">
        <v>252652</v>
      </c>
      <c r="K3928">
        <v>7</v>
      </c>
      <c r="L3928">
        <v>1.85</v>
      </c>
      <c r="M3928" t="s">
        <v>69</v>
      </c>
      <c r="N3928" t="s">
        <v>18888</v>
      </c>
      <c r="O3928">
        <v>12</v>
      </c>
      <c r="P3928" t="s">
        <v>18891</v>
      </c>
      <c r="Q3928">
        <v>29</v>
      </c>
      <c r="R3928" t="s">
        <v>18889</v>
      </c>
      <c r="S3928">
        <v>4</v>
      </c>
      <c r="T3928" t="s">
        <v>18893</v>
      </c>
      <c r="U3928">
        <v>4</v>
      </c>
      <c r="V3928">
        <v>38000</v>
      </c>
      <c r="W3928">
        <v>44</v>
      </c>
      <c r="X3928">
        <v>0</v>
      </c>
      <c r="Y3928">
        <v>54104</v>
      </c>
      <c r="Z3928">
        <v>337</v>
      </c>
      <c r="AA3928">
        <v>199</v>
      </c>
      <c r="AB3928" t="s">
        <v>18895</v>
      </c>
    </row>
    <row r="3929" spans="1:28" x14ac:dyDescent="0.3">
      <c r="A3929" s="4" t="s">
        <v>18897</v>
      </c>
      <c r="B3929" t="s">
        <v>67</v>
      </c>
      <c r="C3929" t="s">
        <v>68</v>
      </c>
      <c r="D3929" t="s">
        <v>58</v>
      </c>
      <c r="E3929">
        <v>2006</v>
      </c>
      <c r="F3929">
        <v>101</v>
      </c>
      <c r="G3929" t="s">
        <v>1700</v>
      </c>
      <c r="H3929" t="s">
        <v>18898</v>
      </c>
      <c r="I3929" s="4">
        <v>3500000</v>
      </c>
      <c r="J3929" s="4">
        <v>220234</v>
      </c>
      <c r="K3929">
        <v>6.5</v>
      </c>
      <c r="L3929">
        <v>1.85</v>
      </c>
      <c r="M3929" t="s">
        <v>612</v>
      </c>
      <c r="N3929" t="s">
        <v>18896</v>
      </c>
      <c r="O3929">
        <v>0</v>
      </c>
      <c r="P3929" t="s">
        <v>1568</v>
      </c>
      <c r="Q3929">
        <v>827</v>
      </c>
      <c r="R3929" t="s">
        <v>442</v>
      </c>
      <c r="S3929">
        <v>729</v>
      </c>
      <c r="T3929" t="s">
        <v>2210</v>
      </c>
      <c r="U3929">
        <v>681</v>
      </c>
      <c r="V3929">
        <v>360</v>
      </c>
      <c r="W3929">
        <v>3574</v>
      </c>
      <c r="X3929">
        <v>3</v>
      </c>
      <c r="Y3929">
        <v>1950</v>
      </c>
      <c r="Z3929">
        <v>30</v>
      </c>
      <c r="AA3929">
        <v>24</v>
      </c>
      <c r="AB3929" t="s">
        <v>18899</v>
      </c>
    </row>
    <row r="3930" spans="1:28" x14ac:dyDescent="0.3">
      <c r="A3930" s="4" t="s">
        <v>18901</v>
      </c>
      <c r="B3930" t="s">
        <v>67</v>
      </c>
      <c r="C3930" t="s">
        <v>68</v>
      </c>
      <c r="D3930" t="s">
        <v>58</v>
      </c>
      <c r="E3930">
        <v>2005</v>
      </c>
      <c r="F3930">
        <v>98</v>
      </c>
      <c r="G3930" t="s">
        <v>2545</v>
      </c>
      <c r="H3930" t="s">
        <v>18902</v>
      </c>
      <c r="I3930" s="4">
        <v>3500000</v>
      </c>
      <c r="J3930" s="4">
        <v>101228</v>
      </c>
      <c r="K3930">
        <v>6.4</v>
      </c>
      <c r="L3930">
        <v>1.85</v>
      </c>
      <c r="M3930" t="s">
        <v>612</v>
      </c>
      <c r="N3930" t="s">
        <v>18900</v>
      </c>
      <c r="O3930">
        <v>9</v>
      </c>
      <c r="P3930" t="s">
        <v>1967</v>
      </c>
      <c r="Q3930">
        <v>11000</v>
      </c>
      <c r="R3930" t="s">
        <v>1273</v>
      </c>
      <c r="S3930">
        <v>8000</v>
      </c>
      <c r="T3930" t="s">
        <v>8758</v>
      </c>
      <c r="U3930">
        <v>405</v>
      </c>
      <c r="V3930">
        <v>414</v>
      </c>
      <c r="W3930">
        <v>20009</v>
      </c>
      <c r="X3930">
        <v>4</v>
      </c>
      <c r="Y3930">
        <v>7228</v>
      </c>
      <c r="Z3930">
        <v>50</v>
      </c>
      <c r="AA3930">
        <v>53</v>
      </c>
      <c r="AB3930" t="s">
        <v>18903</v>
      </c>
    </row>
    <row r="3931" spans="1:28" x14ac:dyDescent="0.3">
      <c r="A3931" s="4" t="s">
        <v>18904</v>
      </c>
      <c r="B3931" t="s">
        <v>67</v>
      </c>
      <c r="C3931" t="s">
        <v>68</v>
      </c>
      <c r="D3931" t="s">
        <v>58</v>
      </c>
      <c r="E3931">
        <v>2004</v>
      </c>
      <c r="F3931">
        <v>91</v>
      </c>
      <c r="G3931" t="s">
        <v>1445</v>
      </c>
      <c r="H3931" t="s">
        <v>18905</v>
      </c>
      <c r="I3931" s="4">
        <v>3500000</v>
      </c>
      <c r="J3931" s="4">
        <v>96793</v>
      </c>
      <c r="K3931">
        <v>5.3</v>
      </c>
      <c r="L3931">
        <v>2.35</v>
      </c>
      <c r="M3931" t="s">
        <v>69</v>
      </c>
      <c r="N3931" t="s">
        <v>5162</v>
      </c>
      <c r="O3931">
        <v>23</v>
      </c>
      <c r="P3931" t="s">
        <v>709</v>
      </c>
      <c r="Q3931">
        <v>4000</v>
      </c>
      <c r="R3931" t="s">
        <v>10952</v>
      </c>
      <c r="S3931">
        <v>756</v>
      </c>
      <c r="T3931" t="s">
        <v>5135</v>
      </c>
      <c r="U3931">
        <v>660</v>
      </c>
      <c r="V3931">
        <v>1000</v>
      </c>
      <c r="W3931">
        <v>6380</v>
      </c>
      <c r="X3931">
        <v>3</v>
      </c>
      <c r="Y3931">
        <v>12188</v>
      </c>
      <c r="Z3931">
        <v>50</v>
      </c>
      <c r="AA3931">
        <v>135</v>
      </c>
      <c r="AB3931" t="s">
        <v>18906</v>
      </c>
    </row>
    <row r="3932" spans="1:28" x14ac:dyDescent="0.3">
      <c r="A3932" s="4" t="s">
        <v>18910</v>
      </c>
      <c r="B3932" t="s">
        <v>67</v>
      </c>
      <c r="C3932" t="s">
        <v>295</v>
      </c>
      <c r="D3932" t="s">
        <v>58</v>
      </c>
      <c r="E3932">
        <v>2016</v>
      </c>
      <c r="F3932">
        <v>105</v>
      </c>
      <c r="G3932" t="s">
        <v>18909</v>
      </c>
      <c r="H3932" t="s">
        <v>24161</v>
      </c>
      <c r="I3932" s="4">
        <v>3500000</v>
      </c>
      <c r="J3932" s="4">
        <v>123777</v>
      </c>
      <c r="K3932">
        <v>4.7</v>
      </c>
      <c r="L3932">
        <v>1.85</v>
      </c>
      <c r="M3932" t="s">
        <v>69</v>
      </c>
      <c r="N3932" t="s">
        <v>18907</v>
      </c>
      <c r="O3932">
        <v>28</v>
      </c>
      <c r="P3932" t="s">
        <v>13085</v>
      </c>
      <c r="Q3932">
        <v>426</v>
      </c>
      <c r="R3932" t="s">
        <v>18908</v>
      </c>
      <c r="S3932">
        <v>294</v>
      </c>
      <c r="T3932" t="s">
        <v>18911</v>
      </c>
      <c r="U3932">
        <v>131</v>
      </c>
      <c r="V3932">
        <v>0</v>
      </c>
      <c r="W3932">
        <v>1043</v>
      </c>
      <c r="X3932">
        <v>0</v>
      </c>
      <c r="Y3932">
        <v>342</v>
      </c>
      <c r="Z3932">
        <v>9</v>
      </c>
      <c r="AA3932">
        <v>15</v>
      </c>
      <c r="AB3932" t="s">
        <v>18912</v>
      </c>
    </row>
    <row r="3933" spans="1:28" x14ac:dyDescent="0.3">
      <c r="A3933" s="4" t="s">
        <v>18914</v>
      </c>
      <c r="B3933" t="s">
        <v>67</v>
      </c>
      <c r="C3933" t="s">
        <v>68</v>
      </c>
      <c r="D3933" t="s">
        <v>58</v>
      </c>
      <c r="E3933">
        <v>2008</v>
      </c>
      <c r="F3933">
        <v>98</v>
      </c>
      <c r="G3933" t="s">
        <v>2161</v>
      </c>
      <c r="H3933" t="s">
        <v>18916</v>
      </c>
      <c r="I3933" s="4">
        <v>3500000</v>
      </c>
      <c r="J3933" s="4" t="s">
        <v>24161</v>
      </c>
      <c r="K3933">
        <v>6.1</v>
      </c>
      <c r="L3933">
        <v>1.85</v>
      </c>
      <c r="M3933" t="s">
        <v>24161</v>
      </c>
      <c r="N3933" t="s">
        <v>18913</v>
      </c>
      <c r="O3933">
        <v>0</v>
      </c>
      <c r="P3933" t="s">
        <v>5226</v>
      </c>
      <c r="Q3933">
        <v>368</v>
      </c>
      <c r="R3933" t="s">
        <v>13944</v>
      </c>
      <c r="S3933">
        <v>168</v>
      </c>
      <c r="T3933" t="s">
        <v>18915</v>
      </c>
      <c r="U3933">
        <v>31</v>
      </c>
      <c r="V3933">
        <v>127</v>
      </c>
      <c r="W3933">
        <v>668</v>
      </c>
      <c r="X3933">
        <v>0</v>
      </c>
      <c r="Y3933">
        <v>1634</v>
      </c>
      <c r="Z3933">
        <v>15</v>
      </c>
      <c r="AA3933">
        <v>11</v>
      </c>
      <c r="AB3933" t="s">
        <v>18917</v>
      </c>
    </row>
    <row r="3934" spans="1:28" x14ac:dyDescent="0.3">
      <c r="A3934" s="4" t="s">
        <v>18919</v>
      </c>
      <c r="B3934" t="s">
        <v>67</v>
      </c>
      <c r="C3934" t="s">
        <v>68</v>
      </c>
      <c r="D3934" t="s">
        <v>58</v>
      </c>
      <c r="E3934">
        <v>1998</v>
      </c>
      <c r="F3934">
        <v>104</v>
      </c>
      <c r="G3934" t="s">
        <v>449</v>
      </c>
      <c r="H3934" t="s">
        <v>18921</v>
      </c>
      <c r="I3934" s="4">
        <v>1000000</v>
      </c>
      <c r="J3934" s="4" t="s">
        <v>24161</v>
      </c>
      <c r="K3934">
        <v>5.5</v>
      </c>
      <c r="L3934">
        <v>1.37</v>
      </c>
      <c r="M3934" t="s">
        <v>612</v>
      </c>
      <c r="N3934" t="s">
        <v>18918</v>
      </c>
      <c r="O3934">
        <v>6</v>
      </c>
      <c r="P3934" t="s">
        <v>6156</v>
      </c>
      <c r="Q3934">
        <v>922</v>
      </c>
      <c r="R3934" t="s">
        <v>6714</v>
      </c>
      <c r="S3934">
        <v>893</v>
      </c>
      <c r="T3934" t="s">
        <v>18920</v>
      </c>
      <c r="U3934">
        <v>467</v>
      </c>
      <c r="V3934">
        <v>18</v>
      </c>
      <c r="W3934">
        <v>2406</v>
      </c>
      <c r="X3934">
        <v>6</v>
      </c>
      <c r="Y3934">
        <v>372</v>
      </c>
      <c r="Z3934">
        <v>5</v>
      </c>
      <c r="AA3934">
        <v>20</v>
      </c>
      <c r="AB3934" t="s">
        <v>18922</v>
      </c>
    </row>
    <row r="3935" spans="1:28" x14ac:dyDescent="0.3">
      <c r="A3935" s="4" t="s">
        <v>24139</v>
      </c>
      <c r="B3935" t="s">
        <v>67</v>
      </c>
      <c r="C3935" t="s">
        <v>86</v>
      </c>
      <c r="D3935" t="s">
        <v>58</v>
      </c>
      <c r="E3935" t="s">
        <v>24161</v>
      </c>
      <c r="F3935">
        <v>45</v>
      </c>
      <c r="G3935" t="s">
        <v>4085</v>
      </c>
      <c r="H3935" t="s">
        <v>18925</v>
      </c>
      <c r="I3935" s="4" t="s">
        <v>24161</v>
      </c>
      <c r="J3935" s="4" t="s">
        <v>24161</v>
      </c>
      <c r="K3935">
        <v>7.3</v>
      </c>
      <c r="L3935" t="s">
        <v>24161</v>
      </c>
      <c r="M3935" t="s">
        <v>24161</v>
      </c>
      <c r="N3935" t="s">
        <v>24161</v>
      </c>
      <c r="O3935" t="s">
        <v>24161</v>
      </c>
      <c r="P3935" t="s">
        <v>203</v>
      </c>
      <c r="Q3935">
        <v>773</v>
      </c>
      <c r="R3935" t="s">
        <v>18923</v>
      </c>
      <c r="S3935">
        <v>133</v>
      </c>
      <c r="T3935" t="s">
        <v>18924</v>
      </c>
      <c r="U3935">
        <v>119</v>
      </c>
      <c r="V3935">
        <v>405</v>
      </c>
      <c r="W3935">
        <v>1393</v>
      </c>
      <c r="X3935">
        <v>3</v>
      </c>
      <c r="Y3935">
        <v>653</v>
      </c>
      <c r="Z3935">
        <v>1</v>
      </c>
      <c r="AA3935">
        <v>4</v>
      </c>
      <c r="AB3935" t="s">
        <v>18926</v>
      </c>
    </row>
    <row r="3936" spans="1:28" x14ac:dyDescent="0.3">
      <c r="A3936" s="4" t="s">
        <v>18928</v>
      </c>
      <c r="B3936" t="s">
        <v>67</v>
      </c>
      <c r="C3936" t="s">
        <v>68</v>
      </c>
      <c r="D3936" t="s">
        <v>58</v>
      </c>
      <c r="E3936">
        <v>2009</v>
      </c>
      <c r="F3936">
        <v>96</v>
      </c>
      <c r="G3936" t="s">
        <v>5544</v>
      </c>
      <c r="H3936" t="s">
        <v>18929</v>
      </c>
      <c r="I3936" s="4">
        <v>3500000</v>
      </c>
      <c r="J3936" s="4" t="s">
        <v>24161</v>
      </c>
      <c r="K3936">
        <v>4.8</v>
      </c>
      <c r="L3936">
        <v>2.35</v>
      </c>
      <c r="M3936" t="s">
        <v>24161</v>
      </c>
      <c r="N3936" t="s">
        <v>18927</v>
      </c>
      <c r="O3936">
        <v>0</v>
      </c>
      <c r="P3936" t="s">
        <v>1767</v>
      </c>
      <c r="Q3936">
        <v>708</v>
      </c>
      <c r="R3936" t="s">
        <v>3250</v>
      </c>
      <c r="S3936">
        <v>574</v>
      </c>
      <c r="T3936" t="s">
        <v>9681</v>
      </c>
      <c r="U3936">
        <v>460</v>
      </c>
      <c r="V3936">
        <v>211</v>
      </c>
      <c r="W3936">
        <v>2307</v>
      </c>
      <c r="X3936">
        <v>0</v>
      </c>
      <c r="Y3936">
        <v>961</v>
      </c>
      <c r="Z3936">
        <v>4</v>
      </c>
      <c r="AA3936">
        <v>12</v>
      </c>
      <c r="AB3936" t="s">
        <v>18930</v>
      </c>
    </row>
    <row r="3937" spans="1:28" x14ac:dyDescent="0.3">
      <c r="A3937" s="4" t="s">
        <v>18933</v>
      </c>
      <c r="B3937" t="s">
        <v>67</v>
      </c>
      <c r="C3937" t="s">
        <v>68</v>
      </c>
      <c r="D3937" t="s">
        <v>58</v>
      </c>
      <c r="E3937">
        <v>2013</v>
      </c>
      <c r="F3937">
        <v>148</v>
      </c>
      <c r="G3937" t="s">
        <v>18932</v>
      </c>
      <c r="H3937" t="s">
        <v>18935</v>
      </c>
      <c r="I3937" s="4">
        <v>3500000</v>
      </c>
      <c r="J3937" s="4" t="s">
        <v>24161</v>
      </c>
      <c r="K3937">
        <v>8.4</v>
      </c>
      <c r="L3937" t="s">
        <v>24161</v>
      </c>
      <c r="M3937" t="s">
        <v>69</v>
      </c>
      <c r="N3937" t="s">
        <v>18931</v>
      </c>
      <c r="O3937">
        <v>41</v>
      </c>
      <c r="P3937" t="s">
        <v>2789</v>
      </c>
      <c r="Q3937">
        <v>2000</v>
      </c>
      <c r="R3937" t="s">
        <v>3434</v>
      </c>
      <c r="S3937">
        <v>774</v>
      </c>
      <c r="T3937" t="s">
        <v>18934</v>
      </c>
      <c r="U3937">
        <v>739</v>
      </c>
      <c r="V3937">
        <v>5000</v>
      </c>
      <c r="W3937">
        <v>5526</v>
      </c>
      <c r="X3937">
        <v>0</v>
      </c>
      <c r="Y3937">
        <v>30434</v>
      </c>
      <c r="Z3937">
        <v>44</v>
      </c>
      <c r="AA3937">
        <v>55</v>
      </c>
      <c r="AB3937" t="s">
        <v>18936</v>
      </c>
    </row>
    <row r="3938" spans="1:28" x14ac:dyDescent="0.3">
      <c r="A3938" s="4" t="s">
        <v>18940</v>
      </c>
      <c r="B3938" t="s">
        <v>67</v>
      </c>
      <c r="C3938" t="s">
        <v>68</v>
      </c>
      <c r="D3938" t="s">
        <v>58</v>
      </c>
      <c r="E3938">
        <v>2015</v>
      </c>
      <c r="F3938">
        <v>100</v>
      </c>
      <c r="G3938" t="s">
        <v>18</v>
      </c>
      <c r="H3938" t="s">
        <v>24161</v>
      </c>
      <c r="I3938" s="4">
        <v>3500000</v>
      </c>
      <c r="J3938" s="4">
        <v>29233</v>
      </c>
      <c r="K3938">
        <v>7</v>
      </c>
      <c r="L3938" t="s">
        <v>24161</v>
      </c>
      <c r="M3938" t="s">
        <v>24161</v>
      </c>
      <c r="N3938" t="s">
        <v>18937</v>
      </c>
      <c r="O3938">
        <v>117</v>
      </c>
      <c r="P3938" t="s">
        <v>18939</v>
      </c>
      <c r="Q3938">
        <v>21</v>
      </c>
      <c r="R3938" t="s">
        <v>18938</v>
      </c>
      <c r="S3938">
        <v>3</v>
      </c>
      <c r="T3938" t="s">
        <v>18941</v>
      </c>
      <c r="U3938">
        <v>0</v>
      </c>
      <c r="V3938">
        <v>121</v>
      </c>
      <c r="W3938">
        <v>24</v>
      </c>
      <c r="X3938">
        <v>0</v>
      </c>
      <c r="Y3938">
        <v>75</v>
      </c>
      <c r="Z3938">
        <v>6</v>
      </c>
      <c r="AA3938">
        <v>2</v>
      </c>
      <c r="AB3938" t="s">
        <v>18942</v>
      </c>
    </row>
    <row r="3939" spans="1:28" x14ac:dyDescent="0.3">
      <c r="A3939" s="4" t="s">
        <v>18944</v>
      </c>
      <c r="B3939" t="s">
        <v>67</v>
      </c>
      <c r="C3939" t="s">
        <v>295</v>
      </c>
      <c r="D3939" t="s">
        <v>58</v>
      </c>
      <c r="E3939">
        <v>2014</v>
      </c>
      <c r="F3939">
        <v>86</v>
      </c>
      <c r="G3939" t="s">
        <v>1949</v>
      </c>
      <c r="H3939" t="s">
        <v>18946</v>
      </c>
      <c r="I3939" s="4">
        <v>3500000</v>
      </c>
      <c r="J3939" s="4" t="s">
        <v>24161</v>
      </c>
      <c r="K3939">
        <v>3.3</v>
      </c>
      <c r="L3939">
        <v>1.78</v>
      </c>
      <c r="M3939" t="s">
        <v>612</v>
      </c>
      <c r="N3939" t="s">
        <v>4417</v>
      </c>
      <c r="O3939">
        <v>892</v>
      </c>
      <c r="P3939" t="s">
        <v>7642</v>
      </c>
      <c r="Q3939">
        <v>603</v>
      </c>
      <c r="R3939" t="s">
        <v>18943</v>
      </c>
      <c r="S3939">
        <v>145</v>
      </c>
      <c r="T3939" t="s">
        <v>18945</v>
      </c>
      <c r="U3939">
        <v>50</v>
      </c>
      <c r="V3939">
        <v>721</v>
      </c>
      <c r="W3939">
        <v>854</v>
      </c>
      <c r="X3939">
        <v>1</v>
      </c>
      <c r="Y3939">
        <v>1285</v>
      </c>
      <c r="Z3939">
        <v>17</v>
      </c>
      <c r="AA3939">
        <v>10</v>
      </c>
      <c r="AB3939" t="s">
        <v>18947</v>
      </c>
    </row>
    <row r="3940" spans="1:28" x14ac:dyDescent="0.3">
      <c r="A3940" s="4" t="s">
        <v>18949</v>
      </c>
      <c r="B3940" t="s">
        <v>67</v>
      </c>
      <c r="C3940" t="s">
        <v>68</v>
      </c>
      <c r="D3940" t="s">
        <v>58</v>
      </c>
      <c r="E3940">
        <v>2014</v>
      </c>
      <c r="F3940">
        <v>92</v>
      </c>
      <c r="G3940" t="s">
        <v>491</v>
      </c>
      <c r="H3940" t="s">
        <v>18950</v>
      </c>
      <c r="I3940" s="4">
        <v>3500000</v>
      </c>
      <c r="J3940" s="4" t="s">
        <v>24161</v>
      </c>
      <c r="K3940">
        <v>5.4</v>
      </c>
      <c r="L3940">
        <v>1.85</v>
      </c>
      <c r="M3940" t="s">
        <v>4835</v>
      </c>
      <c r="N3940" t="s">
        <v>18948</v>
      </c>
      <c r="O3940">
        <v>14</v>
      </c>
      <c r="P3940" t="s">
        <v>5902</v>
      </c>
      <c r="Q3940">
        <v>2000</v>
      </c>
      <c r="R3940" t="s">
        <v>1861</v>
      </c>
      <c r="S3940">
        <v>660</v>
      </c>
      <c r="T3940" t="s">
        <v>9148</v>
      </c>
      <c r="U3940">
        <v>597</v>
      </c>
      <c r="V3940">
        <v>482</v>
      </c>
      <c r="W3940">
        <v>3854</v>
      </c>
      <c r="X3940">
        <v>2</v>
      </c>
      <c r="Y3940">
        <v>1928</v>
      </c>
      <c r="Z3940">
        <v>7</v>
      </c>
      <c r="AA3940">
        <v>10</v>
      </c>
      <c r="AB3940" t="s">
        <v>18951</v>
      </c>
    </row>
    <row r="3941" spans="1:28" x14ac:dyDescent="0.3">
      <c r="A3941" s="4" t="s">
        <v>18953</v>
      </c>
      <c r="B3941" t="s">
        <v>67</v>
      </c>
      <c r="C3941" t="s">
        <v>24161</v>
      </c>
      <c r="D3941" t="s">
        <v>58</v>
      </c>
      <c r="E3941">
        <v>2014</v>
      </c>
      <c r="F3941">
        <v>88</v>
      </c>
      <c r="G3941" t="s">
        <v>4085</v>
      </c>
      <c r="H3941" t="s">
        <v>18954</v>
      </c>
      <c r="I3941" s="4">
        <v>3500000</v>
      </c>
      <c r="J3941" s="4" t="s">
        <v>24161</v>
      </c>
      <c r="K3941">
        <v>4.8</v>
      </c>
      <c r="L3941">
        <v>2.35</v>
      </c>
      <c r="M3941" t="s">
        <v>24161</v>
      </c>
      <c r="N3941" t="s">
        <v>18952</v>
      </c>
      <c r="O3941">
        <v>19</v>
      </c>
      <c r="P3941" t="s">
        <v>11807</v>
      </c>
      <c r="Q3941">
        <v>795</v>
      </c>
      <c r="R3941" t="s">
        <v>14841</v>
      </c>
      <c r="S3941">
        <v>535</v>
      </c>
      <c r="T3941" t="s">
        <v>5349</v>
      </c>
      <c r="U3941">
        <v>322</v>
      </c>
      <c r="V3941">
        <v>570</v>
      </c>
      <c r="W3941">
        <v>2497</v>
      </c>
      <c r="X3941">
        <v>0</v>
      </c>
      <c r="Y3941">
        <v>455</v>
      </c>
      <c r="Z3941">
        <v>9</v>
      </c>
      <c r="AA3941">
        <v>13</v>
      </c>
      <c r="AB3941" t="s">
        <v>18955</v>
      </c>
    </row>
    <row r="3942" spans="1:28" x14ac:dyDescent="0.3">
      <c r="A3942" s="4" t="s">
        <v>18958</v>
      </c>
      <c r="B3942" t="s">
        <v>67</v>
      </c>
      <c r="C3942" t="s">
        <v>86</v>
      </c>
      <c r="D3942" t="s">
        <v>58</v>
      </c>
      <c r="E3942">
        <v>2014</v>
      </c>
      <c r="F3942">
        <v>90</v>
      </c>
      <c r="G3942" t="s">
        <v>2234</v>
      </c>
      <c r="H3942" t="s">
        <v>18960</v>
      </c>
      <c r="I3942" s="4">
        <v>3440000</v>
      </c>
      <c r="J3942" s="4" t="s">
        <v>24161</v>
      </c>
      <c r="K3942">
        <v>3.1</v>
      </c>
      <c r="L3942">
        <v>2.35</v>
      </c>
      <c r="M3942" t="s">
        <v>612</v>
      </c>
      <c r="N3942" t="s">
        <v>18956</v>
      </c>
      <c r="O3942">
        <v>0</v>
      </c>
      <c r="P3942" t="s">
        <v>417</v>
      </c>
      <c r="Q3942">
        <v>1000</v>
      </c>
      <c r="R3942" t="s">
        <v>18957</v>
      </c>
      <c r="S3942">
        <v>53</v>
      </c>
      <c r="T3942" t="s">
        <v>18959</v>
      </c>
      <c r="U3942">
        <v>37</v>
      </c>
      <c r="V3942">
        <v>606</v>
      </c>
      <c r="W3942">
        <v>1183</v>
      </c>
      <c r="X3942">
        <v>1</v>
      </c>
      <c r="Y3942">
        <v>610</v>
      </c>
      <c r="Z3942">
        <v>3</v>
      </c>
      <c r="AA3942">
        <v>18</v>
      </c>
      <c r="AB3942" t="s">
        <v>18961</v>
      </c>
    </row>
    <row r="3943" spans="1:28" x14ac:dyDescent="0.3">
      <c r="A3943" s="4" t="s">
        <v>18962</v>
      </c>
      <c r="B3943" t="s">
        <v>67</v>
      </c>
      <c r="C3943" t="s">
        <v>68</v>
      </c>
      <c r="D3943" t="s">
        <v>58</v>
      </c>
      <c r="E3943">
        <v>1977</v>
      </c>
      <c r="F3943">
        <v>94</v>
      </c>
      <c r="G3943" t="s">
        <v>10</v>
      </c>
      <c r="H3943" t="s">
        <v>18963</v>
      </c>
      <c r="I3943" s="4">
        <v>3400000</v>
      </c>
      <c r="J3943" s="4" t="s">
        <v>24161</v>
      </c>
      <c r="K3943">
        <v>6.7</v>
      </c>
      <c r="L3943">
        <v>1.85</v>
      </c>
      <c r="M3943" t="s">
        <v>122</v>
      </c>
      <c r="N3943" t="s">
        <v>10306</v>
      </c>
      <c r="O3943">
        <v>0</v>
      </c>
      <c r="P3943" t="s">
        <v>5797</v>
      </c>
      <c r="Q3943">
        <v>1000</v>
      </c>
      <c r="R3943" t="s">
        <v>4118</v>
      </c>
      <c r="S3943">
        <v>628</v>
      </c>
      <c r="T3943" t="s">
        <v>10307</v>
      </c>
      <c r="U3943">
        <v>605</v>
      </c>
      <c r="V3943">
        <v>0</v>
      </c>
      <c r="W3943">
        <v>2861</v>
      </c>
      <c r="X3943">
        <v>0</v>
      </c>
      <c r="Y3943">
        <v>15115</v>
      </c>
      <c r="Z3943">
        <v>55</v>
      </c>
      <c r="AA3943">
        <v>102</v>
      </c>
      <c r="AB3943" t="s">
        <v>18964</v>
      </c>
    </row>
    <row r="3944" spans="1:28" x14ac:dyDescent="0.3">
      <c r="A3944" s="4" t="s">
        <v>18967</v>
      </c>
      <c r="B3944" t="s">
        <v>1486</v>
      </c>
      <c r="C3944" t="s">
        <v>1487</v>
      </c>
      <c r="D3944" t="s">
        <v>58</v>
      </c>
      <c r="E3944">
        <v>2005</v>
      </c>
      <c r="F3944">
        <v>80</v>
      </c>
      <c r="G3944" t="s">
        <v>18</v>
      </c>
      <c r="H3944" t="s">
        <v>18968</v>
      </c>
      <c r="I3944" s="4">
        <v>8000000</v>
      </c>
      <c r="J3944" s="4">
        <v>77413017</v>
      </c>
      <c r="K3944">
        <v>7.6</v>
      </c>
      <c r="L3944">
        <v>1.85</v>
      </c>
      <c r="M3944" t="s">
        <v>304</v>
      </c>
      <c r="N3944" t="s">
        <v>18965</v>
      </c>
      <c r="O3944">
        <v>10</v>
      </c>
      <c r="P3944" t="s">
        <v>493</v>
      </c>
      <c r="Q3944">
        <v>11000</v>
      </c>
      <c r="R3944" t="s">
        <v>18966</v>
      </c>
      <c r="S3944">
        <v>108</v>
      </c>
      <c r="T3944" t="s">
        <v>15272</v>
      </c>
      <c r="U3944">
        <v>34</v>
      </c>
      <c r="V3944">
        <v>0</v>
      </c>
      <c r="W3944">
        <v>11218</v>
      </c>
      <c r="X3944">
        <v>0</v>
      </c>
      <c r="Y3944">
        <v>45984</v>
      </c>
      <c r="Z3944">
        <v>169</v>
      </c>
      <c r="AA3944">
        <v>331</v>
      </c>
      <c r="AB3944" t="s">
        <v>18969</v>
      </c>
    </row>
    <row r="3945" spans="1:28" x14ac:dyDescent="0.3">
      <c r="A3945" s="4" t="s">
        <v>18970</v>
      </c>
      <c r="B3945" t="s">
        <v>67</v>
      </c>
      <c r="C3945" t="s">
        <v>68</v>
      </c>
      <c r="D3945" t="s">
        <v>58</v>
      </c>
      <c r="E3945">
        <v>2011</v>
      </c>
      <c r="F3945">
        <v>107</v>
      </c>
      <c r="G3945" t="s">
        <v>3593</v>
      </c>
      <c r="H3945" t="s">
        <v>18971</v>
      </c>
      <c r="I3945" s="4">
        <v>3500000</v>
      </c>
      <c r="J3945" s="4">
        <v>5354039</v>
      </c>
      <c r="K3945">
        <v>7.1</v>
      </c>
      <c r="L3945">
        <v>1.85</v>
      </c>
      <c r="M3945" t="s">
        <v>612</v>
      </c>
      <c r="N3945" t="s">
        <v>11336</v>
      </c>
      <c r="O3945">
        <v>78</v>
      </c>
      <c r="P3945" t="s">
        <v>147</v>
      </c>
      <c r="Q3945">
        <v>18000</v>
      </c>
      <c r="R3945" t="s">
        <v>1397</v>
      </c>
      <c r="S3945">
        <v>2000</v>
      </c>
      <c r="T3945" t="s">
        <v>7423</v>
      </c>
      <c r="U3945">
        <v>969</v>
      </c>
      <c r="V3945">
        <v>21000</v>
      </c>
      <c r="W3945">
        <v>22834</v>
      </c>
      <c r="X3945">
        <v>8</v>
      </c>
      <c r="Y3945">
        <v>92599</v>
      </c>
      <c r="Z3945">
        <v>290</v>
      </c>
      <c r="AA3945">
        <v>225</v>
      </c>
      <c r="AB3945" t="s">
        <v>18972</v>
      </c>
    </row>
    <row r="3946" spans="1:28" x14ac:dyDescent="0.3">
      <c r="A3946" s="4" t="s">
        <v>18976</v>
      </c>
      <c r="B3946" t="s">
        <v>67</v>
      </c>
      <c r="C3946" t="s">
        <v>68</v>
      </c>
      <c r="D3946" t="s">
        <v>58</v>
      </c>
      <c r="E3946">
        <v>2011</v>
      </c>
      <c r="F3946">
        <v>99</v>
      </c>
      <c r="G3946" t="s">
        <v>241</v>
      </c>
      <c r="H3946" t="s">
        <v>18978</v>
      </c>
      <c r="I3946" s="4" t="s">
        <v>24161</v>
      </c>
      <c r="J3946" s="4" t="s">
        <v>24161</v>
      </c>
      <c r="K3946">
        <v>6.1</v>
      </c>
      <c r="L3946">
        <v>2.35</v>
      </c>
      <c r="M3946" t="s">
        <v>4835</v>
      </c>
      <c r="N3946" t="s">
        <v>18973</v>
      </c>
      <c r="O3946">
        <v>0</v>
      </c>
      <c r="P3946" t="s">
        <v>18975</v>
      </c>
      <c r="Q3946">
        <v>141</v>
      </c>
      <c r="R3946" t="s">
        <v>18974</v>
      </c>
      <c r="S3946">
        <v>69</v>
      </c>
      <c r="T3946" t="s">
        <v>18977</v>
      </c>
      <c r="U3946">
        <v>43</v>
      </c>
      <c r="V3946">
        <v>224</v>
      </c>
      <c r="W3946">
        <v>320</v>
      </c>
      <c r="X3946">
        <v>1</v>
      </c>
      <c r="Y3946">
        <v>1262</v>
      </c>
      <c r="Z3946">
        <v>10</v>
      </c>
      <c r="AA3946">
        <v>13</v>
      </c>
      <c r="AB3946" t="s">
        <v>18979</v>
      </c>
    </row>
    <row r="3947" spans="1:28" x14ac:dyDescent="0.3">
      <c r="A3947" s="4" t="s">
        <v>18981</v>
      </c>
      <c r="B3947" t="s">
        <v>67</v>
      </c>
      <c r="C3947" t="s">
        <v>68</v>
      </c>
      <c r="D3947" t="s">
        <v>58</v>
      </c>
      <c r="E3947">
        <v>2008</v>
      </c>
      <c r="F3947">
        <v>92</v>
      </c>
      <c r="G3947" t="s">
        <v>2545</v>
      </c>
      <c r="H3947" t="s">
        <v>18982</v>
      </c>
      <c r="I3947" s="4">
        <v>3000000</v>
      </c>
      <c r="J3947" s="4">
        <v>2926565</v>
      </c>
      <c r="K3947">
        <v>6.5</v>
      </c>
      <c r="L3947">
        <v>1.66</v>
      </c>
      <c r="M3947" t="s">
        <v>612</v>
      </c>
      <c r="N3947" t="s">
        <v>18980</v>
      </c>
      <c r="O3947">
        <v>0</v>
      </c>
      <c r="P3947" t="s">
        <v>3990</v>
      </c>
      <c r="Q3947">
        <v>1000</v>
      </c>
      <c r="R3947" t="s">
        <v>3539</v>
      </c>
      <c r="S3947">
        <v>585</v>
      </c>
      <c r="T3947" t="s">
        <v>3796</v>
      </c>
      <c r="U3947">
        <v>539</v>
      </c>
      <c r="V3947">
        <v>0</v>
      </c>
      <c r="W3947">
        <v>3608</v>
      </c>
      <c r="X3947">
        <v>0</v>
      </c>
      <c r="Y3947">
        <v>28573</v>
      </c>
      <c r="Z3947">
        <v>159</v>
      </c>
      <c r="AA3947">
        <v>72</v>
      </c>
      <c r="AB3947" t="s">
        <v>18983</v>
      </c>
    </row>
    <row r="3948" spans="1:28" x14ac:dyDescent="0.3">
      <c r="A3948" s="4" t="s">
        <v>18985</v>
      </c>
      <c r="B3948" t="s">
        <v>67</v>
      </c>
      <c r="C3948" t="s">
        <v>68</v>
      </c>
      <c r="D3948" t="s">
        <v>58</v>
      </c>
      <c r="E3948">
        <v>2014</v>
      </c>
      <c r="F3948">
        <v>107</v>
      </c>
      <c r="G3948" t="s">
        <v>6197</v>
      </c>
      <c r="H3948" t="s">
        <v>18986</v>
      </c>
      <c r="I3948" s="4">
        <v>3300000</v>
      </c>
      <c r="J3948" s="4">
        <v>13092000</v>
      </c>
      <c r="K3948">
        <v>8.5</v>
      </c>
      <c r="L3948">
        <v>2.4</v>
      </c>
      <c r="M3948" t="s">
        <v>612</v>
      </c>
      <c r="N3948" t="s">
        <v>18984</v>
      </c>
      <c r="O3948">
        <v>141</v>
      </c>
      <c r="P3948" t="s">
        <v>109</v>
      </c>
      <c r="Q3948">
        <v>24000</v>
      </c>
      <c r="R3948" t="s">
        <v>7778</v>
      </c>
      <c r="S3948">
        <v>970</v>
      </c>
      <c r="T3948" t="s">
        <v>4609</v>
      </c>
      <c r="U3948">
        <v>535</v>
      </c>
      <c r="V3948">
        <v>129000</v>
      </c>
      <c r="W3948">
        <v>26495</v>
      </c>
      <c r="X3948">
        <v>0</v>
      </c>
      <c r="Y3948">
        <v>399138</v>
      </c>
      <c r="Z3948">
        <v>535</v>
      </c>
      <c r="AA3948">
        <v>731</v>
      </c>
      <c r="AB3948" t="s">
        <v>18987</v>
      </c>
    </row>
    <row r="3949" spans="1:28" x14ac:dyDescent="0.3">
      <c r="A3949" s="4" t="s">
        <v>18988</v>
      </c>
      <c r="B3949" t="s">
        <v>14454</v>
      </c>
      <c r="C3949" t="s">
        <v>16778</v>
      </c>
      <c r="D3949" t="s">
        <v>58</v>
      </c>
      <c r="E3949">
        <v>2002</v>
      </c>
      <c r="F3949">
        <v>135</v>
      </c>
      <c r="G3949" t="s">
        <v>1954</v>
      </c>
      <c r="H3949" t="s">
        <v>18990</v>
      </c>
      <c r="I3949" s="4">
        <v>3300000</v>
      </c>
      <c r="J3949" s="4">
        <v>7563397</v>
      </c>
      <c r="K3949">
        <v>8.6999999999999993</v>
      </c>
      <c r="L3949">
        <v>1.85</v>
      </c>
      <c r="M3949" t="s">
        <v>612</v>
      </c>
      <c r="N3949" t="s">
        <v>9346</v>
      </c>
      <c r="O3949">
        <v>353</v>
      </c>
      <c r="P3949" t="s">
        <v>807</v>
      </c>
      <c r="Q3949">
        <v>1000</v>
      </c>
      <c r="R3949" t="s">
        <v>18744</v>
      </c>
      <c r="S3949">
        <v>69</v>
      </c>
      <c r="T3949" t="s">
        <v>18989</v>
      </c>
      <c r="U3949">
        <v>40</v>
      </c>
      <c r="V3949">
        <v>28000</v>
      </c>
      <c r="W3949">
        <v>1211</v>
      </c>
      <c r="X3949">
        <v>0</v>
      </c>
      <c r="Y3949">
        <v>533200</v>
      </c>
      <c r="Z3949">
        <v>214</v>
      </c>
      <c r="AA3949">
        <v>749</v>
      </c>
      <c r="AB3949" t="s">
        <v>18991</v>
      </c>
    </row>
    <row r="3950" spans="1:28" x14ac:dyDescent="0.3">
      <c r="A3950" s="4" t="s">
        <v>18994</v>
      </c>
      <c r="B3950" t="s">
        <v>67</v>
      </c>
      <c r="C3950" t="s">
        <v>86</v>
      </c>
      <c r="D3950" t="s">
        <v>58</v>
      </c>
      <c r="E3950">
        <v>1999</v>
      </c>
      <c r="F3950">
        <v>99</v>
      </c>
      <c r="G3950" t="s">
        <v>6416</v>
      </c>
      <c r="H3950" t="s">
        <v>18995</v>
      </c>
      <c r="I3950" s="4">
        <v>2200000</v>
      </c>
      <c r="J3950" s="4">
        <v>104257</v>
      </c>
      <c r="K3950">
        <v>7.1</v>
      </c>
      <c r="L3950">
        <v>1.85</v>
      </c>
      <c r="M3950" t="s">
        <v>612</v>
      </c>
      <c r="N3950" t="s">
        <v>18992</v>
      </c>
      <c r="O3950">
        <v>8</v>
      </c>
      <c r="P3950" t="s">
        <v>15287</v>
      </c>
      <c r="Q3950">
        <v>798</v>
      </c>
      <c r="R3950" t="s">
        <v>18993</v>
      </c>
      <c r="S3950">
        <v>472</v>
      </c>
      <c r="T3950" t="s">
        <v>9061</v>
      </c>
      <c r="U3950">
        <v>78</v>
      </c>
      <c r="V3950">
        <v>0</v>
      </c>
      <c r="W3950">
        <v>1430</v>
      </c>
      <c r="X3950">
        <v>2</v>
      </c>
      <c r="Y3950">
        <v>19194</v>
      </c>
      <c r="Z3950">
        <v>47</v>
      </c>
      <c r="AA3950">
        <v>160</v>
      </c>
      <c r="AB3950" t="s">
        <v>18996</v>
      </c>
    </row>
    <row r="3951" spans="1:28" x14ac:dyDescent="0.3">
      <c r="A3951" s="4" t="s">
        <v>18999</v>
      </c>
      <c r="B3951" t="s">
        <v>67</v>
      </c>
      <c r="C3951" t="s">
        <v>68</v>
      </c>
      <c r="D3951" t="s">
        <v>58</v>
      </c>
      <c r="E3951">
        <v>2012</v>
      </c>
      <c r="F3951">
        <v>102</v>
      </c>
      <c r="G3951" t="s">
        <v>4305</v>
      </c>
      <c r="H3951" t="s">
        <v>19001</v>
      </c>
      <c r="I3951" s="4">
        <v>3400000</v>
      </c>
      <c r="J3951" s="4" t="s">
        <v>24161</v>
      </c>
      <c r="K3951">
        <v>6.6</v>
      </c>
      <c r="L3951" t="s">
        <v>24161</v>
      </c>
      <c r="M3951" t="s">
        <v>69</v>
      </c>
      <c r="N3951" t="s">
        <v>18997</v>
      </c>
      <c r="O3951">
        <v>19</v>
      </c>
      <c r="P3951" t="s">
        <v>11863</v>
      </c>
      <c r="Q3951">
        <v>632</v>
      </c>
      <c r="R3951" t="s">
        <v>18998</v>
      </c>
      <c r="S3951">
        <v>144</v>
      </c>
      <c r="T3951" t="s">
        <v>19000</v>
      </c>
      <c r="U3951">
        <v>80</v>
      </c>
      <c r="V3951">
        <v>0</v>
      </c>
      <c r="W3951">
        <v>1011</v>
      </c>
      <c r="X3951">
        <v>7</v>
      </c>
      <c r="Y3951">
        <v>2116</v>
      </c>
      <c r="Z3951">
        <v>17</v>
      </c>
      <c r="AA3951">
        <v>13</v>
      </c>
      <c r="AB3951" t="s">
        <v>19002</v>
      </c>
    </row>
    <row r="3952" spans="1:28" x14ac:dyDescent="0.3">
      <c r="A3952" s="4" t="s">
        <v>19004</v>
      </c>
      <c r="B3952" t="s">
        <v>67</v>
      </c>
      <c r="C3952" t="s">
        <v>68</v>
      </c>
      <c r="D3952" t="s">
        <v>58</v>
      </c>
      <c r="E3952">
        <v>2006</v>
      </c>
      <c r="F3952">
        <v>93</v>
      </c>
      <c r="G3952" t="s">
        <v>3097</v>
      </c>
      <c r="H3952" t="s">
        <v>19005</v>
      </c>
      <c r="I3952" s="4" t="s">
        <v>24161</v>
      </c>
      <c r="J3952" s="4">
        <v>17311</v>
      </c>
      <c r="K3952">
        <v>6.7</v>
      </c>
      <c r="L3952">
        <v>1.85</v>
      </c>
      <c r="M3952" t="s">
        <v>612</v>
      </c>
      <c r="N3952" t="s">
        <v>19003</v>
      </c>
      <c r="O3952">
        <v>22</v>
      </c>
      <c r="P3952" t="s">
        <v>107</v>
      </c>
      <c r="Q3952">
        <v>11000</v>
      </c>
      <c r="R3952" t="s">
        <v>1309</v>
      </c>
      <c r="S3952">
        <v>505</v>
      </c>
      <c r="T3952" t="s">
        <v>9142</v>
      </c>
      <c r="U3952">
        <v>303</v>
      </c>
      <c r="V3952">
        <v>799</v>
      </c>
      <c r="W3952">
        <v>11860</v>
      </c>
      <c r="X3952">
        <v>0</v>
      </c>
      <c r="Y3952">
        <v>12304</v>
      </c>
      <c r="Z3952">
        <v>85</v>
      </c>
      <c r="AA3952">
        <v>73</v>
      </c>
      <c r="AB3952" t="s">
        <v>19006</v>
      </c>
    </row>
    <row r="3953" spans="1:28" x14ac:dyDescent="0.3">
      <c r="A3953" s="4" t="s">
        <v>19009</v>
      </c>
      <c r="B3953" t="s">
        <v>15723</v>
      </c>
      <c r="C3953" t="s">
        <v>7703</v>
      </c>
      <c r="D3953" t="s">
        <v>58</v>
      </c>
      <c r="E3953">
        <v>2012</v>
      </c>
      <c r="F3953">
        <v>115</v>
      </c>
      <c r="G3953" t="s">
        <v>19</v>
      </c>
      <c r="H3953" t="s">
        <v>19011</v>
      </c>
      <c r="I3953" s="4">
        <v>3800000</v>
      </c>
      <c r="J3953" s="4">
        <v>610968</v>
      </c>
      <c r="K3953">
        <v>8.3000000000000007</v>
      </c>
      <c r="L3953">
        <v>2.35</v>
      </c>
      <c r="M3953" t="s">
        <v>612</v>
      </c>
      <c r="N3953" t="s">
        <v>16185</v>
      </c>
      <c r="O3953">
        <v>346</v>
      </c>
      <c r="P3953" t="s">
        <v>19008</v>
      </c>
      <c r="Q3953">
        <v>74</v>
      </c>
      <c r="R3953" t="s">
        <v>19007</v>
      </c>
      <c r="S3953">
        <v>69</v>
      </c>
      <c r="T3953" t="s">
        <v>19010</v>
      </c>
      <c r="U3953">
        <v>26</v>
      </c>
      <c r="V3953">
        <v>60000</v>
      </c>
      <c r="W3953">
        <v>216</v>
      </c>
      <c r="X3953">
        <v>1</v>
      </c>
      <c r="Y3953">
        <v>170155</v>
      </c>
      <c r="Z3953">
        <v>349</v>
      </c>
      <c r="AA3953">
        <v>249</v>
      </c>
      <c r="AB3953" t="s">
        <v>19012</v>
      </c>
    </row>
    <row r="3954" spans="1:28" x14ac:dyDescent="0.3">
      <c r="A3954" s="4" t="s">
        <v>19014</v>
      </c>
      <c r="B3954" t="s">
        <v>67</v>
      </c>
      <c r="C3954" t="s">
        <v>68</v>
      </c>
      <c r="D3954" t="s">
        <v>58</v>
      </c>
      <c r="E3954">
        <v>1983</v>
      </c>
      <c r="F3954">
        <v>94</v>
      </c>
      <c r="G3954" t="s">
        <v>3072</v>
      </c>
      <c r="H3954" t="s">
        <v>19016</v>
      </c>
      <c r="I3954" s="4">
        <v>4000000</v>
      </c>
      <c r="J3954" s="4" t="s">
        <v>24161</v>
      </c>
      <c r="K3954">
        <v>8.1</v>
      </c>
      <c r="L3954">
        <v>1.85</v>
      </c>
      <c r="M3954" t="s">
        <v>122</v>
      </c>
      <c r="N3954" t="s">
        <v>11239</v>
      </c>
      <c r="O3954">
        <v>84</v>
      </c>
      <c r="P3954" t="s">
        <v>782</v>
      </c>
      <c r="Q3954">
        <v>662</v>
      </c>
      <c r="R3954" t="s">
        <v>19013</v>
      </c>
      <c r="S3954">
        <v>577</v>
      </c>
      <c r="T3954" t="s">
        <v>19015</v>
      </c>
      <c r="U3954">
        <v>378</v>
      </c>
      <c r="V3954">
        <v>18000</v>
      </c>
      <c r="W3954">
        <v>2076</v>
      </c>
      <c r="X3954">
        <v>0</v>
      </c>
      <c r="Y3954">
        <v>104908</v>
      </c>
      <c r="Z3954">
        <v>109</v>
      </c>
      <c r="AA3954">
        <v>458</v>
      </c>
      <c r="AB3954" t="s">
        <v>19017</v>
      </c>
    </row>
    <row r="3955" spans="1:28" x14ac:dyDescent="0.3">
      <c r="A3955" s="4" t="s">
        <v>19018</v>
      </c>
      <c r="B3955" t="s">
        <v>67</v>
      </c>
      <c r="C3955" t="s">
        <v>68</v>
      </c>
      <c r="D3955" t="s">
        <v>58</v>
      </c>
      <c r="E3955">
        <v>2006</v>
      </c>
      <c r="F3955">
        <v>91</v>
      </c>
      <c r="G3955" t="s">
        <v>241</v>
      </c>
      <c r="H3955" t="s">
        <v>19019</v>
      </c>
      <c r="I3955" s="4">
        <v>3300000</v>
      </c>
      <c r="J3955" s="4">
        <v>8108247</v>
      </c>
      <c r="K3955">
        <v>7.4</v>
      </c>
      <c r="L3955">
        <v>1.85</v>
      </c>
      <c r="M3955" t="s">
        <v>69</v>
      </c>
      <c r="N3955" t="s">
        <v>11308</v>
      </c>
      <c r="O3955">
        <v>38</v>
      </c>
      <c r="P3955" t="s">
        <v>1807</v>
      </c>
      <c r="Q3955">
        <v>625</v>
      </c>
      <c r="R3955" t="s">
        <v>309</v>
      </c>
      <c r="S3955">
        <v>464</v>
      </c>
      <c r="T3955" t="s">
        <v>7007</v>
      </c>
      <c r="U3955">
        <v>377</v>
      </c>
      <c r="V3955">
        <v>0</v>
      </c>
      <c r="W3955">
        <v>2747</v>
      </c>
      <c r="X3955">
        <v>0</v>
      </c>
      <c r="Y3955">
        <v>9607</v>
      </c>
      <c r="Z3955">
        <v>60</v>
      </c>
      <c r="AA3955">
        <v>174</v>
      </c>
      <c r="AB3955" t="s">
        <v>19020</v>
      </c>
    </row>
    <row r="3956" spans="1:28" x14ac:dyDescent="0.3">
      <c r="A3956" s="4" t="s">
        <v>19022</v>
      </c>
      <c r="B3956" t="s">
        <v>67</v>
      </c>
      <c r="C3956" t="s">
        <v>295</v>
      </c>
      <c r="D3956" t="s">
        <v>58</v>
      </c>
      <c r="E3956">
        <v>1982</v>
      </c>
      <c r="F3956">
        <v>98</v>
      </c>
      <c r="G3956" t="s">
        <v>491</v>
      </c>
      <c r="H3956" t="s">
        <v>19024</v>
      </c>
      <c r="I3956" s="4">
        <v>4300000</v>
      </c>
      <c r="J3956" s="4" t="s">
        <v>24161</v>
      </c>
      <c r="K3956">
        <v>6.6</v>
      </c>
      <c r="L3956">
        <v>1.85</v>
      </c>
      <c r="M3956" t="s">
        <v>612</v>
      </c>
      <c r="N3956" t="s">
        <v>12940</v>
      </c>
      <c r="O3956">
        <v>73</v>
      </c>
      <c r="P3956" t="s">
        <v>6114</v>
      </c>
      <c r="Q3956">
        <v>595</v>
      </c>
      <c r="R3956" t="s">
        <v>19021</v>
      </c>
      <c r="S3956">
        <v>251</v>
      </c>
      <c r="T3956" t="s">
        <v>19023</v>
      </c>
      <c r="U3956">
        <v>129</v>
      </c>
      <c r="V3956">
        <v>934</v>
      </c>
      <c r="W3956">
        <v>1105</v>
      </c>
      <c r="X3956">
        <v>4</v>
      </c>
      <c r="Y3956">
        <v>6549</v>
      </c>
      <c r="Z3956">
        <v>101</v>
      </c>
      <c r="AA3956">
        <v>75</v>
      </c>
      <c r="AB3956" t="s">
        <v>19025</v>
      </c>
    </row>
    <row r="3957" spans="1:28" x14ac:dyDescent="0.3">
      <c r="A3957" s="4" t="s">
        <v>19027</v>
      </c>
      <c r="B3957" t="s">
        <v>67</v>
      </c>
      <c r="C3957" t="s">
        <v>68</v>
      </c>
      <c r="D3957" t="s">
        <v>58</v>
      </c>
      <c r="E3957">
        <v>2014</v>
      </c>
      <c r="F3957">
        <v>97</v>
      </c>
      <c r="G3957" t="s">
        <v>10</v>
      </c>
      <c r="H3957" t="s">
        <v>19028</v>
      </c>
      <c r="I3957" s="4">
        <v>3300000</v>
      </c>
      <c r="J3957" s="4" t="s">
        <v>24161</v>
      </c>
      <c r="K3957">
        <v>4.5</v>
      </c>
      <c r="L3957">
        <v>16</v>
      </c>
      <c r="M3957" t="s">
        <v>24161</v>
      </c>
      <c r="N3957" t="s">
        <v>19026</v>
      </c>
      <c r="O3957">
        <v>246</v>
      </c>
      <c r="P3957" t="s">
        <v>10952</v>
      </c>
      <c r="Q3957">
        <v>756</v>
      </c>
      <c r="R3957" t="s">
        <v>7217</v>
      </c>
      <c r="S3957">
        <v>521</v>
      </c>
      <c r="T3957" t="s">
        <v>8460</v>
      </c>
      <c r="U3957">
        <v>491</v>
      </c>
      <c r="V3957">
        <v>0</v>
      </c>
      <c r="W3957">
        <v>3717</v>
      </c>
      <c r="X3957">
        <v>5</v>
      </c>
      <c r="Y3957">
        <v>557</v>
      </c>
      <c r="Z3957">
        <v>1</v>
      </c>
      <c r="AA3957">
        <v>3</v>
      </c>
      <c r="AB3957" t="s">
        <v>19029</v>
      </c>
    </row>
    <row r="3958" spans="1:28" x14ac:dyDescent="0.3">
      <c r="A3958" s="4" t="s">
        <v>19031</v>
      </c>
      <c r="B3958" t="s">
        <v>67</v>
      </c>
      <c r="C3958" t="s">
        <v>68</v>
      </c>
      <c r="D3958" t="s">
        <v>58</v>
      </c>
      <c r="E3958">
        <v>1999</v>
      </c>
      <c r="F3958">
        <v>92</v>
      </c>
      <c r="G3958" t="s">
        <v>241</v>
      </c>
      <c r="H3958" t="s">
        <v>19032</v>
      </c>
      <c r="I3958" s="4">
        <v>2000000</v>
      </c>
      <c r="J3958" s="4">
        <v>7680</v>
      </c>
      <c r="K3958">
        <v>6.4</v>
      </c>
      <c r="L3958" t="s">
        <v>24161</v>
      </c>
      <c r="M3958" t="s">
        <v>612</v>
      </c>
      <c r="N3958" t="s">
        <v>19030</v>
      </c>
      <c r="O3958">
        <v>4</v>
      </c>
      <c r="P3958" t="s">
        <v>99</v>
      </c>
      <c r="Q3958">
        <v>631</v>
      </c>
      <c r="R3958" t="s">
        <v>5146</v>
      </c>
      <c r="S3958">
        <v>443</v>
      </c>
      <c r="T3958" t="s">
        <v>4001</v>
      </c>
      <c r="U3958">
        <v>405</v>
      </c>
      <c r="V3958">
        <v>100</v>
      </c>
      <c r="W3958">
        <v>2020</v>
      </c>
      <c r="X3958">
        <v>0</v>
      </c>
      <c r="Y3958">
        <v>704</v>
      </c>
      <c r="Z3958">
        <v>16</v>
      </c>
      <c r="AA3958">
        <v>18</v>
      </c>
      <c r="AB3958" t="s">
        <v>19033</v>
      </c>
    </row>
    <row r="3959" spans="1:28" x14ac:dyDescent="0.3">
      <c r="A3959" s="4" t="s">
        <v>19037</v>
      </c>
      <c r="B3959" t="s">
        <v>1486</v>
      </c>
      <c r="C3959" t="s">
        <v>1487</v>
      </c>
      <c r="D3959" t="s">
        <v>58</v>
      </c>
      <c r="E3959">
        <v>2008</v>
      </c>
      <c r="F3959">
        <v>128</v>
      </c>
      <c r="G3959" t="s">
        <v>19</v>
      </c>
      <c r="H3959" t="s">
        <v>19039</v>
      </c>
      <c r="I3959" s="4" t="s">
        <v>24161</v>
      </c>
      <c r="J3959" s="4">
        <v>3766595</v>
      </c>
      <c r="K3959">
        <v>7.5</v>
      </c>
      <c r="L3959">
        <v>2.35</v>
      </c>
      <c r="M3959" t="s">
        <v>69</v>
      </c>
      <c r="N3959" t="s">
        <v>19034</v>
      </c>
      <c r="O3959">
        <v>39</v>
      </c>
      <c r="P3959" t="s">
        <v>19036</v>
      </c>
      <c r="Q3959">
        <v>15</v>
      </c>
      <c r="R3959" t="s">
        <v>19035</v>
      </c>
      <c r="S3959">
        <v>2</v>
      </c>
      <c r="T3959" t="s">
        <v>19038</v>
      </c>
      <c r="U3959">
        <v>0</v>
      </c>
      <c r="V3959">
        <v>0</v>
      </c>
      <c r="W3959">
        <v>17</v>
      </c>
      <c r="X3959">
        <v>7</v>
      </c>
      <c r="Y3959">
        <v>29248</v>
      </c>
      <c r="Z3959">
        <v>212</v>
      </c>
      <c r="AA3959">
        <v>86</v>
      </c>
      <c r="AB3959" t="s">
        <v>19040</v>
      </c>
    </row>
    <row r="3960" spans="1:28" x14ac:dyDescent="0.3">
      <c r="A3960" s="4" t="s">
        <v>19041</v>
      </c>
      <c r="B3960" t="s">
        <v>67</v>
      </c>
      <c r="C3960" t="s">
        <v>68</v>
      </c>
      <c r="D3960" t="s">
        <v>58</v>
      </c>
      <c r="E3960">
        <v>1968</v>
      </c>
      <c r="F3960">
        <v>136</v>
      </c>
      <c r="G3960" t="s">
        <v>11548</v>
      </c>
      <c r="H3960" t="s">
        <v>19043</v>
      </c>
      <c r="I3960" s="4">
        <v>2300000</v>
      </c>
      <c r="J3960" s="4" t="s">
        <v>24161</v>
      </c>
      <c r="K3960">
        <v>8</v>
      </c>
      <c r="L3960">
        <v>1.85</v>
      </c>
      <c r="M3960" t="s">
        <v>612</v>
      </c>
      <c r="N3960" t="s">
        <v>3827</v>
      </c>
      <c r="O3960">
        <v>2000</v>
      </c>
      <c r="P3960" t="s">
        <v>14637</v>
      </c>
      <c r="Q3960">
        <v>917</v>
      </c>
      <c r="R3960" t="s">
        <v>2899</v>
      </c>
      <c r="S3960">
        <v>563</v>
      </c>
      <c r="T3960" t="s">
        <v>19042</v>
      </c>
      <c r="U3960">
        <v>449</v>
      </c>
      <c r="V3960">
        <v>13000</v>
      </c>
      <c r="W3960">
        <v>2997</v>
      </c>
      <c r="X3960">
        <v>0</v>
      </c>
      <c r="Y3960">
        <v>140527</v>
      </c>
      <c r="Z3960">
        <v>215</v>
      </c>
      <c r="AA3960">
        <v>447</v>
      </c>
      <c r="AB3960" t="s">
        <v>19044</v>
      </c>
    </row>
    <row r="3961" spans="1:28" x14ac:dyDescent="0.3">
      <c r="A3961" s="4" t="s">
        <v>19046</v>
      </c>
      <c r="B3961" t="s">
        <v>67</v>
      </c>
      <c r="C3961" t="s">
        <v>68</v>
      </c>
      <c r="D3961" t="s">
        <v>24160</v>
      </c>
      <c r="E3961">
        <v>1962</v>
      </c>
      <c r="F3961">
        <v>113</v>
      </c>
      <c r="G3961" t="s">
        <v>1784</v>
      </c>
      <c r="H3961" t="s">
        <v>19047</v>
      </c>
      <c r="I3961" s="4">
        <v>3200000</v>
      </c>
      <c r="J3961" s="4" t="s">
        <v>24161</v>
      </c>
      <c r="K3961">
        <v>8.1</v>
      </c>
      <c r="L3961">
        <v>1.85</v>
      </c>
      <c r="M3961" t="s">
        <v>6035</v>
      </c>
      <c r="N3961" t="s">
        <v>19045</v>
      </c>
      <c r="O3961">
        <v>673</v>
      </c>
      <c r="P3961" t="s">
        <v>10866</v>
      </c>
      <c r="Q3961">
        <v>756</v>
      </c>
      <c r="R3961" t="s">
        <v>17772</v>
      </c>
      <c r="S3961">
        <v>423</v>
      </c>
      <c r="T3961" t="s">
        <v>11010</v>
      </c>
      <c r="U3961">
        <v>332</v>
      </c>
      <c r="V3961">
        <v>0</v>
      </c>
      <c r="W3961">
        <v>2693</v>
      </c>
      <c r="X3961">
        <v>1</v>
      </c>
      <c r="Y3961">
        <v>53741</v>
      </c>
      <c r="Z3961">
        <v>107</v>
      </c>
      <c r="AA3961">
        <v>214</v>
      </c>
      <c r="AB3961" t="s">
        <v>19048</v>
      </c>
    </row>
    <row r="3962" spans="1:28" x14ac:dyDescent="0.3">
      <c r="A3962" s="4" t="s">
        <v>19051</v>
      </c>
      <c r="B3962" t="s">
        <v>67</v>
      </c>
      <c r="C3962" t="s">
        <v>68</v>
      </c>
      <c r="D3962" t="s">
        <v>58</v>
      </c>
      <c r="E3962">
        <v>2009</v>
      </c>
      <c r="F3962">
        <v>99</v>
      </c>
      <c r="G3962" t="s">
        <v>241</v>
      </c>
      <c r="H3962" t="s">
        <v>19052</v>
      </c>
      <c r="I3962" s="4" t="s">
        <v>24161</v>
      </c>
      <c r="J3962" s="4">
        <v>2277396</v>
      </c>
      <c r="K3962">
        <v>7.2</v>
      </c>
      <c r="L3962">
        <v>2.35</v>
      </c>
      <c r="M3962" t="s">
        <v>69</v>
      </c>
      <c r="N3962" t="s">
        <v>19049</v>
      </c>
      <c r="O3962">
        <v>6</v>
      </c>
      <c r="P3962" t="s">
        <v>4815</v>
      </c>
      <c r="Q3962">
        <v>828</v>
      </c>
      <c r="R3962" t="s">
        <v>19050</v>
      </c>
      <c r="S3962">
        <v>390</v>
      </c>
      <c r="T3962" t="s">
        <v>14033</v>
      </c>
      <c r="U3962">
        <v>194</v>
      </c>
      <c r="V3962">
        <v>0</v>
      </c>
      <c r="W3962">
        <v>1936</v>
      </c>
      <c r="X3962">
        <v>0</v>
      </c>
      <c r="Y3962">
        <v>29239</v>
      </c>
      <c r="Z3962">
        <v>122</v>
      </c>
      <c r="AA3962">
        <v>70</v>
      </c>
      <c r="AB3962" t="s">
        <v>19053</v>
      </c>
    </row>
    <row r="3963" spans="1:28" x14ac:dyDescent="0.3">
      <c r="A3963" s="4" t="s">
        <v>19056</v>
      </c>
      <c r="B3963" t="s">
        <v>2794</v>
      </c>
      <c r="C3963" t="s">
        <v>19060</v>
      </c>
      <c r="D3963" t="s">
        <v>58</v>
      </c>
      <c r="E3963">
        <v>2004</v>
      </c>
      <c r="F3963">
        <v>101</v>
      </c>
      <c r="G3963" t="s">
        <v>1954</v>
      </c>
      <c r="H3963" t="s">
        <v>19058</v>
      </c>
      <c r="I3963" s="4">
        <v>3000000</v>
      </c>
      <c r="J3963" s="4">
        <v>6517198</v>
      </c>
      <c r="K3963">
        <v>7.5</v>
      </c>
      <c r="L3963">
        <v>1.85</v>
      </c>
      <c r="M3963" t="s">
        <v>612</v>
      </c>
      <c r="N3963" t="s">
        <v>19054</v>
      </c>
      <c r="O3963">
        <v>13</v>
      </c>
      <c r="P3963" t="s">
        <v>13784</v>
      </c>
      <c r="Q3963">
        <v>280</v>
      </c>
      <c r="R3963" t="s">
        <v>19055</v>
      </c>
      <c r="S3963">
        <v>11</v>
      </c>
      <c r="T3963" t="s">
        <v>19057</v>
      </c>
      <c r="U3963">
        <v>6</v>
      </c>
      <c r="V3963">
        <v>0</v>
      </c>
      <c r="W3963">
        <v>308</v>
      </c>
      <c r="X3963">
        <v>0</v>
      </c>
      <c r="Y3963">
        <v>30474</v>
      </c>
      <c r="Z3963">
        <v>155</v>
      </c>
      <c r="AA3963">
        <v>172</v>
      </c>
      <c r="AB3963" t="s">
        <v>19059</v>
      </c>
    </row>
    <row r="3964" spans="1:28" x14ac:dyDescent="0.3">
      <c r="A3964" s="4" t="s">
        <v>19061</v>
      </c>
      <c r="B3964" t="s">
        <v>67</v>
      </c>
      <c r="C3964" t="s">
        <v>68</v>
      </c>
      <c r="D3964" t="s">
        <v>58</v>
      </c>
      <c r="E3964">
        <v>2010</v>
      </c>
      <c r="F3964">
        <v>105</v>
      </c>
      <c r="G3964" t="s">
        <v>1437</v>
      </c>
      <c r="H3964" t="s">
        <v>19063</v>
      </c>
      <c r="I3964" s="4">
        <v>3200000</v>
      </c>
      <c r="J3964" s="4">
        <v>5776314</v>
      </c>
      <c r="K3964">
        <v>7.2</v>
      </c>
      <c r="L3964">
        <v>1.85</v>
      </c>
      <c r="M3964" t="s">
        <v>612</v>
      </c>
      <c r="N3964" t="s">
        <v>18510</v>
      </c>
      <c r="O3964">
        <v>101</v>
      </c>
      <c r="P3964" t="s">
        <v>2160</v>
      </c>
      <c r="Q3964">
        <v>1000</v>
      </c>
      <c r="R3964" t="s">
        <v>3187</v>
      </c>
      <c r="S3964">
        <v>394</v>
      </c>
      <c r="T3964" t="s">
        <v>19062</v>
      </c>
      <c r="U3964">
        <v>157</v>
      </c>
      <c r="V3964">
        <v>15000</v>
      </c>
      <c r="W3964">
        <v>2016</v>
      </c>
      <c r="X3964">
        <v>4</v>
      </c>
      <c r="Y3964">
        <v>73349</v>
      </c>
      <c r="Z3964">
        <v>261</v>
      </c>
      <c r="AA3964">
        <v>142</v>
      </c>
      <c r="AB3964" t="s">
        <v>19064</v>
      </c>
    </row>
    <row r="3965" spans="1:28" x14ac:dyDescent="0.3">
      <c r="A3965" s="4" t="s">
        <v>19067</v>
      </c>
      <c r="B3965" t="s">
        <v>67</v>
      </c>
      <c r="C3965" t="s">
        <v>68</v>
      </c>
      <c r="D3965" t="s">
        <v>58</v>
      </c>
      <c r="E3965">
        <v>2005</v>
      </c>
      <c r="F3965">
        <v>95</v>
      </c>
      <c r="G3965" t="s">
        <v>19066</v>
      </c>
      <c r="H3965" t="s">
        <v>19068</v>
      </c>
      <c r="I3965" s="4">
        <v>3200000</v>
      </c>
      <c r="J3965" s="4" t="s">
        <v>24161</v>
      </c>
      <c r="K3965">
        <v>6.4</v>
      </c>
      <c r="L3965">
        <v>2.35</v>
      </c>
      <c r="M3965" t="s">
        <v>612</v>
      </c>
      <c r="N3965" t="s">
        <v>19065</v>
      </c>
      <c r="O3965">
        <v>38</v>
      </c>
      <c r="P3965" t="s">
        <v>6401</v>
      </c>
      <c r="Q3965">
        <v>164000</v>
      </c>
      <c r="R3965" t="s">
        <v>3943</v>
      </c>
      <c r="S3965">
        <v>2000</v>
      </c>
      <c r="T3965" t="s">
        <v>1212</v>
      </c>
      <c r="U3965">
        <v>898</v>
      </c>
      <c r="V3965">
        <v>0</v>
      </c>
      <c r="W3965">
        <v>170118</v>
      </c>
      <c r="X3965">
        <v>0</v>
      </c>
      <c r="Y3965">
        <v>25542</v>
      </c>
      <c r="Z3965">
        <v>130</v>
      </c>
      <c r="AA3965">
        <v>252</v>
      </c>
      <c r="AB3965" t="s">
        <v>19069</v>
      </c>
    </row>
    <row r="3966" spans="1:28" x14ac:dyDescent="0.3">
      <c r="A3966" s="4" t="s">
        <v>19070</v>
      </c>
      <c r="B3966" t="s">
        <v>67</v>
      </c>
      <c r="C3966" t="s">
        <v>68</v>
      </c>
      <c r="D3966" t="s">
        <v>58</v>
      </c>
      <c r="E3966">
        <v>1978</v>
      </c>
      <c r="F3966">
        <v>109</v>
      </c>
      <c r="G3966" t="s">
        <v>10</v>
      </c>
      <c r="H3966" t="s">
        <v>19071</v>
      </c>
      <c r="I3966" s="4">
        <v>3000000</v>
      </c>
      <c r="J3966" s="4">
        <v>141600000</v>
      </c>
      <c r="K3966">
        <v>7.6</v>
      </c>
      <c r="L3966">
        <v>1.85</v>
      </c>
      <c r="M3966" t="s">
        <v>612</v>
      </c>
      <c r="N3966" t="s">
        <v>5249</v>
      </c>
      <c r="O3966">
        <v>644</v>
      </c>
      <c r="P3966" t="s">
        <v>7950</v>
      </c>
      <c r="Q3966">
        <v>1000</v>
      </c>
      <c r="R3966" t="s">
        <v>1368</v>
      </c>
      <c r="S3966">
        <v>783</v>
      </c>
      <c r="T3966" t="s">
        <v>5347</v>
      </c>
      <c r="U3966">
        <v>559</v>
      </c>
      <c r="V3966">
        <v>0</v>
      </c>
      <c r="W3966">
        <v>3468</v>
      </c>
      <c r="X3966">
        <v>6</v>
      </c>
      <c r="Y3966">
        <v>90177</v>
      </c>
      <c r="Z3966">
        <v>94</v>
      </c>
      <c r="AA3966">
        <v>257</v>
      </c>
      <c r="AB3966" t="s">
        <v>19072</v>
      </c>
    </row>
    <row r="3967" spans="1:28" x14ac:dyDescent="0.3">
      <c r="A3967" s="4" t="s">
        <v>19075</v>
      </c>
      <c r="B3967" t="s">
        <v>67</v>
      </c>
      <c r="C3967" t="s">
        <v>86</v>
      </c>
      <c r="D3967" t="s">
        <v>58</v>
      </c>
      <c r="E3967">
        <v>1964</v>
      </c>
      <c r="F3967">
        <v>110</v>
      </c>
      <c r="G3967" t="s">
        <v>80</v>
      </c>
      <c r="H3967" t="s">
        <v>19076</v>
      </c>
      <c r="I3967" s="4">
        <v>3000000</v>
      </c>
      <c r="J3967" s="4">
        <v>51100000</v>
      </c>
      <c r="K3967">
        <v>7.8</v>
      </c>
      <c r="L3967">
        <v>1.37</v>
      </c>
      <c r="M3967" t="s">
        <v>6035</v>
      </c>
      <c r="N3967" t="s">
        <v>16391</v>
      </c>
      <c r="O3967">
        <v>82</v>
      </c>
      <c r="P3967" t="s">
        <v>19074</v>
      </c>
      <c r="Q3967">
        <v>387</v>
      </c>
      <c r="R3967" t="s">
        <v>19073</v>
      </c>
      <c r="S3967">
        <v>202</v>
      </c>
      <c r="T3967" t="s">
        <v>4832</v>
      </c>
      <c r="U3967">
        <v>177</v>
      </c>
      <c r="V3967">
        <v>0</v>
      </c>
      <c r="W3967">
        <v>1198</v>
      </c>
      <c r="X3967">
        <v>2</v>
      </c>
      <c r="Y3967">
        <v>139432</v>
      </c>
      <c r="Z3967">
        <v>164</v>
      </c>
      <c r="AA3967">
        <v>418</v>
      </c>
      <c r="AB3967" t="s">
        <v>19077</v>
      </c>
    </row>
    <row r="3968" spans="1:28" x14ac:dyDescent="0.3">
      <c r="A3968" s="4" t="s">
        <v>19079</v>
      </c>
      <c r="B3968" t="s">
        <v>67</v>
      </c>
      <c r="C3968" t="s">
        <v>295</v>
      </c>
      <c r="D3968" t="s">
        <v>58</v>
      </c>
      <c r="E3968">
        <v>2012</v>
      </c>
      <c r="F3968">
        <v>108</v>
      </c>
      <c r="G3968" t="s">
        <v>4341</v>
      </c>
      <c r="H3968" t="s">
        <v>19081</v>
      </c>
      <c r="I3968" s="4">
        <v>3200000</v>
      </c>
      <c r="J3968" s="4" t="s">
        <v>24161</v>
      </c>
      <c r="K3968">
        <v>5.7</v>
      </c>
      <c r="L3968">
        <v>1.85</v>
      </c>
      <c r="M3968" t="s">
        <v>4835</v>
      </c>
      <c r="N3968" t="s">
        <v>19078</v>
      </c>
      <c r="O3968">
        <v>43</v>
      </c>
      <c r="P3968" t="s">
        <v>3427</v>
      </c>
      <c r="Q3968">
        <v>691</v>
      </c>
      <c r="R3968" t="s">
        <v>7494</v>
      </c>
      <c r="S3968">
        <v>480</v>
      </c>
      <c r="T3968" t="s">
        <v>19080</v>
      </c>
      <c r="U3968">
        <v>463</v>
      </c>
      <c r="V3968">
        <v>0</v>
      </c>
      <c r="W3968">
        <v>1962</v>
      </c>
      <c r="X3968">
        <v>0</v>
      </c>
      <c r="Y3968">
        <v>9356</v>
      </c>
      <c r="Z3968">
        <v>188</v>
      </c>
      <c r="AA3968">
        <v>47</v>
      </c>
      <c r="AB3968" t="s">
        <v>19082</v>
      </c>
    </row>
    <row r="3969" spans="1:28" x14ac:dyDescent="0.3">
      <c r="A3969" s="4" t="s">
        <v>19086</v>
      </c>
      <c r="B3969" t="s">
        <v>67</v>
      </c>
      <c r="C3969" t="s">
        <v>68</v>
      </c>
      <c r="D3969" t="s">
        <v>58</v>
      </c>
      <c r="E3969">
        <v>1946</v>
      </c>
      <c r="F3969">
        <v>118</v>
      </c>
      <c r="G3969" t="s">
        <v>2015</v>
      </c>
      <c r="H3969" t="s">
        <v>19087</v>
      </c>
      <c r="I3969" s="4">
        <v>3180000</v>
      </c>
      <c r="J3969" s="4" t="s">
        <v>24161</v>
      </c>
      <c r="K3969">
        <v>8.6</v>
      </c>
      <c r="L3969">
        <v>1.37</v>
      </c>
      <c r="M3969" t="s">
        <v>122</v>
      </c>
      <c r="N3969" t="s">
        <v>19083</v>
      </c>
      <c r="O3969">
        <v>964</v>
      </c>
      <c r="P3969" t="s">
        <v>19085</v>
      </c>
      <c r="Q3969">
        <v>488</v>
      </c>
      <c r="R3969" t="s">
        <v>19084</v>
      </c>
      <c r="S3969">
        <v>275</v>
      </c>
      <c r="T3969" t="s">
        <v>18713</v>
      </c>
      <c r="U3969">
        <v>248</v>
      </c>
      <c r="V3969">
        <v>41000</v>
      </c>
      <c r="W3969">
        <v>1844</v>
      </c>
      <c r="X3969">
        <v>0</v>
      </c>
      <c r="Y3969">
        <v>275720</v>
      </c>
      <c r="Z3969">
        <v>206</v>
      </c>
      <c r="AA3969">
        <v>706</v>
      </c>
      <c r="AB3969" t="s">
        <v>19088</v>
      </c>
    </row>
    <row r="3970" spans="1:28" x14ac:dyDescent="0.3">
      <c r="A3970" s="4" t="s">
        <v>19089</v>
      </c>
      <c r="B3970" t="s">
        <v>67</v>
      </c>
      <c r="C3970" t="s">
        <v>86</v>
      </c>
      <c r="D3970" t="s">
        <v>58</v>
      </c>
      <c r="E3970">
        <v>1996</v>
      </c>
      <c r="F3970">
        <v>94</v>
      </c>
      <c r="G3970" t="s">
        <v>19</v>
      </c>
      <c r="H3970" t="s">
        <v>19090</v>
      </c>
      <c r="I3970" s="4">
        <v>3500000</v>
      </c>
      <c r="J3970" s="4">
        <v>16501785</v>
      </c>
      <c r="K3970">
        <v>8.1999999999999993</v>
      </c>
      <c r="L3970">
        <v>1.85</v>
      </c>
      <c r="M3970" t="s">
        <v>612</v>
      </c>
      <c r="N3970" t="s">
        <v>5293</v>
      </c>
      <c r="O3970">
        <v>0</v>
      </c>
      <c r="P3970" t="s">
        <v>430</v>
      </c>
      <c r="Q3970">
        <v>2000</v>
      </c>
      <c r="R3970" t="s">
        <v>2310</v>
      </c>
      <c r="S3970">
        <v>887</v>
      </c>
      <c r="T3970" t="s">
        <v>385</v>
      </c>
      <c r="U3970">
        <v>557</v>
      </c>
      <c r="V3970">
        <v>21000</v>
      </c>
      <c r="W3970">
        <v>3559</v>
      </c>
      <c r="X3970">
        <v>4</v>
      </c>
      <c r="Y3970">
        <v>469561</v>
      </c>
      <c r="Z3970">
        <v>134</v>
      </c>
      <c r="AA3970">
        <v>514</v>
      </c>
      <c r="AB3970" t="s">
        <v>19091</v>
      </c>
    </row>
    <row r="3971" spans="1:28" x14ac:dyDescent="0.3">
      <c r="A3971" s="4" t="s">
        <v>19092</v>
      </c>
      <c r="B3971" t="s">
        <v>67</v>
      </c>
      <c r="C3971" t="s">
        <v>68</v>
      </c>
      <c r="D3971" t="s">
        <v>58</v>
      </c>
      <c r="E3971">
        <v>2000</v>
      </c>
      <c r="F3971">
        <v>115</v>
      </c>
      <c r="G3971" t="s">
        <v>17465</v>
      </c>
      <c r="H3971" t="s">
        <v>19093</v>
      </c>
      <c r="I3971" s="4">
        <v>3000000</v>
      </c>
      <c r="J3971" s="4">
        <v>38168022</v>
      </c>
      <c r="K3971">
        <v>6.6</v>
      </c>
      <c r="L3971">
        <v>1.85</v>
      </c>
      <c r="M3971" t="s">
        <v>612</v>
      </c>
      <c r="N3971" t="s">
        <v>5081</v>
      </c>
      <c r="O3971">
        <v>0</v>
      </c>
      <c r="P3971" t="s">
        <v>830</v>
      </c>
      <c r="Q3971">
        <v>1000</v>
      </c>
      <c r="R3971" t="s">
        <v>832</v>
      </c>
      <c r="S3971">
        <v>436</v>
      </c>
      <c r="T3971" t="s">
        <v>15945</v>
      </c>
      <c r="U3971">
        <v>360</v>
      </c>
      <c r="V3971">
        <v>290</v>
      </c>
      <c r="W3971">
        <v>1964</v>
      </c>
      <c r="X3971">
        <v>0</v>
      </c>
      <c r="Y3971">
        <v>4687</v>
      </c>
      <c r="Z3971">
        <v>53</v>
      </c>
      <c r="AA3971">
        <v>83</v>
      </c>
      <c r="AB3971" t="s">
        <v>19094</v>
      </c>
    </row>
    <row r="3972" spans="1:28" x14ac:dyDescent="0.3">
      <c r="A3972" s="4" t="s">
        <v>19096</v>
      </c>
      <c r="B3972" t="s">
        <v>67</v>
      </c>
      <c r="C3972" t="s">
        <v>68</v>
      </c>
      <c r="D3972" t="s">
        <v>58</v>
      </c>
      <c r="E3972">
        <v>2010</v>
      </c>
      <c r="F3972">
        <v>98</v>
      </c>
      <c r="G3972" t="s">
        <v>23</v>
      </c>
      <c r="H3972" t="s">
        <v>19098</v>
      </c>
      <c r="I3972" s="4">
        <v>3000000</v>
      </c>
      <c r="J3972" s="4">
        <v>84749884</v>
      </c>
      <c r="K3972">
        <v>5.7</v>
      </c>
      <c r="L3972">
        <v>1.85</v>
      </c>
      <c r="M3972" t="s">
        <v>612</v>
      </c>
      <c r="N3972" t="s">
        <v>19095</v>
      </c>
      <c r="O3972">
        <v>21</v>
      </c>
      <c r="P3972" t="s">
        <v>17474</v>
      </c>
      <c r="Q3972">
        <v>438</v>
      </c>
      <c r="R3972" t="s">
        <v>17527</v>
      </c>
      <c r="S3972">
        <v>332</v>
      </c>
      <c r="T3972" t="s">
        <v>19097</v>
      </c>
      <c r="U3972">
        <v>189</v>
      </c>
      <c r="V3972">
        <v>14000</v>
      </c>
      <c r="W3972">
        <v>1081</v>
      </c>
      <c r="X3972">
        <v>0</v>
      </c>
      <c r="Y3972">
        <v>82133</v>
      </c>
      <c r="Z3972">
        <v>264</v>
      </c>
      <c r="AA3972">
        <v>359</v>
      </c>
      <c r="AB3972" t="s">
        <v>19099</v>
      </c>
    </row>
    <row r="3973" spans="1:28" x14ac:dyDescent="0.3">
      <c r="A3973" s="4" t="s">
        <v>19100</v>
      </c>
      <c r="B3973" t="s">
        <v>67</v>
      </c>
      <c r="C3973" t="s">
        <v>86</v>
      </c>
      <c r="D3973" t="s">
        <v>58</v>
      </c>
      <c r="E3973">
        <v>1998</v>
      </c>
      <c r="F3973">
        <v>91</v>
      </c>
      <c r="G3973" t="s">
        <v>10</v>
      </c>
      <c r="H3973" t="s">
        <v>19101</v>
      </c>
      <c r="I3973" s="4">
        <v>3000000</v>
      </c>
      <c r="J3973" s="4">
        <v>24788807</v>
      </c>
      <c r="K3973">
        <v>7.4</v>
      </c>
      <c r="L3973">
        <v>2.35</v>
      </c>
      <c r="M3973" t="s">
        <v>122</v>
      </c>
      <c r="N3973" t="s">
        <v>7104</v>
      </c>
      <c r="O3973">
        <v>52</v>
      </c>
      <c r="P3973" t="s">
        <v>203</v>
      </c>
      <c r="Q3973">
        <v>773</v>
      </c>
      <c r="R3973" t="s">
        <v>815</v>
      </c>
      <c r="S3973">
        <v>588</v>
      </c>
      <c r="T3973" t="s">
        <v>8223</v>
      </c>
      <c r="U3973">
        <v>482</v>
      </c>
      <c r="V3973">
        <v>0</v>
      </c>
      <c r="W3973">
        <v>1965</v>
      </c>
      <c r="X3973">
        <v>0</v>
      </c>
      <c r="Y3973">
        <v>21245</v>
      </c>
      <c r="Z3973">
        <v>94</v>
      </c>
      <c r="AA3973">
        <v>213</v>
      </c>
      <c r="AB3973" t="s">
        <v>19102</v>
      </c>
    </row>
    <row r="3974" spans="1:28" x14ac:dyDescent="0.3">
      <c r="A3974" s="4" t="s">
        <v>19104</v>
      </c>
      <c r="B3974" t="s">
        <v>67</v>
      </c>
      <c r="C3974" t="s">
        <v>793</v>
      </c>
      <c r="D3974" t="s">
        <v>24160</v>
      </c>
      <c r="E3974">
        <v>2002</v>
      </c>
      <c r="F3974">
        <v>120</v>
      </c>
      <c r="G3974" t="s">
        <v>19103</v>
      </c>
      <c r="H3974" t="s">
        <v>19105</v>
      </c>
      <c r="I3974" s="4">
        <v>4000000</v>
      </c>
      <c r="J3974" s="4">
        <v>21244913</v>
      </c>
      <c r="K3974">
        <v>8</v>
      </c>
      <c r="L3974">
        <v>1.85</v>
      </c>
      <c r="M3974" t="s">
        <v>612</v>
      </c>
      <c r="N3974" t="s">
        <v>3816</v>
      </c>
      <c r="O3974">
        <v>909</v>
      </c>
      <c r="P3974" t="s">
        <v>3816</v>
      </c>
      <c r="Q3974">
        <v>909</v>
      </c>
      <c r="R3974" t="s">
        <v>8783</v>
      </c>
      <c r="S3974">
        <v>504</v>
      </c>
      <c r="T3974" t="s">
        <v>15584</v>
      </c>
      <c r="U3974">
        <v>184</v>
      </c>
      <c r="V3974">
        <v>4000</v>
      </c>
      <c r="W3974">
        <v>1779</v>
      </c>
      <c r="X3974">
        <v>2</v>
      </c>
      <c r="Y3974">
        <v>123090</v>
      </c>
      <c r="Z3974">
        <v>215</v>
      </c>
      <c r="AA3974">
        <v>888</v>
      </c>
      <c r="AB3974" t="s">
        <v>19106</v>
      </c>
    </row>
    <row r="3975" spans="1:28" x14ac:dyDescent="0.3">
      <c r="A3975" s="4" t="s">
        <v>19108</v>
      </c>
      <c r="B3975" t="s">
        <v>1965</v>
      </c>
      <c r="C3975" t="s">
        <v>918</v>
      </c>
      <c r="D3975" t="s">
        <v>58</v>
      </c>
      <c r="E3975">
        <v>2014</v>
      </c>
      <c r="F3975">
        <v>109</v>
      </c>
      <c r="G3975" t="s">
        <v>19</v>
      </c>
      <c r="H3975" t="s">
        <v>19109</v>
      </c>
      <c r="I3975" s="4" t="s">
        <v>24161</v>
      </c>
      <c r="J3975" s="4">
        <v>377420</v>
      </c>
      <c r="K3975">
        <v>7.3</v>
      </c>
      <c r="L3975">
        <v>2.35</v>
      </c>
      <c r="M3975" t="s">
        <v>69</v>
      </c>
      <c r="N3975" t="s">
        <v>1958</v>
      </c>
      <c r="O3975">
        <v>611</v>
      </c>
      <c r="P3975" t="s">
        <v>2430</v>
      </c>
      <c r="Q3975">
        <v>878</v>
      </c>
      <c r="R3975" t="s">
        <v>19107</v>
      </c>
      <c r="S3975">
        <v>10</v>
      </c>
      <c r="T3975" t="s">
        <v>14350</v>
      </c>
      <c r="U3975">
        <v>4</v>
      </c>
      <c r="V3975">
        <v>0</v>
      </c>
      <c r="W3975">
        <v>900</v>
      </c>
      <c r="X3975">
        <v>1</v>
      </c>
      <c r="Y3975">
        <v>2789</v>
      </c>
      <c r="Z3975">
        <v>85</v>
      </c>
      <c r="AA3975">
        <v>20</v>
      </c>
      <c r="AB3975" t="s">
        <v>19110</v>
      </c>
    </row>
    <row r="3976" spans="1:28" x14ac:dyDescent="0.3">
      <c r="A3976" s="4" t="s">
        <v>19113</v>
      </c>
      <c r="B3976" t="s">
        <v>67</v>
      </c>
      <c r="C3976" t="s">
        <v>68</v>
      </c>
      <c r="D3976" t="s">
        <v>58</v>
      </c>
      <c r="E3976">
        <v>1985</v>
      </c>
      <c r="F3976">
        <v>87</v>
      </c>
      <c r="G3976" t="s">
        <v>7400</v>
      </c>
      <c r="H3976" t="s">
        <v>19114</v>
      </c>
      <c r="I3976" s="4">
        <v>2200000</v>
      </c>
      <c r="J3976" s="4">
        <v>30000000</v>
      </c>
      <c r="K3976">
        <v>5.4</v>
      </c>
      <c r="L3976">
        <v>1.85</v>
      </c>
      <c r="M3976" t="s">
        <v>612</v>
      </c>
      <c r="N3976" t="s">
        <v>19111</v>
      </c>
      <c r="O3976">
        <v>28</v>
      </c>
      <c r="P3976" t="s">
        <v>16894</v>
      </c>
      <c r="Q3976">
        <v>426</v>
      </c>
      <c r="R3976" t="s">
        <v>19112</v>
      </c>
      <c r="S3976">
        <v>359</v>
      </c>
      <c r="T3976" t="s">
        <v>1331</v>
      </c>
      <c r="U3976">
        <v>217</v>
      </c>
      <c r="V3976">
        <v>0</v>
      </c>
      <c r="W3976">
        <v>1472</v>
      </c>
      <c r="X3976">
        <v>0</v>
      </c>
      <c r="Y3976">
        <v>43485</v>
      </c>
      <c r="Z3976">
        <v>138</v>
      </c>
      <c r="AA3976">
        <v>327</v>
      </c>
      <c r="AB3976" t="s">
        <v>19115</v>
      </c>
    </row>
    <row r="3977" spans="1:28" x14ac:dyDescent="0.3">
      <c r="A3977" s="4" t="s">
        <v>19116</v>
      </c>
      <c r="B3977" t="s">
        <v>67</v>
      </c>
      <c r="C3977" t="s">
        <v>86</v>
      </c>
      <c r="D3977" t="s">
        <v>58</v>
      </c>
      <c r="E3977">
        <v>1985</v>
      </c>
      <c r="F3977">
        <v>117</v>
      </c>
      <c r="G3977" t="s">
        <v>241</v>
      </c>
      <c r="H3977" t="s">
        <v>19117</v>
      </c>
      <c r="I3977" s="4">
        <v>3000000</v>
      </c>
      <c r="J3977" s="4">
        <v>20966644</v>
      </c>
      <c r="K3977">
        <v>7.4</v>
      </c>
      <c r="L3977">
        <v>1.66</v>
      </c>
      <c r="M3977" t="s">
        <v>5613</v>
      </c>
      <c r="N3977" t="s">
        <v>12527</v>
      </c>
      <c r="O3977">
        <v>133</v>
      </c>
      <c r="P3977" t="s">
        <v>6214</v>
      </c>
      <c r="Q3977">
        <v>687</v>
      </c>
      <c r="R3977" t="s">
        <v>5146</v>
      </c>
      <c r="S3977">
        <v>443</v>
      </c>
      <c r="T3977" t="s">
        <v>15605</v>
      </c>
      <c r="U3977">
        <v>249</v>
      </c>
      <c r="V3977">
        <v>0</v>
      </c>
      <c r="W3977">
        <v>1665</v>
      </c>
      <c r="X3977">
        <v>0</v>
      </c>
      <c r="Y3977">
        <v>29610</v>
      </c>
      <c r="Z3977">
        <v>55</v>
      </c>
      <c r="AA3977">
        <v>94</v>
      </c>
      <c r="AB3977" t="s">
        <v>19118</v>
      </c>
    </row>
    <row r="3978" spans="1:28" x14ac:dyDescent="0.3">
      <c r="A3978" s="4" t="s">
        <v>19120</v>
      </c>
      <c r="B3978" t="s">
        <v>67</v>
      </c>
      <c r="C3978" t="s">
        <v>68</v>
      </c>
      <c r="D3978" t="s">
        <v>58</v>
      </c>
      <c r="E3978">
        <v>2013</v>
      </c>
      <c r="F3978">
        <v>85</v>
      </c>
      <c r="G3978" t="s">
        <v>4341</v>
      </c>
      <c r="H3978" t="s">
        <v>19121</v>
      </c>
      <c r="I3978" s="4">
        <v>3000000</v>
      </c>
      <c r="J3978" s="4">
        <v>64423650</v>
      </c>
      <c r="K3978">
        <v>5.7</v>
      </c>
      <c r="L3978">
        <v>2.35</v>
      </c>
      <c r="M3978" t="s">
        <v>612</v>
      </c>
      <c r="N3978" t="s">
        <v>14749</v>
      </c>
      <c r="O3978">
        <v>65</v>
      </c>
      <c r="P3978" t="s">
        <v>8480</v>
      </c>
      <c r="Q3978">
        <v>942</v>
      </c>
      <c r="R3978" t="s">
        <v>19119</v>
      </c>
      <c r="S3978">
        <v>810</v>
      </c>
      <c r="T3978" t="s">
        <v>4609</v>
      </c>
      <c r="U3978">
        <v>535</v>
      </c>
      <c r="V3978">
        <v>31000</v>
      </c>
      <c r="W3978">
        <v>3708</v>
      </c>
      <c r="X3978">
        <v>0</v>
      </c>
      <c r="Y3978">
        <v>139329</v>
      </c>
      <c r="Z3978">
        <v>361</v>
      </c>
      <c r="AA3978">
        <v>578</v>
      </c>
      <c r="AB3978" t="s">
        <v>19122</v>
      </c>
    </row>
    <row r="3979" spans="1:28" x14ac:dyDescent="0.3">
      <c r="A3979" s="4" t="s">
        <v>19125</v>
      </c>
      <c r="B3979" t="s">
        <v>67</v>
      </c>
      <c r="C3979" t="s">
        <v>68</v>
      </c>
      <c r="D3979" t="s">
        <v>58</v>
      </c>
      <c r="E3979">
        <v>2012</v>
      </c>
      <c r="F3979">
        <v>110</v>
      </c>
      <c r="G3979" t="s">
        <v>5108</v>
      </c>
      <c r="H3979" t="s">
        <v>19126</v>
      </c>
      <c r="I3979" s="4">
        <v>3000000</v>
      </c>
      <c r="J3979" s="4">
        <v>48056940</v>
      </c>
      <c r="K3979">
        <v>6.8</v>
      </c>
      <c r="L3979">
        <v>2.35</v>
      </c>
      <c r="M3979" t="s">
        <v>612</v>
      </c>
      <c r="N3979" t="s">
        <v>2699</v>
      </c>
      <c r="O3979">
        <v>301</v>
      </c>
      <c r="P3979" t="s">
        <v>19124</v>
      </c>
      <c r="Q3979">
        <v>1000</v>
      </c>
      <c r="R3979" t="s">
        <v>19123</v>
      </c>
      <c r="S3979">
        <v>419</v>
      </c>
      <c r="T3979" t="s">
        <v>5082</v>
      </c>
      <c r="U3979">
        <v>412</v>
      </c>
      <c r="V3979">
        <v>58000</v>
      </c>
      <c r="W3979">
        <v>2239</v>
      </c>
      <c r="X3979">
        <v>0</v>
      </c>
      <c r="Y3979">
        <v>155153</v>
      </c>
      <c r="Z3979">
        <v>411</v>
      </c>
      <c r="AA3979">
        <v>524</v>
      </c>
      <c r="AB3979" t="s">
        <v>19127</v>
      </c>
    </row>
    <row r="3980" spans="1:28" x14ac:dyDescent="0.3">
      <c r="A3980" s="4" t="s">
        <v>19130</v>
      </c>
      <c r="B3980" t="s">
        <v>67</v>
      </c>
      <c r="C3980" t="s">
        <v>68</v>
      </c>
      <c r="D3980" t="s">
        <v>58</v>
      </c>
      <c r="E3980">
        <v>2002</v>
      </c>
      <c r="F3980">
        <v>113</v>
      </c>
      <c r="G3980" t="s">
        <v>19129</v>
      </c>
      <c r="H3980" t="s">
        <v>19132</v>
      </c>
      <c r="I3980" s="4">
        <v>3000000</v>
      </c>
      <c r="J3980" s="4">
        <v>19184015</v>
      </c>
      <c r="K3980">
        <v>5.4</v>
      </c>
      <c r="L3980">
        <v>1.85</v>
      </c>
      <c r="M3980" t="s">
        <v>612</v>
      </c>
      <c r="N3980" t="s">
        <v>13055</v>
      </c>
      <c r="O3980">
        <v>9</v>
      </c>
      <c r="P3980" t="s">
        <v>1620</v>
      </c>
      <c r="Q3980">
        <v>71</v>
      </c>
      <c r="R3980" t="s">
        <v>19128</v>
      </c>
      <c r="S3980">
        <v>65</v>
      </c>
      <c r="T3980" t="s">
        <v>19131</v>
      </c>
      <c r="U3980">
        <v>12</v>
      </c>
      <c r="V3980">
        <v>63</v>
      </c>
      <c r="W3980">
        <v>159</v>
      </c>
      <c r="X3980">
        <v>1</v>
      </c>
      <c r="Y3980">
        <v>1466</v>
      </c>
      <c r="Z3980">
        <v>24</v>
      </c>
      <c r="AA3980">
        <v>35</v>
      </c>
      <c r="AB3980" t="s">
        <v>19133</v>
      </c>
    </row>
    <row r="3981" spans="1:28" x14ac:dyDescent="0.3">
      <c r="A3981" s="4" t="s">
        <v>19135</v>
      </c>
      <c r="B3981" t="s">
        <v>67</v>
      </c>
      <c r="C3981" t="s">
        <v>68</v>
      </c>
      <c r="D3981" t="s">
        <v>58</v>
      </c>
      <c r="E3981">
        <v>1958</v>
      </c>
      <c r="F3981">
        <v>108</v>
      </c>
      <c r="G3981" t="s">
        <v>241</v>
      </c>
      <c r="H3981" t="s">
        <v>19137</v>
      </c>
      <c r="I3981" s="4">
        <v>3000000</v>
      </c>
      <c r="J3981" s="4" t="s">
        <v>24161</v>
      </c>
      <c r="K3981">
        <v>8.1</v>
      </c>
      <c r="L3981">
        <v>1.85</v>
      </c>
      <c r="M3981" t="s">
        <v>6035</v>
      </c>
      <c r="N3981" t="s">
        <v>18813</v>
      </c>
      <c r="O3981">
        <v>174</v>
      </c>
      <c r="P3981" t="s">
        <v>19134</v>
      </c>
      <c r="Q3981">
        <v>253</v>
      </c>
      <c r="R3981" t="s">
        <v>17910</v>
      </c>
      <c r="S3981">
        <v>197</v>
      </c>
      <c r="T3981" t="s">
        <v>19136</v>
      </c>
      <c r="U3981">
        <v>110</v>
      </c>
      <c r="V3981">
        <v>0</v>
      </c>
      <c r="W3981">
        <v>649</v>
      </c>
      <c r="X3981">
        <v>0</v>
      </c>
      <c r="Y3981">
        <v>33741</v>
      </c>
      <c r="Z3981">
        <v>70</v>
      </c>
      <c r="AA3981">
        <v>141</v>
      </c>
      <c r="AB3981" t="s">
        <v>19138</v>
      </c>
    </row>
    <row r="3982" spans="1:28" x14ac:dyDescent="0.3">
      <c r="A3982" s="4" t="s">
        <v>19142</v>
      </c>
      <c r="B3982" t="s">
        <v>67</v>
      </c>
      <c r="C3982" t="s">
        <v>68</v>
      </c>
      <c r="D3982" t="s">
        <v>58</v>
      </c>
      <c r="E3982">
        <v>1970</v>
      </c>
      <c r="F3982">
        <v>95</v>
      </c>
      <c r="G3982" t="s">
        <v>100</v>
      </c>
      <c r="H3982" t="s">
        <v>19144</v>
      </c>
      <c r="I3982" s="4">
        <v>3000000</v>
      </c>
      <c r="J3982" s="4" t="s">
        <v>24161</v>
      </c>
      <c r="K3982">
        <v>6.1</v>
      </c>
      <c r="L3982">
        <v>2.35</v>
      </c>
      <c r="M3982" t="s">
        <v>304</v>
      </c>
      <c r="N3982" t="s">
        <v>19139</v>
      </c>
      <c r="O3982">
        <v>57</v>
      </c>
      <c r="P3982" t="s">
        <v>19141</v>
      </c>
      <c r="Q3982">
        <v>220</v>
      </c>
      <c r="R3982" t="s">
        <v>19140</v>
      </c>
      <c r="S3982">
        <v>162</v>
      </c>
      <c r="T3982" t="s">
        <v>19143</v>
      </c>
      <c r="U3982">
        <v>158</v>
      </c>
      <c r="V3982">
        <v>0</v>
      </c>
      <c r="W3982">
        <v>1186</v>
      </c>
      <c r="X3982">
        <v>0</v>
      </c>
      <c r="Y3982">
        <v>32378</v>
      </c>
      <c r="Z3982">
        <v>78</v>
      </c>
      <c r="AA3982">
        <v>150</v>
      </c>
      <c r="AB3982" t="s">
        <v>19145</v>
      </c>
    </row>
    <row r="3983" spans="1:28" x14ac:dyDescent="0.3">
      <c r="A3983" s="4" t="s">
        <v>19146</v>
      </c>
      <c r="B3983" t="s">
        <v>67</v>
      </c>
      <c r="C3983" t="s">
        <v>68</v>
      </c>
      <c r="D3983" t="s">
        <v>58</v>
      </c>
      <c r="E3983">
        <v>1997</v>
      </c>
      <c r="F3983">
        <v>98</v>
      </c>
      <c r="G3983" t="s">
        <v>7438</v>
      </c>
      <c r="H3983" t="s">
        <v>19147</v>
      </c>
      <c r="I3983" s="4">
        <v>3000000</v>
      </c>
      <c r="J3983" s="4">
        <v>24629916</v>
      </c>
      <c r="K3983">
        <v>5.0999999999999996</v>
      </c>
      <c r="L3983">
        <v>1.85</v>
      </c>
      <c r="M3983" t="s">
        <v>122</v>
      </c>
      <c r="N3983" t="s">
        <v>7137</v>
      </c>
      <c r="O3983">
        <v>188</v>
      </c>
      <c r="P3983" t="s">
        <v>4380</v>
      </c>
      <c r="Q3983">
        <v>2000</v>
      </c>
      <c r="R3983" t="s">
        <v>3843</v>
      </c>
      <c r="S3983">
        <v>970</v>
      </c>
      <c r="T3983" t="s">
        <v>2051</v>
      </c>
      <c r="U3983">
        <v>693</v>
      </c>
      <c r="V3983">
        <v>902</v>
      </c>
      <c r="W3983">
        <v>4277</v>
      </c>
      <c r="X3983">
        <v>0</v>
      </c>
      <c r="Y3983">
        <v>12942</v>
      </c>
      <c r="Z3983">
        <v>35</v>
      </c>
      <c r="AA3983">
        <v>34</v>
      </c>
      <c r="AB3983" t="s">
        <v>19148</v>
      </c>
    </row>
    <row r="3984" spans="1:28" x14ac:dyDescent="0.3">
      <c r="A3984" s="4" t="s">
        <v>19152</v>
      </c>
      <c r="B3984" t="s">
        <v>703</v>
      </c>
      <c r="C3984" t="s">
        <v>704</v>
      </c>
      <c r="D3984" t="s">
        <v>58</v>
      </c>
      <c r="E3984">
        <v>2000</v>
      </c>
      <c r="F3984">
        <v>93</v>
      </c>
      <c r="G3984" t="s">
        <v>2180</v>
      </c>
      <c r="H3984" t="s">
        <v>19154</v>
      </c>
      <c r="I3984" s="4">
        <v>16000000</v>
      </c>
      <c r="J3984" s="4" t="s">
        <v>24161</v>
      </c>
      <c r="K3984">
        <v>5.6</v>
      </c>
      <c r="L3984">
        <v>1.85</v>
      </c>
      <c r="M3984" t="s">
        <v>304</v>
      </c>
      <c r="N3984" t="s">
        <v>19149</v>
      </c>
      <c r="O3984">
        <v>8</v>
      </c>
      <c r="P3984" t="s">
        <v>19151</v>
      </c>
      <c r="Q3984">
        <v>88</v>
      </c>
      <c r="R3984" t="s">
        <v>19150</v>
      </c>
      <c r="S3984">
        <v>82</v>
      </c>
      <c r="T3984" t="s">
        <v>19153</v>
      </c>
      <c r="U3984">
        <v>49</v>
      </c>
      <c r="V3984">
        <v>38</v>
      </c>
      <c r="W3984">
        <v>373</v>
      </c>
      <c r="X3984">
        <v>0</v>
      </c>
      <c r="Y3984">
        <v>9066</v>
      </c>
      <c r="Z3984">
        <v>39</v>
      </c>
      <c r="AA3984">
        <v>55</v>
      </c>
      <c r="AB3984" t="s">
        <v>19155</v>
      </c>
    </row>
    <row r="3985" spans="1:28" x14ac:dyDescent="0.3">
      <c r="A3985" s="4" t="s">
        <v>19158</v>
      </c>
      <c r="B3985" t="s">
        <v>67</v>
      </c>
      <c r="C3985" t="s">
        <v>68</v>
      </c>
      <c r="D3985" t="s">
        <v>58</v>
      </c>
      <c r="E3985">
        <v>1986</v>
      </c>
      <c r="F3985">
        <v>86</v>
      </c>
      <c r="G3985" t="s">
        <v>5544</v>
      </c>
      <c r="H3985" t="s">
        <v>19160</v>
      </c>
      <c r="I3985" s="4">
        <v>3000000</v>
      </c>
      <c r="J3985" s="4">
        <v>19472057</v>
      </c>
      <c r="K3985">
        <v>5.9</v>
      </c>
      <c r="L3985">
        <v>1.85</v>
      </c>
      <c r="M3985" t="s">
        <v>612</v>
      </c>
      <c r="N3985" t="s">
        <v>19156</v>
      </c>
      <c r="O3985">
        <v>41</v>
      </c>
      <c r="P3985" t="s">
        <v>1041</v>
      </c>
      <c r="Q3985">
        <v>956</v>
      </c>
      <c r="R3985" t="s">
        <v>19157</v>
      </c>
      <c r="S3985">
        <v>316</v>
      </c>
      <c r="T3985" t="s">
        <v>19159</v>
      </c>
      <c r="U3985">
        <v>155</v>
      </c>
      <c r="V3985">
        <v>0</v>
      </c>
      <c r="W3985">
        <v>1862</v>
      </c>
      <c r="X3985">
        <v>0</v>
      </c>
      <c r="Y3985">
        <v>25332</v>
      </c>
      <c r="Z3985">
        <v>158</v>
      </c>
      <c r="AA3985">
        <v>307</v>
      </c>
      <c r="AB3985" t="s">
        <v>19161</v>
      </c>
    </row>
    <row r="3986" spans="1:28" x14ac:dyDescent="0.3">
      <c r="A3986" s="4" t="s">
        <v>19163</v>
      </c>
      <c r="B3986" t="s">
        <v>67</v>
      </c>
      <c r="C3986" t="s">
        <v>86</v>
      </c>
      <c r="D3986" t="s">
        <v>58</v>
      </c>
      <c r="E3986">
        <v>1957</v>
      </c>
      <c r="F3986">
        <v>161</v>
      </c>
      <c r="G3986" t="s">
        <v>3336</v>
      </c>
      <c r="H3986" t="s">
        <v>19164</v>
      </c>
      <c r="I3986" s="4">
        <v>3000000</v>
      </c>
      <c r="J3986" s="4">
        <v>27200000</v>
      </c>
      <c r="K3986">
        <v>8.1999999999999993</v>
      </c>
      <c r="L3986">
        <v>2.35</v>
      </c>
      <c r="M3986" t="s">
        <v>122</v>
      </c>
      <c r="N3986" t="s">
        <v>9052</v>
      </c>
      <c r="O3986">
        <v>767</v>
      </c>
      <c r="P3986" t="s">
        <v>17130</v>
      </c>
      <c r="Q3986">
        <v>682</v>
      </c>
      <c r="R3986" t="s">
        <v>19162</v>
      </c>
      <c r="S3986">
        <v>119</v>
      </c>
      <c r="T3986" t="s">
        <v>10042</v>
      </c>
      <c r="U3986">
        <v>87</v>
      </c>
      <c r="V3986">
        <v>0</v>
      </c>
      <c r="W3986">
        <v>1035</v>
      </c>
      <c r="X3986">
        <v>2</v>
      </c>
      <c r="Y3986">
        <v>149444</v>
      </c>
      <c r="Z3986">
        <v>122</v>
      </c>
      <c r="AA3986">
        <v>273</v>
      </c>
      <c r="AB3986" t="s">
        <v>19165</v>
      </c>
    </row>
    <row r="3987" spans="1:28" x14ac:dyDescent="0.3">
      <c r="A3987" s="4" t="s">
        <v>19166</v>
      </c>
      <c r="B3987" t="s">
        <v>67</v>
      </c>
      <c r="C3987" t="s">
        <v>68</v>
      </c>
      <c r="D3987" t="s">
        <v>58</v>
      </c>
      <c r="E3987">
        <v>1990</v>
      </c>
      <c r="F3987">
        <v>100</v>
      </c>
      <c r="G3987" t="s">
        <v>1894</v>
      </c>
      <c r="H3987" t="s">
        <v>19168</v>
      </c>
      <c r="I3987" s="4">
        <v>3000000</v>
      </c>
      <c r="J3987" s="4">
        <v>15369573</v>
      </c>
      <c r="K3987">
        <v>5.3</v>
      </c>
      <c r="L3987">
        <v>1.85</v>
      </c>
      <c r="M3987" t="s">
        <v>122</v>
      </c>
      <c r="N3987" t="s">
        <v>5435</v>
      </c>
      <c r="O3987">
        <v>32</v>
      </c>
      <c r="P3987" t="s">
        <v>3002</v>
      </c>
      <c r="Q3987">
        <v>610</v>
      </c>
      <c r="R3987" t="s">
        <v>18150</v>
      </c>
      <c r="S3987">
        <v>232</v>
      </c>
      <c r="T3987" t="s">
        <v>19167</v>
      </c>
      <c r="U3987">
        <v>175</v>
      </c>
      <c r="V3987">
        <v>710</v>
      </c>
      <c r="W3987">
        <v>1441</v>
      </c>
      <c r="X3987">
        <v>1</v>
      </c>
      <c r="Y3987">
        <v>2580</v>
      </c>
      <c r="Z3987">
        <v>16</v>
      </c>
      <c r="AA3987">
        <v>54</v>
      </c>
      <c r="AB3987" t="s">
        <v>19169</v>
      </c>
    </row>
    <row r="3988" spans="1:28" x14ac:dyDescent="0.3">
      <c r="A3988" s="4" t="s">
        <v>19171</v>
      </c>
      <c r="B3988" t="s">
        <v>67</v>
      </c>
      <c r="C3988" t="s">
        <v>68</v>
      </c>
      <c r="D3988" t="s">
        <v>58</v>
      </c>
      <c r="E3988">
        <v>1976</v>
      </c>
      <c r="F3988">
        <v>120</v>
      </c>
      <c r="G3988" t="s">
        <v>19170</v>
      </c>
      <c r="H3988" t="s">
        <v>19172</v>
      </c>
      <c r="I3988" s="4">
        <v>4490375</v>
      </c>
      <c r="J3988" s="4" t="s">
        <v>24161</v>
      </c>
      <c r="K3988">
        <v>6.8</v>
      </c>
      <c r="L3988">
        <v>1.85</v>
      </c>
      <c r="M3988" t="s">
        <v>122</v>
      </c>
      <c r="N3988" t="s">
        <v>11009</v>
      </c>
      <c r="O3988">
        <v>13000</v>
      </c>
      <c r="P3988" t="s">
        <v>4277</v>
      </c>
      <c r="Q3988">
        <v>897</v>
      </c>
      <c r="R3988" t="s">
        <v>10416</v>
      </c>
      <c r="S3988">
        <v>844</v>
      </c>
      <c r="T3988" t="s">
        <v>3708</v>
      </c>
      <c r="U3988">
        <v>416</v>
      </c>
      <c r="V3988">
        <v>609</v>
      </c>
      <c r="W3988">
        <v>2811</v>
      </c>
      <c r="X3988">
        <v>1</v>
      </c>
      <c r="Y3988">
        <v>15293</v>
      </c>
      <c r="Z3988">
        <v>67</v>
      </c>
      <c r="AA3988">
        <v>111</v>
      </c>
      <c r="AB3988" t="s">
        <v>19173</v>
      </c>
    </row>
    <row r="3989" spans="1:28" x14ac:dyDescent="0.3">
      <c r="A3989" s="4" t="s">
        <v>19175</v>
      </c>
      <c r="B3989" t="s">
        <v>67</v>
      </c>
      <c r="C3989" t="s">
        <v>68</v>
      </c>
      <c r="D3989" t="s">
        <v>24160</v>
      </c>
      <c r="E3989">
        <v>1960</v>
      </c>
      <c r="F3989">
        <v>125</v>
      </c>
      <c r="G3989" t="s">
        <v>1437</v>
      </c>
      <c r="H3989" t="s">
        <v>19177</v>
      </c>
      <c r="I3989" s="4">
        <v>3000000</v>
      </c>
      <c r="J3989" s="4" t="s">
        <v>24161</v>
      </c>
      <c r="K3989">
        <v>8.3000000000000007</v>
      </c>
      <c r="L3989">
        <v>2.35</v>
      </c>
      <c r="M3989" t="s">
        <v>6035</v>
      </c>
      <c r="N3989" t="s">
        <v>18386</v>
      </c>
      <c r="O3989">
        <v>0</v>
      </c>
      <c r="P3989" t="s">
        <v>19174</v>
      </c>
      <c r="Q3989">
        <v>516</v>
      </c>
      <c r="R3989" t="s">
        <v>4249</v>
      </c>
      <c r="S3989">
        <v>417</v>
      </c>
      <c r="T3989" t="s">
        <v>19176</v>
      </c>
      <c r="U3989">
        <v>180</v>
      </c>
      <c r="V3989">
        <v>0</v>
      </c>
      <c r="W3989">
        <v>1328</v>
      </c>
      <c r="X3989">
        <v>2</v>
      </c>
      <c r="Y3989">
        <v>109335</v>
      </c>
      <c r="Z3989">
        <v>183</v>
      </c>
      <c r="AA3989">
        <v>241</v>
      </c>
      <c r="AB3989" t="s">
        <v>19178</v>
      </c>
    </row>
    <row r="3990" spans="1:28" x14ac:dyDescent="0.3">
      <c r="A3990" s="4" t="s">
        <v>19181</v>
      </c>
      <c r="B3990" t="s">
        <v>67</v>
      </c>
      <c r="C3990" t="s">
        <v>68</v>
      </c>
      <c r="D3990" t="s">
        <v>58</v>
      </c>
      <c r="E3990">
        <v>1993</v>
      </c>
      <c r="F3990">
        <v>91</v>
      </c>
      <c r="G3990" t="s">
        <v>9737</v>
      </c>
      <c r="H3990" t="s">
        <v>19183</v>
      </c>
      <c r="I3990" s="4">
        <v>2500000</v>
      </c>
      <c r="J3990" s="4">
        <v>15935068</v>
      </c>
      <c r="K3990">
        <v>4.3</v>
      </c>
      <c r="L3990">
        <v>1.85</v>
      </c>
      <c r="M3990" t="s">
        <v>612</v>
      </c>
      <c r="N3990" t="s">
        <v>19179</v>
      </c>
      <c r="O3990">
        <v>18</v>
      </c>
      <c r="P3990" t="s">
        <v>13443</v>
      </c>
      <c r="Q3990">
        <v>935</v>
      </c>
      <c r="R3990" t="s">
        <v>19180</v>
      </c>
      <c r="S3990">
        <v>805</v>
      </c>
      <c r="T3990" t="s">
        <v>19182</v>
      </c>
      <c r="U3990">
        <v>307</v>
      </c>
      <c r="V3990">
        <v>949</v>
      </c>
      <c r="W3990">
        <v>2899</v>
      </c>
      <c r="X3990">
        <v>0</v>
      </c>
      <c r="Y3990">
        <v>19331</v>
      </c>
      <c r="Z3990">
        <v>112</v>
      </c>
      <c r="AA3990">
        <v>317</v>
      </c>
      <c r="AB3990" t="s">
        <v>19184</v>
      </c>
    </row>
    <row r="3991" spans="1:28" x14ac:dyDescent="0.3">
      <c r="A3991" s="4" t="s">
        <v>19187</v>
      </c>
      <c r="B3991" t="s">
        <v>67</v>
      </c>
      <c r="C3991" t="s">
        <v>68</v>
      </c>
      <c r="D3991" t="s">
        <v>58</v>
      </c>
      <c r="E3991">
        <v>1966</v>
      </c>
      <c r="F3991">
        <v>128</v>
      </c>
      <c r="G3991" t="s">
        <v>8</v>
      </c>
      <c r="H3991" t="s">
        <v>19189</v>
      </c>
      <c r="I3991" s="4">
        <v>6000000</v>
      </c>
      <c r="J3991" s="4" t="s">
        <v>24161</v>
      </c>
      <c r="K3991">
        <v>6.7</v>
      </c>
      <c r="L3991">
        <v>1.85</v>
      </c>
      <c r="M3991" t="s">
        <v>6035</v>
      </c>
      <c r="N3991" t="s">
        <v>11009</v>
      </c>
      <c r="O3991">
        <v>13000</v>
      </c>
      <c r="P3991" t="s">
        <v>19186</v>
      </c>
      <c r="Q3991">
        <v>18</v>
      </c>
      <c r="R3991" t="s">
        <v>19185</v>
      </c>
      <c r="S3991">
        <v>16</v>
      </c>
      <c r="T3991" t="s">
        <v>19188</v>
      </c>
      <c r="U3991">
        <v>14</v>
      </c>
      <c r="V3991">
        <v>933</v>
      </c>
      <c r="W3991">
        <v>70</v>
      </c>
      <c r="X3991">
        <v>1</v>
      </c>
      <c r="Y3991">
        <v>18656</v>
      </c>
      <c r="Z3991">
        <v>64</v>
      </c>
      <c r="AA3991">
        <v>137</v>
      </c>
      <c r="AB3991" t="s">
        <v>19190</v>
      </c>
    </row>
    <row r="3992" spans="1:28" x14ac:dyDescent="0.3">
      <c r="A3992" s="4" t="s">
        <v>19192</v>
      </c>
      <c r="B3992" t="s">
        <v>67</v>
      </c>
      <c r="C3992" t="s">
        <v>68</v>
      </c>
      <c r="D3992" t="s">
        <v>58</v>
      </c>
      <c r="E3992">
        <v>2005</v>
      </c>
      <c r="F3992">
        <v>100</v>
      </c>
      <c r="G3992" t="s">
        <v>19191</v>
      </c>
      <c r="H3992" t="s">
        <v>19194</v>
      </c>
      <c r="I3992" s="4">
        <v>3000000</v>
      </c>
      <c r="J3992" s="4">
        <v>11694528</v>
      </c>
      <c r="K3992">
        <v>7.2</v>
      </c>
      <c r="L3992">
        <v>1.85</v>
      </c>
      <c r="M3992" t="s">
        <v>612</v>
      </c>
      <c r="N3992" t="s">
        <v>1577</v>
      </c>
      <c r="O3992">
        <v>1000</v>
      </c>
      <c r="P3992" t="s">
        <v>356</v>
      </c>
      <c r="Q3992">
        <v>989</v>
      </c>
      <c r="R3992" t="s">
        <v>2655</v>
      </c>
      <c r="S3992">
        <v>744</v>
      </c>
      <c r="T3992" t="s">
        <v>19193</v>
      </c>
      <c r="U3992">
        <v>220</v>
      </c>
      <c r="V3992">
        <v>635</v>
      </c>
      <c r="W3992">
        <v>2165</v>
      </c>
      <c r="X3992">
        <v>0</v>
      </c>
      <c r="Y3992">
        <v>7721</v>
      </c>
      <c r="Z3992">
        <v>114</v>
      </c>
      <c r="AA3992">
        <v>72</v>
      </c>
      <c r="AB3992" t="s">
        <v>19195</v>
      </c>
    </row>
    <row r="3993" spans="1:28" x14ac:dyDescent="0.3">
      <c r="A3993" s="4" t="s">
        <v>19197</v>
      </c>
      <c r="B3993" t="s">
        <v>67</v>
      </c>
      <c r="C3993" t="s">
        <v>86</v>
      </c>
      <c r="D3993" t="s">
        <v>58</v>
      </c>
      <c r="E3993">
        <v>2015</v>
      </c>
      <c r="F3993">
        <v>84</v>
      </c>
      <c r="G3993" t="s">
        <v>24</v>
      </c>
      <c r="H3993" t="s">
        <v>19198</v>
      </c>
      <c r="I3993" s="4" t="s">
        <v>24161</v>
      </c>
      <c r="J3993" s="4">
        <v>229094</v>
      </c>
      <c r="K3993">
        <v>6.9</v>
      </c>
      <c r="L3993">
        <v>1.66</v>
      </c>
      <c r="M3993" t="s">
        <v>612</v>
      </c>
      <c r="N3993" t="s">
        <v>19196</v>
      </c>
      <c r="O3993">
        <v>85</v>
      </c>
      <c r="P3993" t="s">
        <v>485</v>
      </c>
      <c r="Q3993">
        <v>13000</v>
      </c>
      <c r="R3993" t="s">
        <v>600</v>
      </c>
      <c r="S3993">
        <v>884</v>
      </c>
      <c r="T3993" t="s">
        <v>1050</v>
      </c>
      <c r="U3993">
        <v>748</v>
      </c>
      <c r="V3993">
        <v>0</v>
      </c>
      <c r="W3993">
        <v>14696</v>
      </c>
      <c r="X3993">
        <v>2</v>
      </c>
      <c r="Y3993">
        <v>27650</v>
      </c>
      <c r="Z3993">
        <v>246</v>
      </c>
      <c r="AA3993">
        <v>88</v>
      </c>
      <c r="AB3993" t="s">
        <v>19199</v>
      </c>
    </row>
    <row r="3994" spans="1:28" x14ac:dyDescent="0.3">
      <c r="A3994" s="4" t="s">
        <v>19201</v>
      </c>
      <c r="B3994" t="s">
        <v>67</v>
      </c>
      <c r="C3994" t="s">
        <v>68</v>
      </c>
      <c r="D3994" t="s">
        <v>58</v>
      </c>
      <c r="E3994">
        <v>1985</v>
      </c>
      <c r="F3994">
        <v>97</v>
      </c>
      <c r="G3994" t="s">
        <v>5510</v>
      </c>
      <c r="H3994" t="s">
        <v>19203</v>
      </c>
      <c r="I3994" s="4">
        <v>3000000</v>
      </c>
      <c r="J3994" s="4" t="s">
        <v>24161</v>
      </c>
      <c r="K3994">
        <v>6.6</v>
      </c>
      <c r="L3994" t="s">
        <v>24161</v>
      </c>
      <c r="M3994" t="s">
        <v>612</v>
      </c>
      <c r="N3994" t="s">
        <v>14834</v>
      </c>
      <c r="O3994">
        <v>78</v>
      </c>
      <c r="P3994" t="s">
        <v>7208</v>
      </c>
      <c r="Q3994">
        <v>685</v>
      </c>
      <c r="R3994" t="s">
        <v>19200</v>
      </c>
      <c r="S3994">
        <v>178</v>
      </c>
      <c r="T3994" t="s">
        <v>19202</v>
      </c>
      <c r="U3994">
        <v>77</v>
      </c>
      <c r="V3994">
        <v>889</v>
      </c>
      <c r="W3994">
        <v>1163</v>
      </c>
      <c r="X3994">
        <v>0</v>
      </c>
      <c r="Y3994">
        <v>1361</v>
      </c>
      <c r="Z3994">
        <v>7</v>
      </c>
      <c r="AA3994">
        <v>16</v>
      </c>
      <c r="AB3994" t="s">
        <v>19204</v>
      </c>
    </row>
    <row r="3995" spans="1:28" x14ac:dyDescent="0.3">
      <c r="A3995" s="4" t="s">
        <v>19206</v>
      </c>
      <c r="B3995" t="s">
        <v>67</v>
      </c>
      <c r="C3995" t="s">
        <v>68</v>
      </c>
      <c r="D3995" t="s">
        <v>58</v>
      </c>
      <c r="E3995">
        <v>2009</v>
      </c>
      <c r="F3995">
        <v>84</v>
      </c>
      <c r="G3995" t="s">
        <v>1771</v>
      </c>
      <c r="H3995" t="s">
        <v>19207</v>
      </c>
      <c r="I3995" s="4">
        <v>3000000</v>
      </c>
      <c r="J3995" s="4">
        <v>10017041</v>
      </c>
      <c r="K3995">
        <v>5.9</v>
      </c>
      <c r="L3995">
        <v>1.85</v>
      </c>
      <c r="M3995" t="s">
        <v>612</v>
      </c>
      <c r="N3995" t="s">
        <v>19205</v>
      </c>
      <c r="O3995">
        <v>23</v>
      </c>
      <c r="P3995" t="s">
        <v>5950</v>
      </c>
      <c r="Q3995">
        <v>1000</v>
      </c>
      <c r="R3995" t="s">
        <v>9019</v>
      </c>
      <c r="S3995">
        <v>927</v>
      </c>
      <c r="T3995" t="s">
        <v>5269</v>
      </c>
      <c r="U3995">
        <v>706</v>
      </c>
      <c r="V3995">
        <v>545</v>
      </c>
      <c r="W3995">
        <v>4815</v>
      </c>
      <c r="X3995">
        <v>3</v>
      </c>
      <c r="Y3995">
        <v>8265</v>
      </c>
      <c r="Z3995">
        <v>49</v>
      </c>
      <c r="AA3995">
        <v>20</v>
      </c>
      <c r="AB3995" t="s">
        <v>19208</v>
      </c>
    </row>
    <row r="3996" spans="1:28" x14ac:dyDescent="0.3">
      <c r="A3996" s="4" t="s">
        <v>19209</v>
      </c>
      <c r="B3996" t="s">
        <v>67</v>
      </c>
      <c r="C3996" t="s">
        <v>68</v>
      </c>
      <c r="D3996" t="s">
        <v>58</v>
      </c>
      <c r="E3996">
        <v>1960</v>
      </c>
      <c r="F3996">
        <v>146</v>
      </c>
      <c r="G3996" t="s">
        <v>19</v>
      </c>
      <c r="H3996" t="s">
        <v>19211</v>
      </c>
      <c r="I3996" s="4">
        <v>3000000</v>
      </c>
      <c r="J3996" s="4" t="s">
        <v>24161</v>
      </c>
      <c r="K3996">
        <v>7.9</v>
      </c>
      <c r="L3996">
        <v>1.66</v>
      </c>
      <c r="M3996" t="s">
        <v>6035</v>
      </c>
      <c r="N3996" t="s">
        <v>18813</v>
      </c>
      <c r="O3996">
        <v>174</v>
      </c>
      <c r="P3996" t="s">
        <v>17765</v>
      </c>
      <c r="Q3996">
        <v>556</v>
      </c>
      <c r="R3996" t="s">
        <v>1110</v>
      </c>
      <c r="S3996">
        <v>422</v>
      </c>
      <c r="T3996" t="s">
        <v>19210</v>
      </c>
      <c r="U3996">
        <v>125</v>
      </c>
      <c r="V3996">
        <v>808</v>
      </c>
      <c r="W3996">
        <v>1444</v>
      </c>
      <c r="X3996">
        <v>1</v>
      </c>
      <c r="Y3996">
        <v>7998</v>
      </c>
      <c r="Z3996">
        <v>42</v>
      </c>
      <c r="AA3996">
        <v>81</v>
      </c>
      <c r="AB3996" t="s">
        <v>19212</v>
      </c>
    </row>
    <row r="3997" spans="1:28" x14ac:dyDescent="0.3">
      <c r="A3997" s="4" t="s">
        <v>19213</v>
      </c>
      <c r="B3997" t="s">
        <v>67</v>
      </c>
      <c r="C3997" t="s">
        <v>68</v>
      </c>
      <c r="D3997" t="s">
        <v>24160</v>
      </c>
      <c r="E3997">
        <v>1961</v>
      </c>
      <c r="F3997">
        <v>186</v>
      </c>
      <c r="G3997" t="s">
        <v>3409</v>
      </c>
      <c r="H3997" t="s">
        <v>19214</v>
      </c>
      <c r="I3997" s="4">
        <v>3000000</v>
      </c>
      <c r="J3997" s="4" t="s">
        <v>24161</v>
      </c>
      <c r="K3997">
        <v>8.3000000000000007</v>
      </c>
      <c r="L3997">
        <v>1.75</v>
      </c>
      <c r="M3997" t="s">
        <v>4835</v>
      </c>
      <c r="N3997" t="s">
        <v>15484</v>
      </c>
      <c r="O3997">
        <v>176</v>
      </c>
      <c r="P3997" t="s">
        <v>10814</v>
      </c>
      <c r="Q3997">
        <v>877</v>
      </c>
      <c r="R3997" t="s">
        <v>18449</v>
      </c>
      <c r="S3997">
        <v>862</v>
      </c>
      <c r="T3997" t="s">
        <v>15486</v>
      </c>
      <c r="U3997">
        <v>760</v>
      </c>
      <c r="V3997">
        <v>0</v>
      </c>
      <c r="W3997">
        <v>3847</v>
      </c>
      <c r="X3997">
        <v>0</v>
      </c>
      <c r="Y3997">
        <v>44457</v>
      </c>
      <c r="Z3997">
        <v>73</v>
      </c>
      <c r="AA3997">
        <v>176</v>
      </c>
      <c r="AB3997" t="s">
        <v>19215</v>
      </c>
    </row>
    <row r="3998" spans="1:28" x14ac:dyDescent="0.3">
      <c r="A3998" s="4" t="s">
        <v>19217</v>
      </c>
      <c r="B3998" t="s">
        <v>67</v>
      </c>
      <c r="C3998" t="s">
        <v>68</v>
      </c>
      <c r="D3998" t="s">
        <v>58</v>
      </c>
      <c r="E3998">
        <v>1999</v>
      </c>
      <c r="F3998">
        <v>94</v>
      </c>
      <c r="G3998" t="s">
        <v>10</v>
      </c>
      <c r="H3998" t="s">
        <v>19219</v>
      </c>
      <c r="I3998" s="4" t="s">
        <v>24161</v>
      </c>
      <c r="J3998" s="4">
        <v>9016377</v>
      </c>
      <c r="K3998">
        <v>5.2</v>
      </c>
      <c r="L3998">
        <v>1.85</v>
      </c>
      <c r="M3998" t="s">
        <v>612</v>
      </c>
      <c r="N3998" t="s">
        <v>13055</v>
      </c>
      <c r="O3998">
        <v>9</v>
      </c>
      <c r="P3998" t="s">
        <v>9019</v>
      </c>
      <c r="Q3998">
        <v>927</v>
      </c>
      <c r="R3998" t="s">
        <v>19216</v>
      </c>
      <c r="S3998">
        <v>209</v>
      </c>
      <c r="T3998" t="s">
        <v>19218</v>
      </c>
      <c r="U3998">
        <v>200</v>
      </c>
      <c r="V3998">
        <v>143</v>
      </c>
      <c r="W3998">
        <v>1936</v>
      </c>
      <c r="X3998">
        <v>3</v>
      </c>
      <c r="Y3998">
        <v>1004</v>
      </c>
      <c r="Z3998">
        <v>16</v>
      </c>
      <c r="AA3998">
        <v>8</v>
      </c>
      <c r="AB3998" t="s">
        <v>19220</v>
      </c>
    </row>
    <row r="3999" spans="1:28" x14ac:dyDescent="0.3">
      <c r="A3999" s="4" t="s">
        <v>24140</v>
      </c>
      <c r="B3999" t="s">
        <v>67</v>
      </c>
      <c r="C3999" t="s">
        <v>68</v>
      </c>
      <c r="D3999" t="s">
        <v>58</v>
      </c>
      <c r="E3999" t="s">
        <v>24161</v>
      </c>
      <c r="F3999">
        <v>11</v>
      </c>
      <c r="G3999" t="s">
        <v>17971</v>
      </c>
      <c r="H3999" t="s">
        <v>19224</v>
      </c>
      <c r="I3999" s="4" t="s">
        <v>24161</v>
      </c>
      <c r="J3999" s="4" t="s">
        <v>24161</v>
      </c>
      <c r="K3999">
        <v>7.8</v>
      </c>
      <c r="L3999">
        <v>1.33</v>
      </c>
      <c r="M3999" t="s">
        <v>2652</v>
      </c>
      <c r="N3999" t="s">
        <v>24161</v>
      </c>
      <c r="O3999" t="s">
        <v>24161</v>
      </c>
      <c r="P3999" t="s">
        <v>19222</v>
      </c>
      <c r="Q3999">
        <v>11</v>
      </c>
      <c r="R3999" t="s">
        <v>19221</v>
      </c>
      <c r="S3999">
        <v>0</v>
      </c>
      <c r="T3999" t="s">
        <v>19223</v>
      </c>
      <c r="U3999">
        <v>0</v>
      </c>
      <c r="V3999">
        <v>1000</v>
      </c>
      <c r="W3999">
        <v>11</v>
      </c>
      <c r="X3999">
        <v>0</v>
      </c>
      <c r="Y3999">
        <v>32923</v>
      </c>
      <c r="Z3999">
        <v>38</v>
      </c>
      <c r="AA3999">
        <v>75</v>
      </c>
      <c r="AB3999" t="s">
        <v>19225</v>
      </c>
    </row>
    <row r="4000" spans="1:28" x14ac:dyDescent="0.3">
      <c r="A4000" s="4" t="s">
        <v>19229</v>
      </c>
      <c r="B4000" t="s">
        <v>67</v>
      </c>
      <c r="C4000" t="s">
        <v>68</v>
      </c>
      <c r="D4000" t="s">
        <v>24160</v>
      </c>
      <c r="E4000">
        <v>1948</v>
      </c>
      <c r="F4000">
        <v>126</v>
      </c>
      <c r="G4000" t="s">
        <v>19228</v>
      </c>
      <c r="H4000" t="s">
        <v>19230</v>
      </c>
      <c r="I4000" s="4">
        <v>3000000</v>
      </c>
      <c r="J4000" s="4" t="s">
        <v>24161</v>
      </c>
      <c r="K4000">
        <v>7.8</v>
      </c>
      <c r="L4000">
        <v>1.37</v>
      </c>
      <c r="M4000" t="s">
        <v>6035</v>
      </c>
      <c r="N4000" t="s">
        <v>19226</v>
      </c>
      <c r="O4000">
        <v>393</v>
      </c>
      <c r="P4000" t="s">
        <v>18449</v>
      </c>
      <c r="Q4000">
        <v>862</v>
      </c>
      <c r="R4000" t="s">
        <v>19227</v>
      </c>
      <c r="S4000">
        <v>376</v>
      </c>
      <c r="T4000" t="s">
        <v>14429</v>
      </c>
      <c r="U4000">
        <v>281</v>
      </c>
      <c r="V4000">
        <v>0</v>
      </c>
      <c r="W4000">
        <v>2269</v>
      </c>
      <c r="X4000">
        <v>0</v>
      </c>
      <c r="Y4000">
        <v>21316</v>
      </c>
      <c r="Z4000">
        <v>91</v>
      </c>
      <c r="AA4000">
        <v>162</v>
      </c>
      <c r="AB4000" t="s">
        <v>19231</v>
      </c>
    </row>
    <row r="4001" spans="1:28" x14ac:dyDescent="0.3">
      <c r="A4001" s="4" t="s">
        <v>19233</v>
      </c>
      <c r="B4001" t="s">
        <v>67</v>
      </c>
      <c r="C4001" t="s">
        <v>68</v>
      </c>
      <c r="D4001" t="s">
        <v>58</v>
      </c>
      <c r="E4001">
        <v>2006</v>
      </c>
      <c r="F4001">
        <v>99</v>
      </c>
      <c r="G4001" t="s">
        <v>10</v>
      </c>
      <c r="H4001" t="s">
        <v>19235</v>
      </c>
      <c r="I4001" s="4">
        <v>3000000</v>
      </c>
      <c r="J4001" s="4">
        <v>7059537</v>
      </c>
      <c r="K4001">
        <v>3</v>
      </c>
      <c r="L4001">
        <v>1.85</v>
      </c>
      <c r="M4001" t="s">
        <v>69</v>
      </c>
      <c r="N4001" t="s">
        <v>19232</v>
      </c>
      <c r="O4001">
        <v>18</v>
      </c>
      <c r="P4001" t="s">
        <v>5451</v>
      </c>
      <c r="Q4001">
        <v>939</v>
      </c>
      <c r="R4001" t="s">
        <v>11424</v>
      </c>
      <c r="S4001">
        <v>407</v>
      </c>
      <c r="T4001" t="s">
        <v>19234</v>
      </c>
      <c r="U4001">
        <v>233</v>
      </c>
      <c r="V4001">
        <v>837</v>
      </c>
      <c r="W4001">
        <v>2321</v>
      </c>
      <c r="X4001">
        <v>0</v>
      </c>
      <c r="Y4001">
        <v>8279</v>
      </c>
      <c r="Z4001">
        <v>37</v>
      </c>
      <c r="AA4001">
        <v>101</v>
      </c>
      <c r="AB4001" t="s">
        <v>19236</v>
      </c>
    </row>
    <row r="4002" spans="1:28" x14ac:dyDescent="0.3">
      <c r="A4002" s="4" t="s">
        <v>19239</v>
      </c>
      <c r="B4002" t="s">
        <v>67</v>
      </c>
      <c r="C4002" t="s">
        <v>68</v>
      </c>
      <c r="D4002" t="s">
        <v>58</v>
      </c>
      <c r="E4002">
        <v>2013</v>
      </c>
      <c r="F4002">
        <v>109</v>
      </c>
      <c r="G4002" t="s">
        <v>241</v>
      </c>
      <c r="H4002" t="s">
        <v>19241</v>
      </c>
      <c r="I4002" s="4">
        <v>3000000</v>
      </c>
      <c r="J4002" s="4">
        <v>8114507</v>
      </c>
      <c r="K4002">
        <v>7.9</v>
      </c>
      <c r="L4002">
        <v>1.85</v>
      </c>
      <c r="M4002" t="s">
        <v>612</v>
      </c>
      <c r="N4002" t="s">
        <v>9147</v>
      </c>
      <c r="O4002">
        <v>0</v>
      </c>
      <c r="P4002" t="s">
        <v>19238</v>
      </c>
      <c r="Q4002">
        <v>140</v>
      </c>
      <c r="R4002" t="s">
        <v>19237</v>
      </c>
      <c r="S4002">
        <v>63</v>
      </c>
      <c r="T4002" t="s">
        <v>19240</v>
      </c>
      <c r="U4002">
        <v>48</v>
      </c>
      <c r="V4002">
        <v>62000</v>
      </c>
      <c r="W4002">
        <v>328</v>
      </c>
      <c r="X4002">
        <v>1</v>
      </c>
      <c r="Y4002">
        <v>95362</v>
      </c>
      <c r="Z4002">
        <v>405</v>
      </c>
      <c r="AA4002">
        <v>270</v>
      </c>
      <c r="AB4002" t="s">
        <v>19242</v>
      </c>
    </row>
    <row r="4003" spans="1:28" x14ac:dyDescent="0.3">
      <c r="A4003" s="4" t="s">
        <v>19246</v>
      </c>
      <c r="B4003" t="s">
        <v>67</v>
      </c>
      <c r="C4003" t="s">
        <v>68</v>
      </c>
      <c r="D4003" t="s">
        <v>58</v>
      </c>
      <c r="E4003">
        <v>1987</v>
      </c>
      <c r="F4003">
        <v>95</v>
      </c>
      <c r="G4003" t="s">
        <v>2802</v>
      </c>
      <c r="H4003" t="s">
        <v>19247</v>
      </c>
      <c r="I4003" s="4">
        <v>3000000</v>
      </c>
      <c r="J4003" s="4">
        <v>7888703</v>
      </c>
      <c r="K4003">
        <v>3.2</v>
      </c>
      <c r="L4003">
        <v>1.85</v>
      </c>
      <c r="M4003" t="s">
        <v>122</v>
      </c>
      <c r="N4003" t="s">
        <v>19243</v>
      </c>
      <c r="O4003">
        <v>4</v>
      </c>
      <c r="P4003" t="s">
        <v>19245</v>
      </c>
      <c r="Q4003">
        <v>641</v>
      </c>
      <c r="R4003" t="s">
        <v>19244</v>
      </c>
      <c r="S4003">
        <v>168</v>
      </c>
      <c r="T4003" t="s">
        <v>17644</v>
      </c>
      <c r="U4003">
        <v>152</v>
      </c>
      <c r="V4003">
        <v>491</v>
      </c>
      <c r="W4003">
        <v>1389</v>
      </c>
      <c r="X4003">
        <v>1</v>
      </c>
      <c r="Y4003">
        <v>8465</v>
      </c>
      <c r="Z4003">
        <v>29</v>
      </c>
      <c r="AA4003">
        <v>65</v>
      </c>
      <c r="AB4003" t="s">
        <v>19248</v>
      </c>
    </row>
    <row r="4004" spans="1:28" x14ac:dyDescent="0.3">
      <c r="A4004" s="4" t="s">
        <v>19251</v>
      </c>
      <c r="B4004" t="s">
        <v>67</v>
      </c>
      <c r="C4004" t="s">
        <v>68</v>
      </c>
      <c r="D4004" t="s">
        <v>58</v>
      </c>
      <c r="E4004">
        <v>1988</v>
      </c>
      <c r="F4004">
        <v>97</v>
      </c>
      <c r="G4004" t="s">
        <v>4328</v>
      </c>
      <c r="H4004" t="s">
        <v>19253</v>
      </c>
      <c r="I4004" s="4">
        <v>3000000</v>
      </c>
      <c r="J4004" s="4">
        <v>7282851</v>
      </c>
      <c r="K4004">
        <v>6.5</v>
      </c>
      <c r="L4004">
        <v>1.85</v>
      </c>
      <c r="M4004" t="s">
        <v>612</v>
      </c>
      <c r="N4004" t="s">
        <v>17702</v>
      </c>
      <c r="O4004">
        <v>152</v>
      </c>
      <c r="P4004" t="s">
        <v>19250</v>
      </c>
      <c r="Q4004">
        <v>674</v>
      </c>
      <c r="R4004" t="s">
        <v>19249</v>
      </c>
      <c r="S4004">
        <v>174</v>
      </c>
      <c r="T4004" t="s">
        <v>19252</v>
      </c>
      <c r="U4004">
        <v>135</v>
      </c>
      <c r="V4004">
        <v>812</v>
      </c>
      <c r="W4004">
        <v>1395</v>
      </c>
      <c r="X4004">
        <v>1</v>
      </c>
      <c r="Y4004">
        <v>9502</v>
      </c>
      <c r="Z4004">
        <v>81</v>
      </c>
      <c r="AA4004">
        <v>100</v>
      </c>
      <c r="AB4004" t="s">
        <v>19254</v>
      </c>
    </row>
    <row r="4005" spans="1:28" x14ac:dyDescent="0.3">
      <c r="A4005" s="4" t="s">
        <v>19255</v>
      </c>
      <c r="B4005" t="s">
        <v>67</v>
      </c>
      <c r="C4005" t="s">
        <v>68</v>
      </c>
      <c r="D4005" t="s">
        <v>58</v>
      </c>
      <c r="E4005">
        <v>2004</v>
      </c>
      <c r="F4005">
        <v>94</v>
      </c>
      <c r="G4005" t="s">
        <v>19</v>
      </c>
      <c r="H4005" t="s">
        <v>19257</v>
      </c>
      <c r="I4005" s="4" t="s">
        <v>24161</v>
      </c>
      <c r="J4005" s="4">
        <v>6879730</v>
      </c>
      <c r="K4005">
        <v>6.9</v>
      </c>
      <c r="L4005" t="s">
        <v>24161</v>
      </c>
      <c r="M4005" t="s">
        <v>612</v>
      </c>
      <c r="N4005" t="s">
        <v>14834</v>
      </c>
      <c r="O4005">
        <v>78</v>
      </c>
      <c r="P4005" t="s">
        <v>3092</v>
      </c>
      <c r="Q4005">
        <v>912</v>
      </c>
      <c r="R4005" t="s">
        <v>4913</v>
      </c>
      <c r="S4005">
        <v>637</v>
      </c>
      <c r="T4005" t="s">
        <v>19256</v>
      </c>
      <c r="U4005">
        <v>469</v>
      </c>
      <c r="V4005">
        <v>187</v>
      </c>
      <c r="W4005">
        <v>3049</v>
      </c>
      <c r="X4005">
        <v>0</v>
      </c>
      <c r="Y4005">
        <v>806</v>
      </c>
      <c r="Z4005">
        <v>17</v>
      </c>
      <c r="AA4005">
        <v>23</v>
      </c>
      <c r="AB4005" t="s">
        <v>19258</v>
      </c>
    </row>
    <row r="4006" spans="1:28" x14ac:dyDescent="0.3">
      <c r="A4006" s="4" t="s">
        <v>19260</v>
      </c>
      <c r="B4006" t="s">
        <v>67</v>
      </c>
      <c r="C4006" t="s">
        <v>68</v>
      </c>
      <c r="D4006" t="s">
        <v>58</v>
      </c>
      <c r="E4006">
        <v>2002</v>
      </c>
      <c r="F4006">
        <v>90</v>
      </c>
      <c r="G4006" t="s">
        <v>2545</v>
      </c>
      <c r="H4006" t="s">
        <v>19261</v>
      </c>
      <c r="I4006" s="4">
        <v>3000000</v>
      </c>
      <c r="J4006" s="4">
        <v>5844929</v>
      </c>
      <c r="K4006">
        <v>7</v>
      </c>
      <c r="L4006">
        <v>1.85</v>
      </c>
      <c r="M4006" t="s">
        <v>69</v>
      </c>
      <c r="N4006" t="s">
        <v>19259</v>
      </c>
      <c r="O4006">
        <v>15</v>
      </c>
      <c r="P4006" t="s">
        <v>667</v>
      </c>
      <c r="Q4006">
        <v>953</v>
      </c>
      <c r="R4006" t="s">
        <v>5022</v>
      </c>
      <c r="S4006">
        <v>625</v>
      </c>
      <c r="T4006" t="s">
        <v>8986</v>
      </c>
      <c r="U4006">
        <v>453</v>
      </c>
      <c r="V4006">
        <v>595</v>
      </c>
      <c r="W4006">
        <v>2510</v>
      </c>
      <c r="X4006">
        <v>1</v>
      </c>
      <c r="Y4006">
        <v>6000</v>
      </c>
      <c r="Z4006">
        <v>75</v>
      </c>
      <c r="AA4006">
        <v>109</v>
      </c>
      <c r="AB4006" t="s">
        <v>19262</v>
      </c>
    </row>
    <row r="4007" spans="1:28" x14ac:dyDescent="0.3">
      <c r="A4007" s="4" t="s">
        <v>24141</v>
      </c>
      <c r="B4007" t="s">
        <v>67</v>
      </c>
      <c r="C4007" t="s">
        <v>397</v>
      </c>
      <c r="D4007" t="s">
        <v>58</v>
      </c>
      <c r="E4007" t="s">
        <v>24161</v>
      </c>
      <c r="F4007">
        <v>197</v>
      </c>
      <c r="G4007" t="s">
        <v>3409</v>
      </c>
      <c r="H4007" t="s">
        <v>19264</v>
      </c>
      <c r="I4007" s="4">
        <v>15000000</v>
      </c>
      <c r="J4007" s="4" t="s">
        <v>24161</v>
      </c>
      <c r="K4007">
        <v>7.4</v>
      </c>
      <c r="L4007" t="s">
        <v>24161</v>
      </c>
      <c r="M4007" t="s">
        <v>24161</v>
      </c>
      <c r="N4007" t="s">
        <v>24161</v>
      </c>
      <c r="O4007" t="s">
        <v>24161</v>
      </c>
      <c r="P4007" t="s">
        <v>18594</v>
      </c>
      <c r="Q4007">
        <v>578</v>
      </c>
      <c r="R4007" t="s">
        <v>19263</v>
      </c>
      <c r="S4007">
        <v>476</v>
      </c>
      <c r="T4007" t="s">
        <v>15528</v>
      </c>
      <c r="U4007">
        <v>110</v>
      </c>
      <c r="V4007">
        <v>367</v>
      </c>
      <c r="W4007">
        <v>1400</v>
      </c>
      <c r="X4007">
        <v>0</v>
      </c>
      <c r="Y4007">
        <v>299</v>
      </c>
      <c r="Z4007" t="s">
        <v>24161</v>
      </c>
      <c r="AA4007">
        <v>1</v>
      </c>
      <c r="AB4007" t="s">
        <v>19265</v>
      </c>
    </row>
    <row r="4008" spans="1:28" x14ac:dyDescent="0.3">
      <c r="A4008" s="4" t="s">
        <v>19267</v>
      </c>
      <c r="B4008" t="s">
        <v>5611</v>
      </c>
      <c r="C4008" t="s">
        <v>295</v>
      </c>
      <c r="D4008" t="s">
        <v>58</v>
      </c>
      <c r="E4008">
        <v>2005</v>
      </c>
      <c r="F4008">
        <v>117</v>
      </c>
      <c r="G4008" t="s">
        <v>241</v>
      </c>
      <c r="H4008" t="s">
        <v>19269</v>
      </c>
      <c r="I4008" s="4" t="s">
        <v>24161</v>
      </c>
      <c r="J4008" s="4">
        <v>3222857</v>
      </c>
      <c r="K4008">
        <v>7.8</v>
      </c>
      <c r="L4008">
        <v>2.35</v>
      </c>
      <c r="M4008" t="s">
        <v>69</v>
      </c>
      <c r="N4008" t="s">
        <v>5603</v>
      </c>
      <c r="O4008">
        <v>375</v>
      </c>
      <c r="P4008" t="s">
        <v>14656</v>
      </c>
      <c r="Q4008">
        <v>1000</v>
      </c>
      <c r="R4008" t="s">
        <v>19266</v>
      </c>
      <c r="S4008">
        <v>329</v>
      </c>
      <c r="T4008" t="s">
        <v>19268</v>
      </c>
      <c r="U4008">
        <v>31</v>
      </c>
      <c r="V4008">
        <v>0</v>
      </c>
      <c r="W4008">
        <v>1394</v>
      </c>
      <c r="X4008">
        <v>0</v>
      </c>
      <c r="Y4008">
        <v>12560</v>
      </c>
      <c r="Z4008">
        <v>91</v>
      </c>
      <c r="AA4008">
        <v>147</v>
      </c>
      <c r="AB4008" t="s">
        <v>19270</v>
      </c>
    </row>
    <row r="4009" spans="1:28" x14ac:dyDescent="0.3">
      <c r="A4009" s="4" t="s">
        <v>19272</v>
      </c>
      <c r="B4009" t="s">
        <v>67</v>
      </c>
      <c r="C4009" t="s">
        <v>86</v>
      </c>
      <c r="D4009" t="s">
        <v>58</v>
      </c>
      <c r="E4009">
        <v>1999</v>
      </c>
      <c r="F4009">
        <v>96</v>
      </c>
      <c r="G4009" t="s">
        <v>2545</v>
      </c>
      <c r="H4009" t="s">
        <v>19273</v>
      </c>
      <c r="I4009" s="4">
        <v>1900000</v>
      </c>
      <c r="J4009" s="4">
        <v>4170647</v>
      </c>
      <c r="K4009">
        <v>6.9</v>
      </c>
      <c r="L4009">
        <v>1.85</v>
      </c>
      <c r="M4009" t="s">
        <v>612</v>
      </c>
      <c r="N4009" t="s">
        <v>19271</v>
      </c>
      <c r="O4009">
        <v>70</v>
      </c>
      <c r="P4009" t="s">
        <v>1535</v>
      </c>
      <c r="Q4009">
        <v>883</v>
      </c>
      <c r="R4009" t="s">
        <v>14592</v>
      </c>
      <c r="S4009">
        <v>183</v>
      </c>
      <c r="T4009" t="s">
        <v>4724</v>
      </c>
      <c r="U4009">
        <v>163</v>
      </c>
      <c r="V4009">
        <v>1000</v>
      </c>
      <c r="W4009">
        <v>1616</v>
      </c>
      <c r="X4009">
        <v>0</v>
      </c>
      <c r="Y4009">
        <v>14548</v>
      </c>
      <c r="Z4009">
        <v>82</v>
      </c>
      <c r="AA4009">
        <v>161</v>
      </c>
      <c r="AB4009" t="s">
        <v>19274</v>
      </c>
    </row>
    <row r="4010" spans="1:28" x14ac:dyDescent="0.3">
      <c r="A4010" s="4" t="s">
        <v>19277</v>
      </c>
      <c r="B4010" t="s">
        <v>67</v>
      </c>
      <c r="C4010" t="s">
        <v>68</v>
      </c>
      <c r="D4010" t="s">
        <v>58</v>
      </c>
      <c r="E4010">
        <v>2000</v>
      </c>
      <c r="F4010">
        <v>82</v>
      </c>
      <c r="G4010" t="s">
        <v>1700</v>
      </c>
      <c r="H4010" t="s">
        <v>19279</v>
      </c>
      <c r="I4010" s="4">
        <v>3000000</v>
      </c>
      <c r="J4010" s="4">
        <v>4142507</v>
      </c>
      <c r="K4010">
        <v>4.4000000000000004</v>
      </c>
      <c r="L4010">
        <v>1.85</v>
      </c>
      <c r="M4010" t="s">
        <v>612</v>
      </c>
      <c r="N4010" t="s">
        <v>19275</v>
      </c>
      <c r="O4010">
        <v>0</v>
      </c>
      <c r="P4010" t="s">
        <v>19276</v>
      </c>
      <c r="Q4010">
        <v>472</v>
      </c>
      <c r="R4010" t="s">
        <v>7463</v>
      </c>
      <c r="S4010">
        <v>324</v>
      </c>
      <c r="T4010" t="s">
        <v>19278</v>
      </c>
      <c r="U4010">
        <v>51</v>
      </c>
      <c r="V4010">
        <v>131</v>
      </c>
      <c r="W4010">
        <v>858</v>
      </c>
      <c r="X4010">
        <v>1</v>
      </c>
      <c r="Y4010">
        <v>3665</v>
      </c>
      <c r="Z4010">
        <v>48</v>
      </c>
      <c r="AA4010">
        <v>81</v>
      </c>
      <c r="AB4010" t="s">
        <v>19280</v>
      </c>
    </row>
    <row r="4011" spans="1:28" x14ac:dyDescent="0.3">
      <c r="A4011" s="4" t="s">
        <v>19282</v>
      </c>
      <c r="B4011" t="s">
        <v>67</v>
      </c>
      <c r="C4011" t="s">
        <v>68</v>
      </c>
      <c r="D4011" t="s">
        <v>58</v>
      </c>
      <c r="E4011">
        <v>1996</v>
      </c>
      <c r="F4011">
        <v>109</v>
      </c>
      <c r="G4011" t="s">
        <v>19281</v>
      </c>
      <c r="H4011" t="s">
        <v>19283</v>
      </c>
      <c r="I4011" s="4">
        <v>3000000</v>
      </c>
      <c r="J4011" s="4">
        <v>4109095</v>
      </c>
      <c r="K4011">
        <v>6</v>
      </c>
      <c r="L4011">
        <v>1.85</v>
      </c>
      <c r="M4011" t="s">
        <v>612</v>
      </c>
      <c r="N4011" t="s">
        <v>10287</v>
      </c>
      <c r="O4011">
        <v>300</v>
      </c>
      <c r="P4011" t="s">
        <v>3529</v>
      </c>
      <c r="Q4011">
        <v>729</v>
      </c>
      <c r="R4011" t="s">
        <v>13791</v>
      </c>
      <c r="S4011">
        <v>257</v>
      </c>
      <c r="T4011" t="s">
        <v>15205</v>
      </c>
      <c r="U4011">
        <v>200</v>
      </c>
      <c r="V4011">
        <v>0</v>
      </c>
      <c r="W4011">
        <v>1292</v>
      </c>
      <c r="X4011">
        <v>0</v>
      </c>
      <c r="Y4011">
        <v>8239</v>
      </c>
      <c r="Z4011">
        <v>33</v>
      </c>
      <c r="AA4011">
        <v>92</v>
      </c>
      <c r="AB4011" t="s">
        <v>19284</v>
      </c>
    </row>
    <row r="4012" spans="1:28" x14ac:dyDescent="0.3">
      <c r="A4012" s="4" t="s">
        <v>19285</v>
      </c>
      <c r="B4012" t="s">
        <v>67</v>
      </c>
      <c r="C4012" t="s">
        <v>68</v>
      </c>
      <c r="D4012" t="s">
        <v>58</v>
      </c>
      <c r="E4012">
        <v>2010</v>
      </c>
      <c r="F4012">
        <v>90</v>
      </c>
      <c r="G4012" t="s">
        <v>2545</v>
      </c>
      <c r="H4012" t="s">
        <v>19287</v>
      </c>
      <c r="I4012" s="4" t="s">
        <v>24161</v>
      </c>
      <c r="J4012" s="4">
        <v>4033268</v>
      </c>
      <c r="K4012">
        <v>6.6</v>
      </c>
      <c r="L4012">
        <v>2.35</v>
      </c>
      <c r="M4012" t="s">
        <v>612</v>
      </c>
      <c r="N4012" t="s">
        <v>16044</v>
      </c>
      <c r="O4012">
        <v>132</v>
      </c>
      <c r="P4012" t="s">
        <v>457</v>
      </c>
      <c r="Q4012">
        <v>1000</v>
      </c>
      <c r="R4012" t="s">
        <v>4604</v>
      </c>
      <c r="S4012">
        <v>864</v>
      </c>
      <c r="T4012" t="s">
        <v>19286</v>
      </c>
      <c r="U4012">
        <v>547</v>
      </c>
      <c r="V4012">
        <v>0</v>
      </c>
      <c r="W4012">
        <v>3692</v>
      </c>
      <c r="X4012">
        <v>0</v>
      </c>
      <c r="Y4012">
        <v>9808</v>
      </c>
      <c r="Z4012">
        <v>133</v>
      </c>
      <c r="AA4012">
        <v>53</v>
      </c>
      <c r="AB4012" t="s">
        <v>19288</v>
      </c>
    </row>
    <row r="4013" spans="1:28" x14ac:dyDescent="0.3">
      <c r="A4013" s="4" t="s">
        <v>19293</v>
      </c>
      <c r="B4013" t="s">
        <v>67</v>
      </c>
      <c r="C4013" t="s">
        <v>68</v>
      </c>
      <c r="D4013" t="s">
        <v>58</v>
      </c>
      <c r="E4013">
        <v>1971</v>
      </c>
      <c r="F4013">
        <v>89</v>
      </c>
      <c r="G4013" t="s">
        <v>19291</v>
      </c>
      <c r="H4013" t="s">
        <v>19295</v>
      </c>
      <c r="I4013" s="4">
        <v>3000000</v>
      </c>
      <c r="J4013" s="4" t="s">
        <v>24161</v>
      </c>
      <c r="K4013">
        <v>7.8</v>
      </c>
      <c r="L4013">
        <v>1.33</v>
      </c>
      <c r="M4013" t="s">
        <v>304</v>
      </c>
      <c r="N4013" t="s">
        <v>19289</v>
      </c>
      <c r="O4013">
        <v>21</v>
      </c>
      <c r="P4013" t="s">
        <v>19292</v>
      </c>
      <c r="Q4013">
        <v>240</v>
      </c>
      <c r="R4013" t="s">
        <v>19290</v>
      </c>
      <c r="S4013">
        <v>177</v>
      </c>
      <c r="T4013" t="s">
        <v>19294</v>
      </c>
      <c r="U4013">
        <v>124</v>
      </c>
      <c r="V4013">
        <v>0</v>
      </c>
      <c r="W4013">
        <v>1011</v>
      </c>
      <c r="X4013">
        <v>1</v>
      </c>
      <c r="Y4013">
        <v>128334</v>
      </c>
      <c r="Z4013">
        <v>104</v>
      </c>
      <c r="AA4013">
        <v>349</v>
      </c>
      <c r="AB4013" t="s">
        <v>19296</v>
      </c>
    </row>
    <row r="4014" spans="1:28" x14ac:dyDescent="0.3">
      <c r="A4014" s="4" t="s">
        <v>19298</v>
      </c>
      <c r="B4014" t="s">
        <v>67</v>
      </c>
      <c r="C4014" t="s">
        <v>68</v>
      </c>
      <c r="D4014" t="s">
        <v>58</v>
      </c>
      <c r="E4014">
        <v>1993</v>
      </c>
      <c r="F4014">
        <v>98</v>
      </c>
      <c r="G4014" t="s">
        <v>7400</v>
      </c>
      <c r="H4014" t="s">
        <v>19300</v>
      </c>
      <c r="I4014" s="4">
        <v>3000000</v>
      </c>
      <c r="J4014" s="4">
        <v>3902679</v>
      </c>
      <c r="K4014">
        <v>5.3</v>
      </c>
      <c r="L4014">
        <v>1.66</v>
      </c>
      <c r="M4014" t="s">
        <v>612</v>
      </c>
      <c r="N4014" t="s">
        <v>19297</v>
      </c>
      <c r="O4014">
        <v>16</v>
      </c>
      <c r="P4014" t="s">
        <v>6214</v>
      </c>
      <c r="Q4014">
        <v>687</v>
      </c>
      <c r="R4014" t="s">
        <v>14431</v>
      </c>
      <c r="S4014">
        <v>233</v>
      </c>
      <c r="T4014" t="s">
        <v>19299</v>
      </c>
      <c r="U4014">
        <v>222</v>
      </c>
      <c r="V4014">
        <v>217</v>
      </c>
      <c r="W4014">
        <v>1806</v>
      </c>
      <c r="X4014">
        <v>0</v>
      </c>
      <c r="Y4014">
        <v>3943</v>
      </c>
      <c r="Z4014">
        <v>22</v>
      </c>
      <c r="AA4014">
        <v>49</v>
      </c>
      <c r="AB4014" t="s">
        <v>19301</v>
      </c>
    </row>
    <row r="4015" spans="1:28" x14ac:dyDescent="0.3">
      <c r="A4015" s="4" t="s">
        <v>19304</v>
      </c>
      <c r="B4015" t="s">
        <v>67</v>
      </c>
      <c r="C4015" t="s">
        <v>68</v>
      </c>
      <c r="D4015" t="s">
        <v>58</v>
      </c>
      <c r="E4015">
        <v>1997</v>
      </c>
      <c r="F4015">
        <v>95</v>
      </c>
      <c r="G4015" t="s">
        <v>1034</v>
      </c>
      <c r="H4015" t="s">
        <v>19305</v>
      </c>
      <c r="I4015" s="4">
        <v>3000000</v>
      </c>
      <c r="J4015" s="4">
        <v>3559990</v>
      </c>
      <c r="K4015">
        <v>5.3</v>
      </c>
      <c r="L4015">
        <v>1.85</v>
      </c>
      <c r="M4015" t="s">
        <v>612</v>
      </c>
      <c r="N4015" t="s">
        <v>19302</v>
      </c>
      <c r="O4015">
        <v>45</v>
      </c>
      <c r="P4015" t="s">
        <v>5932</v>
      </c>
      <c r="Q4015">
        <v>578</v>
      </c>
      <c r="R4015" t="s">
        <v>19303</v>
      </c>
      <c r="S4015">
        <v>341</v>
      </c>
      <c r="T4015" t="s">
        <v>4091</v>
      </c>
      <c r="U4015">
        <v>267</v>
      </c>
      <c r="V4015">
        <v>417</v>
      </c>
      <c r="W4015">
        <v>1363</v>
      </c>
      <c r="X4015">
        <v>0</v>
      </c>
      <c r="Y4015">
        <v>8005</v>
      </c>
      <c r="Z4015">
        <v>30</v>
      </c>
      <c r="AA4015">
        <v>49</v>
      </c>
      <c r="AB4015" t="s">
        <v>19306</v>
      </c>
    </row>
    <row r="4016" spans="1:28" x14ac:dyDescent="0.3">
      <c r="A4016" s="4" t="s">
        <v>19308</v>
      </c>
      <c r="B4016" t="s">
        <v>67</v>
      </c>
      <c r="C4016" t="s">
        <v>68</v>
      </c>
      <c r="D4016" t="s">
        <v>58</v>
      </c>
      <c r="E4016">
        <v>1978</v>
      </c>
      <c r="F4016">
        <v>94</v>
      </c>
      <c r="G4016" t="s">
        <v>241</v>
      </c>
      <c r="H4016" t="s">
        <v>19310</v>
      </c>
      <c r="I4016" s="4">
        <v>3000000</v>
      </c>
      <c r="J4016" s="4" t="s">
        <v>24161</v>
      </c>
      <c r="K4016">
        <v>8</v>
      </c>
      <c r="L4016">
        <v>1.85</v>
      </c>
      <c r="M4016" t="s">
        <v>122</v>
      </c>
      <c r="N4016" t="s">
        <v>4950</v>
      </c>
      <c r="O4016">
        <v>0</v>
      </c>
      <c r="P4016" t="s">
        <v>1071</v>
      </c>
      <c r="Q4016">
        <v>820</v>
      </c>
      <c r="R4016" t="s">
        <v>19307</v>
      </c>
      <c r="S4016">
        <v>350</v>
      </c>
      <c r="T4016" t="s">
        <v>19309</v>
      </c>
      <c r="U4016">
        <v>180</v>
      </c>
      <c r="V4016">
        <v>0</v>
      </c>
      <c r="W4016">
        <v>1618</v>
      </c>
      <c r="X4016">
        <v>0</v>
      </c>
      <c r="Y4016">
        <v>37594</v>
      </c>
      <c r="Z4016">
        <v>112</v>
      </c>
      <c r="AA4016">
        <v>181</v>
      </c>
      <c r="AB4016" t="s">
        <v>19311</v>
      </c>
    </row>
    <row r="4017" spans="1:28" x14ac:dyDescent="0.3">
      <c r="A4017" s="4" t="s">
        <v>19313</v>
      </c>
      <c r="B4017" t="s">
        <v>67</v>
      </c>
      <c r="C4017" t="s">
        <v>68</v>
      </c>
      <c r="D4017" t="s">
        <v>58</v>
      </c>
      <c r="E4017">
        <v>2001</v>
      </c>
      <c r="F4017">
        <v>104</v>
      </c>
      <c r="G4017" t="s">
        <v>19</v>
      </c>
      <c r="H4017" t="s">
        <v>19314</v>
      </c>
      <c r="I4017" s="4">
        <v>4500000</v>
      </c>
      <c r="J4017" s="4">
        <v>3287435</v>
      </c>
      <c r="K4017">
        <v>7.1</v>
      </c>
      <c r="L4017">
        <v>1.85</v>
      </c>
      <c r="M4017" t="s">
        <v>612</v>
      </c>
      <c r="N4017" t="s">
        <v>19312</v>
      </c>
      <c r="O4017">
        <v>11</v>
      </c>
      <c r="P4017" t="s">
        <v>687</v>
      </c>
      <c r="Q4017">
        <v>11000</v>
      </c>
      <c r="R4017" t="s">
        <v>9238</v>
      </c>
      <c r="S4017">
        <v>813</v>
      </c>
      <c r="T4017" t="s">
        <v>14033</v>
      </c>
      <c r="U4017">
        <v>194</v>
      </c>
      <c r="V4017">
        <v>430</v>
      </c>
      <c r="W4017">
        <v>12250</v>
      </c>
      <c r="X4017">
        <v>2</v>
      </c>
      <c r="Y4017">
        <v>8603</v>
      </c>
      <c r="Z4017">
        <v>79</v>
      </c>
      <c r="AA4017">
        <v>115</v>
      </c>
      <c r="AB4017" t="s">
        <v>19315</v>
      </c>
    </row>
    <row r="4018" spans="1:28" x14ac:dyDescent="0.3">
      <c r="A4018" s="4" t="s">
        <v>19317</v>
      </c>
      <c r="B4018" t="s">
        <v>67</v>
      </c>
      <c r="C4018" t="s">
        <v>68</v>
      </c>
      <c r="D4018" t="s">
        <v>58</v>
      </c>
      <c r="E4018">
        <v>1999</v>
      </c>
      <c r="F4018">
        <v>87</v>
      </c>
      <c r="G4018" t="s">
        <v>5967</v>
      </c>
      <c r="H4018" t="s">
        <v>19319</v>
      </c>
      <c r="I4018" s="4">
        <v>3500000</v>
      </c>
      <c r="J4018" s="4">
        <v>3071947</v>
      </c>
      <c r="K4018">
        <v>5.4</v>
      </c>
      <c r="L4018">
        <v>1.85</v>
      </c>
      <c r="M4018" t="s">
        <v>612</v>
      </c>
      <c r="N4018" t="s">
        <v>19316</v>
      </c>
      <c r="O4018">
        <v>18</v>
      </c>
      <c r="P4018" t="s">
        <v>5447</v>
      </c>
      <c r="Q4018">
        <v>3000</v>
      </c>
      <c r="R4018" t="s">
        <v>261</v>
      </c>
      <c r="S4018">
        <v>2000</v>
      </c>
      <c r="T4018" t="s">
        <v>19318</v>
      </c>
      <c r="U4018">
        <v>844</v>
      </c>
      <c r="V4018">
        <v>0</v>
      </c>
      <c r="W4018">
        <v>9555</v>
      </c>
      <c r="X4018">
        <v>3</v>
      </c>
      <c r="Y4018">
        <v>18711</v>
      </c>
      <c r="Z4018">
        <v>49</v>
      </c>
      <c r="AA4018">
        <v>183</v>
      </c>
      <c r="AB4018" t="s">
        <v>19320</v>
      </c>
    </row>
    <row r="4019" spans="1:28" x14ac:dyDescent="0.3">
      <c r="A4019" s="4" t="s">
        <v>19321</v>
      </c>
      <c r="B4019" t="s">
        <v>67</v>
      </c>
      <c r="C4019" t="s">
        <v>68</v>
      </c>
      <c r="D4019" t="s">
        <v>58</v>
      </c>
      <c r="E4019">
        <v>1996</v>
      </c>
      <c r="F4019">
        <v>108</v>
      </c>
      <c r="G4019" t="s">
        <v>1566</v>
      </c>
      <c r="H4019" t="s">
        <v>19323</v>
      </c>
      <c r="I4019" s="4">
        <v>3300000</v>
      </c>
      <c r="J4019" s="4">
        <v>2961991</v>
      </c>
      <c r="K4019">
        <v>6.9</v>
      </c>
      <c r="L4019">
        <v>1.85</v>
      </c>
      <c r="M4019" t="s">
        <v>612</v>
      </c>
      <c r="N4019" t="s">
        <v>13462</v>
      </c>
      <c r="O4019">
        <v>232</v>
      </c>
      <c r="P4019" t="s">
        <v>467</v>
      </c>
      <c r="Q4019">
        <v>10000</v>
      </c>
      <c r="R4019" t="s">
        <v>1889</v>
      </c>
      <c r="S4019">
        <v>721</v>
      </c>
      <c r="T4019" t="s">
        <v>19322</v>
      </c>
      <c r="U4019">
        <v>353</v>
      </c>
      <c r="V4019">
        <v>0</v>
      </c>
      <c r="W4019">
        <v>11459</v>
      </c>
      <c r="X4019">
        <v>4</v>
      </c>
      <c r="Y4019">
        <v>15885</v>
      </c>
      <c r="Z4019">
        <v>42</v>
      </c>
      <c r="AA4019">
        <v>78</v>
      </c>
      <c r="AB4019" t="s">
        <v>19324</v>
      </c>
    </row>
    <row r="4020" spans="1:28" x14ac:dyDescent="0.3">
      <c r="A4020" s="4" t="s">
        <v>19326</v>
      </c>
      <c r="B4020" t="s">
        <v>67</v>
      </c>
      <c r="C4020" t="s">
        <v>68</v>
      </c>
      <c r="D4020" t="s">
        <v>24160</v>
      </c>
      <c r="E4020">
        <v>2012</v>
      </c>
      <c r="F4020">
        <v>86</v>
      </c>
      <c r="G4020" t="s">
        <v>1437</v>
      </c>
      <c r="H4020" t="s">
        <v>19327</v>
      </c>
      <c r="I4020" s="4" t="s">
        <v>24161</v>
      </c>
      <c r="J4020" s="4">
        <v>4063238</v>
      </c>
      <c r="K4020">
        <v>7.4</v>
      </c>
      <c r="L4020">
        <v>1.85</v>
      </c>
      <c r="M4020" t="s">
        <v>612</v>
      </c>
      <c r="N4020" t="s">
        <v>15180</v>
      </c>
      <c r="O4020">
        <v>387</v>
      </c>
      <c r="P4020" t="s">
        <v>9463</v>
      </c>
      <c r="Q4020">
        <v>962</v>
      </c>
      <c r="R4020" t="s">
        <v>19325</v>
      </c>
      <c r="S4020">
        <v>481</v>
      </c>
      <c r="T4020" t="s">
        <v>16476</v>
      </c>
      <c r="U4020">
        <v>270</v>
      </c>
      <c r="V4020">
        <v>11000</v>
      </c>
      <c r="W4020">
        <v>2260</v>
      </c>
      <c r="X4020">
        <v>0</v>
      </c>
      <c r="Y4020">
        <v>43982</v>
      </c>
      <c r="Z4020">
        <v>345</v>
      </c>
      <c r="AA4020">
        <v>139</v>
      </c>
      <c r="AB4020" t="s">
        <v>19328</v>
      </c>
    </row>
    <row r="4021" spans="1:28" x14ac:dyDescent="0.3">
      <c r="A4021" s="4" t="s">
        <v>19330</v>
      </c>
      <c r="B4021" t="s">
        <v>19334</v>
      </c>
      <c r="C4021" t="s">
        <v>86</v>
      </c>
      <c r="D4021" t="s">
        <v>58</v>
      </c>
      <c r="E4021">
        <v>2005</v>
      </c>
      <c r="F4021">
        <v>94</v>
      </c>
      <c r="G4021" t="s">
        <v>1954</v>
      </c>
      <c r="H4021" t="s">
        <v>19332</v>
      </c>
      <c r="I4021" s="4">
        <v>3000000</v>
      </c>
      <c r="J4021" s="4">
        <v>2912363</v>
      </c>
      <c r="K4021">
        <v>7.3</v>
      </c>
      <c r="L4021">
        <v>2.35</v>
      </c>
      <c r="M4021" t="s">
        <v>612</v>
      </c>
      <c r="N4021" t="s">
        <v>842</v>
      </c>
      <c r="O4021">
        <v>151</v>
      </c>
      <c r="P4021" t="s">
        <v>7798</v>
      </c>
      <c r="Q4021">
        <v>113</v>
      </c>
      <c r="R4021" t="s">
        <v>19329</v>
      </c>
      <c r="S4021">
        <v>64</v>
      </c>
      <c r="T4021" t="s">
        <v>19331</v>
      </c>
      <c r="U4021">
        <v>29</v>
      </c>
      <c r="V4021">
        <v>0</v>
      </c>
      <c r="W4021">
        <v>278</v>
      </c>
      <c r="X4021">
        <v>1</v>
      </c>
      <c r="Y4021">
        <v>25063</v>
      </c>
      <c r="Z4021">
        <v>152</v>
      </c>
      <c r="AA4021">
        <v>177</v>
      </c>
      <c r="AB4021" t="s">
        <v>19333</v>
      </c>
    </row>
    <row r="4022" spans="1:28" x14ac:dyDescent="0.3">
      <c r="A4022" s="4" t="s">
        <v>19335</v>
      </c>
      <c r="B4022" t="s">
        <v>67</v>
      </c>
      <c r="C4022" t="s">
        <v>68</v>
      </c>
      <c r="D4022" t="s">
        <v>58</v>
      </c>
      <c r="E4022">
        <v>1998</v>
      </c>
      <c r="F4022">
        <v>134</v>
      </c>
      <c r="G4022" t="s">
        <v>2545</v>
      </c>
      <c r="H4022" t="s">
        <v>19336</v>
      </c>
      <c r="I4022" s="4">
        <v>3000000</v>
      </c>
      <c r="J4022" s="4">
        <v>3000000</v>
      </c>
      <c r="K4022">
        <v>7.8</v>
      </c>
      <c r="L4022">
        <v>1.85</v>
      </c>
      <c r="M4022" t="s">
        <v>24161</v>
      </c>
      <c r="N4022" t="s">
        <v>18217</v>
      </c>
      <c r="O4022">
        <v>377</v>
      </c>
      <c r="P4022" t="s">
        <v>724</v>
      </c>
      <c r="Q4022">
        <v>22000</v>
      </c>
      <c r="R4022" t="s">
        <v>1975</v>
      </c>
      <c r="S4022">
        <v>11000</v>
      </c>
      <c r="T4022" t="s">
        <v>4645</v>
      </c>
      <c r="U4022">
        <v>812</v>
      </c>
      <c r="V4022">
        <v>0</v>
      </c>
      <c r="W4022">
        <v>36859</v>
      </c>
      <c r="X4022">
        <v>9</v>
      </c>
      <c r="Y4022">
        <v>55329</v>
      </c>
      <c r="Z4022">
        <v>148</v>
      </c>
      <c r="AA4022">
        <v>499</v>
      </c>
      <c r="AB4022" t="s">
        <v>19337</v>
      </c>
    </row>
    <row r="4023" spans="1:28" x14ac:dyDescent="0.3">
      <c r="A4023" s="4" t="s">
        <v>19339</v>
      </c>
      <c r="B4023" t="s">
        <v>67</v>
      </c>
      <c r="C4023" t="s">
        <v>68</v>
      </c>
      <c r="D4023" t="s">
        <v>58</v>
      </c>
      <c r="E4023">
        <v>2003</v>
      </c>
      <c r="F4023">
        <v>89</v>
      </c>
      <c r="G4023" t="s">
        <v>17465</v>
      </c>
      <c r="H4023" t="s">
        <v>19341</v>
      </c>
      <c r="I4023" s="4">
        <v>3000000</v>
      </c>
      <c r="J4023" s="4">
        <v>2223990</v>
      </c>
      <c r="K4023">
        <v>6.6</v>
      </c>
      <c r="L4023">
        <v>1.85</v>
      </c>
      <c r="M4023" t="s">
        <v>612</v>
      </c>
      <c r="N4023" t="s">
        <v>10112</v>
      </c>
      <c r="O4023">
        <v>269</v>
      </c>
      <c r="P4023" t="s">
        <v>9561</v>
      </c>
      <c r="Q4023">
        <v>489</v>
      </c>
      <c r="R4023" t="s">
        <v>19338</v>
      </c>
      <c r="S4023">
        <v>26</v>
      </c>
      <c r="T4023" t="s">
        <v>19340</v>
      </c>
      <c r="U4023">
        <v>24</v>
      </c>
      <c r="V4023">
        <v>26</v>
      </c>
      <c r="W4023">
        <v>539</v>
      </c>
      <c r="X4023">
        <v>1</v>
      </c>
      <c r="Y4023">
        <v>761</v>
      </c>
      <c r="Z4023">
        <v>23</v>
      </c>
      <c r="AA4023">
        <v>14</v>
      </c>
      <c r="AB4023" t="s">
        <v>19342</v>
      </c>
    </row>
    <row r="4024" spans="1:28" x14ac:dyDescent="0.3">
      <c r="A4024" s="4" t="s">
        <v>19344</v>
      </c>
      <c r="B4024" t="s">
        <v>67</v>
      </c>
      <c r="C4024" t="s">
        <v>68</v>
      </c>
      <c r="D4024" t="s">
        <v>58</v>
      </c>
      <c r="E4024">
        <v>2014</v>
      </c>
      <c r="F4024">
        <v>102</v>
      </c>
      <c r="G4024" t="s">
        <v>19343</v>
      </c>
      <c r="H4024" t="s">
        <v>19345</v>
      </c>
      <c r="I4024" s="4">
        <v>3000000</v>
      </c>
      <c r="J4024" s="4">
        <v>1821983</v>
      </c>
      <c r="K4024">
        <v>5.4</v>
      </c>
      <c r="L4024">
        <v>2.35</v>
      </c>
      <c r="M4024" t="s">
        <v>612</v>
      </c>
      <c r="N4024" t="s">
        <v>7129</v>
      </c>
      <c r="O4024">
        <v>0</v>
      </c>
      <c r="P4024" t="s">
        <v>73</v>
      </c>
      <c r="Q4024">
        <v>40000</v>
      </c>
      <c r="R4024" t="s">
        <v>2208</v>
      </c>
      <c r="S4024">
        <v>3000</v>
      </c>
      <c r="T4024" t="s">
        <v>4666</v>
      </c>
      <c r="U4024">
        <v>387</v>
      </c>
      <c r="V4024">
        <v>20000</v>
      </c>
      <c r="W4024">
        <v>43810</v>
      </c>
      <c r="X4024">
        <v>0</v>
      </c>
      <c r="Y4024">
        <v>31089</v>
      </c>
      <c r="Z4024">
        <v>254</v>
      </c>
      <c r="AA4024">
        <v>261</v>
      </c>
      <c r="AB4024" t="s">
        <v>19346</v>
      </c>
    </row>
    <row r="4025" spans="1:28" x14ac:dyDescent="0.3">
      <c r="A4025" s="4" t="s">
        <v>19348</v>
      </c>
      <c r="B4025" t="s">
        <v>12665</v>
      </c>
      <c r="C4025" t="s">
        <v>5694</v>
      </c>
      <c r="D4025" t="s">
        <v>58</v>
      </c>
      <c r="E4025">
        <v>2003</v>
      </c>
      <c r="F4025">
        <v>120</v>
      </c>
      <c r="G4025" t="s">
        <v>1943</v>
      </c>
      <c r="H4025" t="s">
        <v>19349</v>
      </c>
      <c r="I4025" s="4">
        <v>3000000</v>
      </c>
      <c r="J4025" s="4">
        <v>2181290</v>
      </c>
      <c r="K4025">
        <v>8.4</v>
      </c>
      <c r="L4025">
        <v>2.35</v>
      </c>
      <c r="M4025" t="s">
        <v>612</v>
      </c>
      <c r="N4025" t="s">
        <v>14291</v>
      </c>
      <c r="O4025">
        <v>0</v>
      </c>
      <c r="P4025" t="s">
        <v>13954</v>
      </c>
      <c r="Q4025">
        <v>717</v>
      </c>
      <c r="R4025" t="s">
        <v>19347</v>
      </c>
      <c r="S4025">
        <v>78</v>
      </c>
      <c r="T4025" t="s">
        <v>18224</v>
      </c>
      <c r="U4025">
        <v>38</v>
      </c>
      <c r="V4025">
        <v>43000</v>
      </c>
      <c r="W4025">
        <v>852</v>
      </c>
      <c r="X4025">
        <v>0</v>
      </c>
      <c r="Y4025">
        <v>356181</v>
      </c>
      <c r="Z4025">
        <v>305</v>
      </c>
      <c r="AA4025">
        <v>809</v>
      </c>
      <c r="AB4025" t="s">
        <v>19350</v>
      </c>
    </row>
    <row r="4026" spans="1:28" x14ac:dyDescent="0.3">
      <c r="A4026" s="4" t="s">
        <v>19354</v>
      </c>
      <c r="B4026" t="s">
        <v>67</v>
      </c>
      <c r="C4026" t="s">
        <v>68</v>
      </c>
      <c r="D4026" t="s">
        <v>58</v>
      </c>
      <c r="E4026">
        <v>2010</v>
      </c>
      <c r="F4026">
        <v>110</v>
      </c>
      <c r="G4026" t="s">
        <v>7139</v>
      </c>
      <c r="H4026" t="s">
        <v>19356</v>
      </c>
      <c r="I4026" s="4">
        <v>3500000</v>
      </c>
      <c r="J4026" s="4">
        <v>2848578</v>
      </c>
      <c r="K4026">
        <v>6.3</v>
      </c>
      <c r="L4026">
        <v>1.78</v>
      </c>
      <c r="M4026" t="s">
        <v>122</v>
      </c>
      <c r="N4026" t="s">
        <v>19351</v>
      </c>
      <c r="O4026">
        <v>13</v>
      </c>
      <c r="P4026" t="s">
        <v>19353</v>
      </c>
      <c r="Q4026">
        <v>439</v>
      </c>
      <c r="R4026" t="s">
        <v>19352</v>
      </c>
      <c r="S4026">
        <v>399</v>
      </c>
      <c r="T4026" t="s">
        <v>19355</v>
      </c>
      <c r="U4026">
        <v>221</v>
      </c>
      <c r="V4026">
        <v>0</v>
      </c>
      <c r="W4026">
        <v>1567</v>
      </c>
      <c r="X4026">
        <v>0</v>
      </c>
      <c r="Y4026">
        <v>3942</v>
      </c>
      <c r="Z4026">
        <v>19</v>
      </c>
      <c r="AA4026">
        <v>65</v>
      </c>
      <c r="AB4026" t="s">
        <v>19357</v>
      </c>
    </row>
    <row r="4027" spans="1:28" x14ac:dyDescent="0.3">
      <c r="A4027" s="4" t="s">
        <v>19360</v>
      </c>
      <c r="B4027" t="s">
        <v>67</v>
      </c>
      <c r="C4027" t="s">
        <v>295</v>
      </c>
      <c r="D4027" t="s">
        <v>58</v>
      </c>
      <c r="E4027">
        <v>2011</v>
      </c>
      <c r="F4027">
        <v>86</v>
      </c>
      <c r="G4027" t="s">
        <v>1752</v>
      </c>
      <c r="H4027" t="s">
        <v>19362</v>
      </c>
      <c r="I4027" s="4">
        <v>3000000</v>
      </c>
      <c r="J4027" s="4">
        <v>703002</v>
      </c>
      <c r="K4027">
        <v>6.1</v>
      </c>
      <c r="L4027">
        <v>2.35</v>
      </c>
      <c r="M4027" t="s">
        <v>4835</v>
      </c>
      <c r="N4027" t="s">
        <v>19358</v>
      </c>
      <c r="O4027">
        <v>59</v>
      </c>
      <c r="P4027" t="s">
        <v>5426</v>
      </c>
      <c r="Q4027">
        <v>694</v>
      </c>
      <c r="R4027" t="s">
        <v>19359</v>
      </c>
      <c r="S4027">
        <v>324</v>
      </c>
      <c r="T4027" t="s">
        <v>19361</v>
      </c>
      <c r="U4027">
        <v>104</v>
      </c>
      <c r="V4027">
        <v>37000</v>
      </c>
      <c r="W4027">
        <v>1249</v>
      </c>
      <c r="X4027">
        <v>4</v>
      </c>
      <c r="Y4027">
        <v>37495</v>
      </c>
      <c r="Z4027">
        <v>272</v>
      </c>
      <c r="AA4027">
        <v>230</v>
      </c>
      <c r="AB4027" t="s">
        <v>19363</v>
      </c>
    </row>
    <row r="4028" spans="1:28" x14ac:dyDescent="0.3">
      <c r="A4028" s="4" t="s">
        <v>19365</v>
      </c>
      <c r="B4028" t="s">
        <v>67</v>
      </c>
      <c r="C4028" t="s">
        <v>2929</v>
      </c>
      <c r="D4028" t="s">
        <v>58</v>
      </c>
      <c r="E4028">
        <v>2016</v>
      </c>
      <c r="F4028">
        <v>101</v>
      </c>
      <c r="G4028" t="s">
        <v>2155</v>
      </c>
      <c r="H4028" t="s">
        <v>24161</v>
      </c>
      <c r="I4028" s="4">
        <v>3000000</v>
      </c>
      <c r="J4028" s="4">
        <v>3105269</v>
      </c>
      <c r="K4028">
        <v>5</v>
      </c>
      <c r="L4028" t="s">
        <v>24161</v>
      </c>
      <c r="M4028" t="s">
        <v>612</v>
      </c>
      <c r="N4028" t="s">
        <v>19364</v>
      </c>
      <c r="O4028">
        <v>0</v>
      </c>
      <c r="P4028" t="s">
        <v>3250</v>
      </c>
      <c r="Q4028">
        <v>574</v>
      </c>
      <c r="R4028" t="s">
        <v>7900</v>
      </c>
      <c r="S4028">
        <v>327</v>
      </c>
      <c r="T4028" t="s">
        <v>19366</v>
      </c>
      <c r="U4028">
        <v>165</v>
      </c>
      <c r="V4028">
        <v>174</v>
      </c>
      <c r="W4028">
        <v>1335</v>
      </c>
      <c r="X4028">
        <v>2</v>
      </c>
      <c r="Y4028">
        <v>368</v>
      </c>
      <c r="Z4028">
        <v>5</v>
      </c>
      <c r="AA4028">
        <v>8</v>
      </c>
      <c r="AB4028" t="s">
        <v>19367</v>
      </c>
    </row>
    <row r="4029" spans="1:28" x14ac:dyDescent="0.3">
      <c r="A4029" s="4" t="s">
        <v>19369</v>
      </c>
      <c r="B4029" t="s">
        <v>67</v>
      </c>
      <c r="C4029" t="s">
        <v>68</v>
      </c>
      <c r="D4029" t="s">
        <v>58</v>
      </c>
      <c r="E4029">
        <v>1996</v>
      </c>
      <c r="F4029">
        <v>102</v>
      </c>
      <c r="G4029" t="s">
        <v>5319</v>
      </c>
      <c r="H4029" t="s">
        <v>19370</v>
      </c>
      <c r="I4029" s="4">
        <v>3000000</v>
      </c>
      <c r="J4029" s="4" t="s">
        <v>24161</v>
      </c>
      <c r="K4029">
        <v>6.9</v>
      </c>
      <c r="L4029">
        <v>1.85</v>
      </c>
      <c r="M4029" t="s">
        <v>612</v>
      </c>
      <c r="N4029" t="s">
        <v>19368</v>
      </c>
      <c r="O4029">
        <v>9</v>
      </c>
      <c r="P4029" t="s">
        <v>3025</v>
      </c>
      <c r="Q4029">
        <v>904</v>
      </c>
      <c r="R4029" t="s">
        <v>10233</v>
      </c>
      <c r="S4029">
        <v>281</v>
      </c>
      <c r="T4029" t="s">
        <v>15188</v>
      </c>
      <c r="U4029">
        <v>221</v>
      </c>
      <c r="V4029">
        <v>0</v>
      </c>
      <c r="W4029">
        <v>1663</v>
      </c>
      <c r="X4029">
        <v>1</v>
      </c>
      <c r="Y4029">
        <v>22246</v>
      </c>
      <c r="Z4029">
        <v>65</v>
      </c>
      <c r="AA4029">
        <v>196</v>
      </c>
      <c r="AB4029" t="s">
        <v>19371</v>
      </c>
    </row>
    <row r="4030" spans="1:28" x14ac:dyDescent="0.3">
      <c r="A4030" s="4" t="s">
        <v>19374</v>
      </c>
      <c r="B4030" t="s">
        <v>24161</v>
      </c>
      <c r="C4030" t="s">
        <v>68</v>
      </c>
      <c r="D4030" t="s">
        <v>58</v>
      </c>
      <c r="E4030">
        <v>2006</v>
      </c>
      <c r="F4030">
        <v>87</v>
      </c>
      <c r="G4030" t="s">
        <v>19373</v>
      </c>
      <c r="H4030" t="s">
        <v>19376</v>
      </c>
      <c r="I4030" s="4">
        <v>3000000</v>
      </c>
      <c r="J4030" s="4">
        <v>252726</v>
      </c>
      <c r="K4030">
        <v>7.2</v>
      </c>
      <c r="L4030" t="s">
        <v>24161</v>
      </c>
      <c r="M4030" t="s">
        <v>122</v>
      </c>
      <c r="N4030" t="s">
        <v>19372</v>
      </c>
      <c r="O4030">
        <v>84</v>
      </c>
      <c r="P4030" t="s">
        <v>9884</v>
      </c>
      <c r="Q4030">
        <v>702</v>
      </c>
      <c r="R4030" t="s">
        <v>12991</v>
      </c>
      <c r="S4030">
        <v>366</v>
      </c>
      <c r="T4030" t="s">
        <v>19375</v>
      </c>
      <c r="U4030">
        <v>331</v>
      </c>
      <c r="V4030">
        <v>76</v>
      </c>
      <c r="W4030">
        <v>2715</v>
      </c>
      <c r="X4030">
        <v>0</v>
      </c>
      <c r="Y4030">
        <v>1289</v>
      </c>
      <c r="Z4030">
        <v>5</v>
      </c>
      <c r="AA4030">
        <v>18</v>
      </c>
      <c r="AB4030" t="s">
        <v>19377</v>
      </c>
    </row>
    <row r="4031" spans="1:28" x14ac:dyDescent="0.3">
      <c r="A4031" s="4" t="s">
        <v>19379</v>
      </c>
      <c r="B4031" t="s">
        <v>67</v>
      </c>
      <c r="C4031" t="s">
        <v>86</v>
      </c>
      <c r="D4031" t="s">
        <v>58</v>
      </c>
      <c r="E4031">
        <v>2009</v>
      </c>
      <c r="F4031">
        <v>123</v>
      </c>
      <c r="G4031" t="s">
        <v>19</v>
      </c>
      <c r="H4031" t="s">
        <v>19381</v>
      </c>
      <c r="I4031" s="4" t="s">
        <v>24161</v>
      </c>
      <c r="J4031" s="4">
        <v>373060</v>
      </c>
      <c r="K4031">
        <v>7.3</v>
      </c>
      <c r="L4031">
        <v>1.33</v>
      </c>
      <c r="M4031" t="s">
        <v>4835</v>
      </c>
      <c r="N4031" t="s">
        <v>19378</v>
      </c>
      <c r="O4031">
        <v>121</v>
      </c>
      <c r="P4031" t="s">
        <v>485</v>
      </c>
      <c r="Q4031">
        <v>13000</v>
      </c>
      <c r="R4031" t="s">
        <v>7068</v>
      </c>
      <c r="S4031">
        <v>260</v>
      </c>
      <c r="T4031" t="s">
        <v>19380</v>
      </c>
      <c r="U4031">
        <v>168</v>
      </c>
      <c r="V4031">
        <v>0</v>
      </c>
      <c r="W4031">
        <v>13636</v>
      </c>
      <c r="X4031">
        <v>0</v>
      </c>
      <c r="Y4031">
        <v>47385</v>
      </c>
      <c r="Z4031">
        <v>248</v>
      </c>
      <c r="AA4031">
        <v>112</v>
      </c>
      <c r="AB4031" t="s">
        <v>19382</v>
      </c>
    </row>
    <row r="4032" spans="1:28" x14ac:dyDescent="0.3">
      <c r="A4032" s="4" t="s">
        <v>19384</v>
      </c>
      <c r="B4032" t="s">
        <v>67</v>
      </c>
      <c r="C4032" t="s">
        <v>68</v>
      </c>
      <c r="D4032" t="s">
        <v>58</v>
      </c>
      <c r="E4032">
        <v>2011</v>
      </c>
      <c r="F4032">
        <v>99</v>
      </c>
      <c r="G4032" t="s">
        <v>1437</v>
      </c>
      <c r="H4032" t="s">
        <v>19385</v>
      </c>
      <c r="I4032" s="4" t="s">
        <v>24161</v>
      </c>
      <c r="J4032" s="4">
        <v>1007535</v>
      </c>
      <c r="K4032">
        <v>5.7</v>
      </c>
      <c r="L4032">
        <v>1.85</v>
      </c>
      <c r="M4032" t="s">
        <v>69</v>
      </c>
      <c r="N4032" t="s">
        <v>19383</v>
      </c>
      <c r="O4032">
        <v>89</v>
      </c>
      <c r="P4032" t="s">
        <v>9463</v>
      </c>
      <c r="Q4032">
        <v>962</v>
      </c>
      <c r="R4032" t="s">
        <v>2070</v>
      </c>
      <c r="S4032">
        <v>476</v>
      </c>
      <c r="T4032" t="s">
        <v>999</v>
      </c>
      <c r="U4032">
        <v>322</v>
      </c>
      <c r="V4032">
        <v>0</v>
      </c>
      <c r="W4032">
        <v>2452</v>
      </c>
      <c r="X4032">
        <v>5</v>
      </c>
      <c r="Y4032">
        <v>7625</v>
      </c>
      <c r="Z4032">
        <v>152</v>
      </c>
      <c r="AA4032">
        <v>54</v>
      </c>
      <c r="AB4032" t="s">
        <v>19386</v>
      </c>
    </row>
    <row r="4033" spans="1:28" x14ac:dyDescent="0.3">
      <c r="A4033" s="4" t="s">
        <v>24142</v>
      </c>
      <c r="B4033" t="s">
        <v>67</v>
      </c>
      <c r="C4033" t="s">
        <v>68</v>
      </c>
      <c r="D4033" t="s">
        <v>58</v>
      </c>
      <c r="E4033" t="s">
        <v>24161</v>
      </c>
      <c r="F4033">
        <v>173</v>
      </c>
      <c r="G4033" t="s">
        <v>4341</v>
      </c>
      <c r="H4033" t="s">
        <v>19387</v>
      </c>
      <c r="I4033" s="4" t="s">
        <v>24161</v>
      </c>
      <c r="J4033" s="4" t="s">
        <v>24161</v>
      </c>
      <c r="K4033">
        <v>5</v>
      </c>
      <c r="L4033">
        <v>1.78</v>
      </c>
      <c r="M4033" t="s">
        <v>24161</v>
      </c>
      <c r="N4033" t="s">
        <v>24161</v>
      </c>
      <c r="O4033" t="s">
        <v>24161</v>
      </c>
      <c r="P4033" t="s">
        <v>2078</v>
      </c>
      <c r="Q4033">
        <v>723</v>
      </c>
      <c r="R4033" t="s">
        <v>4170</v>
      </c>
      <c r="S4033">
        <v>539</v>
      </c>
      <c r="T4033" t="s">
        <v>2070</v>
      </c>
      <c r="U4033">
        <v>476</v>
      </c>
      <c r="V4033">
        <v>518</v>
      </c>
      <c r="W4033">
        <v>3149</v>
      </c>
      <c r="X4033">
        <v>3</v>
      </c>
      <c r="Y4033">
        <v>2011</v>
      </c>
      <c r="Z4033">
        <v>10</v>
      </c>
      <c r="AA4033">
        <v>33</v>
      </c>
      <c r="AB4033" t="s">
        <v>19388</v>
      </c>
    </row>
    <row r="4034" spans="1:28" x14ac:dyDescent="0.3">
      <c r="A4034" s="4" t="s">
        <v>19390</v>
      </c>
      <c r="B4034" t="s">
        <v>67</v>
      </c>
      <c r="C4034" t="s">
        <v>68</v>
      </c>
      <c r="D4034" t="s">
        <v>58</v>
      </c>
      <c r="E4034">
        <v>2012</v>
      </c>
      <c r="F4034">
        <v>87</v>
      </c>
      <c r="G4034" t="s">
        <v>1700</v>
      </c>
      <c r="H4034" t="s">
        <v>19392</v>
      </c>
      <c r="I4034" s="4">
        <v>3000000</v>
      </c>
      <c r="J4034" s="4">
        <v>418268</v>
      </c>
      <c r="K4034">
        <v>5.3</v>
      </c>
      <c r="L4034">
        <v>2.35</v>
      </c>
      <c r="M4034" t="s">
        <v>612</v>
      </c>
      <c r="N4034" t="s">
        <v>19389</v>
      </c>
      <c r="O4034">
        <v>21</v>
      </c>
      <c r="P4034" t="s">
        <v>111</v>
      </c>
      <c r="Q4034">
        <v>4000</v>
      </c>
      <c r="R4034" t="s">
        <v>1565</v>
      </c>
      <c r="S4034">
        <v>3000</v>
      </c>
      <c r="T4034" t="s">
        <v>19391</v>
      </c>
      <c r="U4034">
        <v>416</v>
      </c>
      <c r="V4034">
        <v>0</v>
      </c>
      <c r="W4034">
        <v>8353</v>
      </c>
      <c r="X4034">
        <v>3</v>
      </c>
      <c r="Y4034">
        <v>37156</v>
      </c>
      <c r="Z4034">
        <v>156</v>
      </c>
      <c r="AA4034">
        <v>129</v>
      </c>
      <c r="AB4034" t="s">
        <v>19393</v>
      </c>
    </row>
    <row r="4035" spans="1:28" x14ac:dyDescent="0.3">
      <c r="A4035" s="4" t="s">
        <v>24143</v>
      </c>
      <c r="B4035" t="s">
        <v>67</v>
      </c>
      <c r="C4035" t="s">
        <v>68</v>
      </c>
      <c r="D4035" t="s">
        <v>58</v>
      </c>
      <c r="E4035" t="s">
        <v>24161</v>
      </c>
      <c r="F4035">
        <v>44</v>
      </c>
      <c r="G4035" t="s">
        <v>19395</v>
      </c>
      <c r="H4035" t="s">
        <v>19396</v>
      </c>
      <c r="I4035" s="4" t="s">
        <v>24161</v>
      </c>
      <c r="J4035" s="4" t="s">
        <v>24161</v>
      </c>
      <c r="K4035">
        <v>7.9</v>
      </c>
      <c r="L4035">
        <v>16</v>
      </c>
      <c r="M4035" t="s">
        <v>24161</v>
      </c>
      <c r="N4035" t="s">
        <v>24161</v>
      </c>
      <c r="O4035" t="s">
        <v>24161</v>
      </c>
      <c r="P4035" t="s">
        <v>12888</v>
      </c>
      <c r="Q4035">
        <v>786</v>
      </c>
      <c r="R4035" t="s">
        <v>19394</v>
      </c>
      <c r="S4035">
        <v>341</v>
      </c>
      <c r="T4035" t="s">
        <v>9812</v>
      </c>
      <c r="U4035">
        <v>246</v>
      </c>
      <c r="V4035">
        <v>3000</v>
      </c>
      <c r="W4035">
        <v>1551</v>
      </c>
      <c r="X4035">
        <v>0</v>
      </c>
      <c r="Y4035">
        <v>2948</v>
      </c>
      <c r="Z4035">
        <v>7</v>
      </c>
      <c r="AA4035">
        <v>28</v>
      </c>
      <c r="AB4035" t="s">
        <v>19397</v>
      </c>
    </row>
    <row r="4036" spans="1:28" x14ac:dyDescent="0.3">
      <c r="A4036" s="4" t="s">
        <v>19399</v>
      </c>
      <c r="B4036" t="s">
        <v>67</v>
      </c>
      <c r="C4036" t="s">
        <v>68</v>
      </c>
      <c r="D4036" t="s">
        <v>58</v>
      </c>
      <c r="E4036">
        <v>2004</v>
      </c>
      <c r="F4036">
        <v>120</v>
      </c>
      <c r="G4036" t="s">
        <v>13299</v>
      </c>
      <c r="H4036" t="s">
        <v>19401</v>
      </c>
      <c r="I4036" s="4" t="s">
        <v>24161</v>
      </c>
      <c r="J4036" s="4" t="s">
        <v>24161</v>
      </c>
      <c r="K4036">
        <v>5</v>
      </c>
      <c r="L4036" t="s">
        <v>24161</v>
      </c>
      <c r="M4036" t="s">
        <v>69</v>
      </c>
      <c r="N4036" t="s">
        <v>19398</v>
      </c>
      <c r="O4036">
        <v>40</v>
      </c>
      <c r="P4036" t="s">
        <v>2683</v>
      </c>
      <c r="Q4036">
        <v>912</v>
      </c>
      <c r="R4036" t="s">
        <v>11466</v>
      </c>
      <c r="S4036">
        <v>750</v>
      </c>
      <c r="T4036" t="s">
        <v>19400</v>
      </c>
      <c r="U4036">
        <v>249</v>
      </c>
      <c r="V4036">
        <v>47</v>
      </c>
      <c r="W4036">
        <v>2330</v>
      </c>
      <c r="X4036">
        <v>2</v>
      </c>
      <c r="Y4036">
        <v>758</v>
      </c>
      <c r="Z4036">
        <v>1</v>
      </c>
      <c r="AA4036">
        <v>27</v>
      </c>
      <c r="AB4036" t="s">
        <v>19402</v>
      </c>
    </row>
    <row r="4037" spans="1:28" x14ac:dyDescent="0.3">
      <c r="A4037" s="4" t="s">
        <v>19403</v>
      </c>
      <c r="B4037" t="s">
        <v>67</v>
      </c>
      <c r="C4037" t="s">
        <v>68</v>
      </c>
      <c r="D4037" t="s">
        <v>58</v>
      </c>
      <c r="E4037">
        <v>2012</v>
      </c>
      <c r="F4037">
        <v>93</v>
      </c>
      <c r="G4037" t="s">
        <v>10</v>
      </c>
      <c r="H4037" t="s">
        <v>19405</v>
      </c>
      <c r="I4037" s="4">
        <v>3000000</v>
      </c>
      <c r="J4037" s="4">
        <v>200803</v>
      </c>
      <c r="K4037">
        <v>5.3</v>
      </c>
      <c r="L4037">
        <v>1.78</v>
      </c>
      <c r="M4037" t="s">
        <v>612</v>
      </c>
      <c r="N4037" t="s">
        <v>1526</v>
      </c>
      <c r="O4037">
        <v>78</v>
      </c>
      <c r="P4037" t="s">
        <v>14951</v>
      </c>
      <c r="Q4037">
        <v>536</v>
      </c>
      <c r="R4037" t="s">
        <v>5432</v>
      </c>
      <c r="S4037">
        <v>317</v>
      </c>
      <c r="T4037" t="s">
        <v>19404</v>
      </c>
      <c r="U4037">
        <v>197</v>
      </c>
      <c r="V4037">
        <v>0</v>
      </c>
      <c r="W4037">
        <v>1467</v>
      </c>
      <c r="X4037">
        <v>3</v>
      </c>
      <c r="Y4037">
        <v>7988</v>
      </c>
      <c r="Z4037">
        <v>82</v>
      </c>
      <c r="AA4037">
        <v>71</v>
      </c>
      <c r="AB4037" t="s">
        <v>19406</v>
      </c>
    </row>
    <row r="4038" spans="1:28" x14ac:dyDescent="0.3">
      <c r="A4038" s="4" t="s">
        <v>24144</v>
      </c>
      <c r="B4038" t="s">
        <v>67</v>
      </c>
      <c r="C4038" t="s">
        <v>86</v>
      </c>
      <c r="D4038" t="s">
        <v>58</v>
      </c>
      <c r="E4038" t="s">
        <v>24161</v>
      </c>
      <c r="F4038">
        <v>60</v>
      </c>
      <c r="G4038" t="s">
        <v>19</v>
      </c>
      <c r="H4038" t="s">
        <v>19410</v>
      </c>
      <c r="I4038" s="4" t="s">
        <v>24161</v>
      </c>
      <c r="J4038" s="4" t="s">
        <v>24161</v>
      </c>
      <c r="K4038">
        <v>7.6</v>
      </c>
      <c r="L4038">
        <v>1.33</v>
      </c>
      <c r="M4038" t="s">
        <v>24161</v>
      </c>
      <c r="N4038" t="s">
        <v>24161</v>
      </c>
      <c r="O4038" t="s">
        <v>24161</v>
      </c>
      <c r="P4038" t="s">
        <v>19408</v>
      </c>
      <c r="Q4038">
        <v>40</v>
      </c>
      <c r="R4038" t="s">
        <v>19407</v>
      </c>
      <c r="S4038">
        <v>37</v>
      </c>
      <c r="T4038" t="s">
        <v>19409</v>
      </c>
      <c r="U4038">
        <v>23</v>
      </c>
      <c r="V4038">
        <v>450</v>
      </c>
      <c r="W4038">
        <v>158</v>
      </c>
      <c r="X4038">
        <v>0</v>
      </c>
      <c r="Y4038">
        <v>437</v>
      </c>
      <c r="Z4038">
        <v>4</v>
      </c>
      <c r="AA4038">
        <v>20</v>
      </c>
      <c r="AB4038" t="s">
        <v>19411</v>
      </c>
    </row>
    <row r="4039" spans="1:28" x14ac:dyDescent="0.3">
      <c r="A4039" s="4" t="s">
        <v>19413</v>
      </c>
      <c r="B4039" t="s">
        <v>8719</v>
      </c>
      <c r="C4039" t="s">
        <v>793</v>
      </c>
      <c r="D4039" t="s">
        <v>58</v>
      </c>
      <c r="E4039">
        <v>2004</v>
      </c>
      <c r="F4039">
        <v>98</v>
      </c>
      <c r="G4039" t="s">
        <v>4487</v>
      </c>
      <c r="H4039" t="s">
        <v>19415</v>
      </c>
      <c r="I4039" s="4">
        <v>2700000</v>
      </c>
      <c r="J4039" s="4">
        <v>95016</v>
      </c>
      <c r="K4039">
        <v>7.4</v>
      </c>
      <c r="L4039">
        <v>1.85</v>
      </c>
      <c r="M4039" t="s">
        <v>612</v>
      </c>
      <c r="N4039" t="s">
        <v>14334</v>
      </c>
      <c r="O4039">
        <v>7</v>
      </c>
      <c r="P4039" t="s">
        <v>14313</v>
      </c>
      <c r="Q4039">
        <v>289</v>
      </c>
      <c r="R4039" t="s">
        <v>19412</v>
      </c>
      <c r="S4039">
        <v>38</v>
      </c>
      <c r="T4039" t="s">
        <v>19414</v>
      </c>
      <c r="U4039">
        <v>17</v>
      </c>
      <c r="V4039">
        <v>442</v>
      </c>
      <c r="W4039">
        <v>362</v>
      </c>
      <c r="X4039">
        <v>0</v>
      </c>
      <c r="Y4039">
        <v>11074</v>
      </c>
      <c r="Z4039">
        <v>40</v>
      </c>
      <c r="AA4039">
        <v>56</v>
      </c>
      <c r="AB4039" t="s">
        <v>19416</v>
      </c>
    </row>
    <row r="4040" spans="1:28" x14ac:dyDescent="0.3">
      <c r="A4040" s="4" t="s">
        <v>19419</v>
      </c>
      <c r="B4040" t="s">
        <v>67</v>
      </c>
      <c r="C4040" t="s">
        <v>68</v>
      </c>
      <c r="D4040" t="s">
        <v>58</v>
      </c>
      <c r="E4040">
        <v>2011</v>
      </c>
      <c r="F4040">
        <v>100</v>
      </c>
      <c r="G4040" t="s">
        <v>1980</v>
      </c>
      <c r="H4040" t="s">
        <v>24161</v>
      </c>
      <c r="I4040" s="4">
        <v>3000000</v>
      </c>
      <c r="J4040" s="4">
        <v>73678</v>
      </c>
      <c r="K4040">
        <v>5.9</v>
      </c>
      <c r="L4040" t="s">
        <v>24161</v>
      </c>
      <c r="M4040" t="s">
        <v>612</v>
      </c>
      <c r="N4040" t="s">
        <v>19417</v>
      </c>
      <c r="O4040">
        <v>27</v>
      </c>
      <c r="P4040" t="s">
        <v>19418</v>
      </c>
      <c r="Q4040">
        <v>1000</v>
      </c>
      <c r="R4040" t="s">
        <v>5781</v>
      </c>
      <c r="S4040">
        <v>902</v>
      </c>
      <c r="T4040" t="s">
        <v>10196</v>
      </c>
      <c r="U4040">
        <v>847</v>
      </c>
      <c r="V4040">
        <v>348</v>
      </c>
      <c r="W4040">
        <v>4374</v>
      </c>
      <c r="X4040">
        <v>1</v>
      </c>
      <c r="Y4040">
        <v>266</v>
      </c>
      <c r="Z4040">
        <v>8</v>
      </c>
      <c r="AA4040">
        <v>8</v>
      </c>
      <c r="AB4040" t="s">
        <v>19420</v>
      </c>
    </row>
    <row r="4041" spans="1:28" x14ac:dyDescent="0.3">
      <c r="A4041" s="4" t="s">
        <v>19423</v>
      </c>
      <c r="B4041" t="s">
        <v>67</v>
      </c>
      <c r="C4041" t="s">
        <v>68</v>
      </c>
      <c r="D4041" t="s">
        <v>58</v>
      </c>
      <c r="E4041">
        <v>2009</v>
      </c>
      <c r="F4041">
        <v>88</v>
      </c>
      <c r="G4041" t="s">
        <v>5544</v>
      </c>
      <c r="H4041" t="s">
        <v>19425</v>
      </c>
      <c r="I4041" s="4">
        <v>5000000</v>
      </c>
      <c r="J4041" s="4">
        <v>143000</v>
      </c>
      <c r="K4041">
        <v>4.0999999999999996</v>
      </c>
      <c r="L4041">
        <v>2.35</v>
      </c>
      <c r="M4041" t="s">
        <v>612</v>
      </c>
      <c r="N4041" t="s">
        <v>19421</v>
      </c>
      <c r="O4041">
        <v>26</v>
      </c>
      <c r="P4041" t="s">
        <v>19422</v>
      </c>
      <c r="Q4041">
        <v>487</v>
      </c>
      <c r="R4041" t="s">
        <v>12154</v>
      </c>
      <c r="S4041">
        <v>298</v>
      </c>
      <c r="T4041" t="s">
        <v>19424</v>
      </c>
      <c r="U4041">
        <v>236</v>
      </c>
      <c r="V4041">
        <v>0</v>
      </c>
      <c r="W4041">
        <v>1495</v>
      </c>
      <c r="X4041">
        <v>0</v>
      </c>
      <c r="Y4041">
        <v>4122</v>
      </c>
      <c r="Z4041">
        <v>63</v>
      </c>
      <c r="AA4041">
        <v>48</v>
      </c>
      <c r="AB4041" t="s">
        <v>19426</v>
      </c>
    </row>
    <row r="4042" spans="1:28" x14ac:dyDescent="0.3">
      <c r="A4042" s="4" t="s">
        <v>19427</v>
      </c>
      <c r="B4042" t="s">
        <v>67</v>
      </c>
      <c r="C4042" t="s">
        <v>68</v>
      </c>
      <c r="D4042" t="s">
        <v>58</v>
      </c>
      <c r="E4042">
        <v>1999</v>
      </c>
      <c r="F4042">
        <v>97</v>
      </c>
      <c r="G4042" t="s">
        <v>2545</v>
      </c>
      <c r="H4042" t="s">
        <v>19429</v>
      </c>
      <c r="I4042" s="4">
        <v>3000000</v>
      </c>
      <c r="J4042" s="4">
        <v>39852</v>
      </c>
      <c r="K4042">
        <v>6.7</v>
      </c>
      <c r="L4042">
        <v>1.85</v>
      </c>
      <c r="M4042" t="s">
        <v>612</v>
      </c>
      <c r="N4042" t="s">
        <v>1789</v>
      </c>
      <c r="O4042">
        <v>700</v>
      </c>
      <c r="P4042" t="s">
        <v>5586</v>
      </c>
      <c r="Q4042">
        <v>599</v>
      </c>
      <c r="R4042" t="s">
        <v>16256</v>
      </c>
      <c r="S4042">
        <v>325</v>
      </c>
      <c r="T4042" t="s">
        <v>19428</v>
      </c>
      <c r="U4042">
        <v>56</v>
      </c>
      <c r="V4042">
        <v>117</v>
      </c>
      <c r="W4042">
        <v>1030</v>
      </c>
      <c r="X4042">
        <v>1</v>
      </c>
      <c r="Y4042">
        <v>1238</v>
      </c>
      <c r="Z4042">
        <v>20</v>
      </c>
      <c r="AA4042">
        <v>25</v>
      </c>
      <c r="AB4042" t="s">
        <v>19430</v>
      </c>
    </row>
    <row r="4043" spans="1:28" x14ac:dyDescent="0.3">
      <c r="A4043" s="4" t="s">
        <v>19431</v>
      </c>
      <c r="B4043" t="s">
        <v>67</v>
      </c>
      <c r="C4043" t="s">
        <v>793</v>
      </c>
      <c r="D4043" t="s">
        <v>58</v>
      </c>
      <c r="E4043">
        <v>2011</v>
      </c>
      <c r="F4043">
        <v>122</v>
      </c>
      <c r="G4043" t="s">
        <v>2700</v>
      </c>
      <c r="H4043" t="s">
        <v>19432</v>
      </c>
      <c r="I4043" s="4">
        <v>3000000</v>
      </c>
      <c r="J4043" s="4">
        <v>22000</v>
      </c>
      <c r="K4043">
        <v>5.8</v>
      </c>
      <c r="L4043">
        <v>2.35</v>
      </c>
      <c r="M4043" t="s">
        <v>612</v>
      </c>
      <c r="N4043" t="s">
        <v>12083</v>
      </c>
      <c r="O4043">
        <v>87</v>
      </c>
      <c r="P4043" t="s">
        <v>3023</v>
      </c>
      <c r="Q4043">
        <v>2000</v>
      </c>
      <c r="R4043" t="s">
        <v>14489</v>
      </c>
      <c r="S4043">
        <v>683</v>
      </c>
      <c r="T4043" t="s">
        <v>7620</v>
      </c>
      <c r="U4043">
        <v>605</v>
      </c>
      <c r="V4043">
        <v>0</v>
      </c>
      <c r="W4043">
        <v>4920</v>
      </c>
      <c r="X4043">
        <v>4</v>
      </c>
      <c r="Y4043">
        <v>30511</v>
      </c>
      <c r="Z4043">
        <v>174</v>
      </c>
      <c r="AA4043">
        <v>226</v>
      </c>
      <c r="AB4043" t="s">
        <v>19433</v>
      </c>
    </row>
    <row r="4044" spans="1:28" x14ac:dyDescent="0.3">
      <c r="A4044" s="4" t="s">
        <v>19436</v>
      </c>
      <c r="B4044" t="s">
        <v>67</v>
      </c>
      <c r="C4044" t="s">
        <v>7979</v>
      </c>
      <c r="D4044" t="s">
        <v>58</v>
      </c>
      <c r="E4044">
        <v>2009</v>
      </c>
      <c r="F4044">
        <v>86</v>
      </c>
      <c r="G4044" t="s">
        <v>19435</v>
      </c>
      <c r="H4044" t="s">
        <v>19438</v>
      </c>
      <c r="I4044" s="4" t="s">
        <v>24161</v>
      </c>
      <c r="J4044" s="4">
        <v>128937</v>
      </c>
      <c r="K4044">
        <v>6.2</v>
      </c>
      <c r="L4044">
        <v>1.85</v>
      </c>
      <c r="M4044" t="s">
        <v>612</v>
      </c>
      <c r="N4044" t="s">
        <v>19434</v>
      </c>
      <c r="O4044">
        <v>0</v>
      </c>
      <c r="P4044" t="s">
        <v>6443</v>
      </c>
      <c r="Q4044">
        <v>767</v>
      </c>
      <c r="R4044" t="s">
        <v>10279</v>
      </c>
      <c r="S4044">
        <v>122</v>
      </c>
      <c r="T4044" t="s">
        <v>19437</v>
      </c>
      <c r="U4044">
        <v>77</v>
      </c>
      <c r="V4044">
        <v>580</v>
      </c>
      <c r="W4044">
        <v>975</v>
      </c>
      <c r="X4044">
        <v>0</v>
      </c>
      <c r="Y4044">
        <v>2437</v>
      </c>
      <c r="Z4044">
        <v>90</v>
      </c>
      <c r="AA4044">
        <v>31</v>
      </c>
      <c r="AB4044" t="s">
        <v>19439</v>
      </c>
    </row>
    <row r="4045" spans="1:28" x14ac:dyDescent="0.3">
      <c r="A4045" s="4" t="s">
        <v>19441</v>
      </c>
      <c r="B4045" t="s">
        <v>67</v>
      </c>
      <c r="C4045" t="s">
        <v>68</v>
      </c>
      <c r="D4045" t="s">
        <v>58</v>
      </c>
      <c r="E4045">
        <v>2015</v>
      </c>
      <c r="F4045">
        <v>83</v>
      </c>
      <c r="G4045" t="s">
        <v>5544</v>
      </c>
      <c r="H4045" t="s">
        <v>19442</v>
      </c>
      <c r="I4045" s="4">
        <v>3000000</v>
      </c>
      <c r="J4045" s="4" t="s">
        <v>24161</v>
      </c>
      <c r="K4045">
        <v>5.3</v>
      </c>
      <c r="L4045" t="s">
        <v>24161</v>
      </c>
      <c r="M4045" t="s">
        <v>612</v>
      </c>
      <c r="N4045" t="s">
        <v>19440</v>
      </c>
      <c r="O4045">
        <v>8</v>
      </c>
      <c r="P4045" t="s">
        <v>1717</v>
      </c>
      <c r="Q4045">
        <v>798</v>
      </c>
      <c r="R4045" t="s">
        <v>9751</v>
      </c>
      <c r="S4045">
        <v>634</v>
      </c>
      <c r="T4045" t="s">
        <v>6856</v>
      </c>
      <c r="U4045">
        <v>617</v>
      </c>
      <c r="V4045">
        <v>0</v>
      </c>
      <c r="W4045">
        <v>4756</v>
      </c>
      <c r="X4045">
        <v>1</v>
      </c>
      <c r="Y4045">
        <v>7358</v>
      </c>
      <c r="Z4045">
        <v>58</v>
      </c>
      <c r="AA4045">
        <v>39</v>
      </c>
      <c r="AB4045" t="s">
        <v>19443</v>
      </c>
    </row>
    <row r="4046" spans="1:28" x14ac:dyDescent="0.3">
      <c r="A4046" s="4" t="s">
        <v>19447</v>
      </c>
      <c r="B4046" t="s">
        <v>67</v>
      </c>
      <c r="C4046" t="s">
        <v>68</v>
      </c>
      <c r="D4046" t="s">
        <v>58</v>
      </c>
      <c r="E4046">
        <v>2005</v>
      </c>
      <c r="F4046">
        <v>80</v>
      </c>
      <c r="G4046" t="s">
        <v>10</v>
      </c>
      <c r="H4046" t="s">
        <v>19449</v>
      </c>
      <c r="I4046" s="4">
        <v>3000000</v>
      </c>
      <c r="J4046" s="4" t="s">
        <v>24161</v>
      </c>
      <c r="K4046">
        <v>3.3</v>
      </c>
      <c r="L4046">
        <v>1.78</v>
      </c>
      <c r="M4046" t="s">
        <v>612</v>
      </c>
      <c r="N4046" t="s">
        <v>19444</v>
      </c>
      <c r="O4046">
        <v>0</v>
      </c>
      <c r="P4046" t="s">
        <v>19446</v>
      </c>
      <c r="Q4046">
        <v>231</v>
      </c>
      <c r="R4046" t="s">
        <v>19445</v>
      </c>
      <c r="S4046">
        <v>27</v>
      </c>
      <c r="T4046" t="s">
        <v>19448</v>
      </c>
      <c r="U4046">
        <v>19</v>
      </c>
      <c r="V4046">
        <v>48</v>
      </c>
      <c r="W4046">
        <v>313</v>
      </c>
      <c r="X4046">
        <v>1</v>
      </c>
      <c r="Y4046">
        <v>1257</v>
      </c>
      <c r="Z4046">
        <v>14</v>
      </c>
      <c r="AA4046">
        <v>24</v>
      </c>
      <c r="AB4046" t="s">
        <v>19450</v>
      </c>
    </row>
    <row r="4047" spans="1:28" x14ac:dyDescent="0.3">
      <c r="A4047" s="4" t="s">
        <v>19452</v>
      </c>
      <c r="B4047" t="s">
        <v>67</v>
      </c>
      <c r="C4047" t="s">
        <v>68</v>
      </c>
      <c r="D4047" t="s">
        <v>58</v>
      </c>
      <c r="E4047">
        <v>2009</v>
      </c>
      <c r="F4047">
        <v>90</v>
      </c>
      <c r="G4047" t="s">
        <v>10</v>
      </c>
      <c r="H4047" t="s">
        <v>19453</v>
      </c>
      <c r="I4047" s="4">
        <v>3000000</v>
      </c>
      <c r="J4047" s="4" t="s">
        <v>24161</v>
      </c>
      <c r="K4047">
        <v>6.2</v>
      </c>
      <c r="L4047">
        <v>1.85</v>
      </c>
      <c r="M4047" t="s">
        <v>69</v>
      </c>
      <c r="N4047" t="s">
        <v>19451</v>
      </c>
      <c r="O4047">
        <v>66</v>
      </c>
      <c r="P4047" t="s">
        <v>4475</v>
      </c>
      <c r="Q4047">
        <v>1000</v>
      </c>
      <c r="R4047" t="s">
        <v>2541</v>
      </c>
      <c r="S4047">
        <v>975</v>
      </c>
      <c r="T4047" t="s">
        <v>14107</v>
      </c>
      <c r="U4047">
        <v>452</v>
      </c>
      <c r="V4047">
        <v>54</v>
      </c>
      <c r="W4047">
        <v>3882</v>
      </c>
      <c r="X4047">
        <v>1</v>
      </c>
      <c r="Y4047">
        <v>62</v>
      </c>
      <c r="Z4047" t="s">
        <v>24161</v>
      </c>
      <c r="AA4047">
        <v>1</v>
      </c>
      <c r="AB4047" t="s">
        <v>19454</v>
      </c>
    </row>
    <row r="4048" spans="1:28" x14ac:dyDescent="0.3">
      <c r="A4048" s="4" t="s">
        <v>19456</v>
      </c>
      <c r="B4048" t="s">
        <v>67</v>
      </c>
      <c r="C4048" t="s">
        <v>68</v>
      </c>
      <c r="D4048" t="s">
        <v>58</v>
      </c>
      <c r="E4048">
        <v>2009</v>
      </c>
      <c r="F4048">
        <v>96</v>
      </c>
      <c r="G4048" t="s">
        <v>19</v>
      </c>
      <c r="H4048" t="s">
        <v>19457</v>
      </c>
      <c r="I4048" s="4">
        <v>3000000</v>
      </c>
      <c r="J4048" s="4">
        <v>5005</v>
      </c>
      <c r="K4048">
        <v>5.9</v>
      </c>
      <c r="L4048" t="s">
        <v>24161</v>
      </c>
      <c r="M4048" t="s">
        <v>612</v>
      </c>
      <c r="N4048" t="s">
        <v>19455</v>
      </c>
      <c r="O4048">
        <v>15</v>
      </c>
      <c r="P4048" t="s">
        <v>958</v>
      </c>
      <c r="Q4048">
        <v>433</v>
      </c>
      <c r="R4048" t="s">
        <v>1219</v>
      </c>
      <c r="S4048">
        <v>396</v>
      </c>
      <c r="T4048" t="s">
        <v>12161</v>
      </c>
      <c r="U4048">
        <v>357</v>
      </c>
      <c r="V4048">
        <v>448</v>
      </c>
      <c r="W4048">
        <v>1929</v>
      </c>
      <c r="X4048">
        <v>2</v>
      </c>
      <c r="Y4048">
        <v>2280</v>
      </c>
      <c r="Z4048">
        <v>21</v>
      </c>
      <c r="AA4048">
        <v>14</v>
      </c>
      <c r="AB4048" t="s">
        <v>19458</v>
      </c>
    </row>
    <row r="4049" spans="1:28" x14ac:dyDescent="0.3">
      <c r="A4049" s="4" t="s">
        <v>19461</v>
      </c>
      <c r="B4049" t="s">
        <v>67</v>
      </c>
      <c r="C4049" t="s">
        <v>16778</v>
      </c>
      <c r="D4049" t="s">
        <v>58</v>
      </c>
      <c r="E4049">
        <v>2013</v>
      </c>
      <c r="F4049">
        <v>85</v>
      </c>
      <c r="G4049" t="s">
        <v>949</v>
      </c>
      <c r="H4049" t="s">
        <v>19463</v>
      </c>
      <c r="I4049" s="4">
        <v>3000000</v>
      </c>
      <c r="J4049" s="4" t="s">
        <v>24161</v>
      </c>
      <c r="K4049">
        <v>5.5</v>
      </c>
      <c r="L4049">
        <v>2.35</v>
      </c>
      <c r="M4049" t="s">
        <v>24161</v>
      </c>
      <c r="N4049" t="s">
        <v>19459</v>
      </c>
      <c r="O4049">
        <v>74</v>
      </c>
      <c r="P4049" t="s">
        <v>8260</v>
      </c>
      <c r="Q4049">
        <v>652</v>
      </c>
      <c r="R4049" t="s">
        <v>19460</v>
      </c>
      <c r="S4049">
        <v>124</v>
      </c>
      <c r="T4049" t="s">
        <v>19462</v>
      </c>
      <c r="U4049">
        <v>47</v>
      </c>
      <c r="V4049">
        <v>433</v>
      </c>
      <c r="W4049">
        <v>844</v>
      </c>
      <c r="X4049">
        <v>3</v>
      </c>
      <c r="Y4049">
        <v>1370</v>
      </c>
      <c r="Z4049">
        <v>9</v>
      </c>
      <c r="AA4049">
        <v>9</v>
      </c>
      <c r="AB4049" t="s">
        <v>19464</v>
      </c>
    </row>
    <row r="4050" spans="1:28" x14ac:dyDescent="0.3">
      <c r="A4050" s="4" t="s">
        <v>19465</v>
      </c>
      <c r="B4050" t="s">
        <v>67</v>
      </c>
      <c r="C4050" t="s">
        <v>68</v>
      </c>
      <c r="D4050" t="s">
        <v>58</v>
      </c>
      <c r="E4050">
        <v>2014</v>
      </c>
      <c r="F4050">
        <v>83</v>
      </c>
      <c r="G4050" t="s">
        <v>10</v>
      </c>
      <c r="H4050" t="s">
        <v>19466</v>
      </c>
      <c r="I4050" s="4" t="s">
        <v>24161</v>
      </c>
      <c r="J4050" s="4" t="s">
        <v>24161</v>
      </c>
      <c r="K4050">
        <v>5.5</v>
      </c>
      <c r="L4050">
        <v>1.85</v>
      </c>
      <c r="M4050" t="s">
        <v>612</v>
      </c>
      <c r="N4050" t="s">
        <v>7877</v>
      </c>
      <c r="O4050">
        <v>136</v>
      </c>
      <c r="P4050" t="s">
        <v>168</v>
      </c>
      <c r="Q4050">
        <v>3000</v>
      </c>
      <c r="R4050" t="s">
        <v>506</v>
      </c>
      <c r="S4050">
        <v>1000</v>
      </c>
      <c r="T4050" t="s">
        <v>649</v>
      </c>
      <c r="U4050">
        <v>975</v>
      </c>
      <c r="V4050">
        <v>0</v>
      </c>
      <c r="W4050">
        <v>7191</v>
      </c>
      <c r="X4050">
        <v>2</v>
      </c>
      <c r="Y4050">
        <v>16987</v>
      </c>
      <c r="Z4050">
        <v>98</v>
      </c>
      <c r="AA4050">
        <v>85</v>
      </c>
      <c r="AB4050" t="s">
        <v>19467</v>
      </c>
    </row>
    <row r="4051" spans="1:28" x14ac:dyDescent="0.3">
      <c r="A4051" s="4" t="s">
        <v>19471</v>
      </c>
      <c r="B4051" t="s">
        <v>67</v>
      </c>
      <c r="C4051" t="s">
        <v>68</v>
      </c>
      <c r="D4051" t="s">
        <v>58</v>
      </c>
      <c r="E4051">
        <v>2013</v>
      </c>
      <c r="F4051">
        <v>80</v>
      </c>
      <c r="G4051" t="s">
        <v>10</v>
      </c>
      <c r="H4051" t="s">
        <v>19473</v>
      </c>
      <c r="I4051" s="4">
        <v>3000000</v>
      </c>
      <c r="J4051" s="4" t="s">
        <v>24161</v>
      </c>
      <c r="K4051">
        <v>2.6</v>
      </c>
      <c r="L4051">
        <v>1.85</v>
      </c>
      <c r="M4051" t="s">
        <v>612</v>
      </c>
      <c r="N4051" t="s">
        <v>19468</v>
      </c>
      <c r="O4051">
        <v>19</v>
      </c>
      <c r="P4051" t="s">
        <v>19470</v>
      </c>
      <c r="Q4051">
        <v>319</v>
      </c>
      <c r="R4051" t="s">
        <v>19469</v>
      </c>
      <c r="S4051">
        <v>302</v>
      </c>
      <c r="T4051" t="s">
        <v>19472</v>
      </c>
      <c r="U4051">
        <v>73</v>
      </c>
      <c r="V4051">
        <v>2000</v>
      </c>
      <c r="W4051">
        <v>845</v>
      </c>
      <c r="X4051">
        <v>0</v>
      </c>
      <c r="Y4051">
        <v>2978</v>
      </c>
      <c r="Z4051">
        <v>29</v>
      </c>
      <c r="AA4051">
        <v>13</v>
      </c>
      <c r="AB4051" t="s">
        <v>19474</v>
      </c>
    </row>
    <row r="4052" spans="1:28" x14ac:dyDescent="0.3">
      <c r="A4052" s="4" t="s">
        <v>19476</v>
      </c>
      <c r="B4052" t="s">
        <v>67</v>
      </c>
      <c r="C4052" t="s">
        <v>68</v>
      </c>
      <c r="D4052" t="s">
        <v>58</v>
      </c>
      <c r="E4052">
        <v>2011</v>
      </c>
      <c r="F4052">
        <v>90</v>
      </c>
      <c r="G4052" t="s">
        <v>3279</v>
      </c>
      <c r="H4052" t="s">
        <v>19478</v>
      </c>
      <c r="I4052" s="4">
        <v>3000000</v>
      </c>
      <c r="J4052" s="4" t="s">
        <v>24161</v>
      </c>
      <c r="K4052">
        <v>5.8</v>
      </c>
      <c r="L4052">
        <v>1.85</v>
      </c>
      <c r="M4052" t="s">
        <v>612</v>
      </c>
      <c r="N4052" t="s">
        <v>6430</v>
      </c>
      <c r="O4052">
        <v>2000</v>
      </c>
      <c r="P4052" t="s">
        <v>6430</v>
      </c>
      <c r="Q4052">
        <v>2000</v>
      </c>
      <c r="R4052" t="s">
        <v>19475</v>
      </c>
      <c r="S4052">
        <v>606</v>
      </c>
      <c r="T4052" t="s">
        <v>19477</v>
      </c>
      <c r="U4052">
        <v>454</v>
      </c>
      <c r="V4052">
        <v>6000</v>
      </c>
      <c r="W4052">
        <v>3666</v>
      </c>
      <c r="X4052">
        <v>3</v>
      </c>
      <c r="Y4052">
        <v>13599</v>
      </c>
      <c r="Z4052">
        <v>23</v>
      </c>
      <c r="AA4052">
        <v>30</v>
      </c>
      <c r="AB4052" t="s">
        <v>19479</v>
      </c>
    </row>
    <row r="4053" spans="1:28" x14ac:dyDescent="0.3">
      <c r="A4053" s="4" t="s">
        <v>19480</v>
      </c>
      <c r="B4053" t="s">
        <v>67</v>
      </c>
      <c r="C4053" t="s">
        <v>68</v>
      </c>
      <c r="D4053" t="s">
        <v>58</v>
      </c>
      <c r="E4053">
        <v>1967</v>
      </c>
      <c r="F4053">
        <v>92</v>
      </c>
      <c r="G4053" t="s">
        <v>1550</v>
      </c>
      <c r="H4053" t="s">
        <v>19482</v>
      </c>
      <c r="I4053" s="4">
        <v>3000000</v>
      </c>
      <c r="J4053" s="4" t="s">
        <v>24161</v>
      </c>
      <c r="K4053">
        <v>7.4</v>
      </c>
      <c r="L4053">
        <v>2.35</v>
      </c>
      <c r="M4053" t="s">
        <v>6035</v>
      </c>
      <c r="N4053" t="s">
        <v>11887</v>
      </c>
      <c r="O4053">
        <v>128</v>
      </c>
      <c r="P4053" t="s">
        <v>10866</v>
      </c>
      <c r="Q4053">
        <v>756</v>
      </c>
      <c r="R4053" t="s">
        <v>6590</v>
      </c>
      <c r="S4053">
        <v>754</v>
      </c>
      <c r="T4053" t="s">
        <v>19481</v>
      </c>
      <c r="U4053">
        <v>480</v>
      </c>
      <c r="V4053">
        <v>3000</v>
      </c>
      <c r="W4053">
        <v>2715</v>
      </c>
      <c r="X4053">
        <v>0</v>
      </c>
      <c r="Y4053">
        <v>13640</v>
      </c>
      <c r="Z4053">
        <v>87</v>
      </c>
      <c r="AA4053">
        <v>128</v>
      </c>
      <c r="AB4053" t="s">
        <v>19483</v>
      </c>
    </row>
    <row r="4054" spans="1:28" x14ac:dyDescent="0.3">
      <c r="A4054" s="4" t="s">
        <v>19486</v>
      </c>
      <c r="B4054" t="s">
        <v>9778</v>
      </c>
      <c r="C4054" t="s">
        <v>7085</v>
      </c>
      <c r="D4054" t="s">
        <v>58</v>
      </c>
      <c r="E4054">
        <v>2009</v>
      </c>
      <c r="F4054">
        <v>100</v>
      </c>
      <c r="G4054" t="s">
        <v>10</v>
      </c>
      <c r="H4054" t="s">
        <v>19488</v>
      </c>
      <c r="I4054" s="4">
        <v>3000000</v>
      </c>
      <c r="J4054" s="4" t="s">
        <v>24161</v>
      </c>
      <c r="K4054">
        <v>5.0999999999999996</v>
      </c>
      <c r="L4054" t="s">
        <v>24161</v>
      </c>
      <c r="M4054" t="s">
        <v>24161</v>
      </c>
      <c r="N4054" t="s">
        <v>19484</v>
      </c>
      <c r="O4054">
        <v>3</v>
      </c>
      <c r="P4054" t="s">
        <v>1284</v>
      </c>
      <c r="Q4054">
        <v>1000</v>
      </c>
      <c r="R4054" t="s">
        <v>19485</v>
      </c>
      <c r="S4054">
        <v>810</v>
      </c>
      <c r="T4054" t="s">
        <v>19487</v>
      </c>
      <c r="U4054">
        <v>382</v>
      </c>
      <c r="V4054">
        <v>32</v>
      </c>
      <c r="W4054">
        <v>2890</v>
      </c>
      <c r="X4054">
        <v>0</v>
      </c>
      <c r="Y4054">
        <v>118</v>
      </c>
      <c r="Z4054">
        <v>2</v>
      </c>
      <c r="AA4054">
        <v>1</v>
      </c>
      <c r="AB4054" t="s">
        <v>19489</v>
      </c>
    </row>
    <row r="4055" spans="1:28" x14ac:dyDescent="0.3">
      <c r="A4055" s="4" t="s">
        <v>19492</v>
      </c>
      <c r="B4055" t="s">
        <v>67</v>
      </c>
      <c r="C4055" t="s">
        <v>68</v>
      </c>
      <c r="D4055" t="s">
        <v>58</v>
      </c>
      <c r="E4055">
        <v>2013</v>
      </c>
      <c r="F4055">
        <v>88</v>
      </c>
      <c r="G4055" t="s">
        <v>8</v>
      </c>
      <c r="H4055" t="s">
        <v>19493</v>
      </c>
      <c r="I4055" s="4">
        <v>800000</v>
      </c>
      <c r="J4055" s="4" t="s">
        <v>24161</v>
      </c>
      <c r="K4055">
        <v>5.2</v>
      </c>
      <c r="L4055">
        <v>2.35</v>
      </c>
      <c r="M4055" t="s">
        <v>24161</v>
      </c>
      <c r="N4055" t="s">
        <v>19490</v>
      </c>
      <c r="O4055">
        <v>8</v>
      </c>
      <c r="P4055" t="s">
        <v>5731</v>
      </c>
      <c r="Q4055">
        <v>2000</v>
      </c>
      <c r="R4055" t="s">
        <v>19491</v>
      </c>
      <c r="S4055">
        <v>715</v>
      </c>
      <c r="T4055" t="s">
        <v>12932</v>
      </c>
      <c r="U4055">
        <v>471</v>
      </c>
      <c r="V4055">
        <v>406</v>
      </c>
      <c r="W4055">
        <v>4469</v>
      </c>
      <c r="X4055">
        <v>0</v>
      </c>
      <c r="Y4055">
        <v>704</v>
      </c>
      <c r="Z4055">
        <v>17</v>
      </c>
      <c r="AA4055">
        <v>9</v>
      </c>
      <c r="AB4055" t="s">
        <v>19494</v>
      </c>
    </row>
    <row r="4056" spans="1:28" x14ac:dyDescent="0.3">
      <c r="A4056" s="4" t="s">
        <v>19496</v>
      </c>
      <c r="B4056" t="s">
        <v>67</v>
      </c>
      <c r="C4056" t="s">
        <v>68</v>
      </c>
      <c r="D4056" t="s">
        <v>24161</v>
      </c>
      <c r="E4056">
        <v>2014</v>
      </c>
      <c r="F4056">
        <v>95</v>
      </c>
      <c r="G4056" t="s">
        <v>6131</v>
      </c>
      <c r="H4056" t="s">
        <v>19498</v>
      </c>
      <c r="I4056" s="4">
        <v>3000000</v>
      </c>
      <c r="J4056" s="4" t="s">
        <v>24161</v>
      </c>
      <c r="K4056">
        <v>4.8</v>
      </c>
      <c r="L4056" t="s">
        <v>24161</v>
      </c>
      <c r="M4056" t="s">
        <v>612</v>
      </c>
      <c r="N4056" t="s">
        <v>19495</v>
      </c>
      <c r="O4056">
        <v>39</v>
      </c>
      <c r="P4056" t="s">
        <v>13902</v>
      </c>
      <c r="Q4056">
        <v>1000</v>
      </c>
      <c r="R4056" t="s">
        <v>6403</v>
      </c>
      <c r="S4056">
        <v>747</v>
      </c>
      <c r="T4056" t="s">
        <v>19497</v>
      </c>
      <c r="U4056">
        <v>375</v>
      </c>
      <c r="V4056">
        <v>395</v>
      </c>
      <c r="W4056">
        <v>3024</v>
      </c>
      <c r="X4056">
        <v>2</v>
      </c>
      <c r="Y4056">
        <v>976</v>
      </c>
      <c r="Z4056">
        <v>7</v>
      </c>
      <c r="AA4056">
        <v>15</v>
      </c>
      <c r="AB4056" t="s">
        <v>19499</v>
      </c>
    </row>
    <row r="4057" spans="1:28" x14ac:dyDescent="0.3">
      <c r="A4057" s="4" t="s">
        <v>19502</v>
      </c>
      <c r="B4057" t="s">
        <v>67</v>
      </c>
      <c r="C4057" t="s">
        <v>68</v>
      </c>
      <c r="D4057" t="s">
        <v>58</v>
      </c>
      <c r="E4057">
        <v>2015</v>
      </c>
      <c r="F4057">
        <v>82</v>
      </c>
      <c r="G4057" t="s">
        <v>8</v>
      </c>
      <c r="H4057" t="s">
        <v>19504</v>
      </c>
      <c r="I4057" s="4">
        <v>3000000</v>
      </c>
      <c r="J4057" s="4" t="s">
        <v>24161</v>
      </c>
      <c r="K4057">
        <v>3.9</v>
      </c>
      <c r="L4057" t="s">
        <v>24161</v>
      </c>
      <c r="M4057" t="s">
        <v>612</v>
      </c>
      <c r="N4057" t="s">
        <v>19500</v>
      </c>
      <c r="O4057">
        <v>9</v>
      </c>
      <c r="P4057" t="s">
        <v>3025</v>
      </c>
      <c r="Q4057">
        <v>904</v>
      </c>
      <c r="R4057" t="s">
        <v>19501</v>
      </c>
      <c r="S4057">
        <v>779</v>
      </c>
      <c r="T4057" t="s">
        <v>19503</v>
      </c>
      <c r="U4057">
        <v>648</v>
      </c>
      <c r="V4057">
        <v>398</v>
      </c>
      <c r="W4057">
        <v>4092</v>
      </c>
      <c r="X4057">
        <v>4</v>
      </c>
      <c r="Y4057">
        <v>520</v>
      </c>
      <c r="Z4057">
        <v>6</v>
      </c>
      <c r="AA4057">
        <v>8</v>
      </c>
      <c r="AB4057" t="s">
        <v>19505</v>
      </c>
    </row>
    <row r="4058" spans="1:28" x14ac:dyDescent="0.3">
      <c r="A4058" s="4" t="s">
        <v>19509</v>
      </c>
      <c r="B4058" t="s">
        <v>67</v>
      </c>
      <c r="C4058" t="s">
        <v>7085</v>
      </c>
      <c r="D4058" t="s">
        <v>58</v>
      </c>
      <c r="E4058">
        <v>1988</v>
      </c>
      <c r="F4058">
        <v>97</v>
      </c>
      <c r="G4058" t="s">
        <v>19508</v>
      </c>
      <c r="H4058" t="s">
        <v>19511</v>
      </c>
      <c r="I4058" s="4">
        <v>3000000</v>
      </c>
      <c r="J4058" s="4" t="s">
        <v>24161</v>
      </c>
      <c r="K4058">
        <v>6.2</v>
      </c>
      <c r="L4058">
        <v>1.85</v>
      </c>
      <c r="M4058" t="s">
        <v>24161</v>
      </c>
      <c r="N4058" t="s">
        <v>19506</v>
      </c>
      <c r="O4058">
        <v>96</v>
      </c>
      <c r="P4058" t="s">
        <v>13867</v>
      </c>
      <c r="Q4058">
        <v>201</v>
      </c>
      <c r="R4058" t="s">
        <v>19507</v>
      </c>
      <c r="S4058">
        <v>39</v>
      </c>
      <c r="T4058" t="s">
        <v>19510</v>
      </c>
      <c r="U4058">
        <v>37</v>
      </c>
      <c r="V4058">
        <v>37</v>
      </c>
      <c r="W4058">
        <v>277</v>
      </c>
      <c r="X4058">
        <v>1</v>
      </c>
      <c r="Y4058">
        <v>240</v>
      </c>
      <c r="Z4058">
        <v>9</v>
      </c>
      <c r="AA4058">
        <v>9</v>
      </c>
      <c r="AB4058" t="s">
        <v>19512</v>
      </c>
    </row>
    <row r="4059" spans="1:28" x14ac:dyDescent="0.3">
      <c r="A4059" s="4" t="s">
        <v>19515</v>
      </c>
      <c r="B4059" t="s">
        <v>67</v>
      </c>
      <c r="C4059" t="s">
        <v>68</v>
      </c>
      <c r="D4059" t="s">
        <v>58</v>
      </c>
      <c r="E4059">
        <v>2009</v>
      </c>
      <c r="F4059">
        <v>94</v>
      </c>
      <c r="G4059" t="s">
        <v>19514</v>
      </c>
      <c r="H4059" t="s">
        <v>19516</v>
      </c>
      <c r="I4059" s="4">
        <v>3000000</v>
      </c>
      <c r="J4059" s="4" t="s">
        <v>24161</v>
      </c>
      <c r="K4059">
        <v>6.2</v>
      </c>
      <c r="L4059">
        <v>1.78</v>
      </c>
      <c r="M4059" t="s">
        <v>612</v>
      </c>
      <c r="N4059" t="s">
        <v>19513</v>
      </c>
      <c r="O4059">
        <v>0</v>
      </c>
      <c r="P4059" t="s">
        <v>3210</v>
      </c>
      <c r="Q4059">
        <v>854</v>
      </c>
      <c r="R4059" t="s">
        <v>1344</v>
      </c>
      <c r="S4059">
        <v>602</v>
      </c>
      <c r="T4059" t="s">
        <v>11828</v>
      </c>
      <c r="U4059">
        <v>356</v>
      </c>
      <c r="V4059">
        <v>229</v>
      </c>
      <c r="W4059">
        <v>1989</v>
      </c>
      <c r="X4059">
        <v>3</v>
      </c>
      <c r="Y4059">
        <v>706</v>
      </c>
      <c r="Z4059">
        <v>11</v>
      </c>
      <c r="AA4059">
        <v>14</v>
      </c>
      <c r="AB4059" t="s">
        <v>19517</v>
      </c>
    </row>
    <row r="4060" spans="1:28" x14ac:dyDescent="0.3">
      <c r="A4060" s="4" t="s">
        <v>19520</v>
      </c>
      <c r="B4060" t="s">
        <v>67</v>
      </c>
      <c r="C4060" t="s">
        <v>68</v>
      </c>
      <c r="D4060" t="s">
        <v>58</v>
      </c>
      <c r="E4060">
        <v>2010</v>
      </c>
      <c r="F4060">
        <v>95</v>
      </c>
      <c r="G4060" t="s">
        <v>1437</v>
      </c>
      <c r="H4060" t="s">
        <v>19521</v>
      </c>
      <c r="I4060" s="4" t="s">
        <v>24161</v>
      </c>
      <c r="J4060" s="4" t="s">
        <v>24161</v>
      </c>
      <c r="K4060">
        <v>5.9</v>
      </c>
      <c r="L4060">
        <v>1.85</v>
      </c>
      <c r="M4060" t="s">
        <v>612</v>
      </c>
      <c r="N4060" t="s">
        <v>19518</v>
      </c>
      <c r="O4060">
        <v>7</v>
      </c>
      <c r="P4060" t="s">
        <v>261</v>
      </c>
      <c r="Q4060">
        <v>2000</v>
      </c>
      <c r="R4060" t="s">
        <v>19519</v>
      </c>
      <c r="S4060">
        <v>536</v>
      </c>
      <c r="T4060" t="s">
        <v>5855</v>
      </c>
      <c r="U4060">
        <v>463</v>
      </c>
      <c r="V4060">
        <v>480</v>
      </c>
      <c r="W4060">
        <v>3648</v>
      </c>
      <c r="X4060">
        <v>2</v>
      </c>
      <c r="Y4060">
        <v>3443</v>
      </c>
      <c r="Z4060">
        <v>34</v>
      </c>
      <c r="AA4060">
        <v>20</v>
      </c>
      <c r="AB4060" t="s">
        <v>19522</v>
      </c>
    </row>
    <row r="4061" spans="1:28" x14ac:dyDescent="0.3">
      <c r="A4061" s="4" t="s">
        <v>19524</v>
      </c>
      <c r="B4061" t="s">
        <v>14454</v>
      </c>
      <c r="C4061" t="s">
        <v>16778</v>
      </c>
      <c r="D4061" t="s">
        <v>58</v>
      </c>
      <c r="E4061">
        <v>1998</v>
      </c>
      <c r="F4061">
        <v>113</v>
      </c>
      <c r="G4061" t="s">
        <v>19</v>
      </c>
      <c r="H4061" t="s">
        <v>19526</v>
      </c>
      <c r="I4061" s="4">
        <v>2900000</v>
      </c>
      <c r="J4061" s="4">
        <v>5595428</v>
      </c>
      <c r="K4061">
        <v>8</v>
      </c>
      <c r="L4061">
        <v>2.35</v>
      </c>
      <c r="M4061" t="s">
        <v>612</v>
      </c>
      <c r="N4061" t="s">
        <v>4391</v>
      </c>
      <c r="O4061">
        <v>179</v>
      </c>
      <c r="P4061" t="s">
        <v>18745</v>
      </c>
      <c r="Q4061">
        <v>119</v>
      </c>
      <c r="R4061" t="s">
        <v>19523</v>
      </c>
      <c r="S4061">
        <v>14</v>
      </c>
      <c r="T4061" t="s">
        <v>19525</v>
      </c>
      <c r="U4061">
        <v>11</v>
      </c>
      <c r="V4061">
        <v>0</v>
      </c>
      <c r="W4061">
        <v>167</v>
      </c>
      <c r="X4061">
        <v>0</v>
      </c>
      <c r="Y4061">
        <v>28951</v>
      </c>
      <c r="Z4061">
        <v>71</v>
      </c>
      <c r="AA4061">
        <v>257</v>
      </c>
      <c r="AB4061" t="s">
        <v>19527</v>
      </c>
    </row>
    <row r="4062" spans="1:28" x14ac:dyDescent="0.3">
      <c r="A4062" s="4" t="s">
        <v>19529</v>
      </c>
      <c r="B4062" t="s">
        <v>67</v>
      </c>
      <c r="C4062" t="s">
        <v>68</v>
      </c>
      <c r="D4062" t="s">
        <v>58</v>
      </c>
      <c r="E4062">
        <v>1961</v>
      </c>
      <c r="F4062">
        <v>136</v>
      </c>
      <c r="G4062" t="s">
        <v>2545</v>
      </c>
      <c r="H4062" t="s">
        <v>19530</v>
      </c>
      <c r="I4062" s="4">
        <v>2900000</v>
      </c>
      <c r="J4062" s="4" t="s">
        <v>24161</v>
      </c>
      <c r="K4062">
        <v>7.3</v>
      </c>
      <c r="L4062">
        <v>2.35</v>
      </c>
      <c r="M4062" t="s">
        <v>6035</v>
      </c>
      <c r="N4062" t="s">
        <v>19083</v>
      </c>
      <c r="O4062">
        <v>964</v>
      </c>
      <c r="P4062" t="s">
        <v>4933</v>
      </c>
      <c r="Q4062">
        <v>931</v>
      </c>
      <c r="R4062" t="s">
        <v>19528</v>
      </c>
      <c r="S4062">
        <v>416</v>
      </c>
      <c r="T4062" t="s">
        <v>18713</v>
      </c>
      <c r="U4062">
        <v>248</v>
      </c>
      <c r="V4062">
        <v>612</v>
      </c>
      <c r="W4062">
        <v>2167</v>
      </c>
      <c r="X4062">
        <v>2</v>
      </c>
      <c r="Y4062">
        <v>4313</v>
      </c>
      <c r="Z4062">
        <v>21</v>
      </c>
      <c r="AA4062">
        <v>40</v>
      </c>
      <c r="AB4062" t="s">
        <v>19531</v>
      </c>
    </row>
    <row r="4063" spans="1:28" x14ac:dyDescent="0.3">
      <c r="A4063" s="4" t="s">
        <v>19534</v>
      </c>
      <c r="B4063" t="s">
        <v>67</v>
      </c>
      <c r="C4063" t="s">
        <v>68</v>
      </c>
      <c r="D4063" t="s">
        <v>58</v>
      </c>
      <c r="E4063">
        <v>2015</v>
      </c>
      <c r="F4063">
        <v>80</v>
      </c>
      <c r="G4063" t="s">
        <v>4562</v>
      </c>
      <c r="H4063" t="s">
        <v>19536</v>
      </c>
      <c r="I4063" s="4">
        <v>3000000</v>
      </c>
      <c r="J4063" s="4" t="s">
        <v>24161</v>
      </c>
      <c r="K4063">
        <v>4.9000000000000004</v>
      </c>
      <c r="L4063" t="s">
        <v>24161</v>
      </c>
      <c r="M4063" t="s">
        <v>24161</v>
      </c>
      <c r="N4063" t="s">
        <v>19532</v>
      </c>
      <c r="O4063">
        <v>81</v>
      </c>
      <c r="P4063" t="s">
        <v>19533</v>
      </c>
      <c r="Q4063">
        <v>640</v>
      </c>
      <c r="R4063" t="s">
        <v>2788</v>
      </c>
      <c r="S4063">
        <v>277</v>
      </c>
      <c r="T4063" t="s">
        <v>19535</v>
      </c>
      <c r="U4063">
        <v>214</v>
      </c>
      <c r="V4063">
        <v>968</v>
      </c>
      <c r="W4063">
        <v>1517</v>
      </c>
      <c r="X4063">
        <v>1</v>
      </c>
      <c r="Y4063">
        <v>2425</v>
      </c>
      <c r="Z4063">
        <v>28</v>
      </c>
      <c r="AA4063">
        <v>31</v>
      </c>
      <c r="AB4063" t="s">
        <v>19537</v>
      </c>
    </row>
    <row r="4064" spans="1:28" x14ac:dyDescent="0.3">
      <c r="A4064" s="4" t="s">
        <v>19539</v>
      </c>
      <c r="B4064" t="s">
        <v>67</v>
      </c>
      <c r="C4064" t="s">
        <v>68</v>
      </c>
      <c r="D4064" t="s">
        <v>58</v>
      </c>
      <c r="E4064">
        <v>2005</v>
      </c>
      <c r="F4064">
        <v>105</v>
      </c>
      <c r="G4064" t="s">
        <v>1700</v>
      </c>
      <c r="H4064" t="s">
        <v>19540</v>
      </c>
      <c r="I4064" s="4">
        <v>1500000</v>
      </c>
      <c r="J4064" s="4">
        <v>3123749</v>
      </c>
      <c r="K4064">
        <v>6.5</v>
      </c>
      <c r="L4064">
        <v>1.85</v>
      </c>
      <c r="M4064" t="s">
        <v>612</v>
      </c>
      <c r="N4064" t="s">
        <v>19538</v>
      </c>
      <c r="O4064">
        <v>39</v>
      </c>
      <c r="P4064" t="s">
        <v>4091</v>
      </c>
      <c r="Q4064">
        <v>267</v>
      </c>
      <c r="R4064" t="s">
        <v>6053</v>
      </c>
      <c r="S4064">
        <v>225</v>
      </c>
      <c r="T4064" t="s">
        <v>18775</v>
      </c>
      <c r="U4064">
        <v>183</v>
      </c>
      <c r="V4064">
        <v>88</v>
      </c>
      <c r="W4064">
        <v>1231</v>
      </c>
      <c r="X4064">
        <v>8</v>
      </c>
      <c r="Y4064">
        <v>746</v>
      </c>
      <c r="Z4064">
        <v>35</v>
      </c>
      <c r="AA4064">
        <v>27</v>
      </c>
      <c r="AB4064" t="s">
        <v>19541</v>
      </c>
    </row>
    <row r="4065" spans="1:28" x14ac:dyDescent="0.3">
      <c r="A4065" s="4" t="s">
        <v>19544</v>
      </c>
      <c r="B4065" t="s">
        <v>67</v>
      </c>
      <c r="C4065" t="s">
        <v>68</v>
      </c>
      <c r="D4065" t="s">
        <v>58</v>
      </c>
      <c r="E4065">
        <v>2014</v>
      </c>
      <c r="F4065">
        <v>90</v>
      </c>
      <c r="G4065" t="s">
        <v>6131</v>
      </c>
      <c r="H4065" t="s">
        <v>19546</v>
      </c>
      <c r="I4065" s="4">
        <v>3000000</v>
      </c>
      <c r="J4065" s="4" t="s">
        <v>24161</v>
      </c>
      <c r="K4065">
        <v>4.3</v>
      </c>
      <c r="L4065" t="s">
        <v>24161</v>
      </c>
      <c r="M4065" t="s">
        <v>24161</v>
      </c>
      <c r="N4065" t="s">
        <v>13734</v>
      </c>
      <c r="O4065">
        <v>35</v>
      </c>
      <c r="P4065" t="s">
        <v>19543</v>
      </c>
      <c r="Q4065">
        <v>216</v>
      </c>
      <c r="R4065" t="s">
        <v>19542</v>
      </c>
      <c r="S4065">
        <v>158</v>
      </c>
      <c r="T4065" t="s">
        <v>19545</v>
      </c>
      <c r="U4065">
        <v>21</v>
      </c>
      <c r="V4065">
        <v>421</v>
      </c>
      <c r="W4065">
        <v>423</v>
      </c>
      <c r="X4065">
        <v>0</v>
      </c>
      <c r="Y4065">
        <v>2157</v>
      </c>
      <c r="Z4065">
        <v>30</v>
      </c>
      <c r="AA4065">
        <v>15</v>
      </c>
      <c r="AB4065" t="s">
        <v>19547</v>
      </c>
    </row>
    <row r="4066" spans="1:28" x14ac:dyDescent="0.3">
      <c r="A4066" s="4" t="s">
        <v>19550</v>
      </c>
      <c r="B4066" t="s">
        <v>67</v>
      </c>
      <c r="C4066" t="s">
        <v>68</v>
      </c>
      <c r="D4066" t="s">
        <v>58</v>
      </c>
      <c r="E4066">
        <v>2010</v>
      </c>
      <c r="F4066">
        <v>93</v>
      </c>
      <c r="G4066" t="s">
        <v>18</v>
      </c>
      <c r="H4066" t="s">
        <v>19552</v>
      </c>
      <c r="I4066" s="4">
        <v>3000000</v>
      </c>
      <c r="J4066" s="4">
        <v>100675</v>
      </c>
      <c r="K4066">
        <v>6.4</v>
      </c>
      <c r="L4066" t="s">
        <v>24161</v>
      </c>
      <c r="M4066" t="s">
        <v>69</v>
      </c>
      <c r="N4066" t="s">
        <v>19548</v>
      </c>
      <c r="O4066">
        <v>4</v>
      </c>
      <c r="P4066" t="s">
        <v>19549</v>
      </c>
      <c r="Q4066">
        <v>875</v>
      </c>
      <c r="R4066" t="s">
        <v>5082</v>
      </c>
      <c r="S4066">
        <v>412</v>
      </c>
      <c r="T4066" t="s">
        <v>19551</v>
      </c>
      <c r="U4066">
        <v>394</v>
      </c>
      <c r="V4066">
        <v>0</v>
      </c>
      <c r="W4066">
        <v>2305</v>
      </c>
      <c r="X4066">
        <v>0</v>
      </c>
      <c r="Y4066">
        <v>5695</v>
      </c>
      <c r="Z4066">
        <v>73</v>
      </c>
      <c r="AA4066">
        <v>23</v>
      </c>
      <c r="AB4066" t="s">
        <v>19553</v>
      </c>
    </row>
    <row r="4067" spans="1:28" x14ac:dyDescent="0.3">
      <c r="A4067" s="4" t="s">
        <v>19554</v>
      </c>
      <c r="B4067" t="s">
        <v>1486</v>
      </c>
      <c r="C4067" t="s">
        <v>1487</v>
      </c>
      <c r="D4067" t="s">
        <v>58</v>
      </c>
      <c r="E4067">
        <v>2003</v>
      </c>
      <c r="F4067">
        <v>89</v>
      </c>
      <c r="G4067" t="s">
        <v>23</v>
      </c>
      <c r="H4067" t="s">
        <v>19556</v>
      </c>
      <c r="I4067" s="4">
        <v>2200000</v>
      </c>
      <c r="J4067" s="4">
        <v>3645438</v>
      </c>
      <c r="K4067">
        <v>6.8</v>
      </c>
      <c r="L4067">
        <v>2.35</v>
      </c>
      <c r="M4067" t="s">
        <v>5613</v>
      </c>
      <c r="N4067" t="s">
        <v>7473</v>
      </c>
      <c r="O4067">
        <v>192</v>
      </c>
      <c r="P4067" t="s">
        <v>1651</v>
      </c>
      <c r="Q4067">
        <v>447</v>
      </c>
      <c r="R4067" t="s">
        <v>15764</v>
      </c>
      <c r="S4067">
        <v>236</v>
      </c>
      <c r="T4067" t="s">
        <v>19555</v>
      </c>
      <c r="U4067">
        <v>142</v>
      </c>
      <c r="V4067">
        <v>0</v>
      </c>
      <c r="W4067">
        <v>923</v>
      </c>
      <c r="X4067">
        <v>1</v>
      </c>
      <c r="Y4067">
        <v>55040</v>
      </c>
      <c r="Z4067">
        <v>251</v>
      </c>
      <c r="AA4067">
        <v>539</v>
      </c>
      <c r="AB4067" t="s">
        <v>19557</v>
      </c>
    </row>
    <row r="4068" spans="1:28" x14ac:dyDescent="0.3">
      <c r="A4068" s="4" t="s">
        <v>19561</v>
      </c>
      <c r="B4068" t="s">
        <v>67</v>
      </c>
      <c r="C4068" t="s">
        <v>397</v>
      </c>
      <c r="D4068" t="s">
        <v>58</v>
      </c>
      <c r="E4068">
        <v>2010</v>
      </c>
      <c r="F4068">
        <v>90</v>
      </c>
      <c r="G4068" t="s">
        <v>7492</v>
      </c>
      <c r="H4068" t="s">
        <v>19563</v>
      </c>
      <c r="I4068" s="4" t="s">
        <v>24161</v>
      </c>
      <c r="J4068" s="4" t="s">
        <v>24161</v>
      </c>
      <c r="K4068">
        <v>6.1</v>
      </c>
      <c r="L4068">
        <v>1.85</v>
      </c>
      <c r="M4068" t="s">
        <v>69</v>
      </c>
      <c r="N4068" t="s">
        <v>19558</v>
      </c>
      <c r="O4068">
        <v>18</v>
      </c>
      <c r="P4068" t="s">
        <v>19560</v>
      </c>
      <c r="Q4068">
        <v>130</v>
      </c>
      <c r="R4068" t="s">
        <v>19559</v>
      </c>
      <c r="S4068">
        <v>96</v>
      </c>
      <c r="T4068" t="s">
        <v>19562</v>
      </c>
      <c r="U4068">
        <v>39</v>
      </c>
      <c r="V4068">
        <v>0</v>
      </c>
      <c r="W4068">
        <v>362</v>
      </c>
      <c r="X4068">
        <v>1</v>
      </c>
      <c r="Y4068">
        <v>4173</v>
      </c>
      <c r="Z4068">
        <v>57</v>
      </c>
      <c r="AA4068">
        <v>32</v>
      </c>
      <c r="AB4068" t="s">
        <v>19564</v>
      </c>
    </row>
    <row r="4069" spans="1:28" x14ac:dyDescent="0.3">
      <c r="A4069" s="4" t="s">
        <v>19567</v>
      </c>
      <c r="B4069" t="s">
        <v>67</v>
      </c>
      <c r="C4069" t="s">
        <v>68</v>
      </c>
      <c r="D4069" t="s">
        <v>58</v>
      </c>
      <c r="E4069">
        <v>2015</v>
      </c>
      <c r="F4069">
        <v>89</v>
      </c>
      <c r="G4069" t="s">
        <v>4909</v>
      </c>
      <c r="H4069" t="s">
        <v>19569</v>
      </c>
      <c r="I4069" s="4">
        <v>3000000</v>
      </c>
      <c r="J4069" s="4" t="s">
        <v>24161</v>
      </c>
      <c r="K4069">
        <v>4</v>
      </c>
      <c r="L4069">
        <v>2.35</v>
      </c>
      <c r="M4069" t="s">
        <v>612</v>
      </c>
      <c r="N4069" t="s">
        <v>19565</v>
      </c>
      <c r="O4069">
        <v>6</v>
      </c>
      <c r="P4069" t="s">
        <v>15707</v>
      </c>
      <c r="Q4069">
        <v>679</v>
      </c>
      <c r="R4069" t="s">
        <v>19566</v>
      </c>
      <c r="S4069">
        <v>234</v>
      </c>
      <c r="T4069" t="s">
        <v>19568</v>
      </c>
      <c r="U4069">
        <v>29</v>
      </c>
      <c r="V4069">
        <v>369</v>
      </c>
      <c r="W4069">
        <v>964</v>
      </c>
      <c r="X4069">
        <v>0</v>
      </c>
      <c r="Y4069">
        <v>859</v>
      </c>
      <c r="Z4069">
        <v>14</v>
      </c>
      <c r="AA4069">
        <v>17</v>
      </c>
      <c r="AB4069" t="s">
        <v>19570</v>
      </c>
    </row>
    <row r="4070" spans="1:28" x14ac:dyDescent="0.3">
      <c r="A4070" s="4" t="s">
        <v>19573</v>
      </c>
      <c r="B4070" t="s">
        <v>67</v>
      </c>
      <c r="C4070" t="s">
        <v>68</v>
      </c>
      <c r="D4070" t="s">
        <v>58</v>
      </c>
      <c r="E4070">
        <v>2005</v>
      </c>
      <c r="F4070">
        <v>116</v>
      </c>
      <c r="G4070" t="s">
        <v>5579</v>
      </c>
      <c r="H4070" t="s">
        <v>19575</v>
      </c>
      <c r="I4070" s="4">
        <v>8000000</v>
      </c>
      <c r="J4070" s="4">
        <v>22201636</v>
      </c>
      <c r="K4070">
        <v>7.4</v>
      </c>
      <c r="L4070">
        <v>1.85</v>
      </c>
      <c r="M4070" t="s">
        <v>612</v>
      </c>
      <c r="N4070" t="s">
        <v>13041</v>
      </c>
      <c r="O4070">
        <v>153</v>
      </c>
      <c r="P4070" t="s">
        <v>19572</v>
      </c>
      <c r="Q4070">
        <v>275</v>
      </c>
      <c r="R4070" t="s">
        <v>19571</v>
      </c>
      <c r="S4070">
        <v>247</v>
      </c>
      <c r="T4070" t="s">
        <v>19574</v>
      </c>
      <c r="U4070">
        <v>165</v>
      </c>
      <c r="V4070">
        <v>0</v>
      </c>
      <c r="W4070">
        <v>727</v>
      </c>
      <c r="X4070">
        <v>1</v>
      </c>
      <c r="Y4070">
        <v>33567</v>
      </c>
      <c r="Z4070">
        <v>159</v>
      </c>
      <c r="AA4070">
        <v>206</v>
      </c>
      <c r="AB4070" t="s">
        <v>19576</v>
      </c>
    </row>
    <row r="4071" spans="1:28" x14ac:dyDescent="0.3">
      <c r="A4071" s="4" t="s">
        <v>19579</v>
      </c>
      <c r="B4071" t="s">
        <v>67</v>
      </c>
      <c r="C4071" t="s">
        <v>68</v>
      </c>
      <c r="D4071" t="s">
        <v>24160</v>
      </c>
      <c r="E4071">
        <v>1959</v>
      </c>
      <c r="F4071">
        <v>120</v>
      </c>
      <c r="G4071" t="s">
        <v>6542</v>
      </c>
      <c r="H4071" t="s">
        <v>19581</v>
      </c>
      <c r="I4071" s="4">
        <v>2883848</v>
      </c>
      <c r="J4071" s="4">
        <v>25000000</v>
      </c>
      <c r="K4071">
        <v>8.3000000000000007</v>
      </c>
      <c r="L4071">
        <v>1.66</v>
      </c>
      <c r="M4071" t="s">
        <v>4835</v>
      </c>
      <c r="N4071" t="s">
        <v>18386</v>
      </c>
      <c r="O4071">
        <v>0</v>
      </c>
      <c r="P4071" t="s">
        <v>19578</v>
      </c>
      <c r="Q4071">
        <v>105</v>
      </c>
      <c r="R4071" t="s">
        <v>19577</v>
      </c>
      <c r="S4071">
        <v>103</v>
      </c>
      <c r="T4071" t="s">
        <v>19580</v>
      </c>
      <c r="U4071">
        <v>102</v>
      </c>
      <c r="V4071">
        <v>10000</v>
      </c>
      <c r="W4071">
        <v>527</v>
      </c>
      <c r="X4071">
        <v>2</v>
      </c>
      <c r="Y4071">
        <v>175196</v>
      </c>
      <c r="Z4071">
        <v>181</v>
      </c>
      <c r="AA4071">
        <v>350</v>
      </c>
      <c r="AB4071" t="s">
        <v>19582</v>
      </c>
    </row>
    <row r="4072" spans="1:28" x14ac:dyDescent="0.3">
      <c r="A4072" s="4" t="s">
        <v>19585</v>
      </c>
      <c r="B4072" t="s">
        <v>67</v>
      </c>
      <c r="C4072" t="s">
        <v>68</v>
      </c>
      <c r="D4072" t="s">
        <v>58</v>
      </c>
      <c r="E4072">
        <v>1988</v>
      </c>
      <c r="F4072">
        <v>88</v>
      </c>
      <c r="G4072" t="s">
        <v>23</v>
      </c>
      <c r="H4072" t="s">
        <v>19587</v>
      </c>
      <c r="I4072" s="4">
        <v>2800000</v>
      </c>
      <c r="J4072" s="4">
        <v>19170001</v>
      </c>
      <c r="K4072">
        <v>5.3</v>
      </c>
      <c r="L4072">
        <v>1.85</v>
      </c>
      <c r="M4072" t="s">
        <v>612</v>
      </c>
      <c r="N4072" t="s">
        <v>19583</v>
      </c>
      <c r="O4072">
        <v>152</v>
      </c>
      <c r="P4072" t="s">
        <v>13443</v>
      </c>
      <c r="Q4072">
        <v>935</v>
      </c>
      <c r="R4072" t="s">
        <v>19584</v>
      </c>
      <c r="S4072">
        <v>448</v>
      </c>
      <c r="T4072" t="s">
        <v>19586</v>
      </c>
      <c r="U4072">
        <v>181</v>
      </c>
      <c r="V4072">
        <v>0</v>
      </c>
      <c r="W4072">
        <v>1855</v>
      </c>
      <c r="X4072">
        <v>0</v>
      </c>
      <c r="Y4072">
        <v>21359</v>
      </c>
      <c r="Z4072">
        <v>110</v>
      </c>
      <c r="AA4072">
        <v>270</v>
      </c>
      <c r="AB4072" t="s">
        <v>19588</v>
      </c>
    </row>
    <row r="4073" spans="1:28" x14ac:dyDescent="0.3">
      <c r="A4073" s="4" t="s">
        <v>19591</v>
      </c>
      <c r="B4073" t="s">
        <v>67</v>
      </c>
      <c r="C4073" t="s">
        <v>68</v>
      </c>
      <c r="D4073" t="s">
        <v>24160</v>
      </c>
      <c r="E4073">
        <v>1939</v>
      </c>
      <c r="F4073">
        <v>102</v>
      </c>
      <c r="G4073" t="s">
        <v>9773</v>
      </c>
      <c r="H4073" t="s">
        <v>19593</v>
      </c>
      <c r="I4073" s="4">
        <v>2800000</v>
      </c>
      <c r="J4073" s="4">
        <v>22202612</v>
      </c>
      <c r="K4073">
        <v>8.1</v>
      </c>
      <c r="L4073">
        <v>1.37</v>
      </c>
      <c r="M4073" t="s">
        <v>15882</v>
      </c>
      <c r="N4073" t="s">
        <v>18709</v>
      </c>
      <c r="O4073">
        <v>149</v>
      </c>
      <c r="P4073" t="s">
        <v>19590</v>
      </c>
      <c r="Q4073">
        <v>695</v>
      </c>
      <c r="R4073" t="s">
        <v>19589</v>
      </c>
      <c r="S4073">
        <v>421</v>
      </c>
      <c r="T4073" t="s">
        <v>19592</v>
      </c>
      <c r="U4073">
        <v>357</v>
      </c>
      <c r="V4073">
        <v>14000</v>
      </c>
      <c r="W4073">
        <v>2509</v>
      </c>
      <c r="X4073">
        <v>3</v>
      </c>
      <c r="Y4073">
        <v>291875</v>
      </c>
      <c r="Z4073">
        <v>213</v>
      </c>
      <c r="AA4073">
        <v>533</v>
      </c>
      <c r="AB4073" t="s">
        <v>19594</v>
      </c>
    </row>
    <row r="4074" spans="1:28" x14ac:dyDescent="0.3">
      <c r="A4074" s="4" t="s">
        <v>19595</v>
      </c>
      <c r="B4074" t="s">
        <v>67</v>
      </c>
      <c r="C4074" t="s">
        <v>68</v>
      </c>
      <c r="D4074" t="s">
        <v>24160</v>
      </c>
      <c r="E4074">
        <v>1974</v>
      </c>
      <c r="F4074">
        <v>106</v>
      </c>
      <c r="G4074" t="s">
        <v>10</v>
      </c>
      <c r="H4074" t="s">
        <v>19596</v>
      </c>
      <c r="I4074" s="4">
        <v>2800000</v>
      </c>
      <c r="J4074" s="4">
        <v>86300000</v>
      </c>
      <c r="K4074">
        <v>8</v>
      </c>
      <c r="L4074">
        <v>1.85</v>
      </c>
      <c r="M4074" t="s">
        <v>122</v>
      </c>
      <c r="N4074" t="s">
        <v>10306</v>
      </c>
      <c r="O4074">
        <v>0</v>
      </c>
      <c r="P4074" t="s">
        <v>5797</v>
      </c>
      <c r="Q4074">
        <v>1000</v>
      </c>
      <c r="R4074" t="s">
        <v>3297</v>
      </c>
      <c r="S4074">
        <v>595</v>
      </c>
      <c r="T4074" t="s">
        <v>10620</v>
      </c>
      <c r="U4074">
        <v>481</v>
      </c>
      <c r="V4074">
        <v>14000</v>
      </c>
      <c r="W4074">
        <v>2703</v>
      </c>
      <c r="X4074">
        <v>0</v>
      </c>
      <c r="Y4074">
        <v>112671</v>
      </c>
      <c r="Z4074">
        <v>129</v>
      </c>
      <c r="AA4074">
        <v>315</v>
      </c>
      <c r="AB4074" t="s">
        <v>19597</v>
      </c>
    </row>
    <row r="4075" spans="1:28" x14ac:dyDescent="0.3">
      <c r="A4075" s="4" t="s">
        <v>19598</v>
      </c>
      <c r="B4075" t="s">
        <v>67</v>
      </c>
      <c r="C4075" t="s">
        <v>68</v>
      </c>
      <c r="D4075" t="s">
        <v>58</v>
      </c>
      <c r="E4075">
        <v>2007</v>
      </c>
      <c r="F4075">
        <v>95</v>
      </c>
      <c r="G4075" t="s">
        <v>23</v>
      </c>
      <c r="H4075" t="s">
        <v>19600</v>
      </c>
      <c r="I4075" s="4">
        <v>2000000</v>
      </c>
      <c r="J4075" s="4">
        <v>952620</v>
      </c>
      <c r="K4075">
        <v>5.7</v>
      </c>
      <c r="L4075">
        <v>1.85</v>
      </c>
      <c r="M4075" t="s">
        <v>612</v>
      </c>
      <c r="N4075" t="s">
        <v>2513</v>
      </c>
      <c r="O4075">
        <v>0</v>
      </c>
      <c r="P4075" t="s">
        <v>5066</v>
      </c>
      <c r="Q4075">
        <v>569</v>
      </c>
      <c r="R4075" t="s">
        <v>4508</v>
      </c>
      <c r="S4075">
        <v>529</v>
      </c>
      <c r="T4075" t="s">
        <v>19599</v>
      </c>
      <c r="U4075">
        <v>192</v>
      </c>
      <c r="V4075">
        <v>0</v>
      </c>
      <c r="W4075">
        <v>1797</v>
      </c>
      <c r="X4075">
        <v>0</v>
      </c>
      <c r="Y4075">
        <v>40800</v>
      </c>
      <c r="Z4075">
        <v>280</v>
      </c>
      <c r="AA4075">
        <v>332</v>
      </c>
      <c r="AB4075" t="s">
        <v>19601</v>
      </c>
    </row>
    <row r="4076" spans="1:28" x14ac:dyDescent="0.3">
      <c r="A4076" s="4" t="s">
        <v>19604</v>
      </c>
      <c r="B4076" t="s">
        <v>5611</v>
      </c>
      <c r="C4076" t="s">
        <v>5612</v>
      </c>
      <c r="D4076" t="s">
        <v>58</v>
      </c>
      <c r="E4076">
        <v>2006</v>
      </c>
      <c r="F4076">
        <v>144</v>
      </c>
      <c r="G4076" t="s">
        <v>1437</v>
      </c>
      <c r="H4076" t="s">
        <v>19605</v>
      </c>
      <c r="I4076" s="4">
        <v>120000000</v>
      </c>
      <c r="J4076" s="4" t="s">
        <v>24161</v>
      </c>
      <c r="K4076">
        <v>8.1999999999999993</v>
      </c>
      <c r="L4076">
        <v>2.35</v>
      </c>
      <c r="M4076" t="s">
        <v>69</v>
      </c>
      <c r="N4076" t="s">
        <v>19602</v>
      </c>
      <c r="O4076">
        <v>124</v>
      </c>
      <c r="P4076" t="s">
        <v>18309</v>
      </c>
      <c r="Q4076">
        <v>464</v>
      </c>
      <c r="R4076" t="s">
        <v>19603</v>
      </c>
      <c r="S4076">
        <v>426</v>
      </c>
      <c r="T4076" t="s">
        <v>15842</v>
      </c>
      <c r="U4076">
        <v>327</v>
      </c>
      <c r="V4076">
        <v>349</v>
      </c>
      <c r="W4076">
        <v>1761</v>
      </c>
      <c r="X4076">
        <v>0</v>
      </c>
      <c r="Y4076">
        <v>27569</v>
      </c>
      <c r="Z4076">
        <v>15</v>
      </c>
      <c r="AA4076">
        <v>106</v>
      </c>
      <c r="AB4076" t="s">
        <v>19606</v>
      </c>
    </row>
    <row r="4077" spans="1:28" x14ac:dyDescent="0.3">
      <c r="A4077" s="4" t="s">
        <v>19609</v>
      </c>
      <c r="B4077" t="s">
        <v>67</v>
      </c>
      <c r="C4077" t="s">
        <v>68</v>
      </c>
      <c r="D4077" t="s">
        <v>58</v>
      </c>
      <c r="E4077">
        <v>1997</v>
      </c>
      <c r="F4077">
        <v>113</v>
      </c>
      <c r="G4077" t="s">
        <v>19</v>
      </c>
      <c r="H4077" t="s">
        <v>19611</v>
      </c>
      <c r="I4077" s="4">
        <v>2700000</v>
      </c>
      <c r="J4077" s="4">
        <v>9054736</v>
      </c>
      <c r="K4077">
        <v>7.1</v>
      </c>
      <c r="L4077">
        <v>1.66</v>
      </c>
      <c r="M4077" t="s">
        <v>612</v>
      </c>
      <c r="N4077" t="s">
        <v>19607</v>
      </c>
      <c r="O4077">
        <v>9</v>
      </c>
      <c r="P4077" t="s">
        <v>1388</v>
      </c>
      <c r="Q4077">
        <v>402</v>
      </c>
      <c r="R4077" t="s">
        <v>19608</v>
      </c>
      <c r="S4077">
        <v>222</v>
      </c>
      <c r="T4077" t="s">
        <v>19610</v>
      </c>
      <c r="U4077">
        <v>42</v>
      </c>
      <c r="V4077">
        <v>381</v>
      </c>
      <c r="W4077">
        <v>787</v>
      </c>
      <c r="X4077">
        <v>1</v>
      </c>
      <c r="Y4077">
        <v>5744</v>
      </c>
      <c r="Z4077">
        <v>61</v>
      </c>
      <c r="AA4077">
        <v>57</v>
      </c>
      <c r="AB4077" t="s">
        <v>19612</v>
      </c>
    </row>
    <row r="4078" spans="1:28" x14ac:dyDescent="0.3">
      <c r="A4078" s="4" t="s">
        <v>19615</v>
      </c>
      <c r="B4078" t="s">
        <v>67</v>
      </c>
      <c r="C4078" t="s">
        <v>68</v>
      </c>
      <c r="D4078" t="s">
        <v>58</v>
      </c>
      <c r="E4078">
        <v>1979</v>
      </c>
      <c r="F4078">
        <v>118</v>
      </c>
      <c r="G4078" t="s">
        <v>19614</v>
      </c>
      <c r="H4078" t="s">
        <v>19617</v>
      </c>
      <c r="I4078" s="4">
        <v>2700000</v>
      </c>
      <c r="J4078" s="4" t="s">
        <v>24161</v>
      </c>
      <c r="K4078">
        <v>7.4</v>
      </c>
      <c r="L4078">
        <v>1.85</v>
      </c>
      <c r="M4078" t="s">
        <v>304</v>
      </c>
      <c r="N4078" t="s">
        <v>14307</v>
      </c>
      <c r="O4078">
        <v>19</v>
      </c>
      <c r="P4078" t="s">
        <v>10620</v>
      </c>
      <c r="Q4078">
        <v>481</v>
      </c>
      <c r="R4078" t="s">
        <v>19613</v>
      </c>
      <c r="S4078">
        <v>81</v>
      </c>
      <c r="T4078" t="s">
        <v>19616</v>
      </c>
      <c r="U4078">
        <v>48</v>
      </c>
      <c r="V4078">
        <v>0</v>
      </c>
      <c r="W4078">
        <v>681</v>
      </c>
      <c r="X4078">
        <v>0</v>
      </c>
      <c r="Y4078">
        <v>8856</v>
      </c>
      <c r="Z4078">
        <v>33</v>
      </c>
      <c r="AA4078">
        <v>90</v>
      </c>
      <c r="AB4078" t="s">
        <v>19618</v>
      </c>
    </row>
    <row r="4079" spans="1:28" x14ac:dyDescent="0.3">
      <c r="A4079" s="4" t="s">
        <v>19622</v>
      </c>
      <c r="B4079" t="s">
        <v>19625</v>
      </c>
      <c r="C4079" t="s">
        <v>295</v>
      </c>
      <c r="D4079" t="s">
        <v>58</v>
      </c>
      <c r="E4079">
        <v>2015</v>
      </c>
      <c r="F4079">
        <v>141</v>
      </c>
      <c r="G4079" t="s">
        <v>9</v>
      </c>
      <c r="H4079" t="s">
        <v>24161</v>
      </c>
      <c r="I4079" s="4">
        <v>3000000</v>
      </c>
      <c r="J4079" s="4" t="s">
        <v>24161</v>
      </c>
      <c r="K4079">
        <v>6.6</v>
      </c>
      <c r="L4079" t="s">
        <v>24161</v>
      </c>
      <c r="M4079" t="s">
        <v>24161</v>
      </c>
      <c r="N4079" t="s">
        <v>19619</v>
      </c>
      <c r="O4079">
        <v>2</v>
      </c>
      <c r="P4079" t="s">
        <v>19621</v>
      </c>
      <c r="Q4079">
        <v>258</v>
      </c>
      <c r="R4079" t="s">
        <v>19620</v>
      </c>
      <c r="S4079">
        <v>85</v>
      </c>
      <c r="T4079" t="s">
        <v>19623</v>
      </c>
      <c r="U4079">
        <v>32</v>
      </c>
      <c r="V4079">
        <v>50</v>
      </c>
      <c r="W4079">
        <v>434</v>
      </c>
      <c r="X4079">
        <v>2</v>
      </c>
      <c r="Y4079">
        <v>745</v>
      </c>
      <c r="Z4079">
        <v>1</v>
      </c>
      <c r="AA4079">
        <v>8</v>
      </c>
      <c r="AB4079" t="s">
        <v>19624</v>
      </c>
    </row>
    <row r="4080" spans="1:28" x14ac:dyDescent="0.3">
      <c r="A4080" s="4" t="s">
        <v>19629</v>
      </c>
      <c r="B4080" t="s">
        <v>15723</v>
      </c>
      <c r="C4080" t="s">
        <v>7703</v>
      </c>
      <c r="D4080" t="s">
        <v>58</v>
      </c>
      <c r="E4080">
        <v>2008</v>
      </c>
      <c r="F4080">
        <v>90</v>
      </c>
      <c r="G4080" t="s">
        <v>19628</v>
      </c>
      <c r="H4080" t="s">
        <v>19631</v>
      </c>
      <c r="I4080" s="4" t="s">
        <v>24161</v>
      </c>
      <c r="J4080" s="4" t="s">
        <v>24161</v>
      </c>
      <c r="K4080">
        <v>5.7</v>
      </c>
      <c r="L4080">
        <v>1.85</v>
      </c>
      <c r="M4080" t="s">
        <v>4835</v>
      </c>
      <c r="N4080" t="s">
        <v>19626</v>
      </c>
      <c r="O4080">
        <v>0</v>
      </c>
      <c r="P4080" t="s">
        <v>10279</v>
      </c>
      <c r="Q4080">
        <v>122</v>
      </c>
      <c r="R4080" t="s">
        <v>19627</v>
      </c>
      <c r="S4080">
        <v>33</v>
      </c>
      <c r="T4080" t="s">
        <v>19630</v>
      </c>
      <c r="U4080">
        <v>13</v>
      </c>
      <c r="V4080">
        <v>77</v>
      </c>
      <c r="W4080">
        <v>197</v>
      </c>
      <c r="X4080">
        <v>0</v>
      </c>
      <c r="Y4080">
        <v>1828</v>
      </c>
      <c r="Z4080">
        <v>2</v>
      </c>
      <c r="AA4080">
        <v>6</v>
      </c>
      <c r="AB4080" t="s">
        <v>19632</v>
      </c>
    </row>
    <row r="4081" spans="1:28" x14ac:dyDescent="0.3">
      <c r="A4081" s="4" t="s">
        <v>19634</v>
      </c>
      <c r="B4081" t="s">
        <v>67</v>
      </c>
      <c r="C4081" t="s">
        <v>68</v>
      </c>
      <c r="D4081" t="s">
        <v>58</v>
      </c>
      <c r="E4081">
        <v>1963</v>
      </c>
      <c r="F4081">
        <v>109</v>
      </c>
      <c r="G4081" t="s">
        <v>11620</v>
      </c>
      <c r="H4081" t="s">
        <v>19635</v>
      </c>
      <c r="I4081" s="4">
        <v>2686585</v>
      </c>
      <c r="J4081" s="4" t="s">
        <v>24161</v>
      </c>
      <c r="K4081">
        <v>6.9</v>
      </c>
      <c r="L4081">
        <v>1.85</v>
      </c>
      <c r="M4081" t="s">
        <v>4835</v>
      </c>
      <c r="N4081" t="s">
        <v>19045</v>
      </c>
      <c r="O4081">
        <v>673</v>
      </c>
      <c r="P4081" t="s">
        <v>10866</v>
      </c>
      <c r="Q4081">
        <v>756</v>
      </c>
      <c r="R4081" t="s">
        <v>19633</v>
      </c>
      <c r="S4081">
        <v>370</v>
      </c>
      <c r="T4081" t="s">
        <v>12357</v>
      </c>
      <c r="U4081">
        <v>359</v>
      </c>
      <c r="V4081">
        <v>573</v>
      </c>
      <c r="W4081">
        <v>1949</v>
      </c>
      <c r="X4081">
        <v>1</v>
      </c>
      <c r="Y4081">
        <v>5786</v>
      </c>
      <c r="Z4081">
        <v>27</v>
      </c>
      <c r="AA4081">
        <v>65</v>
      </c>
      <c r="AB4081" t="s">
        <v>19636</v>
      </c>
    </row>
    <row r="4082" spans="1:28" x14ac:dyDescent="0.3">
      <c r="A4082" s="4" t="s">
        <v>19640</v>
      </c>
      <c r="B4082" t="s">
        <v>10470</v>
      </c>
      <c r="C4082" t="s">
        <v>10471</v>
      </c>
      <c r="D4082" t="s">
        <v>58</v>
      </c>
      <c r="E4082">
        <v>1996</v>
      </c>
      <c r="F4082">
        <v>95</v>
      </c>
      <c r="G4082" t="s">
        <v>2545</v>
      </c>
      <c r="H4082" t="s">
        <v>19642</v>
      </c>
      <c r="I4082" s="4">
        <v>2650000</v>
      </c>
      <c r="J4082" s="4" t="s">
        <v>24161</v>
      </c>
      <c r="K4082">
        <v>7</v>
      </c>
      <c r="L4082">
        <v>1.85</v>
      </c>
      <c r="M4082" t="s">
        <v>24161</v>
      </c>
      <c r="N4082" t="s">
        <v>19637</v>
      </c>
      <c r="O4082">
        <v>53</v>
      </c>
      <c r="P4082" t="s">
        <v>19639</v>
      </c>
      <c r="Q4082">
        <v>20</v>
      </c>
      <c r="R4082" t="s">
        <v>19638</v>
      </c>
      <c r="S4082">
        <v>3</v>
      </c>
      <c r="T4082" t="s">
        <v>19641</v>
      </c>
      <c r="U4082">
        <v>2</v>
      </c>
      <c r="V4082">
        <v>121</v>
      </c>
      <c r="W4082">
        <v>25</v>
      </c>
      <c r="X4082">
        <v>0</v>
      </c>
      <c r="Y4082">
        <v>1470</v>
      </c>
      <c r="Z4082">
        <v>19</v>
      </c>
      <c r="AA4082">
        <v>5</v>
      </c>
      <c r="AB4082" t="s">
        <v>19643</v>
      </c>
    </row>
    <row r="4083" spans="1:28" x14ac:dyDescent="0.3">
      <c r="A4083" s="4" t="s">
        <v>19646</v>
      </c>
      <c r="B4083" t="s">
        <v>67</v>
      </c>
      <c r="C4083" t="s">
        <v>68</v>
      </c>
      <c r="D4083" t="s">
        <v>24160</v>
      </c>
      <c r="E4083">
        <v>1943</v>
      </c>
      <c r="F4083">
        <v>122</v>
      </c>
      <c r="G4083" t="s">
        <v>19645</v>
      </c>
      <c r="H4083" t="s">
        <v>19648</v>
      </c>
      <c r="I4083" s="4">
        <v>2627000</v>
      </c>
      <c r="J4083" s="4" t="s">
        <v>24161</v>
      </c>
      <c r="K4083">
        <v>7</v>
      </c>
      <c r="L4083">
        <v>1.37</v>
      </c>
      <c r="M4083" t="s">
        <v>15882</v>
      </c>
      <c r="N4083" t="s">
        <v>18709</v>
      </c>
      <c r="O4083">
        <v>149</v>
      </c>
      <c r="P4083" t="s">
        <v>15486</v>
      </c>
      <c r="Q4083">
        <v>760</v>
      </c>
      <c r="R4083" t="s">
        <v>19644</v>
      </c>
      <c r="S4083">
        <v>675</v>
      </c>
      <c r="T4083" t="s">
        <v>19647</v>
      </c>
      <c r="U4083">
        <v>315</v>
      </c>
      <c r="V4083">
        <v>116</v>
      </c>
      <c r="W4083">
        <v>2555</v>
      </c>
      <c r="X4083">
        <v>0</v>
      </c>
      <c r="Y4083">
        <v>1553</v>
      </c>
      <c r="Z4083">
        <v>9</v>
      </c>
      <c r="AA4083">
        <v>27</v>
      </c>
      <c r="AB4083" t="s">
        <v>19649</v>
      </c>
    </row>
    <row r="4084" spans="1:28" x14ac:dyDescent="0.3">
      <c r="A4084" s="4" t="s">
        <v>19650</v>
      </c>
      <c r="B4084" t="s">
        <v>67</v>
      </c>
      <c r="C4084" t="s">
        <v>68</v>
      </c>
      <c r="D4084" t="s">
        <v>58</v>
      </c>
      <c r="E4084">
        <v>1974</v>
      </c>
      <c r="F4084">
        <v>93</v>
      </c>
      <c r="G4084" t="s">
        <v>4493</v>
      </c>
      <c r="H4084" t="s">
        <v>19651</v>
      </c>
      <c r="I4084" s="4">
        <v>2600000</v>
      </c>
      <c r="J4084" s="4">
        <v>119500000</v>
      </c>
      <c r="K4084">
        <v>7.8</v>
      </c>
      <c r="L4084">
        <v>2.35</v>
      </c>
      <c r="M4084" t="s">
        <v>612</v>
      </c>
      <c r="N4084" t="s">
        <v>10306</v>
      </c>
      <c r="O4084">
        <v>0</v>
      </c>
      <c r="P4084" t="s">
        <v>5797</v>
      </c>
      <c r="Q4084">
        <v>1000</v>
      </c>
      <c r="R4084" t="s">
        <v>18009</v>
      </c>
      <c r="S4084">
        <v>1000</v>
      </c>
      <c r="T4084" t="s">
        <v>4118</v>
      </c>
      <c r="U4084">
        <v>628</v>
      </c>
      <c r="V4084">
        <v>12000</v>
      </c>
      <c r="W4084">
        <v>4701</v>
      </c>
      <c r="X4084">
        <v>0</v>
      </c>
      <c r="Y4084">
        <v>95294</v>
      </c>
      <c r="Z4084">
        <v>121</v>
      </c>
      <c r="AA4084">
        <v>363</v>
      </c>
      <c r="AB4084" t="s">
        <v>19652</v>
      </c>
    </row>
    <row r="4085" spans="1:28" x14ac:dyDescent="0.3">
      <c r="A4085" s="4" t="s">
        <v>19655</v>
      </c>
      <c r="B4085" t="s">
        <v>67</v>
      </c>
      <c r="C4085" t="s">
        <v>68</v>
      </c>
      <c r="D4085" t="s">
        <v>58</v>
      </c>
      <c r="E4085">
        <v>1984</v>
      </c>
      <c r="F4085">
        <v>97</v>
      </c>
      <c r="G4085" t="s">
        <v>5544</v>
      </c>
      <c r="H4085" t="s">
        <v>19657</v>
      </c>
      <c r="I4085" s="4">
        <v>1800000</v>
      </c>
      <c r="J4085" s="4">
        <v>32600000</v>
      </c>
      <c r="K4085">
        <v>5.9</v>
      </c>
      <c r="L4085">
        <v>1.85</v>
      </c>
      <c r="M4085" t="s">
        <v>612</v>
      </c>
      <c r="N4085" t="s">
        <v>14913</v>
      </c>
      <c r="O4085">
        <v>17</v>
      </c>
      <c r="P4085" t="s">
        <v>19654</v>
      </c>
      <c r="Q4085">
        <v>158</v>
      </c>
      <c r="R4085" t="s">
        <v>19653</v>
      </c>
      <c r="S4085">
        <v>84</v>
      </c>
      <c r="T4085" t="s">
        <v>19656</v>
      </c>
      <c r="U4085">
        <v>74</v>
      </c>
      <c r="V4085">
        <v>0</v>
      </c>
      <c r="W4085">
        <v>467</v>
      </c>
      <c r="X4085">
        <v>0</v>
      </c>
      <c r="Y4085">
        <v>29488</v>
      </c>
      <c r="Z4085">
        <v>166</v>
      </c>
      <c r="AA4085">
        <v>326</v>
      </c>
      <c r="AB4085" t="s">
        <v>19658</v>
      </c>
    </row>
    <row r="4086" spans="1:28" x14ac:dyDescent="0.3">
      <c r="A4086" s="4" t="s">
        <v>19662</v>
      </c>
      <c r="B4086" t="s">
        <v>13563</v>
      </c>
      <c r="C4086" t="s">
        <v>13564</v>
      </c>
      <c r="D4086" t="s">
        <v>24160</v>
      </c>
      <c r="E4086">
        <v>2013</v>
      </c>
      <c r="F4086">
        <v>82</v>
      </c>
      <c r="G4086" t="s">
        <v>19</v>
      </c>
      <c r="H4086" t="s">
        <v>19664</v>
      </c>
      <c r="I4086" s="4" t="s">
        <v>24161</v>
      </c>
      <c r="J4086" s="4">
        <v>3826455</v>
      </c>
      <c r="K4086">
        <v>7.4</v>
      </c>
      <c r="L4086">
        <v>1.33</v>
      </c>
      <c r="M4086" t="s">
        <v>69</v>
      </c>
      <c r="N4086" t="s">
        <v>19659</v>
      </c>
      <c r="O4086">
        <v>84</v>
      </c>
      <c r="P4086" t="s">
        <v>19661</v>
      </c>
      <c r="Q4086">
        <v>88</v>
      </c>
      <c r="R4086" t="s">
        <v>19660</v>
      </c>
      <c r="S4086">
        <v>64</v>
      </c>
      <c r="T4086" t="s">
        <v>19663</v>
      </c>
      <c r="U4086">
        <v>46</v>
      </c>
      <c r="V4086">
        <v>17000</v>
      </c>
      <c r="W4086">
        <v>205</v>
      </c>
      <c r="X4086">
        <v>1</v>
      </c>
      <c r="Y4086">
        <v>34643</v>
      </c>
      <c r="Z4086">
        <v>269</v>
      </c>
      <c r="AA4086">
        <v>123</v>
      </c>
      <c r="AB4086" t="s">
        <v>19665</v>
      </c>
    </row>
    <row r="4087" spans="1:28" x14ac:dyDescent="0.3">
      <c r="A4087" s="4" t="s">
        <v>19666</v>
      </c>
      <c r="B4087" t="s">
        <v>67</v>
      </c>
      <c r="C4087" t="s">
        <v>86</v>
      </c>
      <c r="D4087" t="s">
        <v>58</v>
      </c>
      <c r="E4087">
        <v>1987</v>
      </c>
      <c r="F4087">
        <v>140</v>
      </c>
      <c r="G4087" t="s">
        <v>241</v>
      </c>
      <c r="H4087" t="s">
        <v>19667</v>
      </c>
      <c r="I4087" s="4">
        <v>2600000</v>
      </c>
      <c r="J4087" s="4">
        <v>3130592</v>
      </c>
      <c r="K4087">
        <v>7.8</v>
      </c>
      <c r="L4087">
        <v>1.66</v>
      </c>
      <c r="M4087" t="s">
        <v>612</v>
      </c>
      <c r="N4087" t="s">
        <v>12527</v>
      </c>
      <c r="O4087">
        <v>133</v>
      </c>
      <c r="P4087" t="s">
        <v>5146</v>
      </c>
      <c r="Q4087">
        <v>443</v>
      </c>
      <c r="R4087" t="s">
        <v>15605</v>
      </c>
      <c r="S4087">
        <v>249</v>
      </c>
      <c r="T4087" t="s">
        <v>8018</v>
      </c>
      <c r="U4087">
        <v>239</v>
      </c>
      <c r="V4087">
        <v>963</v>
      </c>
      <c r="W4087">
        <v>1269</v>
      </c>
      <c r="X4087">
        <v>1</v>
      </c>
      <c r="Y4087">
        <v>10755</v>
      </c>
      <c r="Z4087">
        <v>29</v>
      </c>
      <c r="AA4087">
        <v>69</v>
      </c>
      <c r="AB4087" t="s">
        <v>19668</v>
      </c>
    </row>
    <row r="4088" spans="1:28" x14ac:dyDescent="0.3">
      <c r="A4088" s="4" t="s">
        <v>19671</v>
      </c>
      <c r="B4088" t="s">
        <v>67</v>
      </c>
      <c r="C4088" t="s">
        <v>68</v>
      </c>
      <c r="D4088" t="s">
        <v>58</v>
      </c>
      <c r="E4088">
        <v>2006</v>
      </c>
      <c r="F4088">
        <v>86</v>
      </c>
      <c r="G4088" t="s">
        <v>3923</v>
      </c>
      <c r="H4088" t="s">
        <v>19672</v>
      </c>
      <c r="I4088" s="4">
        <v>2800000</v>
      </c>
      <c r="J4088" s="4">
        <v>475000</v>
      </c>
      <c r="K4088">
        <v>6</v>
      </c>
      <c r="L4088" t="s">
        <v>24161</v>
      </c>
      <c r="M4088" t="s">
        <v>612</v>
      </c>
      <c r="N4088" t="s">
        <v>19669</v>
      </c>
      <c r="O4088">
        <v>3</v>
      </c>
      <c r="P4088" t="s">
        <v>651</v>
      </c>
      <c r="Q4088">
        <v>833</v>
      </c>
      <c r="R4088" t="s">
        <v>19670</v>
      </c>
      <c r="S4088">
        <v>549</v>
      </c>
      <c r="T4088" t="s">
        <v>4750</v>
      </c>
      <c r="U4088">
        <v>327</v>
      </c>
      <c r="V4088">
        <v>323</v>
      </c>
      <c r="W4088">
        <v>2753</v>
      </c>
      <c r="X4088">
        <v>2</v>
      </c>
      <c r="Y4088">
        <v>6930</v>
      </c>
      <c r="Z4088">
        <v>20</v>
      </c>
      <c r="AA4088">
        <v>53</v>
      </c>
      <c r="AB4088" t="s">
        <v>19673</v>
      </c>
    </row>
    <row r="4089" spans="1:28" x14ac:dyDescent="0.3">
      <c r="A4089" s="4" t="s">
        <v>19678</v>
      </c>
      <c r="B4089" t="s">
        <v>67</v>
      </c>
      <c r="C4089" t="s">
        <v>68</v>
      </c>
      <c r="D4089" t="s">
        <v>58</v>
      </c>
      <c r="E4089">
        <v>2004</v>
      </c>
      <c r="F4089">
        <v>105</v>
      </c>
      <c r="G4089" t="s">
        <v>19676</v>
      </c>
      <c r="H4089" t="s">
        <v>19680</v>
      </c>
      <c r="I4089" s="4" t="s">
        <v>24161</v>
      </c>
      <c r="J4089" s="4">
        <v>2276368</v>
      </c>
      <c r="K4089">
        <v>7.9</v>
      </c>
      <c r="L4089" t="s">
        <v>24161</v>
      </c>
      <c r="M4089" t="s">
        <v>69</v>
      </c>
      <c r="N4089" t="s">
        <v>19674</v>
      </c>
      <c r="O4089">
        <v>147</v>
      </c>
      <c r="P4089" t="s">
        <v>19677</v>
      </c>
      <c r="Q4089">
        <v>52</v>
      </c>
      <c r="R4089" t="s">
        <v>19675</v>
      </c>
      <c r="S4089">
        <v>52</v>
      </c>
      <c r="T4089" t="s">
        <v>19679</v>
      </c>
      <c r="U4089">
        <v>28</v>
      </c>
      <c r="V4089">
        <v>0</v>
      </c>
      <c r="W4089">
        <v>179</v>
      </c>
      <c r="X4089">
        <v>1</v>
      </c>
      <c r="Y4089">
        <v>3849</v>
      </c>
      <c r="Z4089">
        <v>74</v>
      </c>
      <c r="AA4089">
        <v>37</v>
      </c>
      <c r="AB4089" t="s">
        <v>19681</v>
      </c>
    </row>
    <row r="4090" spans="1:28" x14ac:dyDescent="0.3">
      <c r="A4090" s="4" t="s">
        <v>19684</v>
      </c>
      <c r="B4090" t="s">
        <v>2794</v>
      </c>
      <c r="C4090" t="s">
        <v>3583</v>
      </c>
      <c r="D4090" t="s">
        <v>58</v>
      </c>
      <c r="E4090">
        <v>2007</v>
      </c>
      <c r="F4090">
        <v>66</v>
      </c>
      <c r="G4090" t="s">
        <v>4286</v>
      </c>
      <c r="H4090" t="s">
        <v>19686</v>
      </c>
      <c r="I4090" s="4">
        <v>2600000</v>
      </c>
      <c r="J4090" s="4">
        <v>38108</v>
      </c>
      <c r="K4090">
        <v>7.2</v>
      </c>
      <c r="L4090">
        <v>1.85</v>
      </c>
      <c r="M4090" t="s">
        <v>612</v>
      </c>
      <c r="N4090" t="s">
        <v>19682</v>
      </c>
      <c r="O4090">
        <v>76</v>
      </c>
      <c r="P4090" t="s">
        <v>19683</v>
      </c>
      <c r="Q4090">
        <v>123</v>
      </c>
      <c r="R4090" t="s">
        <v>19682</v>
      </c>
      <c r="S4090">
        <v>76</v>
      </c>
      <c r="T4090" t="s">
        <v>19685</v>
      </c>
      <c r="U4090">
        <v>36</v>
      </c>
      <c r="V4090">
        <v>0</v>
      </c>
      <c r="W4090">
        <v>239</v>
      </c>
      <c r="X4090">
        <v>0</v>
      </c>
      <c r="Y4090">
        <v>40878</v>
      </c>
      <c r="Z4090">
        <v>173</v>
      </c>
      <c r="AA4090">
        <v>124</v>
      </c>
      <c r="AB4090" t="s">
        <v>19687</v>
      </c>
    </row>
    <row r="4091" spans="1:28" x14ac:dyDescent="0.3">
      <c r="A4091" s="4" t="s">
        <v>19690</v>
      </c>
      <c r="B4091" t="s">
        <v>1965</v>
      </c>
      <c r="C4091" t="s">
        <v>918</v>
      </c>
      <c r="D4091" t="s">
        <v>58</v>
      </c>
      <c r="E4091">
        <v>2009</v>
      </c>
      <c r="F4091">
        <v>99</v>
      </c>
      <c r="G4091" t="s">
        <v>1649</v>
      </c>
      <c r="H4091" t="s">
        <v>15106</v>
      </c>
      <c r="I4091" s="4">
        <v>15000000</v>
      </c>
      <c r="J4091" s="4" t="s">
        <v>24161</v>
      </c>
      <c r="K4091">
        <v>7.4</v>
      </c>
      <c r="L4091">
        <v>2.35</v>
      </c>
      <c r="M4091" t="s">
        <v>24161</v>
      </c>
      <c r="N4091" t="s">
        <v>19688</v>
      </c>
      <c r="O4091">
        <v>0</v>
      </c>
      <c r="P4091" t="s">
        <v>16220</v>
      </c>
      <c r="Q4091">
        <v>11</v>
      </c>
      <c r="R4091" t="s">
        <v>19689</v>
      </c>
      <c r="S4091">
        <v>4</v>
      </c>
      <c r="T4091" t="s">
        <v>19691</v>
      </c>
      <c r="U4091">
        <v>4</v>
      </c>
      <c r="V4091">
        <v>30</v>
      </c>
      <c r="W4091">
        <v>19</v>
      </c>
      <c r="X4091">
        <v>1</v>
      </c>
      <c r="Y4091">
        <v>1418</v>
      </c>
      <c r="Z4091">
        <v>5</v>
      </c>
      <c r="AA4091">
        <v>4</v>
      </c>
      <c r="AB4091" t="s">
        <v>19692</v>
      </c>
    </row>
    <row r="4092" spans="1:28" x14ac:dyDescent="0.3">
      <c r="A4092" s="4" t="s">
        <v>19694</v>
      </c>
      <c r="B4092" t="s">
        <v>67</v>
      </c>
      <c r="C4092" t="s">
        <v>68</v>
      </c>
      <c r="D4092" t="s">
        <v>58</v>
      </c>
      <c r="E4092">
        <v>2007</v>
      </c>
      <c r="F4092">
        <v>100</v>
      </c>
      <c r="G4092" t="s">
        <v>5544</v>
      </c>
      <c r="H4092" t="s">
        <v>19695</v>
      </c>
      <c r="I4092" s="4">
        <v>2600000</v>
      </c>
      <c r="J4092" s="4" t="s">
        <v>24161</v>
      </c>
      <c r="K4092">
        <v>5.3</v>
      </c>
      <c r="L4092">
        <v>1.85</v>
      </c>
      <c r="M4092" t="s">
        <v>612</v>
      </c>
      <c r="N4092" t="s">
        <v>19693</v>
      </c>
      <c r="O4092">
        <v>6</v>
      </c>
      <c r="P4092" t="s">
        <v>19375</v>
      </c>
      <c r="Q4092">
        <v>331</v>
      </c>
      <c r="R4092" t="s">
        <v>2329</v>
      </c>
      <c r="S4092">
        <v>272</v>
      </c>
      <c r="T4092" t="s">
        <v>18573</v>
      </c>
      <c r="U4092">
        <v>209</v>
      </c>
      <c r="V4092">
        <v>254</v>
      </c>
      <c r="W4092">
        <v>1082</v>
      </c>
      <c r="X4092">
        <v>1</v>
      </c>
      <c r="Y4092">
        <v>5012</v>
      </c>
      <c r="Z4092">
        <v>66</v>
      </c>
      <c r="AA4092">
        <v>47</v>
      </c>
      <c r="AB4092" t="s">
        <v>19696</v>
      </c>
    </row>
    <row r="4093" spans="1:28" x14ac:dyDescent="0.3">
      <c r="A4093" s="4" t="s">
        <v>19698</v>
      </c>
      <c r="B4093" t="s">
        <v>67</v>
      </c>
      <c r="C4093" t="s">
        <v>68</v>
      </c>
      <c r="D4093" t="s">
        <v>58</v>
      </c>
      <c r="E4093">
        <v>1952</v>
      </c>
      <c r="F4093">
        <v>103</v>
      </c>
      <c r="G4093" t="s">
        <v>11226</v>
      </c>
      <c r="H4093" t="s">
        <v>19700</v>
      </c>
      <c r="I4093" s="4">
        <v>2540800</v>
      </c>
      <c r="J4093" s="4" t="s">
        <v>24161</v>
      </c>
      <c r="K4093">
        <v>8.3000000000000007</v>
      </c>
      <c r="L4093">
        <v>1.37</v>
      </c>
      <c r="M4093" t="s">
        <v>6035</v>
      </c>
      <c r="N4093" t="s">
        <v>19697</v>
      </c>
      <c r="O4093">
        <v>134</v>
      </c>
      <c r="P4093" t="s">
        <v>16805</v>
      </c>
      <c r="Q4093">
        <v>804</v>
      </c>
      <c r="R4093" t="s">
        <v>6171</v>
      </c>
      <c r="S4093">
        <v>786</v>
      </c>
      <c r="T4093" t="s">
        <v>19699</v>
      </c>
      <c r="U4093">
        <v>390</v>
      </c>
      <c r="V4093">
        <v>0</v>
      </c>
      <c r="W4093">
        <v>2510</v>
      </c>
      <c r="X4093">
        <v>0</v>
      </c>
      <c r="Y4093">
        <v>150020</v>
      </c>
      <c r="Z4093">
        <v>169</v>
      </c>
      <c r="AA4093">
        <v>568</v>
      </c>
      <c r="AB4093" t="s">
        <v>19701</v>
      </c>
    </row>
    <row r="4094" spans="1:28" x14ac:dyDescent="0.3">
      <c r="A4094" s="4" t="s">
        <v>19704</v>
      </c>
      <c r="B4094" t="s">
        <v>67</v>
      </c>
      <c r="C4094" t="s">
        <v>397</v>
      </c>
      <c r="D4094" t="s">
        <v>58</v>
      </c>
      <c r="E4094">
        <v>2010</v>
      </c>
      <c r="F4094">
        <v>97</v>
      </c>
      <c r="G4094" t="s">
        <v>18</v>
      </c>
      <c r="H4094" t="s">
        <v>19706</v>
      </c>
      <c r="I4094" s="4">
        <v>2500000</v>
      </c>
      <c r="J4094" s="4" t="s">
        <v>24161</v>
      </c>
      <c r="K4094">
        <v>7.6</v>
      </c>
      <c r="L4094" t="s">
        <v>24161</v>
      </c>
      <c r="M4094" t="s">
        <v>24161</v>
      </c>
      <c r="N4094" t="s">
        <v>19702</v>
      </c>
      <c r="O4094">
        <v>65</v>
      </c>
      <c r="P4094" t="s">
        <v>19702</v>
      </c>
      <c r="Q4094">
        <v>65</v>
      </c>
      <c r="R4094" t="s">
        <v>19703</v>
      </c>
      <c r="S4094">
        <v>2</v>
      </c>
      <c r="T4094" t="s">
        <v>19705</v>
      </c>
      <c r="U4094">
        <v>0</v>
      </c>
      <c r="V4094">
        <v>10000</v>
      </c>
      <c r="W4094">
        <v>67</v>
      </c>
      <c r="X4094">
        <v>2</v>
      </c>
      <c r="Y4094">
        <v>6429</v>
      </c>
      <c r="Z4094">
        <v>13</v>
      </c>
      <c r="AA4094">
        <v>25</v>
      </c>
      <c r="AB4094" t="s">
        <v>19707</v>
      </c>
    </row>
    <row r="4095" spans="1:28" x14ac:dyDescent="0.3">
      <c r="A4095" s="4" t="s">
        <v>19708</v>
      </c>
      <c r="B4095" t="s">
        <v>67</v>
      </c>
      <c r="C4095" t="s">
        <v>68</v>
      </c>
      <c r="D4095" t="s">
        <v>58</v>
      </c>
      <c r="E4095">
        <v>2013</v>
      </c>
      <c r="F4095">
        <v>86</v>
      </c>
      <c r="G4095" t="s">
        <v>2802</v>
      </c>
      <c r="H4095" t="s">
        <v>19709</v>
      </c>
      <c r="I4095" s="4">
        <v>2500000</v>
      </c>
      <c r="J4095" s="4">
        <v>40041683</v>
      </c>
      <c r="K4095">
        <v>5.0999999999999996</v>
      </c>
      <c r="L4095">
        <v>1.85</v>
      </c>
      <c r="M4095" t="s">
        <v>612</v>
      </c>
      <c r="N4095" t="s">
        <v>17713</v>
      </c>
      <c r="O4095">
        <v>89</v>
      </c>
      <c r="P4095" t="s">
        <v>9672</v>
      </c>
      <c r="Q4095">
        <v>713</v>
      </c>
      <c r="R4095" t="s">
        <v>11706</v>
      </c>
      <c r="S4095">
        <v>584</v>
      </c>
      <c r="T4095" t="s">
        <v>9665</v>
      </c>
      <c r="U4095">
        <v>555</v>
      </c>
      <c r="V4095">
        <v>0</v>
      </c>
      <c r="W4095">
        <v>3421</v>
      </c>
      <c r="X4095">
        <v>6</v>
      </c>
      <c r="Y4095">
        <v>34620</v>
      </c>
      <c r="Z4095">
        <v>129</v>
      </c>
      <c r="AA4095">
        <v>107</v>
      </c>
      <c r="AB4095" t="s">
        <v>19710</v>
      </c>
    </row>
    <row r="4096" spans="1:28" x14ac:dyDescent="0.3">
      <c r="A4096" s="4" t="s">
        <v>19714</v>
      </c>
      <c r="B4096" t="s">
        <v>67</v>
      </c>
      <c r="C4096" t="s">
        <v>68</v>
      </c>
      <c r="D4096" t="s">
        <v>58</v>
      </c>
      <c r="E4096">
        <v>2012</v>
      </c>
      <c r="F4096">
        <v>87</v>
      </c>
      <c r="G4096" t="s">
        <v>18</v>
      </c>
      <c r="H4096" t="s">
        <v>19715</v>
      </c>
      <c r="I4096" s="4">
        <v>2500000</v>
      </c>
      <c r="J4096" s="4">
        <v>33349949</v>
      </c>
      <c r="K4096">
        <v>5.0999999999999996</v>
      </c>
      <c r="L4096">
        <v>1.85</v>
      </c>
      <c r="M4096" t="s">
        <v>122</v>
      </c>
      <c r="N4096" t="s">
        <v>19711</v>
      </c>
      <c r="O4096">
        <v>67</v>
      </c>
      <c r="P4096" t="s">
        <v>19713</v>
      </c>
      <c r="Q4096">
        <v>871</v>
      </c>
      <c r="R4096" t="s">
        <v>19712</v>
      </c>
      <c r="S4096">
        <v>118</v>
      </c>
      <c r="T4096" t="s">
        <v>19711</v>
      </c>
      <c r="U4096">
        <v>67</v>
      </c>
      <c r="V4096">
        <v>0</v>
      </c>
      <c r="W4096">
        <v>1111</v>
      </c>
      <c r="X4096">
        <v>0</v>
      </c>
      <c r="Y4096">
        <v>9010</v>
      </c>
      <c r="Z4096">
        <v>30</v>
      </c>
      <c r="AA4096">
        <v>199</v>
      </c>
      <c r="AB4096" t="s">
        <v>19716</v>
      </c>
    </row>
    <row r="4097" spans="1:28" x14ac:dyDescent="0.3">
      <c r="A4097" s="4" t="s">
        <v>19717</v>
      </c>
      <c r="B4097" t="s">
        <v>67</v>
      </c>
      <c r="C4097" t="s">
        <v>68</v>
      </c>
      <c r="D4097" t="s">
        <v>58</v>
      </c>
      <c r="E4097">
        <v>1996</v>
      </c>
      <c r="F4097">
        <v>149</v>
      </c>
      <c r="G4097" t="s">
        <v>5510</v>
      </c>
      <c r="H4097" t="s">
        <v>19718</v>
      </c>
      <c r="I4097" s="4">
        <v>26000000</v>
      </c>
      <c r="J4097" s="4">
        <v>25809813</v>
      </c>
      <c r="K4097">
        <v>6.9</v>
      </c>
      <c r="L4097">
        <v>1.37</v>
      </c>
      <c r="M4097" t="s">
        <v>122</v>
      </c>
      <c r="N4097" t="s">
        <v>349</v>
      </c>
      <c r="O4097">
        <v>15000</v>
      </c>
      <c r="P4097" t="s">
        <v>349</v>
      </c>
      <c r="Q4097">
        <v>15000</v>
      </c>
      <c r="R4097" t="s">
        <v>802</v>
      </c>
      <c r="S4097">
        <v>9000</v>
      </c>
      <c r="T4097" t="s">
        <v>2659</v>
      </c>
      <c r="U4097">
        <v>982</v>
      </c>
      <c r="V4097">
        <v>0</v>
      </c>
      <c r="W4097">
        <v>28713</v>
      </c>
      <c r="X4097">
        <v>6</v>
      </c>
      <c r="Y4097">
        <v>50311</v>
      </c>
      <c r="Z4097">
        <v>75</v>
      </c>
      <c r="AA4097">
        <v>212</v>
      </c>
      <c r="AB4097" t="s">
        <v>19719</v>
      </c>
    </row>
    <row r="4098" spans="1:28" x14ac:dyDescent="0.3">
      <c r="A4098" s="4" t="s">
        <v>19721</v>
      </c>
      <c r="B4098" t="s">
        <v>67</v>
      </c>
      <c r="C4098" t="s">
        <v>68</v>
      </c>
      <c r="D4098" t="s">
        <v>58</v>
      </c>
      <c r="E4098">
        <v>1982</v>
      </c>
      <c r="F4098">
        <v>98</v>
      </c>
      <c r="G4098" t="s">
        <v>7043</v>
      </c>
      <c r="H4098" t="s">
        <v>19723</v>
      </c>
      <c r="I4098" s="4">
        <v>2500000</v>
      </c>
      <c r="J4098" s="4">
        <v>14400000</v>
      </c>
      <c r="K4098">
        <v>4.5999999999999996</v>
      </c>
      <c r="L4098">
        <v>2.35</v>
      </c>
      <c r="M4098" t="s">
        <v>612</v>
      </c>
      <c r="N4098" t="s">
        <v>19720</v>
      </c>
      <c r="O4098">
        <v>24</v>
      </c>
      <c r="P4098" t="s">
        <v>16987</v>
      </c>
      <c r="Q4098">
        <v>381</v>
      </c>
      <c r="R4098" t="s">
        <v>10040</v>
      </c>
      <c r="S4098">
        <v>128</v>
      </c>
      <c r="T4098" t="s">
        <v>19722</v>
      </c>
      <c r="U4098">
        <v>67</v>
      </c>
      <c r="V4098">
        <v>0</v>
      </c>
      <c r="W4098">
        <v>684</v>
      </c>
      <c r="X4098">
        <v>0</v>
      </c>
      <c r="Y4098">
        <v>28589</v>
      </c>
      <c r="Z4098">
        <v>162</v>
      </c>
      <c r="AA4098">
        <v>532</v>
      </c>
      <c r="AB4098" t="s">
        <v>19724</v>
      </c>
    </row>
    <row r="4099" spans="1:28" x14ac:dyDescent="0.3">
      <c r="A4099" s="4" t="s">
        <v>19726</v>
      </c>
      <c r="B4099" t="s">
        <v>67</v>
      </c>
      <c r="C4099" t="s">
        <v>68</v>
      </c>
      <c r="D4099" t="s">
        <v>58</v>
      </c>
      <c r="E4099">
        <v>1971</v>
      </c>
      <c r="F4099">
        <v>98</v>
      </c>
      <c r="G4099" t="s">
        <v>674</v>
      </c>
      <c r="H4099" t="s">
        <v>19728</v>
      </c>
      <c r="I4099" s="4">
        <v>2500000</v>
      </c>
      <c r="J4099" s="4" t="s">
        <v>24161</v>
      </c>
      <c r="K4099">
        <v>6.3</v>
      </c>
      <c r="L4099">
        <v>2.35</v>
      </c>
      <c r="M4099" t="s">
        <v>304</v>
      </c>
      <c r="N4099" t="s">
        <v>19725</v>
      </c>
      <c r="O4099">
        <v>11</v>
      </c>
      <c r="P4099" t="s">
        <v>6114</v>
      </c>
      <c r="Q4099">
        <v>595</v>
      </c>
      <c r="R4099" t="s">
        <v>5381</v>
      </c>
      <c r="S4099">
        <v>521</v>
      </c>
      <c r="T4099" t="s">
        <v>19727</v>
      </c>
      <c r="U4099">
        <v>450</v>
      </c>
      <c r="V4099">
        <v>819</v>
      </c>
      <c r="W4099">
        <v>2373</v>
      </c>
      <c r="X4099">
        <v>0</v>
      </c>
      <c r="Y4099">
        <v>23546</v>
      </c>
      <c r="Z4099">
        <v>74</v>
      </c>
      <c r="AA4099">
        <v>92</v>
      </c>
      <c r="AB4099" t="s">
        <v>19729</v>
      </c>
    </row>
    <row r="4100" spans="1:28" x14ac:dyDescent="0.3">
      <c r="A4100" s="4" t="s">
        <v>19731</v>
      </c>
      <c r="B4100" t="s">
        <v>67</v>
      </c>
      <c r="C4100" t="s">
        <v>68</v>
      </c>
      <c r="D4100" t="s">
        <v>24160</v>
      </c>
      <c r="E4100">
        <v>1963</v>
      </c>
      <c r="F4100">
        <v>112</v>
      </c>
      <c r="G4100" t="s">
        <v>19</v>
      </c>
      <c r="H4100" t="s">
        <v>19733</v>
      </c>
      <c r="I4100" s="4">
        <v>2500000</v>
      </c>
      <c r="J4100" s="4" t="s">
        <v>24161</v>
      </c>
      <c r="K4100">
        <v>7.9</v>
      </c>
      <c r="L4100">
        <v>2.35</v>
      </c>
      <c r="M4100" t="s">
        <v>6035</v>
      </c>
      <c r="N4100" t="s">
        <v>14611</v>
      </c>
      <c r="O4100">
        <v>58</v>
      </c>
      <c r="P4100" t="s">
        <v>17976</v>
      </c>
      <c r="Q4100">
        <v>617</v>
      </c>
      <c r="R4100" t="s">
        <v>19730</v>
      </c>
      <c r="S4100">
        <v>189</v>
      </c>
      <c r="T4100" t="s">
        <v>19732</v>
      </c>
      <c r="U4100">
        <v>124</v>
      </c>
      <c r="V4100">
        <v>1000</v>
      </c>
      <c r="W4100">
        <v>1141</v>
      </c>
      <c r="X4100">
        <v>0</v>
      </c>
      <c r="Y4100">
        <v>15277</v>
      </c>
      <c r="Z4100">
        <v>65</v>
      </c>
      <c r="AA4100">
        <v>120</v>
      </c>
      <c r="AB4100" t="s">
        <v>19734</v>
      </c>
    </row>
    <row r="4101" spans="1:28" x14ac:dyDescent="0.3">
      <c r="A4101" s="4" t="s">
        <v>19738</v>
      </c>
      <c r="B4101" t="s">
        <v>67</v>
      </c>
      <c r="C4101" t="s">
        <v>68</v>
      </c>
      <c r="D4101" t="s">
        <v>58</v>
      </c>
      <c r="E4101">
        <v>2013</v>
      </c>
      <c r="F4101">
        <v>75</v>
      </c>
      <c r="G4101" t="s">
        <v>17465</v>
      </c>
      <c r="H4101" t="s">
        <v>19740</v>
      </c>
      <c r="I4101" s="4">
        <v>2500000</v>
      </c>
      <c r="J4101" s="4">
        <v>32230907</v>
      </c>
      <c r="K4101">
        <v>6.7</v>
      </c>
      <c r="L4101">
        <v>1.85</v>
      </c>
      <c r="M4101" t="s">
        <v>612</v>
      </c>
      <c r="N4101" t="s">
        <v>19735</v>
      </c>
      <c r="O4101">
        <v>15</v>
      </c>
      <c r="P4101" t="s">
        <v>19737</v>
      </c>
      <c r="Q4101">
        <v>1000</v>
      </c>
      <c r="R4101" t="s">
        <v>19736</v>
      </c>
      <c r="S4101">
        <v>309</v>
      </c>
      <c r="T4101" t="s">
        <v>19739</v>
      </c>
      <c r="U4101">
        <v>36</v>
      </c>
      <c r="V4101">
        <v>0</v>
      </c>
      <c r="W4101">
        <v>1385</v>
      </c>
      <c r="X4101">
        <v>0</v>
      </c>
      <c r="Y4101">
        <v>6062</v>
      </c>
      <c r="Z4101">
        <v>26</v>
      </c>
      <c r="AA4101">
        <v>30</v>
      </c>
      <c r="AB4101" t="s">
        <v>19741</v>
      </c>
    </row>
    <row r="4102" spans="1:28" x14ac:dyDescent="0.3">
      <c r="A4102" s="4" t="s">
        <v>19742</v>
      </c>
      <c r="B4102" t="s">
        <v>67</v>
      </c>
      <c r="C4102" t="s">
        <v>68</v>
      </c>
      <c r="D4102" t="s">
        <v>58</v>
      </c>
      <c r="E4102">
        <v>1991</v>
      </c>
      <c r="F4102">
        <v>104</v>
      </c>
      <c r="G4102" t="s">
        <v>19</v>
      </c>
      <c r="H4102" t="s">
        <v>19743</v>
      </c>
      <c r="I4102" s="4">
        <v>2500000</v>
      </c>
      <c r="J4102" s="4">
        <v>6401336</v>
      </c>
      <c r="K4102">
        <v>7.1</v>
      </c>
      <c r="L4102">
        <v>1.78</v>
      </c>
      <c r="M4102" t="s">
        <v>612</v>
      </c>
      <c r="N4102" t="s">
        <v>6050</v>
      </c>
      <c r="O4102">
        <v>835</v>
      </c>
      <c r="P4102" t="s">
        <v>615</v>
      </c>
      <c r="Q4102">
        <v>18000</v>
      </c>
      <c r="R4102" t="s">
        <v>1842</v>
      </c>
      <c r="S4102">
        <v>595</v>
      </c>
      <c r="T4102" t="s">
        <v>9552</v>
      </c>
      <c r="U4102">
        <v>535</v>
      </c>
      <c r="V4102">
        <v>0</v>
      </c>
      <c r="W4102">
        <v>19923</v>
      </c>
      <c r="X4102">
        <v>2</v>
      </c>
      <c r="Y4102">
        <v>36996</v>
      </c>
      <c r="Z4102">
        <v>63</v>
      </c>
      <c r="AA4102">
        <v>153</v>
      </c>
      <c r="AB4102" t="s">
        <v>19744</v>
      </c>
    </row>
    <row r="4103" spans="1:28" x14ac:dyDescent="0.3">
      <c r="A4103" s="4" t="s">
        <v>19745</v>
      </c>
      <c r="B4103" t="s">
        <v>67</v>
      </c>
      <c r="C4103" t="s">
        <v>68</v>
      </c>
      <c r="D4103" t="s">
        <v>58</v>
      </c>
      <c r="E4103">
        <v>2004</v>
      </c>
      <c r="F4103">
        <v>102</v>
      </c>
      <c r="G4103" t="s">
        <v>1437</v>
      </c>
      <c r="H4103" t="s">
        <v>19747</v>
      </c>
      <c r="I4103" s="4">
        <v>2500000</v>
      </c>
      <c r="J4103" s="4">
        <v>26781723</v>
      </c>
      <c r="K4103">
        <v>7.6</v>
      </c>
      <c r="L4103">
        <v>2.35</v>
      </c>
      <c r="M4103" t="s">
        <v>612</v>
      </c>
      <c r="N4103" t="s">
        <v>17085</v>
      </c>
      <c r="O4103">
        <v>0</v>
      </c>
      <c r="P4103" t="s">
        <v>1807</v>
      </c>
      <c r="Q4103">
        <v>625</v>
      </c>
      <c r="R4103" t="s">
        <v>4240</v>
      </c>
      <c r="S4103">
        <v>379</v>
      </c>
      <c r="T4103" t="s">
        <v>19746</v>
      </c>
      <c r="U4103">
        <v>294</v>
      </c>
      <c r="V4103">
        <v>0</v>
      </c>
      <c r="W4103">
        <v>1655</v>
      </c>
      <c r="X4103">
        <v>3</v>
      </c>
      <c r="Y4103">
        <v>187595</v>
      </c>
      <c r="Z4103">
        <v>205</v>
      </c>
      <c r="AA4103">
        <v>978</v>
      </c>
      <c r="AB4103" t="s">
        <v>19748</v>
      </c>
    </row>
    <row r="4104" spans="1:28" x14ac:dyDescent="0.3">
      <c r="A4104" s="4" t="s">
        <v>19751</v>
      </c>
      <c r="B4104" t="s">
        <v>67</v>
      </c>
      <c r="C4104" t="s">
        <v>68</v>
      </c>
      <c r="D4104" t="s">
        <v>58</v>
      </c>
      <c r="E4104">
        <v>1995</v>
      </c>
      <c r="F4104">
        <v>105</v>
      </c>
      <c r="G4104" t="s">
        <v>241</v>
      </c>
      <c r="H4104" t="s">
        <v>19753</v>
      </c>
      <c r="I4104" s="4">
        <v>2500000</v>
      </c>
      <c r="J4104" s="4">
        <v>5400000</v>
      </c>
      <c r="K4104">
        <v>8.1</v>
      </c>
      <c r="L4104">
        <v>1.85</v>
      </c>
      <c r="M4104" t="s">
        <v>612</v>
      </c>
      <c r="N4104" t="s">
        <v>9147</v>
      </c>
      <c r="O4104">
        <v>0</v>
      </c>
      <c r="P4104" t="s">
        <v>19750</v>
      </c>
      <c r="Q4104">
        <v>15</v>
      </c>
      <c r="R4104" t="s">
        <v>19749</v>
      </c>
      <c r="S4104">
        <v>12</v>
      </c>
      <c r="T4104" t="s">
        <v>19752</v>
      </c>
      <c r="U4104">
        <v>4</v>
      </c>
      <c r="V4104">
        <v>22000</v>
      </c>
      <c r="W4104">
        <v>36</v>
      </c>
      <c r="X4104">
        <v>1</v>
      </c>
      <c r="Y4104">
        <v>183288</v>
      </c>
      <c r="Z4104">
        <v>121</v>
      </c>
      <c r="AA4104">
        <v>395</v>
      </c>
      <c r="AB4104" t="s">
        <v>19754</v>
      </c>
    </row>
    <row r="4105" spans="1:28" x14ac:dyDescent="0.3">
      <c r="A4105" s="4" t="s">
        <v>19759</v>
      </c>
      <c r="B4105" t="s">
        <v>1486</v>
      </c>
      <c r="C4105" t="s">
        <v>295</v>
      </c>
      <c r="D4105" t="s">
        <v>58</v>
      </c>
      <c r="E4105">
        <v>2003</v>
      </c>
      <c r="F4105">
        <v>99</v>
      </c>
      <c r="G4105" t="s">
        <v>19757</v>
      </c>
      <c r="H4105" t="s">
        <v>19761</v>
      </c>
      <c r="I4105" s="4">
        <v>3200000</v>
      </c>
      <c r="J4105" s="4" t="s">
        <v>24161</v>
      </c>
      <c r="K4105">
        <v>6.6</v>
      </c>
      <c r="L4105">
        <v>1.85</v>
      </c>
      <c r="M4105" t="s">
        <v>24161</v>
      </c>
      <c r="N4105" t="s">
        <v>19755</v>
      </c>
      <c r="O4105">
        <v>0</v>
      </c>
      <c r="P4105" t="s">
        <v>19758</v>
      </c>
      <c r="Q4105">
        <v>50</v>
      </c>
      <c r="R4105" t="s">
        <v>19756</v>
      </c>
      <c r="S4105">
        <v>16</v>
      </c>
      <c r="T4105" t="s">
        <v>19760</v>
      </c>
      <c r="U4105">
        <v>6</v>
      </c>
      <c r="V4105">
        <v>39</v>
      </c>
      <c r="W4105">
        <v>79</v>
      </c>
      <c r="X4105">
        <v>0</v>
      </c>
      <c r="Y4105">
        <v>1003</v>
      </c>
      <c r="Z4105">
        <v>9</v>
      </c>
      <c r="AA4105">
        <v>5</v>
      </c>
      <c r="AB4105" t="s">
        <v>19762</v>
      </c>
    </row>
    <row r="4106" spans="1:28" x14ac:dyDescent="0.3">
      <c r="A4106" s="4" t="s">
        <v>19764</v>
      </c>
      <c r="B4106" t="s">
        <v>67</v>
      </c>
      <c r="C4106" t="s">
        <v>68</v>
      </c>
      <c r="D4106" t="s">
        <v>58</v>
      </c>
      <c r="E4106">
        <v>1999</v>
      </c>
      <c r="F4106">
        <v>107</v>
      </c>
      <c r="G4106" t="s">
        <v>19</v>
      </c>
      <c r="H4106" t="s">
        <v>19765</v>
      </c>
      <c r="I4106" s="4">
        <v>2500000</v>
      </c>
      <c r="J4106" s="4">
        <v>1282084</v>
      </c>
      <c r="K4106">
        <v>7</v>
      </c>
      <c r="L4106">
        <v>2.35</v>
      </c>
      <c r="M4106" t="s">
        <v>612</v>
      </c>
      <c r="N4106" t="s">
        <v>19763</v>
      </c>
      <c r="O4106">
        <v>7</v>
      </c>
      <c r="P4106" t="s">
        <v>1076</v>
      </c>
      <c r="Q4106">
        <v>745</v>
      </c>
      <c r="R4106" t="s">
        <v>99</v>
      </c>
      <c r="S4106">
        <v>631</v>
      </c>
      <c r="T4106" t="s">
        <v>11455</v>
      </c>
      <c r="U4106">
        <v>442</v>
      </c>
      <c r="V4106">
        <v>500</v>
      </c>
      <c r="W4106">
        <v>2125</v>
      </c>
      <c r="X4106">
        <v>1</v>
      </c>
      <c r="Y4106">
        <v>6221</v>
      </c>
      <c r="Z4106">
        <v>74</v>
      </c>
      <c r="AA4106">
        <v>87</v>
      </c>
      <c r="AB4106" t="s">
        <v>19766</v>
      </c>
    </row>
    <row r="4107" spans="1:28" x14ac:dyDescent="0.3">
      <c r="A4107" s="4" t="s">
        <v>19768</v>
      </c>
      <c r="B4107" t="s">
        <v>67</v>
      </c>
      <c r="C4107" t="s">
        <v>68</v>
      </c>
      <c r="D4107" t="s">
        <v>58</v>
      </c>
      <c r="E4107">
        <v>2004</v>
      </c>
      <c r="F4107">
        <v>96</v>
      </c>
      <c r="G4107" t="s">
        <v>1437</v>
      </c>
      <c r="H4107" t="s">
        <v>19770</v>
      </c>
      <c r="I4107" s="4" t="s">
        <v>24161</v>
      </c>
      <c r="J4107" s="4">
        <v>1186323</v>
      </c>
      <c r="K4107">
        <v>7.6</v>
      </c>
      <c r="L4107">
        <v>1.85</v>
      </c>
      <c r="M4107" t="s">
        <v>612</v>
      </c>
      <c r="N4107" t="s">
        <v>19767</v>
      </c>
      <c r="O4107">
        <v>13</v>
      </c>
      <c r="P4107" t="s">
        <v>5284</v>
      </c>
      <c r="Q4107">
        <v>643</v>
      </c>
      <c r="R4107" t="s">
        <v>1393</v>
      </c>
      <c r="S4107">
        <v>265</v>
      </c>
      <c r="T4107" t="s">
        <v>19769</v>
      </c>
      <c r="U4107">
        <v>209</v>
      </c>
      <c r="V4107">
        <v>774</v>
      </c>
      <c r="W4107">
        <v>1396</v>
      </c>
      <c r="X4107">
        <v>0</v>
      </c>
      <c r="Y4107">
        <v>7776</v>
      </c>
      <c r="Z4107">
        <v>54</v>
      </c>
      <c r="AA4107">
        <v>84</v>
      </c>
      <c r="AB4107" t="s">
        <v>19771</v>
      </c>
    </row>
    <row r="4108" spans="1:28" x14ac:dyDescent="0.3">
      <c r="A4108" s="4" t="s">
        <v>19775</v>
      </c>
      <c r="B4108" t="s">
        <v>67</v>
      </c>
      <c r="C4108" t="s">
        <v>86</v>
      </c>
      <c r="D4108" t="s">
        <v>58</v>
      </c>
      <c r="E4108">
        <v>2007</v>
      </c>
      <c r="F4108">
        <v>101</v>
      </c>
      <c r="G4108" t="s">
        <v>19</v>
      </c>
      <c r="H4108" t="s">
        <v>19777</v>
      </c>
      <c r="I4108" s="4" t="s">
        <v>24161</v>
      </c>
      <c r="J4108" s="4">
        <v>1094998</v>
      </c>
      <c r="K4108">
        <v>6.7</v>
      </c>
      <c r="L4108">
        <v>2.35</v>
      </c>
      <c r="M4108" t="s">
        <v>69</v>
      </c>
      <c r="N4108" t="s">
        <v>19772</v>
      </c>
      <c r="O4108">
        <v>34</v>
      </c>
      <c r="P4108" t="s">
        <v>19774</v>
      </c>
      <c r="Q4108">
        <v>56</v>
      </c>
      <c r="R4108" t="s">
        <v>19773</v>
      </c>
      <c r="S4108">
        <v>41</v>
      </c>
      <c r="T4108" t="s">
        <v>19776</v>
      </c>
      <c r="U4108">
        <v>40</v>
      </c>
      <c r="V4108">
        <v>430</v>
      </c>
      <c r="W4108">
        <v>150</v>
      </c>
      <c r="X4108">
        <v>1</v>
      </c>
      <c r="Y4108">
        <v>2560</v>
      </c>
      <c r="Z4108">
        <v>80</v>
      </c>
      <c r="AA4108">
        <v>29</v>
      </c>
      <c r="AB4108" t="s">
        <v>19778</v>
      </c>
    </row>
    <row r="4109" spans="1:28" x14ac:dyDescent="0.3">
      <c r="A4109" s="4" t="s">
        <v>19781</v>
      </c>
      <c r="B4109" t="s">
        <v>67</v>
      </c>
      <c r="C4109" t="s">
        <v>68</v>
      </c>
      <c r="D4109" t="s">
        <v>58</v>
      </c>
      <c r="E4109">
        <v>2012</v>
      </c>
      <c r="F4109">
        <v>89</v>
      </c>
      <c r="G4109" t="s">
        <v>19780</v>
      </c>
      <c r="H4109" t="s">
        <v>19783</v>
      </c>
      <c r="I4109" s="4">
        <v>2500000</v>
      </c>
      <c r="J4109" s="4">
        <v>3325638</v>
      </c>
      <c r="K4109">
        <v>7.1</v>
      </c>
      <c r="L4109">
        <v>2.35</v>
      </c>
      <c r="M4109" t="s">
        <v>69</v>
      </c>
      <c r="N4109" t="s">
        <v>14139</v>
      </c>
      <c r="O4109">
        <v>14</v>
      </c>
      <c r="P4109" t="s">
        <v>149</v>
      </c>
      <c r="Q4109">
        <v>902</v>
      </c>
      <c r="R4109" t="s">
        <v>19779</v>
      </c>
      <c r="S4109">
        <v>291</v>
      </c>
      <c r="T4109" t="s">
        <v>19782</v>
      </c>
      <c r="U4109">
        <v>215</v>
      </c>
      <c r="V4109">
        <v>13000</v>
      </c>
      <c r="W4109">
        <v>1980</v>
      </c>
      <c r="X4109">
        <v>3</v>
      </c>
      <c r="Y4109">
        <v>52509</v>
      </c>
      <c r="Z4109">
        <v>252</v>
      </c>
      <c r="AA4109">
        <v>84</v>
      </c>
      <c r="AB4109" t="s">
        <v>19784</v>
      </c>
    </row>
    <row r="4110" spans="1:28" x14ac:dyDescent="0.3">
      <c r="A4110" s="4" t="s">
        <v>19786</v>
      </c>
      <c r="B4110" t="s">
        <v>67</v>
      </c>
      <c r="C4110" t="s">
        <v>3583</v>
      </c>
      <c r="D4110" t="s">
        <v>58</v>
      </c>
      <c r="E4110">
        <v>2003</v>
      </c>
      <c r="F4110">
        <v>106</v>
      </c>
      <c r="G4110" t="s">
        <v>241</v>
      </c>
      <c r="H4110" t="s">
        <v>19788</v>
      </c>
      <c r="I4110" s="4">
        <v>2000000</v>
      </c>
      <c r="J4110" s="4">
        <v>395592</v>
      </c>
      <c r="K4110">
        <v>7.6</v>
      </c>
      <c r="L4110">
        <v>1.85</v>
      </c>
      <c r="M4110" t="s">
        <v>612</v>
      </c>
      <c r="N4110" t="s">
        <v>19785</v>
      </c>
      <c r="O4110">
        <v>148</v>
      </c>
      <c r="P4110" t="s">
        <v>8544</v>
      </c>
      <c r="Q4110">
        <v>900</v>
      </c>
      <c r="R4110" t="s">
        <v>7944</v>
      </c>
      <c r="S4110">
        <v>648</v>
      </c>
      <c r="T4110" t="s">
        <v>19787</v>
      </c>
      <c r="U4110">
        <v>471</v>
      </c>
      <c r="V4110">
        <v>0</v>
      </c>
      <c r="W4110">
        <v>2972</v>
      </c>
      <c r="X4110">
        <v>1</v>
      </c>
      <c r="Y4110">
        <v>21202</v>
      </c>
      <c r="Z4110">
        <v>72</v>
      </c>
      <c r="AA4110">
        <v>134</v>
      </c>
      <c r="AB4110" t="s">
        <v>19789</v>
      </c>
    </row>
    <row r="4111" spans="1:28" x14ac:dyDescent="0.3">
      <c r="A4111" s="4" t="s">
        <v>19791</v>
      </c>
      <c r="B4111" t="s">
        <v>67</v>
      </c>
      <c r="C4111" t="s">
        <v>68</v>
      </c>
      <c r="D4111" t="s">
        <v>58</v>
      </c>
      <c r="E4111">
        <v>2013</v>
      </c>
      <c r="F4111">
        <v>95</v>
      </c>
      <c r="G4111" t="s">
        <v>1437</v>
      </c>
      <c r="H4111" t="s">
        <v>19793</v>
      </c>
      <c r="I4111" s="4">
        <v>2500000</v>
      </c>
      <c r="J4111" s="4">
        <v>6851969</v>
      </c>
      <c r="K4111">
        <v>7.1</v>
      </c>
      <c r="L4111">
        <v>2.35</v>
      </c>
      <c r="M4111" t="s">
        <v>612</v>
      </c>
      <c r="N4111" t="s">
        <v>19790</v>
      </c>
      <c r="O4111">
        <v>53</v>
      </c>
      <c r="P4111" t="s">
        <v>10685</v>
      </c>
      <c r="Q4111">
        <v>8000</v>
      </c>
      <c r="R4111" t="s">
        <v>2637</v>
      </c>
      <c r="S4111">
        <v>1000</v>
      </c>
      <c r="T4111" t="s">
        <v>19792</v>
      </c>
      <c r="U4111">
        <v>478</v>
      </c>
      <c r="V4111">
        <v>10000</v>
      </c>
      <c r="W4111">
        <v>10040</v>
      </c>
      <c r="X4111">
        <v>1</v>
      </c>
      <c r="Y4111">
        <v>105591</v>
      </c>
      <c r="Z4111">
        <v>220</v>
      </c>
      <c r="AA4111">
        <v>178</v>
      </c>
      <c r="AB4111" t="s">
        <v>19794</v>
      </c>
    </row>
    <row r="4112" spans="1:28" x14ac:dyDescent="0.3">
      <c r="A4112" s="4" t="s">
        <v>19796</v>
      </c>
      <c r="B4112" t="s">
        <v>67</v>
      </c>
      <c r="C4112" t="s">
        <v>68</v>
      </c>
      <c r="D4112" t="s">
        <v>58</v>
      </c>
      <c r="E4112">
        <v>1990</v>
      </c>
      <c r="F4112">
        <v>34</v>
      </c>
      <c r="G4112" t="s">
        <v>19795</v>
      </c>
      <c r="H4112" t="s">
        <v>19798</v>
      </c>
      <c r="I4112" s="4">
        <v>34000</v>
      </c>
      <c r="J4112" s="4">
        <v>333658</v>
      </c>
      <c r="K4112">
        <v>7.1</v>
      </c>
      <c r="L4112" t="s">
        <v>24161</v>
      </c>
      <c r="M4112" t="s">
        <v>24161</v>
      </c>
      <c r="N4112" t="s">
        <v>17805</v>
      </c>
      <c r="O4112">
        <v>19</v>
      </c>
      <c r="P4112" t="s">
        <v>215</v>
      </c>
      <c r="Q4112">
        <v>882</v>
      </c>
      <c r="R4112" t="s">
        <v>2648</v>
      </c>
      <c r="S4112">
        <v>577</v>
      </c>
      <c r="T4112" t="s">
        <v>19797</v>
      </c>
      <c r="U4112">
        <v>362</v>
      </c>
      <c r="V4112">
        <v>16</v>
      </c>
      <c r="W4112">
        <v>1967</v>
      </c>
      <c r="X4112">
        <v>0</v>
      </c>
      <c r="Y4112">
        <v>97</v>
      </c>
      <c r="Z4112">
        <v>1</v>
      </c>
      <c r="AA4112">
        <v>2</v>
      </c>
      <c r="AB4112" t="s">
        <v>19799</v>
      </c>
    </row>
    <row r="4113" spans="1:28" x14ac:dyDescent="0.3">
      <c r="A4113" s="4" t="s">
        <v>19803</v>
      </c>
      <c r="B4113" t="s">
        <v>67</v>
      </c>
      <c r="C4113" t="s">
        <v>68</v>
      </c>
      <c r="D4113" t="s">
        <v>58</v>
      </c>
      <c r="E4113">
        <v>2008</v>
      </c>
      <c r="F4113">
        <v>101</v>
      </c>
      <c r="G4113" t="s">
        <v>19801</v>
      </c>
      <c r="H4113" t="s">
        <v>19805</v>
      </c>
      <c r="I4113" s="4">
        <v>2500000</v>
      </c>
      <c r="J4113" s="4">
        <v>12995673</v>
      </c>
      <c r="K4113">
        <v>7.7</v>
      </c>
      <c r="L4113">
        <v>1.78</v>
      </c>
      <c r="M4113" t="s">
        <v>612</v>
      </c>
      <c r="N4113" t="s">
        <v>3733</v>
      </c>
      <c r="O4113">
        <v>119</v>
      </c>
      <c r="P4113" t="s">
        <v>19802</v>
      </c>
      <c r="Q4113">
        <v>334</v>
      </c>
      <c r="R4113" t="s">
        <v>19800</v>
      </c>
      <c r="S4113">
        <v>4</v>
      </c>
      <c r="T4113" t="s">
        <v>19804</v>
      </c>
      <c r="U4113">
        <v>0</v>
      </c>
      <c r="V4113">
        <v>24000</v>
      </c>
      <c r="W4113">
        <v>338</v>
      </c>
      <c r="X4113">
        <v>1</v>
      </c>
      <c r="Y4113">
        <v>52286</v>
      </c>
      <c r="Z4113">
        <v>197</v>
      </c>
      <c r="AA4113">
        <v>345</v>
      </c>
      <c r="AB4113" t="s">
        <v>19806</v>
      </c>
    </row>
    <row r="4114" spans="1:28" x14ac:dyDescent="0.3">
      <c r="A4114" s="4" t="s">
        <v>19809</v>
      </c>
      <c r="B4114" t="s">
        <v>67</v>
      </c>
      <c r="C4114" t="s">
        <v>68</v>
      </c>
      <c r="D4114" t="s">
        <v>58</v>
      </c>
      <c r="E4114">
        <v>2008</v>
      </c>
      <c r="F4114">
        <v>112</v>
      </c>
      <c r="G4114" t="s">
        <v>18</v>
      </c>
      <c r="H4114" t="s">
        <v>19811</v>
      </c>
      <c r="I4114" s="4">
        <v>2500000</v>
      </c>
      <c r="J4114" s="4">
        <v>173783</v>
      </c>
      <c r="K4114">
        <v>7.6</v>
      </c>
      <c r="L4114">
        <v>1.85</v>
      </c>
      <c r="M4114" t="s">
        <v>4835</v>
      </c>
      <c r="N4114" t="s">
        <v>19807</v>
      </c>
      <c r="O4114">
        <v>9</v>
      </c>
      <c r="P4114" t="s">
        <v>8316</v>
      </c>
      <c r="Q4114">
        <v>860</v>
      </c>
      <c r="R4114" t="s">
        <v>19808</v>
      </c>
      <c r="S4114">
        <v>130</v>
      </c>
      <c r="T4114" t="s">
        <v>19810</v>
      </c>
      <c r="U4114">
        <v>125</v>
      </c>
      <c r="V4114">
        <v>588</v>
      </c>
      <c r="W4114">
        <v>1252</v>
      </c>
      <c r="X4114">
        <v>0</v>
      </c>
      <c r="Y4114">
        <v>578</v>
      </c>
      <c r="Z4114">
        <v>14</v>
      </c>
      <c r="AA4114">
        <v>34</v>
      </c>
      <c r="AB4114" t="s">
        <v>19812</v>
      </c>
    </row>
    <row r="4115" spans="1:28" x14ac:dyDescent="0.3">
      <c r="A4115" s="4" t="s">
        <v>19814</v>
      </c>
      <c r="B4115" t="s">
        <v>67</v>
      </c>
      <c r="C4115" t="s">
        <v>68</v>
      </c>
      <c r="D4115" t="s">
        <v>58</v>
      </c>
      <c r="E4115">
        <v>2006</v>
      </c>
      <c r="F4115">
        <v>100</v>
      </c>
      <c r="G4115" t="s">
        <v>19</v>
      </c>
      <c r="H4115" t="s">
        <v>24161</v>
      </c>
      <c r="I4115" s="4">
        <v>2500000</v>
      </c>
      <c r="J4115" s="4">
        <v>118666</v>
      </c>
      <c r="K4115">
        <v>6.6</v>
      </c>
      <c r="L4115">
        <v>1.85</v>
      </c>
      <c r="M4115" t="s">
        <v>24161</v>
      </c>
      <c r="N4115" t="s">
        <v>19813</v>
      </c>
      <c r="O4115">
        <v>10</v>
      </c>
      <c r="P4115" t="s">
        <v>2302</v>
      </c>
      <c r="Q4115">
        <v>655</v>
      </c>
      <c r="R4115" t="s">
        <v>17586</v>
      </c>
      <c r="S4115">
        <v>157</v>
      </c>
      <c r="T4115" t="s">
        <v>10999</v>
      </c>
      <c r="U4115">
        <v>107</v>
      </c>
      <c r="V4115">
        <v>144</v>
      </c>
      <c r="W4115">
        <v>1064</v>
      </c>
      <c r="X4115">
        <v>7</v>
      </c>
      <c r="Y4115">
        <v>91</v>
      </c>
      <c r="Z4115">
        <v>3</v>
      </c>
      <c r="AA4115">
        <v>3</v>
      </c>
      <c r="AB4115" t="s">
        <v>19815</v>
      </c>
    </row>
    <row r="4116" spans="1:28" x14ac:dyDescent="0.3">
      <c r="A4116" s="4" t="s">
        <v>19817</v>
      </c>
      <c r="B4116" t="s">
        <v>67</v>
      </c>
      <c r="C4116" t="s">
        <v>68</v>
      </c>
      <c r="D4116" t="s">
        <v>58</v>
      </c>
      <c r="E4116">
        <v>2006</v>
      </c>
      <c r="F4116">
        <v>100</v>
      </c>
      <c r="G4116" t="s">
        <v>3942</v>
      </c>
      <c r="H4116" t="s">
        <v>19818</v>
      </c>
      <c r="I4116" s="4">
        <v>2500000</v>
      </c>
      <c r="J4116" s="4">
        <v>71904</v>
      </c>
      <c r="K4116">
        <v>5.7</v>
      </c>
      <c r="L4116">
        <v>1.85</v>
      </c>
      <c r="M4116" t="s">
        <v>69</v>
      </c>
      <c r="N4116" t="s">
        <v>19816</v>
      </c>
      <c r="O4116">
        <v>0</v>
      </c>
      <c r="P4116" t="s">
        <v>16925</v>
      </c>
      <c r="Q4116">
        <v>640</v>
      </c>
      <c r="R4116" t="s">
        <v>15662</v>
      </c>
      <c r="S4116">
        <v>261</v>
      </c>
      <c r="T4116" t="s">
        <v>2233</v>
      </c>
      <c r="U4116">
        <v>249</v>
      </c>
      <c r="V4116">
        <v>140</v>
      </c>
      <c r="W4116">
        <v>1491</v>
      </c>
      <c r="X4116">
        <v>1</v>
      </c>
      <c r="Y4116">
        <v>806</v>
      </c>
      <c r="Z4116">
        <v>18</v>
      </c>
      <c r="AA4116">
        <v>18</v>
      </c>
      <c r="AB4116" t="s">
        <v>19819</v>
      </c>
    </row>
    <row r="4117" spans="1:28" x14ac:dyDescent="0.3">
      <c r="A4117" s="4" t="s">
        <v>19823</v>
      </c>
      <c r="B4117" t="s">
        <v>67</v>
      </c>
      <c r="C4117" t="s">
        <v>68</v>
      </c>
      <c r="D4117" t="s">
        <v>58</v>
      </c>
      <c r="E4117">
        <v>2010</v>
      </c>
      <c r="F4117">
        <v>80</v>
      </c>
      <c r="G4117" t="s">
        <v>18</v>
      </c>
      <c r="H4117" t="s">
        <v>19825</v>
      </c>
      <c r="I4117" s="4">
        <v>2500000</v>
      </c>
      <c r="J4117" s="4">
        <v>99851</v>
      </c>
      <c r="K4117">
        <v>7.1</v>
      </c>
      <c r="L4117">
        <v>1.78</v>
      </c>
      <c r="M4117" t="s">
        <v>612</v>
      </c>
      <c r="N4117" t="s">
        <v>19820</v>
      </c>
      <c r="O4117">
        <v>0</v>
      </c>
      <c r="P4117" t="s">
        <v>19822</v>
      </c>
      <c r="Q4117">
        <v>191</v>
      </c>
      <c r="R4117" t="s">
        <v>19821</v>
      </c>
      <c r="S4117">
        <v>12</v>
      </c>
      <c r="T4117" t="s">
        <v>19824</v>
      </c>
      <c r="U4117">
        <v>5</v>
      </c>
      <c r="V4117">
        <v>0</v>
      </c>
      <c r="W4117">
        <v>210</v>
      </c>
      <c r="X4117">
        <v>0</v>
      </c>
      <c r="Y4117">
        <v>1138</v>
      </c>
      <c r="Z4117">
        <v>28</v>
      </c>
      <c r="AA4117">
        <v>30</v>
      </c>
      <c r="AB4117" t="s">
        <v>19826</v>
      </c>
    </row>
    <row r="4118" spans="1:28" x14ac:dyDescent="0.3">
      <c r="A4118" s="4" t="s">
        <v>19828</v>
      </c>
      <c r="B4118" t="s">
        <v>67</v>
      </c>
      <c r="C4118" t="s">
        <v>86</v>
      </c>
      <c r="D4118" t="s">
        <v>58</v>
      </c>
      <c r="E4118">
        <v>2008</v>
      </c>
      <c r="F4118">
        <v>106</v>
      </c>
      <c r="G4118" t="s">
        <v>1437</v>
      </c>
      <c r="H4118" t="s">
        <v>19830</v>
      </c>
      <c r="I4118" s="4">
        <v>14000000</v>
      </c>
      <c r="J4118" s="4">
        <v>115504</v>
      </c>
      <c r="K4118">
        <v>6.2</v>
      </c>
      <c r="L4118">
        <v>2.35</v>
      </c>
      <c r="M4118" t="s">
        <v>69</v>
      </c>
      <c r="N4118" t="s">
        <v>19827</v>
      </c>
      <c r="O4118">
        <v>8</v>
      </c>
      <c r="P4118" t="s">
        <v>2488</v>
      </c>
      <c r="Q4118">
        <v>611</v>
      </c>
      <c r="R4118" t="s">
        <v>16540</v>
      </c>
      <c r="S4118">
        <v>397</v>
      </c>
      <c r="T4118" t="s">
        <v>19829</v>
      </c>
      <c r="U4118">
        <v>315</v>
      </c>
      <c r="V4118">
        <v>0</v>
      </c>
      <c r="W4118">
        <v>1739</v>
      </c>
      <c r="X4118">
        <v>2</v>
      </c>
      <c r="Y4118">
        <v>4820</v>
      </c>
      <c r="Z4118">
        <v>22</v>
      </c>
      <c r="AA4118">
        <v>26</v>
      </c>
      <c r="AB4118" t="s">
        <v>19831</v>
      </c>
    </row>
    <row r="4119" spans="1:28" x14ac:dyDescent="0.3">
      <c r="A4119" s="4" t="s">
        <v>19833</v>
      </c>
      <c r="B4119" t="s">
        <v>8719</v>
      </c>
      <c r="C4119" t="s">
        <v>793</v>
      </c>
      <c r="D4119" t="s">
        <v>58</v>
      </c>
      <c r="E4119">
        <v>2000</v>
      </c>
      <c r="F4119">
        <v>103</v>
      </c>
      <c r="G4119" t="s">
        <v>5544</v>
      </c>
      <c r="H4119" t="s">
        <v>19835</v>
      </c>
      <c r="I4119" s="4">
        <v>8400000</v>
      </c>
      <c r="J4119" s="4">
        <v>5725</v>
      </c>
      <c r="K4119">
        <v>6.1</v>
      </c>
      <c r="L4119">
        <v>2.35</v>
      </c>
      <c r="M4119" t="s">
        <v>612</v>
      </c>
      <c r="N4119" t="s">
        <v>13233</v>
      </c>
      <c r="O4119">
        <v>24</v>
      </c>
      <c r="P4119" t="s">
        <v>7663</v>
      </c>
      <c r="Q4119">
        <v>127</v>
      </c>
      <c r="R4119" t="s">
        <v>19832</v>
      </c>
      <c r="S4119">
        <v>10</v>
      </c>
      <c r="T4119" t="s">
        <v>19834</v>
      </c>
      <c r="U4119">
        <v>10</v>
      </c>
      <c r="V4119">
        <v>560</v>
      </c>
      <c r="W4119">
        <v>163</v>
      </c>
      <c r="X4119">
        <v>0</v>
      </c>
      <c r="Y4119">
        <v>10220</v>
      </c>
      <c r="Z4119">
        <v>62</v>
      </c>
      <c r="AA4119">
        <v>110</v>
      </c>
      <c r="AB4119" t="s">
        <v>19836</v>
      </c>
    </row>
    <row r="4120" spans="1:28" x14ac:dyDescent="0.3">
      <c r="A4120" s="4" t="s">
        <v>19838</v>
      </c>
      <c r="B4120" t="s">
        <v>2794</v>
      </c>
      <c r="C4120" t="s">
        <v>68</v>
      </c>
      <c r="D4120" t="s">
        <v>58</v>
      </c>
      <c r="E4120">
        <v>2008</v>
      </c>
      <c r="F4120">
        <v>90</v>
      </c>
      <c r="G4120" t="s">
        <v>16325</v>
      </c>
      <c r="H4120" t="s">
        <v>19840</v>
      </c>
      <c r="I4120" s="4">
        <v>2500000</v>
      </c>
      <c r="J4120" s="4">
        <v>75727</v>
      </c>
      <c r="K4120">
        <v>5.9</v>
      </c>
      <c r="L4120">
        <v>1.85</v>
      </c>
      <c r="M4120" t="s">
        <v>69</v>
      </c>
      <c r="N4120" t="s">
        <v>19837</v>
      </c>
      <c r="O4120">
        <v>8</v>
      </c>
      <c r="P4120" t="s">
        <v>7063</v>
      </c>
      <c r="Q4120">
        <v>426</v>
      </c>
      <c r="R4120" t="s">
        <v>5515</v>
      </c>
      <c r="S4120">
        <v>399</v>
      </c>
      <c r="T4120" t="s">
        <v>19839</v>
      </c>
      <c r="U4120">
        <v>35</v>
      </c>
      <c r="V4120">
        <v>0</v>
      </c>
      <c r="W4120">
        <v>862</v>
      </c>
      <c r="X4120">
        <v>0</v>
      </c>
      <c r="Y4120">
        <v>5699</v>
      </c>
      <c r="Z4120">
        <v>47</v>
      </c>
      <c r="AA4120">
        <v>40</v>
      </c>
      <c r="AB4120" t="s">
        <v>19841</v>
      </c>
    </row>
    <row r="4121" spans="1:28" x14ac:dyDescent="0.3">
      <c r="A4121" s="4" t="s">
        <v>19842</v>
      </c>
      <c r="B4121" t="s">
        <v>67</v>
      </c>
      <c r="C4121" t="s">
        <v>68</v>
      </c>
      <c r="D4121" t="s">
        <v>58</v>
      </c>
      <c r="E4121">
        <v>2010</v>
      </c>
      <c r="F4121">
        <v>96</v>
      </c>
      <c r="G4121" t="s">
        <v>9178</v>
      </c>
      <c r="H4121" t="s">
        <v>19844</v>
      </c>
      <c r="I4121" s="4">
        <v>2500000</v>
      </c>
      <c r="J4121" s="4">
        <v>322157</v>
      </c>
      <c r="K4121">
        <v>6.8</v>
      </c>
      <c r="L4121">
        <v>1.85</v>
      </c>
      <c r="M4121" t="s">
        <v>612</v>
      </c>
      <c r="N4121" t="s">
        <v>680</v>
      </c>
      <c r="O4121">
        <v>571</v>
      </c>
      <c r="P4121" t="s">
        <v>2493</v>
      </c>
      <c r="Q4121">
        <v>2000</v>
      </c>
      <c r="R4121" t="s">
        <v>504</v>
      </c>
      <c r="S4121">
        <v>973</v>
      </c>
      <c r="T4121" t="s">
        <v>19843</v>
      </c>
      <c r="U4121">
        <v>370</v>
      </c>
      <c r="V4121">
        <v>19000</v>
      </c>
      <c r="W4121">
        <v>4590</v>
      </c>
      <c r="X4121">
        <v>0</v>
      </c>
      <c r="Y4121">
        <v>61787</v>
      </c>
      <c r="Z4121">
        <v>238</v>
      </c>
      <c r="AA4121">
        <v>203</v>
      </c>
      <c r="AB4121" t="s">
        <v>19845</v>
      </c>
    </row>
    <row r="4122" spans="1:28" x14ac:dyDescent="0.3">
      <c r="A4122" s="4" t="s">
        <v>19847</v>
      </c>
      <c r="B4122" t="s">
        <v>67</v>
      </c>
      <c r="C4122" t="s">
        <v>68</v>
      </c>
      <c r="D4122" t="s">
        <v>58</v>
      </c>
      <c r="E4122">
        <v>2010</v>
      </c>
      <c r="F4122">
        <v>89</v>
      </c>
      <c r="G4122" t="s">
        <v>9091</v>
      </c>
      <c r="H4122" t="s">
        <v>19848</v>
      </c>
      <c r="I4122" s="4">
        <v>2500000</v>
      </c>
      <c r="J4122" s="4" t="s">
        <v>24161</v>
      </c>
      <c r="K4122">
        <v>5.8</v>
      </c>
      <c r="L4122" t="s">
        <v>24161</v>
      </c>
      <c r="M4122" t="s">
        <v>1589</v>
      </c>
      <c r="N4122" t="s">
        <v>19846</v>
      </c>
      <c r="O4122">
        <v>20</v>
      </c>
      <c r="P4122" t="s">
        <v>4561</v>
      </c>
      <c r="Q4122">
        <v>794</v>
      </c>
      <c r="R4122" t="s">
        <v>895</v>
      </c>
      <c r="S4122">
        <v>607</v>
      </c>
      <c r="T4122" t="s">
        <v>5543</v>
      </c>
      <c r="U4122">
        <v>555</v>
      </c>
      <c r="V4122">
        <v>190</v>
      </c>
      <c r="W4122">
        <v>2579</v>
      </c>
      <c r="X4122">
        <v>2</v>
      </c>
      <c r="Y4122">
        <v>858</v>
      </c>
      <c r="Z4122">
        <v>2</v>
      </c>
      <c r="AA4122">
        <v>7</v>
      </c>
      <c r="AB4122" t="s">
        <v>19849</v>
      </c>
    </row>
    <row r="4123" spans="1:28" x14ac:dyDescent="0.3">
      <c r="A4123" s="4" t="s">
        <v>19852</v>
      </c>
      <c r="B4123" t="s">
        <v>67</v>
      </c>
      <c r="C4123" t="s">
        <v>793</v>
      </c>
      <c r="D4123" t="s">
        <v>58</v>
      </c>
      <c r="E4123">
        <v>2015</v>
      </c>
      <c r="F4123">
        <v>87</v>
      </c>
      <c r="G4123" t="s">
        <v>7572</v>
      </c>
      <c r="H4123" t="s">
        <v>19853</v>
      </c>
      <c r="I4123" s="4">
        <v>2500000</v>
      </c>
      <c r="J4123" s="4" t="s">
        <v>24161</v>
      </c>
      <c r="K4123">
        <v>5</v>
      </c>
      <c r="L4123">
        <v>2.35</v>
      </c>
      <c r="M4123" t="s">
        <v>4835</v>
      </c>
      <c r="N4123" t="s">
        <v>19850</v>
      </c>
      <c r="O4123">
        <v>2</v>
      </c>
      <c r="P4123" t="s">
        <v>406</v>
      </c>
      <c r="Q4123">
        <v>968</v>
      </c>
      <c r="R4123" t="s">
        <v>19851</v>
      </c>
      <c r="S4123">
        <v>625</v>
      </c>
      <c r="T4123" t="s">
        <v>11936</v>
      </c>
      <c r="U4123">
        <v>577</v>
      </c>
      <c r="V4123">
        <v>0</v>
      </c>
      <c r="W4123">
        <v>3157</v>
      </c>
      <c r="X4123">
        <v>0</v>
      </c>
      <c r="Y4123">
        <v>3119</v>
      </c>
      <c r="Z4123">
        <v>95</v>
      </c>
      <c r="AA4123">
        <v>23</v>
      </c>
      <c r="AB4123" t="s">
        <v>19854</v>
      </c>
    </row>
    <row r="4124" spans="1:28" x14ac:dyDescent="0.3">
      <c r="A4124" s="4" t="s">
        <v>19857</v>
      </c>
      <c r="B4124" t="s">
        <v>67</v>
      </c>
      <c r="C4124" t="s">
        <v>68</v>
      </c>
      <c r="D4124" t="s">
        <v>58</v>
      </c>
      <c r="E4124">
        <v>2016</v>
      </c>
      <c r="F4124">
        <v>94</v>
      </c>
      <c r="G4124" t="s">
        <v>23</v>
      </c>
      <c r="H4124" t="s">
        <v>24161</v>
      </c>
      <c r="I4124" s="4">
        <v>3500000</v>
      </c>
      <c r="J4124" s="4" t="s">
        <v>24161</v>
      </c>
      <c r="K4124">
        <v>6.3</v>
      </c>
      <c r="L4124" t="s">
        <v>24161</v>
      </c>
      <c r="M4124" t="s">
        <v>24161</v>
      </c>
      <c r="N4124" t="s">
        <v>19855</v>
      </c>
      <c r="O4124">
        <v>0</v>
      </c>
      <c r="P4124" t="s">
        <v>3761</v>
      </c>
      <c r="Q4124">
        <v>1000</v>
      </c>
      <c r="R4124" t="s">
        <v>19856</v>
      </c>
      <c r="S4124">
        <v>677</v>
      </c>
      <c r="T4124" t="s">
        <v>11455</v>
      </c>
      <c r="U4124">
        <v>442</v>
      </c>
      <c r="V4124">
        <v>89</v>
      </c>
      <c r="W4124">
        <v>2406</v>
      </c>
      <c r="X4124">
        <v>1</v>
      </c>
      <c r="Y4124">
        <v>63</v>
      </c>
      <c r="Z4124">
        <v>10</v>
      </c>
      <c r="AA4124">
        <v>2</v>
      </c>
      <c r="AB4124" t="s">
        <v>19858</v>
      </c>
    </row>
    <row r="4125" spans="1:28" x14ac:dyDescent="0.3">
      <c r="A4125" s="4" t="s">
        <v>19859</v>
      </c>
      <c r="B4125" t="s">
        <v>67</v>
      </c>
      <c r="C4125" t="s">
        <v>68</v>
      </c>
      <c r="D4125" t="s">
        <v>58</v>
      </c>
      <c r="E4125">
        <v>1996</v>
      </c>
      <c r="F4125">
        <v>120</v>
      </c>
      <c r="G4125" t="s">
        <v>6516</v>
      </c>
      <c r="H4125" t="s">
        <v>19860</v>
      </c>
      <c r="I4125" s="4">
        <v>2400000</v>
      </c>
      <c r="J4125" s="4">
        <v>5731103</v>
      </c>
      <c r="K4125">
        <v>6.8</v>
      </c>
      <c r="L4125">
        <v>1.85</v>
      </c>
      <c r="M4125" t="s">
        <v>612</v>
      </c>
      <c r="N4125" t="s">
        <v>5081</v>
      </c>
      <c r="O4125">
        <v>0</v>
      </c>
      <c r="P4125" t="s">
        <v>830</v>
      </c>
      <c r="Q4125">
        <v>1000</v>
      </c>
      <c r="R4125" t="s">
        <v>170</v>
      </c>
      <c r="S4125">
        <v>748</v>
      </c>
      <c r="T4125" t="s">
        <v>741</v>
      </c>
      <c r="U4125">
        <v>702</v>
      </c>
      <c r="V4125">
        <v>352</v>
      </c>
      <c r="W4125">
        <v>5963</v>
      </c>
      <c r="X4125">
        <v>10</v>
      </c>
      <c r="Y4125">
        <v>4100</v>
      </c>
      <c r="Z4125">
        <v>28</v>
      </c>
      <c r="AA4125">
        <v>35</v>
      </c>
      <c r="AB4125" t="s">
        <v>19861</v>
      </c>
    </row>
    <row r="4126" spans="1:28" x14ac:dyDescent="0.3">
      <c r="A4126" s="4" t="s">
        <v>19863</v>
      </c>
      <c r="B4126" t="s">
        <v>67</v>
      </c>
      <c r="C4126" t="s">
        <v>13564</v>
      </c>
      <c r="D4126" t="s">
        <v>58</v>
      </c>
      <c r="E4126">
        <v>2006</v>
      </c>
      <c r="F4126">
        <v>101</v>
      </c>
      <c r="G4126" t="s">
        <v>6131</v>
      </c>
      <c r="H4126" t="s">
        <v>19865</v>
      </c>
      <c r="I4126" s="4">
        <v>2400000</v>
      </c>
      <c r="J4126" s="4">
        <v>978908</v>
      </c>
      <c r="K4126">
        <v>5.0999999999999996</v>
      </c>
      <c r="L4126">
        <v>2.35</v>
      </c>
      <c r="M4126" t="s">
        <v>69</v>
      </c>
      <c r="N4126" t="s">
        <v>19862</v>
      </c>
      <c r="O4126">
        <v>9</v>
      </c>
      <c r="P4126" t="s">
        <v>1444</v>
      </c>
      <c r="Q4126">
        <v>973</v>
      </c>
      <c r="R4126" t="s">
        <v>2988</v>
      </c>
      <c r="S4126">
        <v>872</v>
      </c>
      <c r="T4126" t="s">
        <v>19864</v>
      </c>
      <c r="U4126">
        <v>201</v>
      </c>
      <c r="V4126">
        <v>250</v>
      </c>
      <c r="W4126">
        <v>2306</v>
      </c>
      <c r="X4126">
        <v>0</v>
      </c>
      <c r="Y4126">
        <v>4057</v>
      </c>
      <c r="Z4126">
        <v>25</v>
      </c>
      <c r="AA4126">
        <v>90</v>
      </c>
      <c r="AB4126" t="s">
        <v>19866</v>
      </c>
    </row>
    <row r="4127" spans="1:28" x14ac:dyDescent="0.3">
      <c r="A4127" s="4" t="s">
        <v>19868</v>
      </c>
      <c r="B4127" t="s">
        <v>67</v>
      </c>
      <c r="C4127" t="s">
        <v>68</v>
      </c>
      <c r="D4127" t="s">
        <v>58</v>
      </c>
      <c r="E4127">
        <v>2006</v>
      </c>
      <c r="F4127">
        <v>84</v>
      </c>
      <c r="G4127" t="s">
        <v>1894</v>
      </c>
      <c r="H4127" t="s">
        <v>19869</v>
      </c>
      <c r="I4127" s="4" t="s">
        <v>24161</v>
      </c>
      <c r="J4127" s="4">
        <v>438653</v>
      </c>
      <c r="K4127">
        <v>6.6</v>
      </c>
      <c r="L4127">
        <v>1.85</v>
      </c>
      <c r="M4127" t="s">
        <v>612</v>
      </c>
      <c r="N4127" t="s">
        <v>14017</v>
      </c>
      <c r="O4127">
        <v>406</v>
      </c>
      <c r="P4127" t="s">
        <v>19867</v>
      </c>
      <c r="Q4127">
        <v>586</v>
      </c>
      <c r="R4127" t="s">
        <v>3994</v>
      </c>
      <c r="S4127">
        <v>497</v>
      </c>
      <c r="T4127" t="s">
        <v>1037</v>
      </c>
      <c r="U4127">
        <v>233</v>
      </c>
      <c r="V4127">
        <v>79000</v>
      </c>
      <c r="W4127">
        <v>1490</v>
      </c>
      <c r="X4127">
        <v>0</v>
      </c>
      <c r="Y4127">
        <v>108052</v>
      </c>
      <c r="Z4127">
        <v>121</v>
      </c>
      <c r="AA4127">
        <v>434</v>
      </c>
      <c r="AB4127" t="s">
        <v>19870</v>
      </c>
    </row>
    <row r="4128" spans="1:28" x14ac:dyDescent="0.3">
      <c r="A4128" s="4" t="s">
        <v>19873</v>
      </c>
      <c r="B4128" t="s">
        <v>67</v>
      </c>
      <c r="C4128" t="s">
        <v>86</v>
      </c>
      <c r="D4128" t="s">
        <v>24161</v>
      </c>
      <c r="E4128">
        <v>2015</v>
      </c>
      <c r="F4128">
        <v>110</v>
      </c>
      <c r="G4128" t="s">
        <v>1954</v>
      </c>
      <c r="H4128" t="s">
        <v>24161</v>
      </c>
      <c r="I4128" s="4">
        <v>2500000</v>
      </c>
      <c r="J4128" s="4" t="s">
        <v>24161</v>
      </c>
      <c r="K4128">
        <v>5</v>
      </c>
      <c r="L4128" t="s">
        <v>24161</v>
      </c>
      <c r="M4128" t="s">
        <v>612</v>
      </c>
      <c r="N4128" t="s">
        <v>19871</v>
      </c>
      <c r="O4128">
        <v>0</v>
      </c>
      <c r="P4128" t="s">
        <v>920</v>
      </c>
      <c r="Q4128">
        <v>490</v>
      </c>
      <c r="R4128" t="s">
        <v>19872</v>
      </c>
      <c r="S4128">
        <v>159</v>
      </c>
      <c r="T4128" t="s">
        <v>19874</v>
      </c>
      <c r="U4128">
        <v>109</v>
      </c>
      <c r="V4128">
        <v>0</v>
      </c>
      <c r="W4128">
        <v>881</v>
      </c>
      <c r="X4128">
        <v>0</v>
      </c>
      <c r="Y4128">
        <v>1510</v>
      </c>
      <c r="Z4128">
        <v>10</v>
      </c>
      <c r="AA4128">
        <v>26</v>
      </c>
      <c r="AB4128" t="s">
        <v>19875</v>
      </c>
    </row>
    <row r="4129" spans="1:28" x14ac:dyDescent="0.3">
      <c r="A4129" s="4" t="s">
        <v>19876</v>
      </c>
      <c r="B4129" t="s">
        <v>67</v>
      </c>
      <c r="C4129" t="s">
        <v>86</v>
      </c>
      <c r="D4129" t="s">
        <v>58</v>
      </c>
      <c r="E4129">
        <v>2006</v>
      </c>
      <c r="F4129">
        <v>101</v>
      </c>
      <c r="G4129" t="s">
        <v>1954</v>
      </c>
      <c r="H4129" t="s">
        <v>19877</v>
      </c>
      <c r="I4129" s="4">
        <v>1500000</v>
      </c>
      <c r="J4129" s="4">
        <v>327919</v>
      </c>
      <c r="K4129">
        <v>7.7</v>
      </c>
      <c r="L4129">
        <v>1.85</v>
      </c>
      <c r="M4129" t="s">
        <v>5613</v>
      </c>
      <c r="N4129" t="s">
        <v>17415</v>
      </c>
      <c r="O4129">
        <v>222</v>
      </c>
      <c r="P4129" t="s">
        <v>187</v>
      </c>
      <c r="Q4129">
        <v>1000</v>
      </c>
      <c r="R4129" t="s">
        <v>2886</v>
      </c>
      <c r="S4129">
        <v>788</v>
      </c>
      <c r="T4129" t="s">
        <v>3698</v>
      </c>
      <c r="U4129">
        <v>698</v>
      </c>
      <c r="V4129">
        <v>11000</v>
      </c>
      <c r="W4129">
        <v>3282</v>
      </c>
      <c r="X4129">
        <v>0</v>
      </c>
      <c r="Y4129">
        <v>99177</v>
      </c>
      <c r="Z4129">
        <v>172</v>
      </c>
      <c r="AA4129">
        <v>192</v>
      </c>
      <c r="AB4129" t="s">
        <v>19878</v>
      </c>
    </row>
    <row r="4130" spans="1:28" x14ac:dyDescent="0.3">
      <c r="A4130" s="4" t="s">
        <v>19880</v>
      </c>
      <c r="B4130" t="s">
        <v>67</v>
      </c>
      <c r="C4130" t="s">
        <v>86</v>
      </c>
      <c r="D4130" t="s">
        <v>58</v>
      </c>
      <c r="E4130">
        <v>2012</v>
      </c>
      <c r="F4130">
        <v>101</v>
      </c>
      <c r="G4130" t="s">
        <v>5483</v>
      </c>
      <c r="H4130" t="s">
        <v>19882</v>
      </c>
      <c r="I4130" s="4">
        <v>2500000</v>
      </c>
      <c r="J4130" s="4" t="s">
        <v>24161</v>
      </c>
      <c r="K4130">
        <v>3.1</v>
      </c>
      <c r="L4130">
        <v>2.35</v>
      </c>
      <c r="M4130" t="s">
        <v>612</v>
      </c>
      <c r="N4130" t="s">
        <v>19879</v>
      </c>
      <c r="O4130">
        <v>15</v>
      </c>
      <c r="P4130" t="s">
        <v>980</v>
      </c>
      <c r="Q4130">
        <v>844</v>
      </c>
      <c r="R4130" t="s">
        <v>3178</v>
      </c>
      <c r="S4130">
        <v>722</v>
      </c>
      <c r="T4130" t="s">
        <v>19881</v>
      </c>
      <c r="U4130">
        <v>663</v>
      </c>
      <c r="V4130">
        <v>0</v>
      </c>
      <c r="W4130">
        <v>3132</v>
      </c>
      <c r="X4130">
        <v>0</v>
      </c>
      <c r="Y4130">
        <v>2753</v>
      </c>
      <c r="Z4130">
        <v>20</v>
      </c>
      <c r="AA4130">
        <v>82</v>
      </c>
      <c r="AB4130" t="s">
        <v>19883</v>
      </c>
    </row>
    <row r="4131" spans="1:28" x14ac:dyDescent="0.3">
      <c r="A4131" s="4" t="s">
        <v>19885</v>
      </c>
      <c r="B4131" t="s">
        <v>67</v>
      </c>
      <c r="C4131" t="s">
        <v>68</v>
      </c>
      <c r="D4131" t="s">
        <v>58</v>
      </c>
      <c r="E4131">
        <v>1944</v>
      </c>
      <c r="F4131">
        <v>101</v>
      </c>
      <c r="G4131" t="s">
        <v>5926</v>
      </c>
      <c r="H4131" t="s">
        <v>19887</v>
      </c>
      <c r="I4131" s="4">
        <v>2361000</v>
      </c>
      <c r="J4131" s="4" t="s">
        <v>24161</v>
      </c>
      <c r="K4131">
        <v>6.5</v>
      </c>
      <c r="L4131">
        <v>1.37</v>
      </c>
      <c r="M4131" t="s">
        <v>15882</v>
      </c>
      <c r="N4131" t="s">
        <v>18730</v>
      </c>
      <c r="O4131">
        <v>24</v>
      </c>
      <c r="P4131" t="s">
        <v>19644</v>
      </c>
      <c r="Q4131">
        <v>675</v>
      </c>
      <c r="R4131" t="s">
        <v>19884</v>
      </c>
      <c r="S4131">
        <v>659</v>
      </c>
      <c r="T4131" t="s">
        <v>19886</v>
      </c>
      <c r="U4131">
        <v>226</v>
      </c>
      <c r="V4131">
        <v>144</v>
      </c>
      <c r="W4131">
        <v>1627</v>
      </c>
      <c r="X4131">
        <v>2</v>
      </c>
      <c r="Y4131">
        <v>1079</v>
      </c>
      <c r="Z4131">
        <v>8</v>
      </c>
      <c r="AA4131">
        <v>28</v>
      </c>
      <c r="AB4131" t="s">
        <v>19888</v>
      </c>
    </row>
    <row r="4132" spans="1:28" x14ac:dyDescent="0.3">
      <c r="A4132" s="4" t="s">
        <v>19891</v>
      </c>
      <c r="B4132" t="s">
        <v>67</v>
      </c>
      <c r="C4132" t="s">
        <v>68</v>
      </c>
      <c r="D4132" t="s">
        <v>58</v>
      </c>
      <c r="E4132">
        <v>2011</v>
      </c>
      <c r="F4132">
        <v>105</v>
      </c>
      <c r="G4132" t="s">
        <v>18178</v>
      </c>
      <c r="H4132" t="s">
        <v>19893</v>
      </c>
      <c r="I4132" s="4">
        <v>2450000</v>
      </c>
      <c r="J4132" s="4">
        <v>178739</v>
      </c>
      <c r="K4132">
        <v>3.9</v>
      </c>
      <c r="L4132">
        <v>1.85</v>
      </c>
      <c r="M4132" t="s">
        <v>69</v>
      </c>
      <c r="N4132" t="s">
        <v>19889</v>
      </c>
      <c r="O4132">
        <v>29</v>
      </c>
      <c r="P4132" t="s">
        <v>19890</v>
      </c>
      <c r="Q4132">
        <v>847</v>
      </c>
      <c r="R4132" t="s">
        <v>7257</v>
      </c>
      <c r="S4132">
        <v>618</v>
      </c>
      <c r="T4132" t="s">
        <v>19892</v>
      </c>
      <c r="U4132">
        <v>76</v>
      </c>
      <c r="V4132">
        <v>566</v>
      </c>
      <c r="W4132">
        <v>1668</v>
      </c>
      <c r="X4132">
        <v>0</v>
      </c>
      <c r="Y4132">
        <v>1015</v>
      </c>
      <c r="Z4132">
        <v>8</v>
      </c>
      <c r="AA4132">
        <v>10</v>
      </c>
      <c r="AB4132" t="s">
        <v>19894</v>
      </c>
    </row>
    <row r="4133" spans="1:28" x14ac:dyDescent="0.3">
      <c r="A4133" s="4" t="s">
        <v>19895</v>
      </c>
      <c r="B4133" t="s">
        <v>67</v>
      </c>
      <c r="C4133" t="s">
        <v>68</v>
      </c>
      <c r="D4133" t="s">
        <v>58</v>
      </c>
      <c r="E4133">
        <v>1998</v>
      </c>
      <c r="F4133">
        <v>97</v>
      </c>
      <c r="G4133" t="s">
        <v>3942</v>
      </c>
      <c r="H4133" t="s">
        <v>19896</v>
      </c>
      <c r="I4133" s="4" t="s">
        <v>24161</v>
      </c>
      <c r="J4133" s="4">
        <v>565592</v>
      </c>
      <c r="K4133">
        <v>6.8</v>
      </c>
      <c r="L4133">
        <v>1.85</v>
      </c>
      <c r="M4133" t="s">
        <v>122</v>
      </c>
      <c r="N4133" t="s">
        <v>8346</v>
      </c>
      <c r="O4133">
        <v>23</v>
      </c>
      <c r="P4133" t="s">
        <v>2659</v>
      </c>
      <c r="Q4133">
        <v>982</v>
      </c>
      <c r="R4133" t="s">
        <v>781</v>
      </c>
      <c r="S4133">
        <v>599</v>
      </c>
      <c r="T4133" t="s">
        <v>12470</v>
      </c>
      <c r="U4133">
        <v>326</v>
      </c>
      <c r="V4133">
        <v>500</v>
      </c>
      <c r="W4133">
        <v>2580</v>
      </c>
      <c r="X4133">
        <v>0</v>
      </c>
      <c r="Y4133">
        <v>2189</v>
      </c>
      <c r="Z4133">
        <v>15</v>
      </c>
      <c r="AA4133">
        <v>63</v>
      </c>
      <c r="AB4133" t="s">
        <v>19897</v>
      </c>
    </row>
    <row r="4134" spans="1:28" x14ac:dyDescent="0.3">
      <c r="A4134" s="4" t="s">
        <v>19898</v>
      </c>
      <c r="B4134" t="s">
        <v>67</v>
      </c>
      <c r="C4134" t="s">
        <v>68</v>
      </c>
      <c r="D4134" t="s">
        <v>58</v>
      </c>
      <c r="E4134">
        <v>1951</v>
      </c>
      <c r="F4134">
        <v>108</v>
      </c>
      <c r="G4134" t="s">
        <v>12117</v>
      </c>
      <c r="H4134" t="s">
        <v>19899</v>
      </c>
      <c r="I4134" s="4">
        <v>2295429</v>
      </c>
      <c r="J4134" s="4" t="s">
        <v>24161</v>
      </c>
      <c r="K4134">
        <v>7</v>
      </c>
      <c r="L4134">
        <v>1.33</v>
      </c>
      <c r="M4134" t="s">
        <v>6035</v>
      </c>
      <c r="N4134" t="s">
        <v>18730</v>
      </c>
      <c r="O4134">
        <v>24</v>
      </c>
      <c r="P4134" t="s">
        <v>2760</v>
      </c>
      <c r="Q4134">
        <v>960</v>
      </c>
      <c r="R4134" t="s">
        <v>12225</v>
      </c>
      <c r="S4134">
        <v>715</v>
      </c>
      <c r="T4134" t="s">
        <v>18731</v>
      </c>
      <c r="U4134">
        <v>244</v>
      </c>
      <c r="V4134">
        <v>438</v>
      </c>
      <c r="W4134">
        <v>2329</v>
      </c>
      <c r="X4134">
        <v>3</v>
      </c>
      <c r="Y4134">
        <v>3538</v>
      </c>
      <c r="Z4134">
        <v>14</v>
      </c>
      <c r="AA4134">
        <v>46</v>
      </c>
      <c r="AB4134" t="s">
        <v>19900</v>
      </c>
    </row>
    <row r="4135" spans="1:28" x14ac:dyDescent="0.3">
      <c r="A4135" s="4" t="s">
        <v>19901</v>
      </c>
      <c r="B4135" t="s">
        <v>67</v>
      </c>
      <c r="C4135" t="s">
        <v>68</v>
      </c>
      <c r="D4135" t="s">
        <v>58</v>
      </c>
      <c r="E4135">
        <v>2010</v>
      </c>
      <c r="F4135">
        <v>95</v>
      </c>
      <c r="G4135" t="s">
        <v>19</v>
      </c>
      <c r="H4135" t="s">
        <v>19902</v>
      </c>
      <c r="I4135" s="4" t="s">
        <v>24161</v>
      </c>
      <c r="J4135" s="4">
        <v>27012</v>
      </c>
      <c r="K4135">
        <v>5.9</v>
      </c>
      <c r="L4135">
        <v>2.35</v>
      </c>
      <c r="M4135" t="s">
        <v>69</v>
      </c>
      <c r="N4135" t="s">
        <v>9314</v>
      </c>
      <c r="O4135">
        <v>535</v>
      </c>
      <c r="P4135" t="s">
        <v>2220</v>
      </c>
      <c r="Q4135">
        <v>1000</v>
      </c>
      <c r="R4135" t="s">
        <v>12913</v>
      </c>
      <c r="S4135">
        <v>646</v>
      </c>
      <c r="T4135" t="s">
        <v>15430</v>
      </c>
      <c r="U4135">
        <v>608</v>
      </c>
      <c r="V4135">
        <v>279</v>
      </c>
      <c r="W4135">
        <v>3586</v>
      </c>
      <c r="X4135">
        <v>4</v>
      </c>
      <c r="Y4135">
        <v>440</v>
      </c>
      <c r="Z4135">
        <v>12</v>
      </c>
      <c r="AA4135">
        <v>9</v>
      </c>
      <c r="AB4135" t="s">
        <v>19903</v>
      </c>
    </row>
    <row r="4136" spans="1:28" x14ac:dyDescent="0.3">
      <c r="A4136" s="4" t="s">
        <v>19905</v>
      </c>
      <c r="B4136" t="s">
        <v>67</v>
      </c>
      <c r="C4136" t="s">
        <v>68</v>
      </c>
      <c r="D4136" t="s">
        <v>58</v>
      </c>
      <c r="E4136">
        <v>2014</v>
      </c>
      <c r="F4136">
        <v>108</v>
      </c>
      <c r="G4136" t="s">
        <v>8</v>
      </c>
      <c r="H4136" t="s">
        <v>19906</v>
      </c>
      <c r="I4136" s="4" t="s">
        <v>24161</v>
      </c>
      <c r="J4136" s="4" t="s">
        <v>24161</v>
      </c>
      <c r="K4136">
        <v>5.8</v>
      </c>
      <c r="L4136" t="s">
        <v>24161</v>
      </c>
      <c r="M4136" t="s">
        <v>612</v>
      </c>
      <c r="N4136" t="s">
        <v>19904</v>
      </c>
      <c r="O4136">
        <v>14</v>
      </c>
      <c r="P4136" t="s">
        <v>6470</v>
      </c>
      <c r="Q4136">
        <v>2000</v>
      </c>
      <c r="R4136" t="s">
        <v>7755</v>
      </c>
      <c r="S4136">
        <v>1000</v>
      </c>
      <c r="T4136" t="s">
        <v>1878</v>
      </c>
      <c r="U4136">
        <v>826</v>
      </c>
      <c r="V4136">
        <v>0</v>
      </c>
      <c r="W4136">
        <v>4385</v>
      </c>
      <c r="X4136">
        <v>2</v>
      </c>
      <c r="Y4136">
        <v>6025</v>
      </c>
      <c r="Z4136">
        <v>48</v>
      </c>
      <c r="AA4136">
        <v>28</v>
      </c>
      <c r="AB4136" t="s">
        <v>19907</v>
      </c>
    </row>
    <row r="4137" spans="1:28" x14ac:dyDescent="0.3">
      <c r="A4137" s="4" t="s">
        <v>19909</v>
      </c>
      <c r="B4137" t="s">
        <v>67</v>
      </c>
      <c r="C4137" t="s">
        <v>68</v>
      </c>
      <c r="D4137" t="s">
        <v>58</v>
      </c>
      <c r="E4137">
        <v>1987</v>
      </c>
      <c r="F4137">
        <v>90</v>
      </c>
      <c r="G4137" t="s">
        <v>855</v>
      </c>
      <c r="H4137" t="s">
        <v>19911</v>
      </c>
      <c r="I4137" s="4">
        <v>2300000</v>
      </c>
      <c r="J4137" s="4" t="s">
        <v>24161</v>
      </c>
      <c r="K4137">
        <v>7.3</v>
      </c>
      <c r="L4137" t="s">
        <v>24161</v>
      </c>
      <c r="M4137" t="s">
        <v>4835</v>
      </c>
      <c r="N4137" t="s">
        <v>19908</v>
      </c>
      <c r="O4137">
        <v>115</v>
      </c>
      <c r="P4137" t="s">
        <v>1975</v>
      </c>
      <c r="Q4137">
        <v>11000</v>
      </c>
      <c r="R4137" t="s">
        <v>6960</v>
      </c>
      <c r="S4137">
        <v>516</v>
      </c>
      <c r="T4137" t="s">
        <v>19910</v>
      </c>
      <c r="U4137">
        <v>385</v>
      </c>
      <c r="V4137">
        <v>0</v>
      </c>
      <c r="W4137">
        <v>12359</v>
      </c>
      <c r="X4137">
        <v>0</v>
      </c>
      <c r="Y4137">
        <v>19650</v>
      </c>
      <c r="Z4137">
        <v>17</v>
      </c>
      <c r="AA4137">
        <v>62</v>
      </c>
      <c r="AB4137" t="s">
        <v>19912</v>
      </c>
    </row>
    <row r="4138" spans="1:28" x14ac:dyDescent="0.3">
      <c r="A4138" s="4" t="s">
        <v>19915</v>
      </c>
      <c r="B4138" t="s">
        <v>67</v>
      </c>
      <c r="C4138" t="s">
        <v>68</v>
      </c>
      <c r="D4138" t="s">
        <v>58</v>
      </c>
      <c r="E4138">
        <v>1940</v>
      </c>
      <c r="F4138">
        <v>120</v>
      </c>
      <c r="G4138" t="s">
        <v>2768</v>
      </c>
      <c r="H4138" t="s">
        <v>19916</v>
      </c>
      <c r="I4138" s="4">
        <v>2280000</v>
      </c>
      <c r="J4138" s="4">
        <v>76400000</v>
      </c>
      <c r="K4138">
        <v>7.8</v>
      </c>
      <c r="L4138">
        <v>1.37</v>
      </c>
      <c r="M4138" t="s">
        <v>304</v>
      </c>
      <c r="N4138" t="s">
        <v>2766</v>
      </c>
      <c r="O4138">
        <v>11</v>
      </c>
      <c r="P4138" t="s">
        <v>19914</v>
      </c>
      <c r="Q4138">
        <v>16</v>
      </c>
      <c r="R4138" t="s">
        <v>19913</v>
      </c>
      <c r="S4138">
        <v>0</v>
      </c>
      <c r="T4138" t="s">
        <v>24161</v>
      </c>
      <c r="U4138" t="s">
        <v>24161</v>
      </c>
      <c r="V4138">
        <v>3000</v>
      </c>
      <c r="W4138">
        <v>16</v>
      </c>
      <c r="X4138">
        <v>0</v>
      </c>
      <c r="Y4138">
        <v>71321</v>
      </c>
      <c r="Z4138">
        <v>99</v>
      </c>
      <c r="AA4138">
        <v>230</v>
      </c>
      <c r="AB4138" t="s">
        <v>19917</v>
      </c>
    </row>
    <row r="4139" spans="1:28" x14ac:dyDescent="0.3">
      <c r="A4139" s="4" t="s">
        <v>19921</v>
      </c>
      <c r="B4139" t="s">
        <v>67</v>
      </c>
      <c r="C4139" t="s">
        <v>68</v>
      </c>
      <c r="D4139" t="s">
        <v>58</v>
      </c>
      <c r="E4139">
        <v>2014</v>
      </c>
      <c r="F4139">
        <v>90</v>
      </c>
      <c r="G4139" t="s">
        <v>4085</v>
      </c>
      <c r="H4139" t="s">
        <v>24161</v>
      </c>
      <c r="I4139" s="4">
        <v>2500000</v>
      </c>
      <c r="J4139" s="4" t="s">
        <v>24161</v>
      </c>
      <c r="K4139">
        <v>6.9</v>
      </c>
      <c r="L4139" t="s">
        <v>24161</v>
      </c>
      <c r="M4139" t="s">
        <v>69</v>
      </c>
      <c r="N4139" t="s">
        <v>19918</v>
      </c>
      <c r="O4139">
        <v>37</v>
      </c>
      <c r="P4139" t="s">
        <v>19920</v>
      </c>
      <c r="Q4139">
        <v>210</v>
      </c>
      <c r="R4139" t="s">
        <v>19919</v>
      </c>
      <c r="S4139">
        <v>0</v>
      </c>
      <c r="T4139" t="s">
        <v>19922</v>
      </c>
      <c r="U4139">
        <v>0</v>
      </c>
      <c r="V4139">
        <v>224</v>
      </c>
      <c r="W4139">
        <v>210</v>
      </c>
      <c r="X4139">
        <v>1</v>
      </c>
      <c r="Y4139">
        <v>44</v>
      </c>
      <c r="Z4139" t="s">
        <v>24161</v>
      </c>
      <c r="AA4139">
        <v>3</v>
      </c>
      <c r="AB4139" t="s">
        <v>19923</v>
      </c>
    </row>
    <row r="4140" spans="1:28" x14ac:dyDescent="0.3">
      <c r="A4140" s="4" t="s">
        <v>19926</v>
      </c>
      <c r="B4140" t="s">
        <v>67</v>
      </c>
      <c r="C4140" t="s">
        <v>68</v>
      </c>
      <c r="D4140" t="s">
        <v>58</v>
      </c>
      <c r="E4140">
        <v>1982</v>
      </c>
      <c r="F4140">
        <v>91</v>
      </c>
      <c r="G4140" t="s">
        <v>5544</v>
      </c>
      <c r="H4140" t="s">
        <v>19928</v>
      </c>
      <c r="I4140" s="4">
        <v>4000000</v>
      </c>
      <c r="J4140" s="4">
        <v>36200000</v>
      </c>
      <c r="K4140">
        <v>5.7</v>
      </c>
      <c r="L4140">
        <v>2.35</v>
      </c>
      <c r="M4140" t="s">
        <v>612</v>
      </c>
      <c r="N4140" t="s">
        <v>7059</v>
      </c>
      <c r="O4140">
        <v>49</v>
      </c>
      <c r="P4140" t="s">
        <v>19925</v>
      </c>
      <c r="Q4140">
        <v>72</v>
      </c>
      <c r="R4140" t="s">
        <v>19924</v>
      </c>
      <c r="S4140">
        <v>31</v>
      </c>
      <c r="T4140" t="s">
        <v>19927</v>
      </c>
      <c r="U4140">
        <v>20</v>
      </c>
      <c r="V4140">
        <v>0</v>
      </c>
      <c r="W4140">
        <v>174</v>
      </c>
      <c r="X4140">
        <v>0</v>
      </c>
      <c r="Y4140">
        <v>31952</v>
      </c>
      <c r="Z4140">
        <v>235</v>
      </c>
      <c r="AA4140">
        <v>372</v>
      </c>
      <c r="AB4140" t="s">
        <v>19929</v>
      </c>
    </row>
    <row r="4141" spans="1:28" x14ac:dyDescent="0.3">
      <c r="A4141" s="4" t="s">
        <v>19933</v>
      </c>
      <c r="B4141" t="s">
        <v>67</v>
      </c>
      <c r="C4141" t="s">
        <v>68</v>
      </c>
      <c r="D4141" t="s">
        <v>58</v>
      </c>
      <c r="E4141">
        <v>1985</v>
      </c>
      <c r="F4141">
        <v>92</v>
      </c>
      <c r="G4141" t="s">
        <v>3046</v>
      </c>
      <c r="H4141" t="s">
        <v>19935</v>
      </c>
      <c r="I4141" s="4">
        <v>2200000</v>
      </c>
      <c r="J4141" s="4">
        <v>21300000</v>
      </c>
      <c r="K4141">
        <v>4.7</v>
      </c>
      <c r="L4141">
        <v>1.85</v>
      </c>
      <c r="M4141" t="s">
        <v>612</v>
      </c>
      <c r="N4141" t="s">
        <v>19930</v>
      </c>
      <c r="O4141">
        <v>13</v>
      </c>
      <c r="P4141" t="s">
        <v>19932</v>
      </c>
      <c r="Q4141">
        <v>42</v>
      </c>
      <c r="R4141" t="s">
        <v>19931</v>
      </c>
      <c r="S4141">
        <v>27</v>
      </c>
      <c r="T4141" t="s">
        <v>19934</v>
      </c>
      <c r="U4141">
        <v>17</v>
      </c>
      <c r="V4141">
        <v>1000</v>
      </c>
      <c r="W4141">
        <v>170</v>
      </c>
      <c r="X4141">
        <v>0</v>
      </c>
      <c r="Y4141">
        <v>22521</v>
      </c>
      <c r="Z4141">
        <v>160</v>
      </c>
      <c r="AA4141">
        <v>342</v>
      </c>
      <c r="AB4141" t="s">
        <v>19936</v>
      </c>
    </row>
    <row r="4142" spans="1:28" x14ac:dyDescent="0.3">
      <c r="A4142" s="4" t="s">
        <v>19937</v>
      </c>
      <c r="B4142" t="s">
        <v>67</v>
      </c>
      <c r="C4142" t="s">
        <v>68</v>
      </c>
      <c r="D4142" t="s">
        <v>58</v>
      </c>
      <c r="E4142">
        <v>2007</v>
      </c>
      <c r="F4142">
        <v>117</v>
      </c>
      <c r="G4142" t="s">
        <v>19</v>
      </c>
      <c r="H4142" t="s">
        <v>19938</v>
      </c>
      <c r="I4142" s="4">
        <v>2200000</v>
      </c>
      <c r="J4142" s="4">
        <v>379643</v>
      </c>
      <c r="K4142">
        <v>5.9</v>
      </c>
      <c r="L4142">
        <v>1.85</v>
      </c>
      <c r="M4142" t="s">
        <v>69</v>
      </c>
      <c r="N4142" t="s">
        <v>19372</v>
      </c>
      <c r="O4142">
        <v>84</v>
      </c>
      <c r="P4142" t="s">
        <v>5936</v>
      </c>
      <c r="Q4142">
        <v>861</v>
      </c>
      <c r="R4142" t="s">
        <v>14527</v>
      </c>
      <c r="S4142">
        <v>425</v>
      </c>
      <c r="T4142" t="s">
        <v>425</v>
      </c>
      <c r="U4142">
        <v>275</v>
      </c>
      <c r="V4142">
        <v>285</v>
      </c>
      <c r="W4142">
        <v>2161</v>
      </c>
      <c r="X4142">
        <v>0</v>
      </c>
      <c r="Y4142">
        <v>1573</v>
      </c>
      <c r="Z4142">
        <v>18</v>
      </c>
      <c r="AA4142">
        <v>29</v>
      </c>
      <c r="AB4142" t="s">
        <v>19939</v>
      </c>
    </row>
    <row r="4143" spans="1:28" x14ac:dyDescent="0.3">
      <c r="A4143" s="4" t="s">
        <v>19941</v>
      </c>
      <c r="B4143" t="s">
        <v>67</v>
      </c>
      <c r="C4143" t="s">
        <v>68</v>
      </c>
      <c r="D4143" t="s">
        <v>58</v>
      </c>
      <c r="E4143">
        <v>2015</v>
      </c>
      <c r="F4143">
        <v>120</v>
      </c>
      <c r="G4143" t="s">
        <v>19</v>
      </c>
      <c r="H4143" t="s">
        <v>19942</v>
      </c>
      <c r="I4143" s="4">
        <v>2300000</v>
      </c>
      <c r="J4143" s="4">
        <v>12985267</v>
      </c>
      <c r="K4143">
        <v>5.9</v>
      </c>
      <c r="L4143" t="s">
        <v>24161</v>
      </c>
      <c r="M4143" t="s">
        <v>69</v>
      </c>
      <c r="N4143" t="s">
        <v>19940</v>
      </c>
      <c r="O4143">
        <v>16</v>
      </c>
      <c r="P4143" t="s">
        <v>5902</v>
      </c>
      <c r="Q4143">
        <v>2000</v>
      </c>
      <c r="R4143" t="s">
        <v>497</v>
      </c>
      <c r="S4143">
        <v>848</v>
      </c>
      <c r="T4143" t="s">
        <v>4847</v>
      </c>
      <c r="U4143">
        <v>835</v>
      </c>
      <c r="V4143">
        <v>13000</v>
      </c>
      <c r="W4143">
        <v>6752</v>
      </c>
      <c r="X4143">
        <v>5</v>
      </c>
      <c r="Y4143">
        <v>4977</v>
      </c>
      <c r="Z4143">
        <v>11</v>
      </c>
      <c r="AA4143">
        <v>63</v>
      </c>
      <c r="AB4143" t="s">
        <v>19943</v>
      </c>
    </row>
    <row r="4144" spans="1:28" x14ac:dyDescent="0.3">
      <c r="A4144" s="4" t="s">
        <v>19946</v>
      </c>
      <c r="B4144" t="s">
        <v>67</v>
      </c>
      <c r="C4144" t="s">
        <v>68</v>
      </c>
      <c r="D4144" t="s">
        <v>58</v>
      </c>
      <c r="E4144">
        <v>2008</v>
      </c>
      <c r="F4144">
        <v>90</v>
      </c>
      <c r="G4144" t="s">
        <v>8</v>
      </c>
      <c r="H4144" t="s">
        <v>19948</v>
      </c>
      <c r="I4144" s="4">
        <v>2200000</v>
      </c>
      <c r="J4144" s="4" t="s">
        <v>24161</v>
      </c>
      <c r="K4144">
        <v>4.3</v>
      </c>
      <c r="L4144" t="s">
        <v>24161</v>
      </c>
      <c r="M4144" t="s">
        <v>612</v>
      </c>
      <c r="N4144" t="s">
        <v>19944</v>
      </c>
      <c r="O4144">
        <v>0</v>
      </c>
      <c r="P4144" t="s">
        <v>4553</v>
      </c>
      <c r="Q4144">
        <v>676</v>
      </c>
      <c r="R4144" t="s">
        <v>19945</v>
      </c>
      <c r="S4144">
        <v>399</v>
      </c>
      <c r="T4144" t="s">
        <v>19947</v>
      </c>
      <c r="U4144">
        <v>306</v>
      </c>
      <c r="V4144">
        <v>77</v>
      </c>
      <c r="W4144">
        <v>1651</v>
      </c>
      <c r="X4144">
        <v>2</v>
      </c>
      <c r="Y4144">
        <v>1118</v>
      </c>
      <c r="Z4144">
        <v>11</v>
      </c>
      <c r="AA4144">
        <v>9</v>
      </c>
      <c r="AB4144" t="s">
        <v>19949</v>
      </c>
    </row>
    <row r="4145" spans="1:28" x14ac:dyDescent="0.3">
      <c r="A4145" s="4" t="s">
        <v>19952</v>
      </c>
      <c r="B4145" t="s">
        <v>67</v>
      </c>
      <c r="C4145" t="s">
        <v>68</v>
      </c>
      <c r="D4145" t="s">
        <v>24160</v>
      </c>
      <c r="E4145">
        <v>1945</v>
      </c>
      <c r="F4145">
        <v>119</v>
      </c>
      <c r="G4145" t="s">
        <v>19</v>
      </c>
      <c r="H4145" t="s">
        <v>19953</v>
      </c>
      <c r="I4145" s="4">
        <v>2160000</v>
      </c>
      <c r="J4145" s="4" t="s">
        <v>24161</v>
      </c>
      <c r="K4145">
        <v>7.5</v>
      </c>
      <c r="L4145">
        <v>1.37</v>
      </c>
      <c r="M4145" t="s">
        <v>15882</v>
      </c>
      <c r="N4145" t="s">
        <v>19950</v>
      </c>
      <c r="O4145">
        <v>10</v>
      </c>
      <c r="P4145" t="s">
        <v>16254</v>
      </c>
      <c r="Q4145">
        <v>509</v>
      </c>
      <c r="R4145" t="s">
        <v>19951</v>
      </c>
      <c r="S4145">
        <v>284</v>
      </c>
      <c r="T4145" t="s">
        <v>19084</v>
      </c>
      <c r="U4145">
        <v>275</v>
      </c>
      <c r="V4145">
        <v>68</v>
      </c>
      <c r="W4145">
        <v>1490</v>
      </c>
      <c r="X4145">
        <v>0</v>
      </c>
      <c r="Y4145">
        <v>1314</v>
      </c>
      <c r="Z4145">
        <v>7</v>
      </c>
      <c r="AA4145">
        <v>29</v>
      </c>
      <c r="AB4145" t="s">
        <v>19954</v>
      </c>
    </row>
    <row r="4146" spans="1:28" x14ac:dyDescent="0.3">
      <c r="A4146" s="4" t="s">
        <v>19957</v>
      </c>
      <c r="B4146" t="s">
        <v>67</v>
      </c>
      <c r="C4146" t="s">
        <v>3583</v>
      </c>
      <c r="D4146" t="s">
        <v>58</v>
      </c>
      <c r="E4146">
        <v>2015</v>
      </c>
      <c r="F4146">
        <v>90</v>
      </c>
      <c r="G4146" t="s">
        <v>4085</v>
      </c>
      <c r="H4146" t="s">
        <v>19959</v>
      </c>
      <c r="I4146" s="4" t="s">
        <v>24161</v>
      </c>
      <c r="J4146" s="4" t="s">
        <v>24161</v>
      </c>
      <c r="K4146">
        <v>4.8</v>
      </c>
      <c r="L4146" t="s">
        <v>24161</v>
      </c>
      <c r="M4146" t="s">
        <v>612</v>
      </c>
      <c r="N4146" t="s">
        <v>19955</v>
      </c>
      <c r="O4146">
        <v>0</v>
      </c>
      <c r="P4146" t="s">
        <v>12096</v>
      </c>
      <c r="Q4146">
        <v>1000</v>
      </c>
      <c r="R4146" t="s">
        <v>19956</v>
      </c>
      <c r="S4146">
        <v>800</v>
      </c>
      <c r="T4146" t="s">
        <v>19958</v>
      </c>
      <c r="U4146">
        <v>708</v>
      </c>
      <c r="V4146">
        <v>452</v>
      </c>
      <c r="W4146">
        <v>3799</v>
      </c>
      <c r="X4146">
        <v>2</v>
      </c>
      <c r="Y4146">
        <v>1351</v>
      </c>
      <c r="Z4146">
        <v>5</v>
      </c>
      <c r="AA4146">
        <v>4</v>
      </c>
      <c r="AB4146" t="s">
        <v>19960</v>
      </c>
    </row>
    <row r="4147" spans="1:28" x14ac:dyDescent="0.3">
      <c r="A4147" s="4" t="s">
        <v>19964</v>
      </c>
      <c r="B4147" t="s">
        <v>67</v>
      </c>
      <c r="C4147" t="s">
        <v>86</v>
      </c>
      <c r="D4147" t="s">
        <v>58</v>
      </c>
      <c r="E4147">
        <v>2005</v>
      </c>
      <c r="F4147">
        <v>90</v>
      </c>
      <c r="G4147" t="s">
        <v>1437</v>
      </c>
      <c r="H4147" t="s">
        <v>19966</v>
      </c>
      <c r="I4147" s="4">
        <v>1200000</v>
      </c>
      <c r="J4147" s="4" t="s">
        <v>24161</v>
      </c>
      <c r="K4147">
        <v>5.8</v>
      </c>
      <c r="L4147">
        <v>1.85</v>
      </c>
      <c r="M4147" t="s">
        <v>24161</v>
      </c>
      <c r="N4147" t="s">
        <v>19961</v>
      </c>
      <c r="O4147">
        <v>11</v>
      </c>
      <c r="P4147" t="s">
        <v>19963</v>
      </c>
      <c r="Q4147">
        <v>114</v>
      </c>
      <c r="R4147" t="s">
        <v>19962</v>
      </c>
      <c r="S4147">
        <v>79</v>
      </c>
      <c r="T4147" t="s">
        <v>19965</v>
      </c>
      <c r="U4147">
        <v>18</v>
      </c>
      <c r="V4147">
        <v>172</v>
      </c>
      <c r="W4147">
        <v>244</v>
      </c>
      <c r="X4147">
        <v>3</v>
      </c>
      <c r="Y4147">
        <v>480</v>
      </c>
      <c r="Z4147">
        <v>10</v>
      </c>
      <c r="AA4147">
        <v>14</v>
      </c>
      <c r="AB4147" t="s">
        <v>19967</v>
      </c>
    </row>
    <row r="4148" spans="1:28" x14ac:dyDescent="0.3">
      <c r="A4148" s="4" t="s">
        <v>19969</v>
      </c>
      <c r="B4148" t="s">
        <v>67</v>
      </c>
      <c r="C4148" t="s">
        <v>68</v>
      </c>
      <c r="D4148" t="s">
        <v>58</v>
      </c>
      <c r="E4148">
        <v>2014</v>
      </c>
      <c r="F4148">
        <v>97</v>
      </c>
      <c r="G4148" t="s">
        <v>6542</v>
      </c>
      <c r="H4148" t="s">
        <v>19970</v>
      </c>
      <c r="I4148" s="4">
        <v>2400000</v>
      </c>
      <c r="J4148" s="4" t="s">
        <v>24161</v>
      </c>
      <c r="K4148">
        <v>5.3</v>
      </c>
      <c r="L4148" t="s">
        <v>24161</v>
      </c>
      <c r="M4148" t="s">
        <v>24161</v>
      </c>
      <c r="N4148" t="s">
        <v>19968</v>
      </c>
      <c r="O4148">
        <v>5</v>
      </c>
      <c r="P4148" t="s">
        <v>7830</v>
      </c>
      <c r="Q4148">
        <v>3000</v>
      </c>
      <c r="R4148" t="s">
        <v>10924</v>
      </c>
      <c r="S4148">
        <v>938</v>
      </c>
      <c r="T4148" t="s">
        <v>9409</v>
      </c>
      <c r="U4148">
        <v>782</v>
      </c>
      <c r="V4148">
        <v>107</v>
      </c>
      <c r="W4148">
        <v>6085</v>
      </c>
      <c r="X4148">
        <v>5</v>
      </c>
      <c r="Y4148">
        <v>485</v>
      </c>
      <c r="Z4148">
        <v>5</v>
      </c>
      <c r="AA4148">
        <v>6</v>
      </c>
      <c r="AB4148" t="s">
        <v>19971</v>
      </c>
    </row>
    <row r="4149" spans="1:28" x14ac:dyDescent="0.3">
      <c r="A4149" s="4" t="s">
        <v>19974</v>
      </c>
      <c r="B4149" t="s">
        <v>67</v>
      </c>
      <c r="C4149" t="s">
        <v>295</v>
      </c>
      <c r="D4149" t="s">
        <v>58</v>
      </c>
      <c r="E4149">
        <v>2007</v>
      </c>
      <c r="F4149">
        <v>90</v>
      </c>
      <c r="G4149" t="s">
        <v>8525</v>
      </c>
      <c r="H4149" t="s">
        <v>19976</v>
      </c>
      <c r="I4149" s="4">
        <v>2500000</v>
      </c>
      <c r="J4149" s="4" t="s">
        <v>24161</v>
      </c>
      <c r="K4149">
        <v>6</v>
      </c>
      <c r="L4149">
        <v>1.85</v>
      </c>
      <c r="M4149" t="s">
        <v>612</v>
      </c>
      <c r="N4149" t="s">
        <v>17107</v>
      </c>
      <c r="O4149">
        <v>10</v>
      </c>
      <c r="P4149" t="s">
        <v>19973</v>
      </c>
      <c r="Q4149">
        <v>371</v>
      </c>
      <c r="R4149" t="s">
        <v>19972</v>
      </c>
      <c r="S4149">
        <v>52</v>
      </c>
      <c r="T4149" t="s">
        <v>19975</v>
      </c>
      <c r="U4149">
        <v>42</v>
      </c>
      <c r="V4149">
        <v>870</v>
      </c>
      <c r="W4149">
        <v>558</v>
      </c>
      <c r="X4149">
        <v>2</v>
      </c>
      <c r="Y4149">
        <v>5187</v>
      </c>
      <c r="Z4149">
        <v>95</v>
      </c>
      <c r="AA4149">
        <v>46</v>
      </c>
      <c r="AB4149" t="s">
        <v>19977</v>
      </c>
    </row>
    <row r="4150" spans="1:28" x14ac:dyDescent="0.3">
      <c r="A4150" s="4" t="s">
        <v>19980</v>
      </c>
      <c r="B4150" t="s">
        <v>67</v>
      </c>
      <c r="C4150" t="s">
        <v>68</v>
      </c>
      <c r="D4150" t="s">
        <v>24160</v>
      </c>
      <c r="E4150">
        <v>1946</v>
      </c>
      <c r="F4150">
        <v>172</v>
      </c>
      <c r="G4150" t="s">
        <v>5605</v>
      </c>
      <c r="H4150" t="s">
        <v>19981</v>
      </c>
      <c r="I4150" s="4">
        <v>2100000</v>
      </c>
      <c r="J4150" s="4">
        <v>23650000</v>
      </c>
      <c r="K4150">
        <v>8.1</v>
      </c>
      <c r="L4150">
        <v>1.37</v>
      </c>
      <c r="M4150" t="s">
        <v>4835</v>
      </c>
      <c r="N4150" t="s">
        <v>19978</v>
      </c>
      <c r="O4150">
        <v>355</v>
      </c>
      <c r="P4150" t="s">
        <v>19979</v>
      </c>
      <c r="Q4150">
        <v>749</v>
      </c>
      <c r="R4150" t="s">
        <v>17442</v>
      </c>
      <c r="S4150">
        <v>208</v>
      </c>
      <c r="T4150" t="s">
        <v>18171</v>
      </c>
      <c r="U4150">
        <v>188</v>
      </c>
      <c r="V4150">
        <v>0</v>
      </c>
      <c r="W4150">
        <v>1941</v>
      </c>
      <c r="X4150">
        <v>5</v>
      </c>
      <c r="Y4150">
        <v>40359</v>
      </c>
      <c r="Z4150">
        <v>97</v>
      </c>
      <c r="AA4150">
        <v>235</v>
      </c>
      <c r="AB4150" t="s">
        <v>19982</v>
      </c>
    </row>
    <row r="4151" spans="1:28" x14ac:dyDescent="0.3">
      <c r="A4151" s="4" t="s">
        <v>19984</v>
      </c>
      <c r="B4151" t="s">
        <v>67</v>
      </c>
      <c r="C4151" t="s">
        <v>68</v>
      </c>
      <c r="D4151" t="s">
        <v>58</v>
      </c>
      <c r="E4151">
        <v>2001</v>
      </c>
      <c r="F4151">
        <v>115</v>
      </c>
      <c r="G4151" t="s">
        <v>1745</v>
      </c>
      <c r="H4151" t="s">
        <v>19985</v>
      </c>
      <c r="I4151" s="4" t="s">
        <v>24161</v>
      </c>
      <c r="J4151" s="4">
        <v>510092</v>
      </c>
      <c r="K4151">
        <v>7</v>
      </c>
      <c r="L4151">
        <v>1.85</v>
      </c>
      <c r="M4151" t="s">
        <v>612</v>
      </c>
      <c r="N4151" t="s">
        <v>19983</v>
      </c>
      <c r="O4151">
        <v>184</v>
      </c>
      <c r="P4151" t="s">
        <v>897</v>
      </c>
      <c r="Q4151">
        <v>730</v>
      </c>
      <c r="R4151" t="s">
        <v>675</v>
      </c>
      <c r="S4151">
        <v>648</v>
      </c>
      <c r="T4151" t="s">
        <v>5728</v>
      </c>
      <c r="U4151">
        <v>551</v>
      </c>
      <c r="V4151">
        <v>0</v>
      </c>
      <c r="W4151">
        <v>3293</v>
      </c>
      <c r="X4151">
        <v>0</v>
      </c>
      <c r="Y4151">
        <v>29424</v>
      </c>
      <c r="Z4151">
        <v>76</v>
      </c>
      <c r="AA4151">
        <v>336</v>
      </c>
      <c r="AB4151" t="s">
        <v>19986</v>
      </c>
    </row>
    <row r="4152" spans="1:28" x14ac:dyDescent="0.3">
      <c r="A4152" s="4" t="s">
        <v>19990</v>
      </c>
      <c r="B4152" t="s">
        <v>17425</v>
      </c>
      <c r="C4152" t="s">
        <v>12582</v>
      </c>
      <c r="D4152" t="s">
        <v>58</v>
      </c>
      <c r="E4152">
        <v>2001</v>
      </c>
      <c r="F4152">
        <v>89</v>
      </c>
      <c r="G4152" t="s">
        <v>2545</v>
      </c>
      <c r="H4152" t="s">
        <v>19992</v>
      </c>
      <c r="I4152" s="4">
        <v>15500000</v>
      </c>
      <c r="J4152" s="4">
        <v>313436</v>
      </c>
      <c r="K4152">
        <v>7.6</v>
      </c>
      <c r="L4152">
        <v>1.85</v>
      </c>
      <c r="M4152" t="s">
        <v>612</v>
      </c>
      <c r="N4152" t="s">
        <v>19987</v>
      </c>
      <c r="O4152">
        <v>16</v>
      </c>
      <c r="P4152" t="s">
        <v>19989</v>
      </c>
      <c r="Q4152">
        <v>117</v>
      </c>
      <c r="R4152" t="s">
        <v>19988</v>
      </c>
      <c r="S4152">
        <v>21</v>
      </c>
      <c r="T4152" t="s">
        <v>19991</v>
      </c>
      <c r="U4152">
        <v>14</v>
      </c>
      <c r="V4152">
        <v>0</v>
      </c>
      <c r="W4152">
        <v>155</v>
      </c>
      <c r="X4152">
        <v>0</v>
      </c>
      <c r="Y4152">
        <v>12244</v>
      </c>
      <c r="Z4152">
        <v>67</v>
      </c>
      <c r="AA4152">
        <v>95</v>
      </c>
      <c r="AB4152" t="s">
        <v>19993</v>
      </c>
    </row>
    <row r="4153" spans="1:28" x14ac:dyDescent="0.3">
      <c r="A4153" s="4" t="s">
        <v>19997</v>
      </c>
      <c r="B4153" t="s">
        <v>67</v>
      </c>
      <c r="C4153" t="s">
        <v>68</v>
      </c>
      <c r="D4153" t="s">
        <v>58</v>
      </c>
      <c r="E4153">
        <v>2015</v>
      </c>
      <c r="F4153">
        <v>125</v>
      </c>
      <c r="G4153" t="s">
        <v>1954</v>
      </c>
      <c r="H4153" t="s">
        <v>24161</v>
      </c>
      <c r="I4153" s="4">
        <v>2100000</v>
      </c>
      <c r="J4153" s="4">
        <v>3330</v>
      </c>
      <c r="K4153">
        <v>7.2</v>
      </c>
      <c r="L4153">
        <v>2.35</v>
      </c>
      <c r="M4153" t="s">
        <v>612</v>
      </c>
      <c r="N4153" t="s">
        <v>19994</v>
      </c>
      <c r="O4153">
        <v>7</v>
      </c>
      <c r="P4153" t="s">
        <v>19996</v>
      </c>
      <c r="Q4153">
        <v>128</v>
      </c>
      <c r="R4153" t="s">
        <v>19995</v>
      </c>
      <c r="S4153">
        <v>22</v>
      </c>
      <c r="T4153" t="s">
        <v>19998</v>
      </c>
      <c r="U4153">
        <v>17</v>
      </c>
      <c r="V4153">
        <v>305</v>
      </c>
      <c r="W4153">
        <v>214</v>
      </c>
      <c r="X4153">
        <v>0</v>
      </c>
      <c r="Y4153">
        <v>22</v>
      </c>
      <c r="Z4153">
        <v>4</v>
      </c>
      <c r="AA4153">
        <v>1</v>
      </c>
      <c r="AB4153" t="s">
        <v>19999</v>
      </c>
    </row>
    <row r="4154" spans="1:28" x14ac:dyDescent="0.3">
      <c r="A4154" s="4" t="s">
        <v>20001</v>
      </c>
      <c r="B4154" t="s">
        <v>2794</v>
      </c>
      <c r="C4154" t="s">
        <v>3583</v>
      </c>
      <c r="D4154" t="s">
        <v>58</v>
      </c>
      <c r="E4154">
        <v>2007</v>
      </c>
      <c r="F4154">
        <v>78</v>
      </c>
      <c r="G4154" t="s">
        <v>23</v>
      </c>
      <c r="H4154" t="s">
        <v>20003</v>
      </c>
      <c r="I4154" s="4">
        <v>1500000</v>
      </c>
      <c r="J4154" s="4" t="s">
        <v>24161</v>
      </c>
      <c r="K4154">
        <v>7.5</v>
      </c>
      <c r="L4154">
        <v>1.85</v>
      </c>
      <c r="M4154" t="s">
        <v>612</v>
      </c>
      <c r="N4154" t="s">
        <v>14670</v>
      </c>
      <c r="O4154">
        <v>57</v>
      </c>
      <c r="P4154" t="s">
        <v>20000</v>
      </c>
      <c r="Q4154">
        <v>120</v>
      </c>
      <c r="R4154" t="s">
        <v>17303</v>
      </c>
      <c r="S4154">
        <v>9</v>
      </c>
      <c r="T4154" t="s">
        <v>20002</v>
      </c>
      <c r="U4154">
        <v>7</v>
      </c>
      <c r="V4154">
        <v>15000</v>
      </c>
      <c r="W4154">
        <v>145</v>
      </c>
      <c r="X4154">
        <v>0</v>
      </c>
      <c r="Y4154">
        <v>131462</v>
      </c>
      <c r="Z4154">
        <v>252</v>
      </c>
      <c r="AA4154">
        <v>374</v>
      </c>
      <c r="AB4154" t="s">
        <v>20004</v>
      </c>
    </row>
    <row r="4155" spans="1:28" x14ac:dyDescent="0.3">
      <c r="A4155" s="4" t="s">
        <v>20006</v>
      </c>
      <c r="B4155" t="s">
        <v>67</v>
      </c>
      <c r="C4155" t="s">
        <v>68</v>
      </c>
      <c r="D4155" t="s">
        <v>58</v>
      </c>
      <c r="E4155">
        <v>2010</v>
      </c>
      <c r="F4155">
        <v>89</v>
      </c>
      <c r="G4155" t="s">
        <v>19</v>
      </c>
      <c r="H4155" t="s">
        <v>24161</v>
      </c>
      <c r="I4155" s="4">
        <v>2100000</v>
      </c>
      <c r="J4155" s="4" t="s">
        <v>24161</v>
      </c>
      <c r="K4155">
        <v>6.3</v>
      </c>
      <c r="L4155">
        <v>1.78</v>
      </c>
      <c r="M4155" t="s">
        <v>1589</v>
      </c>
      <c r="N4155" t="s">
        <v>19259</v>
      </c>
      <c r="O4155">
        <v>15</v>
      </c>
      <c r="P4155" t="s">
        <v>2003</v>
      </c>
      <c r="Q4155">
        <v>919</v>
      </c>
      <c r="R4155" t="s">
        <v>20005</v>
      </c>
      <c r="S4155">
        <v>718</v>
      </c>
      <c r="T4155" t="s">
        <v>20007</v>
      </c>
      <c r="U4155">
        <v>650</v>
      </c>
      <c r="V4155">
        <v>162</v>
      </c>
      <c r="W4155">
        <v>3873</v>
      </c>
      <c r="X4155">
        <v>1</v>
      </c>
      <c r="Y4155">
        <v>544</v>
      </c>
      <c r="Z4155" t="s">
        <v>24161</v>
      </c>
      <c r="AA4155">
        <v>4</v>
      </c>
      <c r="AB4155" t="s">
        <v>20008</v>
      </c>
    </row>
    <row r="4156" spans="1:28" x14ac:dyDescent="0.3">
      <c r="A4156" s="4" t="s">
        <v>20012</v>
      </c>
      <c r="B4156" t="s">
        <v>67</v>
      </c>
      <c r="C4156" t="s">
        <v>68</v>
      </c>
      <c r="D4156" t="s">
        <v>58</v>
      </c>
      <c r="E4156">
        <v>2015</v>
      </c>
      <c r="F4156">
        <v>100</v>
      </c>
      <c r="G4156" t="s">
        <v>20010</v>
      </c>
      <c r="H4156" t="s">
        <v>24161</v>
      </c>
      <c r="I4156" s="4">
        <v>2100000</v>
      </c>
      <c r="J4156" s="4" t="s">
        <v>24161</v>
      </c>
      <c r="K4156">
        <v>6.7</v>
      </c>
      <c r="L4156">
        <v>2.39</v>
      </c>
      <c r="M4156" t="s">
        <v>24161</v>
      </c>
      <c r="N4156" t="s">
        <v>20009</v>
      </c>
      <c r="O4156">
        <v>0</v>
      </c>
      <c r="P4156" t="s">
        <v>20011</v>
      </c>
      <c r="Q4156">
        <v>749</v>
      </c>
      <c r="R4156" t="s">
        <v>6677</v>
      </c>
      <c r="S4156">
        <v>354</v>
      </c>
      <c r="T4156" t="s">
        <v>20013</v>
      </c>
      <c r="U4156">
        <v>338</v>
      </c>
      <c r="V4156">
        <v>14</v>
      </c>
      <c r="W4156">
        <v>1814</v>
      </c>
      <c r="X4156">
        <v>0</v>
      </c>
      <c r="Y4156">
        <v>6</v>
      </c>
      <c r="Z4156">
        <v>1</v>
      </c>
      <c r="AA4156">
        <v>1</v>
      </c>
      <c r="AB4156" t="s">
        <v>20014</v>
      </c>
    </row>
    <row r="4157" spans="1:28" x14ac:dyDescent="0.3">
      <c r="A4157" s="4" t="s">
        <v>20017</v>
      </c>
      <c r="B4157" t="s">
        <v>67</v>
      </c>
      <c r="C4157" t="s">
        <v>86</v>
      </c>
      <c r="D4157" t="s">
        <v>58</v>
      </c>
      <c r="E4157">
        <v>2015</v>
      </c>
      <c r="F4157">
        <v>77</v>
      </c>
      <c r="G4157" t="s">
        <v>4341</v>
      </c>
      <c r="H4157" t="s">
        <v>20019</v>
      </c>
      <c r="I4157" s="4" t="s">
        <v>24161</v>
      </c>
      <c r="J4157" s="4" t="s">
        <v>24161</v>
      </c>
      <c r="K4157">
        <v>4.8</v>
      </c>
      <c r="L4157" t="s">
        <v>24161</v>
      </c>
      <c r="M4157" t="s">
        <v>24161</v>
      </c>
      <c r="N4157" t="s">
        <v>20015</v>
      </c>
      <c r="O4157">
        <v>0</v>
      </c>
      <c r="P4157" t="s">
        <v>20016</v>
      </c>
      <c r="Q4157">
        <v>846</v>
      </c>
      <c r="R4157" t="s">
        <v>13148</v>
      </c>
      <c r="S4157">
        <v>366</v>
      </c>
      <c r="T4157" t="s">
        <v>20018</v>
      </c>
      <c r="U4157">
        <v>260</v>
      </c>
      <c r="V4157">
        <v>275</v>
      </c>
      <c r="W4157">
        <v>2044</v>
      </c>
      <c r="X4157">
        <v>0</v>
      </c>
      <c r="Y4157">
        <v>1355</v>
      </c>
      <c r="Z4157">
        <v>33</v>
      </c>
      <c r="AA4157">
        <v>21</v>
      </c>
      <c r="AB4157" t="s">
        <v>20020</v>
      </c>
    </row>
    <row r="4158" spans="1:28" x14ac:dyDescent="0.3">
      <c r="A4158" s="4" t="s">
        <v>20023</v>
      </c>
      <c r="B4158" t="s">
        <v>67</v>
      </c>
      <c r="C4158" t="s">
        <v>68</v>
      </c>
      <c r="D4158" t="s">
        <v>58</v>
      </c>
      <c r="E4158">
        <v>2015</v>
      </c>
      <c r="F4158">
        <v>81</v>
      </c>
      <c r="G4158" t="s">
        <v>6037</v>
      </c>
      <c r="H4158" t="s">
        <v>24161</v>
      </c>
      <c r="I4158" s="4">
        <v>2100000</v>
      </c>
      <c r="J4158" s="4" t="s">
        <v>24161</v>
      </c>
      <c r="K4158">
        <v>5.5</v>
      </c>
      <c r="L4158">
        <v>2.35</v>
      </c>
      <c r="M4158" t="s">
        <v>24161</v>
      </c>
      <c r="N4158" t="s">
        <v>20021</v>
      </c>
      <c r="O4158">
        <v>7</v>
      </c>
      <c r="P4158" t="s">
        <v>5082</v>
      </c>
      <c r="Q4158">
        <v>412</v>
      </c>
      <c r="R4158" t="s">
        <v>20022</v>
      </c>
      <c r="S4158">
        <v>308</v>
      </c>
      <c r="T4158" t="s">
        <v>20024</v>
      </c>
      <c r="U4158">
        <v>106</v>
      </c>
      <c r="V4158">
        <v>380</v>
      </c>
      <c r="W4158">
        <v>1020</v>
      </c>
      <c r="X4158">
        <v>1</v>
      </c>
      <c r="Y4158">
        <v>1274</v>
      </c>
      <c r="Z4158">
        <v>19</v>
      </c>
      <c r="AA4158">
        <v>17</v>
      </c>
      <c r="AB4158" t="s">
        <v>20025</v>
      </c>
    </row>
    <row r="4159" spans="1:28" x14ac:dyDescent="0.3">
      <c r="A4159" s="4" t="s">
        <v>20027</v>
      </c>
      <c r="B4159" t="s">
        <v>67</v>
      </c>
      <c r="C4159" t="s">
        <v>86</v>
      </c>
      <c r="D4159" t="s">
        <v>58</v>
      </c>
      <c r="E4159">
        <v>1963</v>
      </c>
      <c r="F4159">
        <v>115</v>
      </c>
      <c r="G4159" t="s">
        <v>80</v>
      </c>
      <c r="H4159" t="s">
        <v>20028</v>
      </c>
      <c r="I4159" s="4">
        <v>2000000</v>
      </c>
      <c r="J4159" s="4">
        <v>24800000</v>
      </c>
      <c r="K4159">
        <v>7.5</v>
      </c>
      <c r="L4159">
        <v>1.37</v>
      </c>
      <c r="M4159" t="s">
        <v>6035</v>
      </c>
      <c r="N4159" t="s">
        <v>5689</v>
      </c>
      <c r="O4159">
        <v>92</v>
      </c>
      <c r="P4159" t="s">
        <v>13966</v>
      </c>
      <c r="Q4159">
        <v>559</v>
      </c>
      <c r="R4159" t="s">
        <v>20026</v>
      </c>
      <c r="S4159">
        <v>201</v>
      </c>
      <c r="T4159" t="s">
        <v>4832</v>
      </c>
      <c r="U4159">
        <v>177</v>
      </c>
      <c r="V4159">
        <v>0</v>
      </c>
      <c r="W4159">
        <v>1456</v>
      </c>
      <c r="X4159">
        <v>0</v>
      </c>
      <c r="Y4159">
        <v>89403</v>
      </c>
      <c r="Z4159">
        <v>167</v>
      </c>
      <c r="AA4159">
        <v>358</v>
      </c>
      <c r="AB4159" t="s">
        <v>20029</v>
      </c>
    </row>
    <row r="4160" spans="1:28" x14ac:dyDescent="0.3">
      <c r="A4160" s="4" t="s">
        <v>20034</v>
      </c>
      <c r="B4160" t="s">
        <v>67</v>
      </c>
      <c r="C4160" t="s">
        <v>68</v>
      </c>
      <c r="D4160" t="s">
        <v>58</v>
      </c>
      <c r="E4160">
        <v>1989</v>
      </c>
      <c r="F4160">
        <v>96</v>
      </c>
      <c r="G4160" t="s">
        <v>20032</v>
      </c>
      <c r="H4160" t="s">
        <v>20036</v>
      </c>
      <c r="I4160" s="4">
        <v>2300000</v>
      </c>
      <c r="J4160" s="4">
        <v>792966</v>
      </c>
      <c r="K4160">
        <v>5.0999999999999996</v>
      </c>
      <c r="L4160">
        <v>1.33</v>
      </c>
      <c r="M4160" t="s">
        <v>612</v>
      </c>
      <c r="N4160" t="s">
        <v>20030</v>
      </c>
      <c r="O4160">
        <v>6</v>
      </c>
      <c r="P4160" t="s">
        <v>20033</v>
      </c>
      <c r="Q4160">
        <v>40</v>
      </c>
      <c r="R4160" t="s">
        <v>20031</v>
      </c>
      <c r="S4160">
        <v>30</v>
      </c>
      <c r="T4160" t="s">
        <v>20035</v>
      </c>
      <c r="U4160">
        <v>14</v>
      </c>
      <c r="V4160">
        <v>321</v>
      </c>
      <c r="W4160">
        <v>99</v>
      </c>
      <c r="X4160">
        <v>2</v>
      </c>
      <c r="Y4160">
        <v>4663</v>
      </c>
      <c r="Z4160">
        <v>49</v>
      </c>
      <c r="AA4160">
        <v>40</v>
      </c>
      <c r="AB4160" t="s">
        <v>20037</v>
      </c>
    </row>
    <row r="4161" spans="1:28" x14ac:dyDescent="0.3">
      <c r="A4161" s="4" t="s">
        <v>24145</v>
      </c>
      <c r="B4161" t="s">
        <v>67</v>
      </c>
      <c r="C4161" t="s">
        <v>68</v>
      </c>
      <c r="D4161" t="s">
        <v>58</v>
      </c>
      <c r="E4161" t="s">
        <v>24161</v>
      </c>
      <c r="F4161">
        <v>60</v>
      </c>
      <c r="G4161" t="s">
        <v>3097</v>
      </c>
      <c r="H4161" t="s">
        <v>20040</v>
      </c>
      <c r="I4161" s="4" t="s">
        <v>24161</v>
      </c>
      <c r="J4161" s="4" t="s">
        <v>24161</v>
      </c>
      <c r="K4161">
        <v>7.4</v>
      </c>
      <c r="L4161">
        <v>1.33</v>
      </c>
      <c r="M4161" t="s">
        <v>24161</v>
      </c>
      <c r="N4161" t="s">
        <v>24161</v>
      </c>
      <c r="O4161" t="s">
        <v>24161</v>
      </c>
      <c r="P4161" t="s">
        <v>19481</v>
      </c>
      <c r="Q4161">
        <v>480</v>
      </c>
      <c r="R4161" t="s">
        <v>20038</v>
      </c>
      <c r="S4161">
        <v>360</v>
      </c>
      <c r="T4161" t="s">
        <v>20039</v>
      </c>
      <c r="U4161">
        <v>213</v>
      </c>
      <c r="V4161">
        <v>763</v>
      </c>
      <c r="W4161">
        <v>1736</v>
      </c>
      <c r="X4161">
        <v>1</v>
      </c>
      <c r="Y4161">
        <v>2258</v>
      </c>
      <c r="Z4161">
        <v>1</v>
      </c>
      <c r="AA4161">
        <v>24</v>
      </c>
      <c r="AB4161" t="s">
        <v>20041</v>
      </c>
    </row>
    <row r="4162" spans="1:28" x14ac:dyDescent="0.3">
      <c r="A4162" s="4" t="s">
        <v>20043</v>
      </c>
      <c r="B4162" t="s">
        <v>67</v>
      </c>
      <c r="C4162" t="s">
        <v>68</v>
      </c>
      <c r="D4162" t="s">
        <v>58</v>
      </c>
      <c r="E4162">
        <v>1973</v>
      </c>
      <c r="F4162">
        <v>89</v>
      </c>
      <c r="G4162" t="s">
        <v>5483</v>
      </c>
      <c r="H4162" t="s">
        <v>20045</v>
      </c>
      <c r="I4162" s="4">
        <v>2000000</v>
      </c>
      <c r="J4162" s="4" t="s">
        <v>24161</v>
      </c>
      <c r="K4162">
        <v>7.3</v>
      </c>
      <c r="L4162">
        <v>1.85</v>
      </c>
      <c r="M4162" t="s">
        <v>122</v>
      </c>
      <c r="N4162" t="s">
        <v>4013</v>
      </c>
      <c r="O4162">
        <v>11000</v>
      </c>
      <c r="P4162" t="s">
        <v>4013</v>
      </c>
      <c r="Q4162">
        <v>11000</v>
      </c>
      <c r="R4162" t="s">
        <v>20042</v>
      </c>
      <c r="S4162">
        <v>66</v>
      </c>
      <c r="T4162" t="s">
        <v>20044</v>
      </c>
      <c r="U4162">
        <v>45</v>
      </c>
      <c r="V4162">
        <v>0</v>
      </c>
      <c r="W4162">
        <v>11192</v>
      </c>
      <c r="X4162">
        <v>0</v>
      </c>
      <c r="Y4162">
        <v>33335</v>
      </c>
      <c r="Z4162">
        <v>66</v>
      </c>
      <c r="AA4162">
        <v>128</v>
      </c>
      <c r="AB4162" t="s">
        <v>20046</v>
      </c>
    </row>
    <row r="4163" spans="1:28" x14ac:dyDescent="0.3">
      <c r="A4163" s="4" t="s">
        <v>20050</v>
      </c>
      <c r="B4163" t="s">
        <v>67</v>
      </c>
      <c r="C4163" t="s">
        <v>68</v>
      </c>
      <c r="D4163" t="s">
        <v>58</v>
      </c>
      <c r="E4163">
        <v>2014</v>
      </c>
      <c r="F4163">
        <v>100</v>
      </c>
      <c r="G4163" t="s">
        <v>5108</v>
      </c>
      <c r="H4163" t="s">
        <v>20052</v>
      </c>
      <c r="I4163" s="4">
        <v>2000000</v>
      </c>
      <c r="J4163" s="4">
        <v>14673301</v>
      </c>
      <c r="K4163">
        <v>6.9</v>
      </c>
      <c r="L4163">
        <v>2.35</v>
      </c>
      <c r="M4163" t="s">
        <v>612</v>
      </c>
      <c r="N4163" t="s">
        <v>20047</v>
      </c>
      <c r="O4163">
        <v>421</v>
      </c>
      <c r="P4163" t="s">
        <v>20049</v>
      </c>
      <c r="Q4163">
        <v>314</v>
      </c>
      <c r="R4163" t="s">
        <v>20048</v>
      </c>
      <c r="S4163">
        <v>189</v>
      </c>
      <c r="T4163" t="s">
        <v>20051</v>
      </c>
      <c r="U4163">
        <v>159</v>
      </c>
      <c r="V4163">
        <v>45000</v>
      </c>
      <c r="W4163">
        <v>1062</v>
      </c>
      <c r="X4163">
        <v>0</v>
      </c>
      <c r="Y4163">
        <v>112899</v>
      </c>
      <c r="Z4163">
        <v>533</v>
      </c>
      <c r="AA4163">
        <v>631</v>
      </c>
      <c r="AB4163" t="s">
        <v>20053</v>
      </c>
    </row>
    <row r="4164" spans="1:28" x14ac:dyDescent="0.3">
      <c r="A4164" s="4" t="s">
        <v>20054</v>
      </c>
      <c r="B4164" t="s">
        <v>67</v>
      </c>
      <c r="C4164" t="s">
        <v>68</v>
      </c>
      <c r="D4164" t="s">
        <v>24160</v>
      </c>
      <c r="E4164">
        <v>1972</v>
      </c>
      <c r="F4164">
        <v>88</v>
      </c>
      <c r="G4164" t="s">
        <v>10</v>
      </c>
      <c r="H4164" t="s">
        <v>20055</v>
      </c>
      <c r="I4164" s="4">
        <v>2000000</v>
      </c>
      <c r="J4164" s="4" t="s">
        <v>24161</v>
      </c>
      <c r="K4164">
        <v>6.8</v>
      </c>
      <c r="L4164">
        <v>1.85</v>
      </c>
      <c r="M4164" t="s">
        <v>612</v>
      </c>
      <c r="N4164" t="s">
        <v>4013</v>
      </c>
      <c r="O4164">
        <v>11000</v>
      </c>
      <c r="P4164" t="s">
        <v>4013</v>
      </c>
      <c r="Q4164">
        <v>11000</v>
      </c>
      <c r="R4164" t="s">
        <v>15656</v>
      </c>
      <c r="S4164">
        <v>300</v>
      </c>
      <c r="T4164" t="s">
        <v>12529</v>
      </c>
      <c r="U4164">
        <v>258</v>
      </c>
      <c r="V4164">
        <v>0</v>
      </c>
      <c r="W4164">
        <v>12034</v>
      </c>
      <c r="X4164">
        <v>5</v>
      </c>
      <c r="Y4164">
        <v>31077</v>
      </c>
      <c r="Z4164">
        <v>50</v>
      </c>
      <c r="AA4164">
        <v>78</v>
      </c>
      <c r="AB4164" t="s">
        <v>20056</v>
      </c>
    </row>
    <row r="4165" spans="1:28" x14ac:dyDescent="0.3">
      <c r="A4165" s="4" t="s">
        <v>20059</v>
      </c>
      <c r="B4165" t="s">
        <v>67</v>
      </c>
      <c r="C4165" t="s">
        <v>68</v>
      </c>
      <c r="D4165" t="s">
        <v>24160</v>
      </c>
      <c r="E4165">
        <v>1962</v>
      </c>
      <c r="F4165">
        <v>129</v>
      </c>
      <c r="G4165" t="s">
        <v>1954</v>
      </c>
      <c r="H4165" t="s">
        <v>20061</v>
      </c>
      <c r="I4165" s="4">
        <v>2000000</v>
      </c>
      <c r="J4165" s="4" t="s">
        <v>24161</v>
      </c>
      <c r="K4165">
        <v>8.4</v>
      </c>
      <c r="L4165">
        <v>1.85</v>
      </c>
      <c r="M4165" t="s">
        <v>4835</v>
      </c>
      <c r="N4165" t="s">
        <v>20057</v>
      </c>
      <c r="O4165">
        <v>89</v>
      </c>
      <c r="P4165" t="s">
        <v>1708</v>
      </c>
      <c r="Q4165">
        <v>3000</v>
      </c>
      <c r="R4165" t="s">
        <v>20058</v>
      </c>
      <c r="S4165">
        <v>226</v>
      </c>
      <c r="T4165" t="s">
        <v>20060</v>
      </c>
      <c r="U4165">
        <v>161</v>
      </c>
      <c r="V4165">
        <v>15000</v>
      </c>
      <c r="W4165">
        <v>3833</v>
      </c>
      <c r="X4165">
        <v>0</v>
      </c>
      <c r="Y4165">
        <v>215086</v>
      </c>
      <c r="Z4165">
        <v>127</v>
      </c>
      <c r="AA4165">
        <v>471</v>
      </c>
      <c r="AB4165" t="s">
        <v>20062</v>
      </c>
    </row>
    <row r="4166" spans="1:28" x14ac:dyDescent="0.3">
      <c r="A4166" s="4" t="s">
        <v>20063</v>
      </c>
      <c r="B4166" t="s">
        <v>67</v>
      </c>
      <c r="C4166" t="s">
        <v>397</v>
      </c>
      <c r="D4166" t="s">
        <v>24160</v>
      </c>
      <c r="E4166">
        <v>1981</v>
      </c>
      <c r="F4166">
        <v>87</v>
      </c>
      <c r="G4166" t="s">
        <v>254</v>
      </c>
      <c r="H4166" t="s">
        <v>20065</v>
      </c>
      <c r="I4166" s="4">
        <v>2000000</v>
      </c>
      <c r="J4166" s="4">
        <v>9003011</v>
      </c>
      <c r="K4166">
        <v>7.6</v>
      </c>
      <c r="L4166">
        <v>2.35</v>
      </c>
      <c r="M4166" t="s">
        <v>612</v>
      </c>
      <c r="N4166" t="s">
        <v>871</v>
      </c>
      <c r="O4166">
        <v>750</v>
      </c>
      <c r="P4166" t="s">
        <v>14815</v>
      </c>
      <c r="Q4166">
        <v>745</v>
      </c>
      <c r="R4166" t="s">
        <v>769</v>
      </c>
      <c r="S4166">
        <v>531</v>
      </c>
      <c r="T4166" t="s">
        <v>20064</v>
      </c>
      <c r="U4166">
        <v>41</v>
      </c>
      <c r="V4166">
        <v>0</v>
      </c>
      <c r="W4166">
        <v>1396</v>
      </c>
      <c r="X4166">
        <v>0</v>
      </c>
      <c r="Y4166">
        <v>133966</v>
      </c>
      <c r="Z4166">
        <v>177</v>
      </c>
      <c r="AA4166">
        <v>294</v>
      </c>
      <c r="AB4166" t="s">
        <v>20066</v>
      </c>
    </row>
    <row r="4167" spans="1:28" x14ac:dyDescent="0.3">
      <c r="A4167" s="4" t="s">
        <v>20068</v>
      </c>
      <c r="B4167" t="s">
        <v>7236</v>
      </c>
      <c r="C4167" t="s">
        <v>3869</v>
      </c>
      <c r="D4167" t="s">
        <v>58</v>
      </c>
      <c r="E4167">
        <v>1994</v>
      </c>
      <c r="F4167">
        <v>102</v>
      </c>
      <c r="G4167" t="s">
        <v>2155</v>
      </c>
      <c r="H4167" t="s">
        <v>20070</v>
      </c>
      <c r="I4167" s="4">
        <v>2000000</v>
      </c>
      <c r="J4167" s="4">
        <v>11546543</v>
      </c>
      <c r="K4167">
        <v>7.6</v>
      </c>
      <c r="L4167">
        <v>2.35</v>
      </c>
      <c r="M4167" t="s">
        <v>612</v>
      </c>
      <c r="N4167" t="s">
        <v>20067</v>
      </c>
      <c r="O4167">
        <v>32</v>
      </c>
      <c r="P4167" t="s">
        <v>6879</v>
      </c>
      <c r="Q4167">
        <v>483</v>
      </c>
      <c r="R4167" t="s">
        <v>16263</v>
      </c>
      <c r="S4167">
        <v>147</v>
      </c>
      <c r="T4167" t="s">
        <v>20069</v>
      </c>
      <c r="U4167">
        <v>75</v>
      </c>
      <c r="V4167">
        <v>0</v>
      </c>
      <c r="W4167">
        <v>768</v>
      </c>
      <c r="X4167">
        <v>1</v>
      </c>
      <c r="Y4167">
        <v>34520</v>
      </c>
      <c r="Z4167">
        <v>77</v>
      </c>
      <c r="AA4167">
        <v>146</v>
      </c>
      <c r="AB4167" t="s">
        <v>20071</v>
      </c>
    </row>
    <row r="4168" spans="1:28" x14ac:dyDescent="0.3">
      <c r="A4168" s="4" t="s">
        <v>20073</v>
      </c>
      <c r="B4168" t="s">
        <v>67</v>
      </c>
      <c r="C4168" t="s">
        <v>68</v>
      </c>
      <c r="D4168" t="s">
        <v>58</v>
      </c>
      <c r="E4168">
        <v>1999</v>
      </c>
      <c r="F4168">
        <v>118</v>
      </c>
      <c r="G4168" t="s">
        <v>15021</v>
      </c>
      <c r="H4168" t="s">
        <v>20075</v>
      </c>
      <c r="I4168" s="4">
        <v>2000000</v>
      </c>
      <c r="J4168" s="4">
        <v>11533945</v>
      </c>
      <c r="K4168">
        <v>7.6</v>
      </c>
      <c r="L4168">
        <v>1.85</v>
      </c>
      <c r="M4168" t="s">
        <v>612</v>
      </c>
      <c r="N4168" t="s">
        <v>8407</v>
      </c>
      <c r="O4168">
        <v>108</v>
      </c>
      <c r="P4168" t="s">
        <v>20072</v>
      </c>
      <c r="Q4168">
        <v>173</v>
      </c>
      <c r="R4168" t="s">
        <v>11236</v>
      </c>
      <c r="S4168">
        <v>148</v>
      </c>
      <c r="T4168" t="s">
        <v>20074</v>
      </c>
      <c r="U4168">
        <v>103</v>
      </c>
      <c r="V4168">
        <v>0</v>
      </c>
      <c r="W4168">
        <v>563</v>
      </c>
      <c r="X4168">
        <v>0</v>
      </c>
      <c r="Y4168">
        <v>77551</v>
      </c>
      <c r="Z4168">
        <v>123</v>
      </c>
      <c r="AA4168">
        <v>434</v>
      </c>
      <c r="AB4168" t="s">
        <v>20076</v>
      </c>
    </row>
    <row r="4169" spans="1:28" x14ac:dyDescent="0.3">
      <c r="A4169" s="4" t="s">
        <v>20080</v>
      </c>
      <c r="B4169" t="s">
        <v>67</v>
      </c>
      <c r="C4169" t="s">
        <v>1487</v>
      </c>
      <c r="D4169" t="s">
        <v>58</v>
      </c>
      <c r="E4169">
        <v>2011</v>
      </c>
      <c r="F4169">
        <v>86</v>
      </c>
      <c r="G4169" t="s">
        <v>6131</v>
      </c>
      <c r="H4169" t="s">
        <v>20082</v>
      </c>
      <c r="I4169" s="4">
        <v>2000000</v>
      </c>
      <c r="J4169" s="4">
        <v>12555230</v>
      </c>
      <c r="K4169">
        <v>5.3</v>
      </c>
      <c r="L4169">
        <v>1.85</v>
      </c>
      <c r="M4169" t="s">
        <v>612</v>
      </c>
      <c r="N4169" t="s">
        <v>20077</v>
      </c>
      <c r="O4169">
        <v>9</v>
      </c>
      <c r="P4169" t="s">
        <v>20079</v>
      </c>
      <c r="Q4169">
        <v>120</v>
      </c>
      <c r="R4169" t="s">
        <v>20078</v>
      </c>
      <c r="S4169">
        <v>44</v>
      </c>
      <c r="T4169" t="s">
        <v>20081</v>
      </c>
      <c r="U4169">
        <v>32</v>
      </c>
      <c r="V4169">
        <v>0</v>
      </c>
      <c r="W4169">
        <v>218</v>
      </c>
      <c r="X4169">
        <v>0</v>
      </c>
      <c r="Y4169">
        <v>18566</v>
      </c>
      <c r="Z4169">
        <v>218</v>
      </c>
      <c r="AA4169">
        <v>154</v>
      </c>
      <c r="AB4169" t="s">
        <v>20083</v>
      </c>
    </row>
    <row r="4170" spans="1:28" x14ac:dyDescent="0.3">
      <c r="A4170" s="4" t="s">
        <v>20084</v>
      </c>
      <c r="B4170" t="s">
        <v>8719</v>
      </c>
      <c r="C4170" t="s">
        <v>793</v>
      </c>
      <c r="D4170" t="s">
        <v>58</v>
      </c>
      <c r="E4170">
        <v>2006</v>
      </c>
      <c r="F4170">
        <v>137</v>
      </c>
      <c r="G4170" t="s">
        <v>4085</v>
      </c>
      <c r="H4170" t="s">
        <v>20085</v>
      </c>
      <c r="I4170" s="4">
        <v>2000000</v>
      </c>
      <c r="J4170" s="4">
        <v>11284657</v>
      </c>
      <c r="K4170">
        <v>8.5</v>
      </c>
      <c r="L4170">
        <v>2.35</v>
      </c>
      <c r="M4170" t="s">
        <v>612</v>
      </c>
      <c r="N4170" t="s">
        <v>1832</v>
      </c>
      <c r="O4170">
        <v>207</v>
      </c>
      <c r="P4170" t="s">
        <v>10466</v>
      </c>
      <c r="Q4170">
        <v>380</v>
      </c>
      <c r="R4170" t="s">
        <v>13520</v>
      </c>
      <c r="S4170">
        <v>284</v>
      </c>
      <c r="T4170" t="s">
        <v>11522</v>
      </c>
      <c r="U4170">
        <v>155</v>
      </c>
      <c r="V4170">
        <v>39000</v>
      </c>
      <c r="W4170">
        <v>927</v>
      </c>
      <c r="X4170">
        <v>3</v>
      </c>
      <c r="Y4170">
        <v>259379</v>
      </c>
      <c r="Z4170">
        <v>215</v>
      </c>
      <c r="AA4170">
        <v>407</v>
      </c>
      <c r="AB4170" t="s">
        <v>20086</v>
      </c>
    </row>
    <row r="4171" spans="1:28" x14ac:dyDescent="0.3">
      <c r="A4171" s="4" t="s">
        <v>20088</v>
      </c>
      <c r="B4171" t="s">
        <v>67</v>
      </c>
      <c r="C4171" t="s">
        <v>68</v>
      </c>
      <c r="D4171" t="s">
        <v>58</v>
      </c>
      <c r="E4171">
        <v>2011</v>
      </c>
      <c r="F4171">
        <v>129</v>
      </c>
      <c r="G4171" t="s">
        <v>19</v>
      </c>
      <c r="H4171" t="s">
        <v>20090</v>
      </c>
      <c r="I4171" s="4">
        <v>2000000</v>
      </c>
      <c r="J4171" s="4">
        <v>34522221</v>
      </c>
      <c r="K4171">
        <v>7</v>
      </c>
      <c r="L4171">
        <v>2.35</v>
      </c>
      <c r="M4171" t="s">
        <v>69</v>
      </c>
      <c r="N4171" t="s">
        <v>18190</v>
      </c>
      <c r="O4171">
        <v>589</v>
      </c>
      <c r="P4171" t="s">
        <v>20087</v>
      </c>
      <c r="Q4171">
        <v>690</v>
      </c>
      <c r="R4171" t="s">
        <v>18190</v>
      </c>
      <c r="S4171">
        <v>589</v>
      </c>
      <c r="T4171" t="s">
        <v>20089</v>
      </c>
      <c r="U4171">
        <v>341</v>
      </c>
      <c r="V4171">
        <v>10000</v>
      </c>
      <c r="W4171">
        <v>2300</v>
      </c>
      <c r="X4171">
        <v>7</v>
      </c>
      <c r="Y4171">
        <v>15401</v>
      </c>
      <c r="Z4171">
        <v>34</v>
      </c>
      <c r="AA4171">
        <v>175</v>
      </c>
      <c r="AB4171" t="s">
        <v>20091</v>
      </c>
    </row>
    <row r="4172" spans="1:28" x14ac:dyDescent="0.3">
      <c r="A4172" s="4" t="s">
        <v>20093</v>
      </c>
      <c r="B4172" t="s">
        <v>67</v>
      </c>
      <c r="C4172" t="s">
        <v>68</v>
      </c>
      <c r="D4172" t="s">
        <v>24160</v>
      </c>
      <c r="E4172">
        <v>1961</v>
      </c>
      <c r="F4172">
        <v>134</v>
      </c>
      <c r="G4172" t="s">
        <v>3805</v>
      </c>
      <c r="H4172" t="s">
        <v>20094</v>
      </c>
      <c r="I4172" s="4">
        <v>2000000</v>
      </c>
      <c r="J4172" s="4" t="s">
        <v>24161</v>
      </c>
      <c r="K4172">
        <v>8</v>
      </c>
      <c r="L4172">
        <v>2.35</v>
      </c>
      <c r="M4172" t="s">
        <v>5613</v>
      </c>
      <c r="N4172" t="s">
        <v>20092</v>
      </c>
      <c r="O4172">
        <v>31</v>
      </c>
      <c r="P4172" t="s">
        <v>12941</v>
      </c>
      <c r="Q4172">
        <v>654</v>
      </c>
      <c r="R4172" t="s">
        <v>9135</v>
      </c>
      <c r="S4172">
        <v>491</v>
      </c>
      <c r="T4172" t="s">
        <v>10653</v>
      </c>
      <c r="U4172">
        <v>366</v>
      </c>
      <c r="V4172">
        <v>0</v>
      </c>
      <c r="W4172">
        <v>2290</v>
      </c>
      <c r="X4172">
        <v>1</v>
      </c>
      <c r="Y4172">
        <v>62860</v>
      </c>
      <c r="Z4172">
        <v>100</v>
      </c>
      <c r="AA4172">
        <v>167</v>
      </c>
      <c r="AB4172" t="s">
        <v>20095</v>
      </c>
    </row>
    <row r="4173" spans="1:28" x14ac:dyDescent="0.3">
      <c r="A4173" s="4" t="s">
        <v>20099</v>
      </c>
      <c r="B4173" t="s">
        <v>67</v>
      </c>
      <c r="C4173" t="s">
        <v>68</v>
      </c>
      <c r="D4173" t="s">
        <v>24160</v>
      </c>
      <c r="E4173">
        <v>1940</v>
      </c>
      <c r="F4173">
        <v>119</v>
      </c>
      <c r="G4173" t="s">
        <v>20097</v>
      </c>
      <c r="H4173" t="s">
        <v>20101</v>
      </c>
      <c r="I4173" s="4">
        <v>1614000</v>
      </c>
      <c r="J4173" s="4" t="s">
        <v>24161</v>
      </c>
      <c r="K4173">
        <v>7.1</v>
      </c>
      <c r="L4173">
        <v>1.37</v>
      </c>
      <c r="M4173" t="s">
        <v>15882</v>
      </c>
      <c r="N4173" t="s">
        <v>20096</v>
      </c>
      <c r="O4173">
        <v>6</v>
      </c>
      <c r="P4173" t="s">
        <v>20098</v>
      </c>
      <c r="Q4173">
        <v>1000</v>
      </c>
      <c r="R4173" t="s">
        <v>15486</v>
      </c>
      <c r="S4173">
        <v>760</v>
      </c>
      <c r="T4173" t="s">
        <v>20100</v>
      </c>
      <c r="U4173">
        <v>380</v>
      </c>
      <c r="V4173">
        <v>236</v>
      </c>
      <c r="W4173">
        <v>2555</v>
      </c>
      <c r="X4173">
        <v>8</v>
      </c>
      <c r="Y4173">
        <v>2269</v>
      </c>
      <c r="Z4173">
        <v>12</v>
      </c>
      <c r="AA4173">
        <v>34</v>
      </c>
      <c r="AB4173" t="s">
        <v>20102</v>
      </c>
    </row>
    <row r="4174" spans="1:28" x14ac:dyDescent="0.3">
      <c r="A4174" s="4" t="s">
        <v>20107</v>
      </c>
      <c r="B4174" t="s">
        <v>1486</v>
      </c>
      <c r="C4174" t="s">
        <v>1487</v>
      </c>
      <c r="D4174" t="s">
        <v>58</v>
      </c>
      <c r="E4174">
        <v>2003</v>
      </c>
      <c r="F4174">
        <v>80</v>
      </c>
      <c r="G4174" t="s">
        <v>20105</v>
      </c>
      <c r="H4174" t="s">
        <v>20109</v>
      </c>
      <c r="I4174" s="4">
        <v>9500000</v>
      </c>
      <c r="J4174" s="4">
        <v>7002255</v>
      </c>
      <c r="K4174">
        <v>7.8</v>
      </c>
      <c r="L4174">
        <v>1.66</v>
      </c>
      <c r="M4174" t="s">
        <v>69</v>
      </c>
      <c r="N4174" t="s">
        <v>20103</v>
      </c>
      <c r="O4174">
        <v>162</v>
      </c>
      <c r="P4174" t="s">
        <v>20106</v>
      </c>
      <c r="Q4174">
        <v>23</v>
      </c>
      <c r="R4174" t="s">
        <v>20104</v>
      </c>
      <c r="S4174">
        <v>6</v>
      </c>
      <c r="T4174" t="s">
        <v>20108</v>
      </c>
      <c r="U4174">
        <v>0</v>
      </c>
      <c r="V4174">
        <v>0</v>
      </c>
      <c r="W4174">
        <v>29</v>
      </c>
      <c r="X4174">
        <v>0</v>
      </c>
      <c r="Y4174">
        <v>42462</v>
      </c>
      <c r="Z4174">
        <v>167</v>
      </c>
      <c r="AA4174">
        <v>312</v>
      </c>
      <c r="AB4174" t="s">
        <v>20110</v>
      </c>
    </row>
    <row r="4175" spans="1:28" x14ac:dyDescent="0.3">
      <c r="A4175" s="4" t="s">
        <v>20112</v>
      </c>
      <c r="B4175" t="s">
        <v>67</v>
      </c>
      <c r="C4175" t="s">
        <v>295</v>
      </c>
      <c r="D4175" t="s">
        <v>58</v>
      </c>
      <c r="E4175">
        <v>1998</v>
      </c>
      <c r="F4175">
        <v>89</v>
      </c>
      <c r="G4175" t="s">
        <v>2545</v>
      </c>
      <c r="H4175" t="s">
        <v>20113</v>
      </c>
      <c r="I4175" s="4">
        <v>2000000</v>
      </c>
      <c r="J4175" s="4">
        <v>6719300</v>
      </c>
      <c r="K4175">
        <v>7.2</v>
      </c>
      <c r="L4175">
        <v>1.85</v>
      </c>
      <c r="M4175" t="s">
        <v>69</v>
      </c>
      <c r="N4175" t="s">
        <v>20111</v>
      </c>
      <c r="O4175">
        <v>149</v>
      </c>
      <c r="P4175" t="s">
        <v>8581</v>
      </c>
      <c r="Q4175">
        <v>912</v>
      </c>
      <c r="R4175" t="s">
        <v>4583</v>
      </c>
      <c r="S4175">
        <v>752</v>
      </c>
      <c r="T4175" t="s">
        <v>3558</v>
      </c>
      <c r="U4175">
        <v>580</v>
      </c>
      <c r="V4175">
        <v>0</v>
      </c>
      <c r="W4175">
        <v>3163</v>
      </c>
      <c r="X4175">
        <v>3</v>
      </c>
      <c r="Y4175">
        <v>8224</v>
      </c>
      <c r="Z4175">
        <v>56</v>
      </c>
      <c r="AA4175">
        <v>132</v>
      </c>
      <c r="AB4175" t="s">
        <v>20114</v>
      </c>
    </row>
    <row r="4176" spans="1:28" x14ac:dyDescent="0.3">
      <c r="A4176" s="4" t="s">
        <v>20116</v>
      </c>
      <c r="B4176" t="s">
        <v>67</v>
      </c>
      <c r="C4176" t="s">
        <v>68</v>
      </c>
      <c r="D4176" t="s">
        <v>58</v>
      </c>
      <c r="E4176">
        <v>2003</v>
      </c>
      <c r="F4176">
        <v>101</v>
      </c>
      <c r="G4176" t="s">
        <v>4176</v>
      </c>
      <c r="H4176" t="s">
        <v>20118</v>
      </c>
      <c r="I4176" s="4" t="s">
        <v>24161</v>
      </c>
      <c r="J4176" s="4">
        <v>6003587</v>
      </c>
      <c r="K4176">
        <v>7.5</v>
      </c>
      <c r="L4176">
        <v>1.85</v>
      </c>
      <c r="M4176" t="s">
        <v>612</v>
      </c>
      <c r="N4176" t="s">
        <v>16659</v>
      </c>
      <c r="O4176">
        <v>30</v>
      </c>
      <c r="P4176" t="s">
        <v>727</v>
      </c>
      <c r="Q4176">
        <v>14000</v>
      </c>
      <c r="R4176" t="s">
        <v>20115</v>
      </c>
      <c r="S4176">
        <v>119</v>
      </c>
      <c r="T4176" t="s">
        <v>20117</v>
      </c>
      <c r="U4176">
        <v>92</v>
      </c>
      <c r="V4176">
        <v>0</v>
      </c>
      <c r="W4176">
        <v>14412</v>
      </c>
      <c r="X4176">
        <v>0</v>
      </c>
      <c r="Y4176">
        <v>41999</v>
      </c>
      <c r="Z4176">
        <v>180</v>
      </c>
      <c r="AA4176">
        <v>226</v>
      </c>
      <c r="AB4176" t="s">
        <v>20119</v>
      </c>
    </row>
    <row r="4177" spans="1:28" x14ac:dyDescent="0.3">
      <c r="A4177" s="4" t="s">
        <v>20121</v>
      </c>
      <c r="B4177" t="s">
        <v>67</v>
      </c>
      <c r="C4177" t="s">
        <v>68</v>
      </c>
      <c r="D4177" t="s">
        <v>58</v>
      </c>
      <c r="E4177">
        <v>2004</v>
      </c>
      <c r="F4177">
        <v>80</v>
      </c>
      <c r="G4177" t="s">
        <v>241</v>
      </c>
      <c r="H4177" t="s">
        <v>20123</v>
      </c>
      <c r="I4177" s="4">
        <v>2700000</v>
      </c>
      <c r="J4177" s="4">
        <v>5792822</v>
      </c>
      <c r="K4177">
        <v>8</v>
      </c>
      <c r="L4177">
        <v>1.85</v>
      </c>
      <c r="M4177" t="s">
        <v>612</v>
      </c>
      <c r="N4177" t="s">
        <v>9147</v>
      </c>
      <c r="O4177">
        <v>0</v>
      </c>
      <c r="P4177" t="s">
        <v>10449</v>
      </c>
      <c r="Q4177">
        <v>50</v>
      </c>
      <c r="R4177" t="s">
        <v>20120</v>
      </c>
      <c r="S4177">
        <v>8</v>
      </c>
      <c r="T4177" t="s">
        <v>20122</v>
      </c>
      <c r="U4177">
        <v>3</v>
      </c>
      <c r="V4177">
        <v>13000</v>
      </c>
      <c r="W4177">
        <v>65</v>
      </c>
      <c r="X4177">
        <v>0</v>
      </c>
      <c r="Y4177">
        <v>168398</v>
      </c>
      <c r="Z4177">
        <v>211</v>
      </c>
      <c r="AA4177">
        <v>492</v>
      </c>
      <c r="AB4177" t="s">
        <v>20124</v>
      </c>
    </row>
    <row r="4178" spans="1:28" x14ac:dyDescent="0.3">
      <c r="A4178" s="4" t="s">
        <v>20126</v>
      </c>
      <c r="B4178" t="s">
        <v>2794</v>
      </c>
      <c r="C4178" t="s">
        <v>2929</v>
      </c>
      <c r="D4178" t="s">
        <v>58</v>
      </c>
      <c r="E4178">
        <v>2000</v>
      </c>
      <c r="F4178">
        <v>115</v>
      </c>
      <c r="G4178" t="s">
        <v>4085</v>
      </c>
      <c r="H4178" t="s">
        <v>20128</v>
      </c>
      <c r="I4178" s="4">
        <v>2000000</v>
      </c>
      <c r="J4178" s="4">
        <v>5383834</v>
      </c>
      <c r="K4178">
        <v>8.1</v>
      </c>
      <c r="L4178">
        <v>1.85</v>
      </c>
      <c r="M4178" t="s">
        <v>612</v>
      </c>
      <c r="N4178" t="s">
        <v>1157</v>
      </c>
      <c r="O4178">
        <v>0</v>
      </c>
      <c r="P4178" t="s">
        <v>18580</v>
      </c>
      <c r="Q4178">
        <v>85</v>
      </c>
      <c r="R4178" t="s">
        <v>20125</v>
      </c>
      <c r="S4178">
        <v>79</v>
      </c>
      <c r="T4178" t="s">
        <v>20127</v>
      </c>
      <c r="U4178">
        <v>35</v>
      </c>
      <c r="V4178">
        <v>11000</v>
      </c>
      <c r="W4178">
        <v>318</v>
      </c>
      <c r="X4178">
        <v>0</v>
      </c>
      <c r="Y4178">
        <v>173551</v>
      </c>
      <c r="Z4178">
        <v>157</v>
      </c>
      <c r="AA4178">
        <v>361</v>
      </c>
      <c r="AB4178" t="s">
        <v>20129</v>
      </c>
    </row>
    <row r="4179" spans="1:28" x14ac:dyDescent="0.3">
      <c r="A4179" s="4" t="s">
        <v>20131</v>
      </c>
      <c r="B4179" t="s">
        <v>67</v>
      </c>
      <c r="C4179" t="s">
        <v>68</v>
      </c>
      <c r="D4179" t="s">
        <v>58</v>
      </c>
      <c r="E4179">
        <v>2003</v>
      </c>
      <c r="F4179">
        <v>100</v>
      </c>
      <c r="G4179" t="s">
        <v>19</v>
      </c>
      <c r="H4179" t="s">
        <v>20132</v>
      </c>
      <c r="I4179" s="4">
        <v>1500000</v>
      </c>
      <c r="J4179" s="4">
        <v>4599680</v>
      </c>
      <c r="K4179">
        <v>6.8</v>
      </c>
      <c r="L4179">
        <v>1.85</v>
      </c>
      <c r="M4179" t="s">
        <v>612</v>
      </c>
      <c r="N4179" t="s">
        <v>6147</v>
      </c>
      <c r="O4179">
        <v>308</v>
      </c>
      <c r="P4179" t="s">
        <v>2080</v>
      </c>
      <c r="Q4179">
        <v>1000</v>
      </c>
      <c r="R4179" t="s">
        <v>20130</v>
      </c>
      <c r="S4179">
        <v>482</v>
      </c>
      <c r="T4179" t="s">
        <v>15281</v>
      </c>
      <c r="U4179">
        <v>374</v>
      </c>
      <c r="V4179">
        <v>0</v>
      </c>
      <c r="W4179">
        <v>2186</v>
      </c>
      <c r="X4179">
        <v>2</v>
      </c>
      <c r="Y4179">
        <v>68222</v>
      </c>
      <c r="Z4179">
        <v>126</v>
      </c>
      <c r="AA4179">
        <v>545</v>
      </c>
      <c r="AB4179" t="s">
        <v>20133</v>
      </c>
    </row>
    <row r="4180" spans="1:28" x14ac:dyDescent="0.3">
      <c r="A4180" s="4" t="s">
        <v>20136</v>
      </c>
      <c r="B4180" t="s">
        <v>67</v>
      </c>
      <c r="C4180" t="s">
        <v>68</v>
      </c>
      <c r="D4180" t="s">
        <v>24160</v>
      </c>
      <c r="E4180">
        <v>1947</v>
      </c>
      <c r="F4180">
        <v>118</v>
      </c>
      <c r="G4180" t="s">
        <v>241</v>
      </c>
      <c r="H4180" t="s">
        <v>20138</v>
      </c>
      <c r="I4180" s="4">
        <v>2000000</v>
      </c>
      <c r="J4180" s="4" t="s">
        <v>24161</v>
      </c>
      <c r="K4180">
        <v>7.4</v>
      </c>
      <c r="L4180">
        <v>1.37</v>
      </c>
      <c r="M4180" t="s">
        <v>6035</v>
      </c>
      <c r="N4180" t="s">
        <v>20134</v>
      </c>
      <c r="O4180">
        <v>603</v>
      </c>
      <c r="P4180" t="s">
        <v>2343</v>
      </c>
      <c r="Q4180">
        <v>936</v>
      </c>
      <c r="R4180" t="s">
        <v>20135</v>
      </c>
      <c r="S4180">
        <v>297</v>
      </c>
      <c r="T4180" t="s">
        <v>20137</v>
      </c>
      <c r="U4180">
        <v>167</v>
      </c>
      <c r="V4180">
        <v>0</v>
      </c>
      <c r="W4180">
        <v>1846</v>
      </c>
      <c r="X4180">
        <v>3</v>
      </c>
      <c r="Y4180">
        <v>10791</v>
      </c>
      <c r="Z4180">
        <v>61</v>
      </c>
      <c r="AA4180">
        <v>113</v>
      </c>
      <c r="AB4180" t="s">
        <v>20139</v>
      </c>
    </row>
    <row r="4181" spans="1:28" x14ac:dyDescent="0.3">
      <c r="A4181" s="4" t="s">
        <v>20142</v>
      </c>
      <c r="B4181" t="s">
        <v>67</v>
      </c>
      <c r="C4181" t="s">
        <v>68</v>
      </c>
      <c r="D4181" t="s">
        <v>58</v>
      </c>
      <c r="E4181">
        <v>2010</v>
      </c>
      <c r="F4181">
        <v>100</v>
      </c>
      <c r="G4181" t="s">
        <v>19</v>
      </c>
      <c r="H4181" t="s">
        <v>20144</v>
      </c>
      <c r="I4181" s="4">
        <v>2000000</v>
      </c>
      <c r="J4181" s="4">
        <v>6531491</v>
      </c>
      <c r="K4181">
        <v>7.2</v>
      </c>
      <c r="L4181">
        <v>1.85</v>
      </c>
      <c r="M4181" t="s">
        <v>612</v>
      </c>
      <c r="N4181" t="s">
        <v>20140</v>
      </c>
      <c r="O4181">
        <v>81</v>
      </c>
      <c r="P4181" t="s">
        <v>374</v>
      </c>
      <c r="Q4181">
        <v>34000</v>
      </c>
      <c r="R4181" t="s">
        <v>20141</v>
      </c>
      <c r="S4181">
        <v>248</v>
      </c>
      <c r="T4181" t="s">
        <v>20143</v>
      </c>
      <c r="U4181">
        <v>179</v>
      </c>
      <c r="V4181">
        <v>20000</v>
      </c>
      <c r="W4181">
        <v>34446</v>
      </c>
      <c r="X4181">
        <v>2</v>
      </c>
      <c r="Y4181">
        <v>111658</v>
      </c>
      <c r="Z4181">
        <v>365</v>
      </c>
      <c r="AA4181">
        <v>297</v>
      </c>
      <c r="AB4181" t="s">
        <v>20145</v>
      </c>
    </row>
    <row r="4182" spans="1:28" x14ac:dyDescent="0.3">
      <c r="A4182" s="4" t="s">
        <v>20149</v>
      </c>
      <c r="B4182" t="s">
        <v>67</v>
      </c>
      <c r="C4182" t="s">
        <v>86</v>
      </c>
      <c r="D4182" t="s">
        <v>58</v>
      </c>
      <c r="E4182">
        <v>2003</v>
      </c>
      <c r="F4182">
        <v>106</v>
      </c>
      <c r="G4182" t="s">
        <v>20147</v>
      </c>
      <c r="H4182" t="s">
        <v>20151</v>
      </c>
      <c r="I4182" s="4" t="s">
        <v>24161</v>
      </c>
      <c r="J4182" s="4">
        <v>4581222</v>
      </c>
      <c r="K4182">
        <v>8.1</v>
      </c>
      <c r="L4182">
        <v>1.85</v>
      </c>
      <c r="M4182" t="s">
        <v>612</v>
      </c>
      <c r="N4182" t="s">
        <v>4238</v>
      </c>
      <c r="O4182">
        <v>162</v>
      </c>
      <c r="P4182" t="s">
        <v>20148</v>
      </c>
      <c r="Q4182">
        <v>21</v>
      </c>
      <c r="R4182" t="s">
        <v>20146</v>
      </c>
      <c r="S4182">
        <v>5</v>
      </c>
      <c r="T4182" t="s">
        <v>20150</v>
      </c>
      <c r="U4182">
        <v>3</v>
      </c>
      <c r="V4182">
        <v>0</v>
      </c>
      <c r="W4182">
        <v>29</v>
      </c>
      <c r="X4182">
        <v>0</v>
      </c>
      <c r="Y4182">
        <v>26926</v>
      </c>
      <c r="Z4182">
        <v>121</v>
      </c>
      <c r="AA4182">
        <v>156</v>
      </c>
      <c r="AB4182" t="s">
        <v>20152</v>
      </c>
    </row>
    <row r="4183" spans="1:28" x14ac:dyDescent="0.3">
      <c r="A4183" s="4" t="s">
        <v>20155</v>
      </c>
      <c r="B4183" t="s">
        <v>67</v>
      </c>
      <c r="C4183" t="s">
        <v>68</v>
      </c>
      <c r="D4183" t="s">
        <v>24160</v>
      </c>
      <c r="E4183">
        <v>1938</v>
      </c>
      <c r="F4183">
        <v>106</v>
      </c>
      <c r="G4183" t="s">
        <v>2866</v>
      </c>
      <c r="H4183" t="s">
        <v>20156</v>
      </c>
      <c r="I4183" s="4">
        <v>2000000</v>
      </c>
      <c r="J4183" s="4" t="s">
        <v>24161</v>
      </c>
      <c r="K4183">
        <v>7</v>
      </c>
      <c r="L4183">
        <v>1.37</v>
      </c>
      <c r="M4183" t="s">
        <v>6035</v>
      </c>
      <c r="N4183" t="s">
        <v>20153</v>
      </c>
      <c r="O4183">
        <v>85</v>
      </c>
      <c r="P4183" t="s">
        <v>20154</v>
      </c>
      <c r="Q4183">
        <v>480</v>
      </c>
      <c r="R4183" t="s">
        <v>15606</v>
      </c>
      <c r="S4183">
        <v>392</v>
      </c>
      <c r="T4183" t="s">
        <v>15656</v>
      </c>
      <c r="U4183">
        <v>300</v>
      </c>
      <c r="V4183">
        <v>60</v>
      </c>
      <c r="W4183">
        <v>1833</v>
      </c>
      <c r="X4183">
        <v>2</v>
      </c>
      <c r="Y4183">
        <v>1381</v>
      </c>
      <c r="Z4183">
        <v>10</v>
      </c>
      <c r="AA4183">
        <v>29</v>
      </c>
      <c r="AB4183" t="s">
        <v>20157</v>
      </c>
    </row>
    <row r="4184" spans="1:28" x14ac:dyDescent="0.3">
      <c r="A4184" s="4" t="s">
        <v>20160</v>
      </c>
      <c r="B4184" t="s">
        <v>67</v>
      </c>
      <c r="C4184" t="s">
        <v>68</v>
      </c>
      <c r="D4184" t="s">
        <v>58</v>
      </c>
      <c r="E4184">
        <v>2005</v>
      </c>
      <c r="F4184">
        <v>91</v>
      </c>
      <c r="G4184" t="s">
        <v>2545</v>
      </c>
      <c r="H4184" t="s">
        <v>20161</v>
      </c>
      <c r="I4184" s="4">
        <v>2000000</v>
      </c>
      <c r="J4184" s="4">
        <v>3885134</v>
      </c>
      <c r="K4184">
        <v>7.4</v>
      </c>
      <c r="L4184">
        <v>1.85</v>
      </c>
      <c r="M4184" t="s">
        <v>612</v>
      </c>
      <c r="N4184" t="s">
        <v>20158</v>
      </c>
      <c r="O4184">
        <v>244</v>
      </c>
      <c r="P4184" t="s">
        <v>20159</v>
      </c>
      <c r="Q4184">
        <v>538</v>
      </c>
      <c r="R4184" t="s">
        <v>12483</v>
      </c>
      <c r="S4184">
        <v>363</v>
      </c>
      <c r="T4184" t="s">
        <v>20158</v>
      </c>
      <c r="U4184">
        <v>244</v>
      </c>
      <c r="V4184">
        <v>0</v>
      </c>
      <c r="W4184">
        <v>1349</v>
      </c>
      <c r="X4184">
        <v>0</v>
      </c>
      <c r="Y4184">
        <v>31130</v>
      </c>
      <c r="Z4184">
        <v>151</v>
      </c>
      <c r="AA4184">
        <v>243</v>
      </c>
      <c r="AB4184" t="s">
        <v>20162</v>
      </c>
    </row>
    <row r="4185" spans="1:28" x14ac:dyDescent="0.3">
      <c r="A4185" s="4" t="s">
        <v>20164</v>
      </c>
      <c r="B4185" t="s">
        <v>67</v>
      </c>
      <c r="C4185" t="s">
        <v>68</v>
      </c>
      <c r="D4185" t="s">
        <v>58</v>
      </c>
      <c r="E4185">
        <v>2010</v>
      </c>
      <c r="F4185">
        <v>105</v>
      </c>
      <c r="G4185" t="s">
        <v>20163</v>
      </c>
      <c r="H4185" t="s">
        <v>20166</v>
      </c>
      <c r="I4185" s="4" t="s">
        <v>24161</v>
      </c>
      <c r="J4185" s="4">
        <v>4311834</v>
      </c>
      <c r="K4185">
        <v>8.3000000000000007</v>
      </c>
      <c r="L4185">
        <v>2.35</v>
      </c>
      <c r="M4185" t="s">
        <v>69</v>
      </c>
      <c r="N4185" t="s">
        <v>18937</v>
      </c>
      <c r="O4185">
        <v>117</v>
      </c>
      <c r="P4185" t="s">
        <v>1181</v>
      </c>
      <c r="Q4185">
        <v>13000</v>
      </c>
      <c r="R4185" t="s">
        <v>19810</v>
      </c>
      <c r="S4185">
        <v>125</v>
      </c>
      <c r="T4185" t="s">
        <v>20165</v>
      </c>
      <c r="U4185">
        <v>18</v>
      </c>
      <c r="V4185">
        <v>63000</v>
      </c>
      <c r="W4185">
        <v>13145</v>
      </c>
      <c r="X4185">
        <v>0</v>
      </c>
      <c r="Y4185">
        <v>55382</v>
      </c>
      <c r="Z4185">
        <v>171</v>
      </c>
      <c r="AA4185">
        <v>129</v>
      </c>
      <c r="AB4185" t="s">
        <v>20167</v>
      </c>
    </row>
    <row r="4186" spans="1:28" x14ac:dyDescent="0.3">
      <c r="A4186" s="4" t="s">
        <v>20169</v>
      </c>
      <c r="B4186" t="s">
        <v>67</v>
      </c>
      <c r="C4186" t="s">
        <v>86</v>
      </c>
      <c r="D4186" t="s">
        <v>58</v>
      </c>
      <c r="E4186">
        <v>2015</v>
      </c>
      <c r="F4186">
        <v>96</v>
      </c>
      <c r="G4186" t="s">
        <v>7829</v>
      </c>
      <c r="H4186" t="s">
        <v>20170</v>
      </c>
      <c r="I4186" s="4">
        <v>2000000</v>
      </c>
      <c r="J4186" s="4">
        <v>3590010</v>
      </c>
      <c r="K4186">
        <v>6.1</v>
      </c>
      <c r="L4186">
        <v>1.85</v>
      </c>
      <c r="M4186" t="s">
        <v>612</v>
      </c>
      <c r="N4186" t="s">
        <v>20168</v>
      </c>
      <c r="O4186">
        <v>31</v>
      </c>
      <c r="P4186" t="s">
        <v>10978</v>
      </c>
      <c r="Q4186">
        <v>804</v>
      </c>
      <c r="R4186" t="s">
        <v>3963</v>
      </c>
      <c r="S4186">
        <v>625</v>
      </c>
      <c r="T4186" t="s">
        <v>14210</v>
      </c>
      <c r="U4186">
        <v>328</v>
      </c>
      <c r="V4186">
        <v>0</v>
      </c>
      <c r="W4186">
        <v>3013</v>
      </c>
      <c r="X4186">
        <v>0</v>
      </c>
      <c r="Y4186">
        <v>20885</v>
      </c>
      <c r="Z4186">
        <v>158</v>
      </c>
      <c r="AA4186">
        <v>60</v>
      </c>
      <c r="AB4186" t="s">
        <v>20171</v>
      </c>
    </row>
    <row r="4187" spans="1:28" x14ac:dyDescent="0.3">
      <c r="A4187" s="4" t="s">
        <v>20174</v>
      </c>
      <c r="B4187" t="s">
        <v>67</v>
      </c>
      <c r="C4187" t="s">
        <v>1487</v>
      </c>
      <c r="D4187" t="s">
        <v>58</v>
      </c>
      <c r="E4187">
        <v>1999</v>
      </c>
      <c r="F4187">
        <v>116</v>
      </c>
      <c r="G4187" t="s">
        <v>491</v>
      </c>
      <c r="H4187" t="s">
        <v>20176</v>
      </c>
      <c r="I4187" s="4" t="s">
        <v>24161</v>
      </c>
      <c r="J4187" s="4">
        <v>3300230</v>
      </c>
      <c r="K4187">
        <v>7.5</v>
      </c>
      <c r="L4187">
        <v>1.85</v>
      </c>
      <c r="M4187" t="s">
        <v>612</v>
      </c>
      <c r="N4187" t="s">
        <v>20172</v>
      </c>
      <c r="O4187">
        <v>0</v>
      </c>
      <c r="P4187" t="s">
        <v>11958</v>
      </c>
      <c r="Q4187">
        <v>251</v>
      </c>
      <c r="R4187" t="s">
        <v>20173</v>
      </c>
      <c r="S4187">
        <v>147</v>
      </c>
      <c r="T4187" t="s">
        <v>20175</v>
      </c>
      <c r="U4187">
        <v>116</v>
      </c>
      <c r="V4187">
        <v>0</v>
      </c>
      <c r="W4187">
        <v>675</v>
      </c>
      <c r="X4187">
        <v>1</v>
      </c>
      <c r="Y4187">
        <v>70084</v>
      </c>
      <c r="Z4187">
        <v>167</v>
      </c>
      <c r="AA4187">
        <v>346</v>
      </c>
      <c r="AB4187" t="s">
        <v>20177</v>
      </c>
    </row>
    <row r="4188" spans="1:28" x14ac:dyDescent="0.3">
      <c r="A4188" s="4" t="s">
        <v>20178</v>
      </c>
      <c r="B4188" t="s">
        <v>67</v>
      </c>
      <c r="C4188" t="s">
        <v>68</v>
      </c>
      <c r="D4188" t="s">
        <v>58</v>
      </c>
      <c r="E4188">
        <v>2005</v>
      </c>
      <c r="F4188">
        <v>116</v>
      </c>
      <c r="G4188" t="s">
        <v>491</v>
      </c>
      <c r="H4188" t="s">
        <v>20179</v>
      </c>
      <c r="I4188" s="4">
        <v>2000000</v>
      </c>
      <c r="J4188" s="4">
        <v>3335839</v>
      </c>
      <c r="K4188">
        <v>7</v>
      </c>
      <c r="L4188">
        <v>1.85</v>
      </c>
      <c r="M4188" t="s">
        <v>612</v>
      </c>
      <c r="N4188" t="s">
        <v>534</v>
      </c>
      <c r="O4188">
        <v>453</v>
      </c>
      <c r="P4188" t="s">
        <v>109</v>
      </c>
      <c r="Q4188">
        <v>24000</v>
      </c>
      <c r="R4188" t="s">
        <v>88</v>
      </c>
      <c r="S4188">
        <v>23000</v>
      </c>
      <c r="T4188" t="s">
        <v>5731</v>
      </c>
      <c r="U4188">
        <v>2000</v>
      </c>
      <c r="V4188">
        <v>0</v>
      </c>
      <c r="W4188">
        <v>50313</v>
      </c>
      <c r="X4188">
        <v>2</v>
      </c>
      <c r="Y4188">
        <v>54657</v>
      </c>
      <c r="Z4188">
        <v>118</v>
      </c>
      <c r="AA4188">
        <v>222</v>
      </c>
      <c r="AB4188" t="s">
        <v>20180</v>
      </c>
    </row>
    <row r="4189" spans="1:28" x14ac:dyDescent="0.3">
      <c r="A4189" s="4" t="s">
        <v>20181</v>
      </c>
      <c r="B4189" t="s">
        <v>67</v>
      </c>
      <c r="C4189" t="s">
        <v>68</v>
      </c>
      <c r="D4189" t="s">
        <v>58</v>
      </c>
      <c r="E4189">
        <v>2015</v>
      </c>
      <c r="F4189">
        <v>97</v>
      </c>
      <c r="G4189" t="s">
        <v>2144</v>
      </c>
      <c r="H4189" t="s">
        <v>20183</v>
      </c>
      <c r="I4189" s="4">
        <v>2000000</v>
      </c>
      <c r="J4189" s="4">
        <v>2557668</v>
      </c>
      <c r="K4189">
        <v>5.3</v>
      </c>
      <c r="L4189">
        <v>1.85</v>
      </c>
      <c r="M4189" t="s">
        <v>69</v>
      </c>
      <c r="N4189" t="s">
        <v>6800</v>
      </c>
      <c r="O4189">
        <v>5</v>
      </c>
      <c r="P4189" t="s">
        <v>2057</v>
      </c>
      <c r="Q4189">
        <v>1000</v>
      </c>
      <c r="R4189" t="s">
        <v>7063</v>
      </c>
      <c r="S4189">
        <v>426</v>
      </c>
      <c r="T4189" t="s">
        <v>20182</v>
      </c>
      <c r="U4189">
        <v>349</v>
      </c>
      <c r="V4189">
        <v>0</v>
      </c>
      <c r="W4189">
        <v>2739</v>
      </c>
      <c r="X4189">
        <v>1</v>
      </c>
      <c r="Y4189">
        <v>3911</v>
      </c>
      <c r="Z4189">
        <v>39</v>
      </c>
      <c r="AA4189">
        <v>22</v>
      </c>
      <c r="AB4189" t="s">
        <v>20184</v>
      </c>
    </row>
    <row r="4190" spans="1:28" x14ac:dyDescent="0.3">
      <c r="A4190" s="4" t="s">
        <v>20185</v>
      </c>
      <c r="B4190" t="s">
        <v>67</v>
      </c>
      <c r="C4190" t="s">
        <v>68</v>
      </c>
      <c r="D4190" t="s">
        <v>58</v>
      </c>
      <c r="E4190">
        <v>2002</v>
      </c>
      <c r="F4190">
        <v>101</v>
      </c>
      <c r="G4190" t="s">
        <v>1700</v>
      </c>
      <c r="H4190" t="s">
        <v>20186</v>
      </c>
      <c r="I4190" s="4">
        <v>2000000</v>
      </c>
      <c r="J4190" s="4">
        <v>2506446</v>
      </c>
      <c r="K4190">
        <v>4.7</v>
      </c>
      <c r="L4190">
        <v>1.85</v>
      </c>
      <c r="M4190" t="s">
        <v>612</v>
      </c>
      <c r="N4190" t="s">
        <v>1548</v>
      </c>
      <c r="O4190">
        <v>0</v>
      </c>
      <c r="P4190" t="s">
        <v>1549</v>
      </c>
      <c r="Q4190">
        <v>8000</v>
      </c>
      <c r="R4190" t="s">
        <v>5750</v>
      </c>
      <c r="S4190">
        <v>724</v>
      </c>
      <c r="T4190" t="s">
        <v>7208</v>
      </c>
      <c r="U4190">
        <v>685</v>
      </c>
      <c r="V4190">
        <v>134</v>
      </c>
      <c r="W4190">
        <v>11327</v>
      </c>
      <c r="X4190">
        <v>0</v>
      </c>
      <c r="Y4190">
        <v>8662</v>
      </c>
      <c r="Z4190">
        <v>108</v>
      </c>
      <c r="AA4190">
        <v>172</v>
      </c>
      <c r="AB4190" t="s">
        <v>20187</v>
      </c>
    </row>
    <row r="4191" spans="1:28" x14ac:dyDescent="0.3">
      <c r="A4191" s="4" t="s">
        <v>20190</v>
      </c>
      <c r="B4191" t="s">
        <v>67</v>
      </c>
      <c r="C4191" t="s">
        <v>86</v>
      </c>
      <c r="D4191" t="s">
        <v>58</v>
      </c>
      <c r="E4191">
        <v>1986</v>
      </c>
      <c r="F4191">
        <v>98</v>
      </c>
      <c r="G4191" t="s">
        <v>3046</v>
      </c>
      <c r="H4191" t="s">
        <v>20192</v>
      </c>
      <c r="I4191" s="4">
        <v>2000000</v>
      </c>
      <c r="J4191" s="4">
        <v>7369373</v>
      </c>
      <c r="K4191">
        <v>5.7</v>
      </c>
      <c r="L4191">
        <v>1.85</v>
      </c>
      <c r="M4191" t="s">
        <v>612</v>
      </c>
      <c r="N4191" t="s">
        <v>20188</v>
      </c>
      <c r="O4191">
        <v>85</v>
      </c>
      <c r="P4191" t="s">
        <v>10106</v>
      </c>
      <c r="Q4191">
        <v>265</v>
      </c>
      <c r="R4191" t="s">
        <v>20189</v>
      </c>
      <c r="S4191">
        <v>194</v>
      </c>
      <c r="T4191" t="s">
        <v>20191</v>
      </c>
      <c r="U4191">
        <v>186</v>
      </c>
      <c r="V4191">
        <v>0</v>
      </c>
      <c r="W4191">
        <v>901</v>
      </c>
      <c r="X4191">
        <v>1</v>
      </c>
      <c r="Y4191">
        <v>4288</v>
      </c>
      <c r="Z4191">
        <v>65</v>
      </c>
      <c r="AA4191">
        <v>74</v>
      </c>
      <c r="AB4191" t="s">
        <v>20193</v>
      </c>
    </row>
    <row r="4192" spans="1:28" x14ac:dyDescent="0.3">
      <c r="A4192" s="4" t="s">
        <v>24146</v>
      </c>
      <c r="B4192" t="s">
        <v>67</v>
      </c>
      <c r="C4192" t="s">
        <v>68</v>
      </c>
      <c r="D4192" t="s">
        <v>58</v>
      </c>
      <c r="E4192" t="s">
        <v>24161</v>
      </c>
      <c r="F4192">
        <v>22</v>
      </c>
      <c r="G4192" t="s">
        <v>10</v>
      </c>
      <c r="H4192" t="s">
        <v>20194</v>
      </c>
      <c r="I4192" s="4" t="s">
        <v>24161</v>
      </c>
      <c r="J4192" s="4" t="s">
        <v>24161</v>
      </c>
      <c r="K4192">
        <v>8.1</v>
      </c>
      <c r="L4192">
        <v>4</v>
      </c>
      <c r="M4192" t="s">
        <v>1150</v>
      </c>
      <c r="N4192" t="s">
        <v>24161</v>
      </c>
      <c r="O4192" t="s">
        <v>24161</v>
      </c>
      <c r="P4192" t="s">
        <v>508</v>
      </c>
      <c r="Q4192">
        <v>459</v>
      </c>
      <c r="R4192" t="s">
        <v>1219</v>
      </c>
      <c r="S4192">
        <v>396</v>
      </c>
      <c r="T4192" t="s">
        <v>8215</v>
      </c>
      <c r="U4192">
        <v>344</v>
      </c>
      <c r="V4192">
        <v>558</v>
      </c>
      <c r="W4192">
        <v>1359</v>
      </c>
      <c r="X4192">
        <v>3</v>
      </c>
      <c r="Y4192">
        <v>4181</v>
      </c>
      <c r="Z4192">
        <v>8</v>
      </c>
      <c r="AA4192">
        <v>62</v>
      </c>
      <c r="AB4192" t="s">
        <v>20195</v>
      </c>
    </row>
    <row r="4193" spans="1:28" x14ac:dyDescent="0.3">
      <c r="A4193" s="4" t="s">
        <v>20198</v>
      </c>
      <c r="B4193" t="s">
        <v>67</v>
      </c>
      <c r="C4193" t="s">
        <v>68</v>
      </c>
      <c r="D4193" t="s">
        <v>58</v>
      </c>
      <c r="E4193">
        <v>2006</v>
      </c>
      <c r="F4193">
        <v>101</v>
      </c>
      <c r="G4193" t="s">
        <v>1437</v>
      </c>
      <c r="H4193" t="s">
        <v>20200</v>
      </c>
      <c r="I4193" s="4">
        <v>2000000</v>
      </c>
      <c r="J4193" s="4">
        <v>1984378</v>
      </c>
      <c r="K4193">
        <v>6.5</v>
      </c>
      <c r="L4193">
        <v>1.78</v>
      </c>
      <c r="M4193" t="s">
        <v>5613</v>
      </c>
      <c r="N4193" t="s">
        <v>17097</v>
      </c>
      <c r="O4193">
        <v>263</v>
      </c>
      <c r="P4193" t="s">
        <v>20197</v>
      </c>
      <c r="Q4193">
        <v>71</v>
      </c>
      <c r="R4193" t="s">
        <v>20196</v>
      </c>
      <c r="S4193">
        <v>51</v>
      </c>
      <c r="T4193" t="s">
        <v>20199</v>
      </c>
      <c r="U4193">
        <v>37</v>
      </c>
      <c r="V4193">
        <v>0</v>
      </c>
      <c r="W4193">
        <v>226</v>
      </c>
      <c r="X4193">
        <v>3</v>
      </c>
      <c r="Y4193">
        <v>27346</v>
      </c>
      <c r="Z4193">
        <v>160</v>
      </c>
      <c r="AA4193">
        <v>206</v>
      </c>
      <c r="AB4193" t="s">
        <v>20201</v>
      </c>
    </row>
    <row r="4194" spans="1:28" x14ac:dyDescent="0.3">
      <c r="A4194" s="4" t="s">
        <v>20205</v>
      </c>
      <c r="B4194" t="s">
        <v>11662</v>
      </c>
      <c r="C4194" t="s">
        <v>20209</v>
      </c>
      <c r="D4194" t="s">
        <v>58</v>
      </c>
      <c r="E4194">
        <v>2008</v>
      </c>
      <c r="F4194">
        <v>90</v>
      </c>
      <c r="G4194" t="s">
        <v>20204</v>
      </c>
      <c r="H4194" t="s">
        <v>20207</v>
      </c>
      <c r="I4194" s="4">
        <v>1500000</v>
      </c>
      <c r="J4194" s="4">
        <v>2283276</v>
      </c>
      <c r="K4194">
        <v>8</v>
      </c>
      <c r="L4194">
        <v>1.85</v>
      </c>
      <c r="M4194" t="s">
        <v>612</v>
      </c>
      <c r="N4194" t="s">
        <v>20202</v>
      </c>
      <c r="O4194">
        <v>56</v>
      </c>
      <c r="P4194" t="s">
        <v>20202</v>
      </c>
      <c r="Q4194">
        <v>56</v>
      </c>
      <c r="R4194" t="s">
        <v>20203</v>
      </c>
      <c r="S4194">
        <v>0</v>
      </c>
      <c r="T4194" t="s">
        <v>20206</v>
      </c>
      <c r="U4194">
        <v>0</v>
      </c>
      <c r="V4194">
        <v>0</v>
      </c>
      <c r="W4194">
        <v>56</v>
      </c>
      <c r="X4194">
        <v>0</v>
      </c>
      <c r="Y4194">
        <v>46107</v>
      </c>
      <c r="Z4194">
        <v>231</v>
      </c>
      <c r="AA4194">
        <v>156</v>
      </c>
      <c r="AB4194" t="s">
        <v>20208</v>
      </c>
    </row>
    <row r="4195" spans="1:28" x14ac:dyDescent="0.3">
      <c r="A4195" s="4" t="s">
        <v>20213</v>
      </c>
      <c r="B4195" t="s">
        <v>67</v>
      </c>
      <c r="C4195" t="s">
        <v>68</v>
      </c>
      <c r="D4195" t="s">
        <v>58</v>
      </c>
      <c r="E4195">
        <v>2003</v>
      </c>
      <c r="F4195">
        <v>120</v>
      </c>
      <c r="G4195" t="s">
        <v>5</v>
      </c>
      <c r="H4195" t="s">
        <v>20215</v>
      </c>
      <c r="I4195" s="4">
        <v>2000000</v>
      </c>
      <c r="J4195" s="4">
        <v>1098224</v>
      </c>
      <c r="K4195">
        <v>3.3</v>
      </c>
      <c r="L4195">
        <v>1.85</v>
      </c>
      <c r="M4195" t="s">
        <v>69</v>
      </c>
      <c r="N4195" t="s">
        <v>20210</v>
      </c>
      <c r="O4195">
        <v>0</v>
      </c>
      <c r="P4195" t="s">
        <v>20212</v>
      </c>
      <c r="Q4195">
        <v>178</v>
      </c>
      <c r="R4195" t="s">
        <v>20211</v>
      </c>
      <c r="S4195">
        <v>69</v>
      </c>
      <c r="T4195" t="s">
        <v>20214</v>
      </c>
      <c r="U4195">
        <v>40</v>
      </c>
      <c r="V4195">
        <v>32</v>
      </c>
      <c r="W4195">
        <v>359</v>
      </c>
      <c r="X4195">
        <v>1</v>
      </c>
      <c r="Y4195">
        <v>397</v>
      </c>
      <c r="Z4195">
        <v>7</v>
      </c>
      <c r="AA4195">
        <v>30</v>
      </c>
      <c r="AB4195" t="s">
        <v>20216</v>
      </c>
    </row>
    <row r="4196" spans="1:28" x14ac:dyDescent="0.3">
      <c r="A4196" s="4" t="s">
        <v>20219</v>
      </c>
      <c r="B4196" t="s">
        <v>67</v>
      </c>
      <c r="C4196" t="s">
        <v>68</v>
      </c>
      <c r="D4196" t="s">
        <v>58</v>
      </c>
      <c r="E4196">
        <v>2007</v>
      </c>
      <c r="F4196">
        <v>102</v>
      </c>
      <c r="G4196" t="s">
        <v>20218</v>
      </c>
      <c r="H4196" t="s">
        <v>20221</v>
      </c>
      <c r="I4196" s="4">
        <v>2000000</v>
      </c>
      <c r="J4196" s="4">
        <v>1430185</v>
      </c>
      <c r="K4196">
        <v>8.3000000000000007</v>
      </c>
      <c r="L4196">
        <v>1.85</v>
      </c>
      <c r="M4196" t="s">
        <v>24161</v>
      </c>
      <c r="N4196" t="s">
        <v>18937</v>
      </c>
      <c r="O4196">
        <v>117</v>
      </c>
      <c r="P4196" t="s">
        <v>1946</v>
      </c>
      <c r="Q4196">
        <v>393</v>
      </c>
      <c r="R4196" t="s">
        <v>20217</v>
      </c>
      <c r="S4196">
        <v>21</v>
      </c>
      <c r="T4196" t="s">
        <v>20220</v>
      </c>
      <c r="U4196">
        <v>17</v>
      </c>
      <c r="V4196">
        <v>0</v>
      </c>
      <c r="W4196">
        <v>446</v>
      </c>
      <c r="X4196">
        <v>0</v>
      </c>
      <c r="Y4196">
        <v>7314</v>
      </c>
      <c r="Z4196">
        <v>79</v>
      </c>
      <c r="AA4196">
        <v>55</v>
      </c>
      <c r="AB4196" t="s">
        <v>20222</v>
      </c>
    </row>
    <row r="4197" spans="1:28" x14ac:dyDescent="0.3">
      <c r="A4197" s="4" t="s">
        <v>20224</v>
      </c>
      <c r="B4197" t="s">
        <v>67</v>
      </c>
      <c r="C4197" t="s">
        <v>68</v>
      </c>
      <c r="D4197" t="s">
        <v>58</v>
      </c>
      <c r="E4197">
        <v>2015</v>
      </c>
      <c r="F4197">
        <v>102</v>
      </c>
      <c r="G4197" t="s">
        <v>241</v>
      </c>
      <c r="H4197" t="s">
        <v>20226</v>
      </c>
      <c r="I4197" s="4">
        <v>2000000</v>
      </c>
      <c r="J4197" s="4">
        <v>1477002</v>
      </c>
      <c r="K4197">
        <v>6.9</v>
      </c>
      <c r="L4197">
        <v>2.35</v>
      </c>
      <c r="M4197" t="s">
        <v>612</v>
      </c>
      <c r="N4197" t="s">
        <v>20223</v>
      </c>
      <c r="O4197">
        <v>22</v>
      </c>
      <c r="P4197" t="s">
        <v>253</v>
      </c>
      <c r="Q4197">
        <v>10000</v>
      </c>
      <c r="R4197" t="s">
        <v>6638</v>
      </c>
      <c r="S4197">
        <v>1000</v>
      </c>
      <c r="T4197" t="s">
        <v>20225</v>
      </c>
      <c r="U4197">
        <v>80</v>
      </c>
      <c r="V4197">
        <v>0</v>
      </c>
      <c r="W4197">
        <v>11184</v>
      </c>
      <c r="X4197">
        <v>3</v>
      </c>
      <c r="Y4197">
        <v>16645</v>
      </c>
      <c r="Z4197">
        <v>168</v>
      </c>
      <c r="AA4197">
        <v>72</v>
      </c>
      <c r="AB4197" t="s">
        <v>20227</v>
      </c>
    </row>
    <row r="4198" spans="1:28" x14ac:dyDescent="0.3">
      <c r="A4198" s="4" t="s">
        <v>24147</v>
      </c>
      <c r="B4198" t="s">
        <v>67</v>
      </c>
      <c r="C4198" t="s">
        <v>68</v>
      </c>
      <c r="D4198" t="s">
        <v>58</v>
      </c>
      <c r="E4198" t="s">
        <v>24161</v>
      </c>
      <c r="F4198">
        <v>60</v>
      </c>
      <c r="G4198" t="s">
        <v>1437</v>
      </c>
      <c r="H4198" t="s">
        <v>20229</v>
      </c>
      <c r="I4198" s="4" t="s">
        <v>24161</v>
      </c>
      <c r="J4198" s="4" t="s">
        <v>24161</v>
      </c>
      <c r="K4198">
        <v>7.3</v>
      </c>
      <c r="L4198">
        <v>1.33</v>
      </c>
      <c r="M4198" t="s">
        <v>24161</v>
      </c>
      <c r="N4198" t="s">
        <v>24161</v>
      </c>
      <c r="O4198" t="s">
        <v>24161</v>
      </c>
      <c r="P4198" t="s">
        <v>284</v>
      </c>
      <c r="Q4198">
        <v>11000</v>
      </c>
      <c r="R4198" t="s">
        <v>5250</v>
      </c>
      <c r="S4198">
        <v>289</v>
      </c>
      <c r="T4198" t="s">
        <v>20228</v>
      </c>
      <c r="U4198">
        <v>143</v>
      </c>
      <c r="V4198">
        <v>43</v>
      </c>
      <c r="W4198">
        <v>11618</v>
      </c>
      <c r="X4198">
        <v>5</v>
      </c>
      <c r="Y4198">
        <v>415</v>
      </c>
      <c r="Z4198">
        <v>1</v>
      </c>
      <c r="AA4198">
        <v>26</v>
      </c>
      <c r="AB4198" t="s">
        <v>20230</v>
      </c>
    </row>
    <row r="4199" spans="1:28" x14ac:dyDescent="0.3">
      <c r="A4199" s="4" t="s">
        <v>20235</v>
      </c>
      <c r="B4199" t="s">
        <v>67</v>
      </c>
      <c r="C4199" t="s">
        <v>86</v>
      </c>
      <c r="D4199" t="s">
        <v>24160</v>
      </c>
      <c r="E4199">
        <v>2007</v>
      </c>
      <c r="F4199">
        <v>100</v>
      </c>
      <c r="G4199" t="s">
        <v>20233</v>
      </c>
      <c r="H4199" t="s">
        <v>20237</v>
      </c>
      <c r="I4199" s="4">
        <v>2000000</v>
      </c>
      <c r="J4199" s="4">
        <v>1134049</v>
      </c>
      <c r="K4199">
        <v>8.1</v>
      </c>
      <c r="L4199">
        <v>1.85</v>
      </c>
      <c r="M4199" t="s">
        <v>122</v>
      </c>
      <c r="N4199" t="s">
        <v>20231</v>
      </c>
      <c r="O4199">
        <v>90</v>
      </c>
      <c r="P4199" t="s">
        <v>20234</v>
      </c>
      <c r="Q4199">
        <v>168</v>
      </c>
      <c r="R4199" t="s">
        <v>20232</v>
      </c>
      <c r="S4199">
        <v>142</v>
      </c>
      <c r="T4199" t="s">
        <v>20236</v>
      </c>
      <c r="U4199">
        <v>65</v>
      </c>
      <c r="V4199">
        <v>0</v>
      </c>
      <c r="W4199">
        <v>408</v>
      </c>
      <c r="X4199">
        <v>0</v>
      </c>
      <c r="Y4199">
        <v>5475</v>
      </c>
      <c r="Z4199">
        <v>107</v>
      </c>
      <c r="AA4199">
        <v>44</v>
      </c>
      <c r="AB4199" t="s">
        <v>20238</v>
      </c>
    </row>
    <row r="4200" spans="1:28" x14ac:dyDescent="0.3">
      <c r="A4200" s="4" t="s">
        <v>20240</v>
      </c>
      <c r="B4200" t="s">
        <v>67</v>
      </c>
      <c r="C4200" t="s">
        <v>68</v>
      </c>
      <c r="D4200" t="s">
        <v>58</v>
      </c>
      <c r="E4200">
        <v>2010</v>
      </c>
      <c r="F4200">
        <v>104</v>
      </c>
      <c r="G4200" t="s">
        <v>1784</v>
      </c>
      <c r="H4200" t="s">
        <v>20241</v>
      </c>
      <c r="I4200" s="4" t="s">
        <v>24161</v>
      </c>
      <c r="J4200" s="4">
        <v>977600</v>
      </c>
      <c r="K4200">
        <v>6.5</v>
      </c>
      <c r="L4200">
        <v>1.33</v>
      </c>
      <c r="M4200" t="s">
        <v>122</v>
      </c>
      <c r="N4200" t="s">
        <v>20239</v>
      </c>
      <c r="O4200">
        <v>129</v>
      </c>
      <c r="P4200" t="s">
        <v>379</v>
      </c>
      <c r="Q4200">
        <v>991</v>
      </c>
      <c r="R4200" t="s">
        <v>2397</v>
      </c>
      <c r="S4200">
        <v>962</v>
      </c>
      <c r="T4200" t="s">
        <v>2310</v>
      </c>
      <c r="U4200">
        <v>887</v>
      </c>
      <c r="V4200">
        <v>0</v>
      </c>
      <c r="W4200">
        <v>3427</v>
      </c>
      <c r="X4200">
        <v>1</v>
      </c>
      <c r="Y4200">
        <v>8204</v>
      </c>
      <c r="Z4200">
        <v>200</v>
      </c>
      <c r="AA4200">
        <v>98</v>
      </c>
      <c r="AB4200" t="s">
        <v>20242</v>
      </c>
    </row>
    <row r="4201" spans="1:28" x14ac:dyDescent="0.3">
      <c r="A4201" s="4" t="s">
        <v>20244</v>
      </c>
      <c r="B4201" t="s">
        <v>67</v>
      </c>
      <c r="C4201" t="s">
        <v>68</v>
      </c>
      <c r="D4201" t="s">
        <v>24160</v>
      </c>
      <c r="E4201">
        <v>2005</v>
      </c>
      <c r="F4201">
        <v>89</v>
      </c>
      <c r="G4201" t="s">
        <v>20243</v>
      </c>
      <c r="H4201" t="s">
        <v>20246</v>
      </c>
      <c r="I4201" s="4">
        <v>2000000</v>
      </c>
      <c r="J4201" s="4">
        <v>653621</v>
      </c>
      <c r="K4201">
        <v>6.8</v>
      </c>
      <c r="L4201">
        <v>1.85</v>
      </c>
      <c r="M4201" t="s">
        <v>6719</v>
      </c>
      <c r="N4201" t="s">
        <v>17849</v>
      </c>
      <c r="O4201">
        <v>13</v>
      </c>
      <c r="P4201" t="s">
        <v>17080</v>
      </c>
      <c r="Q4201">
        <v>373</v>
      </c>
      <c r="R4201" t="s">
        <v>19802</v>
      </c>
      <c r="S4201">
        <v>334</v>
      </c>
      <c r="T4201" t="s">
        <v>20245</v>
      </c>
      <c r="U4201">
        <v>218</v>
      </c>
      <c r="V4201">
        <v>592</v>
      </c>
      <c r="W4201">
        <v>1136</v>
      </c>
      <c r="X4201">
        <v>0</v>
      </c>
      <c r="Y4201">
        <v>5615</v>
      </c>
      <c r="Z4201">
        <v>123</v>
      </c>
      <c r="AA4201">
        <v>64</v>
      </c>
      <c r="AB4201" t="s">
        <v>20247</v>
      </c>
    </row>
    <row r="4202" spans="1:28" x14ac:dyDescent="0.3">
      <c r="A4202" s="4" t="s">
        <v>20250</v>
      </c>
      <c r="B4202" t="s">
        <v>67</v>
      </c>
      <c r="C4202" t="s">
        <v>68</v>
      </c>
      <c r="D4202" t="s">
        <v>58</v>
      </c>
      <c r="E4202">
        <v>2000</v>
      </c>
      <c r="F4202">
        <v>99</v>
      </c>
      <c r="G4202" t="s">
        <v>4829</v>
      </c>
      <c r="H4202" t="s">
        <v>20251</v>
      </c>
      <c r="I4202" s="4" t="s">
        <v>24161</v>
      </c>
      <c r="J4202" s="4">
        <v>110000</v>
      </c>
      <c r="K4202">
        <v>7.3</v>
      </c>
      <c r="L4202">
        <v>1.85</v>
      </c>
      <c r="M4202" t="s">
        <v>612</v>
      </c>
      <c r="N4202" t="s">
        <v>20248</v>
      </c>
      <c r="O4202">
        <v>34</v>
      </c>
      <c r="P4202" t="s">
        <v>17369</v>
      </c>
      <c r="Q4202">
        <v>388</v>
      </c>
      <c r="R4202" t="s">
        <v>20249</v>
      </c>
      <c r="S4202">
        <v>159</v>
      </c>
      <c r="T4202" t="s">
        <v>16974</v>
      </c>
      <c r="U4202">
        <v>120</v>
      </c>
      <c r="V4202">
        <v>495</v>
      </c>
      <c r="W4202">
        <v>1156</v>
      </c>
      <c r="X4202">
        <v>1</v>
      </c>
      <c r="Y4202">
        <v>4359</v>
      </c>
      <c r="Z4202">
        <v>39</v>
      </c>
      <c r="AA4202">
        <v>73</v>
      </c>
      <c r="AB4202" t="s">
        <v>20252</v>
      </c>
    </row>
    <row r="4203" spans="1:28" x14ac:dyDescent="0.3">
      <c r="A4203" s="4" t="s">
        <v>20253</v>
      </c>
      <c r="B4203" t="s">
        <v>67</v>
      </c>
      <c r="C4203" t="s">
        <v>86</v>
      </c>
      <c r="D4203" t="s">
        <v>58</v>
      </c>
      <c r="E4203">
        <v>1997</v>
      </c>
      <c r="F4203">
        <v>96</v>
      </c>
      <c r="G4203" t="s">
        <v>2545</v>
      </c>
      <c r="H4203" t="s">
        <v>20254</v>
      </c>
      <c r="I4203" s="4" t="s">
        <v>24161</v>
      </c>
      <c r="J4203" s="4">
        <v>444354</v>
      </c>
      <c r="K4203">
        <v>6.4</v>
      </c>
      <c r="L4203" t="s">
        <v>24161</v>
      </c>
      <c r="M4203" t="s">
        <v>69</v>
      </c>
      <c r="N4203" t="s">
        <v>19312</v>
      </c>
      <c r="O4203">
        <v>11</v>
      </c>
      <c r="P4203" t="s">
        <v>11706</v>
      </c>
      <c r="Q4203">
        <v>584</v>
      </c>
      <c r="R4203" t="s">
        <v>3368</v>
      </c>
      <c r="S4203">
        <v>559</v>
      </c>
      <c r="T4203" t="s">
        <v>1910</v>
      </c>
      <c r="U4203">
        <v>490</v>
      </c>
      <c r="V4203">
        <v>166</v>
      </c>
      <c r="W4203">
        <v>3011</v>
      </c>
      <c r="X4203">
        <v>4</v>
      </c>
      <c r="Y4203">
        <v>4049</v>
      </c>
      <c r="Z4203">
        <v>41</v>
      </c>
      <c r="AA4203">
        <v>111</v>
      </c>
      <c r="AB4203" t="s">
        <v>20255</v>
      </c>
    </row>
    <row r="4204" spans="1:28" x14ac:dyDescent="0.3">
      <c r="A4204" s="4" t="s">
        <v>20259</v>
      </c>
      <c r="B4204" t="s">
        <v>67</v>
      </c>
      <c r="C4204" t="s">
        <v>68</v>
      </c>
      <c r="D4204" t="s">
        <v>58</v>
      </c>
      <c r="E4204">
        <v>2010</v>
      </c>
      <c r="F4204">
        <v>86</v>
      </c>
      <c r="G4204" t="s">
        <v>10</v>
      </c>
      <c r="H4204" t="s">
        <v>20261</v>
      </c>
      <c r="I4204" s="4">
        <v>3400000</v>
      </c>
      <c r="J4204" s="4">
        <v>535249</v>
      </c>
      <c r="K4204">
        <v>4.5999999999999996</v>
      </c>
      <c r="L4204">
        <v>1.85</v>
      </c>
      <c r="M4204" t="s">
        <v>612</v>
      </c>
      <c r="N4204" t="s">
        <v>20256</v>
      </c>
      <c r="O4204">
        <v>10</v>
      </c>
      <c r="P4204" t="s">
        <v>20258</v>
      </c>
      <c r="Q4204">
        <v>189</v>
      </c>
      <c r="R4204" t="s">
        <v>20257</v>
      </c>
      <c r="S4204">
        <v>131</v>
      </c>
      <c r="T4204" t="s">
        <v>20260</v>
      </c>
      <c r="U4204">
        <v>126</v>
      </c>
      <c r="V4204">
        <v>974</v>
      </c>
      <c r="W4204">
        <v>768</v>
      </c>
      <c r="X4204">
        <v>0</v>
      </c>
      <c r="Y4204">
        <v>3467</v>
      </c>
      <c r="Z4204">
        <v>46</v>
      </c>
      <c r="AA4204">
        <v>13</v>
      </c>
      <c r="AB4204" t="s">
        <v>20262</v>
      </c>
    </row>
    <row r="4205" spans="1:28" x14ac:dyDescent="0.3">
      <c r="A4205" s="4" t="s">
        <v>20263</v>
      </c>
      <c r="B4205" t="s">
        <v>1486</v>
      </c>
      <c r="C4205" t="s">
        <v>1487</v>
      </c>
      <c r="D4205" t="s">
        <v>58</v>
      </c>
      <c r="E4205">
        <v>1985</v>
      </c>
      <c r="F4205">
        <v>98</v>
      </c>
      <c r="G4205" t="s">
        <v>5598</v>
      </c>
      <c r="H4205" t="s">
        <v>20265</v>
      </c>
      <c r="I4205" s="4">
        <v>17000000</v>
      </c>
      <c r="J4205" s="4" t="s">
        <v>24161</v>
      </c>
      <c r="K4205">
        <v>6.5</v>
      </c>
      <c r="L4205">
        <v>2.35</v>
      </c>
      <c r="M4205" t="s">
        <v>612</v>
      </c>
      <c r="N4205" t="s">
        <v>1990</v>
      </c>
      <c r="O4205">
        <v>0</v>
      </c>
      <c r="P4205" t="s">
        <v>4541</v>
      </c>
      <c r="Q4205">
        <v>1000</v>
      </c>
      <c r="R4205" t="s">
        <v>6742</v>
      </c>
      <c r="S4205">
        <v>572</v>
      </c>
      <c r="T4205" t="s">
        <v>20264</v>
      </c>
      <c r="U4205">
        <v>164</v>
      </c>
      <c r="V4205">
        <v>739</v>
      </c>
      <c r="W4205">
        <v>1917</v>
      </c>
      <c r="X4205">
        <v>1</v>
      </c>
      <c r="Y4205">
        <v>11031</v>
      </c>
      <c r="Z4205">
        <v>30</v>
      </c>
      <c r="AA4205">
        <v>45</v>
      </c>
      <c r="AB4205" t="s">
        <v>20266</v>
      </c>
    </row>
    <row r="4206" spans="1:28" x14ac:dyDescent="0.3">
      <c r="A4206" s="4" t="s">
        <v>20268</v>
      </c>
      <c r="B4206" t="s">
        <v>67</v>
      </c>
      <c r="C4206" t="s">
        <v>68</v>
      </c>
      <c r="D4206" t="s">
        <v>58</v>
      </c>
      <c r="E4206">
        <v>2004</v>
      </c>
      <c r="F4206">
        <v>96</v>
      </c>
      <c r="G4206" t="s">
        <v>2545</v>
      </c>
      <c r="H4206" t="s">
        <v>20269</v>
      </c>
      <c r="I4206" s="4">
        <v>6000000</v>
      </c>
      <c r="J4206" s="4">
        <v>371081</v>
      </c>
      <c r="K4206">
        <v>7</v>
      </c>
      <c r="L4206">
        <v>1.85</v>
      </c>
      <c r="M4206" t="s">
        <v>69</v>
      </c>
      <c r="N4206" t="s">
        <v>20267</v>
      </c>
      <c r="O4206">
        <v>0</v>
      </c>
      <c r="P4206" t="s">
        <v>837</v>
      </c>
      <c r="Q4206">
        <v>49000</v>
      </c>
      <c r="R4206" t="s">
        <v>1839</v>
      </c>
      <c r="S4206">
        <v>1000</v>
      </c>
      <c r="T4206" t="s">
        <v>149</v>
      </c>
      <c r="U4206">
        <v>902</v>
      </c>
      <c r="V4206">
        <v>857</v>
      </c>
      <c r="W4206">
        <v>51441</v>
      </c>
      <c r="X4206">
        <v>2</v>
      </c>
      <c r="Y4206">
        <v>7479</v>
      </c>
      <c r="Z4206">
        <v>46</v>
      </c>
      <c r="AA4206">
        <v>86</v>
      </c>
      <c r="AB4206" t="s">
        <v>20270</v>
      </c>
    </row>
    <row r="4207" spans="1:28" x14ac:dyDescent="0.3">
      <c r="A4207" s="4" t="s">
        <v>20274</v>
      </c>
      <c r="B4207" t="s">
        <v>67</v>
      </c>
      <c r="C4207" t="s">
        <v>68</v>
      </c>
      <c r="D4207" t="s">
        <v>58</v>
      </c>
      <c r="E4207">
        <v>2007</v>
      </c>
      <c r="F4207">
        <v>94</v>
      </c>
      <c r="G4207" t="s">
        <v>8058</v>
      </c>
      <c r="H4207" t="s">
        <v>20276</v>
      </c>
      <c r="I4207" s="4" t="s">
        <v>24161</v>
      </c>
      <c r="J4207" s="4">
        <v>347578</v>
      </c>
      <c r="K4207">
        <v>5.4</v>
      </c>
      <c r="L4207">
        <v>1.85</v>
      </c>
      <c r="M4207" t="s">
        <v>612</v>
      </c>
      <c r="N4207" t="s">
        <v>20271</v>
      </c>
      <c r="O4207">
        <v>53</v>
      </c>
      <c r="P4207" t="s">
        <v>20273</v>
      </c>
      <c r="Q4207">
        <v>386</v>
      </c>
      <c r="R4207" t="s">
        <v>20272</v>
      </c>
      <c r="S4207">
        <v>357</v>
      </c>
      <c r="T4207" t="s">
        <v>20275</v>
      </c>
      <c r="U4207">
        <v>268</v>
      </c>
      <c r="V4207">
        <v>17000</v>
      </c>
      <c r="W4207">
        <v>1511</v>
      </c>
      <c r="X4207">
        <v>1</v>
      </c>
      <c r="Y4207">
        <v>34556</v>
      </c>
      <c r="Z4207">
        <v>221</v>
      </c>
      <c r="AA4207">
        <v>161</v>
      </c>
      <c r="AB4207" t="s">
        <v>20277</v>
      </c>
    </row>
    <row r="4208" spans="1:28" x14ac:dyDescent="0.3">
      <c r="A4208" s="4" t="s">
        <v>20282</v>
      </c>
      <c r="B4208" t="s">
        <v>67</v>
      </c>
      <c r="C4208" t="s">
        <v>68</v>
      </c>
      <c r="D4208" t="s">
        <v>58</v>
      </c>
      <c r="E4208">
        <v>1998</v>
      </c>
      <c r="F4208">
        <v>91</v>
      </c>
      <c r="G4208" t="s">
        <v>20280</v>
      </c>
      <c r="H4208" t="s">
        <v>20284</v>
      </c>
      <c r="I4208" s="4">
        <v>2000000</v>
      </c>
      <c r="J4208" s="4">
        <v>124494</v>
      </c>
      <c r="K4208">
        <v>6.7</v>
      </c>
      <c r="L4208">
        <v>1.85</v>
      </c>
      <c r="M4208" t="s">
        <v>69</v>
      </c>
      <c r="N4208" t="s">
        <v>20278</v>
      </c>
      <c r="O4208">
        <v>4</v>
      </c>
      <c r="P4208" t="s">
        <v>20281</v>
      </c>
      <c r="Q4208">
        <v>33</v>
      </c>
      <c r="R4208" t="s">
        <v>20279</v>
      </c>
      <c r="S4208">
        <v>3</v>
      </c>
      <c r="T4208" t="s">
        <v>20283</v>
      </c>
      <c r="U4208">
        <v>0</v>
      </c>
      <c r="V4208">
        <v>0</v>
      </c>
      <c r="W4208">
        <v>36</v>
      </c>
      <c r="X4208">
        <v>1</v>
      </c>
      <c r="Y4208">
        <v>5613</v>
      </c>
      <c r="Z4208">
        <v>51</v>
      </c>
      <c r="AA4208">
        <v>102</v>
      </c>
      <c r="AB4208" t="s">
        <v>20285</v>
      </c>
    </row>
    <row r="4209" spans="1:28" x14ac:dyDescent="0.3">
      <c r="A4209" s="4" t="s">
        <v>20289</v>
      </c>
      <c r="B4209" t="s">
        <v>5611</v>
      </c>
      <c r="C4209" t="s">
        <v>5612</v>
      </c>
      <c r="D4209" t="s">
        <v>58</v>
      </c>
      <c r="E4209">
        <v>2000</v>
      </c>
      <c r="F4209" t="s">
        <v>24161</v>
      </c>
      <c r="G4209" t="s">
        <v>3117</v>
      </c>
      <c r="H4209" t="s">
        <v>20291</v>
      </c>
      <c r="I4209" s="4" t="s">
        <v>24161</v>
      </c>
      <c r="J4209" s="4" t="s">
        <v>24161</v>
      </c>
      <c r="K4209">
        <v>2.8</v>
      </c>
      <c r="L4209" t="s">
        <v>24161</v>
      </c>
      <c r="M4209" t="s">
        <v>24161</v>
      </c>
      <c r="N4209" t="s">
        <v>20286</v>
      </c>
      <c r="O4209">
        <v>4</v>
      </c>
      <c r="P4209" t="s">
        <v>20288</v>
      </c>
      <c r="Q4209">
        <v>353</v>
      </c>
      <c r="R4209" t="s">
        <v>20287</v>
      </c>
      <c r="S4209">
        <v>89</v>
      </c>
      <c r="T4209" t="s">
        <v>20290</v>
      </c>
      <c r="U4209">
        <v>72</v>
      </c>
      <c r="V4209">
        <v>10</v>
      </c>
      <c r="W4209">
        <v>613</v>
      </c>
      <c r="X4209">
        <v>2</v>
      </c>
      <c r="Y4209">
        <v>275</v>
      </c>
      <c r="Z4209">
        <v>1</v>
      </c>
      <c r="AA4209">
        <v>1</v>
      </c>
      <c r="AB4209" t="s">
        <v>20292</v>
      </c>
    </row>
    <row r="4210" spans="1:28" x14ac:dyDescent="0.3">
      <c r="A4210" s="4" t="s">
        <v>20295</v>
      </c>
      <c r="B4210" t="s">
        <v>67</v>
      </c>
      <c r="C4210" t="s">
        <v>86</v>
      </c>
      <c r="D4210" t="s">
        <v>58</v>
      </c>
      <c r="E4210">
        <v>2004</v>
      </c>
      <c r="F4210">
        <v>90</v>
      </c>
      <c r="G4210" t="s">
        <v>20293</v>
      </c>
      <c r="H4210" t="s">
        <v>20297</v>
      </c>
      <c r="I4210" s="4" t="s">
        <v>24161</v>
      </c>
      <c r="J4210" s="4">
        <v>120620</v>
      </c>
      <c r="K4210">
        <v>7.4</v>
      </c>
      <c r="L4210">
        <v>2.35</v>
      </c>
      <c r="M4210" t="s">
        <v>612</v>
      </c>
      <c r="N4210" t="s">
        <v>11636</v>
      </c>
      <c r="O4210">
        <v>31</v>
      </c>
      <c r="P4210" t="s">
        <v>20294</v>
      </c>
      <c r="Q4210">
        <v>326</v>
      </c>
      <c r="R4210" t="s">
        <v>3532</v>
      </c>
      <c r="S4210">
        <v>246</v>
      </c>
      <c r="T4210" t="s">
        <v>20296</v>
      </c>
      <c r="U4210">
        <v>137</v>
      </c>
      <c r="V4210">
        <v>0</v>
      </c>
      <c r="W4210">
        <v>865</v>
      </c>
      <c r="X4210">
        <v>1</v>
      </c>
      <c r="Y4210">
        <v>16828</v>
      </c>
      <c r="Z4210">
        <v>58</v>
      </c>
      <c r="AA4210">
        <v>67</v>
      </c>
      <c r="AB4210" t="s">
        <v>20298</v>
      </c>
    </row>
    <row r="4211" spans="1:28" x14ac:dyDescent="0.3">
      <c r="A4211" s="4" t="s">
        <v>20300</v>
      </c>
      <c r="B4211" t="s">
        <v>67</v>
      </c>
      <c r="C4211" t="s">
        <v>68</v>
      </c>
      <c r="D4211" t="s">
        <v>58</v>
      </c>
      <c r="E4211">
        <v>2009</v>
      </c>
      <c r="F4211">
        <v>85</v>
      </c>
      <c r="G4211" t="s">
        <v>2545</v>
      </c>
      <c r="H4211" t="s">
        <v>20301</v>
      </c>
      <c r="I4211" s="4">
        <v>3800000</v>
      </c>
      <c r="J4211" s="4">
        <v>100669</v>
      </c>
      <c r="K4211">
        <v>5.8</v>
      </c>
      <c r="L4211">
        <v>2.35</v>
      </c>
      <c r="M4211" t="s">
        <v>612</v>
      </c>
      <c r="N4211" t="s">
        <v>20299</v>
      </c>
      <c r="O4211">
        <v>0</v>
      </c>
      <c r="P4211" t="s">
        <v>176</v>
      </c>
      <c r="Q4211">
        <v>22000</v>
      </c>
      <c r="R4211" t="s">
        <v>299</v>
      </c>
      <c r="S4211">
        <v>12000</v>
      </c>
      <c r="T4211" t="s">
        <v>3907</v>
      </c>
      <c r="U4211">
        <v>966</v>
      </c>
      <c r="V4211">
        <v>407</v>
      </c>
      <c r="W4211">
        <v>36885</v>
      </c>
      <c r="X4211">
        <v>1</v>
      </c>
      <c r="Y4211">
        <v>2522</v>
      </c>
      <c r="Z4211">
        <v>45</v>
      </c>
      <c r="AA4211">
        <v>11</v>
      </c>
      <c r="AB4211" t="s">
        <v>20302</v>
      </c>
    </row>
    <row r="4212" spans="1:28" x14ac:dyDescent="0.3">
      <c r="A4212" s="4" t="s">
        <v>20303</v>
      </c>
      <c r="B4212" t="s">
        <v>67</v>
      </c>
      <c r="C4212" t="s">
        <v>86</v>
      </c>
      <c r="D4212" t="s">
        <v>24160</v>
      </c>
      <c r="E4212">
        <v>1997</v>
      </c>
      <c r="F4212">
        <v>96</v>
      </c>
      <c r="G4212" t="s">
        <v>4487</v>
      </c>
      <c r="H4212" t="s">
        <v>20305</v>
      </c>
      <c r="I4212" s="4" t="s">
        <v>24161</v>
      </c>
      <c r="J4212" s="4" t="s">
        <v>24161</v>
      </c>
      <c r="K4212">
        <v>7.1</v>
      </c>
      <c r="L4212">
        <v>1.85</v>
      </c>
      <c r="M4212" t="s">
        <v>612</v>
      </c>
      <c r="N4212" t="s">
        <v>17415</v>
      </c>
      <c r="O4212">
        <v>222</v>
      </c>
      <c r="P4212" t="s">
        <v>2416</v>
      </c>
      <c r="Q4212">
        <v>5000</v>
      </c>
      <c r="R4212" t="s">
        <v>17074</v>
      </c>
      <c r="S4212">
        <v>497</v>
      </c>
      <c r="T4212" t="s">
        <v>20304</v>
      </c>
      <c r="U4212">
        <v>20</v>
      </c>
      <c r="V4212">
        <v>224</v>
      </c>
      <c r="W4212">
        <v>5535</v>
      </c>
      <c r="X4212">
        <v>2</v>
      </c>
      <c r="Y4212">
        <v>2081</v>
      </c>
      <c r="Z4212">
        <v>44</v>
      </c>
      <c r="AA4212">
        <v>21</v>
      </c>
      <c r="AB4212" t="s">
        <v>20306</v>
      </c>
    </row>
    <row r="4213" spans="1:28" x14ac:dyDescent="0.3">
      <c r="A4213" s="4" t="s">
        <v>20307</v>
      </c>
      <c r="B4213" t="s">
        <v>67</v>
      </c>
      <c r="C4213" t="s">
        <v>68</v>
      </c>
      <c r="D4213" t="s">
        <v>58</v>
      </c>
      <c r="E4213">
        <v>2015</v>
      </c>
      <c r="F4213">
        <v>129</v>
      </c>
      <c r="G4213" t="s">
        <v>19</v>
      </c>
      <c r="H4213" t="s">
        <v>20308</v>
      </c>
      <c r="I4213" s="4">
        <v>13500000</v>
      </c>
      <c r="J4213" s="4">
        <v>186354</v>
      </c>
      <c r="K4213">
        <v>4.5</v>
      </c>
      <c r="L4213">
        <v>2.35</v>
      </c>
      <c r="M4213" t="s">
        <v>612</v>
      </c>
      <c r="N4213" t="s">
        <v>455</v>
      </c>
      <c r="O4213">
        <v>776</v>
      </c>
      <c r="P4213" t="s">
        <v>3410</v>
      </c>
      <c r="Q4213">
        <v>25000</v>
      </c>
      <c r="R4213" t="s">
        <v>19080</v>
      </c>
      <c r="S4213">
        <v>463</v>
      </c>
      <c r="T4213" t="s">
        <v>951</v>
      </c>
      <c r="U4213">
        <v>256</v>
      </c>
      <c r="V4213">
        <v>0</v>
      </c>
      <c r="W4213">
        <v>26176</v>
      </c>
      <c r="X4213">
        <v>0</v>
      </c>
      <c r="Y4213">
        <v>1758</v>
      </c>
      <c r="Z4213">
        <v>74</v>
      </c>
      <c r="AA4213">
        <v>30</v>
      </c>
      <c r="AB4213" t="s">
        <v>20309</v>
      </c>
    </row>
    <row r="4214" spans="1:28" x14ac:dyDescent="0.3">
      <c r="A4214" s="4" t="s">
        <v>24148</v>
      </c>
      <c r="B4214" t="s">
        <v>67</v>
      </c>
      <c r="C4214" t="s">
        <v>68</v>
      </c>
      <c r="D4214" t="s">
        <v>58</v>
      </c>
      <c r="E4214" t="s">
        <v>24161</v>
      </c>
      <c r="F4214">
        <v>60</v>
      </c>
      <c r="G4214" t="s">
        <v>2275</v>
      </c>
      <c r="H4214" t="s">
        <v>20310</v>
      </c>
      <c r="I4214" s="4" t="s">
        <v>24161</v>
      </c>
      <c r="J4214" s="4" t="s">
        <v>24161</v>
      </c>
      <c r="K4214">
        <v>7.9</v>
      </c>
      <c r="L4214">
        <v>1.78</v>
      </c>
      <c r="M4214" t="s">
        <v>1150</v>
      </c>
      <c r="N4214" t="s">
        <v>24161</v>
      </c>
      <c r="O4214" t="s">
        <v>24161</v>
      </c>
      <c r="P4214" t="s">
        <v>1070</v>
      </c>
      <c r="Q4214">
        <v>780</v>
      </c>
      <c r="R4214" t="s">
        <v>6921</v>
      </c>
      <c r="S4214">
        <v>747</v>
      </c>
      <c r="T4214" t="s">
        <v>9624</v>
      </c>
      <c r="U4214">
        <v>543</v>
      </c>
      <c r="V4214">
        <v>3000</v>
      </c>
      <c r="W4214">
        <v>4280</v>
      </c>
      <c r="X4214">
        <v>2</v>
      </c>
      <c r="Y4214">
        <v>39559</v>
      </c>
      <c r="Z4214">
        <v>20</v>
      </c>
      <c r="AA4214">
        <v>136</v>
      </c>
      <c r="AB4214" t="s">
        <v>20311</v>
      </c>
    </row>
    <row r="4215" spans="1:28" x14ac:dyDescent="0.3">
      <c r="A4215" s="4" t="s">
        <v>20315</v>
      </c>
      <c r="B4215" t="s">
        <v>5611</v>
      </c>
      <c r="C4215" t="s">
        <v>5612</v>
      </c>
      <c r="D4215" t="s">
        <v>58</v>
      </c>
      <c r="E4215">
        <v>2008</v>
      </c>
      <c r="F4215">
        <v>93</v>
      </c>
      <c r="G4215" t="s">
        <v>20314</v>
      </c>
      <c r="H4215" t="s">
        <v>20317</v>
      </c>
      <c r="I4215" s="4" t="s">
        <v>24161</v>
      </c>
      <c r="J4215" s="4">
        <v>55202</v>
      </c>
      <c r="K4215">
        <v>5.3</v>
      </c>
      <c r="L4215">
        <v>2.35</v>
      </c>
      <c r="M4215" t="s">
        <v>122</v>
      </c>
      <c r="N4215" t="s">
        <v>20312</v>
      </c>
      <c r="O4215">
        <v>32</v>
      </c>
      <c r="P4215" t="s">
        <v>16346</v>
      </c>
      <c r="Q4215">
        <v>532</v>
      </c>
      <c r="R4215" t="s">
        <v>20313</v>
      </c>
      <c r="S4215">
        <v>85</v>
      </c>
      <c r="T4215" t="s">
        <v>20316</v>
      </c>
      <c r="U4215">
        <v>24</v>
      </c>
      <c r="V4215">
        <v>39</v>
      </c>
      <c r="W4215">
        <v>653</v>
      </c>
      <c r="X4215">
        <v>0</v>
      </c>
      <c r="Y4215">
        <v>922</v>
      </c>
      <c r="Z4215">
        <v>6</v>
      </c>
      <c r="AA4215">
        <v>17</v>
      </c>
      <c r="AB4215" t="s">
        <v>20318</v>
      </c>
    </row>
    <row r="4216" spans="1:28" x14ac:dyDescent="0.3">
      <c r="A4216" s="4" t="s">
        <v>20320</v>
      </c>
      <c r="B4216" t="s">
        <v>67</v>
      </c>
      <c r="C4216" t="s">
        <v>68</v>
      </c>
      <c r="D4216" t="s">
        <v>58</v>
      </c>
      <c r="E4216">
        <v>2003</v>
      </c>
      <c r="F4216">
        <v>100</v>
      </c>
      <c r="G4216" t="s">
        <v>1954</v>
      </c>
      <c r="H4216" t="s">
        <v>20322</v>
      </c>
      <c r="I4216" s="4" t="s">
        <v>24161</v>
      </c>
      <c r="J4216" s="4" t="s">
        <v>24161</v>
      </c>
      <c r="K4216">
        <v>5.4</v>
      </c>
      <c r="L4216">
        <v>1.85</v>
      </c>
      <c r="M4216" t="s">
        <v>4835</v>
      </c>
      <c r="N4216" t="s">
        <v>20319</v>
      </c>
      <c r="O4216">
        <v>84</v>
      </c>
      <c r="P4216" t="s">
        <v>3567</v>
      </c>
      <c r="Q4216">
        <v>584</v>
      </c>
      <c r="R4216" t="s">
        <v>11828</v>
      </c>
      <c r="S4216">
        <v>356</v>
      </c>
      <c r="T4216" t="s">
        <v>20321</v>
      </c>
      <c r="U4216">
        <v>267</v>
      </c>
      <c r="V4216">
        <v>61</v>
      </c>
      <c r="W4216">
        <v>1307</v>
      </c>
      <c r="X4216">
        <v>4</v>
      </c>
      <c r="Y4216">
        <v>508</v>
      </c>
      <c r="Z4216">
        <v>5</v>
      </c>
      <c r="AA4216">
        <v>18</v>
      </c>
      <c r="AB4216" t="s">
        <v>20323</v>
      </c>
    </row>
    <row r="4217" spans="1:28" x14ac:dyDescent="0.3">
      <c r="A4217" s="4" t="s">
        <v>20326</v>
      </c>
      <c r="B4217" t="s">
        <v>67</v>
      </c>
      <c r="C4217" t="s">
        <v>13209</v>
      </c>
      <c r="D4217" t="s">
        <v>58</v>
      </c>
      <c r="E4217">
        <v>2013</v>
      </c>
      <c r="F4217">
        <v>97</v>
      </c>
      <c r="G4217" t="s">
        <v>227</v>
      </c>
      <c r="H4217" t="s">
        <v>20327</v>
      </c>
      <c r="I4217" s="4" t="s">
        <v>24161</v>
      </c>
      <c r="J4217" s="4">
        <v>549632</v>
      </c>
      <c r="K4217">
        <v>4.8</v>
      </c>
      <c r="L4217">
        <v>2.35</v>
      </c>
      <c r="M4217" t="s">
        <v>122</v>
      </c>
      <c r="N4217" t="s">
        <v>20324</v>
      </c>
      <c r="O4217">
        <v>19</v>
      </c>
      <c r="P4217" t="s">
        <v>18190</v>
      </c>
      <c r="Q4217">
        <v>589</v>
      </c>
      <c r="R4217" t="s">
        <v>20325</v>
      </c>
      <c r="S4217">
        <v>488</v>
      </c>
      <c r="T4217" t="s">
        <v>2846</v>
      </c>
      <c r="U4217">
        <v>395</v>
      </c>
      <c r="V4217">
        <v>715</v>
      </c>
      <c r="W4217">
        <v>2522</v>
      </c>
      <c r="X4217" t="s">
        <v>24161</v>
      </c>
      <c r="Y4217">
        <v>1278</v>
      </c>
      <c r="Z4217">
        <v>10</v>
      </c>
      <c r="AA4217">
        <v>16</v>
      </c>
      <c r="AB4217" t="s">
        <v>20328</v>
      </c>
    </row>
    <row r="4218" spans="1:28" x14ac:dyDescent="0.3">
      <c r="A4218" s="4" t="s">
        <v>20329</v>
      </c>
      <c r="B4218" t="s">
        <v>67</v>
      </c>
      <c r="C4218" t="s">
        <v>68</v>
      </c>
      <c r="D4218" t="s">
        <v>58</v>
      </c>
      <c r="E4218">
        <v>2014</v>
      </c>
      <c r="F4218">
        <v>94</v>
      </c>
      <c r="G4218" t="s">
        <v>3476</v>
      </c>
      <c r="H4218" t="s">
        <v>20331</v>
      </c>
      <c r="I4218" s="4" t="s">
        <v>24161</v>
      </c>
      <c r="J4218" s="4">
        <v>137945</v>
      </c>
      <c r="K4218">
        <v>5.9</v>
      </c>
      <c r="L4218">
        <v>2.35</v>
      </c>
      <c r="M4218" t="s">
        <v>69</v>
      </c>
      <c r="N4218" t="s">
        <v>5463</v>
      </c>
      <c r="O4218">
        <v>98</v>
      </c>
      <c r="P4218" t="s">
        <v>2474</v>
      </c>
      <c r="Q4218">
        <v>10000</v>
      </c>
      <c r="R4218" t="s">
        <v>9096</v>
      </c>
      <c r="S4218">
        <v>773</v>
      </c>
      <c r="T4218" t="s">
        <v>20330</v>
      </c>
      <c r="U4218">
        <v>89</v>
      </c>
      <c r="V4218">
        <v>0</v>
      </c>
      <c r="W4218">
        <v>10869</v>
      </c>
      <c r="X4218">
        <v>7</v>
      </c>
      <c r="Y4218">
        <v>6223</v>
      </c>
      <c r="Z4218">
        <v>81</v>
      </c>
      <c r="AA4218">
        <v>40</v>
      </c>
      <c r="AB4218" t="s">
        <v>20332</v>
      </c>
    </row>
    <row r="4219" spans="1:28" x14ac:dyDescent="0.3">
      <c r="A4219" s="4" t="s">
        <v>20334</v>
      </c>
      <c r="B4219" t="s">
        <v>67</v>
      </c>
      <c r="C4219" t="s">
        <v>68</v>
      </c>
      <c r="D4219" t="s">
        <v>58</v>
      </c>
      <c r="E4219">
        <v>2009</v>
      </c>
      <c r="F4219">
        <v>95</v>
      </c>
      <c r="G4219" t="s">
        <v>19</v>
      </c>
      <c r="H4219" t="s">
        <v>20335</v>
      </c>
      <c r="I4219" s="4">
        <v>1500000</v>
      </c>
      <c r="J4219" s="4">
        <v>17580</v>
      </c>
      <c r="K4219">
        <v>6.2</v>
      </c>
      <c r="L4219">
        <v>1.85</v>
      </c>
      <c r="M4219" t="s">
        <v>24161</v>
      </c>
      <c r="N4219" t="s">
        <v>20333</v>
      </c>
      <c r="O4219">
        <v>8</v>
      </c>
      <c r="P4219" t="s">
        <v>3300</v>
      </c>
      <c r="Q4219">
        <v>529</v>
      </c>
      <c r="R4219" t="s">
        <v>5684</v>
      </c>
      <c r="S4219">
        <v>423</v>
      </c>
      <c r="T4219" t="s">
        <v>4270</v>
      </c>
      <c r="U4219">
        <v>399</v>
      </c>
      <c r="V4219">
        <v>195</v>
      </c>
      <c r="W4219">
        <v>2749</v>
      </c>
      <c r="X4219">
        <v>3</v>
      </c>
      <c r="Y4219">
        <v>1268</v>
      </c>
      <c r="Z4219">
        <v>66</v>
      </c>
      <c r="AA4219">
        <v>23</v>
      </c>
      <c r="AB4219" t="s">
        <v>20336</v>
      </c>
    </row>
    <row r="4220" spans="1:28" x14ac:dyDescent="0.3">
      <c r="A4220" s="4" t="s">
        <v>20340</v>
      </c>
      <c r="B4220" t="s">
        <v>67</v>
      </c>
      <c r="C4220" t="s">
        <v>68</v>
      </c>
      <c r="D4220" t="s">
        <v>58</v>
      </c>
      <c r="E4220">
        <v>1993</v>
      </c>
      <c r="F4220">
        <v>97</v>
      </c>
      <c r="G4220" t="s">
        <v>20339</v>
      </c>
      <c r="H4220" t="s">
        <v>20342</v>
      </c>
      <c r="I4220" s="4">
        <v>2000000</v>
      </c>
      <c r="J4220" s="4" t="s">
        <v>24161</v>
      </c>
      <c r="K4220">
        <v>5.9</v>
      </c>
      <c r="L4220">
        <v>1.85</v>
      </c>
      <c r="M4220" t="s">
        <v>612</v>
      </c>
      <c r="N4220" t="s">
        <v>20337</v>
      </c>
      <c r="O4220">
        <v>97</v>
      </c>
      <c r="P4220" t="s">
        <v>11773</v>
      </c>
      <c r="Q4220">
        <v>787</v>
      </c>
      <c r="R4220" t="s">
        <v>20338</v>
      </c>
      <c r="S4220">
        <v>196</v>
      </c>
      <c r="T4220" t="s">
        <v>20341</v>
      </c>
      <c r="U4220">
        <v>163</v>
      </c>
      <c r="V4220">
        <v>810</v>
      </c>
      <c r="W4220">
        <v>1362</v>
      </c>
      <c r="X4220">
        <v>1</v>
      </c>
      <c r="Y4220">
        <v>10182</v>
      </c>
      <c r="Z4220">
        <v>46</v>
      </c>
      <c r="AA4220">
        <v>130</v>
      </c>
      <c r="AB4220" t="s">
        <v>20343</v>
      </c>
    </row>
    <row r="4221" spans="1:28" x14ac:dyDescent="0.3">
      <c r="A4221" s="4" t="s">
        <v>20345</v>
      </c>
      <c r="B4221" t="s">
        <v>67</v>
      </c>
      <c r="C4221" t="s">
        <v>86</v>
      </c>
      <c r="D4221" t="s">
        <v>58</v>
      </c>
      <c r="E4221">
        <v>2005</v>
      </c>
      <c r="F4221">
        <v>92</v>
      </c>
      <c r="G4221" t="s">
        <v>241</v>
      </c>
      <c r="H4221" t="s">
        <v>20346</v>
      </c>
      <c r="I4221" s="4">
        <v>14000</v>
      </c>
      <c r="J4221" s="4">
        <v>12667</v>
      </c>
      <c r="K4221">
        <v>6.6</v>
      </c>
      <c r="L4221">
        <v>2.35</v>
      </c>
      <c r="M4221" t="s">
        <v>612</v>
      </c>
      <c r="N4221" t="s">
        <v>20344</v>
      </c>
      <c r="O4221">
        <v>11</v>
      </c>
      <c r="P4221" t="s">
        <v>362</v>
      </c>
      <c r="Q4221">
        <v>26000</v>
      </c>
      <c r="R4221" t="s">
        <v>249</v>
      </c>
      <c r="S4221">
        <v>11000</v>
      </c>
      <c r="T4221" t="s">
        <v>6707</v>
      </c>
      <c r="U4221">
        <v>1000</v>
      </c>
      <c r="V4221">
        <v>0</v>
      </c>
      <c r="W4221">
        <v>39518</v>
      </c>
      <c r="X4221">
        <v>2</v>
      </c>
      <c r="Y4221">
        <v>19336</v>
      </c>
      <c r="Z4221">
        <v>34</v>
      </c>
      <c r="AA4221">
        <v>90</v>
      </c>
      <c r="AB4221" t="s">
        <v>20347</v>
      </c>
    </row>
    <row r="4222" spans="1:28" x14ac:dyDescent="0.3">
      <c r="A4222" s="4" t="s">
        <v>20349</v>
      </c>
      <c r="B4222" t="s">
        <v>67</v>
      </c>
      <c r="C4222" t="s">
        <v>68</v>
      </c>
      <c r="D4222" t="s">
        <v>58</v>
      </c>
      <c r="E4222">
        <v>2006</v>
      </c>
      <c r="F4222">
        <v>96</v>
      </c>
      <c r="G4222" t="s">
        <v>19</v>
      </c>
      <c r="H4222" t="s">
        <v>20351</v>
      </c>
      <c r="I4222" s="4">
        <v>2000000</v>
      </c>
      <c r="J4222" s="4">
        <v>198407</v>
      </c>
      <c r="K4222">
        <v>6.6</v>
      </c>
      <c r="L4222">
        <v>1.85</v>
      </c>
      <c r="M4222" t="s">
        <v>612</v>
      </c>
      <c r="N4222" t="s">
        <v>20348</v>
      </c>
      <c r="O4222">
        <v>38</v>
      </c>
      <c r="P4222" t="s">
        <v>12483</v>
      </c>
      <c r="Q4222">
        <v>363</v>
      </c>
      <c r="R4222" t="s">
        <v>9866</v>
      </c>
      <c r="S4222">
        <v>223</v>
      </c>
      <c r="T4222" t="s">
        <v>20350</v>
      </c>
      <c r="U4222">
        <v>85</v>
      </c>
      <c r="V4222">
        <v>474</v>
      </c>
      <c r="W4222">
        <v>774</v>
      </c>
      <c r="X4222">
        <v>1</v>
      </c>
      <c r="Y4222">
        <v>10282</v>
      </c>
      <c r="Z4222">
        <v>78</v>
      </c>
      <c r="AA4222">
        <v>78</v>
      </c>
      <c r="AB4222" t="s">
        <v>20352</v>
      </c>
    </row>
    <row r="4223" spans="1:28" x14ac:dyDescent="0.3">
      <c r="A4223" s="4" t="s">
        <v>20356</v>
      </c>
      <c r="B4223" t="s">
        <v>67</v>
      </c>
      <c r="C4223" t="s">
        <v>68</v>
      </c>
      <c r="D4223" t="s">
        <v>58</v>
      </c>
      <c r="E4223">
        <v>2015</v>
      </c>
      <c r="F4223">
        <v>87</v>
      </c>
      <c r="G4223" t="s">
        <v>17460</v>
      </c>
      <c r="H4223" t="s">
        <v>20358</v>
      </c>
      <c r="I4223" s="4" t="s">
        <v>24161</v>
      </c>
      <c r="J4223" s="4" t="s">
        <v>24161</v>
      </c>
      <c r="K4223">
        <v>6</v>
      </c>
      <c r="L4223" t="s">
        <v>24161</v>
      </c>
      <c r="M4223" t="s">
        <v>4835</v>
      </c>
      <c r="N4223" t="s">
        <v>20353</v>
      </c>
      <c r="O4223">
        <v>0</v>
      </c>
      <c r="P4223" t="s">
        <v>20355</v>
      </c>
      <c r="Q4223">
        <v>160</v>
      </c>
      <c r="R4223" t="s">
        <v>20354</v>
      </c>
      <c r="S4223">
        <v>152</v>
      </c>
      <c r="T4223" t="s">
        <v>20357</v>
      </c>
      <c r="U4223">
        <v>94</v>
      </c>
      <c r="V4223">
        <v>0</v>
      </c>
      <c r="W4223">
        <v>776</v>
      </c>
      <c r="X4223">
        <v>0</v>
      </c>
      <c r="Y4223">
        <v>13279</v>
      </c>
      <c r="Z4223">
        <v>29</v>
      </c>
      <c r="AA4223">
        <v>59</v>
      </c>
      <c r="AB4223" t="s">
        <v>20359</v>
      </c>
    </row>
    <row r="4224" spans="1:28" x14ac:dyDescent="0.3">
      <c r="A4224" s="4" t="s">
        <v>20360</v>
      </c>
      <c r="B4224" t="s">
        <v>67</v>
      </c>
      <c r="C4224" t="s">
        <v>86</v>
      </c>
      <c r="D4224" t="s">
        <v>58</v>
      </c>
      <c r="E4224">
        <v>2008</v>
      </c>
      <c r="F4224">
        <v>91</v>
      </c>
      <c r="G4224" t="s">
        <v>5544</v>
      </c>
      <c r="H4224" t="s">
        <v>20362</v>
      </c>
      <c r="I4224" s="4" t="s">
        <v>24161</v>
      </c>
      <c r="J4224" s="4">
        <v>5824</v>
      </c>
      <c r="K4224">
        <v>6.8</v>
      </c>
      <c r="L4224">
        <v>2.35</v>
      </c>
      <c r="M4224" t="s">
        <v>612</v>
      </c>
      <c r="N4224" t="s">
        <v>12712</v>
      </c>
      <c r="O4224">
        <v>43</v>
      </c>
      <c r="P4224" t="s">
        <v>485</v>
      </c>
      <c r="Q4224">
        <v>13000</v>
      </c>
      <c r="R4224" t="s">
        <v>3698</v>
      </c>
      <c r="S4224">
        <v>698</v>
      </c>
      <c r="T4224" t="s">
        <v>20361</v>
      </c>
      <c r="U4224">
        <v>418</v>
      </c>
      <c r="V4224">
        <v>0</v>
      </c>
      <c r="W4224">
        <v>14561</v>
      </c>
      <c r="X4224">
        <v>1</v>
      </c>
      <c r="Y4224">
        <v>57811</v>
      </c>
      <c r="Z4224">
        <v>161</v>
      </c>
      <c r="AA4224">
        <v>357</v>
      </c>
      <c r="AB4224" t="s">
        <v>20363</v>
      </c>
    </row>
    <row r="4225" spans="1:28" x14ac:dyDescent="0.3">
      <c r="A4225" s="4" t="s">
        <v>20364</v>
      </c>
      <c r="B4225" t="s">
        <v>67</v>
      </c>
      <c r="C4225" t="s">
        <v>68</v>
      </c>
      <c r="D4225" t="s">
        <v>58</v>
      </c>
      <c r="E4225">
        <v>2013</v>
      </c>
      <c r="F4225">
        <v>99</v>
      </c>
      <c r="G4225" t="s">
        <v>8</v>
      </c>
      <c r="H4225" t="s">
        <v>20366</v>
      </c>
      <c r="I4225" s="4" t="s">
        <v>24161</v>
      </c>
      <c r="J4225" s="4">
        <v>2843</v>
      </c>
      <c r="K4225">
        <v>5.4</v>
      </c>
      <c r="L4225">
        <v>1.78</v>
      </c>
      <c r="M4225" t="s">
        <v>612</v>
      </c>
      <c r="N4225" t="s">
        <v>6147</v>
      </c>
      <c r="O4225">
        <v>308</v>
      </c>
      <c r="P4225" t="s">
        <v>3237</v>
      </c>
      <c r="Q4225">
        <v>638</v>
      </c>
      <c r="R4225" t="s">
        <v>15965</v>
      </c>
      <c r="S4225">
        <v>449</v>
      </c>
      <c r="T4225" t="s">
        <v>20365</v>
      </c>
      <c r="U4225">
        <v>395</v>
      </c>
      <c r="V4225">
        <v>604</v>
      </c>
      <c r="W4225">
        <v>2341</v>
      </c>
      <c r="X4225">
        <v>2</v>
      </c>
      <c r="Y4225">
        <v>2895</v>
      </c>
      <c r="Z4225">
        <v>18</v>
      </c>
      <c r="AA4225">
        <v>24</v>
      </c>
      <c r="AB4225" t="s">
        <v>20367</v>
      </c>
    </row>
    <row r="4226" spans="1:28" x14ac:dyDescent="0.3">
      <c r="A4226" s="4" t="s">
        <v>20370</v>
      </c>
      <c r="B4226" t="s">
        <v>67</v>
      </c>
      <c r="C4226" t="s">
        <v>86</v>
      </c>
      <c r="D4226" t="s">
        <v>58</v>
      </c>
      <c r="E4226">
        <v>2009</v>
      </c>
      <c r="F4226">
        <v>88</v>
      </c>
      <c r="G4226" t="s">
        <v>20369</v>
      </c>
      <c r="H4226" t="s">
        <v>20372</v>
      </c>
      <c r="I4226" s="4" t="s">
        <v>24161</v>
      </c>
      <c r="J4226" s="4" t="s">
        <v>24161</v>
      </c>
      <c r="K4226">
        <v>5.2</v>
      </c>
      <c r="L4226">
        <v>2.35</v>
      </c>
      <c r="M4226" t="s">
        <v>612</v>
      </c>
      <c r="N4226" t="s">
        <v>20368</v>
      </c>
      <c r="O4226">
        <v>6</v>
      </c>
      <c r="P4226" t="s">
        <v>16462</v>
      </c>
      <c r="Q4226">
        <v>513</v>
      </c>
      <c r="R4226" t="s">
        <v>1572</v>
      </c>
      <c r="S4226">
        <v>480</v>
      </c>
      <c r="T4226" t="s">
        <v>20371</v>
      </c>
      <c r="U4226">
        <v>161</v>
      </c>
      <c r="V4226">
        <v>0</v>
      </c>
      <c r="W4226">
        <v>1593</v>
      </c>
      <c r="X4226">
        <v>3</v>
      </c>
      <c r="Y4226">
        <v>17296</v>
      </c>
      <c r="Z4226">
        <v>107</v>
      </c>
      <c r="AA4226">
        <v>91</v>
      </c>
      <c r="AB4226" t="s">
        <v>20373</v>
      </c>
    </row>
    <row r="4227" spans="1:28" x14ac:dyDescent="0.3">
      <c r="A4227" s="4" t="s">
        <v>20376</v>
      </c>
      <c r="B4227" t="s">
        <v>67</v>
      </c>
      <c r="C4227" t="s">
        <v>8136</v>
      </c>
      <c r="D4227" t="s">
        <v>58</v>
      </c>
      <c r="E4227">
        <v>2008</v>
      </c>
      <c r="F4227">
        <v>119</v>
      </c>
      <c r="G4227" t="s">
        <v>15086</v>
      </c>
      <c r="H4227" t="s">
        <v>20378</v>
      </c>
      <c r="I4227" s="4">
        <v>2000000</v>
      </c>
      <c r="J4227" s="4">
        <v>4958</v>
      </c>
      <c r="K4227">
        <v>7.8</v>
      </c>
      <c r="L4227">
        <v>2.35</v>
      </c>
      <c r="M4227" t="s">
        <v>612</v>
      </c>
      <c r="N4227" t="s">
        <v>20374</v>
      </c>
      <c r="O4227">
        <v>5</v>
      </c>
      <c r="P4227" t="s">
        <v>19331</v>
      </c>
      <c r="Q4227">
        <v>29</v>
      </c>
      <c r="R4227" t="s">
        <v>20375</v>
      </c>
      <c r="S4227">
        <v>18</v>
      </c>
      <c r="T4227" t="s">
        <v>20377</v>
      </c>
      <c r="U4227">
        <v>12</v>
      </c>
      <c r="V4227">
        <v>1000</v>
      </c>
      <c r="W4227">
        <v>86</v>
      </c>
      <c r="X4227">
        <v>2</v>
      </c>
      <c r="Y4227">
        <v>9689</v>
      </c>
      <c r="Z4227">
        <v>30</v>
      </c>
      <c r="AA4227">
        <v>23</v>
      </c>
      <c r="AB4227" t="s">
        <v>20379</v>
      </c>
    </row>
    <row r="4228" spans="1:28" x14ac:dyDescent="0.3">
      <c r="A4228" s="4" t="s">
        <v>20381</v>
      </c>
      <c r="B4228" t="s">
        <v>67</v>
      </c>
      <c r="C4228" t="s">
        <v>86</v>
      </c>
      <c r="D4228" t="s">
        <v>58</v>
      </c>
      <c r="E4228">
        <v>2004</v>
      </c>
      <c r="F4228">
        <v>99</v>
      </c>
      <c r="G4228" t="s">
        <v>2144</v>
      </c>
      <c r="H4228" t="s">
        <v>20382</v>
      </c>
      <c r="I4228" s="4">
        <v>2000000</v>
      </c>
      <c r="J4228" s="4" t="s">
        <v>24161</v>
      </c>
      <c r="K4228">
        <v>6.4</v>
      </c>
      <c r="L4228">
        <v>2.35</v>
      </c>
      <c r="M4228" t="s">
        <v>612</v>
      </c>
      <c r="N4228" t="s">
        <v>20380</v>
      </c>
      <c r="O4228">
        <v>0</v>
      </c>
      <c r="P4228" t="s">
        <v>988</v>
      </c>
      <c r="Q4228">
        <v>766</v>
      </c>
      <c r="R4228" t="s">
        <v>6213</v>
      </c>
      <c r="S4228">
        <v>312</v>
      </c>
      <c r="T4228" t="s">
        <v>3829</v>
      </c>
      <c r="U4228">
        <v>268</v>
      </c>
      <c r="V4228">
        <v>205</v>
      </c>
      <c r="W4228">
        <v>1650</v>
      </c>
      <c r="X4228">
        <v>1</v>
      </c>
      <c r="Y4228">
        <v>2588</v>
      </c>
      <c r="Z4228">
        <v>24</v>
      </c>
      <c r="AA4228">
        <v>41</v>
      </c>
      <c r="AB4228" t="s">
        <v>20383</v>
      </c>
    </row>
    <row r="4229" spans="1:28" x14ac:dyDescent="0.3">
      <c r="A4229" s="4" t="s">
        <v>20386</v>
      </c>
      <c r="B4229" t="s">
        <v>67</v>
      </c>
      <c r="C4229" t="s">
        <v>295</v>
      </c>
      <c r="D4229" t="s">
        <v>58</v>
      </c>
      <c r="E4229">
        <v>2011</v>
      </c>
      <c r="F4229">
        <v>92</v>
      </c>
      <c r="G4229" t="s">
        <v>23</v>
      </c>
      <c r="H4229" t="s">
        <v>20388</v>
      </c>
      <c r="I4229" s="4">
        <v>100000</v>
      </c>
      <c r="J4229" s="4" t="s">
        <v>24161</v>
      </c>
      <c r="K4229">
        <v>6.1</v>
      </c>
      <c r="L4229">
        <v>1.78</v>
      </c>
      <c r="M4229" t="s">
        <v>4835</v>
      </c>
      <c r="N4229" t="s">
        <v>20384</v>
      </c>
      <c r="O4229">
        <v>6</v>
      </c>
      <c r="P4229" t="s">
        <v>12007</v>
      </c>
      <c r="Q4229">
        <v>253</v>
      </c>
      <c r="R4229" t="s">
        <v>20385</v>
      </c>
      <c r="S4229">
        <v>113</v>
      </c>
      <c r="T4229" t="s">
        <v>20387</v>
      </c>
      <c r="U4229">
        <v>103</v>
      </c>
      <c r="V4229">
        <v>0</v>
      </c>
      <c r="W4229">
        <v>762</v>
      </c>
      <c r="X4229">
        <v>0</v>
      </c>
      <c r="Y4229">
        <v>40380</v>
      </c>
      <c r="Z4229">
        <v>116</v>
      </c>
      <c r="AA4229">
        <v>235</v>
      </c>
      <c r="AB4229" t="s">
        <v>20389</v>
      </c>
    </row>
    <row r="4230" spans="1:28" x14ac:dyDescent="0.3">
      <c r="A4230" s="4" t="s">
        <v>20393</v>
      </c>
      <c r="B4230" t="s">
        <v>67</v>
      </c>
      <c r="C4230" t="s">
        <v>7979</v>
      </c>
      <c r="D4230" t="s">
        <v>58</v>
      </c>
      <c r="E4230">
        <v>2012</v>
      </c>
      <c r="F4230">
        <v>86</v>
      </c>
      <c r="G4230" t="s">
        <v>7572</v>
      </c>
      <c r="H4230" t="s">
        <v>20395</v>
      </c>
      <c r="I4230" s="4" t="s">
        <v>24161</v>
      </c>
      <c r="J4230" s="4" t="s">
        <v>24161</v>
      </c>
      <c r="K4230">
        <v>5.7</v>
      </c>
      <c r="L4230">
        <v>1.85</v>
      </c>
      <c r="M4230" t="s">
        <v>612</v>
      </c>
      <c r="N4230" t="s">
        <v>20390</v>
      </c>
      <c r="O4230">
        <v>5</v>
      </c>
      <c r="P4230" t="s">
        <v>20392</v>
      </c>
      <c r="Q4230">
        <v>121</v>
      </c>
      <c r="R4230" t="s">
        <v>20391</v>
      </c>
      <c r="S4230">
        <v>94</v>
      </c>
      <c r="T4230" t="s">
        <v>20394</v>
      </c>
      <c r="U4230">
        <v>47</v>
      </c>
      <c r="V4230">
        <v>0</v>
      </c>
      <c r="W4230">
        <v>322</v>
      </c>
      <c r="X4230">
        <v>0</v>
      </c>
      <c r="Y4230">
        <v>6585</v>
      </c>
      <c r="Z4230">
        <v>98</v>
      </c>
      <c r="AA4230">
        <v>53</v>
      </c>
      <c r="AB4230" t="s">
        <v>20396</v>
      </c>
    </row>
    <row r="4231" spans="1:28" x14ac:dyDescent="0.3">
      <c r="A4231" s="4" t="s">
        <v>20400</v>
      </c>
      <c r="B4231" t="s">
        <v>67</v>
      </c>
      <c r="C4231" t="s">
        <v>68</v>
      </c>
      <c r="D4231" t="s">
        <v>58</v>
      </c>
      <c r="E4231">
        <v>2010</v>
      </c>
      <c r="F4231">
        <v>83</v>
      </c>
      <c r="G4231" t="s">
        <v>2367</v>
      </c>
      <c r="H4231" t="s">
        <v>20401</v>
      </c>
      <c r="I4231" s="4">
        <v>2000000</v>
      </c>
      <c r="J4231" s="4" t="s">
        <v>24161</v>
      </c>
      <c r="K4231">
        <v>5.5</v>
      </c>
      <c r="L4231">
        <v>2.35</v>
      </c>
      <c r="M4231" t="s">
        <v>612</v>
      </c>
      <c r="N4231" t="s">
        <v>20397</v>
      </c>
      <c r="O4231">
        <v>0</v>
      </c>
      <c r="P4231" t="s">
        <v>20399</v>
      </c>
      <c r="Q4231">
        <v>413</v>
      </c>
      <c r="R4231" t="s">
        <v>20398</v>
      </c>
      <c r="S4231">
        <v>167</v>
      </c>
      <c r="T4231" t="s">
        <v>10762</v>
      </c>
      <c r="U4231">
        <v>107</v>
      </c>
      <c r="V4231">
        <v>0</v>
      </c>
      <c r="W4231">
        <v>1149</v>
      </c>
      <c r="X4231">
        <v>0</v>
      </c>
      <c r="Y4231">
        <v>9280</v>
      </c>
      <c r="Z4231">
        <v>25</v>
      </c>
      <c r="AA4231">
        <v>64</v>
      </c>
      <c r="AB4231" t="s">
        <v>20402</v>
      </c>
    </row>
    <row r="4232" spans="1:28" x14ac:dyDescent="0.3">
      <c r="A4232" s="4" t="s">
        <v>20406</v>
      </c>
      <c r="B4232" t="s">
        <v>67</v>
      </c>
      <c r="C4232" t="s">
        <v>86</v>
      </c>
      <c r="D4232" t="s">
        <v>58</v>
      </c>
      <c r="E4232">
        <v>2015</v>
      </c>
      <c r="F4232">
        <v>81</v>
      </c>
      <c r="G4232" t="s">
        <v>18</v>
      </c>
      <c r="H4232" t="s">
        <v>24161</v>
      </c>
      <c r="I4232" s="4">
        <v>2000000</v>
      </c>
      <c r="J4232" s="4" t="s">
        <v>24161</v>
      </c>
      <c r="K4232">
        <v>7.4</v>
      </c>
      <c r="L4232" t="s">
        <v>24161</v>
      </c>
      <c r="M4232" t="s">
        <v>24161</v>
      </c>
      <c r="N4232" t="s">
        <v>20403</v>
      </c>
      <c r="O4232">
        <v>0</v>
      </c>
      <c r="P4232" t="s">
        <v>20405</v>
      </c>
      <c r="Q4232">
        <v>674</v>
      </c>
      <c r="R4232" t="s">
        <v>20404</v>
      </c>
      <c r="S4232">
        <v>27</v>
      </c>
      <c r="T4232" t="s">
        <v>20407</v>
      </c>
      <c r="U4232">
        <v>8</v>
      </c>
      <c r="V4232">
        <v>0</v>
      </c>
      <c r="W4232">
        <v>712</v>
      </c>
      <c r="X4232">
        <v>0</v>
      </c>
      <c r="Y4232">
        <v>7</v>
      </c>
      <c r="Z4232" t="s">
        <v>24161</v>
      </c>
      <c r="AA4232" t="s">
        <v>24161</v>
      </c>
      <c r="AB4232" t="s">
        <v>20408</v>
      </c>
    </row>
    <row r="4233" spans="1:28" x14ac:dyDescent="0.3">
      <c r="A4233" s="4" t="s">
        <v>20410</v>
      </c>
      <c r="B4233" t="s">
        <v>67</v>
      </c>
      <c r="C4233" t="s">
        <v>68</v>
      </c>
      <c r="D4233" t="s">
        <v>58</v>
      </c>
      <c r="E4233">
        <v>1971</v>
      </c>
      <c r="F4233">
        <v>82</v>
      </c>
      <c r="G4233" t="s">
        <v>10</v>
      </c>
      <c r="H4233" t="s">
        <v>20411</v>
      </c>
      <c r="I4233" s="4">
        <v>2000000</v>
      </c>
      <c r="J4233" s="4" t="s">
        <v>24161</v>
      </c>
      <c r="K4233">
        <v>7.1</v>
      </c>
      <c r="L4233">
        <v>1.37</v>
      </c>
      <c r="M4233" t="s">
        <v>14060</v>
      </c>
      <c r="N4233" t="s">
        <v>4013</v>
      </c>
      <c r="O4233">
        <v>11000</v>
      </c>
      <c r="P4233" t="s">
        <v>4013</v>
      </c>
      <c r="Q4233">
        <v>11000</v>
      </c>
      <c r="R4233" t="s">
        <v>20409</v>
      </c>
      <c r="S4233">
        <v>430</v>
      </c>
      <c r="T4233" t="s">
        <v>18166</v>
      </c>
      <c r="U4233">
        <v>167</v>
      </c>
      <c r="V4233">
        <v>0</v>
      </c>
      <c r="W4233">
        <v>11700</v>
      </c>
      <c r="X4233">
        <v>3</v>
      </c>
      <c r="Y4233">
        <v>27646</v>
      </c>
      <c r="Z4233">
        <v>40</v>
      </c>
      <c r="AA4233">
        <v>105</v>
      </c>
      <c r="AB4233" t="s">
        <v>20412</v>
      </c>
    </row>
    <row r="4234" spans="1:28" x14ac:dyDescent="0.3">
      <c r="A4234" s="4" t="s">
        <v>20415</v>
      </c>
      <c r="B4234" t="s">
        <v>67</v>
      </c>
      <c r="C4234" t="s">
        <v>68</v>
      </c>
      <c r="D4234" t="s">
        <v>58</v>
      </c>
      <c r="E4234">
        <v>2012</v>
      </c>
      <c r="F4234">
        <v>102</v>
      </c>
      <c r="G4234" t="s">
        <v>8</v>
      </c>
      <c r="H4234" t="s">
        <v>24161</v>
      </c>
      <c r="I4234" s="4" t="s">
        <v>24161</v>
      </c>
      <c r="J4234" s="4">
        <v>13220</v>
      </c>
      <c r="K4234">
        <v>3.9</v>
      </c>
      <c r="L4234" t="s">
        <v>24161</v>
      </c>
      <c r="M4234" t="s">
        <v>4835</v>
      </c>
      <c r="N4234" t="s">
        <v>20413</v>
      </c>
      <c r="O4234">
        <v>0</v>
      </c>
      <c r="P4234" t="s">
        <v>20414</v>
      </c>
      <c r="Q4234">
        <v>473</v>
      </c>
      <c r="R4234" t="s">
        <v>13280</v>
      </c>
      <c r="S4234">
        <v>303</v>
      </c>
      <c r="T4234" t="s">
        <v>20416</v>
      </c>
      <c r="U4234">
        <v>46</v>
      </c>
      <c r="V4234">
        <v>115</v>
      </c>
      <c r="W4234">
        <v>892</v>
      </c>
      <c r="X4234">
        <v>0</v>
      </c>
      <c r="Y4234">
        <v>289</v>
      </c>
      <c r="Z4234">
        <v>20</v>
      </c>
      <c r="AA4234">
        <v>9</v>
      </c>
      <c r="AB4234" t="s">
        <v>20417</v>
      </c>
    </row>
    <row r="4235" spans="1:28" x14ac:dyDescent="0.3">
      <c r="A4235" s="4" t="s">
        <v>20420</v>
      </c>
      <c r="B4235" t="s">
        <v>67</v>
      </c>
      <c r="C4235" t="s">
        <v>68</v>
      </c>
      <c r="D4235" t="s">
        <v>58</v>
      </c>
      <c r="E4235">
        <v>2007</v>
      </c>
      <c r="F4235">
        <v>90</v>
      </c>
      <c r="G4235" t="s">
        <v>491</v>
      </c>
      <c r="H4235" t="s">
        <v>16874</v>
      </c>
      <c r="I4235" s="4">
        <v>2000000</v>
      </c>
      <c r="J4235" s="4" t="s">
        <v>24161</v>
      </c>
      <c r="K4235">
        <v>4.5999999999999996</v>
      </c>
      <c r="L4235">
        <v>2.35</v>
      </c>
      <c r="M4235" t="s">
        <v>612</v>
      </c>
      <c r="N4235" t="s">
        <v>20418</v>
      </c>
      <c r="O4235">
        <v>5</v>
      </c>
      <c r="P4235" t="s">
        <v>9625</v>
      </c>
      <c r="Q4235">
        <v>601</v>
      </c>
      <c r="R4235" t="s">
        <v>20419</v>
      </c>
      <c r="S4235">
        <v>453</v>
      </c>
      <c r="T4235" t="s">
        <v>20421</v>
      </c>
      <c r="U4235">
        <v>372</v>
      </c>
      <c r="V4235">
        <v>44</v>
      </c>
      <c r="W4235">
        <v>2395</v>
      </c>
      <c r="X4235">
        <v>1</v>
      </c>
      <c r="Y4235">
        <v>355</v>
      </c>
      <c r="Z4235">
        <v>8</v>
      </c>
      <c r="AA4235">
        <v>6</v>
      </c>
      <c r="AB4235" t="s">
        <v>20422</v>
      </c>
    </row>
    <row r="4236" spans="1:28" x14ac:dyDescent="0.3">
      <c r="A4236" s="4" t="s">
        <v>24149</v>
      </c>
      <c r="B4236" t="s">
        <v>67</v>
      </c>
      <c r="C4236" t="s">
        <v>68</v>
      </c>
      <c r="D4236" t="s">
        <v>58</v>
      </c>
      <c r="E4236" t="s">
        <v>24161</v>
      </c>
      <c r="F4236">
        <v>30</v>
      </c>
      <c r="G4236" t="s">
        <v>2545</v>
      </c>
      <c r="H4236" t="s">
        <v>20423</v>
      </c>
      <c r="I4236" s="4" t="s">
        <v>24161</v>
      </c>
      <c r="J4236" s="4" t="s">
        <v>24161</v>
      </c>
      <c r="K4236">
        <v>7.3</v>
      </c>
      <c r="L4236">
        <v>1.33</v>
      </c>
      <c r="M4236" t="s">
        <v>24161</v>
      </c>
      <c r="N4236" t="s">
        <v>24161</v>
      </c>
      <c r="O4236" t="s">
        <v>24161</v>
      </c>
      <c r="P4236" t="s">
        <v>6703</v>
      </c>
      <c r="Q4236">
        <v>685</v>
      </c>
      <c r="R4236" t="s">
        <v>5360</v>
      </c>
      <c r="S4236">
        <v>511</v>
      </c>
      <c r="T4236" t="s">
        <v>11691</v>
      </c>
      <c r="U4236">
        <v>424</v>
      </c>
      <c r="V4236">
        <v>1000</v>
      </c>
      <c r="W4236">
        <v>1884</v>
      </c>
      <c r="X4236">
        <v>5</v>
      </c>
      <c r="Y4236">
        <v>7646</v>
      </c>
      <c r="Z4236">
        <v>19</v>
      </c>
      <c r="AA4236">
        <v>56</v>
      </c>
      <c r="AB4236" t="s">
        <v>20424</v>
      </c>
    </row>
    <row r="4237" spans="1:28" x14ac:dyDescent="0.3">
      <c r="A4237" s="4" t="s">
        <v>20429</v>
      </c>
      <c r="B4237" t="s">
        <v>67</v>
      </c>
      <c r="C4237" t="s">
        <v>68</v>
      </c>
      <c r="D4237" t="s">
        <v>24160</v>
      </c>
      <c r="E4237">
        <v>1947</v>
      </c>
      <c r="F4237">
        <v>92</v>
      </c>
      <c r="G4237" t="s">
        <v>20427</v>
      </c>
      <c r="H4237" t="s">
        <v>20431</v>
      </c>
      <c r="I4237" s="4">
        <v>2300000</v>
      </c>
      <c r="J4237" s="4">
        <v>7927</v>
      </c>
      <c r="K4237">
        <v>7.7</v>
      </c>
      <c r="L4237">
        <v>1.37</v>
      </c>
      <c r="M4237" t="s">
        <v>4835</v>
      </c>
      <c r="N4237" t="s">
        <v>20425</v>
      </c>
      <c r="O4237">
        <v>0</v>
      </c>
      <c r="P4237" t="s">
        <v>20428</v>
      </c>
      <c r="Q4237">
        <v>1000</v>
      </c>
      <c r="R4237" t="s">
        <v>20426</v>
      </c>
      <c r="S4237">
        <v>29</v>
      </c>
      <c r="T4237" t="s">
        <v>20430</v>
      </c>
      <c r="U4237">
        <v>18</v>
      </c>
      <c r="V4237">
        <v>0</v>
      </c>
      <c r="W4237">
        <v>1055</v>
      </c>
      <c r="X4237">
        <v>1</v>
      </c>
      <c r="Y4237">
        <v>19236</v>
      </c>
      <c r="Z4237">
        <v>90</v>
      </c>
      <c r="AA4237">
        <v>175</v>
      </c>
      <c r="AB4237" t="s">
        <v>20432</v>
      </c>
    </row>
    <row r="4238" spans="1:28" x14ac:dyDescent="0.3">
      <c r="A4238" s="4" t="s">
        <v>20434</v>
      </c>
      <c r="B4238" t="s">
        <v>67</v>
      </c>
      <c r="C4238" t="s">
        <v>68</v>
      </c>
      <c r="D4238" t="s">
        <v>58</v>
      </c>
      <c r="E4238">
        <v>2008</v>
      </c>
      <c r="F4238">
        <v>88</v>
      </c>
      <c r="G4238" t="s">
        <v>5544</v>
      </c>
      <c r="H4238" t="s">
        <v>20435</v>
      </c>
      <c r="I4238" s="4">
        <v>2000000</v>
      </c>
      <c r="J4238" s="4" t="s">
        <v>24161</v>
      </c>
      <c r="K4238">
        <v>4.9000000000000004</v>
      </c>
      <c r="L4238">
        <v>1.78</v>
      </c>
      <c r="M4238" t="s">
        <v>612</v>
      </c>
      <c r="N4238" t="s">
        <v>20433</v>
      </c>
      <c r="O4238">
        <v>0</v>
      </c>
      <c r="P4238" t="s">
        <v>4957</v>
      </c>
      <c r="Q4238">
        <v>633</v>
      </c>
      <c r="R4238" t="s">
        <v>9148</v>
      </c>
      <c r="S4238">
        <v>597</v>
      </c>
      <c r="T4238" t="s">
        <v>9249</v>
      </c>
      <c r="U4238">
        <v>332</v>
      </c>
      <c r="V4238">
        <v>153</v>
      </c>
      <c r="W4238">
        <v>2620</v>
      </c>
      <c r="X4238">
        <v>0</v>
      </c>
      <c r="Y4238">
        <v>2701</v>
      </c>
      <c r="Z4238">
        <v>21</v>
      </c>
      <c r="AA4238">
        <v>31</v>
      </c>
      <c r="AB4238" t="s">
        <v>20436</v>
      </c>
    </row>
    <row r="4239" spans="1:28" x14ac:dyDescent="0.3">
      <c r="A4239" s="4" t="s">
        <v>20437</v>
      </c>
      <c r="B4239" t="s">
        <v>67</v>
      </c>
      <c r="C4239" t="s">
        <v>68</v>
      </c>
      <c r="D4239" t="s">
        <v>58</v>
      </c>
      <c r="E4239">
        <v>2002</v>
      </c>
      <c r="F4239">
        <v>97</v>
      </c>
      <c r="G4239" t="s">
        <v>1954</v>
      </c>
      <c r="H4239" t="s">
        <v>20439</v>
      </c>
      <c r="I4239" s="4">
        <v>14000000</v>
      </c>
      <c r="J4239" s="4" t="s">
        <v>24161</v>
      </c>
      <c r="K4239">
        <v>6.3</v>
      </c>
      <c r="L4239">
        <v>2.35</v>
      </c>
      <c r="M4239" t="s">
        <v>612</v>
      </c>
      <c r="N4239" t="s">
        <v>17363</v>
      </c>
      <c r="O4239">
        <v>10</v>
      </c>
      <c r="P4239" t="s">
        <v>400</v>
      </c>
      <c r="Q4239">
        <v>15000</v>
      </c>
      <c r="R4239" t="s">
        <v>119</v>
      </c>
      <c r="S4239">
        <v>284</v>
      </c>
      <c r="T4239" t="s">
        <v>20438</v>
      </c>
      <c r="U4239">
        <v>171</v>
      </c>
      <c r="V4239">
        <v>912</v>
      </c>
      <c r="W4239">
        <v>15740</v>
      </c>
      <c r="X4239">
        <v>3</v>
      </c>
      <c r="Y4239">
        <v>5182</v>
      </c>
      <c r="Z4239">
        <v>12</v>
      </c>
      <c r="AA4239">
        <v>67</v>
      </c>
      <c r="AB4239" t="s">
        <v>20440</v>
      </c>
    </row>
    <row r="4240" spans="1:28" x14ac:dyDescent="0.3">
      <c r="A4240" s="4" t="s">
        <v>20441</v>
      </c>
      <c r="B4240" t="s">
        <v>67</v>
      </c>
      <c r="C4240" t="s">
        <v>68</v>
      </c>
      <c r="D4240" t="s">
        <v>24161</v>
      </c>
      <c r="E4240">
        <v>2012</v>
      </c>
      <c r="F4240">
        <v>96</v>
      </c>
      <c r="G4240" t="s">
        <v>9178</v>
      </c>
      <c r="H4240" t="s">
        <v>20442</v>
      </c>
      <c r="I4240" s="4">
        <v>2000000</v>
      </c>
      <c r="J4240" s="4" t="s">
        <v>24161</v>
      </c>
      <c r="K4240">
        <v>6.1</v>
      </c>
      <c r="L4240">
        <v>1.85</v>
      </c>
      <c r="M4240" t="s">
        <v>612</v>
      </c>
      <c r="N4240" t="s">
        <v>18213</v>
      </c>
      <c r="O4240">
        <v>68</v>
      </c>
      <c r="P4240" t="s">
        <v>5731</v>
      </c>
      <c r="Q4240">
        <v>2000</v>
      </c>
      <c r="R4240" t="s">
        <v>4073</v>
      </c>
      <c r="S4240">
        <v>811</v>
      </c>
      <c r="T4240" t="s">
        <v>4728</v>
      </c>
      <c r="U4240">
        <v>722</v>
      </c>
      <c r="V4240">
        <v>0</v>
      </c>
      <c r="W4240">
        <v>3683</v>
      </c>
      <c r="X4240">
        <v>6</v>
      </c>
      <c r="Y4240">
        <v>5732</v>
      </c>
      <c r="Z4240">
        <v>33</v>
      </c>
      <c r="AA4240">
        <v>26</v>
      </c>
      <c r="AB4240" t="s">
        <v>20443</v>
      </c>
    </row>
    <row r="4241" spans="1:28" x14ac:dyDescent="0.3">
      <c r="A4241" s="4" t="s">
        <v>20446</v>
      </c>
      <c r="B4241" t="s">
        <v>67</v>
      </c>
      <c r="C4241" t="s">
        <v>68</v>
      </c>
      <c r="D4241" t="s">
        <v>58</v>
      </c>
      <c r="E4241">
        <v>2013</v>
      </c>
      <c r="F4241">
        <v>87</v>
      </c>
      <c r="G4241" t="s">
        <v>10</v>
      </c>
      <c r="H4241" t="s">
        <v>20447</v>
      </c>
      <c r="I4241" s="4">
        <v>2000000</v>
      </c>
      <c r="J4241" s="4" t="s">
        <v>24161</v>
      </c>
      <c r="K4241">
        <v>6.6</v>
      </c>
      <c r="L4241">
        <v>2.35</v>
      </c>
      <c r="M4241" t="s">
        <v>24161</v>
      </c>
      <c r="N4241" t="s">
        <v>20444</v>
      </c>
      <c r="O4241">
        <v>8</v>
      </c>
      <c r="P4241" t="s">
        <v>20445</v>
      </c>
      <c r="Q4241">
        <v>34000</v>
      </c>
      <c r="R4241" t="s">
        <v>1166</v>
      </c>
      <c r="S4241">
        <v>463</v>
      </c>
      <c r="T4241" t="s">
        <v>9239</v>
      </c>
      <c r="U4241">
        <v>424</v>
      </c>
      <c r="V4241">
        <v>0</v>
      </c>
      <c r="W4241">
        <v>35796</v>
      </c>
      <c r="X4241">
        <v>3</v>
      </c>
      <c r="Y4241">
        <v>4204</v>
      </c>
      <c r="Z4241">
        <v>9</v>
      </c>
      <c r="AA4241">
        <v>19</v>
      </c>
      <c r="AB4241" t="s">
        <v>20448</v>
      </c>
    </row>
    <row r="4242" spans="1:28" x14ac:dyDescent="0.3">
      <c r="A4242" s="4" t="s">
        <v>20452</v>
      </c>
      <c r="B4242" t="s">
        <v>67</v>
      </c>
      <c r="C4242" t="s">
        <v>68</v>
      </c>
      <c r="D4242" t="s">
        <v>24160</v>
      </c>
      <c r="E4242">
        <v>2012</v>
      </c>
      <c r="F4242">
        <v>106</v>
      </c>
      <c r="G4242" t="s">
        <v>20450</v>
      </c>
      <c r="H4242" t="s">
        <v>20454</v>
      </c>
      <c r="I4242" s="4">
        <v>2000000</v>
      </c>
      <c r="J4242" s="4">
        <v>2436</v>
      </c>
      <c r="K4242">
        <v>5.7</v>
      </c>
      <c r="L4242">
        <v>2.35</v>
      </c>
      <c r="M4242" t="s">
        <v>4835</v>
      </c>
      <c r="N4242" t="s">
        <v>20449</v>
      </c>
      <c r="O4242">
        <v>5</v>
      </c>
      <c r="P4242" t="s">
        <v>20451</v>
      </c>
      <c r="Q4242">
        <v>416</v>
      </c>
      <c r="R4242" t="s">
        <v>18448</v>
      </c>
      <c r="S4242">
        <v>403</v>
      </c>
      <c r="T4242" t="s">
        <v>20453</v>
      </c>
      <c r="U4242">
        <v>356</v>
      </c>
      <c r="V4242">
        <v>655</v>
      </c>
      <c r="W4242">
        <v>1611</v>
      </c>
      <c r="X4242">
        <v>2</v>
      </c>
      <c r="Y4242">
        <v>344</v>
      </c>
      <c r="Z4242">
        <v>94</v>
      </c>
      <c r="AA4242">
        <v>19</v>
      </c>
      <c r="AB4242" t="s">
        <v>20455</v>
      </c>
    </row>
    <row r="4243" spans="1:28" x14ac:dyDescent="0.3">
      <c r="A4243" s="4" t="s">
        <v>20457</v>
      </c>
      <c r="B4243" t="s">
        <v>67</v>
      </c>
      <c r="C4243" t="s">
        <v>68</v>
      </c>
      <c r="D4243" t="s">
        <v>58</v>
      </c>
      <c r="E4243">
        <v>2013</v>
      </c>
      <c r="F4243">
        <v>107</v>
      </c>
      <c r="G4243" t="s">
        <v>2545</v>
      </c>
      <c r="H4243" t="s">
        <v>20458</v>
      </c>
      <c r="I4243" s="4" t="s">
        <v>24161</v>
      </c>
      <c r="J4243" s="4">
        <v>4556</v>
      </c>
      <c r="K4243">
        <v>5.6</v>
      </c>
      <c r="L4243" t="s">
        <v>24161</v>
      </c>
      <c r="M4243" t="s">
        <v>612</v>
      </c>
      <c r="N4243" t="s">
        <v>20456</v>
      </c>
      <c r="O4243">
        <v>17</v>
      </c>
      <c r="P4243" t="s">
        <v>4730</v>
      </c>
      <c r="Q4243">
        <v>594</v>
      </c>
      <c r="R4243" t="s">
        <v>2235</v>
      </c>
      <c r="S4243">
        <v>591</v>
      </c>
      <c r="T4243" t="s">
        <v>14124</v>
      </c>
      <c r="U4243">
        <v>322</v>
      </c>
      <c r="V4243">
        <v>825</v>
      </c>
      <c r="W4243">
        <v>2020</v>
      </c>
      <c r="X4243">
        <v>1</v>
      </c>
      <c r="Y4243">
        <v>4478</v>
      </c>
      <c r="Z4243">
        <v>41</v>
      </c>
      <c r="AA4243">
        <v>23</v>
      </c>
      <c r="AB4243" t="s">
        <v>20459</v>
      </c>
    </row>
    <row r="4244" spans="1:28" x14ac:dyDescent="0.3">
      <c r="A4244" s="4" t="s">
        <v>20462</v>
      </c>
      <c r="B4244" t="s">
        <v>8719</v>
      </c>
      <c r="C4244" t="s">
        <v>9125</v>
      </c>
      <c r="D4244" t="s">
        <v>58</v>
      </c>
      <c r="E4244">
        <v>1967</v>
      </c>
      <c r="F4244">
        <v>80</v>
      </c>
      <c r="G4244" t="s">
        <v>5108</v>
      </c>
      <c r="H4244" t="s">
        <v>20464</v>
      </c>
      <c r="I4244" s="4" t="s">
        <v>24161</v>
      </c>
      <c r="J4244" s="4" t="s">
        <v>24161</v>
      </c>
      <c r="K4244">
        <v>6</v>
      </c>
      <c r="L4244">
        <v>1.66</v>
      </c>
      <c r="M4244" t="s">
        <v>15996</v>
      </c>
      <c r="N4244" t="s">
        <v>20460</v>
      </c>
      <c r="O4244">
        <v>2</v>
      </c>
      <c r="P4244" t="s">
        <v>228</v>
      </c>
      <c r="Q4244">
        <v>16000</v>
      </c>
      <c r="R4244" t="s">
        <v>20461</v>
      </c>
      <c r="S4244">
        <v>57</v>
      </c>
      <c r="T4244" t="s">
        <v>20463</v>
      </c>
      <c r="U4244">
        <v>51</v>
      </c>
      <c r="V4244">
        <v>200</v>
      </c>
      <c r="W4244">
        <v>16110</v>
      </c>
      <c r="X4244">
        <v>0</v>
      </c>
      <c r="Y4244">
        <v>952</v>
      </c>
      <c r="Z4244">
        <v>38</v>
      </c>
      <c r="AA4244">
        <v>36</v>
      </c>
      <c r="AB4244" t="s">
        <v>20465</v>
      </c>
    </row>
    <row r="4245" spans="1:28" x14ac:dyDescent="0.3">
      <c r="A4245" s="4" t="s">
        <v>20467</v>
      </c>
      <c r="B4245" t="s">
        <v>67</v>
      </c>
      <c r="C4245" t="s">
        <v>68</v>
      </c>
      <c r="D4245" t="s">
        <v>58</v>
      </c>
      <c r="E4245">
        <v>2013</v>
      </c>
      <c r="F4245">
        <v>91</v>
      </c>
      <c r="G4245" t="s">
        <v>2545</v>
      </c>
      <c r="H4245" t="s">
        <v>20469</v>
      </c>
      <c r="I4245" s="4">
        <v>2000000</v>
      </c>
      <c r="J4245" s="4" t="s">
        <v>24161</v>
      </c>
      <c r="K4245">
        <v>5.7</v>
      </c>
      <c r="L4245" t="s">
        <v>24161</v>
      </c>
      <c r="M4245" t="s">
        <v>612</v>
      </c>
      <c r="N4245" t="s">
        <v>17363</v>
      </c>
      <c r="O4245">
        <v>10</v>
      </c>
      <c r="P4245" t="s">
        <v>20466</v>
      </c>
      <c r="Q4245">
        <v>924</v>
      </c>
      <c r="R4245" t="s">
        <v>6358</v>
      </c>
      <c r="S4245">
        <v>472</v>
      </c>
      <c r="T4245" t="s">
        <v>20468</v>
      </c>
      <c r="U4245">
        <v>293</v>
      </c>
      <c r="V4245">
        <v>0</v>
      </c>
      <c r="W4245">
        <v>2654</v>
      </c>
      <c r="X4245">
        <v>3</v>
      </c>
      <c r="Y4245">
        <v>3605</v>
      </c>
      <c r="Z4245">
        <v>12</v>
      </c>
      <c r="AA4245">
        <v>20</v>
      </c>
      <c r="AB4245" t="s">
        <v>20470</v>
      </c>
    </row>
    <row r="4246" spans="1:28" x14ac:dyDescent="0.3">
      <c r="A4246" s="4" t="s">
        <v>20473</v>
      </c>
      <c r="B4246" t="s">
        <v>67</v>
      </c>
      <c r="C4246" t="s">
        <v>68</v>
      </c>
      <c r="D4246" t="s">
        <v>58</v>
      </c>
      <c r="E4246">
        <v>1966</v>
      </c>
      <c r="F4246">
        <v>99</v>
      </c>
      <c r="G4246" t="s">
        <v>5926</v>
      </c>
      <c r="H4246" t="s">
        <v>20475</v>
      </c>
      <c r="I4246" s="4">
        <v>2000000</v>
      </c>
      <c r="J4246" s="4" t="s">
        <v>24161</v>
      </c>
      <c r="K4246">
        <v>7</v>
      </c>
      <c r="L4246">
        <v>1.85</v>
      </c>
      <c r="M4246" t="s">
        <v>6035</v>
      </c>
      <c r="N4246" t="s">
        <v>4868</v>
      </c>
      <c r="O4246">
        <v>44</v>
      </c>
      <c r="P4246" t="s">
        <v>20472</v>
      </c>
      <c r="Q4246">
        <v>907</v>
      </c>
      <c r="R4246" t="s">
        <v>20471</v>
      </c>
      <c r="S4246">
        <v>164</v>
      </c>
      <c r="T4246" t="s">
        <v>20474</v>
      </c>
      <c r="U4246">
        <v>137</v>
      </c>
      <c r="V4246">
        <v>805</v>
      </c>
      <c r="W4246">
        <v>1807</v>
      </c>
      <c r="X4246">
        <v>0</v>
      </c>
      <c r="Y4246">
        <v>6804</v>
      </c>
      <c r="Z4246">
        <v>25</v>
      </c>
      <c r="AA4246">
        <v>72</v>
      </c>
      <c r="AB4246" t="s">
        <v>20476</v>
      </c>
    </row>
    <row r="4247" spans="1:28" x14ac:dyDescent="0.3">
      <c r="A4247" s="4" t="s">
        <v>20478</v>
      </c>
      <c r="B4247" t="s">
        <v>67</v>
      </c>
      <c r="C4247" t="s">
        <v>68</v>
      </c>
      <c r="D4247" t="s">
        <v>58</v>
      </c>
      <c r="E4247">
        <v>2007</v>
      </c>
      <c r="F4247">
        <v>102</v>
      </c>
      <c r="G4247" t="s">
        <v>18</v>
      </c>
      <c r="H4247" t="s">
        <v>20480</v>
      </c>
      <c r="I4247" s="4">
        <v>2000000</v>
      </c>
      <c r="J4247" s="4" t="s">
        <v>24161</v>
      </c>
      <c r="K4247">
        <v>5.3</v>
      </c>
      <c r="L4247" t="s">
        <v>24161</v>
      </c>
      <c r="M4247" t="s">
        <v>24161</v>
      </c>
      <c r="N4247" t="s">
        <v>3816</v>
      </c>
      <c r="O4247">
        <v>909</v>
      </c>
      <c r="P4247" t="s">
        <v>3816</v>
      </c>
      <c r="Q4247">
        <v>909</v>
      </c>
      <c r="R4247" t="s">
        <v>20477</v>
      </c>
      <c r="S4247">
        <v>562</v>
      </c>
      <c r="T4247" t="s">
        <v>20479</v>
      </c>
      <c r="U4247">
        <v>119</v>
      </c>
      <c r="V4247">
        <v>69</v>
      </c>
      <c r="W4247">
        <v>1674</v>
      </c>
      <c r="X4247">
        <v>0</v>
      </c>
      <c r="Y4247">
        <v>2242</v>
      </c>
      <c r="Z4247">
        <v>27</v>
      </c>
      <c r="AA4247">
        <v>15</v>
      </c>
      <c r="AB4247" t="s">
        <v>20481</v>
      </c>
    </row>
    <row r="4248" spans="1:28" x14ac:dyDescent="0.3">
      <c r="A4248" s="4" t="s">
        <v>20484</v>
      </c>
      <c r="B4248" t="s">
        <v>67</v>
      </c>
      <c r="C4248" t="s">
        <v>68</v>
      </c>
      <c r="D4248" t="s">
        <v>58</v>
      </c>
      <c r="E4248">
        <v>2011</v>
      </c>
      <c r="F4248">
        <v>108</v>
      </c>
      <c r="G4248" t="s">
        <v>20483</v>
      </c>
      <c r="H4248" t="s">
        <v>20485</v>
      </c>
      <c r="I4248" s="4">
        <v>2000000</v>
      </c>
      <c r="J4248" s="4" t="s">
        <v>24161</v>
      </c>
      <c r="K4248">
        <v>4.4000000000000004</v>
      </c>
      <c r="L4248" t="s">
        <v>24161</v>
      </c>
      <c r="M4248" t="s">
        <v>69</v>
      </c>
      <c r="N4248" t="s">
        <v>20482</v>
      </c>
      <c r="O4248">
        <v>531</v>
      </c>
      <c r="P4248" t="s">
        <v>10857</v>
      </c>
      <c r="Q4248">
        <v>10000</v>
      </c>
      <c r="R4248" t="s">
        <v>11298</v>
      </c>
      <c r="S4248">
        <v>1000</v>
      </c>
      <c r="T4248" t="s">
        <v>307</v>
      </c>
      <c r="U4248">
        <v>894</v>
      </c>
      <c r="V4248">
        <v>651</v>
      </c>
      <c r="W4248">
        <v>15707</v>
      </c>
      <c r="X4248">
        <v>1</v>
      </c>
      <c r="Y4248">
        <v>583</v>
      </c>
      <c r="Z4248">
        <v>2</v>
      </c>
      <c r="AA4248">
        <v>14</v>
      </c>
      <c r="AB4248" t="s">
        <v>20486</v>
      </c>
    </row>
    <row r="4249" spans="1:28" x14ac:dyDescent="0.3">
      <c r="A4249" s="4" t="s">
        <v>20490</v>
      </c>
      <c r="B4249" t="s">
        <v>67</v>
      </c>
      <c r="C4249" t="s">
        <v>68</v>
      </c>
      <c r="D4249" t="s">
        <v>58</v>
      </c>
      <c r="E4249">
        <v>2015</v>
      </c>
      <c r="F4249">
        <v>88</v>
      </c>
      <c r="G4249" t="s">
        <v>7572</v>
      </c>
      <c r="H4249" t="s">
        <v>20492</v>
      </c>
      <c r="I4249" s="4">
        <v>1250000</v>
      </c>
      <c r="J4249" s="4" t="s">
        <v>24161</v>
      </c>
      <c r="K4249">
        <v>3.4</v>
      </c>
      <c r="L4249" t="s">
        <v>24161</v>
      </c>
      <c r="M4249" t="s">
        <v>612</v>
      </c>
      <c r="N4249" t="s">
        <v>20487</v>
      </c>
      <c r="O4249">
        <v>6</v>
      </c>
      <c r="P4249" t="s">
        <v>20489</v>
      </c>
      <c r="Q4249">
        <v>680</v>
      </c>
      <c r="R4249" t="s">
        <v>20488</v>
      </c>
      <c r="S4249">
        <v>418</v>
      </c>
      <c r="T4249" t="s">
        <v>20491</v>
      </c>
      <c r="U4249">
        <v>233</v>
      </c>
      <c r="V4249">
        <v>0</v>
      </c>
      <c r="W4249">
        <v>1425</v>
      </c>
      <c r="X4249">
        <v>0</v>
      </c>
      <c r="Y4249">
        <v>2348</v>
      </c>
      <c r="Z4249">
        <v>23</v>
      </c>
      <c r="AA4249">
        <v>25</v>
      </c>
      <c r="AB4249" t="s">
        <v>20493</v>
      </c>
    </row>
    <row r="4250" spans="1:28" x14ac:dyDescent="0.3">
      <c r="A4250" s="4" t="s">
        <v>20495</v>
      </c>
      <c r="B4250" t="s">
        <v>67</v>
      </c>
      <c r="C4250" t="s">
        <v>68</v>
      </c>
      <c r="D4250" t="s">
        <v>58</v>
      </c>
      <c r="E4250">
        <v>2015</v>
      </c>
      <c r="F4250">
        <v>89</v>
      </c>
      <c r="G4250" t="s">
        <v>6131</v>
      </c>
      <c r="H4250" t="s">
        <v>24161</v>
      </c>
      <c r="I4250" s="4">
        <v>2000000</v>
      </c>
      <c r="J4250" s="4" t="s">
        <v>24161</v>
      </c>
      <c r="K4250">
        <v>4.5</v>
      </c>
      <c r="L4250" t="s">
        <v>24161</v>
      </c>
      <c r="M4250" t="s">
        <v>24161</v>
      </c>
      <c r="N4250" t="s">
        <v>20494</v>
      </c>
      <c r="O4250">
        <v>20000</v>
      </c>
      <c r="P4250" t="s">
        <v>4380</v>
      </c>
      <c r="Q4250">
        <v>2000</v>
      </c>
      <c r="R4250" t="s">
        <v>9001</v>
      </c>
      <c r="S4250">
        <v>860</v>
      </c>
      <c r="T4250" t="s">
        <v>1755</v>
      </c>
      <c r="U4250">
        <v>618</v>
      </c>
      <c r="V4250">
        <v>0</v>
      </c>
      <c r="W4250">
        <v>4968</v>
      </c>
      <c r="X4250">
        <v>1</v>
      </c>
      <c r="Y4250">
        <v>1040</v>
      </c>
      <c r="Z4250">
        <v>32</v>
      </c>
      <c r="AA4250">
        <v>22</v>
      </c>
      <c r="AB4250" t="s">
        <v>20496</v>
      </c>
    </row>
    <row r="4251" spans="1:28" x14ac:dyDescent="0.3">
      <c r="A4251" s="4" t="s">
        <v>20500</v>
      </c>
      <c r="B4251" t="s">
        <v>67</v>
      </c>
      <c r="C4251" t="s">
        <v>68</v>
      </c>
      <c r="D4251" t="s">
        <v>58</v>
      </c>
      <c r="E4251">
        <v>2015</v>
      </c>
      <c r="F4251">
        <v>92</v>
      </c>
      <c r="G4251" t="s">
        <v>8</v>
      </c>
      <c r="H4251" t="s">
        <v>20502</v>
      </c>
      <c r="I4251" s="4">
        <v>2000000</v>
      </c>
      <c r="J4251" s="4" t="s">
        <v>24161</v>
      </c>
      <c r="K4251">
        <v>3.4</v>
      </c>
      <c r="L4251" t="s">
        <v>24161</v>
      </c>
      <c r="M4251" t="s">
        <v>4835</v>
      </c>
      <c r="N4251" t="s">
        <v>20497</v>
      </c>
      <c r="O4251">
        <v>3</v>
      </c>
      <c r="P4251" t="s">
        <v>20499</v>
      </c>
      <c r="Q4251">
        <v>11000</v>
      </c>
      <c r="R4251" t="s">
        <v>20498</v>
      </c>
      <c r="S4251">
        <v>1000</v>
      </c>
      <c r="T4251" t="s">
        <v>20501</v>
      </c>
      <c r="U4251">
        <v>412</v>
      </c>
      <c r="V4251">
        <v>728</v>
      </c>
      <c r="W4251">
        <v>13583</v>
      </c>
      <c r="X4251">
        <v>0</v>
      </c>
      <c r="Y4251">
        <v>838</v>
      </c>
      <c r="Z4251">
        <v>18</v>
      </c>
      <c r="AA4251">
        <v>17</v>
      </c>
      <c r="AB4251" t="s">
        <v>20503</v>
      </c>
    </row>
    <row r="4252" spans="1:28" x14ac:dyDescent="0.3">
      <c r="A4252" s="4" t="s">
        <v>20505</v>
      </c>
      <c r="B4252" t="s">
        <v>67</v>
      </c>
      <c r="C4252" t="s">
        <v>68</v>
      </c>
      <c r="D4252" t="s">
        <v>24160</v>
      </c>
      <c r="E4252">
        <v>1986</v>
      </c>
      <c r="F4252">
        <v>99</v>
      </c>
      <c r="G4252" t="s">
        <v>1954</v>
      </c>
      <c r="H4252" t="s">
        <v>20506</v>
      </c>
      <c r="I4252" s="4">
        <v>1900000</v>
      </c>
      <c r="J4252" s="4">
        <v>4600000</v>
      </c>
      <c r="K4252">
        <v>7.1</v>
      </c>
      <c r="L4252">
        <v>1.85</v>
      </c>
      <c r="M4252" t="s">
        <v>612</v>
      </c>
      <c r="N4252" t="s">
        <v>20504</v>
      </c>
      <c r="O4252">
        <v>28</v>
      </c>
      <c r="P4252" t="s">
        <v>615</v>
      </c>
      <c r="Q4252">
        <v>18000</v>
      </c>
      <c r="R4252" t="s">
        <v>6007</v>
      </c>
      <c r="S4252">
        <v>1000</v>
      </c>
      <c r="T4252" t="s">
        <v>6596</v>
      </c>
      <c r="U4252">
        <v>223</v>
      </c>
      <c r="V4252">
        <v>0</v>
      </c>
      <c r="W4252">
        <v>19649</v>
      </c>
      <c r="X4252">
        <v>2</v>
      </c>
      <c r="Y4252">
        <v>11763</v>
      </c>
      <c r="Z4252">
        <v>45</v>
      </c>
      <c r="AA4252">
        <v>111</v>
      </c>
      <c r="AB4252" t="s">
        <v>20507</v>
      </c>
    </row>
    <row r="4253" spans="1:28" x14ac:dyDescent="0.3">
      <c r="A4253" s="4" t="s">
        <v>20508</v>
      </c>
      <c r="B4253" t="s">
        <v>67</v>
      </c>
      <c r="C4253" t="s">
        <v>68</v>
      </c>
      <c r="D4253" t="s">
        <v>58</v>
      </c>
      <c r="E4253">
        <v>2003</v>
      </c>
      <c r="F4253">
        <v>103</v>
      </c>
      <c r="G4253" t="s">
        <v>5327</v>
      </c>
      <c r="H4253" t="s">
        <v>20509</v>
      </c>
      <c r="I4253" s="4">
        <v>1900000</v>
      </c>
      <c r="J4253" s="4">
        <v>1420578</v>
      </c>
      <c r="K4253">
        <v>6.4</v>
      </c>
      <c r="L4253">
        <v>2.35</v>
      </c>
      <c r="M4253" t="s">
        <v>69</v>
      </c>
      <c r="N4253" t="s">
        <v>13734</v>
      </c>
      <c r="O4253">
        <v>35</v>
      </c>
      <c r="P4253" t="s">
        <v>3216</v>
      </c>
      <c r="Q4253">
        <v>548</v>
      </c>
      <c r="R4253" t="s">
        <v>2538</v>
      </c>
      <c r="S4253">
        <v>495</v>
      </c>
      <c r="T4253" t="s">
        <v>5591</v>
      </c>
      <c r="U4253">
        <v>482</v>
      </c>
      <c r="V4253">
        <v>298</v>
      </c>
      <c r="W4253">
        <v>2389</v>
      </c>
      <c r="X4253">
        <v>0</v>
      </c>
      <c r="Y4253">
        <v>4894</v>
      </c>
      <c r="Z4253">
        <v>60</v>
      </c>
      <c r="AA4253">
        <v>122</v>
      </c>
      <c r="AB4253" t="s">
        <v>20510</v>
      </c>
    </row>
    <row r="4254" spans="1:28" x14ac:dyDescent="0.3">
      <c r="A4254" s="4" t="s">
        <v>20513</v>
      </c>
      <c r="B4254" t="s">
        <v>67</v>
      </c>
      <c r="C4254" t="s">
        <v>68</v>
      </c>
      <c r="D4254" t="s">
        <v>58</v>
      </c>
      <c r="E4254">
        <v>2015</v>
      </c>
      <c r="F4254">
        <v>90</v>
      </c>
      <c r="G4254" t="s">
        <v>89</v>
      </c>
      <c r="H4254" t="s">
        <v>20515</v>
      </c>
      <c r="I4254" s="4">
        <v>1950000</v>
      </c>
      <c r="J4254" s="4" t="s">
        <v>24161</v>
      </c>
      <c r="K4254">
        <v>5.2</v>
      </c>
      <c r="L4254">
        <v>1.78</v>
      </c>
      <c r="M4254" t="s">
        <v>612</v>
      </c>
      <c r="N4254" t="s">
        <v>17220</v>
      </c>
      <c r="O4254">
        <v>58</v>
      </c>
      <c r="P4254" t="s">
        <v>20512</v>
      </c>
      <c r="Q4254">
        <v>405</v>
      </c>
      <c r="R4254" t="s">
        <v>20511</v>
      </c>
      <c r="S4254">
        <v>217</v>
      </c>
      <c r="T4254" t="s">
        <v>20514</v>
      </c>
      <c r="U4254">
        <v>164</v>
      </c>
      <c r="V4254">
        <v>620</v>
      </c>
      <c r="W4254">
        <v>1204</v>
      </c>
      <c r="X4254">
        <v>2</v>
      </c>
      <c r="Y4254">
        <v>2032</v>
      </c>
      <c r="Z4254">
        <v>23</v>
      </c>
      <c r="AA4254">
        <v>15</v>
      </c>
      <c r="AB4254" t="s">
        <v>20516</v>
      </c>
    </row>
    <row r="4255" spans="1:28" x14ac:dyDescent="0.3">
      <c r="A4255" s="4" t="s">
        <v>20517</v>
      </c>
      <c r="B4255" t="s">
        <v>67</v>
      </c>
      <c r="C4255" t="s">
        <v>3583</v>
      </c>
      <c r="D4255" t="s">
        <v>58</v>
      </c>
      <c r="E4255">
        <v>2010</v>
      </c>
      <c r="F4255">
        <v>95</v>
      </c>
      <c r="G4255" t="s">
        <v>1943</v>
      </c>
      <c r="H4255" t="s">
        <v>20519</v>
      </c>
      <c r="I4255" s="4">
        <v>3000000</v>
      </c>
      <c r="J4255" s="4">
        <v>1028658</v>
      </c>
      <c r="K4255">
        <v>7</v>
      </c>
      <c r="L4255">
        <v>2.35</v>
      </c>
      <c r="M4255" t="s">
        <v>612</v>
      </c>
      <c r="N4255" t="s">
        <v>12053</v>
      </c>
      <c r="O4255">
        <v>89</v>
      </c>
      <c r="P4255" t="s">
        <v>342</v>
      </c>
      <c r="Q4255">
        <v>16000</v>
      </c>
      <c r="R4255" t="s">
        <v>3716</v>
      </c>
      <c r="S4255">
        <v>517</v>
      </c>
      <c r="T4255" t="s">
        <v>20518</v>
      </c>
      <c r="U4255">
        <v>263</v>
      </c>
      <c r="V4255">
        <v>24000</v>
      </c>
      <c r="W4255">
        <v>17471</v>
      </c>
      <c r="X4255">
        <v>0</v>
      </c>
      <c r="Y4255">
        <v>118684</v>
      </c>
      <c r="Z4255">
        <v>363</v>
      </c>
      <c r="AA4255">
        <v>447</v>
      </c>
      <c r="AB4255" t="s">
        <v>20520</v>
      </c>
    </row>
    <row r="4256" spans="1:28" x14ac:dyDescent="0.3">
      <c r="A4256" s="4" t="s">
        <v>20522</v>
      </c>
      <c r="B4256" t="s">
        <v>67</v>
      </c>
      <c r="C4256" t="s">
        <v>86</v>
      </c>
      <c r="D4256" t="s">
        <v>58</v>
      </c>
      <c r="E4256">
        <v>2010</v>
      </c>
      <c r="F4256">
        <v>97</v>
      </c>
      <c r="G4256" t="s">
        <v>1437</v>
      </c>
      <c r="H4256" t="s">
        <v>20523</v>
      </c>
      <c r="I4256" s="4" t="s">
        <v>24161</v>
      </c>
      <c r="J4256" s="4">
        <v>466702</v>
      </c>
      <c r="K4256">
        <v>7.3</v>
      </c>
      <c r="L4256">
        <v>1.85</v>
      </c>
      <c r="M4256" t="s">
        <v>612</v>
      </c>
      <c r="N4256" t="s">
        <v>20521</v>
      </c>
      <c r="O4256">
        <v>0</v>
      </c>
      <c r="P4256" t="s">
        <v>5051</v>
      </c>
      <c r="Q4256">
        <v>920</v>
      </c>
      <c r="R4256" t="s">
        <v>2303</v>
      </c>
      <c r="S4256">
        <v>680</v>
      </c>
      <c r="T4256" t="s">
        <v>4730</v>
      </c>
      <c r="U4256">
        <v>594</v>
      </c>
      <c r="V4256">
        <v>17000</v>
      </c>
      <c r="W4256">
        <v>3275</v>
      </c>
      <c r="X4256">
        <v>1</v>
      </c>
      <c r="Y4256">
        <v>65877</v>
      </c>
      <c r="Z4256">
        <v>249</v>
      </c>
      <c r="AA4256">
        <v>100</v>
      </c>
      <c r="AB4256" t="s">
        <v>20524</v>
      </c>
    </row>
    <row r="4257" spans="1:28" x14ac:dyDescent="0.3">
      <c r="A4257" s="4" t="s">
        <v>20528</v>
      </c>
      <c r="B4257" t="s">
        <v>15894</v>
      </c>
      <c r="C4257" t="s">
        <v>20531</v>
      </c>
      <c r="D4257" t="s">
        <v>58</v>
      </c>
      <c r="E4257">
        <v>2013</v>
      </c>
      <c r="F4257">
        <v>108</v>
      </c>
      <c r="G4257" t="s">
        <v>20527</v>
      </c>
      <c r="H4257" t="s">
        <v>24161</v>
      </c>
      <c r="I4257" s="4">
        <v>1500000</v>
      </c>
      <c r="J4257" s="4" t="s">
        <v>24161</v>
      </c>
      <c r="K4257">
        <v>8.1</v>
      </c>
      <c r="L4257">
        <v>1.85</v>
      </c>
      <c r="M4257" t="s">
        <v>4835</v>
      </c>
      <c r="N4257" t="s">
        <v>20525</v>
      </c>
      <c r="O4257">
        <v>63</v>
      </c>
      <c r="P4257" t="s">
        <v>11090</v>
      </c>
      <c r="Q4257">
        <v>161</v>
      </c>
      <c r="R4257" t="s">
        <v>20526</v>
      </c>
      <c r="S4257">
        <v>10</v>
      </c>
      <c r="T4257" t="s">
        <v>20529</v>
      </c>
      <c r="U4257">
        <v>5</v>
      </c>
      <c r="V4257">
        <v>0</v>
      </c>
      <c r="W4257">
        <v>176</v>
      </c>
      <c r="X4257">
        <v>0</v>
      </c>
      <c r="Y4257">
        <v>6678</v>
      </c>
      <c r="Z4257">
        <v>68</v>
      </c>
      <c r="AA4257">
        <v>42</v>
      </c>
      <c r="AB4257" t="s">
        <v>20530</v>
      </c>
    </row>
    <row r="4258" spans="1:28" x14ac:dyDescent="0.3">
      <c r="A4258" s="4" t="s">
        <v>20535</v>
      </c>
      <c r="B4258" t="s">
        <v>1486</v>
      </c>
      <c r="C4258" t="s">
        <v>1487</v>
      </c>
      <c r="D4258" t="s">
        <v>58</v>
      </c>
      <c r="E4258">
        <v>2006</v>
      </c>
      <c r="F4258">
        <v>95</v>
      </c>
      <c r="G4258" t="s">
        <v>19</v>
      </c>
      <c r="H4258" t="s">
        <v>20536</v>
      </c>
      <c r="I4258" s="4">
        <v>1400000</v>
      </c>
      <c r="J4258" s="4">
        <v>18435</v>
      </c>
      <c r="K4258">
        <v>5.8</v>
      </c>
      <c r="L4258">
        <v>1.85</v>
      </c>
      <c r="M4258" t="s">
        <v>5613</v>
      </c>
      <c r="N4258" t="s">
        <v>20532</v>
      </c>
      <c r="O4258">
        <v>0</v>
      </c>
      <c r="P4258" t="s">
        <v>20534</v>
      </c>
      <c r="Q4258">
        <v>533</v>
      </c>
      <c r="R4258" t="s">
        <v>20533</v>
      </c>
      <c r="S4258">
        <v>323</v>
      </c>
      <c r="T4258" t="s">
        <v>5980</v>
      </c>
      <c r="U4258">
        <v>164</v>
      </c>
      <c r="V4258">
        <v>104</v>
      </c>
      <c r="W4258">
        <v>1082</v>
      </c>
      <c r="X4258">
        <v>5</v>
      </c>
      <c r="Y4258">
        <v>1010</v>
      </c>
      <c r="Z4258">
        <v>14</v>
      </c>
      <c r="AA4258">
        <v>15</v>
      </c>
      <c r="AB4258" t="s">
        <v>20537</v>
      </c>
    </row>
    <row r="4259" spans="1:28" x14ac:dyDescent="0.3">
      <c r="A4259" s="4" t="s">
        <v>20539</v>
      </c>
      <c r="B4259" t="s">
        <v>5611</v>
      </c>
      <c r="C4259" t="s">
        <v>5612</v>
      </c>
      <c r="D4259" t="s">
        <v>58</v>
      </c>
      <c r="E4259">
        <v>2013</v>
      </c>
      <c r="F4259">
        <v>160</v>
      </c>
      <c r="G4259" t="s">
        <v>18178</v>
      </c>
      <c r="H4259" t="s">
        <v>24161</v>
      </c>
      <c r="I4259" s="4" t="s">
        <v>24161</v>
      </c>
      <c r="J4259" s="4">
        <v>95236</v>
      </c>
      <c r="K4259">
        <v>6.4</v>
      </c>
      <c r="L4259" t="s">
        <v>24161</v>
      </c>
      <c r="M4259" t="s">
        <v>4835</v>
      </c>
      <c r="N4259" t="s">
        <v>20538</v>
      </c>
      <c r="O4259">
        <v>168</v>
      </c>
      <c r="P4259" t="s">
        <v>2599</v>
      </c>
      <c r="Q4259">
        <v>733</v>
      </c>
      <c r="R4259" t="s">
        <v>20538</v>
      </c>
      <c r="S4259">
        <v>168</v>
      </c>
      <c r="T4259" t="s">
        <v>20540</v>
      </c>
      <c r="U4259">
        <v>71</v>
      </c>
      <c r="V4259">
        <v>1000</v>
      </c>
      <c r="W4259">
        <v>1182</v>
      </c>
      <c r="X4259">
        <v>3</v>
      </c>
      <c r="Y4259">
        <v>5018</v>
      </c>
      <c r="Z4259">
        <v>15</v>
      </c>
      <c r="AA4259">
        <v>38</v>
      </c>
      <c r="AB4259" t="s">
        <v>20541</v>
      </c>
    </row>
    <row r="4260" spans="1:28" x14ac:dyDescent="0.3">
      <c r="A4260" s="4" t="s">
        <v>20545</v>
      </c>
      <c r="B4260" t="s">
        <v>67</v>
      </c>
      <c r="C4260" t="s">
        <v>86</v>
      </c>
      <c r="D4260" t="s">
        <v>58</v>
      </c>
      <c r="E4260">
        <v>2008</v>
      </c>
      <c r="F4260">
        <v>90</v>
      </c>
      <c r="G4260" t="s">
        <v>20543</v>
      </c>
      <c r="H4260" t="s">
        <v>20547</v>
      </c>
      <c r="I4260" s="4">
        <v>1000000</v>
      </c>
      <c r="J4260" s="4">
        <v>2957978</v>
      </c>
      <c r="K4260">
        <v>7.8</v>
      </c>
      <c r="L4260">
        <v>1.85</v>
      </c>
      <c r="M4260" t="s">
        <v>69</v>
      </c>
      <c r="N4260" t="s">
        <v>12771</v>
      </c>
      <c r="O4260">
        <v>120</v>
      </c>
      <c r="P4260" t="s">
        <v>20544</v>
      </c>
      <c r="Q4260">
        <v>41</v>
      </c>
      <c r="R4260" t="s">
        <v>20542</v>
      </c>
      <c r="S4260">
        <v>27</v>
      </c>
      <c r="T4260" t="s">
        <v>20546</v>
      </c>
      <c r="U4260">
        <v>0</v>
      </c>
      <c r="V4260">
        <v>0</v>
      </c>
      <c r="W4260">
        <v>68</v>
      </c>
      <c r="X4260">
        <v>0</v>
      </c>
      <c r="Y4260">
        <v>40481</v>
      </c>
      <c r="Z4260">
        <v>194</v>
      </c>
      <c r="AA4260">
        <v>134</v>
      </c>
      <c r="AB4260" t="s">
        <v>20548</v>
      </c>
    </row>
    <row r="4261" spans="1:28" x14ac:dyDescent="0.3">
      <c r="A4261" s="4" t="s">
        <v>20552</v>
      </c>
      <c r="B4261" t="s">
        <v>67</v>
      </c>
      <c r="C4261" t="s">
        <v>206</v>
      </c>
      <c r="D4261" t="s">
        <v>58</v>
      </c>
      <c r="E4261">
        <v>2015</v>
      </c>
      <c r="F4261">
        <v>86</v>
      </c>
      <c r="G4261" t="s">
        <v>19</v>
      </c>
      <c r="H4261" t="s">
        <v>20554</v>
      </c>
      <c r="I4261" s="4" t="s">
        <v>24161</v>
      </c>
      <c r="J4261" s="4" t="s">
        <v>24161</v>
      </c>
      <c r="K4261">
        <v>6.3</v>
      </c>
      <c r="L4261" t="s">
        <v>24161</v>
      </c>
      <c r="M4261" t="s">
        <v>24161</v>
      </c>
      <c r="N4261" t="s">
        <v>20549</v>
      </c>
      <c r="O4261">
        <v>0</v>
      </c>
      <c r="P4261" t="s">
        <v>20551</v>
      </c>
      <c r="Q4261">
        <v>42</v>
      </c>
      <c r="R4261" t="s">
        <v>20550</v>
      </c>
      <c r="S4261">
        <v>40</v>
      </c>
      <c r="T4261" t="s">
        <v>20553</v>
      </c>
      <c r="U4261">
        <v>3</v>
      </c>
      <c r="V4261">
        <v>213</v>
      </c>
      <c r="W4261">
        <v>90</v>
      </c>
      <c r="X4261">
        <v>5</v>
      </c>
      <c r="Y4261">
        <v>333</v>
      </c>
      <c r="Z4261" t="s">
        <v>24161</v>
      </c>
      <c r="AA4261">
        <v>6</v>
      </c>
      <c r="AB4261" t="s">
        <v>20555</v>
      </c>
    </row>
    <row r="4262" spans="1:28" x14ac:dyDescent="0.3">
      <c r="A4262" s="4" t="s">
        <v>20558</v>
      </c>
      <c r="B4262" t="s">
        <v>67</v>
      </c>
      <c r="C4262" t="s">
        <v>68</v>
      </c>
      <c r="D4262" t="s">
        <v>58</v>
      </c>
      <c r="E4262">
        <v>2015</v>
      </c>
      <c r="F4262">
        <v>89</v>
      </c>
      <c r="G4262" t="s">
        <v>19</v>
      </c>
      <c r="H4262" t="s">
        <v>20559</v>
      </c>
      <c r="I4262" s="4">
        <v>1900000</v>
      </c>
      <c r="J4262" s="4">
        <v>444044</v>
      </c>
      <c r="K4262">
        <v>7.2</v>
      </c>
      <c r="L4262">
        <v>1.85</v>
      </c>
      <c r="M4262" t="s">
        <v>612</v>
      </c>
      <c r="N4262" t="s">
        <v>20556</v>
      </c>
      <c r="O4262">
        <v>47</v>
      </c>
      <c r="P4262" t="s">
        <v>7429</v>
      </c>
      <c r="Q4262">
        <v>628</v>
      </c>
      <c r="R4262" t="s">
        <v>20557</v>
      </c>
      <c r="S4262">
        <v>606</v>
      </c>
      <c r="T4262" t="s">
        <v>5231</v>
      </c>
      <c r="U4262">
        <v>585</v>
      </c>
      <c r="V4262">
        <v>1000</v>
      </c>
      <c r="W4262">
        <v>4249</v>
      </c>
      <c r="X4262">
        <v>6</v>
      </c>
      <c r="Y4262">
        <v>744</v>
      </c>
      <c r="Z4262">
        <v>10</v>
      </c>
      <c r="AA4262">
        <v>19</v>
      </c>
      <c r="AB4262" t="s">
        <v>20560</v>
      </c>
    </row>
    <row r="4263" spans="1:28" x14ac:dyDescent="0.3">
      <c r="A4263" s="4" t="s">
        <v>20562</v>
      </c>
      <c r="B4263" t="s">
        <v>67</v>
      </c>
      <c r="C4263" t="s">
        <v>1487</v>
      </c>
      <c r="D4263" t="s">
        <v>58</v>
      </c>
      <c r="E4263">
        <v>2010</v>
      </c>
      <c r="F4263">
        <v>87</v>
      </c>
      <c r="G4263" t="s">
        <v>4393</v>
      </c>
      <c r="H4263" t="s">
        <v>20564</v>
      </c>
      <c r="I4263" s="4">
        <v>1800000</v>
      </c>
      <c r="J4263" s="4">
        <v>40990055</v>
      </c>
      <c r="K4263">
        <v>5.6</v>
      </c>
      <c r="L4263">
        <v>1.85</v>
      </c>
      <c r="M4263" t="s">
        <v>69</v>
      </c>
      <c r="N4263" t="s">
        <v>20561</v>
      </c>
      <c r="O4263">
        <v>13</v>
      </c>
      <c r="P4263" t="s">
        <v>19080</v>
      </c>
      <c r="Q4263">
        <v>463</v>
      </c>
      <c r="R4263" t="s">
        <v>18424</v>
      </c>
      <c r="S4263">
        <v>400</v>
      </c>
      <c r="T4263" t="s">
        <v>20563</v>
      </c>
      <c r="U4263">
        <v>308</v>
      </c>
      <c r="V4263">
        <v>0</v>
      </c>
      <c r="W4263">
        <v>1958</v>
      </c>
      <c r="X4263">
        <v>0</v>
      </c>
      <c r="Y4263">
        <v>41509</v>
      </c>
      <c r="Z4263">
        <v>311</v>
      </c>
      <c r="AA4263">
        <v>300</v>
      </c>
      <c r="AB4263" t="s">
        <v>20565</v>
      </c>
    </row>
    <row r="4264" spans="1:28" x14ac:dyDescent="0.3">
      <c r="A4264" s="4" t="s">
        <v>20566</v>
      </c>
      <c r="B4264" t="s">
        <v>67</v>
      </c>
      <c r="C4264" t="s">
        <v>86</v>
      </c>
      <c r="D4264" t="s">
        <v>58</v>
      </c>
      <c r="E4264">
        <v>2009</v>
      </c>
      <c r="F4264">
        <v>98</v>
      </c>
      <c r="G4264" t="s">
        <v>4305</v>
      </c>
      <c r="H4264" t="s">
        <v>20567</v>
      </c>
      <c r="I4264" s="4" t="s">
        <v>24161</v>
      </c>
      <c r="J4264" s="4">
        <v>1445366</v>
      </c>
      <c r="K4264">
        <v>7.2</v>
      </c>
      <c r="L4264">
        <v>2.35</v>
      </c>
      <c r="M4264" t="s">
        <v>612</v>
      </c>
      <c r="N4264" t="s">
        <v>6260</v>
      </c>
      <c r="O4264">
        <v>456</v>
      </c>
      <c r="P4264" t="s">
        <v>230</v>
      </c>
      <c r="Q4264">
        <v>1000</v>
      </c>
      <c r="R4264" t="s">
        <v>4689</v>
      </c>
      <c r="S4264">
        <v>548</v>
      </c>
      <c r="T4264" t="s">
        <v>10488</v>
      </c>
      <c r="U4264">
        <v>231</v>
      </c>
      <c r="V4264">
        <v>10000</v>
      </c>
      <c r="W4264">
        <v>2032</v>
      </c>
      <c r="X4264">
        <v>1</v>
      </c>
      <c r="Y4264">
        <v>29019</v>
      </c>
      <c r="Z4264">
        <v>205</v>
      </c>
      <c r="AA4264">
        <v>75</v>
      </c>
      <c r="AB4264" t="s">
        <v>20568</v>
      </c>
    </row>
    <row r="4265" spans="1:28" x14ac:dyDescent="0.3">
      <c r="A4265" s="4" t="s">
        <v>20569</v>
      </c>
      <c r="B4265" t="s">
        <v>67</v>
      </c>
      <c r="C4265" t="s">
        <v>68</v>
      </c>
      <c r="D4265" t="s">
        <v>24160</v>
      </c>
      <c r="E4265">
        <v>1951</v>
      </c>
      <c r="F4265">
        <v>125</v>
      </c>
      <c r="G4265" t="s">
        <v>19</v>
      </c>
      <c r="H4265" t="s">
        <v>20571</v>
      </c>
      <c r="I4265" s="4">
        <v>1800000</v>
      </c>
      <c r="J4265" s="4" t="s">
        <v>24161</v>
      </c>
      <c r="K4265">
        <v>8</v>
      </c>
      <c r="L4265">
        <v>1.37</v>
      </c>
      <c r="M4265" t="s">
        <v>122</v>
      </c>
      <c r="N4265" t="s">
        <v>20134</v>
      </c>
      <c r="O4265">
        <v>603</v>
      </c>
      <c r="P4265" t="s">
        <v>146</v>
      </c>
      <c r="Q4265">
        <v>10000</v>
      </c>
      <c r="R4265" t="s">
        <v>12492</v>
      </c>
      <c r="S4265">
        <v>416</v>
      </c>
      <c r="T4265" t="s">
        <v>20570</v>
      </c>
      <c r="U4265">
        <v>114</v>
      </c>
      <c r="V4265">
        <v>5000</v>
      </c>
      <c r="W4265">
        <v>10570</v>
      </c>
      <c r="X4265">
        <v>0</v>
      </c>
      <c r="Y4265">
        <v>78454</v>
      </c>
      <c r="Z4265">
        <v>94</v>
      </c>
      <c r="AA4265">
        <v>233</v>
      </c>
      <c r="AB4265" t="s">
        <v>20572</v>
      </c>
    </row>
    <row r="4266" spans="1:28" x14ac:dyDescent="0.3">
      <c r="A4266" s="4" t="s">
        <v>20573</v>
      </c>
      <c r="B4266" t="s">
        <v>67</v>
      </c>
      <c r="C4266" t="s">
        <v>68</v>
      </c>
      <c r="D4266" t="s">
        <v>24160</v>
      </c>
      <c r="E4266">
        <v>1964</v>
      </c>
      <c r="F4266">
        <v>95</v>
      </c>
      <c r="G4266" t="s">
        <v>10</v>
      </c>
      <c r="H4266" t="s">
        <v>20574</v>
      </c>
      <c r="I4266" s="4">
        <v>1800000</v>
      </c>
      <c r="J4266" s="4" t="s">
        <v>24161</v>
      </c>
      <c r="K4266">
        <v>8.5</v>
      </c>
      <c r="L4266">
        <v>1.66</v>
      </c>
      <c r="M4266" t="s">
        <v>122</v>
      </c>
      <c r="N4266" t="s">
        <v>3738</v>
      </c>
      <c r="O4266">
        <v>0</v>
      </c>
      <c r="P4266" t="s">
        <v>12941</v>
      </c>
      <c r="Q4266">
        <v>654</v>
      </c>
      <c r="R4266" t="s">
        <v>18721</v>
      </c>
      <c r="S4266">
        <v>575</v>
      </c>
      <c r="T4266" t="s">
        <v>18733</v>
      </c>
      <c r="U4266">
        <v>277</v>
      </c>
      <c r="V4266">
        <v>18000</v>
      </c>
      <c r="W4266">
        <v>1991</v>
      </c>
      <c r="X4266">
        <v>0</v>
      </c>
      <c r="Y4266">
        <v>342585</v>
      </c>
      <c r="Z4266">
        <v>192</v>
      </c>
      <c r="AA4266">
        <v>839</v>
      </c>
      <c r="AB4266" t="s">
        <v>20575</v>
      </c>
    </row>
    <row r="4267" spans="1:28" x14ac:dyDescent="0.3">
      <c r="A4267" s="4" t="s">
        <v>20578</v>
      </c>
      <c r="B4267" t="s">
        <v>2794</v>
      </c>
      <c r="C4267" t="s">
        <v>2929</v>
      </c>
      <c r="D4267" t="s">
        <v>58</v>
      </c>
      <c r="E4267">
        <v>2002</v>
      </c>
      <c r="F4267">
        <v>118</v>
      </c>
      <c r="G4267" t="s">
        <v>241</v>
      </c>
      <c r="H4267" t="s">
        <v>20579</v>
      </c>
      <c r="I4267" s="4">
        <v>1800000</v>
      </c>
      <c r="J4267" s="4">
        <v>5709616</v>
      </c>
      <c r="K4267">
        <v>6.8</v>
      </c>
      <c r="L4267">
        <v>1.85</v>
      </c>
      <c r="M4267" t="s">
        <v>612</v>
      </c>
      <c r="N4267" t="s">
        <v>20576</v>
      </c>
      <c r="O4267">
        <v>12</v>
      </c>
      <c r="P4267" t="s">
        <v>178</v>
      </c>
      <c r="Q4267">
        <v>201</v>
      </c>
      <c r="R4267" t="s">
        <v>20577</v>
      </c>
      <c r="S4267">
        <v>163</v>
      </c>
      <c r="T4267" t="s">
        <v>2906</v>
      </c>
      <c r="U4267">
        <v>67</v>
      </c>
      <c r="V4267">
        <v>544</v>
      </c>
      <c r="W4267">
        <v>546</v>
      </c>
      <c r="X4267">
        <v>0</v>
      </c>
      <c r="Y4267">
        <v>11088</v>
      </c>
      <c r="Z4267">
        <v>85</v>
      </c>
      <c r="AA4267">
        <v>110</v>
      </c>
      <c r="AB4267" t="s">
        <v>20580</v>
      </c>
    </row>
    <row r="4268" spans="1:28" x14ac:dyDescent="0.3">
      <c r="A4268" s="4" t="s">
        <v>20583</v>
      </c>
      <c r="B4268" t="s">
        <v>67</v>
      </c>
      <c r="C4268" t="s">
        <v>68</v>
      </c>
      <c r="D4268" t="s">
        <v>58</v>
      </c>
      <c r="E4268">
        <v>2012</v>
      </c>
      <c r="F4268">
        <v>93</v>
      </c>
      <c r="G4268" t="s">
        <v>5327</v>
      </c>
      <c r="H4268" t="s">
        <v>20585</v>
      </c>
      <c r="I4268" s="4">
        <v>1800000</v>
      </c>
      <c r="J4268" s="4">
        <v>12784397</v>
      </c>
      <c r="K4268">
        <v>7.3</v>
      </c>
      <c r="L4268">
        <v>1.85</v>
      </c>
      <c r="M4268" t="s">
        <v>69</v>
      </c>
      <c r="N4268" t="s">
        <v>20581</v>
      </c>
      <c r="O4268">
        <v>188</v>
      </c>
      <c r="P4268" t="s">
        <v>3745</v>
      </c>
      <c r="Q4268">
        <v>2000</v>
      </c>
      <c r="R4268" t="s">
        <v>20582</v>
      </c>
      <c r="S4268">
        <v>458</v>
      </c>
      <c r="T4268" t="s">
        <v>20584</v>
      </c>
      <c r="U4268">
        <v>168</v>
      </c>
      <c r="V4268">
        <v>31000</v>
      </c>
      <c r="W4268">
        <v>2658</v>
      </c>
      <c r="X4268">
        <v>0</v>
      </c>
      <c r="Y4268">
        <v>70336</v>
      </c>
      <c r="Z4268">
        <v>663</v>
      </c>
      <c r="AA4268">
        <v>269</v>
      </c>
      <c r="AB4268" t="s">
        <v>20586</v>
      </c>
    </row>
    <row r="4269" spans="1:28" x14ac:dyDescent="0.3">
      <c r="A4269" s="4" t="s">
        <v>20588</v>
      </c>
      <c r="B4269" t="s">
        <v>67</v>
      </c>
      <c r="C4269" t="s">
        <v>68</v>
      </c>
      <c r="D4269" t="s">
        <v>58</v>
      </c>
      <c r="E4269">
        <v>1973</v>
      </c>
      <c r="F4269">
        <v>96</v>
      </c>
      <c r="G4269" t="s">
        <v>674</v>
      </c>
      <c r="H4269" t="s">
        <v>20590</v>
      </c>
      <c r="I4269" s="4">
        <v>1800000</v>
      </c>
      <c r="J4269" s="4" t="s">
        <v>24161</v>
      </c>
      <c r="K4269">
        <v>5.5</v>
      </c>
      <c r="L4269">
        <v>2.35</v>
      </c>
      <c r="M4269" t="s">
        <v>304</v>
      </c>
      <c r="N4269" t="s">
        <v>20587</v>
      </c>
      <c r="O4269">
        <v>88</v>
      </c>
      <c r="P4269" t="s">
        <v>6114</v>
      </c>
      <c r="Q4269">
        <v>595</v>
      </c>
      <c r="R4269" t="s">
        <v>20453</v>
      </c>
      <c r="S4269">
        <v>356</v>
      </c>
      <c r="T4269" t="s">
        <v>20589</v>
      </c>
      <c r="U4269">
        <v>196</v>
      </c>
      <c r="V4269">
        <v>511</v>
      </c>
      <c r="W4269">
        <v>1432</v>
      </c>
      <c r="X4269">
        <v>4</v>
      </c>
      <c r="Y4269">
        <v>22764</v>
      </c>
      <c r="Z4269">
        <v>62</v>
      </c>
      <c r="AA4269">
        <v>91</v>
      </c>
      <c r="AB4269" t="s">
        <v>20591</v>
      </c>
    </row>
    <row r="4270" spans="1:28" x14ac:dyDescent="0.3">
      <c r="A4270" s="4" t="s">
        <v>20593</v>
      </c>
      <c r="B4270" t="s">
        <v>67</v>
      </c>
      <c r="C4270" t="s">
        <v>68</v>
      </c>
      <c r="D4270" t="s">
        <v>58</v>
      </c>
      <c r="E4270">
        <v>2000</v>
      </c>
      <c r="F4270">
        <v>109</v>
      </c>
      <c r="G4270" t="s">
        <v>6197</v>
      </c>
      <c r="H4270" t="s">
        <v>20594</v>
      </c>
      <c r="I4270" s="4">
        <v>1800000</v>
      </c>
      <c r="J4270" s="4">
        <v>3050934</v>
      </c>
      <c r="K4270">
        <v>7.3</v>
      </c>
      <c r="L4270">
        <v>1.85</v>
      </c>
      <c r="M4270" t="s">
        <v>69</v>
      </c>
      <c r="N4270" t="s">
        <v>20592</v>
      </c>
      <c r="O4270">
        <v>9</v>
      </c>
      <c r="P4270" t="s">
        <v>6443</v>
      </c>
      <c r="Q4270">
        <v>767</v>
      </c>
      <c r="R4270" t="s">
        <v>5506</v>
      </c>
      <c r="S4270">
        <v>380</v>
      </c>
      <c r="T4270" t="s">
        <v>13470</v>
      </c>
      <c r="U4270">
        <v>280</v>
      </c>
      <c r="V4270">
        <v>0</v>
      </c>
      <c r="W4270">
        <v>2187</v>
      </c>
      <c r="X4270">
        <v>1</v>
      </c>
      <c r="Y4270">
        <v>2794</v>
      </c>
      <c r="Z4270">
        <v>39</v>
      </c>
      <c r="AA4270">
        <v>78</v>
      </c>
      <c r="AB4270" t="s">
        <v>20595</v>
      </c>
    </row>
    <row r="4271" spans="1:28" x14ac:dyDescent="0.3">
      <c r="A4271" s="4" t="s">
        <v>20597</v>
      </c>
      <c r="B4271" t="s">
        <v>67</v>
      </c>
      <c r="C4271" t="s">
        <v>68</v>
      </c>
      <c r="D4271" t="s">
        <v>58</v>
      </c>
      <c r="E4271">
        <v>2011</v>
      </c>
      <c r="F4271">
        <v>109</v>
      </c>
      <c r="G4271" t="s">
        <v>19</v>
      </c>
      <c r="H4271" t="s">
        <v>20598</v>
      </c>
      <c r="I4271" s="4" t="s">
        <v>24161</v>
      </c>
      <c r="J4271" s="4">
        <v>841206</v>
      </c>
      <c r="K4271">
        <v>6.3</v>
      </c>
      <c r="L4271">
        <v>1.85</v>
      </c>
      <c r="M4271" t="s">
        <v>612</v>
      </c>
      <c r="N4271" t="s">
        <v>20596</v>
      </c>
      <c r="O4271">
        <v>0</v>
      </c>
      <c r="P4271" t="s">
        <v>115</v>
      </c>
      <c r="Q4271">
        <v>553</v>
      </c>
      <c r="R4271" t="s">
        <v>14177</v>
      </c>
      <c r="S4271">
        <v>471</v>
      </c>
      <c r="T4271" t="s">
        <v>4611</v>
      </c>
      <c r="U4271">
        <v>186</v>
      </c>
      <c r="V4271">
        <v>952</v>
      </c>
      <c r="W4271">
        <v>1439</v>
      </c>
      <c r="X4271">
        <v>0</v>
      </c>
      <c r="Y4271">
        <v>2603</v>
      </c>
      <c r="Z4271">
        <v>68</v>
      </c>
      <c r="AA4271">
        <v>34</v>
      </c>
      <c r="AB4271" t="s">
        <v>20599</v>
      </c>
    </row>
    <row r="4272" spans="1:28" x14ac:dyDescent="0.3">
      <c r="A4272" s="4" t="s">
        <v>20603</v>
      </c>
      <c r="B4272" t="s">
        <v>20606</v>
      </c>
      <c r="C4272" t="s">
        <v>5612</v>
      </c>
      <c r="D4272" t="s">
        <v>58</v>
      </c>
      <c r="E4272">
        <v>2015</v>
      </c>
      <c r="F4272">
        <v>155</v>
      </c>
      <c r="G4272" t="s">
        <v>1700</v>
      </c>
      <c r="H4272" t="s">
        <v>24161</v>
      </c>
      <c r="I4272" s="4">
        <v>150000000</v>
      </c>
      <c r="J4272" s="4" t="s">
        <v>24161</v>
      </c>
      <c r="K4272">
        <v>5.0999999999999996</v>
      </c>
      <c r="L4272" t="s">
        <v>24161</v>
      </c>
      <c r="M4272" t="s">
        <v>24161</v>
      </c>
      <c r="N4272" t="s">
        <v>20600</v>
      </c>
      <c r="O4272">
        <v>0</v>
      </c>
      <c r="P4272" t="s">
        <v>20602</v>
      </c>
      <c r="Q4272">
        <v>141</v>
      </c>
      <c r="R4272" t="s">
        <v>20601</v>
      </c>
      <c r="S4272">
        <v>77</v>
      </c>
      <c r="T4272" t="s">
        <v>20604</v>
      </c>
      <c r="U4272">
        <v>61</v>
      </c>
      <c r="V4272">
        <v>82</v>
      </c>
      <c r="W4272">
        <v>349</v>
      </c>
      <c r="X4272">
        <v>2</v>
      </c>
      <c r="Y4272">
        <v>563</v>
      </c>
      <c r="Z4272">
        <v>3</v>
      </c>
      <c r="AA4272">
        <v>6</v>
      </c>
      <c r="AB4272" t="s">
        <v>20605</v>
      </c>
    </row>
    <row r="4273" spans="1:28" x14ac:dyDescent="0.3">
      <c r="A4273" s="4" t="s">
        <v>20607</v>
      </c>
      <c r="B4273" t="s">
        <v>67</v>
      </c>
      <c r="C4273" t="s">
        <v>68</v>
      </c>
      <c r="D4273" t="s">
        <v>58</v>
      </c>
      <c r="E4273">
        <v>2011</v>
      </c>
      <c r="F4273">
        <v>90</v>
      </c>
      <c r="G4273" t="s">
        <v>17465</v>
      </c>
      <c r="H4273" t="s">
        <v>20609</v>
      </c>
      <c r="I4273" s="4">
        <v>1500000</v>
      </c>
      <c r="J4273" s="4">
        <v>638476</v>
      </c>
      <c r="K4273">
        <v>6.6</v>
      </c>
      <c r="L4273" t="s">
        <v>24161</v>
      </c>
      <c r="M4273" t="s">
        <v>69</v>
      </c>
      <c r="N4273" t="s">
        <v>14974</v>
      </c>
      <c r="O4273">
        <v>293</v>
      </c>
      <c r="P4273" t="s">
        <v>1783</v>
      </c>
      <c r="Q4273">
        <v>16000</v>
      </c>
      <c r="R4273" t="s">
        <v>378</v>
      </c>
      <c r="S4273">
        <v>14000</v>
      </c>
      <c r="T4273" t="s">
        <v>20608</v>
      </c>
      <c r="U4273">
        <v>808</v>
      </c>
      <c r="V4273">
        <v>0</v>
      </c>
      <c r="W4273">
        <v>32405</v>
      </c>
      <c r="X4273">
        <v>1</v>
      </c>
      <c r="Y4273">
        <v>13223</v>
      </c>
      <c r="Z4273">
        <v>130</v>
      </c>
      <c r="AA4273">
        <v>45</v>
      </c>
      <c r="AB4273" t="s">
        <v>20610</v>
      </c>
    </row>
    <row r="4274" spans="1:28" x14ac:dyDescent="0.3">
      <c r="A4274" s="4" t="s">
        <v>20612</v>
      </c>
      <c r="B4274" t="s">
        <v>67</v>
      </c>
      <c r="C4274" t="s">
        <v>68</v>
      </c>
      <c r="D4274" t="s">
        <v>24160</v>
      </c>
      <c r="E4274">
        <v>1993</v>
      </c>
      <c r="F4274">
        <v>93</v>
      </c>
      <c r="G4274" t="s">
        <v>7572</v>
      </c>
      <c r="H4274" t="s">
        <v>20613</v>
      </c>
      <c r="I4274" s="4">
        <v>1800000</v>
      </c>
      <c r="J4274" s="4" t="s">
        <v>24161</v>
      </c>
      <c r="K4274">
        <v>6.1</v>
      </c>
      <c r="L4274">
        <v>1.78</v>
      </c>
      <c r="M4274" t="s">
        <v>69</v>
      </c>
      <c r="N4274" t="s">
        <v>20611</v>
      </c>
      <c r="O4274">
        <v>0</v>
      </c>
      <c r="P4274" t="s">
        <v>299</v>
      </c>
      <c r="Q4274">
        <v>12000</v>
      </c>
      <c r="R4274" t="s">
        <v>3558</v>
      </c>
      <c r="S4274">
        <v>580</v>
      </c>
      <c r="T4274" t="s">
        <v>5591</v>
      </c>
      <c r="U4274">
        <v>482</v>
      </c>
      <c r="V4274">
        <v>266</v>
      </c>
      <c r="W4274">
        <v>14620</v>
      </c>
      <c r="X4274">
        <v>0</v>
      </c>
      <c r="Y4274">
        <v>1435</v>
      </c>
      <c r="Z4274">
        <v>13</v>
      </c>
      <c r="AA4274">
        <v>17</v>
      </c>
      <c r="AB4274" t="s">
        <v>20614</v>
      </c>
    </row>
    <row r="4275" spans="1:28" x14ac:dyDescent="0.3">
      <c r="A4275" s="4" t="s">
        <v>20618</v>
      </c>
      <c r="B4275" t="s">
        <v>20622</v>
      </c>
      <c r="C4275" t="s">
        <v>397</v>
      </c>
      <c r="D4275" t="s">
        <v>58</v>
      </c>
      <c r="E4275">
        <v>2003</v>
      </c>
      <c r="F4275">
        <v>108</v>
      </c>
      <c r="G4275" t="s">
        <v>7038</v>
      </c>
      <c r="H4275" t="s">
        <v>20620</v>
      </c>
      <c r="I4275" s="4">
        <v>1800000</v>
      </c>
      <c r="J4275" s="4">
        <v>505295</v>
      </c>
      <c r="K4275">
        <v>7.5</v>
      </c>
      <c r="L4275">
        <v>1.85</v>
      </c>
      <c r="M4275" t="s">
        <v>24161</v>
      </c>
      <c r="N4275" t="s">
        <v>20615</v>
      </c>
      <c r="O4275">
        <v>28</v>
      </c>
      <c r="P4275" t="s">
        <v>20617</v>
      </c>
      <c r="Q4275">
        <v>0</v>
      </c>
      <c r="R4275" t="s">
        <v>20616</v>
      </c>
      <c r="S4275">
        <v>0</v>
      </c>
      <c r="T4275" t="s">
        <v>20619</v>
      </c>
      <c r="U4275">
        <v>0</v>
      </c>
      <c r="V4275">
        <v>353</v>
      </c>
      <c r="W4275">
        <v>0</v>
      </c>
      <c r="X4275">
        <v>0</v>
      </c>
      <c r="Y4275">
        <v>1747</v>
      </c>
      <c r="Z4275">
        <v>44</v>
      </c>
      <c r="AA4275">
        <v>28</v>
      </c>
      <c r="AB4275" t="s">
        <v>20621</v>
      </c>
    </row>
    <row r="4276" spans="1:28" x14ac:dyDescent="0.3">
      <c r="A4276" s="4" t="s">
        <v>20623</v>
      </c>
      <c r="B4276" t="s">
        <v>67</v>
      </c>
      <c r="C4276" t="s">
        <v>68</v>
      </c>
      <c r="D4276" t="s">
        <v>58</v>
      </c>
      <c r="E4276">
        <v>1968</v>
      </c>
      <c r="F4276">
        <v>114</v>
      </c>
      <c r="G4276" t="s">
        <v>24</v>
      </c>
      <c r="H4276" t="s">
        <v>20625</v>
      </c>
      <c r="I4276" s="4">
        <v>1800000</v>
      </c>
      <c r="J4276" s="4" t="s">
        <v>24161</v>
      </c>
      <c r="K4276">
        <v>7</v>
      </c>
      <c r="L4276">
        <v>1.85</v>
      </c>
      <c r="M4276" t="s">
        <v>15996</v>
      </c>
      <c r="N4276" t="s">
        <v>19139</v>
      </c>
      <c r="O4276">
        <v>57</v>
      </c>
      <c r="P4276" t="s">
        <v>3705</v>
      </c>
      <c r="Q4276">
        <v>16000</v>
      </c>
      <c r="R4276" t="s">
        <v>10416</v>
      </c>
      <c r="S4276">
        <v>844</v>
      </c>
      <c r="T4276" t="s">
        <v>20624</v>
      </c>
      <c r="U4276">
        <v>426</v>
      </c>
      <c r="V4276">
        <v>0</v>
      </c>
      <c r="W4276">
        <v>18263</v>
      </c>
      <c r="X4276">
        <v>3</v>
      </c>
      <c r="Y4276">
        <v>25472</v>
      </c>
      <c r="Z4276">
        <v>26</v>
      </c>
      <c r="AA4276">
        <v>109</v>
      </c>
      <c r="AB4276" t="s">
        <v>20626</v>
      </c>
    </row>
    <row r="4277" spans="1:28" x14ac:dyDescent="0.3">
      <c r="A4277" s="4" t="s">
        <v>20630</v>
      </c>
      <c r="B4277" t="s">
        <v>67</v>
      </c>
      <c r="C4277" t="s">
        <v>68</v>
      </c>
      <c r="D4277" t="s">
        <v>24160</v>
      </c>
      <c r="E4277">
        <v>1952</v>
      </c>
      <c r="F4277">
        <v>87</v>
      </c>
      <c r="G4277" t="s">
        <v>20628</v>
      </c>
      <c r="H4277" t="s">
        <v>20631</v>
      </c>
      <c r="I4277" s="4" t="s">
        <v>24161</v>
      </c>
      <c r="J4277" s="4" t="s">
        <v>24161</v>
      </c>
      <c r="K4277">
        <v>7.2</v>
      </c>
      <c r="L4277">
        <v>1.37</v>
      </c>
      <c r="M4277" t="s">
        <v>24161</v>
      </c>
      <c r="N4277" t="s">
        <v>18813</v>
      </c>
      <c r="O4277">
        <v>174</v>
      </c>
      <c r="P4277" t="s">
        <v>20629</v>
      </c>
      <c r="Q4277">
        <v>2000</v>
      </c>
      <c r="R4277" t="s">
        <v>20627</v>
      </c>
      <c r="S4277">
        <v>399</v>
      </c>
      <c r="T4277" t="s">
        <v>20570</v>
      </c>
      <c r="U4277">
        <v>114</v>
      </c>
      <c r="V4277">
        <v>169</v>
      </c>
      <c r="W4277">
        <v>2831</v>
      </c>
      <c r="X4277">
        <v>0</v>
      </c>
      <c r="Y4277">
        <v>1756</v>
      </c>
      <c r="Z4277">
        <v>27</v>
      </c>
      <c r="AA4277">
        <v>28</v>
      </c>
      <c r="AB4277" t="s">
        <v>20632</v>
      </c>
    </row>
    <row r="4278" spans="1:28" x14ac:dyDescent="0.3">
      <c r="A4278" s="4" t="s">
        <v>20634</v>
      </c>
      <c r="B4278" t="s">
        <v>67</v>
      </c>
      <c r="C4278" t="s">
        <v>68</v>
      </c>
      <c r="D4278" t="s">
        <v>58</v>
      </c>
      <c r="E4278">
        <v>2007</v>
      </c>
      <c r="F4278">
        <v>113</v>
      </c>
      <c r="G4278" t="s">
        <v>5544</v>
      </c>
      <c r="H4278" t="s">
        <v>20635</v>
      </c>
      <c r="I4278" s="4">
        <v>1800000</v>
      </c>
      <c r="J4278" s="4" t="s">
        <v>24161</v>
      </c>
      <c r="K4278">
        <v>5.3</v>
      </c>
      <c r="L4278">
        <v>2.35</v>
      </c>
      <c r="M4278" t="s">
        <v>612</v>
      </c>
      <c r="N4278" t="s">
        <v>20633</v>
      </c>
      <c r="O4278">
        <v>15</v>
      </c>
      <c r="P4278" t="s">
        <v>14503</v>
      </c>
      <c r="Q4278">
        <v>647</v>
      </c>
      <c r="R4278" t="s">
        <v>2721</v>
      </c>
      <c r="S4278">
        <v>642</v>
      </c>
      <c r="T4278" t="s">
        <v>7930</v>
      </c>
      <c r="U4278">
        <v>491</v>
      </c>
      <c r="V4278">
        <v>368</v>
      </c>
      <c r="W4278">
        <v>2439</v>
      </c>
      <c r="X4278">
        <v>0</v>
      </c>
      <c r="Y4278">
        <v>6267</v>
      </c>
      <c r="Z4278">
        <v>53</v>
      </c>
      <c r="AA4278">
        <v>103</v>
      </c>
      <c r="AB4278" t="s">
        <v>20636</v>
      </c>
    </row>
    <row r="4279" spans="1:28" x14ac:dyDescent="0.3">
      <c r="A4279" s="4" t="s">
        <v>20640</v>
      </c>
      <c r="B4279" t="s">
        <v>67</v>
      </c>
      <c r="C4279" t="s">
        <v>68</v>
      </c>
      <c r="D4279" t="s">
        <v>58</v>
      </c>
      <c r="E4279">
        <v>2016</v>
      </c>
      <c r="F4279">
        <v>87</v>
      </c>
      <c r="G4279" t="s">
        <v>12802</v>
      </c>
      <c r="H4279" t="s">
        <v>24161</v>
      </c>
      <c r="I4279" s="4" t="s">
        <v>24161</v>
      </c>
      <c r="J4279" s="4" t="s">
        <v>24161</v>
      </c>
      <c r="K4279">
        <v>8.6999999999999993</v>
      </c>
      <c r="L4279" t="s">
        <v>24161</v>
      </c>
      <c r="M4279" t="s">
        <v>24161</v>
      </c>
      <c r="N4279" t="s">
        <v>20637</v>
      </c>
      <c r="O4279">
        <v>9</v>
      </c>
      <c r="P4279" t="s">
        <v>20639</v>
      </c>
      <c r="Q4279">
        <v>467</v>
      </c>
      <c r="R4279" t="s">
        <v>20638</v>
      </c>
      <c r="S4279">
        <v>258</v>
      </c>
      <c r="T4279" t="s">
        <v>20641</v>
      </c>
      <c r="U4279">
        <v>165</v>
      </c>
      <c r="V4279">
        <v>8</v>
      </c>
      <c r="W4279">
        <v>1270</v>
      </c>
      <c r="X4279">
        <v>0</v>
      </c>
      <c r="Y4279">
        <v>13</v>
      </c>
      <c r="Z4279" t="s">
        <v>24161</v>
      </c>
      <c r="AA4279" t="s">
        <v>24161</v>
      </c>
      <c r="AB4279" t="s">
        <v>20642</v>
      </c>
    </row>
    <row r="4280" spans="1:28" x14ac:dyDescent="0.3">
      <c r="A4280" s="4" t="s">
        <v>20645</v>
      </c>
      <c r="B4280" t="s">
        <v>67</v>
      </c>
      <c r="C4280" t="s">
        <v>295</v>
      </c>
      <c r="D4280" t="s">
        <v>58</v>
      </c>
      <c r="E4280">
        <v>2013</v>
      </c>
      <c r="F4280">
        <v>90</v>
      </c>
      <c r="G4280" t="s">
        <v>674</v>
      </c>
      <c r="H4280" t="s">
        <v>20647</v>
      </c>
      <c r="I4280" s="4">
        <v>1800000</v>
      </c>
      <c r="J4280" s="4" t="s">
        <v>24161</v>
      </c>
      <c r="K4280">
        <v>3.4</v>
      </c>
      <c r="L4280" t="s">
        <v>24161</v>
      </c>
      <c r="M4280" t="s">
        <v>69</v>
      </c>
      <c r="N4280" t="s">
        <v>20643</v>
      </c>
      <c r="O4280">
        <v>4</v>
      </c>
      <c r="P4280" t="s">
        <v>958</v>
      </c>
      <c r="Q4280">
        <v>433</v>
      </c>
      <c r="R4280" t="s">
        <v>20644</v>
      </c>
      <c r="S4280">
        <v>108</v>
      </c>
      <c r="T4280" t="s">
        <v>20646</v>
      </c>
      <c r="U4280">
        <v>91</v>
      </c>
      <c r="V4280">
        <v>566</v>
      </c>
      <c r="W4280">
        <v>984</v>
      </c>
      <c r="X4280">
        <v>0</v>
      </c>
      <c r="Y4280">
        <v>761</v>
      </c>
      <c r="Z4280">
        <v>10</v>
      </c>
      <c r="AA4280">
        <v>12</v>
      </c>
      <c r="AB4280" t="s">
        <v>20648</v>
      </c>
    </row>
    <row r="4281" spans="1:28" x14ac:dyDescent="0.3">
      <c r="A4281" s="4" t="s">
        <v>20651</v>
      </c>
      <c r="B4281" t="s">
        <v>67</v>
      </c>
      <c r="C4281" t="s">
        <v>68</v>
      </c>
      <c r="D4281" t="s">
        <v>58</v>
      </c>
      <c r="E4281">
        <v>2012</v>
      </c>
      <c r="F4281">
        <v>111</v>
      </c>
      <c r="G4281" t="s">
        <v>2545</v>
      </c>
      <c r="H4281" t="s">
        <v>20652</v>
      </c>
      <c r="I4281" s="4">
        <v>1800000</v>
      </c>
      <c r="J4281" s="4" t="s">
        <v>24161</v>
      </c>
      <c r="K4281">
        <v>5.4</v>
      </c>
      <c r="L4281">
        <v>1.85</v>
      </c>
      <c r="M4281" t="s">
        <v>4835</v>
      </c>
      <c r="N4281" t="s">
        <v>20649</v>
      </c>
      <c r="O4281">
        <v>21</v>
      </c>
      <c r="P4281" t="s">
        <v>20650</v>
      </c>
      <c r="Q4281">
        <v>761</v>
      </c>
      <c r="R4281" t="s">
        <v>9672</v>
      </c>
      <c r="S4281">
        <v>713</v>
      </c>
      <c r="T4281" t="s">
        <v>9081</v>
      </c>
      <c r="U4281">
        <v>685</v>
      </c>
      <c r="V4281">
        <v>569</v>
      </c>
      <c r="W4281">
        <v>4306</v>
      </c>
      <c r="X4281">
        <v>13</v>
      </c>
      <c r="Y4281">
        <v>686</v>
      </c>
      <c r="Z4281">
        <v>4</v>
      </c>
      <c r="AA4281">
        <v>8</v>
      </c>
      <c r="AB4281" t="s">
        <v>20653</v>
      </c>
    </row>
    <row r="4282" spans="1:28" x14ac:dyDescent="0.3">
      <c r="A4282" s="4" t="s">
        <v>20655</v>
      </c>
      <c r="B4282" t="s">
        <v>8719</v>
      </c>
      <c r="C4282" t="s">
        <v>793</v>
      </c>
      <c r="D4282" t="s">
        <v>24160</v>
      </c>
      <c r="E4282">
        <v>1998</v>
      </c>
      <c r="F4282">
        <v>81</v>
      </c>
      <c r="G4282" t="s">
        <v>1954</v>
      </c>
      <c r="H4282" t="s">
        <v>20657</v>
      </c>
      <c r="I4282" s="4">
        <v>3500000</v>
      </c>
      <c r="J4282" s="4">
        <v>7267324</v>
      </c>
      <c r="K4282">
        <v>7.8</v>
      </c>
      <c r="L4282">
        <v>1.85</v>
      </c>
      <c r="M4282" t="s">
        <v>612</v>
      </c>
      <c r="N4282" t="s">
        <v>1866</v>
      </c>
      <c r="O4282">
        <v>670</v>
      </c>
      <c r="P4282" t="s">
        <v>3108</v>
      </c>
      <c r="Q4282">
        <v>486</v>
      </c>
      <c r="R4282" t="s">
        <v>20654</v>
      </c>
      <c r="S4282">
        <v>37</v>
      </c>
      <c r="T4282" t="s">
        <v>20656</v>
      </c>
      <c r="U4282">
        <v>34</v>
      </c>
      <c r="V4282">
        <v>0</v>
      </c>
      <c r="W4282">
        <v>623</v>
      </c>
      <c r="X4282">
        <v>1</v>
      </c>
      <c r="Y4282">
        <v>161471</v>
      </c>
      <c r="Z4282">
        <v>181</v>
      </c>
      <c r="AA4282">
        <v>709</v>
      </c>
      <c r="AB4282" t="s">
        <v>20658</v>
      </c>
    </row>
    <row r="4283" spans="1:28" x14ac:dyDescent="0.3">
      <c r="A4283" s="4" t="s">
        <v>20661</v>
      </c>
      <c r="B4283" t="s">
        <v>67</v>
      </c>
      <c r="C4283" t="s">
        <v>68</v>
      </c>
      <c r="D4283" t="s">
        <v>58</v>
      </c>
      <c r="E4283">
        <v>2002</v>
      </c>
      <c r="F4283">
        <v>93</v>
      </c>
      <c r="G4283" t="s">
        <v>11548</v>
      </c>
      <c r="H4283" t="s">
        <v>20662</v>
      </c>
      <c r="I4283" s="4">
        <v>500000</v>
      </c>
      <c r="J4283" s="4">
        <v>145540</v>
      </c>
      <c r="K4283">
        <v>6.7</v>
      </c>
      <c r="L4283">
        <v>1.85</v>
      </c>
      <c r="M4283" t="s">
        <v>612</v>
      </c>
      <c r="N4283" t="s">
        <v>20659</v>
      </c>
      <c r="O4283">
        <v>75</v>
      </c>
      <c r="P4283" t="s">
        <v>18195</v>
      </c>
      <c r="Q4283">
        <v>701</v>
      </c>
      <c r="R4283" t="s">
        <v>20660</v>
      </c>
      <c r="S4283">
        <v>461</v>
      </c>
      <c r="T4283" t="s">
        <v>11361</v>
      </c>
      <c r="U4283">
        <v>446</v>
      </c>
      <c r="V4283">
        <v>0</v>
      </c>
      <c r="W4283">
        <v>2489</v>
      </c>
      <c r="X4283">
        <v>1</v>
      </c>
      <c r="Y4283">
        <v>26773</v>
      </c>
      <c r="Z4283">
        <v>114</v>
      </c>
      <c r="AA4283">
        <v>277</v>
      </c>
      <c r="AB4283" t="s">
        <v>20663</v>
      </c>
    </row>
    <row r="4284" spans="1:28" x14ac:dyDescent="0.3">
      <c r="A4284" s="4" t="s">
        <v>20666</v>
      </c>
      <c r="B4284" t="s">
        <v>67</v>
      </c>
      <c r="C4284" t="s">
        <v>295</v>
      </c>
      <c r="D4284" t="s">
        <v>58</v>
      </c>
      <c r="E4284">
        <v>2013</v>
      </c>
      <c r="F4284">
        <v>90</v>
      </c>
      <c r="G4284" t="s">
        <v>9337</v>
      </c>
      <c r="H4284" t="s">
        <v>20668</v>
      </c>
      <c r="I4284" s="4">
        <v>2000000</v>
      </c>
      <c r="J4284" s="4" t="s">
        <v>24161</v>
      </c>
      <c r="K4284">
        <v>4.7</v>
      </c>
      <c r="L4284" t="s">
        <v>24161</v>
      </c>
      <c r="M4284" t="s">
        <v>122</v>
      </c>
      <c r="N4284" t="s">
        <v>20664</v>
      </c>
      <c r="O4284">
        <v>15</v>
      </c>
      <c r="P4284" t="s">
        <v>7318</v>
      </c>
      <c r="Q4284">
        <v>900</v>
      </c>
      <c r="R4284" t="s">
        <v>20665</v>
      </c>
      <c r="S4284">
        <v>450</v>
      </c>
      <c r="T4284" t="s">
        <v>20667</v>
      </c>
      <c r="U4284">
        <v>120</v>
      </c>
      <c r="V4284">
        <v>326</v>
      </c>
      <c r="W4284">
        <v>1724</v>
      </c>
      <c r="X4284">
        <v>3</v>
      </c>
      <c r="Y4284">
        <v>840</v>
      </c>
      <c r="Z4284">
        <v>11</v>
      </c>
      <c r="AA4284">
        <v>9</v>
      </c>
      <c r="AB4284" t="s">
        <v>20669</v>
      </c>
    </row>
    <row r="4285" spans="1:28" x14ac:dyDescent="0.3">
      <c r="A4285" s="4" t="s">
        <v>20673</v>
      </c>
      <c r="B4285" t="s">
        <v>67</v>
      </c>
      <c r="C4285" t="s">
        <v>68</v>
      </c>
      <c r="D4285" t="s">
        <v>58</v>
      </c>
      <c r="E4285">
        <v>2013</v>
      </c>
      <c r="F4285">
        <v>112</v>
      </c>
      <c r="G4285" t="s">
        <v>23</v>
      </c>
      <c r="H4285" t="s">
        <v>20675</v>
      </c>
      <c r="I4285" s="4">
        <v>1750000</v>
      </c>
      <c r="J4285" s="4" t="s">
        <v>24161</v>
      </c>
      <c r="K4285">
        <v>6.3</v>
      </c>
      <c r="L4285">
        <v>1.85</v>
      </c>
      <c r="M4285" t="s">
        <v>69</v>
      </c>
      <c r="N4285" t="s">
        <v>20670</v>
      </c>
      <c r="O4285">
        <v>0</v>
      </c>
      <c r="P4285" t="s">
        <v>20672</v>
      </c>
      <c r="Q4285">
        <v>86</v>
      </c>
      <c r="R4285" t="s">
        <v>20671</v>
      </c>
      <c r="S4285">
        <v>42</v>
      </c>
      <c r="T4285" t="s">
        <v>20674</v>
      </c>
      <c r="U4285">
        <v>11</v>
      </c>
      <c r="V4285">
        <v>73</v>
      </c>
      <c r="W4285">
        <v>139</v>
      </c>
      <c r="X4285">
        <v>0</v>
      </c>
      <c r="Y4285">
        <v>28</v>
      </c>
      <c r="Z4285">
        <v>1</v>
      </c>
      <c r="AA4285">
        <v>1</v>
      </c>
      <c r="AB4285" t="s">
        <v>20676</v>
      </c>
    </row>
    <row r="4286" spans="1:28" x14ac:dyDescent="0.3">
      <c r="A4286" s="4" t="s">
        <v>20677</v>
      </c>
      <c r="B4286" t="s">
        <v>2794</v>
      </c>
      <c r="C4286" t="s">
        <v>2929</v>
      </c>
      <c r="D4286" t="s">
        <v>58</v>
      </c>
      <c r="E4286">
        <v>2007</v>
      </c>
      <c r="F4286">
        <v>106</v>
      </c>
      <c r="G4286" t="s">
        <v>7038</v>
      </c>
      <c r="H4286" t="s">
        <v>20678</v>
      </c>
      <c r="I4286" s="4" t="s">
        <v>24161</v>
      </c>
      <c r="J4286" s="4">
        <v>12589108</v>
      </c>
      <c r="K4286">
        <v>7.4</v>
      </c>
      <c r="L4286">
        <v>1.85</v>
      </c>
      <c r="M4286" t="s">
        <v>69</v>
      </c>
      <c r="N4286" t="s">
        <v>9860</v>
      </c>
      <c r="O4286">
        <v>36</v>
      </c>
      <c r="P4286" t="s">
        <v>667</v>
      </c>
      <c r="Q4286">
        <v>953</v>
      </c>
      <c r="R4286" t="s">
        <v>17489</v>
      </c>
      <c r="S4286">
        <v>399</v>
      </c>
      <c r="T4286" t="s">
        <v>13694</v>
      </c>
      <c r="U4286">
        <v>345</v>
      </c>
      <c r="V4286">
        <v>0</v>
      </c>
      <c r="W4286">
        <v>2198</v>
      </c>
      <c r="X4286">
        <v>1</v>
      </c>
      <c r="Y4286">
        <v>5526</v>
      </c>
      <c r="Z4286">
        <v>75</v>
      </c>
      <c r="AA4286">
        <v>58</v>
      </c>
      <c r="AB4286" t="s">
        <v>20679</v>
      </c>
    </row>
    <row r="4287" spans="1:28" x14ac:dyDescent="0.3">
      <c r="A4287" s="4" t="s">
        <v>20681</v>
      </c>
      <c r="B4287" t="s">
        <v>67</v>
      </c>
      <c r="C4287" t="s">
        <v>68</v>
      </c>
      <c r="D4287" t="s">
        <v>58</v>
      </c>
      <c r="E4287">
        <v>1972</v>
      </c>
      <c r="F4287">
        <v>88</v>
      </c>
      <c r="G4287" t="s">
        <v>674</v>
      </c>
      <c r="H4287" t="s">
        <v>20683</v>
      </c>
      <c r="I4287" s="4">
        <v>1700000</v>
      </c>
      <c r="J4287" s="4" t="s">
        <v>24161</v>
      </c>
      <c r="K4287">
        <v>6.1</v>
      </c>
      <c r="L4287">
        <v>2.35</v>
      </c>
      <c r="M4287" t="s">
        <v>122</v>
      </c>
      <c r="N4287" t="s">
        <v>20587</v>
      </c>
      <c r="O4287">
        <v>88</v>
      </c>
      <c r="P4287" t="s">
        <v>6114</v>
      </c>
      <c r="Q4287">
        <v>595</v>
      </c>
      <c r="R4287" t="s">
        <v>20680</v>
      </c>
      <c r="S4287">
        <v>70</v>
      </c>
      <c r="T4287" t="s">
        <v>20682</v>
      </c>
      <c r="U4287">
        <v>67</v>
      </c>
      <c r="V4287">
        <v>794</v>
      </c>
      <c r="W4287">
        <v>941</v>
      </c>
      <c r="X4287">
        <v>0</v>
      </c>
      <c r="Y4287">
        <v>23268</v>
      </c>
      <c r="Z4287">
        <v>80</v>
      </c>
      <c r="AA4287">
        <v>95</v>
      </c>
      <c r="AB4287" t="s">
        <v>20684</v>
      </c>
    </row>
    <row r="4288" spans="1:28" x14ac:dyDescent="0.3">
      <c r="A4288" s="4" t="s">
        <v>20685</v>
      </c>
      <c r="B4288" t="s">
        <v>67</v>
      </c>
      <c r="C4288" t="s">
        <v>68</v>
      </c>
      <c r="D4288" t="s">
        <v>58</v>
      </c>
      <c r="E4288">
        <v>2001</v>
      </c>
      <c r="F4288">
        <v>138</v>
      </c>
      <c r="G4288" t="s">
        <v>1954</v>
      </c>
      <c r="H4288" t="s">
        <v>20686</v>
      </c>
      <c r="I4288" s="4">
        <v>1700000</v>
      </c>
      <c r="J4288" s="4">
        <v>35918429</v>
      </c>
      <c r="K4288">
        <v>7.5</v>
      </c>
      <c r="L4288">
        <v>2.35</v>
      </c>
      <c r="M4288" t="s">
        <v>612</v>
      </c>
      <c r="N4288" t="s">
        <v>13468</v>
      </c>
      <c r="O4288">
        <v>143</v>
      </c>
      <c r="P4288" t="s">
        <v>165</v>
      </c>
      <c r="Q4288">
        <v>1000</v>
      </c>
      <c r="R4288" t="s">
        <v>5110</v>
      </c>
      <c r="S4288">
        <v>874</v>
      </c>
      <c r="T4288" t="s">
        <v>1368</v>
      </c>
      <c r="U4288">
        <v>783</v>
      </c>
      <c r="V4288">
        <v>951</v>
      </c>
      <c r="W4288">
        <v>3970</v>
      </c>
      <c r="X4288">
        <v>1</v>
      </c>
      <c r="Y4288">
        <v>32415</v>
      </c>
      <c r="Z4288">
        <v>179</v>
      </c>
      <c r="AA4288">
        <v>510</v>
      </c>
      <c r="AB4288" t="s">
        <v>20687</v>
      </c>
    </row>
    <row r="4289" spans="1:28" x14ac:dyDescent="0.3">
      <c r="A4289" s="4" t="s">
        <v>20690</v>
      </c>
      <c r="B4289" t="s">
        <v>67</v>
      </c>
      <c r="C4289" t="s">
        <v>68</v>
      </c>
      <c r="D4289" t="s">
        <v>58</v>
      </c>
      <c r="E4289">
        <v>2010</v>
      </c>
      <c r="F4289">
        <v>105</v>
      </c>
      <c r="G4289" t="s">
        <v>5544</v>
      </c>
      <c r="H4289" t="s">
        <v>20692</v>
      </c>
      <c r="I4289" s="4">
        <v>2000000</v>
      </c>
      <c r="J4289" s="4">
        <v>92401</v>
      </c>
      <c r="K4289">
        <v>6.3</v>
      </c>
      <c r="L4289">
        <v>2.35</v>
      </c>
      <c r="M4289" t="s">
        <v>612</v>
      </c>
      <c r="N4289" t="s">
        <v>20688</v>
      </c>
      <c r="O4289">
        <v>68</v>
      </c>
      <c r="P4289" t="s">
        <v>20689</v>
      </c>
      <c r="Q4289">
        <v>635</v>
      </c>
      <c r="R4289" t="s">
        <v>1044</v>
      </c>
      <c r="S4289">
        <v>445</v>
      </c>
      <c r="T4289" t="s">
        <v>20691</v>
      </c>
      <c r="U4289">
        <v>374</v>
      </c>
      <c r="V4289">
        <v>17000</v>
      </c>
      <c r="W4289">
        <v>2423</v>
      </c>
      <c r="X4289">
        <v>0</v>
      </c>
      <c r="Y4289">
        <v>56402</v>
      </c>
      <c r="Z4289">
        <v>225</v>
      </c>
      <c r="AA4289">
        <v>209</v>
      </c>
      <c r="AB4289" t="s">
        <v>20693</v>
      </c>
    </row>
    <row r="4290" spans="1:28" x14ac:dyDescent="0.3">
      <c r="A4290" s="4" t="s">
        <v>20696</v>
      </c>
      <c r="B4290" t="s">
        <v>67</v>
      </c>
      <c r="C4290" t="s">
        <v>68</v>
      </c>
      <c r="D4290" t="s">
        <v>58</v>
      </c>
      <c r="E4290">
        <v>1999</v>
      </c>
      <c r="F4290">
        <v>98</v>
      </c>
      <c r="G4290" t="s">
        <v>4271</v>
      </c>
      <c r="H4290" t="s">
        <v>20697</v>
      </c>
      <c r="I4290" s="4">
        <v>1700000</v>
      </c>
      <c r="J4290" s="4">
        <v>1943649</v>
      </c>
      <c r="K4290">
        <v>6.3</v>
      </c>
      <c r="L4290">
        <v>1.85</v>
      </c>
      <c r="M4290" t="s">
        <v>69</v>
      </c>
      <c r="N4290" t="s">
        <v>20694</v>
      </c>
      <c r="O4290">
        <v>3</v>
      </c>
      <c r="P4290" t="s">
        <v>20695</v>
      </c>
      <c r="Q4290">
        <v>349</v>
      </c>
      <c r="R4290" t="s">
        <v>7936</v>
      </c>
      <c r="S4290">
        <v>347</v>
      </c>
      <c r="T4290" t="s">
        <v>2972</v>
      </c>
      <c r="U4290">
        <v>327</v>
      </c>
      <c r="V4290">
        <v>374</v>
      </c>
      <c r="W4290">
        <v>2095</v>
      </c>
      <c r="X4290">
        <v>3</v>
      </c>
      <c r="Y4290">
        <v>8697</v>
      </c>
      <c r="Z4290">
        <v>77</v>
      </c>
      <c r="AA4290">
        <v>122</v>
      </c>
      <c r="AB4290" t="s">
        <v>20698</v>
      </c>
    </row>
    <row r="4291" spans="1:28" x14ac:dyDescent="0.3">
      <c r="A4291" s="4" t="s">
        <v>20700</v>
      </c>
      <c r="B4291" t="s">
        <v>67</v>
      </c>
      <c r="C4291" t="s">
        <v>86</v>
      </c>
      <c r="D4291" t="s">
        <v>58</v>
      </c>
      <c r="E4291">
        <v>2004</v>
      </c>
      <c r="F4291">
        <v>86</v>
      </c>
      <c r="G4291" t="s">
        <v>241</v>
      </c>
      <c r="H4291" t="s">
        <v>20702</v>
      </c>
      <c r="I4291" s="4">
        <v>1700000</v>
      </c>
      <c r="J4291" s="4">
        <v>992238</v>
      </c>
      <c r="K4291">
        <v>6.8</v>
      </c>
      <c r="L4291">
        <v>1.85</v>
      </c>
      <c r="M4291" t="s">
        <v>612</v>
      </c>
      <c r="N4291" t="s">
        <v>19659</v>
      </c>
      <c r="O4291">
        <v>84</v>
      </c>
      <c r="P4291" t="s">
        <v>2303</v>
      </c>
      <c r="Q4291">
        <v>680</v>
      </c>
      <c r="R4291" t="s">
        <v>20699</v>
      </c>
      <c r="S4291">
        <v>46</v>
      </c>
      <c r="T4291" t="s">
        <v>20701</v>
      </c>
      <c r="U4291">
        <v>34</v>
      </c>
      <c r="V4291">
        <v>869</v>
      </c>
      <c r="W4291">
        <v>763</v>
      </c>
      <c r="X4291">
        <v>0</v>
      </c>
      <c r="Y4291">
        <v>16349</v>
      </c>
      <c r="Z4291">
        <v>124</v>
      </c>
      <c r="AA4291">
        <v>103</v>
      </c>
      <c r="AB4291" t="s">
        <v>20703</v>
      </c>
    </row>
    <row r="4292" spans="1:28" x14ac:dyDescent="0.3">
      <c r="A4292" s="4" t="s">
        <v>20706</v>
      </c>
      <c r="B4292" t="s">
        <v>5611</v>
      </c>
      <c r="C4292" t="s">
        <v>5612</v>
      </c>
      <c r="D4292" t="s">
        <v>58</v>
      </c>
      <c r="E4292">
        <v>2013</v>
      </c>
      <c r="F4292">
        <v>104</v>
      </c>
      <c r="G4292" t="s">
        <v>241</v>
      </c>
      <c r="H4292" t="s">
        <v>20707</v>
      </c>
      <c r="I4292" s="4">
        <v>1000000</v>
      </c>
      <c r="J4292" s="4">
        <v>4231500</v>
      </c>
      <c r="K4292">
        <v>7.8</v>
      </c>
      <c r="L4292">
        <v>2.35</v>
      </c>
      <c r="M4292" t="s">
        <v>122</v>
      </c>
      <c r="N4292" t="s">
        <v>20704</v>
      </c>
      <c r="O4292">
        <v>25</v>
      </c>
      <c r="P4292" t="s">
        <v>20705</v>
      </c>
      <c r="Q4292">
        <v>638</v>
      </c>
      <c r="R4292" t="s">
        <v>11163</v>
      </c>
      <c r="S4292">
        <v>85</v>
      </c>
      <c r="T4292" t="s">
        <v>10291</v>
      </c>
      <c r="U4292">
        <v>73</v>
      </c>
      <c r="V4292">
        <v>16000</v>
      </c>
      <c r="W4292">
        <v>822</v>
      </c>
      <c r="X4292">
        <v>2</v>
      </c>
      <c r="Y4292">
        <v>30479</v>
      </c>
      <c r="Z4292">
        <v>195</v>
      </c>
      <c r="AA4292">
        <v>162</v>
      </c>
      <c r="AB4292" t="s">
        <v>20708</v>
      </c>
    </row>
    <row r="4293" spans="1:28" x14ac:dyDescent="0.3">
      <c r="A4293" s="4" t="s">
        <v>20710</v>
      </c>
      <c r="B4293" t="s">
        <v>67</v>
      </c>
      <c r="C4293" t="s">
        <v>86</v>
      </c>
      <c r="D4293" t="s">
        <v>58</v>
      </c>
      <c r="E4293">
        <v>2004</v>
      </c>
      <c r="F4293">
        <v>100</v>
      </c>
      <c r="G4293" t="s">
        <v>241</v>
      </c>
      <c r="H4293" t="s">
        <v>20711</v>
      </c>
      <c r="I4293" s="4">
        <v>1000000</v>
      </c>
      <c r="J4293" s="4">
        <v>396035</v>
      </c>
      <c r="K4293">
        <v>6.9</v>
      </c>
      <c r="L4293">
        <v>1.85</v>
      </c>
      <c r="M4293" t="s">
        <v>612</v>
      </c>
      <c r="N4293" t="s">
        <v>20709</v>
      </c>
      <c r="O4293">
        <v>87</v>
      </c>
      <c r="P4293" t="s">
        <v>2310</v>
      </c>
      <c r="Q4293">
        <v>887</v>
      </c>
      <c r="R4293" t="s">
        <v>2337</v>
      </c>
      <c r="S4293">
        <v>805</v>
      </c>
      <c r="T4293" t="s">
        <v>18520</v>
      </c>
      <c r="U4293">
        <v>420</v>
      </c>
      <c r="V4293">
        <v>305</v>
      </c>
      <c r="W4293">
        <v>2721</v>
      </c>
      <c r="X4293">
        <v>0</v>
      </c>
      <c r="Y4293">
        <v>2725</v>
      </c>
      <c r="Z4293">
        <v>76</v>
      </c>
      <c r="AA4293">
        <v>48</v>
      </c>
      <c r="AB4293" t="s">
        <v>20712</v>
      </c>
    </row>
    <row r="4294" spans="1:28" x14ac:dyDescent="0.3">
      <c r="A4294" s="4" t="s">
        <v>20715</v>
      </c>
      <c r="B4294" t="s">
        <v>67</v>
      </c>
      <c r="C4294" t="s">
        <v>68</v>
      </c>
      <c r="D4294" t="s">
        <v>24160</v>
      </c>
      <c r="E4294">
        <v>1938</v>
      </c>
      <c r="F4294">
        <v>126</v>
      </c>
      <c r="G4294" t="s">
        <v>1437</v>
      </c>
      <c r="H4294" t="s">
        <v>20716</v>
      </c>
      <c r="I4294" s="4">
        <v>1644736</v>
      </c>
      <c r="J4294" s="4" t="s">
        <v>24161</v>
      </c>
      <c r="K4294">
        <v>8</v>
      </c>
      <c r="L4294">
        <v>1.37</v>
      </c>
      <c r="M4294" t="s">
        <v>6035</v>
      </c>
      <c r="N4294" t="s">
        <v>19083</v>
      </c>
      <c r="O4294">
        <v>964</v>
      </c>
      <c r="P4294" t="s">
        <v>20714</v>
      </c>
      <c r="Q4294">
        <v>319</v>
      </c>
      <c r="R4294" t="s">
        <v>20713</v>
      </c>
      <c r="S4294">
        <v>302</v>
      </c>
      <c r="T4294" t="s">
        <v>19084</v>
      </c>
      <c r="U4294">
        <v>275</v>
      </c>
      <c r="V4294">
        <v>0</v>
      </c>
      <c r="W4294">
        <v>1363</v>
      </c>
      <c r="X4294">
        <v>10</v>
      </c>
      <c r="Y4294">
        <v>17799</v>
      </c>
      <c r="Z4294">
        <v>51</v>
      </c>
      <c r="AA4294">
        <v>133</v>
      </c>
      <c r="AB4294" t="s">
        <v>20717</v>
      </c>
    </row>
    <row r="4295" spans="1:28" x14ac:dyDescent="0.3">
      <c r="A4295" s="4" t="s">
        <v>20718</v>
      </c>
      <c r="B4295" t="s">
        <v>67</v>
      </c>
      <c r="C4295" t="s">
        <v>68</v>
      </c>
      <c r="D4295" t="s">
        <v>24160</v>
      </c>
      <c r="E4295">
        <v>1953</v>
      </c>
      <c r="F4295">
        <v>118</v>
      </c>
      <c r="G4295" t="s">
        <v>5605</v>
      </c>
      <c r="H4295" t="s">
        <v>20719</v>
      </c>
      <c r="I4295" s="4">
        <v>1650000</v>
      </c>
      <c r="J4295" s="4" t="s">
        <v>24161</v>
      </c>
      <c r="K4295">
        <v>7.8</v>
      </c>
      <c r="L4295">
        <v>1.37</v>
      </c>
      <c r="M4295" t="s">
        <v>4835</v>
      </c>
      <c r="N4295" t="s">
        <v>17185</v>
      </c>
      <c r="O4295">
        <v>160</v>
      </c>
      <c r="P4295" t="s">
        <v>18449</v>
      </c>
      <c r="Q4295">
        <v>862</v>
      </c>
      <c r="R4295" t="s">
        <v>19085</v>
      </c>
      <c r="S4295">
        <v>488</v>
      </c>
      <c r="T4295" t="s">
        <v>15876</v>
      </c>
      <c r="U4295">
        <v>426</v>
      </c>
      <c r="V4295">
        <v>0</v>
      </c>
      <c r="W4295">
        <v>2247</v>
      </c>
      <c r="X4295">
        <v>5</v>
      </c>
      <c r="Y4295">
        <v>33987</v>
      </c>
      <c r="Z4295">
        <v>101</v>
      </c>
      <c r="AA4295">
        <v>150</v>
      </c>
      <c r="AB4295" t="s">
        <v>20720</v>
      </c>
    </row>
    <row r="4296" spans="1:28" x14ac:dyDescent="0.3">
      <c r="A4296" s="4" t="s">
        <v>20722</v>
      </c>
      <c r="B4296" t="s">
        <v>67</v>
      </c>
      <c r="C4296" t="s">
        <v>68</v>
      </c>
      <c r="D4296" t="s">
        <v>58</v>
      </c>
      <c r="E4296">
        <v>1949</v>
      </c>
      <c r="F4296">
        <v>103</v>
      </c>
      <c r="G4296" t="s">
        <v>24</v>
      </c>
      <c r="H4296" t="s">
        <v>20724</v>
      </c>
      <c r="I4296" s="4">
        <v>1600000</v>
      </c>
      <c r="J4296" s="4" t="s">
        <v>24161</v>
      </c>
      <c r="K4296">
        <v>7.4</v>
      </c>
      <c r="L4296">
        <v>1.37</v>
      </c>
      <c r="M4296" t="s">
        <v>5613</v>
      </c>
      <c r="N4296" t="s">
        <v>19045</v>
      </c>
      <c r="O4296">
        <v>673</v>
      </c>
      <c r="P4296" t="s">
        <v>14429</v>
      </c>
      <c r="Q4296">
        <v>281</v>
      </c>
      <c r="R4296" t="s">
        <v>20721</v>
      </c>
      <c r="S4296">
        <v>230</v>
      </c>
      <c r="T4296" t="s">
        <v>20723</v>
      </c>
      <c r="U4296">
        <v>89</v>
      </c>
      <c r="V4296">
        <v>721</v>
      </c>
      <c r="W4296">
        <v>955</v>
      </c>
      <c r="X4296">
        <v>1</v>
      </c>
      <c r="Y4296">
        <v>11920</v>
      </c>
      <c r="Z4296">
        <v>55</v>
      </c>
      <c r="AA4296">
        <v>90</v>
      </c>
      <c r="AB4296" t="s">
        <v>20725</v>
      </c>
    </row>
    <row r="4297" spans="1:28" x14ac:dyDescent="0.3">
      <c r="A4297" s="4" t="s">
        <v>20728</v>
      </c>
      <c r="B4297" t="s">
        <v>67</v>
      </c>
      <c r="C4297" t="s">
        <v>68</v>
      </c>
      <c r="D4297" t="s">
        <v>58</v>
      </c>
      <c r="E4297">
        <v>2013</v>
      </c>
      <c r="F4297">
        <v>102</v>
      </c>
      <c r="G4297" t="s">
        <v>6197</v>
      </c>
      <c r="H4297" t="s">
        <v>20729</v>
      </c>
      <c r="I4297" s="4" t="s">
        <v>24161</v>
      </c>
      <c r="J4297" s="4">
        <v>2507106</v>
      </c>
      <c r="K4297">
        <v>6.1</v>
      </c>
      <c r="L4297" t="s">
        <v>24161</v>
      </c>
      <c r="M4297" t="s">
        <v>122</v>
      </c>
      <c r="N4297" t="s">
        <v>20726</v>
      </c>
      <c r="O4297">
        <v>11</v>
      </c>
      <c r="P4297" t="s">
        <v>14501</v>
      </c>
      <c r="Q4297">
        <v>651</v>
      </c>
      <c r="R4297" t="s">
        <v>20727</v>
      </c>
      <c r="S4297">
        <v>611</v>
      </c>
      <c r="T4297" t="s">
        <v>2557</v>
      </c>
      <c r="U4297">
        <v>575</v>
      </c>
      <c r="V4297">
        <v>0</v>
      </c>
      <c r="W4297">
        <v>3894</v>
      </c>
      <c r="X4297">
        <v>0</v>
      </c>
      <c r="Y4297">
        <v>2561</v>
      </c>
      <c r="Z4297">
        <v>15</v>
      </c>
      <c r="AA4297">
        <v>21</v>
      </c>
      <c r="AB4297" t="s">
        <v>20730</v>
      </c>
    </row>
    <row r="4298" spans="1:28" x14ac:dyDescent="0.3">
      <c r="A4298" s="4" t="s">
        <v>20732</v>
      </c>
      <c r="B4298" t="s">
        <v>67</v>
      </c>
      <c r="C4298" t="s">
        <v>68</v>
      </c>
      <c r="D4298" t="s">
        <v>58</v>
      </c>
      <c r="E4298">
        <v>1999</v>
      </c>
      <c r="F4298">
        <v>84</v>
      </c>
      <c r="G4298" t="s">
        <v>2545</v>
      </c>
      <c r="H4298" t="s">
        <v>20734</v>
      </c>
      <c r="I4298" s="4">
        <v>2000000</v>
      </c>
      <c r="J4298" s="4">
        <v>6026908</v>
      </c>
      <c r="K4298">
        <v>4.3</v>
      </c>
      <c r="L4298" t="s">
        <v>24161</v>
      </c>
      <c r="M4298" t="s">
        <v>612</v>
      </c>
      <c r="N4298" t="s">
        <v>20731</v>
      </c>
      <c r="O4298">
        <v>11</v>
      </c>
      <c r="P4298" t="s">
        <v>9561</v>
      </c>
      <c r="Q4298">
        <v>489</v>
      </c>
      <c r="R4298" t="s">
        <v>19256</v>
      </c>
      <c r="S4298">
        <v>469</v>
      </c>
      <c r="T4298" t="s">
        <v>20733</v>
      </c>
      <c r="U4298">
        <v>249</v>
      </c>
      <c r="V4298">
        <v>43</v>
      </c>
      <c r="W4298">
        <v>2196</v>
      </c>
      <c r="X4298">
        <v>0</v>
      </c>
      <c r="Y4298">
        <v>536</v>
      </c>
      <c r="Z4298">
        <v>16</v>
      </c>
      <c r="AA4298">
        <v>13</v>
      </c>
      <c r="AB4298" t="s">
        <v>20735</v>
      </c>
    </row>
    <row r="4299" spans="1:28" x14ac:dyDescent="0.3">
      <c r="A4299" s="4" t="s">
        <v>20737</v>
      </c>
      <c r="B4299" t="s">
        <v>67</v>
      </c>
      <c r="C4299" t="s">
        <v>68</v>
      </c>
      <c r="D4299" t="s">
        <v>58</v>
      </c>
      <c r="E4299">
        <v>2010</v>
      </c>
      <c r="F4299" t="s">
        <v>24161</v>
      </c>
      <c r="G4299" t="s">
        <v>2144</v>
      </c>
      <c r="H4299" t="s">
        <v>20738</v>
      </c>
      <c r="I4299" s="4" t="s">
        <v>24161</v>
      </c>
      <c r="J4299" s="4">
        <v>2592808</v>
      </c>
      <c r="K4299">
        <v>3.5</v>
      </c>
      <c r="L4299">
        <v>2.35</v>
      </c>
      <c r="M4299" t="s">
        <v>612</v>
      </c>
      <c r="N4299" t="s">
        <v>20736</v>
      </c>
      <c r="O4299">
        <v>8</v>
      </c>
      <c r="P4299" t="s">
        <v>9672</v>
      </c>
      <c r="Q4299">
        <v>713</v>
      </c>
      <c r="R4299" t="s">
        <v>10781</v>
      </c>
      <c r="S4299">
        <v>607</v>
      </c>
      <c r="T4299" t="s">
        <v>19551</v>
      </c>
      <c r="U4299">
        <v>394</v>
      </c>
      <c r="V4299">
        <v>588</v>
      </c>
      <c r="W4299">
        <v>3137</v>
      </c>
      <c r="X4299">
        <v>5</v>
      </c>
      <c r="Y4299">
        <v>548</v>
      </c>
      <c r="Z4299">
        <v>5</v>
      </c>
      <c r="AA4299">
        <v>15</v>
      </c>
      <c r="AB4299" t="s">
        <v>20739</v>
      </c>
    </row>
    <row r="4300" spans="1:28" x14ac:dyDescent="0.3">
      <c r="A4300" s="4" t="s">
        <v>20743</v>
      </c>
      <c r="B4300" t="s">
        <v>15894</v>
      </c>
      <c r="C4300" t="s">
        <v>1487</v>
      </c>
      <c r="D4300" t="s">
        <v>58</v>
      </c>
      <c r="E4300">
        <v>2007</v>
      </c>
      <c r="F4300">
        <v>95</v>
      </c>
      <c r="G4300" t="s">
        <v>1437</v>
      </c>
      <c r="H4300" t="s">
        <v>20744</v>
      </c>
      <c r="I4300" s="4">
        <v>1300000</v>
      </c>
      <c r="J4300" s="4">
        <v>1060591</v>
      </c>
      <c r="K4300">
        <v>7.2</v>
      </c>
      <c r="L4300">
        <v>1.85</v>
      </c>
      <c r="M4300" t="s">
        <v>122</v>
      </c>
      <c r="N4300" t="s">
        <v>20740</v>
      </c>
      <c r="O4300">
        <v>0</v>
      </c>
      <c r="P4300" t="s">
        <v>20742</v>
      </c>
      <c r="Q4300">
        <v>227</v>
      </c>
      <c r="R4300" t="s">
        <v>20741</v>
      </c>
      <c r="S4300">
        <v>4</v>
      </c>
      <c r="T4300" t="s">
        <v>20740</v>
      </c>
      <c r="U4300">
        <v>0</v>
      </c>
      <c r="V4300">
        <v>0</v>
      </c>
      <c r="W4300">
        <v>231</v>
      </c>
      <c r="X4300">
        <v>0</v>
      </c>
      <c r="Y4300">
        <v>9750</v>
      </c>
      <c r="Z4300">
        <v>109</v>
      </c>
      <c r="AA4300">
        <v>66</v>
      </c>
      <c r="AB4300" t="s">
        <v>20745</v>
      </c>
    </row>
    <row r="4301" spans="1:28" x14ac:dyDescent="0.3">
      <c r="A4301" s="4" t="s">
        <v>20748</v>
      </c>
      <c r="B4301" t="s">
        <v>67</v>
      </c>
      <c r="C4301" t="s">
        <v>68</v>
      </c>
      <c r="D4301" t="s">
        <v>58</v>
      </c>
      <c r="E4301">
        <v>2014</v>
      </c>
      <c r="F4301">
        <v>92</v>
      </c>
      <c r="G4301" t="s">
        <v>5544</v>
      </c>
      <c r="H4301" t="s">
        <v>20750</v>
      </c>
      <c r="I4301" s="4" t="s">
        <v>24161</v>
      </c>
      <c r="J4301" s="4" t="s">
        <v>24161</v>
      </c>
      <c r="K4301">
        <v>4.7</v>
      </c>
      <c r="L4301">
        <v>2.35</v>
      </c>
      <c r="M4301" t="s">
        <v>612</v>
      </c>
      <c r="N4301" t="s">
        <v>20746</v>
      </c>
      <c r="O4301">
        <v>0</v>
      </c>
      <c r="P4301" t="s">
        <v>3469</v>
      </c>
      <c r="Q4301">
        <v>327</v>
      </c>
      <c r="R4301" t="s">
        <v>20747</v>
      </c>
      <c r="S4301">
        <v>51</v>
      </c>
      <c r="T4301" t="s">
        <v>20749</v>
      </c>
      <c r="U4301">
        <v>2</v>
      </c>
      <c r="V4301">
        <v>844</v>
      </c>
      <c r="W4301">
        <v>380</v>
      </c>
      <c r="X4301">
        <v>3</v>
      </c>
      <c r="Y4301">
        <v>2621</v>
      </c>
      <c r="Z4301">
        <v>40</v>
      </c>
      <c r="AA4301">
        <v>18</v>
      </c>
      <c r="AB4301" t="s">
        <v>20751</v>
      </c>
    </row>
    <row r="4302" spans="1:28" x14ac:dyDescent="0.3">
      <c r="A4302" s="4" t="s">
        <v>20755</v>
      </c>
      <c r="B4302" t="s">
        <v>11662</v>
      </c>
      <c r="C4302" t="s">
        <v>20209</v>
      </c>
      <c r="D4302" t="s">
        <v>58</v>
      </c>
      <c r="E4302">
        <v>2006</v>
      </c>
      <c r="F4302">
        <v>90</v>
      </c>
      <c r="G4302" t="s">
        <v>1437</v>
      </c>
      <c r="H4302" t="s">
        <v>20757</v>
      </c>
      <c r="I4302" s="4">
        <v>1500000</v>
      </c>
      <c r="J4302" s="4">
        <v>155972</v>
      </c>
      <c r="K4302">
        <v>7.3</v>
      </c>
      <c r="L4302" t="s">
        <v>24161</v>
      </c>
      <c r="M4302" t="s">
        <v>5613</v>
      </c>
      <c r="N4302" t="s">
        <v>20752</v>
      </c>
      <c r="O4302">
        <v>21</v>
      </c>
      <c r="P4302" t="s">
        <v>20754</v>
      </c>
      <c r="Q4302">
        <v>53</v>
      </c>
      <c r="R4302" t="s">
        <v>20753</v>
      </c>
      <c r="S4302">
        <v>30</v>
      </c>
      <c r="T4302" t="s">
        <v>20756</v>
      </c>
      <c r="U4302">
        <v>27</v>
      </c>
      <c r="V4302">
        <v>0</v>
      </c>
      <c r="W4302">
        <v>137</v>
      </c>
      <c r="X4302">
        <v>0</v>
      </c>
      <c r="Y4302">
        <v>4702</v>
      </c>
      <c r="Z4302">
        <v>51</v>
      </c>
      <c r="AA4302">
        <v>23</v>
      </c>
      <c r="AB4302" t="s">
        <v>20758</v>
      </c>
    </row>
    <row r="4303" spans="1:28" x14ac:dyDescent="0.3">
      <c r="A4303" s="4" t="s">
        <v>20759</v>
      </c>
      <c r="B4303" t="s">
        <v>67</v>
      </c>
      <c r="C4303" t="s">
        <v>68</v>
      </c>
      <c r="D4303" t="s">
        <v>58</v>
      </c>
      <c r="E4303">
        <v>1974</v>
      </c>
      <c r="F4303">
        <v>113</v>
      </c>
      <c r="G4303" t="s">
        <v>1943</v>
      </c>
      <c r="H4303" t="s">
        <v>20761</v>
      </c>
      <c r="I4303" s="4">
        <v>1600000</v>
      </c>
      <c r="J4303" s="4" t="s">
        <v>24161</v>
      </c>
      <c r="K4303">
        <v>7.9</v>
      </c>
      <c r="L4303">
        <v>1.37</v>
      </c>
      <c r="M4303" t="s">
        <v>122</v>
      </c>
      <c r="N4303" t="s">
        <v>4855</v>
      </c>
      <c r="O4303">
        <v>0</v>
      </c>
      <c r="P4303" t="s">
        <v>418</v>
      </c>
      <c r="Q4303">
        <v>11000</v>
      </c>
      <c r="R4303" t="s">
        <v>10620</v>
      </c>
      <c r="S4303">
        <v>481</v>
      </c>
      <c r="T4303" t="s">
        <v>20760</v>
      </c>
      <c r="U4303">
        <v>324</v>
      </c>
      <c r="V4303">
        <v>6000</v>
      </c>
      <c r="W4303">
        <v>12157</v>
      </c>
      <c r="X4303">
        <v>2</v>
      </c>
      <c r="Y4303">
        <v>74651</v>
      </c>
      <c r="Z4303">
        <v>149</v>
      </c>
      <c r="AA4303">
        <v>313</v>
      </c>
      <c r="AB4303" t="s">
        <v>20762</v>
      </c>
    </row>
    <row r="4304" spans="1:28" x14ac:dyDescent="0.3">
      <c r="A4304" s="4" t="s">
        <v>20765</v>
      </c>
      <c r="B4304" t="s">
        <v>67</v>
      </c>
      <c r="C4304" t="s">
        <v>5612</v>
      </c>
      <c r="D4304" t="s">
        <v>58</v>
      </c>
      <c r="E4304">
        <v>2005</v>
      </c>
      <c r="F4304" t="s">
        <v>24161</v>
      </c>
      <c r="G4304" t="s">
        <v>9</v>
      </c>
      <c r="H4304" t="s">
        <v>24161</v>
      </c>
      <c r="I4304" s="4">
        <v>70000000</v>
      </c>
      <c r="J4304" s="4">
        <v>129319</v>
      </c>
      <c r="K4304">
        <v>5.0999999999999996</v>
      </c>
      <c r="L4304" t="s">
        <v>24161</v>
      </c>
      <c r="M4304" t="s">
        <v>24161</v>
      </c>
      <c r="N4304" t="s">
        <v>20763</v>
      </c>
      <c r="O4304">
        <v>0</v>
      </c>
      <c r="P4304" t="s">
        <v>16779</v>
      </c>
      <c r="Q4304">
        <v>421</v>
      </c>
      <c r="R4304" t="s">
        <v>20764</v>
      </c>
      <c r="S4304">
        <v>96</v>
      </c>
      <c r="T4304" t="s">
        <v>17879</v>
      </c>
      <c r="U4304">
        <v>45</v>
      </c>
      <c r="V4304">
        <v>9</v>
      </c>
      <c r="W4304">
        <v>622</v>
      </c>
      <c r="X4304">
        <v>4</v>
      </c>
      <c r="Y4304">
        <v>257</v>
      </c>
      <c r="Z4304">
        <v>4</v>
      </c>
      <c r="AA4304">
        <v>4</v>
      </c>
      <c r="AB4304" t="s">
        <v>20766</v>
      </c>
    </row>
    <row r="4305" spans="1:28" x14ac:dyDescent="0.3">
      <c r="A4305" s="4" t="s">
        <v>20769</v>
      </c>
      <c r="B4305" t="s">
        <v>1486</v>
      </c>
      <c r="C4305" t="s">
        <v>1487</v>
      </c>
      <c r="D4305" t="s">
        <v>58</v>
      </c>
      <c r="E4305">
        <v>1969</v>
      </c>
      <c r="F4305">
        <v>123</v>
      </c>
      <c r="G4305" t="s">
        <v>4829</v>
      </c>
      <c r="H4305" t="s">
        <v>20771</v>
      </c>
      <c r="I4305" s="4">
        <v>1600000</v>
      </c>
      <c r="J4305" s="4">
        <v>26893</v>
      </c>
      <c r="K4305">
        <v>7.2</v>
      </c>
      <c r="L4305">
        <v>2.35</v>
      </c>
      <c r="M4305" t="s">
        <v>612</v>
      </c>
      <c r="N4305" t="s">
        <v>20767</v>
      </c>
      <c r="O4305">
        <v>0</v>
      </c>
      <c r="P4305" t="s">
        <v>6659</v>
      </c>
      <c r="Q4305">
        <v>963</v>
      </c>
      <c r="R4305" t="s">
        <v>20768</v>
      </c>
      <c r="S4305">
        <v>710</v>
      </c>
      <c r="T4305" t="s">
        <v>20770</v>
      </c>
      <c r="U4305">
        <v>21</v>
      </c>
      <c r="V4305">
        <v>278</v>
      </c>
      <c r="W4305">
        <v>1694</v>
      </c>
      <c r="X4305">
        <v>0</v>
      </c>
      <c r="Y4305">
        <v>4391</v>
      </c>
      <c r="Z4305">
        <v>35</v>
      </c>
      <c r="AA4305">
        <v>26</v>
      </c>
      <c r="AB4305" t="s">
        <v>20772</v>
      </c>
    </row>
    <row r="4306" spans="1:28" x14ac:dyDescent="0.3">
      <c r="A4306" s="4" t="s">
        <v>20774</v>
      </c>
      <c r="B4306" t="s">
        <v>67</v>
      </c>
      <c r="C4306" t="s">
        <v>68</v>
      </c>
      <c r="D4306" t="s">
        <v>58</v>
      </c>
      <c r="E4306">
        <v>2003</v>
      </c>
      <c r="F4306">
        <v>111</v>
      </c>
      <c r="G4306" t="s">
        <v>8052</v>
      </c>
      <c r="H4306" t="s">
        <v>20775</v>
      </c>
      <c r="I4306" s="4">
        <v>1650000</v>
      </c>
      <c r="J4306" s="4">
        <v>2580</v>
      </c>
      <c r="K4306">
        <v>5.4</v>
      </c>
      <c r="L4306">
        <v>2.35</v>
      </c>
      <c r="M4306" t="s">
        <v>612</v>
      </c>
      <c r="N4306" t="s">
        <v>2881</v>
      </c>
      <c r="O4306">
        <v>1000</v>
      </c>
      <c r="P4306" t="s">
        <v>261</v>
      </c>
      <c r="Q4306">
        <v>2000</v>
      </c>
      <c r="R4306" t="s">
        <v>20773</v>
      </c>
      <c r="S4306">
        <v>163</v>
      </c>
      <c r="T4306" t="s">
        <v>15633</v>
      </c>
      <c r="U4306">
        <v>127</v>
      </c>
      <c r="V4306">
        <v>63</v>
      </c>
      <c r="W4306">
        <v>2564</v>
      </c>
      <c r="X4306">
        <v>2</v>
      </c>
      <c r="Y4306">
        <v>1618</v>
      </c>
      <c r="Z4306">
        <v>22</v>
      </c>
      <c r="AA4306">
        <v>40</v>
      </c>
      <c r="AB4306" t="s">
        <v>20776</v>
      </c>
    </row>
    <row r="4307" spans="1:28" x14ac:dyDescent="0.3">
      <c r="A4307" s="4" t="s">
        <v>20780</v>
      </c>
      <c r="B4307" t="s">
        <v>67</v>
      </c>
      <c r="C4307" t="s">
        <v>68</v>
      </c>
      <c r="D4307" t="s">
        <v>58</v>
      </c>
      <c r="E4307">
        <v>2016</v>
      </c>
      <c r="F4307">
        <v>99</v>
      </c>
      <c r="G4307" t="s">
        <v>23</v>
      </c>
      <c r="H4307" t="s">
        <v>20782</v>
      </c>
      <c r="I4307" s="4" t="s">
        <v>24161</v>
      </c>
      <c r="J4307" s="4" t="s">
        <v>24161</v>
      </c>
      <c r="K4307">
        <v>3.7</v>
      </c>
      <c r="L4307" t="s">
        <v>24161</v>
      </c>
      <c r="M4307" t="s">
        <v>4835</v>
      </c>
      <c r="N4307" t="s">
        <v>20777</v>
      </c>
      <c r="O4307">
        <v>4</v>
      </c>
      <c r="P4307" t="s">
        <v>20779</v>
      </c>
      <c r="Q4307">
        <v>427</v>
      </c>
      <c r="R4307" t="s">
        <v>20778</v>
      </c>
      <c r="S4307">
        <v>253</v>
      </c>
      <c r="T4307" t="s">
        <v>20781</v>
      </c>
      <c r="U4307">
        <v>114</v>
      </c>
      <c r="V4307">
        <v>2000</v>
      </c>
      <c r="W4307">
        <v>992</v>
      </c>
      <c r="X4307">
        <v>0</v>
      </c>
      <c r="Y4307">
        <v>3313</v>
      </c>
      <c r="Z4307">
        <v>68</v>
      </c>
      <c r="AA4307">
        <v>40</v>
      </c>
      <c r="AB4307" t="s">
        <v>20783</v>
      </c>
    </row>
    <row r="4308" spans="1:28" x14ac:dyDescent="0.3">
      <c r="A4308" s="4" t="s">
        <v>20785</v>
      </c>
      <c r="B4308" t="s">
        <v>67</v>
      </c>
      <c r="C4308" t="s">
        <v>68</v>
      </c>
      <c r="D4308" t="s">
        <v>58</v>
      </c>
      <c r="E4308">
        <v>2007</v>
      </c>
      <c r="F4308">
        <v>108</v>
      </c>
      <c r="G4308" t="s">
        <v>1437</v>
      </c>
      <c r="H4308" t="s">
        <v>20786</v>
      </c>
      <c r="I4308" s="4">
        <v>2000000</v>
      </c>
      <c r="J4308" s="4">
        <v>19067631</v>
      </c>
      <c r="K4308">
        <v>7.1</v>
      </c>
      <c r="L4308">
        <v>1.85</v>
      </c>
      <c r="M4308" t="s">
        <v>69</v>
      </c>
      <c r="N4308" t="s">
        <v>20784</v>
      </c>
      <c r="O4308">
        <v>191</v>
      </c>
      <c r="P4308" t="s">
        <v>9148</v>
      </c>
      <c r="Q4308">
        <v>597</v>
      </c>
      <c r="R4308" t="s">
        <v>5165</v>
      </c>
      <c r="S4308">
        <v>541</v>
      </c>
      <c r="T4308" t="s">
        <v>7847</v>
      </c>
      <c r="U4308">
        <v>336</v>
      </c>
      <c r="V4308">
        <v>0</v>
      </c>
      <c r="W4308">
        <v>1981</v>
      </c>
      <c r="X4308">
        <v>1</v>
      </c>
      <c r="Y4308">
        <v>37714</v>
      </c>
      <c r="Z4308">
        <v>173</v>
      </c>
      <c r="AA4308">
        <v>204</v>
      </c>
      <c r="AB4308" t="s">
        <v>20787</v>
      </c>
    </row>
    <row r="4309" spans="1:28" x14ac:dyDescent="0.3">
      <c r="A4309" s="4" t="s">
        <v>20790</v>
      </c>
      <c r="B4309" t="s">
        <v>67</v>
      </c>
      <c r="C4309" t="s">
        <v>68</v>
      </c>
      <c r="D4309" t="s">
        <v>58</v>
      </c>
      <c r="E4309">
        <v>1988</v>
      </c>
      <c r="F4309">
        <v>92</v>
      </c>
      <c r="G4309" t="s">
        <v>7118</v>
      </c>
      <c r="H4309" t="s">
        <v>20792</v>
      </c>
      <c r="I4309" s="4">
        <v>1100000</v>
      </c>
      <c r="J4309" s="4">
        <v>11806119</v>
      </c>
      <c r="K4309">
        <v>6.8</v>
      </c>
      <c r="L4309">
        <v>1.85</v>
      </c>
      <c r="M4309" t="s">
        <v>612</v>
      </c>
      <c r="N4309" t="s">
        <v>20788</v>
      </c>
      <c r="O4309">
        <v>15</v>
      </c>
      <c r="P4309" t="s">
        <v>12417</v>
      </c>
      <c r="Q4309">
        <v>633</v>
      </c>
      <c r="R4309" t="s">
        <v>20789</v>
      </c>
      <c r="S4309">
        <v>403</v>
      </c>
      <c r="T4309" t="s">
        <v>20791</v>
      </c>
      <c r="U4309">
        <v>49</v>
      </c>
      <c r="V4309">
        <v>0</v>
      </c>
      <c r="W4309">
        <v>1168</v>
      </c>
      <c r="X4309">
        <v>1</v>
      </c>
      <c r="Y4309">
        <v>57578</v>
      </c>
      <c r="Z4309">
        <v>61</v>
      </c>
      <c r="AA4309">
        <v>210</v>
      </c>
      <c r="AB4309" t="s">
        <v>20793</v>
      </c>
    </row>
    <row r="4310" spans="1:28" x14ac:dyDescent="0.3">
      <c r="A4310" s="4" t="s">
        <v>20794</v>
      </c>
      <c r="B4310" t="s">
        <v>67</v>
      </c>
      <c r="C4310" t="s">
        <v>68</v>
      </c>
      <c r="D4310" t="s">
        <v>24160</v>
      </c>
      <c r="E4310">
        <v>1939</v>
      </c>
      <c r="F4310">
        <v>120</v>
      </c>
      <c r="G4310" t="s">
        <v>2545</v>
      </c>
      <c r="H4310" t="s">
        <v>20795</v>
      </c>
      <c r="I4310" s="4">
        <v>1500000</v>
      </c>
      <c r="J4310" s="4" t="s">
        <v>24161</v>
      </c>
      <c r="K4310">
        <v>8.1999999999999993</v>
      </c>
      <c r="L4310">
        <v>1.37</v>
      </c>
      <c r="M4310" t="s">
        <v>4835</v>
      </c>
      <c r="N4310" t="s">
        <v>19083</v>
      </c>
      <c r="O4310">
        <v>964</v>
      </c>
      <c r="P4310" t="s">
        <v>12782</v>
      </c>
      <c r="Q4310">
        <v>607</v>
      </c>
      <c r="R4310" t="s">
        <v>20714</v>
      </c>
      <c r="S4310">
        <v>319</v>
      </c>
      <c r="T4310" t="s">
        <v>18713</v>
      </c>
      <c r="U4310">
        <v>248</v>
      </c>
      <c r="V4310">
        <v>0</v>
      </c>
      <c r="W4310">
        <v>1573</v>
      </c>
      <c r="X4310">
        <v>7</v>
      </c>
      <c r="Y4310">
        <v>77392</v>
      </c>
      <c r="Z4310">
        <v>96</v>
      </c>
      <c r="AA4310">
        <v>245</v>
      </c>
      <c r="AB4310" t="s">
        <v>20796</v>
      </c>
    </row>
    <row r="4311" spans="1:28" x14ac:dyDescent="0.3">
      <c r="A4311" s="4" t="s">
        <v>20798</v>
      </c>
      <c r="B4311" t="s">
        <v>67</v>
      </c>
      <c r="C4311" t="s">
        <v>68</v>
      </c>
      <c r="D4311" t="s">
        <v>58</v>
      </c>
      <c r="E4311">
        <v>1995</v>
      </c>
      <c r="F4311">
        <v>91</v>
      </c>
      <c r="G4311" t="s">
        <v>19</v>
      </c>
      <c r="H4311" t="s">
        <v>20800</v>
      </c>
      <c r="I4311" s="4">
        <v>1500000</v>
      </c>
      <c r="J4311" s="4">
        <v>7417210</v>
      </c>
      <c r="K4311">
        <v>7</v>
      </c>
      <c r="L4311">
        <v>1.85</v>
      </c>
      <c r="M4311" t="s">
        <v>24161</v>
      </c>
      <c r="N4311" t="s">
        <v>19983</v>
      </c>
      <c r="O4311">
        <v>184</v>
      </c>
      <c r="P4311" t="s">
        <v>1007</v>
      </c>
      <c r="Q4311">
        <v>3000</v>
      </c>
      <c r="R4311" t="s">
        <v>20797</v>
      </c>
      <c r="S4311">
        <v>202</v>
      </c>
      <c r="T4311" t="s">
        <v>20799</v>
      </c>
      <c r="U4311">
        <v>82</v>
      </c>
      <c r="V4311">
        <v>0</v>
      </c>
      <c r="W4311">
        <v>3310</v>
      </c>
      <c r="X4311">
        <v>1</v>
      </c>
      <c r="Y4311">
        <v>59041</v>
      </c>
      <c r="Z4311">
        <v>71</v>
      </c>
      <c r="AA4311">
        <v>408</v>
      </c>
      <c r="AB4311" t="s">
        <v>20801</v>
      </c>
    </row>
    <row r="4312" spans="1:28" x14ac:dyDescent="0.3">
      <c r="A4312" s="4" t="s">
        <v>20804</v>
      </c>
      <c r="B4312" t="s">
        <v>67</v>
      </c>
      <c r="C4312" t="s">
        <v>68</v>
      </c>
      <c r="D4312" t="s">
        <v>58</v>
      </c>
      <c r="E4312">
        <v>2005</v>
      </c>
      <c r="F4312">
        <v>88</v>
      </c>
      <c r="G4312" t="s">
        <v>2545</v>
      </c>
      <c r="H4312" t="s">
        <v>20806</v>
      </c>
      <c r="I4312" s="4">
        <v>1500000</v>
      </c>
      <c r="J4312" s="4">
        <v>7362100</v>
      </c>
      <c r="K4312">
        <v>7.4</v>
      </c>
      <c r="L4312">
        <v>1.85</v>
      </c>
      <c r="M4312" t="s">
        <v>612</v>
      </c>
      <c r="N4312" t="s">
        <v>15180</v>
      </c>
      <c r="O4312">
        <v>387</v>
      </c>
      <c r="P4312" t="s">
        <v>20803</v>
      </c>
      <c r="Q4312">
        <v>436</v>
      </c>
      <c r="R4312" t="s">
        <v>20802</v>
      </c>
      <c r="S4312">
        <v>25</v>
      </c>
      <c r="T4312" t="s">
        <v>20805</v>
      </c>
      <c r="U4312">
        <v>18</v>
      </c>
      <c r="V4312">
        <v>0</v>
      </c>
      <c r="W4312">
        <v>479</v>
      </c>
      <c r="X4312">
        <v>0</v>
      </c>
      <c r="Y4312">
        <v>60295</v>
      </c>
      <c r="Z4312">
        <v>110</v>
      </c>
      <c r="AA4312">
        <v>232</v>
      </c>
      <c r="AB4312" t="s">
        <v>20807</v>
      </c>
    </row>
    <row r="4313" spans="1:28" x14ac:dyDescent="0.3">
      <c r="A4313" s="4" t="s">
        <v>20810</v>
      </c>
      <c r="B4313" t="s">
        <v>67</v>
      </c>
      <c r="C4313" t="s">
        <v>68</v>
      </c>
      <c r="D4313" t="s">
        <v>58</v>
      </c>
      <c r="E4313">
        <v>2001</v>
      </c>
      <c r="F4313">
        <v>97</v>
      </c>
      <c r="G4313" t="s">
        <v>1437</v>
      </c>
      <c r="H4313" t="s">
        <v>20812</v>
      </c>
      <c r="I4313" s="4">
        <v>1000000</v>
      </c>
      <c r="J4313" s="4">
        <v>7022940</v>
      </c>
      <c r="K4313">
        <v>6.7</v>
      </c>
      <c r="L4313">
        <v>1.85</v>
      </c>
      <c r="M4313" t="s">
        <v>612</v>
      </c>
      <c r="N4313" t="s">
        <v>9454</v>
      </c>
      <c r="O4313">
        <v>0</v>
      </c>
      <c r="P4313" t="s">
        <v>20809</v>
      </c>
      <c r="Q4313">
        <v>378</v>
      </c>
      <c r="R4313" t="s">
        <v>20808</v>
      </c>
      <c r="S4313">
        <v>321</v>
      </c>
      <c r="T4313" t="s">
        <v>20811</v>
      </c>
      <c r="U4313">
        <v>117</v>
      </c>
      <c r="V4313">
        <v>682</v>
      </c>
      <c r="W4313">
        <v>1173</v>
      </c>
      <c r="X4313">
        <v>1</v>
      </c>
      <c r="Y4313">
        <v>14018</v>
      </c>
      <c r="Z4313">
        <v>110</v>
      </c>
      <c r="AA4313">
        <v>190</v>
      </c>
      <c r="AB4313" t="s">
        <v>20813</v>
      </c>
    </row>
    <row r="4314" spans="1:28" x14ac:dyDescent="0.3">
      <c r="A4314" s="4" t="s">
        <v>20816</v>
      </c>
      <c r="B4314" t="s">
        <v>24161</v>
      </c>
      <c r="C4314" t="s">
        <v>68</v>
      </c>
      <c r="D4314" t="s">
        <v>24161</v>
      </c>
      <c r="E4314">
        <v>2016</v>
      </c>
      <c r="F4314">
        <v>90</v>
      </c>
      <c r="G4314" t="s">
        <v>4</v>
      </c>
      <c r="H4314" t="s">
        <v>24161</v>
      </c>
      <c r="I4314" s="4">
        <v>17000000</v>
      </c>
      <c r="J4314" s="4" t="s">
        <v>24161</v>
      </c>
      <c r="K4314">
        <v>9.1</v>
      </c>
      <c r="L4314" t="s">
        <v>24161</v>
      </c>
      <c r="M4314" t="s">
        <v>24161</v>
      </c>
      <c r="N4314" t="s">
        <v>5410</v>
      </c>
      <c r="O4314">
        <v>134</v>
      </c>
      <c r="P4314" t="s">
        <v>20815</v>
      </c>
      <c r="Q4314">
        <v>260000</v>
      </c>
      <c r="R4314" t="s">
        <v>20814</v>
      </c>
      <c r="S4314">
        <v>454</v>
      </c>
      <c r="T4314" t="s">
        <v>20817</v>
      </c>
      <c r="U4314">
        <v>354</v>
      </c>
      <c r="V4314">
        <v>0</v>
      </c>
      <c r="W4314">
        <v>261818</v>
      </c>
      <c r="X4314">
        <v>5</v>
      </c>
      <c r="Y4314">
        <v>246</v>
      </c>
      <c r="Z4314">
        <v>2</v>
      </c>
      <c r="AA4314">
        <v>1</v>
      </c>
      <c r="AB4314" t="s">
        <v>20818</v>
      </c>
    </row>
    <row r="4315" spans="1:28" x14ac:dyDescent="0.3">
      <c r="A4315" s="4" t="s">
        <v>20822</v>
      </c>
      <c r="B4315" t="s">
        <v>67</v>
      </c>
      <c r="C4315" t="s">
        <v>68</v>
      </c>
      <c r="D4315" t="s">
        <v>58</v>
      </c>
      <c r="E4315">
        <v>1945</v>
      </c>
      <c r="F4315">
        <v>95</v>
      </c>
      <c r="G4315" t="s">
        <v>20820</v>
      </c>
      <c r="H4315" t="s">
        <v>20824</v>
      </c>
      <c r="I4315" s="4">
        <v>1696377</v>
      </c>
      <c r="J4315" s="4" t="s">
        <v>24161</v>
      </c>
      <c r="K4315">
        <v>7.6</v>
      </c>
      <c r="L4315">
        <v>1.37</v>
      </c>
      <c r="M4315" t="s">
        <v>5613</v>
      </c>
      <c r="N4315" t="s">
        <v>11009</v>
      </c>
      <c r="O4315">
        <v>13000</v>
      </c>
      <c r="P4315" t="s">
        <v>20821</v>
      </c>
      <c r="Q4315">
        <v>472</v>
      </c>
      <c r="R4315" t="s">
        <v>20819</v>
      </c>
      <c r="S4315">
        <v>239</v>
      </c>
      <c r="T4315" t="s">
        <v>20823</v>
      </c>
      <c r="U4315">
        <v>82</v>
      </c>
      <c r="V4315">
        <v>0</v>
      </c>
      <c r="W4315">
        <v>896</v>
      </c>
      <c r="X4315">
        <v>1</v>
      </c>
      <c r="Y4315">
        <v>32927</v>
      </c>
      <c r="Z4315">
        <v>97</v>
      </c>
      <c r="AA4315">
        <v>161</v>
      </c>
      <c r="AB4315" t="s">
        <v>20825</v>
      </c>
    </row>
    <row r="4316" spans="1:28" x14ac:dyDescent="0.3">
      <c r="A4316" s="4" t="s">
        <v>20826</v>
      </c>
      <c r="B4316" t="s">
        <v>67</v>
      </c>
      <c r="C4316" t="s">
        <v>295</v>
      </c>
      <c r="D4316" t="s">
        <v>58</v>
      </c>
      <c r="E4316">
        <v>1994</v>
      </c>
      <c r="F4316">
        <v>103</v>
      </c>
      <c r="G4316" t="s">
        <v>3841</v>
      </c>
      <c r="H4316" t="s">
        <v>20827</v>
      </c>
      <c r="I4316" s="4">
        <v>2000000</v>
      </c>
      <c r="J4316" s="4">
        <v>5132222</v>
      </c>
      <c r="K4316">
        <v>7.2</v>
      </c>
      <c r="L4316">
        <v>1.85</v>
      </c>
      <c r="M4316" t="s">
        <v>612</v>
      </c>
      <c r="N4316" t="s">
        <v>8627</v>
      </c>
      <c r="O4316">
        <v>460</v>
      </c>
      <c r="P4316" t="s">
        <v>379</v>
      </c>
      <c r="Q4316">
        <v>991</v>
      </c>
      <c r="R4316" t="s">
        <v>4350</v>
      </c>
      <c r="S4316">
        <v>971</v>
      </c>
      <c r="T4316" t="s">
        <v>8544</v>
      </c>
      <c r="U4316">
        <v>900</v>
      </c>
      <c r="V4316">
        <v>619</v>
      </c>
      <c r="W4316">
        <v>2990</v>
      </c>
      <c r="X4316">
        <v>1</v>
      </c>
      <c r="Y4316">
        <v>14112</v>
      </c>
      <c r="Z4316">
        <v>53</v>
      </c>
      <c r="AA4316">
        <v>83</v>
      </c>
      <c r="AB4316" t="s">
        <v>20828</v>
      </c>
    </row>
    <row r="4317" spans="1:28" x14ac:dyDescent="0.3">
      <c r="A4317" s="4" t="s">
        <v>20829</v>
      </c>
      <c r="B4317" t="s">
        <v>67</v>
      </c>
      <c r="C4317" t="s">
        <v>68</v>
      </c>
      <c r="D4317" t="s">
        <v>58</v>
      </c>
      <c r="E4317">
        <v>1998</v>
      </c>
      <c r="F4317">
        <v>110</v>
      </c>
      <c r="G4317" t="s">
        <v>3138</v>
      </c>
      <c r="H4317" t="s">
        <v>20830</v>
      </c>
      <c r="I4317" s="4">
        <v>1500000</v>
      </c>
      <c r="J4317" s="4">
        <v>2365931</v>
      </c>
      <c r="K4317">
        <v>7.5</v>
      </c>
      <c r="L4317">
        <v>1.85</v>
      </c>
      <c r="M4317" t="s">
        <v>612</v>
      </c>
      <c r="N4317" t="s">
        <v>13931</v>
      </c>
      <c r="O4317">
        <v>787</v>
      </c>
      <c r="P4317" t="s">
        <v>3990</v>
      </c>
      <c r="Q4317">
        <v>1000</v>
      </c>
      <c r="R4317" t="s">
        <v>13931</v>
      </c>
      <c r="S4317">
        <v>787</v>
      </c>
      <c r="T4317" t="s">
        <v>12299</v>
      </c>
      <c r="U4317">
        <v>642</v>
      </c>
      <c r="V4317">
        <v>0</v>
      </c>
      <c r="W4317">
        <v>4762</v>
      </c>
      <c r="X4317">
        <v>2</v>
      </c>
      <c r="Y4317">
        <v>36657</v>
      </c>
      <c r="Z4317">
        <v>106</v>
      </c>
      <c r="AA4317">
        <v>318</v>
      </c>
      <c r="AB4317" t="s">
        <v>20831</v>
      </c>
    </row>
    <row r="4318" spans="1:28" x14ac:dyDescent="0.3">
      <c r="A4318" s="4" t="s">
        <v>20832</v>
      </c>
      <c r="B4318" t="s">
        <v>67</v>
      </c>
      <c r="C4318" t="s">
        <v>68</v>
      </c>
      <c r="D4318" t="s">
        <v>58</v>
      </c>
      <c r="E4318">
        <v>2010</v>
      </c>
      <c r="F4318">
        <v>103</v>
      </c>
      <c r="G4318" t="s">
        <v>2681</v>
      </c>
      <c r="H4318" t="s">
        <v>20834</v>
      </c>
      <c r="I4318" s="4">
        <v>1500000</v>
      </c>
      <c r="J4318" s="4">
        <v>53991137</v>
      </c>
      <c r="K4318">
        <v>6.8</v>
      </c>
      <c r="L4318">
        <v>2.35</v>
      </c>
      <c r="M4318" t="s">
        <v>69</v>
      </c>
      <c r="N4318" t="s">
        <v>359</v>
      </c>
      <c r="O4318">
        <v>0</v>
      </c>
      <c r="P4318" t="s">
        <v>7323</v>
      </c>
      <c r="Q4318">
        <v>852</v>
      </c>
      <c r="R4318" t="s">
        <v>16530</v>
      </c>
      <c r="S4318">
        <v>618</v>
      </c>
      <c r="T4318" t="s">
        <v>20833</v>
      </c>
      <c r="U4318">
        <v>588</v>
      </c>
      <c r="V4318">
        <v>60000</v>
      </c>
      <c r="W4318">
        <v>3030</v>
      </c>
      <c r="X4318">
        <v>1</v>
      </c>
      <c r="Y4318">
        <v>202800</v>
      </c>
      <c r="Z4318">
        <v>445</v>
      </c>
      <c r="AA4318">
        <v>752</v>
      </c>
      <c r="AB4318" t="s">
        <v>20835</v>
      </c>
    </row>
    <row r="4319" spans="1:28" x14ac:dyDescent="0.3">
      <c r="A4319" s="4" t="s">
        <v>20838</v>
      </c>
      <c r="B4319" t="s">
        <v>67</v>
      </c>
      <c r="C4319" t="s">
        <v>68</v>
      </c>
      <c r="D4319" t="s">
        <v>58</v>
      </c>
      <c r="E4319">
        <v>1984</v>
      </c>
      <c r="F4319">
        <v>92</v>
      </c>
      <c r="G4319" t="s">
        <v>20837</v>
      </c>
      <c r="H4319" t="s">
        <v>20840</v>
      </c>
      <c r="I4319" s="4">
        <v>1500000</v>
      </c>
      <c r="J4319" s="4" t="s">
        <v>24161</v>
      </c>
      <c r="K4319">
        <v>6.9</v>
      </c>
      <c r="L4319">
        <v>1.85</v>
      </c>
      <c r="M4319" t="s">
        <v>612</v>
      </c>
      <c r="N4319" t="s">
        <v>20836</v>
      </c>
      <c r="O4319">
        <v>92</v>
      </c>
      <c r="P4319" t="s">
        <v>1701</v>
      </c>
      <c r="Q4319">
        <v>752</v>
      </c>
      <c r="R4319" t="s">
        <v>12457</v>
      </c>
      <c r="S4319">
        <v>324</v>
      </c>
      <c r="T4319" t="s">
        <v>20839</v>
      </c>
      <c r="U4319">
        <v>166</v>
      </c>
      <c r="V4319">
        <v>0</v>
      </c>
      <c r="W4319">
        <v>1652</v>
      </c>
      <c r="X4319">
        <v>3</v>
      </c>
      <c r="Y4319">
        <v>25332</v>
      </c>
      <c r="Z4319">
        <v>131</v>
      </c>
      <c r="AA4319">
        <v>148</v>
      </c>
      <c r="AB4319" t="s">
        <v>20841</v>
      </c>
    </row>
    <row r="4320" spans="1:28" x14ac:dyDescent="0.3">
      <c r="A4320" s="4" t="s">
        <v>20844</v>
      </c>
      <c r="B4320" t="s">
        <v>2794</v>
      </c>
      <c r="C4320" t="s">
        <v>18858</v>
      </c>
      <c r="D4320" t="s">
        <v>58</v>
      </c>
      <c r="E4320">
        <v>2000</v>
      </c>
      <c r="F4320">
        <v>114</v>
      </c>
      <c r="G4320" t="s">
        <v>2144</v>
      </c>
      <c r="H4320" t="s">
        <v>20846</v>
      </c>
      <c r="I4320" s="4">
        <v>1500000</v>
      </c>
      <c r="J4320" s="4">
        <v>1221261</v>
      </c>
      <c r="K4320">
        <v>7.9</v>
      </c>
      <c r="L4320">
        <v>1.85</v>
      </c>
      <c r="M4320" t="s">
        <v>612</v>
      </c>
      <c r="N4320" t="s">
        <v>20842</v>
      </c>
      <c r="O4320">
        <v>44</v>
      </c>
      <c r="P4320" t="s">
        <v>18853</v>
      </c>
      <c r="Q4320">
        <v>827</v>
      </c>
      <c r="R4320" t="s">
        <v>20843</v>
      </c>
      <c r="S4320">
        <v>22</v>
      </c>
      <c r="T4320" t="s">
        <v>20845</v>
      </c>
      <c r="U4320">
        <v>7</v>
      </c>
      <c r="V4320">
        <v>0</v>
      </c>
      <c r="W4320">
        <v>856</v>
      </c>
      <c r="X4320">
        <v>0</v>
      </c>
      <c r="Y4320">
        <v>38215</v>
      </c>
      <c r="Z4320">
        <v>94</v>
      </c>
      <c r="AA4320">
        <v>125</v>
      </c>
      <c r="AB4320" t="s">
        <v>20847</v>
      </c>
    </row>
    <row r="4321" spans="1:28" x14ac:dyDescent="0.3">
      <c r="A4321" s="4" t="s">
        <v>20851</v>
      </c>
      <c r="B4321" t="s">
        <v>11662</v>
      </c>
      <c r="C4321" t="s">
        <v>20209</v>
      </c>
      <c r="D4321" t="s">
        <v>58</v>
      </c>
      <c r="E4321">
        <v>2012</v>
      </c>
      <c r="F4321">
        <v>101</v>
      </c>
      <c r="G4321" t="s">
        <v>20218</v>
      </c>
      <c r="H4321" t="s">
        <v>20853</v>
      </c>
      <c r="I4321" s="4" t="s">
        <v>24161</v>
      </c>
      <c r="J4321" s="4">
        <v>2408553</v>
      </c>
      <c r="K4321">
        <v>7.6</v>
      </c>
      <c r="L4321">
        <v>1.85</v>
      </c>
      <c r="M4321" t="s">
        <v>69</v>
      </c>
      <c r="N4321" t="s">
        <v>20848</v>
      </c>
      <c r="O4321">
        <v>4</v>
      </c>
      <c r="P4321" t="s">
        <v>20850</v>
      </c>
      <c r="Q4321">
        <v>0</v>
      </c>
      <c r="R4321" t="s">
        <v>20849</v>
      </c>
      <c r="S4321">
        <v>0</v>
      </c>
      <c r="T4321" t="s">
        <v>20852</v>
      </c>
      <c r="U4321">
        <v>0</v>
      </c>
      <c r="V4321">
        <v>0</v>
      </c>
      <c r="W4321">
        <v>0</v>
      </c>
      <c r="X4321">
        <v>3</v>
      </c>
      <c r="Y4321">
        <v>4547</v>
      </c>
      <c r="Z4321">
        <v>105</v>
      </c>
      <c r="AA4321">
        <v>33</v>
      </c>
      <c r="AB4321" t="s">
        <v>20854</v>
      </c>
    </row>
    <row r="4322" spans="1:28" x14ac:dyDescent="0.3">
      <c r="A4322" s="4" t="s">
        <v>20856</v>
      </c>
      <c r="B4322" t="s">
        <v>67</v>
      </c>
      <c r="C4322" t="s">
        <v>68</v>
      </c>
      <c r="D4322" t="s">
        <v>58</v>
      </c>
      <c r="E4322">
        <v>2005</v>
      </c>
      <c r="F4322">
        <v>112</v>
      </c>
      <c r="G4322" t="s">
        <v>19</v>
      </c>
      <c r="H4322" t="s">
        <v>20858</v>
      </c>
      <c r="I4322" s="4">
        <v>1500000</v>
      </c>
      <c r="J4322" s="4">
        <v>712294</v>
      </c>
      <c r="K4322">
        <v>6.7</v>
      </c>
      <c r="L4322">
        <v>1.66</v>
      </c>
      <c r="M4322" t="s">
        <v>612</v>
      </c>
      <c r="N4322" t="s">
        <v>20855</v>
      </c>
      <c r="O4322">
        <v>58</v>
      </c>
      <c r="P4322" t="s">
        <v>7408</v>
      </c>
      <c r="Q4322">
        <v>552</v>
      </c>
      <c r="R4322" t="s">
        <v>4345</v>
      </c>
      <c r="S4322">
        <v>265</v>
      </c>
      <c r="T4322" t="s">
        <v>20857</v>
      </c>
      <c r="U4322">
        <v>42</v>
      </c>
      <c r="V4322">
        <v>608</v>
      </c>
      <c r="W4322">
        <v>859</v>
      </c>
      <c r="X4322">
        <v>1</v>
      </c>
      <c r="Y4322">
        <v>9408</v>
      </c>
      <c r="Z4322">
        <v>75</v>
      </c>
      <c r="AA4322">
        <v>68</v>
      </c>
      <c r="AB4322" t="s">
        <v>20859</v>
      </c>
    </row>
    <row r="4323" spans="1:28" x14ac:dyDescent="0.3">
      <c r="A4323" s="4" t="s">
        <v>20861</v>
      </c>
      <c r="B4323" t="s">
        <v>67</v>
      </c>
      <c r="C4323" t="s">
        <v>68</v>
      </c>
      <c r="D4323" t="s">
        <v>58</v>
      </c>
      <c r="E4323">
        <v>2013</v>
      </c>
      <c r="F4323">
        <v>104</v>
      </c>
      <c r="G4323" t="s">
        <v>1700</v>
      </c>
      <c r="H4323" t="s">
        <v>20862</v>
      </c>
      <c r="I4323" s="4">
        <v>1500000</v>
      </c>
      <c r="J4323" s="4">
        <v>3447339</v>
      </c>
      <c r="K4323">
        <v>5.8</v>
      </c>
      <c r="L4323">
        <v>1.78</v>
      </c>
      <c r="M4323" t="s">
        <v>612</v>
      </c>
      <c r="N4323" t="s">
        <v>20860</v>
      </c>
      <c r="O4323">
        <v>38</v>
      </c>
      <c r="P4323" t="s">
        <v>1686</v>
      </c>
      <c r="Q4323">
        <v>801</v>
      </c>
      <c r="R4323" t="s">
        <v>4995</v>
      </c>
      <c r="S4323">
        <v>727</v>
      </c>
      <c r="T4323" t="s">
        <v>1430</v>
      </c>
      <c r="U4323">
        <v>690</v>
      </c>
      <c r="V4323">
        <v>0</v>
      </c>
      <c r="W4323">
        <v>2667</v>
      </c>
      <c r="X4323">
        <v>7</v>
      </c>
      <c r="Y4323">
        <v>29517</v>
      </c>
      <c r="Z4323">
        <v>97</v>
      </c>
      <c r="AA4323">
        <v>79</v>
      </c>
      <c r="AB4323" t="s">
        <v>20863</v>
      </c>
    </row>
    <row r="4324" spans="1:28" x14ac:dyDescent="0.3">
      <c r="A4324" s="4" t="s">
        <v>20865</v>
      </c>
      <c r="B4324" t="s">
        <v>67</v>
      </c>
      <c r="C4324" t="s">
        <v>1487</v>
      </c>
      <c r="D4324" t="s">
        <v>58</v>
      </c>
      <c r="E4324">
        <v>1993</v>
      </c>
      <c r="F4324">
        <v>99</v>
      </c>
      <c r="G4324" t="s">
        <v>2144</v>
      </c>
      <c r="H4324" t="s">
        <v>20866</v>
      </c>
      <c r="I4324" s="4">
        <v>1500000</v>
      </c>
      <c r="J4324" s="4">
        <v>418953</v>
      </c>
      <c r="K4324">
        <v>6.5</v>
      </c>
      <c r="L4324">
        <v>1.85</v>
      </c>
      <c r="M4324" t="s">
        <v>612</v>
      </c>
      <c r="N4324" t="s">
        <v>18472</v>
      </c>
      <c r="O4324">
        <v>675</v>
      </c>
      <c r="P4324" t="s">
        <v>5781</v>
      </c>
      <c r="Q4324">
        <v>902</v>
      </c>
      <c r="R4324" t="s">
        <v>20864</v>
      </c>
      <c r="S4324">
        <v>424</v>
      </c>
      <c r="T4324" t="s">
        <v>20264</v>
      </c>
      <c r="U4324">
        <v>164</v>
      </c>
      <c r="V4324">
        <v>853</v>
      </c>
      <c r="W4324">
        <v>1582</v>
      </c>
      <c r="X4324">
        <v>0</v>
      </c>
      <c r="Y4324">
        <v>17322</v>
      </c>
      <c r="Z4324">
        <v>37</v>
      </c>
      <c r="AA4324">
        <v>93</v>
      </c>
      <c r="AB4324" t="s">
        <v>20867</v>
      </c>
    </row>
    <row r="4325" spans="1:28" x14ac:dyDescent="0.3">
      <c r="A4325" s="4" t="s">
        <v>20870</v>
      </c>
      <c r="B4325" t="s">
        <v>67</v>
      </c>
      <c r="C4325" t="s">
        <v>68</v>
      </c>
      <c r="D4325" t="s">
        <v>24160</v>
      </c>
      <c r="E4325">
        <v>2001</v>
      </c>
      <c r="F4325">
        <v>98</v>
      </c>
      <c r="G4325" t="s">
        <v>19</v>
      </c>
      <c r="H4325" t="s">
        <v>20872</v>
      </c>
      <c r="I4325" s="4">
        <v>1500000</v>
      </c>
      <c r="J4325" s="4">
        <v>406035</v>
      </c>
      <c r="K4325">
        <v>7.2</v>
      </c>
      <c r="L4325">
        <v>1.66</v>
      </c>
      <c r="M4325" t="s">
        <v>612</v>
      </c>
      <c r="N4325" t="s">
        <v>20868</v>
      </c>
      <c r="O4325">
        <v>21</v>
      </c>
      <c r="P4325" t="s">
        <v>4222</v>
      </c>
      <c r="Q4325">
        <v>33000</v>
      </c>
      <c r="R4325" t="s">
        <v>20869</v>
      </c>
      <c r="S4325">
        <v>243</v>
      </c>
      <c r="T4325" t="s">
        <v>20871</v>
      </c>
      <c r="U4325">
        <v>76</v>
      </c>
      <c r="V4325">
        <v>0</v>
      </c>
      <c r="W4325">
        <v>33441</v>
      </c>
      <c r="X4325">
        <v>0</v>
      </c>
      <c r="Y4325">
        <v>30314</v>
      </c>
      <c r="Z4325">
        <v>84</v>
      </c>
      <c r="AA4325">
        <v>159</v>
      </c>
      <c r="AB4325" t="s">
        <v>20873</v>
      </c>
    </row>
    <row r="4326" spans="1:28" x14ac:dyDescent="0.3">
      <c r="A4326" s="4" t="s">
        <v>20874</v>
      </c>
      <c r="B4326" t="s">
        <v>67</v>
      </c>
      <c r="C4326" t="s">
        <v>68</v>
      </c>
      <c r="D4326" t="s">
        <v>58</v>
      </c>
      <c r="E4326">
        <v>2007</v>
      </c>
      <c r="F4326">
        <v>107</v>
      </c>
      <c r="G4326" t="s">
        <v>241</v>
      </c>
      <c r="H4326" t="s">
        <v>20875</v>
      </c>
      <c r="I4326" s="4" t="s">
        <v>24161</v>
      </c>
      <c r="J4326" s="4">
        <v>402820</v>
      </c>
      <c r="K4326">
        <v>6.9</v>
      </c>
      <c r="L4326">
        <v>2.35</v>
      </c>
      <c r="M4326" t="s">
        <v>612</v>
      </c>
      <c r="N4326" t="s">
        <v>5420</v>
      </c>
      <c r="O4326">
        <v>234</v>
      </c>
      <c r="P4326" t="s">
        <v>2316</v>
      </c>
      <c r="Q4326">
        <v>947</v>
      </c>
      <c r="R4326" t="s">
        <v>18615</v>
      </c>
      <c r="S4326">
        <v>530</v>
      </c>
      <c r="T4326" t="s">
        <v>2424</v>
      </c>
      <c r="U4326">
        <v>442</v>
      </c>
      <c r="V4326">
        <v>415</v>
      </c>
      <c r="W4326">
        <v>2747</v>
      </c>
      <c r="X4326">
        <v>0</v>
      </c>
      <c r="Y4326">
        <v>10896</v>
      </c>
      <c r="Z4326">
        <v>88</v>
      </c>
      <c r="AA4326">
        <v>57</v>
      </c>
      <c r="AB4326" t="s">
        <v>20876</v>
      </c>
    </row>
    <row r="4327" spans="1:28" x14ac:dyDescent="0.3">
      <c r="A4327" s="4" t="s">
        <v>20880</v>
      </c>
      <c r="B4327" t="s">
        <v>67</v>
      </c>
      <c r="C4327" t="s">
        <v>68</v>
      </c>
      <c r="D4327" t="s">
        <v>58</v>
      </c>
      <c r="E4327">
        <v>2014</v>
      </c>
      <c r="F4327">
        <v>93</v>
      </c>
      <c r="G4327" t="s">
        <v>4909</v>
      </c>
      <c r="H4327" t="s">
        <v>24161</v>
      </c>
      <c r="I4327" s="4">
        <v>1500000</v>
      </c>
      <c r="J4327" s="4" t="s">
        <v>24161</v>
      </c>
      <c r="K4327">
        <v>5.5</v>
      </c>
      <c r="L4327">
        <v>2.35</v>
      </c>
      <c r="M4327" t="s">
        <v>612</v>
      </c>
      <c r="N4327" t="s">
        <v>20877</v>
      </c>
      <c r="O4327">
        <v>6</v>
      </c>
      <c r="P4327" t="s">
        <v>20879</v>
      </c>
      <c r="Q4327">
        <v>393</v>
      </c>
      <c r="R4327" t="s">
        <v>20878</v>
      </c>
      <c r="S4327">
        <v>191</v>
      </c>
      <c r="T4327" t="s">
        <v>20881</v>
      </c>
      <c r="U4327">
        <v>56</v>
      </c>
      <c r="V4327">
        <v>307</v>
      </c>
      <c r="W4327">
        <v>792</v>
      </c>
      <c r="X4327">
        <v>1</v>
      </c>
      <c r="Y4327">
        <v>95</v>
      </c>
      <c r="Z4327">
        <v>6</v>
      </c>
      <c r="AA4327">
        <v>3</v>
      </c>
      <c r="AB4327" t="s">
        <v>20882</v>
      </c>
    </row>
    <row r="4328" spans="1:28" x14ac:dyDescent="0.3">
      <c r="A4328" s="4" t="s">
        <v>20883</v>
      </c>
      <c r="B4328" t="s">
        <v>67</v>
      </c>
      <c r="C4328" t="s">
        <v>68</v>
      </c>
      <c r="D4328" t="s">
        <v>58</v>
      </c>
      <c r="E4328">
        <v>2001</v>
      </c>
      <c r="F4328">
        <v>100</v>
      </c>
      <c r="G4328" t="s">
        <v>5108</v>
      </c>
      <c r="H4328" t="s">
        <v>20884</v>
      </c>
      <c r="I4328" s="4">
        <v>1500000</v>
      </c>
      <c r="J4328" s="4">
        <v>373967</v>
      </c>
      <c r="K4328">
        <v>6.5</v>
      </c>
      <c r="L4328">
        <v>2.35</v>
      </c>
      <c r="M4328" t="s">
        <v>612</v>
      </c>
      <c r="N4328" t="s">
        <v>13143</v>
      </c>
      <c r="O4328">
        <v>122</v>
      </c>
      <c r="P4328" t="s">
        <v>3774</v>
      </c>
      <c r="Q4328">
        <v>210</v>
      </c>
      <c r="R4328" t="s">
        <v>11236</v>
      </c>
      <c r="S4328">
        <v>148</v>
      </c>
      <c r="T4328" t="s">
        <v>15283</v>
      </c>
      <c r="U4328">
        <v>83</v>
      </c>
      <c r="V4328">
        <v>0</v>
      </c>
      <c r="W4328">
        <v>469</v>
      </c>
      <c r="X4328">
        <v>0</v>
      </c>
      <c r="Y4328">
        <v>43839</v>
      </c>
      <c r="Z4328">
        <v>127</v>
      </c>
      <c r="AA4328">
        <v>481</v>
      </c>
      <c r="AB4328" t="s">
        <v>20885</v>
      </c>
    </row>
    <row r="4329" spans="1:28" x14ac:dyDescent="0.3">
      <c r="A4329" s="4" t="s">
        <v>20887</v>
      </c>
      <c r="B4329" t="s">
        <v>67</v>
      </c>
      <c r="C4329" t="s">
        <v>68</v>
      </c>
      <c r="D4329" t="s">
        <v>58</v>
      </c>
      <c r="E4329">
        <v>2006</v>
      </c>
      <c r="F4329">
        <v>80</v>
      </c>
      <c r="G4329" t="s">
        <v>1700</v>
      </c>
      <c r="H4329" t="s">
        <v>20888</v>
      </c>
      <c r="I4329" s="4">
        <v>1500000</v>
      </c>
      <c r="J4329" s="4">
        <v>194568</v>
      </c>
      <c r="K4329">
        <v>6.2</v>
      </c>
      <c r="L4329">
        <v>1.85</v>
      </c>
      <c r="M4329" t="s">
        <v>612</v>
      </c>
      <c r="N4329" t="s">
        <v>445</v>
      </c>
      <c r="O4329">
        <v>522</v>
      </c>
      <c r="P4329" t="s">
        <v>20886</v>
      </c>
      <c r="Q4329">
        <v>813</v>
      </c>
      <c r="R4329" t="s">
        <v>445</v>
      </c>
      <c r="S4329">
        <v>522</v>
      </c>
      <c r="T4329" t="s">
        <v>2135</v>
      </c>
      <c r="U4329">
        <v>423</v>
      </c>
      <c r="V4329">
        <v>0</v>
      </c>
      <c r="W4329">
        <v>2179</v>
      </c>
      <c r="X4329">
        <v>0</v>
      </c>
      <c r="Y4329">
        <v>2963</v>
      </c>
      <c r="Z4329">
        <v>32</v>
      </c>
      <c r="AA4329">
        <v>28</v>
      </c>
      <c r="AB4329" t="s">
        <v>20889</v>
      </c>
    </row>
    <row r="4330" spans="1:28" x14ac:dyDescent="0.3">
      <c r="A4330" s="4" t="s">
        <v>20891</v>
      </c>
      <c r="B4330" t="s">
        <v>67</v>
      </c>
      <c r="C4330" t="s">
        <v>68</v>
      </c>
      <c r="D4330" t="s">
        <v>58</v>
      </c>
      <c r="E4330">
        <v>2010</v>
      </c>
      <c r="F4330">
        <v>94</v>
      </c>
      <c r="G4330" t="s">
        <v>7139</v>
      </c>
      <c r="H4330" t="s">
        <v>16874</v>
      </c>
      <c r="I4330" s="4" t="s">
        <v>24161</v>
      </c>
      <c r="J4330" s="4" t="s">
        <v>24161</v>
      </c>
      <c r="K4330">
        <v>6.7</v>
      </c>
      <c r="L4330" t="s">
        <v>24161</v>
      </c>
      <c r="M4330" t="s">
        <v>69</v>
      </c>
      <c r="N4330" t="s">
        <v>20890</v>
      </c>
      <c r="O4330">
        <v>13</v>
      </c>
      <c r="P4330" t="s">
        <v>2746</v>
      </c>
      <c r="Q4330">
        <v>1000</v>
      </c>
      <c r="R4330" t="s">
        <v>6380</v>
      </c>
      <c r="S4330">
        <v>826</v>
      </c>
      <c r="T4330" t="s">
        <v>15123</v>
      </c>
      <c r="U4330">
        <v>616</v>
      </c>
      <c r="V4330">
        <v>0</v>
      </c>
      <c r="W4330">
        <v>3288</v>
      </c>
      <c r="X4330">
        <v>1</v>
      </c>
      <c r="Y4330">
        <v>919</v>
      </c>
      <c r="Z4330">
        <v>8</v>
      </c>
      <c r="AA4330">
        <v>14</v>
      </c>
      <c r="AB4330" t="s">
        <v>20892</v>
      </c>
    </row>
    <row r="4331" spans="1:28" x14ac:dyDescent="0.3">
      <c r="A4331" s="4" t="s">
        <v>20894</v>
      </c>
      <c r="B4331" t="s">
        <v>67</v>
      </c>
      <c r="C4331" t="s">
        <v>68</v>
      </c>
      <c r="D4331" t="s">
        <v>58</v>
      </c>
      <c r="E4331">
        <v>2006</v>
      </c>
      <c r="F4331">
        <v>93</v>
      </c>
      <c r="G4331" t="s">
        <v>7572</v>
      </c>
      <c r="H4331" t="s">
        <v>20896</v>
      </c>
      <c r="I4331" s="4">
        <v>1500000</v>
      </c>
      <c r="J4331" s="4" t="s">
        <v>24161</v>
      </c>
      <c r="K4331">
        <v>5.7</v>
      </c>
      <c r="L4331">
        <v>1.85</v>
      </c>
      <c r="M4331" t="s">
        <v>612</v>
      </c>
      <c r="N4331" t="s">
        <v>20893</v>
      </c>
      <c r="O4331">
        <v>134</v>
      </c>
      <c r="P4331" t="s">
        <v>60</v>
      </c>
      <c r="Q4331">
        <v>936</v>
      </c>
      <c r="R4331" t="s">
        <v>13443</v>
      </c>
      <c r="S4331">
        <v>935</v>
      </c>
      <c r="T4331" t="s">
        <v>20895</v>
      </c>
      <c r="U4331">
        <v>488</v>
      </c>
      <c r="V4331">
        <v>0</v>
      </c>
      <c r="W4331">
        <v>3668</v>
      </c>
      <c r="X4331">
        <v>0</v>
      </c>
      <c r="Y4331">
        <v>23349</v>
      </c>
      <c r="Z4331">
        <v>229</v>
      </c>
      <c r="AA4331">
        <v>235</v>
      </c>
      <c r="AB4331" t="s">
        <v>20897</v>
      </c>
    </row>
    <row r="4332" spans="1:28" x14ac:dyDescent="0.3">
      <c r="A4332" s="4" t="s">
        <v>20901</v>
      </c>
      <c r="B4332" t="s">
        <v>67</v>
      </c>
      <c r="C4332" t="s">
        <v>68</v>
      </c>
      <c r="D4332" t="s">
        <v>24160</v>
      </c>
      <c r="E4332">
        <v>1936</v>
      </c>
      <c r="F4332">
        <v>87</v>
      </c>
      <c r="G4332" t="s">
        <v>3942</v>
      </c>
      <c r="H4332" t="s">
        <v>20903</v>
      </c>
      <c r="I4332" s="4">
        <v>1500000</v>
      </c>
      <c r="J4332" s="4">
        <v>163245</v>
      </c>
      <c r="K4332">
        <v>8.6</v>
      </c>
      <c r="L4332">
        <v>1.37</v>
      </c>
      <c r="M4332" t="s">
        <v>304</v>
      </c>
      <c r="N4332" t="s">
        <v>20898</v>
      </c>
      <c r="O4332">
        <v>0</v>
      </c>
      <c r="P4332" t="s">
        <v>20900</v>
      </c>
      <c r="Q4332">
        <v>309</v>
      </c>
      <c r="R4332" t="s">
        <v>20899</v>
      </c>
      <c r="S4332">
        <v>8</v>
      </c>
      <c r="T4332" t="s">
        <v>20902</v>
      </c>
      <c r="U4332">
        <v>8</v>
      </c>
      <c r="V4332">
        <v>0</v>
      </c>
      <c r="W4332">
        <v>352</v>
      </c>
      <c r="X4332">
        <v>1</v>
      </c>
      <c r="Y4332">
        <v>143086</v>
      </c>
      <c r="Z4332">
        <v>120</v>
      </c>
      <c r="AA4332">
        <v>211</v>
      </c>
      <c r="AB4332" t="s">
        <v>20904</v>
      </c>
    </row>
    <row r="4333" spans="1:28" x14ac:dyDescent="0.3">
      <c r="A4333" s="4" t="s">
        <v>20906</v>
      </c>
      <c r="B4333" t="s">
        <v>67</v>
      </c>
      <c r="C4333" t="s">
        <v>68</v>
      </c>
      <c r="D4333" t="s">
        <v>58</v>
      </c>
      <c r="E4333">
        <v>2002</v>
      </c>
      <c r="F4333">
        <v>91</v>
      </c>
      <c r="G4333" t="s">
        <v>19</v>
      </c>
      <c r="H4333" t="s">
        <v>20907</v>
      </c>
      <c r="I4333" s="4">
        <v>1500000</v>
      </c>
      <c r="J4333" s="4">
        <v>119841</v>
      </c>
      <c r="K4333">
        <v>6.5</v>
      </c>
      <c r="L4333">
        <v>1.85</v>
      </c>
      <c r="M4333" t="s">
        <v>122</v>
      </c>
      <c r="N4333" t="s">
        <v>20905</v>
      </c>
      <c r="O4333">
        <v>18</v>
      </c>
      <c r="P4333" t="s">
        <v>821</v>
      </c>
      <c r="Q4333">
        <v>954</v>
      </c>
      <c r="R4333" t="s">
        <v>6443</v>
      </c>
      <c r="S4333">
        <v>767</v>
      </c>
      <c r="T4333" t="s">
        <v>5016</v>
      </c>
      <c r="U4333">
        <v>597</v>
      </c>
      <c r="V4333">
        <v>304</v>
      </c>
      <c r="W4333">
        <v>3901</v>
      </c>
      <c r="X4333">
        <v>1</v>
      </c>
      <c r="Y4333">
        <v>2419</v>
      </c>
      <c r="Z4333">
        <v>31</v>
      </c>
      <c r="AA4333">
        <v>55</v>
      </c>
      <c r="AB4333" t="s">
        <v>20908</v>
      </c>
    </row>
    <row r="4334" spans="1:28" x14ac:dyDescent="0.3">
      <c r="A4334" s="4" t="s">
        <v>20909</v>
      </c>
      <c r="B4334" t="s">
        <v>67</v>
      </c>
      <c r="C4334" t="s">
        <v>68</v>
      </c>
      <c r="D4334" t="s">
        <v>58</v>
      </c>
      <c r="E4334">
        <v>2007</v>
      </c>
      <c r="F4334">
        <v>84</v>
      </c>
      <c r="G4334" t="s">
        <v>2802</v>
      </c>
      <c r="H4334" t="s">
        <v>20911</v>
      </c>
      <c r="I4334" s="4">
        <v>1500000</v>
      </c>
      <c r="J4334" s="4">
        <v>173066</v>
      </c>
      <c r="K4334">
        <v>6.3</v>
      </c>
      <c r="L4334">
        <v>1.85</v>
      </c>
      <c r="M4334" t="s">
        <v>612</v>
      </c>
      <c r="N4334" t="s">
        <v>6249</v>
      </c>
      <c r="O4334">
        <v>0</v>
      </c>
      <c r="P4334" t="s">
        <v>14778</v>
      </c>
      <c r="Q4334">
        <v>634</v>
      </c>
      <c r="R4334" t="s">
        <v>18866</v>
      </c>
      <c r="S4334">
        <v>328</v>
      </c>
      <c r="T4334" t="s">
        <v>20910</v>
      </c>
      <c r="U4334">
        <v>158</v>
      </c>
      <c r="V4334">
        <v>0</v>
      </c>
      <c r="W4334">
        <v>1238</v>
      </c>
      <c r="X4334">
        <v>1</v>
      </c>
      <c r="Y4334">
        <v>21379</v>
      </c>
      <c r="Z4334">
        <v>100</v>
      </c>
      <c r="AA4334">
        <v>88</v>
      </c>
      <c r="AB4334" t="s">
        <v>20912</v>
      </c>
    </row>
    <row r="4335" spans="1:28" x14ac:dyDescent="0.3">
      <c r="A4335" s="4" t="s">
        <v>20913</v>
      </c>
      <c r="B4335" t="s">
        <v>67</v>
      </c>
      <c r="C4335" t="s">
        <v>68</v>
      </c>
      <c r="D4335" t="s">
        <v>58</v>
      </c>
      <c r="E4335">
        <v>2005</v>
      </c>
      <c r="F4335">
        <v>90</v>
      </c>
      <c r="G4335" t="s">
        <v>2545</v>
      </c>
      <c r="H4335" t="s">
        <v>24161</v>
      </c>
      <c r="I4335" s="4">
        <v>1500000</v>
      </c>
      <c r="J4335" s="4">
        <v>92362</v>
      </c>
      <c r="K4335">
        <v>4.3</v>
      </c>
      <c r="L4335">
        <v>1.85</v>
      </c>
      <c r="M4335" t="s">
        <v>69</v>
      </c>
      <c r="N4335" t="s">
        <v>13713</v>
      </c>
      <c r="O4335">
        <v>7</v>
      </c>
      <c r="P4335" t="s">
        <v>661</v>
      </c>
      <c r="Q4335">
        <v>890</v>
      </c>
      <c r="R4335" t="s">
        <v>17597</v>
      </c>
      <c r="S4335">
        <v>597</v>
      </c>
      <c r="T4335" t="s">
        <v>10254</v>
      </c>
      <c r="U4335">
        <v>424</v>
      </c>
      <c r="V4335">
        <v>68</v>
      </c>
      <c r="W4335">
        <v>3138</v>
      </c>
      <c r="X4335">
        <v>7</v>
      </c>
      <c r="Y4335">
        <v>444</v>
      </c>
      <c r="Z4335">
        <v>14</v>
      </c>
      <c r="AA4335">
        <v>5</v>
      </c>
      <c r="AB4335" t="s">
        <v>20914</v>
      </c>
    </row>
    <row r="4336" spans="1:28" x14ac:dyDescent="0.3">
      <c r="A4336" s="4" t="s">
        <v>20917</v>
      </c>
      <c r="B4336" t="s">
        <v>67</v>
      </c>
      <c r="C4336" t="s">
        <v>68</v>
      </c>
      <c r="D4336" t="s">
        <v>58</v>
      </c>
      <c r="E4336">
        <v>2015</v>
      </c>
      <c r="F4336">
        <v>98</v>
      </c>
      <c r="G4336" t="s">
        <v>10</v>
      </c>
      <c r="H4336" t="s">
        <v>20918</v>
      </c>
      <c r="I4336" s="4">
        <v>1500000</v>
      </c>
      <c r="J4336" s="4">
        <v>105943</v>
      </c>
      <c r="K4336">
        <v>6.1</v>
      </c>
      <c r="L4336" t="s">
        <v>24161</v>
      </c>
      <c r="M4336" t="s">
        <v>24161</v>
      </c>
      <c r="N4336" t="s">
        <v>20915</v>
      </c>
      <c r="O4336">
        <v>102</v>
      </c>
      <c r="P4336" t="s">
        <v>5326</v>
      </c>
      <c r="Q4336">
        <v>563</v>
      </c>
      <c r="R4336" t="s">
        <v>20916</v>
      </c>
      <c r="S4336">
        <v>485</v>
      </c>
      <c r="T4336" t="s">
        <v>17017</v>
      </c>
      <c r="U4336">
        <v>360</v>
      </c>
      <c r="V4336">
        <v>212</v>
      </c>
      <c r="W4336">
        <v>2628</v>
      </c>
      <c r="X4336">
        <v>0</v>
      </c>
      <c r="Y4336">
        <v>1351</v>
      </c>
      <c r="Z4336">
        <v>14</v>
      </c>
      <c r="AA4336">
        <v>11</v>
      </c>
      <c r="AB4336" t="s">
        <v>20919</v>
      </c>
    </row>
    <row r="4337" spans="1:28" x14ac:dyDescent="0.3">
      <c r="A4337" s="4" t="s">
        <v>20921</v>
      </c>
      <c r="B4337" t="s">
        <v>67</v>
      </c>
      <c r="C4337" t="s">
        <v>68</v>
      </c>
      <c r="D4337" t="s">
        <v>58</v>
      </c>
      <c r="E4337">
        <v>2005</v>
      </c>
      <c r="F4337">
        <v>108</v>
      </c>
      <c r="G4337" t="s">
        <v>7829</v>
      </c>
      <c r="H4337" t="s">
        <v>20923</v>
      </c>
      <c r="I4337" s="4">
        <v>1500000</v>
      </c>
      <c r="J4337" s="4" t="s">
        <v>24161</v>
      </c>
      <c r="K4337">
        <v>6</v>
      </c>
      <c r="L4337">
        <v>1.85</v>
      </c>
      <c r="M4337" t="s">
        <v>612</v>
      </c>
      <c r="N4337" t="s">
        <v>14300</v>
      </c>
      <c r="O4337">
        <v>60</v>
      </c>
      <c r="P4337" t="s">
        <v>930</v>
      </c>
      <c r="Q4337">
        <v>826</v>
      </c>
      <c r="R4337" t="s">
        <v>20920</v>
      </c>
      <c r="S4337">
        <v>189</v>
      </c>
      <c r="T4337" t="s">
        <v>20922</v>
      </c>
      <c r="U4337">
        <v>121</v>
      </c>
      <c r="V4337">
        <v>216</v>
      </c>
      <c r="W4337">
        <v>1240</v>
      </c>
      <c r="X4337">
        <v>0</v>
      </c>
      <c r="Y4337">
        <v>1134</v>
      </c>
      <c r="Z4337">
        <v>39</v>
      </c>
      <c r="AA4337">
        <v>26</v>
      </c>
      <c r="AB4337" t="s">
        <v>20924</v>
      </c>
    </row>
    <row r="4338" spans="1:28" x14ac:dyDescent="0.3">
      <c r="A4338" s="4" t="s">
        <v>20927</v>
      </c>
      <c r="B4338" t="s">
        <v>67</v>
      </c>
      <c r="C4338" t="s">
        <v>68</v>
      </c>
      <c r="D4338" t="s">
        <v>58</v>
      </c>
      <c r="E4338">
        <v>2010</v>
      </c>
      <c r="F4338">
        <v>124</v>
      </c>
      <c r="G4338" t="s">
        <v>3409</v>
      </c>
      <c r="H4338" t="s">
        <v>20929</v>
      </c>
      <c r="I4338" s="4">
        <v>1700000</v>
      </c>
      <c r="J4338" s="4">
        <v>183490</v>
      </c>
      <c r="K4338">
        <v>5.8</v>
      </c>
      <c r="L4338" t="s">
        <v>24161</v>
      </c>
      <c r="M4338" t="s">
        <v>612</v>
      </c>
      <c r="N4338" t="s">
        <v>15850</v>
      </c>
      <c r="O4338">
        <v>407</v>
      </c>
      <c r="P4338" t="s">
        <v>20926</v>
      </c>
      <c r="Q4338">
        <v>38</v>
      </c>
      <c r="R4338" t="s">
        <v>20925</v>
      </c>
      <c r="S4338">
        <v>8</v>
      </c>
      <c r="T4338" t="s">
        <v>20928</v>
      </c>
      <c r="U4338">
        <v>7</v>
      </c>
      <c r="V4338">
        <v>594</v>
      </c>
      <c r="W4338">
        <v>60</v>
      </c>
      <c r="X4338">
        <v>0</v>
      </c>
      <c r="Y4338">
        <v>463</v>
      </c>
      <c r="Z4338">
        <v>35</v>
      </c>
      <c r="AA4338">
        <v>8</v>
      </c>
      <c r="AB4338" t="s">
        <v>20930</v>
      </c>
    </row>
    <row r="4339" spans="1:28" x14ac:dyDescent="0.3">
      <c r="A4339" s="4" t="s">
        <v>20933</v>
      </c>
      <c r="B4339" t="s">
        <v>67</v>
      </c>
      <c r="C4339" t="s">
        <v>295</v>
      </c>
      <c r="D4339" t="s">
        <v>58</v>
      </c>
      <c r="E4339">
        <v>2008</v>
      </c>
      <c r="F4339">
        <v>95</v>
      </c>
      <c r="G4339" t="s">
        <v>7400</v>
      </c>
      <c r="H4339" t="s">
        <v>20935</v>
      </c>
      <c r="I4339" s="4">
        <v>1500000</v>
      </c>
      <c r="J4339" s="4">
        <v>3478</v>
      </c>
      <c r="K4339">
        <v>6.7</v>
      </c>
      <c r="L4339">
        <v>2.35</v>
      </c>
      <c r="M4339" t="s">
        <v>4835</v>
      </c>
      <c r="N4339" t="s">
        <v>20931</v>
      </c>
      <c r="O4339">
        <v>49</v>
      </c>
      <c r="P4339" t="s">
        <v>1080</v>
      </c>
      <c r="Q4339">
        <v>413</v>
      </c>
      <c r="R4339" t="s">
        <v>20932</v>
      </c>
      <c r="S4339">
        <v>98</v>
      </c>
      <c r="T4339" t="s">
        <v>20934</v>
      </c>
      <c r="U4339">
        <v>57</v>
      </c>
      <c r="V4339">
        <v>0</v>
      </c>
      <c r="W4339">
        <v>721</v>
      </c>
      <c r="X4339">
        <v>0</v>
      </c>
      <c r="Y4339">
        <v>22212</v>
      </c>
      <c r="Z4339">
        <v>178</v>
      </c>
      <c r="AA4339">
        <v>142</v>
      </c>
      <c r="AB4339" t="s">
        <v>20936</v>
      </c>
    </row>
    <row r="4340" spans="1:28" x14ac:dyDescent="0.3">
      <c r="A4340" s="4" t="s">
        <v>20938</v>
      </c>
      <c r="B4340" t="s">
        <v>67</v>
      </c>
      <c r="C4340" t="s">
        <v>68</v>
      </c>
      <c r="D4340" t="s">
        <v>58</v>
      </c>
      <c r="E4340">
        <v>2008</v>
      </c>
      <c r="F4340">
        <v>90</v>
      </c>
      <c r="G4340" t="s">
        <v>19</v>
      </c>
      <c r="H4340" t="s">
        <v>20939</v>
      </c>
      <c r="I4340" s="4">
        <v>2000000</v>
      </c>
      <c r="J4340" s="4">
        <v>52166</v>
      </c>
      <c r="K4340">
        <v>6.7</v>
      </c>
      <c r="L4340">
        <v>2.35</v>
      </c>
      <c r="M4340" t="s">
        <v>612</v>
      </c>
      <c r="N4340" t="s">
        <v>20937</v>
      </c>
      <c r="O4340">
        <v>7</v>
      </c>
      <c r="P4340" t="s">
        <v>543</v>
      </c>
      <c r="Q4340">
        <v>87000</v>
      </c>
      <c r="R4340" t="s">
        <v>8081</v>
      </c>
      <c r="S4340">
        <v>781</v>
      </c>
      <c r="T4340" t="s">
        <v>9359</v>
      </c>
      <c r="U4340">
        <v>711</v>
      </c>
      <c r="V4340">
        <v>371</v>
      </c>
      <c r="W4340">
        <v>89263</v>
      </c>
      <c r="X4340">
        <v>3</v>
      </c>
      <c r="Y4340">
        <v>2792</v>
      </c>
      <c r="Z4340">
        <v>46</v>
      </c>
      <c r="AA4340">
        <v>22</v>
      </c>
      <c r="AB4340" t="s">
        <v>20940</v>
      </c>
    </row>
    <row r="4341" spans="1:28" x14ac:dyDescent="0.3">
      <c r="A4341" s="4" t="s">
        <v>20942</v>
      </c>
      <c r="B4341" t="s">
        <v>67</v>
      </c>
      <c r="C4341" t="s">
        <v>68</v>
      </c>
      <c r="D4341" t="s">
        <v>58</v>
      </c>
      <c r="E4341">
        <v>2015</v>
      </c>
      <c r="F4341">
        <v>93</v>
      </c>
      <c r="G4341" t="s">
        <v>1437</v>
      </c>
      <c r="H4341" t="s">
        <v>24161</v>
      </c>
      <c r="I4341" s="4">
        <v>1500000</v>
      </c>
      <c r="J4341" s="4" t="s">
        <v>24161</v>
      </c>
      <c r="K4341">
        <v>7.6</v>
      </c>
      <c r="L4341" t="s">
        <v>24161</v>
      </c>
      <c r="M4341" t="s">
        <v>24161</v>
      </c>
      <c r="N4341" t="s">
        <v>20941</v>
      </c>
      <c r="O4341">
        <v>228</v>
      </c>
      <c r="P4341" t="s">
        <v>12524</v>
      </c>
      <c r="Q4341">
        <v>310</v>
      </c>
      <c r="R4341" t="s">
        <v>20941</v>
      </c>
      <c r="S4341">
        <v>228</v>
      </c>
      <c r="T4341" t="s">
        <v>20943</v>
      </c>
      <c r="U4341">
        <v>134</v>
      </c>
      <c r="V4341">
        <v>132</v>
      </c>
      <c r="W4341">
        <v>771</v>
      </c>
      <c r="X4341">
        <v>1</v>
      </c>
      <c r="Y4341">
        <v>7</v>
      </c>
      <c r="Z4341" t="s">
        <v>24161</v>
      </c>
      <c r="AA4341" t="s">
        <v>24161</v>
      </c>
      <c r="AB4341" t="s">
        <v>20944</v>
      </c>
    </row>
    <row r="4342" spans="1:28" x14ac:dyDescent="0.3">
      <c r="A4342" s="4" t="s">
        <v>20945</v>
      </c>
      <c r="B4342" t="s">
        <v>67</v>
      </c>
      <c r="C4342" t="s">
        <v>68</v>
      </c>
      <c r="D4342" t="s">
        <v>58</v>
      </c>
      <c r="E4342">
        <v>2012</v>
      </c>
      <c r="F4342">
        <v>101</v>
      </c>
      <c r="G4342" t="s">
        <v>921</v>
      </c>
      <c r="H4342" t="s">
        <v>20946</v>
      </c>
      <c r="I4342" s="4">
        <v>2500000</v>
      </c>
      <c r="J4342" s="4">
        <v>1163508</v>
      </c>
      <c r="K4342">
        <v>5.0999999999999996</v>
      </c>
      <c r="L4342">
        <v>2.35</v>
      </c>
      <c r="M4342" t="s">
        <v>612</v>
      </c>
      <c r="N4342" t="s">
        <v>12786</v>
      </c>
      <c r="O4342">
        <v>0</v>
      </c>
      <c r="P4342" t="s">
        <v>14022</v>
      </c>
      <c r="Q4342">
        <v>1000</v>
      </c>
      <c r="R4342" t="s">
        <v>14681</v>
      </c>
      <c r="S4342">
        <v>725</v>
      </c>
      <c r="T4342" t="s">
        <v>17152</v>
      </c>
      <c r="U4342">
        <v>721</v>
      </c>
      <c r="V4342">
        <v>15000</v>
      </c>
      <c r="W4342">
        <v>5158</v>
      </c>
      <c r="X4342">
        <v>1</v>
      </c>
      <c r="Y4342">
        <v>20376</v>
      </c>
      <c r="Z4342">
        <v>234</v>
      </c>
      <c r="AA4342">
        <v>166</v>
      </c>
      <c r="AB4342" t="s">
        <v>20947</v>
      </c>
    </row>
    <row r="4343" spans="1:28" x14ac:dyDescent="0.3">
      <c r="A4343" s="4" t="s">
        <v>20951</v>
      </c>
      <c r="B4343" t="s">
        <v>67</v>
      </c>
      <c r="C4343" t="s">
        <v>206</v>
      </c>
      <c r="D4343" t="s">
        <v>58</v>
      </c>
      <c r="E4343">
        <v>2014</v>
      </c>
      <c r="F4343">
        <v>107</v>
      </c>
      <c r="G4343" t="s">
        <v>18571</v>
      </c>
      <c r="H4343" t="s">
        <v>20953</v>
      </c>
      <c r="I4343" s="4">
        <v>350000</v>
      </c>
      <c r="J4343" s="4" t="s">
        <v>24161</v>
      </c>
      <c r="K4343">
        <v>6.8</v>
      </c>
      <c r="L4343">
        <v>2.35</v>
      </c>
      <c r="M4343" t="s">
        <v>4835</v>
      </c>
      <c r="N4343" t="s">
        <v>20948</v>
      </c>
      <c r="O4343">
        <v>3</v>
      </c>
      <c r="P4343" t="s">
        <v>20950</v>
      </c>
      <c r="Q4343">
        <v>61</v>
      </c>
      <c r="R4343" t="s">
        <v>20949</v>
      </c>
      <c r="S4343">
        <v>46</v>
      </c>
      <c r="T4343" t="s">
        <v>20952</v>
      </c>
      <c r="U4343">
        <v>28</v>
      </c>
      <c r="V4343">
        <v>10000</v>
      </c>
      <c r="W4343">
        <v>165</v>
      </c>
      <c r="X4343">
        <v>3</v>
      </c>
      <c r="Y4343">
        <v>23323</v>
      </c>
      <c r="Z4343">
        <v>166</v>
      </c>
      <c r="AA4343">
        <v>83</v>
      </c>
      <c r="AB4343" t="s">
        <v>20954</v>
      </c>
    </row>
    <row r="4344" spans="1:28" x14ac:dyDescent="0.3">
      <c r="A4344" s="4" t="s">
        <v>20958</v>
      </c>
      <c r="B4344" t="s">
        <v>67</v>
      </c>
      <c r="C4344" t="s">
        <v>68</v>
      </c>
      <c r="D4344" t="s">
        <v>58</v>
      </c>
      <c r="E4344">
        <v>2005</v>
      </c>
      <c r="F4344">
        <v>20</v>
      </c>
      <c r="G4344" t="s">
        <v>18</v>
      </c>
      <c r="H4344" t="s">
        <v>20960</v>
      </c>
      <c r="I4344" s="4">
        <v>1500000</v>
      </c>
      <c r="J4344" s="4" t="s">
        <v>24161</v>
      </c>
      <c r="K4344">
        <v>6.8</v>
      </c>
      <c r="L4344">
        <v>1.85</v>
      </c>
      <c r="M4344" t="s">
        <v>4835</v>
      </c>
      <c r="N4344" t="s">
        <v>20955</v>
      </c>
      <c r="O4344">
        <v>21</v>
      </c>
      <c r="P4344" t="s">
        <v>20957</v>
      </c>
      <c r="Q4344">
        <v>0</v>
      </c>
      <c r="R4344" t="s">
        <v>20956</v>
      </c>
      <c r="S4344">
        <v>0</v>
      </c>
      <c r="T4344" t="s">
        <v>20959</v>
      </c>
      <c r="U4344">
        <v>0</v>
      </c>
      <c r="V4344">
        <v>0</v>
      </c>
      <c r="W4344">
        <v>0</v>
      </c>
      <c r="X4344">
        <v>0</v>
      </c>
      <c r="Y4344">
        <v>4120</v>
      </c>
      <c r="Z4344">
        <v>56</v>
      </c>
      <c r="AA4344">
        <v>70</v>
      </c>
      <c r="AB4344" t="s">
        <v>20961</v>
      </c>
    </row>
    <row r="4345" spans="1:28" x14ac:dyDescent="0.3">
      <c r="A4345" s="4" t="s">
        <v>20965</v>
      </c>
      <c r="B4345" t="s">
        <v>67</v>
      </c>
      <c r="C4345" t="s">
        <v>295</v>
      </c>
      <c r="D4345" t="s">
        <v>58</v>
      </c>
      <c r="E4345">
        <v>2005</v>
      </c>
      <c r="F4345">
        <v>87</v>
      </c>
      <c r="G4345" t="s">
        <v>714</v>
      </c>
      <c r="H4345" t="s">
        <v>20967</v>
      </c>
      <c r="I4345" s="4">
        <v>1500000</v>
      </c>
      <c r="J4345" s="4" t="s">
        <v>24161</v>
      </c>
      <c r="K4345">
        <v>6.8</v>
      </c>
      <c r="L4345" t="s">
        <v>24161</v>
      </c>
      <c r="M4345" t="s">
        <v>24161</v>
      </c>
      <c r="N4345" t="s">
        <v>20962</v>
      </c>
      <c r="O4345">
        <v>0</v>
      </c>
      <c r="P4345" t="s">
        <v>20964</v>
      </c>
      <c r="Q4345">
        <v>199</v>
      </c>
      <c r="R4345" t="s">
        <v>20963</v>
      </c>
      <c r="S4345">
        <v>134</v>
      </c>
      <c r="T4345" t="s">
        <v>20966</v>
      </c>
      <c r="U4345">
        <v>108</v>
      </c>
      <c r="V4345">
        <v>193</v>
      </c>
      <c r="W4345">
        <v>596</v>
      </c>
      <c r="X4345">
        <v>2</v>
      </c>
      <c r="Y4345">
        <v>1232</v>
      </c>
      <c r="Z4345">
        <v>16</v>
      </c>
      <c r="AA4345">
        <v>10</v>
      </c>
      <c r="AB4345" t="s">
        <v>20968</v>
      </c>
    </row>
    <row r="4346" spans="1:28" x14ac:dyDescent="0.3">
      <c r="A4346" s="4" t="s">
        <v>20970</v>
      </c>
      <c r="B4346" t="s">
        <v>67</v>
      </c>
      <c r="C4346" t="s">
        <v>68</v>
      </c>
      <c r="D4346" t="s">
        <v>24161</v>
      </c>
      <c r="E4346">
        <v>2013</v>
      </c>
      <c r="F4346">
        <v>98</v>
      </c>
      <c r="G4346" t="s">
        <v>2545</v>
      </c>
      <c r="H4346" t="s">
        <v>24161</v>
      </c>
      <c r="I4346" s="4">
        <v>1500000</v>
      </c>
      <c r="J4346" s="4" t="s">
        <v>24161</v>
      </c>
      <c r="K4346">
        <v>6.3</v>
      </c>
      <c r="L4346">
        <v>1.89</v>
      </c>
      <c r="M4346" t="s">
        <v>612</v>
      </c>
      <c r="N4346" t="s">
        <v>20969</v>
      </c>
      <c r="O4346">
        <v>11</v>
      </c>
      <c r="P4346" t="s">
        <v>1674</v>
      </c>
      <c r="Q4346">
        <v>979</v>
      </c>
      <c r="R4346" t="s">
        <v>2541</v>
      </c>
      <c r="S4346">
        <v>975</v>
      </c>
      <c r="T4346" t="s">
        <v>7652</v>
      </c>
      <c r="U4346">
        <v>636</v>
      </c>
      <c r="V4346">
        <v>283</v>
      </c>
      <c r="W4346">
        <v>4036</v>
      </c>
      <c r="X4346">
        <v>2</v>
      </c>
      <c r="Y4346">
        <v>291</v>
      </c>
      <c r="Z4346">
        <v>9</v>
      </c>
      <c r="AA4346">
        <v>7</v>
      </c>
      <c r="AB4346" t="s">
        <v>20971</v>
      </c>
    </row>
    <row r="4347" spans="1:28" x14ac:dyDescent="0.3">
      <c r="A4347" s="4" t="s">
        <v>20975</v>
      </c>
      <c r="B4347" t="s">
        <v>67</v>
      </c>
      <c r="C4347" t="s">
        <v>8806</v>
      </c>
      <c r="D4347" t="s">
        <v>58</v>
      </c>
      <c r="E4347">
        <v>2014</v>
      </c>
      <c r="F4347">
        <v>112</v>
      </c>
      <c r="G4347" t="s">
        <v>2545</v>
      </c>
      <c r="H4347" t="s">
        <v>24161</v>
      </c>
      <c r="I4347" s="4">
        <v>5000000</v>
      </c>
      <c r="J4347" s="4" t="s">
        <v>24161</v>
      </c>
      <c r="K4347">
        <v>7.1</v>
      </c>
      <c r="L4347">
        <v>2.35</v>
      </c>
      <c r="M4347" t="s">
        <v>4835</v>
      </c>
      <c r="N4347" t="s">
        <v>20972</v>
      </c>
      <c r="O4347">
        <v>34</v>
      </c>
      <c r="P4347" t="s">
        <v>20974</v>
      </c>
      <c r="Q4347">
        <v>129</v>
      </c>
      <c r="R4347" t="s">
        <v>20973</v>
      </c>
      <c r="S4347">
        <v>98</v>
      </c>
      <c r="T4347" t="s">
        <v>20976</v>
      </c>
      <c r="U4347">
        <v>71</v>
      </c>
      <c r="V4347">
        <v>0</v>
      </c>
      <c r="W4347">
        <v>588</v>
      </c>
      <c r="X4347">
        <v>2</v>
      </c>
      <c r="Y4347">
        <v>2841</v>
      </c>
      <c r="Z4347">
        <v>18</v>
      </c>
      <c r="AA4347">
        <v>13</v>
      </c>
      <c r="AB4347" t="s">
        <v>20977</v>
      </c>
    </row>
    <row r="4348" spans="1:28" x14ac:dyDescent="0.3">
      <c r="A4348" s="4" t="s">
        <v>20981</v>
      </c>
      <c r="B4348" t="s">
        <v>67</v>
      </c>
      <c r="C4348" t="s">
        <v>295</v>
      </c>
      <c r="D4348" t="s">
        <v>58</v>
      </c>
      <c r="E4348">
        <v>2014</v>
      </c>
      <c r="F4348">
        <v>82</v>
      </c>
      <c r="G4348" t="s">
        <v>12300</v>
      </c>
      <c r="H4348" t="s">
        <v>24161</v>
      </c>
      <c r="I4348" s="4">
        <v>1500000</v>
      </c>
      <c r="J4348" s="4" t="s">
        <v>24161</v>
      </c>
      <c r="K4348">
        <v>2.8</v>
      </c>
      <c r="L4348" t="s">
        <v>24161</v>
      </c>
      <c r="M4348" t="s">
        <v>24161</v>
      </c>
      <c r="N4348" t="s">
        <v>20978</v>
      </c>
      <c r="O4348">
        <v>65</v>
      </c>
      <c r="P4348" t="s">
        <v>20980</v>
      </c>
      <c r="Q4348">
        <v>341</v>
      </c>
      <c r="R4348" t="s">
        <v>20979</v>
      </c>
      <c r="S4348">
        <v>265</v>
      </c>
      <c r="T4348" t="s">
        <v>20982</v>
      </c>
      <c r="U4348">
        <v>146</v>
      </c>
      <c r="V4348">
        <v>236</v>
      </c>
      <c r="W4348">
        <v>967</v>
      </c>
      <c r="X4348">
        <v>0</v>
      </c>
      <c r="Y4348">
        <v>459</v>
      </c>
      <c r="Z4348">
        <v>4</v>
      </c>
      <c r="AA4348">
        <v>10</v>
      </c>
      <c r="AB4348" t="s">
        <v>20983</v>
      </c>
    </row>
    <row r="4349" spans="1:28" x14ac:dyDescent="0.3">
      <c r="A4349" s="4" t="s">
        <v>20985</v>
      </c>
      <c r="B4349" t="s">
        <v>67</v>
      </c>
      <c r="C4349" t="s">
        <v>68</v>
      </c>
      <c r="D4349" t="s">
        <v>58</v>
      </c>
      <c r="E4349">
        <v>2015</v>
      </c>
      <c r="F4349">
        <v>102</v>
      </c>
      <c r="G4349" t="s">
        <v>3942</v>
      </c>
      <c r="H4349" t="s">
        <v>20986</v>
      </c>
      <c r="I4349" s="4">
        <v>2000000</v>
      </c>
      <c r="J4349" s="4" t="s">
        <v>24161</v>
      </c>
      <c r="K4349">
        <v>8.1999999999999993</v>
      </c>
      <c r="L4349">
        <v>1.85</v>
      </c>
      <c r="M4349" t="s">
        <v>69</v>
      </c>
      <c r="N4349" t="s">
        <v>20984</v>
      </c>
      <c r="O4349">
        <v>5</v>
      </c>
      <c r="P4349" t="s">
        <v>13625</v>
      </c>
      <c r="Q4349">
        <v>3000</v>
      </c>
      <c r="R4349" t="s">
        <v>1861</v>
      </c>
      <c r="S4349">
        <v>660</v>
      </c>
      <c r="T4349" t="s">
        <v>6816</v>
      </c>
      <c r="U4349">
        <v>259</v>
      </c>
      <c r="V4349">
        <v>232</v>
      </c>
      <c r="W4349">
        <v>4320</v>
      </c>
      <c r="X4349" t="s">
        <v>24161</v>
      </c>
      <c r="Y4349">
        <v>108</v>
      </c>
      <c r="Z4349" t="s">
        <v>24161</v>
      </c>
      <c r="AA4349">
        <v>1</v>
      </c>
      <c r="AB4349" t="s">
        <v>20987</v>
      </c>
    </row>
    <row r="4350" spans="1:28" x14ac:dyDescent="0.3">
      <c r="A4350" s="4" t="s">
        <v>20990</v>
      </c>
      <c r="B4350" t="s">
        <v>67</v>
      </c>
      <c r="C4350" t="s">
        <v>68</v>
      </c>
      <c r="D4350" t="s">
        <v>58</v>
      </c>
      <c r="E4350">
        <v>2015</v>
      </c>
      <c r="F4350">
        <v>97</v>
      </c>
      <c r="G4350" t="s">
        <v>361</v>
      </c>
      <c r="H4350" t="s">
        <v>24161</v>
      </c>
      <c r="I4350" s="4">
        <v>1500000</v>
      </c>
      <c r="J4350" s="4" t="s">
        <v>24161</v>
      </c>
      <c r="K4350">
        <v>3.1</v>
      </c>
      <c r="L4350">
        <v>2.35</v>
      </c>
      <c r="M4350" t="s">
        <v>24161</v>
      </c>
      <c r="N4350" t="s">
        <v>20988</v>
      </c>
      <c r="O4350">
        <v>764</v>
      </c>
      <c r="P4350" t="s">
        <v>20989</v>
      </c>
      <c r="Q4350">
        <v>835</v>
      </c>
      <c r="R4350" t="s">
        <v>9627</v>
      </c>
      <c r="S4350">
        <v>522</v>
      </c>
      <c r="T4350" t="s">
        <v>9968</v>
      </c>
      <c r="U4350">
        <v>492</v>
      </c>
      <c r="V4350">
        <v>402</v>
      </c>
      <c r="W4350">
        <v>2882</v>
      </c>
      <c r="X4350">
        <v>3</v>
      </c>
      <c r="Y4350">
        <v>735</v>
      </c>
      <c r="Z4350">
        <v>6</v>
      </c>
      <c r="AA4350">
        <v>18</v>
      </c>
      <c r="AB4350" t="s">
        <v>20991</v>
      </c>
    </row>
    <row r="4351" spans="1:28" x14ac:dyDescent="0.3">
      <c r="A4351" s="4" t="s">
        <v>20994</v>
      </c>
      <c r="B4351" t="s">
        <v>67</v>
      </c>
      <c r="C4351" t="s">
        <v>68</v>
      </c>
      <c r="D4351" t="s">
        <v>58</v>
      </c>
      <c r="E4351">
        <v>2015</v>
      </c>
      <c r="F4351">
        <v>101</v>
      </c>
      <c r="G4351" t="s">
        <v>6131</v>
      </c>
      <c r="H4351" t="s">
        <v>20996</v>
      </c>
      <c r="I4351" s="4">
        <v>1500000</v>
      </c>
      <c r="J4351" s="4" t="s">
        <v>24161</v>
      </c>
      <c r="K4351">
        <v>3.3</v>
      </c>
      <c r="L4351" t="s">
        <v>24161</v>
      </c>
      <c r="M4351" t="s">
        <v>4835</v>
      </c>
      <c r="N4351" t="s">
        <v>20992</v>
      </c>
      <c r="O4351">
        <v>37</v>
      </c>
      <c r="P4351" t="s">
        <v>3974</v>
      </c>
      <c r="Q4351">
        <v>501</v>
      </c>
      <c r="R4351" t="s">
        <v>20993</v>
      </c>
      <c r="S4351">
        <v>418</v>
      </c>
      <c r="T4351" t="s">
        <v>20995</v>
      </c>
      <c r="U4351">
        <v>56</v>
      </c>
      <c r="V4351">
        <v>750</v>
      </c>
      <c r="W4351">
        <v>1044</v>
      </c>
      <c r="X4351">
        <v>1</v>
      </c>
      <c r="Y4351">
        <v>1547</v>
      </c>
      <c r="Z4351">
        <v>35</v>
      </c>
      <c r="AA4351">
        <v>42</v>
      </c>
      <c r="AB4351" t="s">
        <v>20997</v>
      </c>
    </row>
    <row r="4352" spans="1:28" x14ac:dyDescent="0.3">
      <c r="A4352" s="4" t="s">
        <v>20999</v>
      </c>
      <c r="B4352" t="s">
        <v>67</v>
      </c>
      <c r="C4352" t="s">
        <v>68</v>
      </c>
      <c r="D4352" t="s">
        <v>58</v>
      </c>
      <c r="E4352">
        <v>2015</v>
      </c>
      <c r="F4352">
        <v>93</v>
      </c>
      <c r="G4352" t="s">
        <v>4909</v>
      </c>
      <c r="H4352" t="s">
        <v>21001</v>
      </c>
      <c r="I4352" s="4">
        <v>2000000</v>
      </c>
      <c r="J4352" s="4" t="s">
        <v>24161</v>
      </c>
      <c r="K4352">
        <v>3.6</v>
      </c>
      <c r="L4352" t="s">
        <v>24161</v>
      </c>
      <c r="M4352" t="s">
        <v>612</v>
      </c>
      <c r="N4352" t="s">
        <v>20998</v>
      </c>
      <c r="O4352">
        <v>9</v>
      </c>
      <c r="P4352" t="s">
        <v>6460</v>
      </c>
      <c r="Q4352">
        <v>708</v>
      </c>
      <c r="R4352" t="s">
        <v>14734</v>
      </c>
      <c r="S4352">
        <v>571</v>
      </c>
      <c r="T4352" t="s">
        <v>21000</v>
      </c>
      <c r="U4352">
        <v>485</v>
      </c>
      <c r="V4352">
        <v>135</v>
      </c>
      <c r="W4352">
        <v>2870</v>
      </c>
      <c r="X4352" t="s">
        <v>24161</v>
      </c>
      <c r="Y4352">
        <v>133</v>
      </c>
      <c r="Z4352">
        <v>27</v>
      </c>
      <c r="AA4352">
        <v>2</v>
      </c>
      <c r="AB4352" t="s">
        <v>21002</v>
      </c>
    </row>
    <row r="4353" spans="1:28" x14ac:dyDescent="0.3">
      <c r="A4353" s="4" t="s">
        <v>21006</v>
      </c>
      <c r="B4353" t="s">
        <v>67</v>
      </c>
      <c r="C4353" t="s">
        <v>68</v>
      </c>
      <c r="D4353" t="s">
        <v>58</v>
      </c>
      <c r="E4353">
        <v>1937</v>
      </c>
      <c r="F4353">
        <v>83</v>
      </c>
      <c r="G4353" t="s">
        <v>6029</v>
      </c>
      <c r="H4353" t="s">
        <v>21008</v>
      </c>
      <c r="I4353" s="4">
        <v>2000000</v>
      </c>
      <c r="J4353" s="4">
        <v>184925485</v>
      </c>
      <c r="K4353">
        <v>7.7</v>
      </c>
      <c r="L4353">
        <v>1.37</v>
      </c>
      <c r="M4353" t="s">
        <v>6035</v>
      </c>
      <c r="N4353" t="s">
        <v>21003</v>
      </c>
      <c r="O4353">
        <v>0</v>
      </c>
      <c r="P4353" t="s">
        <v>21005</v>
      </c>
      <c r="Q4353">
        <v>82</v>
      </c>
      <c r="R4353" t="s">
        <v>21004</v>
      </c>
      <c r="S4353">
        <v>47</v>
      </c>
      <c r="T4353" t="s">
        <v>21007</v>
      </c>
      <c r="U4353">
        <v>31</v>
      </c>
      <c r="V4353">
        <v>0</v>
      </c>
      <c r="W4353">
        <v>229</v>
      </c>
      <c r="X4353">
        <v>1</v>
      </c>
      <c r="Y4353">
        <v>133348</v>
      </c>
      <c r="Z4353">
        <v>145</v>
      </c>
      <c r="AA4353">
        <v>204</v>
      </c>
      <c r="AB4353" t="s">
        <v>21009</v>
      </c>
    </row>
    <row r="4354" spans="1:28" x14ac:dyDescent="0.3">
      <c r="A4354" s="4" t="s">
        <v>21012</v>
      </c>
      <c r="B4354" t="s">
        <v>2794</v>
      </c>
      <c r="C4354" t="s">
        <v>18858</v>
      </c>
      <c r="D4354" t="s">
        <v>58</v>
      </c>
      <c r="E4354">
        <v>2004</v>
      </c>
      <c r="F4354">
        <v>106</v>
      </c>
      <c r="G4354" t="s">
        <v>19</v>
      </c>
      <c r="H4354" t="s">
        <v>21014</v>
      </c>
      <c r="I4354" s="4">
        <v>1400000</v>
      </c>
      <c r="J4354" s="4">
        <v>304124</v>
      </c>
      <c r="K4354">
        <v>6.7</v>
      </c>
      <c r="L4354">
        <v>1.85</v>
      </c>
      <c r="M4354" t="s">
        <v>612</v>
      </c>
      <c r="N4354" t="s">
        <v>21010</v>
      </c>
      <c r="O4354">
        <v>33</v>
      </c>
      <c r="P4354" t="s">
        <v>18179</v>
      </c>
      <c r="Q4354">
        <v>341</v>
      </c>
      <c r="R4354" t="s">
        <v>21011</v>
      </c>
      <c r="S4354">
        <v>5</v>
      </c>
      <c r="T4354" t="s">
        <v>21013</v>
      </c>
      <c r="U4354">
        <v>3</v>
      </c>
      <c r="V4354">
        <v>57</v>
      </c>
      <c r="W4354">
        <v>358</v>
      </c>
      <c r="X4354">
        <v>0</v>
      </c>
      <c r="Y4354">
        <v>2720</v>
      </c>
      <c r="Z4354">
        <v>78</v>
      </c>
      <c r="AA4354">
        <v>37</v>
      </c>
      <c r="AB4354" t="s">
        <v>21015</v>
      </c>
    </row>
    <row r="4355" spans="1:28" x14ac:dyDescent="0.3">
      <c r="A4355" s="4" t="s">
        <v>21018</v>
      </c>
      <c r="B4355" t="s">
        <v>67</v>
      </c>
      <c r="C4355" t="s">
        <v>86</v>
      </c>
      <c r="D4355" t="s">
        <v>58</v>
      </c>
      <c r="E4355">
        <v>1968</v>
      </c>
      <c r="F4355">
        <v>113</v>
      </c>
      <c r="G4355" t="s">
        <v>24</v>
      </c>
      <c r="H4355" t="s">
        <v>21019</v>
      </c>
      <c r="I4355" s="4">
        <v>1455000</v>
      </c>
      <c r="J4355" s="4" t="s">
        <v>24161</v>
      </c>
      <c r="K4355">
        <v>5.5</v>
      </c>
      <c r="L4355">
        <v>2.35</v>
      </c>
      <c r="M4355" t="s">
        <v>122</v>
      </c>
      <c r="N4355" t="s">
        <v>21016</v>
      </c>
      <c r="O4355">
        <v>74</v>
      </c>
      <c r="P4355" t="s">
        <v>21017</v>
      </c>
      <c r="Q4355">
        <v>984</v>
      </c>
      <c r="R4355" t="s">
        <v>17772</v>
      </c>
      <c r="S4355">
        <v>423</v>
      </c>
      <c r="T4355" t="s">
        <v>19074</v>
      </c>
      <c r="U4355">
        <v>387</v>
      </c>
      <c r="V4355">
        <v>209</v>
      </c>
      <c r="W4355">
        <v>2140</v>
      </c>
      <c r="X4355">
        <v>2</v>
      </c>
      <c r="Y4355">
        <v>1978</v>
      </c>
      <c r="Z4355">
        <v>10</v>
      </c>
      <c r="AA4355">
        <v>41</v>
      </c>
      <c r="AB4355" t="s">
        <v>21020</v>
      </c>
    </row>
    <row r="4356" spans="1:28" x14ac:dyDescent="0.3">
      <c r="A4356" s="4" t="s">
        <v>21024</v>
      </c>
      <c r="B4356" t="s">
        <v>67</v>
      </c>
      <c r="C4356" t="s">
        <v>86</v>
      </c>
      <c r="D4356" t="s">
        <v>58</v>
      </c>
      <c r="E4356">
        <v>2004</v>
      </c>
      <c r="F4356">
        <v>94</v>
      </c>
      <c r="G4356" t="s">
        <v>21023</v>
      </c>
      <c r="H4356" t="s">
        <v>21026</v>
      </c>
      <c r="I4356" s="4">
        <v>1400000</v>
      </c>
      <c r="J4356" s="4">
        <v>36830</v>
      </c>
      <c r="K4356">
        <v>6.6</v>
      </c>
      <c r="L4356">
        <v>1.85</v>
      </c>
      <c r="M4356" t="s">
        <v>69</v>
      </c>
      <c r="N4356" t="s">
        <v>21021</v>
      </c>
      <c r="O4356">
        <v>87</v>
      </c>
      <c r="P4356" t="s">
        <v>21021</v>
      </c>
      <c r="Q4356">
        <v>87</v>
      </c>
      <c r="R4356" t="s">
        <v>21022</v>
      </c>
      <c r="S4356">
        <v>70</v>
      </c>
      <c r="T4356" t="s">
        <v>21025</v>
      </c>
      <c r="U4356">
        <v>37</v>
      </c>
      <c r="V4356">
        <v>400</v>
      </c>
      <c r="W4356">
        <v>256</v>
      </c>
      <c r="X4356">
        <v>0</v>
      </c>
      <c r="Y4356">
        <v>3291</v>
      </c>
      <c r="Z4356">
        <v>60</v>
      </c>
      <c r="AA4356">
        <v>63</v>
      </c>
      <c r="AB4356" t="s">
        <v>21027</v>
      </c>
    </row>
    <row r="4357" spans="1:28" x14ac:dyDescent="0.3">
      <c r="A4357" s="4" t="s">
        <v>21030</v>
      </c>
      <c r="B4357" t="s">
        <v>67</v>
      </c>
      <c r="C4357" t="s">
        <v>68</v>
      </c>
      <c r="D4357" t="s">
        <v>58</v>
      </c>
      <c r="E4357">
        <v>2016</v>
      </c>
      <c r="F4357">
        <v>101</v>
      </c>
      <c r="G4357" t="s">
        <v>19</v>
      </c>
      <c r="H4357" t="s">
        <v>24161</v>
      </c>
      <c r="I4357" s="4">
        <v>2000000</v>
      </c>
      <c r="J4357" s="4" t="s">
        <v>24161</v>
      </c>
      <c r="K4357">
        <v>4.8</v>
      </c>
      <c r="L4357">
        <v>2.35</v>
      </c>
      <c r="M4357" t="s">
        <v>122</v>
      </c>
      <c r="N4357" t="s">
        <v>21028</v>
      </c>
      <c r="O4357">
        <v>20</v>
      </c>
      <c r="P4357" t="s">
        <v>3767</v>
      </c>
      <c r="Q4357">
        <v>1000</v>
      </c>
      <c r="R4357" t="s">
        <v>21029</v>
      </c>
      <c r="S4357">
        <v>301</v>
      </c>
      <c r="T4357" t="s">
        <v>21031</v>
      </c>
      <c r="U4357">
        <v>256</v>
      </c>
      <c r="V4357">
        <v>724</v>
      </c>
      <c r="W4357">
        <v>2419</v>
      </c>
      <c r="X4357" t="s">
        <v>24161</v>
      </c>
      <c r="Y4357">
        <v>162</v>
      </c>
      <c r="Z4357">
        <v>9</v>
      </c>
      <c r="AA4357">
        <v>8</v>
      </c>
      <c r="AB4357" t="s">
        <v>21032</v>
      </c>
    </row>
    <row r="4358" spans="1:28" x14ac:dyDescent="0.3">
      <c r="A4358" s="4" t="s">
        <v>21035</v>
      </c>
      <c r="B4358" t="s">
        <v>67</v>
      </c>
      <c r="C4358" t="s">
        <v>295</v>
      </c>
      <c r="D4358" t="s">
        <v>58</v>
      </c>
      <c r="E4358">
        <v>2014</v>
      </c>
      <c r="F4358">
        <v>99</v>
      </c>
      <c r="G4358" t="s">
        <v>5544</v>
      </c>
      <c r="H4358" t="s">
        <v>21037</v>
      </c>
      <c r="I4358" s="4">
        <v>3150000</v>
      </c>
      <c r="J4358" s="4" t="s">
        <v>24161</v>
      </c>
      <c r="K4358">
        <v>5.5</v>
      </c>
      <c r="L4358">
        <v>2.35</v>
      </c>
      <c r="M4358" t="s">
        <v>24161</v>
      </c>
      <c r="N4358" t="s">
        <v>17107</v>
      </c>
      <c r="O4358">
        <v>10</v>
      </c>
      <c r="P4358" t="s">
        <v>21034</v>
      </c>
      <c r="Q4358">
        <v>756</v>
      </c>
      <c r="R4358" t="s">
        <v>21033</v>
      </c>
      <c r="S4358">
        <v>382</v>
      </c>
      <c r="T4358" t="s">
        <v>21036</v>
      </c>
      <c r="U4358">
        <v>295</v>
      </c>
      <c r="V4358">
        <v>969</v>
      </c>
      <c r="W4358">
        <v>2072</v>
      </c>
      <c r="X4358">
        <v>0</v>
      </c>
      <c r="Y4358">
        <v>4948</v>
      </c>
      <c r="Z4358">
        <v>63</v>
      </c>
      <c r="AA4358">
        <v>33</v>
      </c>
      <c r="AB4358" t="s">
        <v>21038</v>
      </c>
    </row>
    <row r="4359" spans="1:28" x14ac:dyDescent="0.3">
      <c r="A4359" s="4" t="s">
        <v>21040</v>
      </c>
      <c r="B4359" t="s">
        <v>1486</v>
      </c>
      <c r="C4359" t="s">
        <v>1487</v>
      </c>
      <c r="D4359" t="s">
        <v>58</v>
      </c>
      <c r="E4359">
        <v>2014</v>
      </c>
      <c r="F4359">
        <v>76</v>
      </c>
      <c r="G4359" t="s">
        <v>5620</v>
      </c>
      <c r="H4359" t="s">
        <v>21042</v>
      </c>
      <c r="I4359" s="4" t="s">
        <v>24161</v>
      </c>
      <c r="J4359" s="4">
        <v>231186</v>
      </c>
      <c r="K4359">
        <v>6.3</v>
      </c>
      <c r="L4359">
        <v>1.33</v>
      </c>
      <c r="M4359" t="s">
        <v>612</v>
      </c>
      <c r="N4359" t="s">
        <v>153</v>
      </c>
      <c r="O4359">
        <v>412</v>
      </c>
      <c r="P4359" t="s">
        <v>153</v>
      </c>
      <c r="Q4359">
        <v>412</v>
      </c>
      <c r="R4359" t="s">
        <v>21039</v>
      </c>
      <c r="S4359">
        <v>4</v>
      </c>
      <c r="T4359" t="s">
        <v>21041</v>
      </c>
      <c r="U4359">
        <v>3</v>
      </c>
      <c r="V4359">
        <v>389</v>
      </c>
      <c r="W4359">
        <v>421</v>
      </c>
      <c r="X4359">
        <v>0</v>
      </c>
      <c r="Y4359">
        <v>2082</v>
      </c>
      <c r="Z4359">
        <v>92</v>
      </c>
      <c r="AA4359">
        <v>16</v>
      </c>
      <c r="AB4359" t="s">
        <v>21043</v>
      </c>
    </row>
    <row r="4360" spans="1:28" x14ac:dyDescent="0.3">
      <c r="A4360" s="4" t="s">
        <v>21046</v>
      </c>
      <c r="B4360" t="s">
        <v>67</v>
      </c>
      <c r="C4360" t="s">
        <v>68</v>
      </c>
      <c r="D4360" t="s">
        <v>58</v>
      </c>
      <c r="E4360">
        <v>2014</v>
      </c>
      <c r="F4360">
        <v>91</v>
      </c>
      <c r="G4360" t="s">
        <v>5544</v>
      </c>
      <c r="H4360" t="s">
        <v>21048</v>
      </c>
      <c r="I4360" s="4">
        <v>1400000</v>
      </c>
      <c r="J4360" s="4" t="s">
        <v>24161</v>
      </c>
      <c r="K4360">
        <v>6.9</v>
      </c>
      <c r="L4360" t="s">
        <v>24161</v>
      </c>
      <c r="M4360" t="s">
        <v>612</v>
      </c>
      <c r="N4360" t="s">
        <v>21044</v>
      </c>
      <c r="O4360">
        <v>58</v>
      </c>
      <c r="P4360" t="s">
        <v>4502</v>
      </c>
      <c r="Q4360">
        <v>847</v>
      </c>
      <c r="R4360" t="s">
        <v>21045</v>
      </c>
      <c r="S4360">
        <v>147</v>
      </c>
      <c r="T4360" t="s">
        <v>21047</v>
      </c>
      <c r="U4360">
        <v>69</v>
      </c>
      <c r="V4360">
        <v>223</v>
      </c>
      <c r="W4360">
        <v>1159</v>
      </c>
      <c r="X4360">
        <v>0</v>
      </c>
      <c r="Y4360">
        <v>330</v>
      </c>
      <c r="Z4360">
        <v>4</v>
      </c>
      <c r="AA4360">
        <v>6</v>
      </c>
      <c r="AB4360" t="s">
        <v>21049</v>
      </c>
    </row>
    <row r="4361" spans="1:28" x14ac:dyDescent="0.3">
      <c r="A4361" s="4" t="s">
        <v>21052</v>
      </c>
      <c r="B4361" t="s">
        <v>67</v>
      </c>
      <c r="C4361" t="s">
        <v>68</v>
      </c>
      <c r="D4361" t="s">
        <v>58</v>
      </c>
      <c r="E4361">
        <v>1966</v>
      </c>
      <c r="F4361">
        <v>105</v>
      </c>
      <c r="G4361" t="s">
        <v>2376</v>
      </c>
      <c r="H4361" t="s">
        <v>21054</v>
      </c>
      <c r="I4361" s="4">
        <v>1377800</v>
      </c>
      <c r="J4361" s="4" t="s">
        <v>24161</v>
      </c>
      <c r="K4361">
        <v>6.5</v>
      </c>
      <c r="L4361">
        <v>1.85</v>
      </c>
      <c r="M4361" t="s">
        <v>6035</v>
      </c>
      <c r="N4361" t="s">
        <v>21050</v>
      </c>
      <c r="O4361">
        <v>7</v>
      </c>
      <c r="P4361" t="s">
        <v>21051</v>
      </c>
      <c r="Q4361">
        <v>1000</v>
      </c>
      <c r="R4361" t="s">
        <v>19633</v>
      </c>
      <c r="S4361">
        <v>370</v>
      </c>
      <c r="T4361" t="s">
        <v>21053</v>
      </c>
      <c r="U4361">
        <v>356</v>
      </c>
      <c r="V4361">
        <v>0</v>
      </c>
      <c r="W4361">
        <v>2658</v>
      </c>
      <c r="X4361">
        <v>1</v>
      </c>
      <c r="Y4361">
        <v>22975</v>
      </c>
      <c r="Z4361">
        <v>53</v>
      </c>
      <c r="AA4361">
        <v>155</v>
      </c>
      <c r="AB4361" t="s">
        <v>21055</v>
      </c>
    </row>
    <row r="4362" spans="1:28" x14ac:dyDescent="0.3">
      <c r="A4362" s="4" t="s">
        <v>21056</v>
      </c>
      <c r="B4362" t="s">
        <v>67</v>
      </c>
      <c r="C4362" t="s">
        <v>86</v>
      </c>
      <c r="D4362" t="s">
        <v>58</v>
      </c>
      <c r="E4362">
        <v>1998</v>
      </c>
      <c r="F4362">
        <v>120</v>
      </c>
      <c r="G4362" t="s">
        <v>1034</v>
      </c>
      <c r="H4362" t="s">
        <v>21057</v>
      </c>
      <c r="I4362" s="4">
        <v>960000</v>
      </c>
      <c r="J4362" s="4">
        <v>3650677</v>
      </c>
      <c r="K4362">
        <v>8.1999999999999993</v>
      </c>
      <c r="L4362">
        <v>1.85</v>
      </c>
      <c r="M4362" t="s">
        <v>612</v>
      </c>
      <c r="N4362" t="s">
        <v>1317</v>
      </c>
      <c r="O4362">
        <v>0</v>
      </c>
      <c r="P4362" t="s">
        <v>362</v>
      </c>
      <c r="Q4362">
        <v>26000</v>
      </c>
      <c r="R4362" t="s">
        <v>713</v>
      </c>
      <c r="S4362">
        <v>1000</v>
      </c>
      <c r="T4362" t="s">
        <v>3460</v>
      </c>
      <c r="U4362">
        <v>452</v>
      </c>
      <c r="V4362">
        <v>21000</v>
      </c>
      <c r="W4362">
        <v>28294</v>
      </c>
      <c r="X4362">
        <v>1</v>
      </c>
      <c r="Y4362">
        <v>414976</v>
      </c>
      <c r="Z4362">
        <v>116</v>
      </c>
      <c r="AA4362">
        <v>523</v>
      </c>
      <c r="AB4362" t="s">
        <v>21058</v>
      </c>
    </row>
    <row r="4363" spans="1:28" x14ac:dyDescent="0.3">
      <c r="A4363" s="4" t="s">
        <v>21060</v>
      </c>
      <c r="B4363" t="s">
        <v>67</v>
      </c>
      <c r="C4363" t="s">
        <v>68</v>
      </c>
      <c r="D4363" t="s">
        <v>58</v>
      </c>
      <c r="E4363">
        <v>1982</v>
      </c>
      <c r="F4363">
        <v>105</v>
      </c>
      <c r="G4363" t="s">
        <v>24</v>
      </c>
      <c r="H4363" t="s">
        <v>24161</v>
      </c>
      <c r="I4363" s="4">
        <v>1250000</v>
      </c>
      <c r="J4363" s="4" t="s">
        <v>24161</v>
      </c>
      <c r="K4363">
        <v>7.1</v>
      </c>
      <c r="L4363" t="s">
        <v>24161</v>
      </c>
      <c r="M4363" t="s">
        <v>24161</v>
      </c>
      <c r="N4363" t="s">
        <v>21059</v>
      </c>
      <c r="O4363">
        <v>0</v>
      </c>
      <c r="P4363" t="s">
        <v>4552</v>
      </c>
      <c r="Q4363">
        <v>883</v>
      </c>
      <c r="R4363" t="s">
        <v>2302</v>
      </c>
      <c r="S4363">
        <v>655</v>
      </c>
      <c r="T4363" t="s">
        <v>4191</v>
      </c>
      <c r="U4363">
        <v>467</v>
      </c>
      <c r="V4363">
        <v>32</v>
      </c>
      <c r="W4363">
        <v>3164</v>
      </c>
      <c r="X4363">
        <v>0</v>
      </c>
      <c r="Y4363">
        <v>39</v>
      </c>
      <c r="Z4363" t="s">
        <v>24161</v>
      </c>
      <c r="AA4363">
        <v>2</v>
      </c>
      <c r="AB4363" t="s">
        <v>21061</v>
      </c>
    </row>
    <row r="4364" spans="1:28" x14ac:dyDescent="0.3">
      <c r="A4364" s="4" t="s">
        <v>24150</v>
      </c>
      <c r="B4364" t="s">
        <v>67</v>
      </c>
      <c r="C4364" t="s">
        <v>68</v>
      </c>
      <c r="D4364" t="s">
        <v>58</v>
      </c>
      <c r="E4364" t="s">
        <v>24161</v>
      </c>
      <c r="F4364">
        <v>120</v>
      </c>
      <c r="G4364" t="s">
        <v>21063</v>
      </c>
      <c r="H4364" t="s">
        <v>21064</v>
      </c>
      <c r="I4364" s="4" t="s">
        <v>24161</v>
      </c>
      <c r="J4364" s="4" t="s">
        <v>24161</v>
      </c>
      <c r="K4364">
        <v>7.3</v>
      </c>
      <c r="L4364">
        <v>4</v>
      </c>
      <c r="M4364" t="s">
        <v>24161</v>
      </c>
      <c r="N4364" t="s">
        <v>24161</v>
      </c>
      <c r="O4364" t="s">
        <v>24161</v>
      </c>
      <c r="P4364" t="s">
        <v>12492</v>
      </c>
      <c r="Q4364">
        <v>416</v>
      </c>
      <c r="R4364" t="s">
        <v>21062</v>
      </c>
      <c r="S4364">
        <v>0</v>
      </c>
      <c r="T4364" t="s">
        <v>24161</v>
      </c>
      <c r="U4364" t="s">
        <v>24161</v>
      </c>
      <c r="V4364">
        <v>533</v>
      </c>
      <c r="W4364">
        <v>416</v>
      </c>
      <c r="X4364">
        <v>0</v>
      </c>
      <c r="Y4364">
        <v>3405</v>
      </c>
      <c r="Z4364">
        <v>13</v>
      </c>
      <c r="AA4364">
        <v>13</v>
      </c>
      <c r="AB4364" t="s">
        <v>21065</v>
      </c>
    </row>
    <row r="4365" spans="1:28" x14ac:dyDescent="0.3">
      <c r="A4365" s="4" t="s">
        <v>21067</v>
      </c>
      <c r="B4365" t="s">
        <v>15723</v>
      </c>
      <c r="C4365" t="s">
        <v>7703</v>
      </c>
      <c r="D4365" t="s">
        <v>58</v>
      </c>
      <c r="E4365">
        <v>1998</v>
      </c>
      <c r="F4365">
        <v>105</v>
      </c>
      <c r="G4365" t="s">
        <v>19</v>
      </c>
      <c r="H4365" t="s">
        <v>21069</v>
      </c>
      <c r="I4365" s="4">
        <v>1300000</v>
      </c>
      <c r="J4365" s="4">
        <v>1647780</v>
      </c>
      <c r="K4365">
        <v>8.1</v>
      </c>
      <c r="L4365">
        <v>1.33</v>
      </c>
      <c r="M4365" t="s">
        <v>612</v>
      </c>
      <c r="N4365" t="s">
        <v>16185</v>
      </c>
      <c r="O4365">
        <v>346</v>
      </c>
      <c r="P4365" t="s">
        <v>4414</v>
      </c>
      <c r="Q4365">
        <v>280</v>
      </c>
      <c r="R4365" t="s">
        <v>21066</v>
      </c>
      <c r="S4365">
        <v>278</v>
      </c>
      <c r="T4365" t="s">
        <v>21068</v>
      </c>
      <c r="U4365">
        <v>141</v>
      </c>
      <c r="V4365">
        <v>5000</v>
      </c>
      <c r="W4365">
        <v>821</v>
      </c>
      <c r="X4365">
        <v>1</v>
      </c>
      <c r="Y4365">
        <v>65951</v>
      </c>
      <c r="Z4365">
        <v>98</v>
      </c>
      <c r="AA4365">
        <v>258</v>
      </c>
      <c r="AB4365" t="s">
        <v>21070</v>
      </c>
    </row>
    <row r="4366" spans="1:28" x14ac:dyDescent="0.3">
      <c r="A4366" s="4" t="s">
        <v>21071</v>
      </c>
      <c r="B4366" t="s">
        <v>67</v>
      </c>
      <c r="C4366" t="s">
        <v>68</v>
      </c>
      <c r="D4366" t="s">
        <v>58</v>
      </c>
      <c r="E4366">
        <v>1996</v>
      </c>
      <c r="F4366">
        <v>95</v>
      </c>
      <c r="G4366" t="s">
        <v>2545</v>
      </c>
      <c r="H4366" t="s">
        <v>21072</v>
      </c>
      <c r="I4366" s="4">
        <v>1300000</v>
      </c>
      <c r="J4366" s="4">
        <v>695229</v>
      </c>
      <c r="K4366">
        <v>7.2</v>
      </c>
      <c r="L4366">
        <v>1.85</v>
      </c>
      <c r="M4366" t="s">
        <v>612</v>
      </c>
      <c r="N4366" t="s">
        <v>299</v>
      </c>
      <c r="O4366">
        <v>12000</v>
      </c>
      <c r="P4366" t="s">
        <v>299</v>
      </c>
      <c r="Q4366">
        <v>12000</v>
      </c>
      <c r="R4366" t="s">
        <v>1856</v>
      </c>
      <c r="S4366">
        <v>680</v>
      </c>
      <c r="T4366" t="s">
        <v>6740</v>
      </c>
      <c r="U4366">
        <v>636</v>
      </c>
      <c r="V4366">
        <v>872</v>
      </c>
      <c r="W4366">
        <v>14420</v>
      </c>
      <c r="X4366">
        <v>1</v>
      </c>
      <c r="Y4366">
        <v>11369</v>
      </c>
      <c r="Z4366">
        <v>43</v>
      </c>
      <c r="AA4366">
        <v>65</v>
      </c>
      <c r="AB4366" t="s">
        <v>21073</v>
      </c>
    </row>
    <row r="4367" spans="1:28" x14ac:dyDescent="0.3">
      <c r="A4367" s="4" t="s">
        <v>21077</v>
      </c>
      <c r="B4367" t="s">
        <v>21081</v>
      </c>
      <c r="C4367" t="s">
        <v>68</v>
      </c>
      <c r="D4367" t="s">
        <v>58</v>
      </c>
      <c r="E4367">
        <v>2006</v>
      </c>
      <c r="F4367">
        <v>135</v>
      </c>
      <c r="G4367" t="s">
        <v>19</v>
      </c>
      <c r="H4367" t="s">
        <v>21079</v>
      </c>
      <c r="I4367" s="4">
        <v>1592000</v>
      </c>
      <c r="J4367" s="4">
        <v>638951</v>
      </c>
      <c r="K4367">
        <v>7.4</v>
      </c>
      <c r="L4367">
        <v>1.85</v>
      </c>
      <c r="M4367" t="s">
        <v>612</v>
      </c>
      <c r="N4367" t="s">
        <v>21074</v>
      </c>
      <c r="O4367">
        <v>5</v>
      </c>
      <c r="P4367" t="s">
        <v>21076</v>
      </c>
      <c r="Q4367">
        <v>51</v>
      </c>
      <c r="R4367" t="s">
        <v>21075</v>
      </c>
      <c r="S4367">
        <v>24</v>
      </c>
      <c r="T4367" t="s">
        <v>21078</v>
      </c>
      <c r="U4367">
        <v>5</v>
      </c>
      <c r="V4367">
        <v>100</v>
      </c>
      <c r="W4367">
        <v>83</v>
      </c>
      <c r="X4367">
        <v>2</v>
      </c>
      <c r="Y4367">
        <v>775</v>
      </c>
      <c r="Z4367">
        <v>15</v>
      </c>
      <c r="AA4367">
        <v>19</v>
      </c>
      <c r="AB4367" t="s">
        <v>21080</v>
      </c>
    </row>
    <row r="4368" spans="1:28" x14ac:dyDescent="0.3">
      <c r="A4368" s="4" t="s">
        <v>21083</v>
      </c>
      <c r="B4368" t="s">
        <v>67</v>
      </c>
      <c r="C4368" t="s">
        <v>68</v>
      </c>
      <c r="D4368" t="s">
        <v>58</v>
      </c>
      <c r="E4368">
        <v>1999</v>
      </c>
      <c r="F4368">
        <v>105</v>
      </c>
      <c r="G4368" t="s">
        <v>19</v>
      </c>
      <c r="H4368" t="s">
        <v>21084</v>
      </c>
      <c r="I4368" s="4">
        <v>1300000</v>
      </c>
      <c r="J4368" s="4">
        <v>609042</v>
      </c>
      <c r="K4368">
        <v>6.5</v>
      </c>
      <c r="L4368">
        <v>1.85</v>
      </c>
      <c r="M4368" t="s">
        <v>122</v>
      </c>
      <c r="N4368" t="s">
        <v>21082</v>
      </c>
      <c r="O4368">
        <v>7</v>
      </c>
      <c r="P4368" t="s">
        <v>3943</v>
      </c>
      <c r="Q4368">
        <v>2000</v>
      </c>
      <c r="R4368" t="s">
        <v>1368</v>
      </c>
      <c r="S4368">
        <v>783</v>
      </c>
      <c r="T4368" t="s">
        <v>3216</v>
      </c>
      <c r="U4368">
        <v>548</v>
      </c>
      <c r="V4368">
        <v>117</v>
      </c>
      <c r="W4368">
        <v>3475</v>
      </c>
      <c r="X4368">
        <v>2</v>
      </c>
      <c r="Y4368">
        <v>449</v>
      </c>
      <c r="Z4368">
        <v>14</v>
      </c>
      <c r="AA4368">
        <v>38</v>
      </c>
      <c r="AB4368" t="s">
        <v>21085</v>
      </c>
    </row>
    <row r="4369" spans="1:28" x14ac:dyDescent="0.3">
      <c r="A4369" s="4" t="s">
        <v>21087</v>
      </c>
      <c r="B4369" t="s">
        <v>67</v>
      </c>
      <c r="C4369" t="s">
        <v>295</v>
      </c>
      <c r="D4369" t="s">
        <v>58</v>
      </c>
      <c r="E4369">
        <v>2012</v>
      </c>
      <c r="F4369">
        <v>83</v>
      </c>
      <c r="G4369" t="s">
        <v>7572</v>
      </c>
      <c r="H4369" t="s">
        <v>21088</v>
      </c>
      <c r="I4369" s="4">
        <v>1500000</v>
      </c>
      <c r="J4369" s="4">
        <v>1521</v>
      </c>
      <c r="K4369">
        <v>5.7</v>
      </c>
      <c r="L4369" t="s">
        <v>24161</v>
      </c>
      <c r="M4369" t="s">
        <v>4835</v>
      </c>
      <c r="N4369" t="s">
        <v>21086</v>
      </c>
      <c r="O4369">
        <v>5</v>
      </c>
      <c r="P4369" t="s">
        <v>1080</v>
      </c>
      <c r="Q4369">
        <v>413</v>
      </c>
      <c r="R4369" t="s">
        <v>15718</v>
      </c>
      <c r="S4369">
        <v>197</v>
      </c>
      <c r="T4369" t="s">
        <v>20932</v>
      </c>
      <c r="U4369">
        <v>98</v>
      </c>
      <c r="V4369">
        <v>932</v>
      </c>
      <c r="W4369">
        <v>843</v>
      </c>
      <c r="X4369">
        <v>0</v>
      </c>
      <c r="Y4369">
        <v>1231</v>
      </c>
      <c r="Z4369">
        <v>56</v>
      </c>
      <c r="AA4369">
        <v>10</v>
      </c>
      <c r="AB4369" t="s">
        <v>21089</v>
      </c>
    </row>
    <row r="4370" spans="1:28" x14ac:dyDescent="0.3">
      <c r="A4370" s="4" t="s">
        <v>24151</v>
      </c>
      <c r="B4370" t="s">
        <v>67</v>
      </c>
      <c r="C4370" t="s">
        <v>68</v>
      </c>
      <c r="D4370" t="s">
        <v>58</v>
      </c>
      <c r="E4370" t="s">
        <v>24161</v>
      </c>
      <c r="F4370">
        <v>60</v>
      </c>
      <c r="G4370" t="s">
        <v>1868</v>
      </c>
      <c r="H4370" t="s">
        <v>21092</v>
      </c>
      <c r="I4370" s="4">
        <v>5000000</v>
      </c>
      <c r="J4370" s="4" t="s">
        <v>24161</v>
      </c>
      <c r="K4370">
        <v>7.7</v>
      </c>
      <c r="L4370">
        <v>1.33</v>
      </c>
      <c r="M4370" t="s">
        <v>24161</v>
      </c>
      <c r="N4370" t="s">
        <v>24161</v>
      </c>
      <c r="O4370" t="s">
        <v>24161</v>
      </c>
      <c r="P4370" t="s">
        <v>3263</v>
      </c>
      <c r="Q4370">
        <v>210</v>
      </c>
      <c r="R4370" t="s">
        <v>21090</v>
      </c>
      <c r="S4370">
        <v>121</v>
      </c>
      <c r="T4370" t="s">
        <v>21091</v>
      </c>
      <c r="U4370">
        <v>109</v>
      </c>
      <c r="V4370">
        <v>963</v>
      </c>
      <c r="W4370">
        <v>611</v>
      </c>
      <c r="X4370">
        <v>0</v>
      </c>
      <c r="Y4370">
        <v>6381</v>
      </c>
      <c r="Z4370">
        <v>8</v>
      </c>
      <c r="AA4370">
        <v>79</v>
      </c>
      <c r="AB4370" t="s">
        <v>21093</v>
      </c>
    </row>
    <row r="4371" spans="1:28" x14ac:dyDescent="0.3">
      <c r="A4371" s="4" t="s">
        <v>21097</v>
      </c>
      <c r="B4371" t="s">
        <v>67</v>
      </c>
      <c r="C4371" t="s">
        <v>21101</v>
      </c>
      <c r="D4371" t="s">
        <v>58</v>
      </c>
      <c r="E4371">
        <v>2014</v>
      </c>
      <c r="F4371">
        <v>135</v>
      </c>
      <c r="G4371" t="s">
        <v>7231</v>
      </c>
      <c r="H4371" t="s">
        <v>21099</v>
      </c>
      <c r="I4371" s="4">
        <v>1400000</v>
      </c>
      <c r="J4371" s="4" t="s">
        <v>24161</v>
      </c>
      <c r="K4371">
        <v>8.6999999999999993</v>
      </c>
      <c r="L4371">
        <v>2.35</v>
      </c>
      <c r="M4371" t="s">
        <v>69</v>
      </c>
      <c r="N4371" t="s">
        <v>21094</v>
      </c>
      <c r="O4371">
        <v>135</v>
      </c>
      <c r="P4371" t="s">
        <v>21096</v>
      </c>
      <c r="Q4371">
        <v>0</v>
      </c>
      <c r="R4371" t="s">
        <v>21095</v>
      </c>
      <c r="S4371">
        <v>0</v>
      </c>
      <c r="T4371" t="s">
        <v>21098</v>
      </c>
      <c r="U4371">
        <v>0</v>
      </c>
      <c r="V4371">
        <v>0</v>
      </c>
      <c r="W4371">
        <v>0</v>
      </c>
      <c r="X4371">
        <v>1</v>
      </c>
      <c r="Y4371">
        <v>3144</v>
      </c>
      <c r="Z4371">
        <v>16</v>
      </c>
      <c r="AA4371">
        <v>24</v>
      </c>
      <c r="AB4371" t="s">
        <v>21100</v>
      </c>
    </row>
    <row r="4372" spans="1:28" x14ac:dyDescent="0.3">
      <c r="A4372" s="4" t="s">
        <v>21104</v>
      </c>
      <c r="B4372" t="s">
        <v>67</v>
      </c>
      <c r="C4372" t="s">
        <v>295</v>
      </c>
      <c r="D4372" t="s">
        <v>58</v>
      </c>
      <c r="E4372">
        <v>1985</v>
      </c>
      <c r="F4372">
        <v>88</v>
      </c>
      <c r="G4372" t="s">
        <v>674</v>
      </c>
      <c r="H4372" t="s">
        <v>21106</v>
      </c>
      <c r="I4372" s="4">
        <v>1750000</v>
      </c>
      <c r="J4372" s="4" t="s">
        <v>24161</v>
      </c>
      <c r="K4372">
        <v>4.3</v>
      </c>
      <c r="L4372">
        <v>1.85</v>
      </c>
      <c r="M4372" t="s">
        <v>612</v>
      </c>
      <c r="N4372" t="s">
        <v>21102</v>
      </c>
      <c r="O4372">
        <v>4</v>
      </c>
      <c r="P4372" t="s">
        <v>3617</v>
      </c>
      <c r="Q4372">
        <v>232</v>
      </c>
      <c r="R4372" t="s">
        <v>21103</v>
      </c>
      <c r="S4372">
        <v>23</v>
      </c>
      <c r="T4372" t="s">
        <v>21105</v>
      </c>
      <c r="U4372">
        <v>13</v>
      </c>
      <c r="V4372">
        <v>220</v>
      </c>
      <c r="W4372">
        <v>289</v>
      </c>
      <c r="X4372">
        <v>0</v>
      </c>
      <c r="Y4372">
        <v>1339</v>
      </c>
      <c r="Z4372">
        <v>18</v>
      </c>
      <c r="AA4372">
        <v>46</v>
      </c>
      <c r="AB4372" t="s">
        <v>21107</v>
      </c>
    </row>
    <row r="4373" spans="1:28" x14ac:dyDescent="0.3">
      <c r="A4373" s="4" t="s">
        <v>21109</v>
      </c>
      <c r="B4373" t="s">
        <v>67</v>
      </c>
      <c r="C4373" t="s">
        <v>68</v>
      </c>
      <c r="D4373" t="s">
        <v>24160</v>
      </c>
      <c r="E4373">
        <v>2003</v>
      </c>
      <c r="F4373">
        <v>87</v>
      </c>
      <c r="G4373" t="s">
        <v>10</v>
      </c>
      <c r="H4373" t="s">
        <v>21110</v>
      </c>
      <c r="I4373" s="4">
        <v>1000000</v>
      </c>
      <c r="J4373" s="4">
        <v>19539</v>
      </c>
      <c r="K4373">
        <v>6.2</v>
      </c>
      <c r="L4373">
        <v>1.85</v>
      </c>
      <c r="M4373" t="s">
        <v>612</v>
      </c>
      <c r="N4373" t="s">
        <v>21108</v>
      </c>
      <c r="O4373">
        <v>4</v>
      </c>
      <c r="P4373" t="s">
        <v>261</v>
      </c>
      <c r="Q4373">
        <v>2000</v>
      </c>
      <c r="R4373" t="s">
        <v>2881</v>
      </c>
      <c r="S4373">
        <v>1000</v>
      </c>
      <c r="T4373" t="s">
        <v>4982</v>
      </c>
      <c r="U4373">
        <v>624</v>
      </c>
      <c r="V4373">
        <v>3000</v>
      </c>
      <c r="W4373">
        <v>6227</v>
      </c>
      <c r="X4373">
        <v>1</v>
      </c>
      <c r="Y4373">
        <v>4182</v>
      </c>
      <c r="Z4373">
        <v>35</v>
      </c>
      <c r="AA4373">
        <v>53</v>
      </c>
      <c r="AB4373" t="s">
        <v>21111</v>
      </c>
    </row>
    <row r="4374" spans="1:28" x14ac:dyDescent="0.3">
      <c r="A4374" s="4" t="s">
        <v>21114</v>
      </c>
      <c r="B4374" t="s">
        <v>67</v>
      </c>
      <c r="C4374" t="s">
        <v>5612</v>
      </c>
      <c r="D4374" t="s">
        <v>58</v>
      </c>
      <c r="E4374">
        <v>2005</v>
      </c>
      <c r="F4374">
        <v>97</v>
      </c>
      <c r="G4374" t="s">
        <v>11226</v>
      </c>
      <c r="H4374" t="s">
        <v>21116</v>
      </c>
      <c r="I4374" s="4">
        <v>1500000</v>
      </c>
      <c r="J4374" s="4">
        <v>100358</v>
      </c>
      <c r="K4374">
        <v>3.3</v>
      </c>
      <c r="L4374">
        <v>2.35</v>
      </c>
      <c r="M4374" t="s">
        <v>24161</v>
      </c>
      <c r="N4374" t="s">
        <v>21112</v>
      </c>
      <c r="O4374">
        <v>0</v>
      </c>
      <c r="P4374" t="s">
        <v>17448</v>
      </c>
      <c r="Q4374">
        <v>374</v>
      </c>
      <c r="R4374" t="s">
        <v>21113</v>
      </c>
      <c r="S4374">
        <v>145</v>
      </c>
      <c r="T4374" t="s">
        <v>21115</v>
      </c>
      <c r="U4374">
        <v>40</v>
      </c>
      <c r="V4374">
        <v>66</v>
      </c>
      <c r="W4374">
        <v>602</v>
      </c>
      <c r="X4374">
        <v>2</v>
      </c>
      <c r="Y4374">
        <v>1167</v>
      </c>
      <c r="Z4374">
        <v>5</v>
      </c>
      <c r="AA4374">
        <v>24</v>
      </c>
      <c r="AB4374" t="s">
        <v>21117</v>
      </c>
    </row>
    <row r="4375" spans="1:28" x14ac:dyDescent="0.3">
      <c r="A4375" s="4" t="s">
        <v>21118</v>
      </c>
      <c r="B4375" t="s">
        <v>67</v>
      </c>
      <c r="C4375" t="s">
        <v>68</v>
      </c>
      <c r="D4375" t="s">
        <v>58</v>
      </c>
      <c r="E4375">
        <v>2010</v>
      </c>
      <c r="F4375">
        <v>82</v>
      </c>
      <c r="G4375" t="s">
        <v>10</v>
      </c>
      <c r="H4375" t="s">
        <v>21120</v>
      </c>
      <c r="I4375" s="4">
        <v>1300000</v>
      </c>
      <c r="J4375" s="4" t="s">
        <v>24161</v>
      </c>
      <c r="K4375">
        <v>2.7</v>
      </c>
      <c r="L4375">
        <v>1.85</v>
      </c>
      <c r="M4375" t="s">
        <v>612</v>
      </c>
      <c r="N4375" t="s">
        <v>19468</v>
      </c>
      <c r="O4375">
        <v>19</v>
      </c>
      <c r="P4375" t="s">
        <v>4551</v>
      </c>
      <c r="Q4375">
        <v>700</v>
      </c>
      <c r="R4375" t="s">
        <v>9442</v>
      </c>
      <c r="S4375">
        <v>460</v>
      </c>
      <c r="T4375" t="s">
        <v>21119</v>
      </c>
      <c r="U4375">
        <v>134</v>
      </c>
      <c r="V4375">
        <v>0</v>
      </c>
      <c r="W4375">
        <v>1499</v>
      </c>
      <c r="X4375">
        <v>3</v>
      </c>
      <c r="Y4375">
        <v>5579</v>
      </c>
      <c r="Z4375">
        <v>16</v>
      </c>
      <c r="AA4375">
        <v>42</v>
      </c>
      <c r="AB4375" t="s">
        <v>21121</v>
      </c>
    </row>
    <row r="4376" spans="1:28" x14ac:dyDescent="0.3">
      <c r="A4376" s="4" t="s">
        <v>21125</v>
      </c>
      <c r="B4376" t="s">
        <v>67</v>
      </c>
      <c r="C4376" t="s">
        <v>68</v>
      </c>
      <c r="D4376" t="s">
        <v>58</v>
      </c>
      <c r="E4376">
        <v>2009</v>
      </c>
      <c r="F4376">
        <v>103</v>
      </c>
      <c r="G4376" t="s">
        <v>21124</v>
      </c>
      <c r="H4376" t="s">
        <v>24161</v>
      </c>
      <c r="I4376" s="4">
        <v>1300000</v>
      </c>
      <c r="J4376" s="4" t="s">
        <v>24161</v>
      </c>
      <c r="K4376">
        <v>5.2</v>
      </c>
      <c r="L4376">
        <v>2.35</v>
      </c>
      <c r="M4376" t="s">
        <v>612</v>
      </c>
      <c r="N4376" t="s">
        <v>21122</v>
      </c>
      <c r="O4376">
        <v>0</v>
      </c>
      <c r="P4376" t="s">
        <v>2188</v>
      </c>
      <c r="Q4376">
        <v>35000</v>
      </c>
      <c r="R4376" t="s">
        <v>21123</v>
      </c>
      <c r="S4376">
        <v>516</v>
      </c>
      <c r="T4376" t="s">
        <v>18137</v>
      </c>
      <c r="U4376">
        <v>511</v>
      </c>
      <c r="V4376">
        <v>969</v>
      </c>
      <c r="W4376">
        <v>38121</v>
      </c>
      <c r="X4376">
        <v>1</v>
      </c>
      <c r="Y4376">
        <v>4866</v>
      </c>
      <c r="Z4376">
        <v>24</v>
      </c>
      <c r="AA4376">
        <v>38</v>
      </c>
      <c r="AB4376" t="s">
        <v>21126</v>
      </c>
    </row>
    <row r="4377" spans="1:28" x14ac:dyDescent="0.3">
      <c r="A4377" s="4" t="s">
        <v>21129</v>
      </c>
      <c r="B4377" t="s">
        <v>67</v>
      </c>
      <c r="C4377" t="s">
        <v>68</v>
      </c>
      <c r="D4377" t="s">
        <v>24160</v>
      </c>
      <c r="E4377">
        <v>1940</v>
      </c>
      <c r="F4377">
        <v>130</v>
      </c>
      <c r="G4377" t="s">
        <v>21128</v>
      </c>
      <c r="H4377" t="s">
        <v>21130</v>
      </c>
      <c r="I4377" s="4">
        <v>1288000</v>
      </c>
      <c r="J4377" s="4" t="s">
        <v>24161</v>
      </c>
      <c r="K4377">
        <v>8.1999999999999993</v>
      </c>
      <c r="L4377">
        <v>1.37</v>
      </c>
      <c r="M4377" t="s">
        <v>4835</v>
      </c>
      <c r="N4377" t="s">
        <v>11009</v>
      </c>
      <c r="O4377">
        <v>13000</v>
      </c>
      <c r="P4377" t="s">
        <v>3524</v>
      </c>
      <c r="Q4377">
        <v>1000</v>
      </c>
      <c r="R4377" t="s">
        <v>21127</v>
      </c>
      <c r="S4377">
        <v>991</v>
      </c>
      <c r="T4377" t="s">
        <v>17707</v>
      </c>
      <c r="U4377">
        <v>333</v>
      </c>
      <c r="V4377">
        <v>0</v>
      </c>
      <c r="W4377">
        <v>2888</v>
      </c>
      <c r="X4377">
        <v>2</v>
      </c>
      <c r="Y4377">
        <v>87424</v>
      </c>
      <c r="Z4377">
        <v>144</v>
      </c>
      <c r="AA4377">
        <v>276</v>
      </c>
      <c r="AB4377" t="s">
        <v>21131</v>
      </c>
    </row>
    <row r="4378" spans="1:28" x14ac:dyDescent="0.3">
      <c r="A4378" s="4" t="s">
        <v>21134</v>
      </c>
      <c r="B4378" t="s">
        <v>67</v>
      </c>
      <c r="C4378" t="s">
        <v>68</v>
      </c>
      <c r="D4378" t="s">
        <v>58</v>
      </c>
      <c r="E4378">
        <v>1981</v>
      </c>
      <c r="F4378">
        <v>87</v>
      </c>
      <c r="G4378" t="s">
        <v>3046</v>
      </c>
      <c r="H4378" t="s">
        <v>21136</v>
      </c>
      <c r="I4378" s="4">
        <v>1250000</v>
      </c>
      <c r="J4378" s="4">
        <v>19100000</v>
      </c>
      <c r="K4378">
        <v>6.1</v>
      </c>
      <c r="L4378">
        <v>1.85</v>
      </c>
      <c r="M4378" t="s">
        <v>612</v>
      </c>
      <c r="N4378" t="s">
        <v>7059</v>
      </c>
      <c r="O4378">
        <v>49</v>
      </c>
      <c r="P4378" t="s">
        <v>21133</v>
      </c>
      <c r="Q4378">
        <v>309</v>
      </c>
      <c r="R4378" t="s">
        <v>21132</v>
      </c>
      <c r="S4378">
        <v>121</v>
      </c>
      <c r="T4378" t="s">
        <v>21135</v>
      </c>
      <c r="U4378">
        <v>59</v>
      </c>
      <c r="V4378">
        <v>0</v>
      </c>
      <c r="W4378">
        <v>707</v>
      </c>
      <c r="X4378">
        <v>0</v>
      </c>
      <c r="Y4378">
        <v>39690</v>
      </c>
      <c r="Z4378">
        <v>242</v>
      </c>
      <c r="AA4378">
        <v>394</v>
      </c>
      <c r="AB4378" t="s">
        <v>21137</v>
      </c>
    </row>
    <row r="4379" spans="1:28" x14ac:dyDescent="0.3">
      <c r="A4379" s="4" t="s">
        <v>21141</v>
      </c>
      <c r="B4379" t="s">
        <v>67</v>
      </c>
      <c r="C4379" t="s">
        <v>68</v>
      </c>
      <c r="D4379" t="s">
        <v>24160</v>
      </c>
      <c r="E4379">
        <v>1945</v>
      </c>
      <c r="F4379">
        <v>101</v>
      </c>
      <c r="G4379" t="s">
        <v>21139</v>
      </c>
      <c r="H4379" t="s">
        <v>21143</v>
      </c>
      <c r="I4379" s="4">
        <v>1250000</v>
      </c>
      <c r="J4379" s="4" t="s">
        <v>24161</v>
      </c>
      <c r="K4379">
        <v>8</v>
      </c>
      <c r="L4379">
        <v>1.37</v>
      </c>
      <c r="M4379" t="s">
        <v>4835</v>
      </c>
      <c r="N4379" t="s">
        <v>18386</v>
      </c>
      <c r="O4379">
        <v>0</v>
      </c>
      <c r="P4379" t="s">
        <v>21140</v>
      </c>
      <c r="Q4379">
        <v>287</v>
      </c>
      <c r="R4379" t="s">
        <v>21138</v>
      </c>
      <c r="S4379">
        <v>160</v>
      </c>
      <c r="T4379" t="s">
        <v>21142</v>
      </c>
      <c r="U4379">
        <v>66</v>
      </c>
      <c r="V4379">
        <v>0</v>
      </c>
      <c r="W4379">
        <v>581</v>
      </c>
      <c r="X4379">
        <v>4</v>
      </c>
      <c r="Y4379">
        <v>24959</v>
      </c>
      <c r="Z4379">
        <v>97</v>
      </c>
      <c r="AA4379">
        <v>136</v>
      </c>
      <c r="AB4379" t="s">
        <v>21144</v>
      </c>
    </row>
    <row r="4380" spans="1:28" x14ac:dyDescent="0.3">
      <c r="A4380" s="4" t="s">
        <v>21146</v>
      </c>
      <c r="B4380" t="s">
        <v>67</v>
      </c>
      <c r="C4380" t="s">
        <v>68</v>
      </c>
      <c r="D4380" t="s">
        <v>58</v>
      </c>
      <c r="E4380">
        <v>1984</v>
      </c>
      <c r="F4380">
        <v>96</v>
      </c>
      <c r="G4380" t="s">
        <v>10204</v>
      </c>
      <c r="H4380" t="s">
        <v>21147</v>
      </c>
      <c r="I4380" s="4">
        <v>1250000</v>
      </c>
      <c r="J4380" s="4" t="s">
        <v>24161</v>
      </c>
      <c r="K4380">
        <v>5.5</v>
      </c>
      <c r="L4380">
        <v>1.85</v>
      </c>
      <c r="M4380" t="s">
        <v>612</v>
      </c>
      <c r="N4380" t="s">
        <v>21145</v>
      </c>
      <c r="O4380">
        <v>4</v>
      </c>
      <c r="P4380" t="s">
        <v>8498</v>
      </c>
      <c r="Q4380">
        <v>796</v>
      </c>
      <c r="R4380" t="s">
        <v>3212</v>
      </c>
      <c r="S4380">
        <v>697</v>
      </c>
      <c r="T4380" t="s">
        <v>9923</v>
      </c>
      <c r="U4380">
        <v>132</v>
      </c>
      <c r="V4380">
        <v>0</v>
      </c>
      <c r="W4380">
        <v>1866</v>
      </c>
      <c r="X4380">
        <v>0</v>
      </c>
      <c r="Y4380">
        <v>7528</v>
      </c>
      <c r="Z4380">
        <v>77</v>
      </c>
      <c r="AA4380">
        <v>88</v>
      </c>
      <c r="AB4380" t="s">
        <v>21148</v>
      </c>
    </row>
    <row r="4381" spans="1:28" x14ac:dyDescent="0.3">
      <c r="A4381" s="4" t="s">
        <v>21150</v>
      </c>
      <c r="B4381" t="s">
        <v>67</v>
      </c>
      <c r="C4381" t="s">
        <v>68</v>
      </c>
      <c r="D4381" t="s">
        <v>58</v>
      </c>
      <c r="E4381">
        <v>2012</v>
      </c>
      <c r="F4381">
        <v>80</v>
      </c>
      <c r="G4381" t="s">
        <v>6197</v>
      </c>
      <c r="H4381" t="s">
        <v>24161</v>
      </c>
      <c r="I4381" s="4">
        <v>427000</v>
      </c>
      <c r="J4381" s="4">
        <v>2833383</v>
      </c>
      <c r="K4381">
        <v>5.7</v>
      </c>
      <c r="L4381">
        <v>2.35</v>
      </c>
      <c r="M4381" t="s">
        <v>612</v>
      </c>
      <c r="N4381" t="s">
        <v>19490</v>
      </c>
      <c r="O4381">
        <v>8</v>
      </c>
      <c r="P4381" t="s">
        <v>5731</v>
      </c>
      <c r="Q4381">
        <v>2000</v>
      </c>
      <c r="R4381" t="s">
        <v>21149</v>
      </c>
      <c r="S4381">
        <v>245</v>
      </c>
      <c r="T4381" t="s">
        <v>21151</v>
      </c>
      <c r="U4381">
        <v>183</v>
      </c>
      <c r="V4381">
        <v>0</v>
      </c>
      <c r="W4381">
        <v>2459</v>
      </c>
      <c r="X4381">
        <v>1</v>
      </c>
      <c r="Y4381">
        <v>910</v>
      </c>
      <c r="Z4381">
        <v>16</v>
      </c>
      <c r="AA4381">
        <v>11</v>
      </c>
      <c r="AB4381" t="s">
        <v>21152</v>
      </c>
    </row>
    <row r="4382" spans="1:28" x14ac:dyDescent="0.3">
      <c r="A4382" s="4" t="s">
        <v>21155</v>
      </c>
      <c r="B4382" t="s">
        <v>67</v>
      </c>
      <c r="C4382" t="s">
        <v>68</v>
      </c>
      <c r="D4382" t="s">
        <v>58</v>
      </c>
      <c r="E4382">
        <v>2011</v>
      </c>
      <c r="F4382">
        <v>87</v>
      </c>
      <c r="G4382" t="s">
        <v>11</v>
      </c>
      <c r="H4382" t="s">
        <v>21156</v>
      </c>
      <c r="I4382" s="4">
        <v>15000000</v>
      </c>
      <c r="J4382" s="4" t="s">
        <v>24161</v>
      </c>
      <c r="K4382">
        <v>3.7</v>
      </c>
      <c r="L4382">
        <v>1.78</v>
      </c>
      <c r="M4382" t="s">
        <v>122</v>
      </c>
      <c r="N4382" t="s">
        <v>21153</v>
      </c>
      <c r="O4382">
        <v>11</v>
      </c>
      <c r="P4382" t="s">
        <v>21154</v>
      </c>
      <c r="Q4382">
        <v>578</v>
      </c>
      <c r="R4382" t="s">
        <v>731</v>
      </c>
      <c r="S4382">
        <v>418</v>
      </c>
      <c r="T4382" t="s">
        <v>16540</v>
      </c>
      <c r="U4382">
        <v>397</v>
      </c>
      <c r="V4382">
        <v>381</v>
      </c>
      <c r="W4382">
        <v>1730</v>
      </c>
      <c r="X4382">
        <v>0</v>
      </c>
      <c r="Y4382">
        <v>458</v>
      </c>
      <c r="Z4382">
        <v>7</v>
      </c>
      <c r="AA4382">
        <v>3</v>
      </c>
      <c r="AB4382" t="s">
        <v>21157</v>
      </c>
    </row>
    <row r="4383" spans="1:28" x14ac:dyDescent="0.3">
      <c r="A4383" s="4" t="s">
        <v>21161</v>
      </c>
      <c r="B4383" t="s">
        <v>67</v>
      </c>
      <c r="C4383" t="s">
        <v>68</v>
      </c>
      <c r="D4383" t="s">
        <v>58</v>
      </c>
      <c r="E4383">
        <v>1953</v>
      </c>
      <c r="F4383">
        <v>92</v>
      </c>
      <c r="G4383" t="s">
        <v>21160</v>
      </c>
      <c r="H4383" t="s">
        <v>21163</v>
      </c>
      <c r="I4383" s="4">
        <v>1250000</v>
      </c>
      <c r="J4383" s="4" t="s">
        <v>24161</v>
      </c>
      <c r="K4383">
        <v>7.1</v>
      </c>
      <c r="L4383">
        <v>1.37</v>
      </c>
      <c r="M4383" t="s">
        <v>6035</v>
      </c>
      <c r="N4383" t="s">
        <v>21158</v>
      </c>
      <c r="O4383">
        <v>83</v>
      </c>
      <c r="P4383" t="s">
        <v>9653</v>
      </c>
      <c r="Q4383">
        <v>469</v>
      </c>
      <c r="R4383" t="s">
        <v>21159</v>
      </c>
      <c r="S4383">
        <v>79</v>
      </c>
      <c r="T4383" t="s">
        <v>21162</v>
      </c>
      <c r="U4383">
        <v>48</v>
      </c>
      <c r="V4383">
        <v>1000</v>
      </c>
      <c r="W4383">
        <v>683</v>
      </c>
      <c r="X4383">
        <v>0</v>
      </c>
      <c r="Y4383">
        <v>11047</v>
      </c>
      <c r="Z4383">
        <v>74</v>
      </c>
      <c r="AA4383">
        <v>116</v>
      </c>
      <c r="AB4383" t="s">
        <v>21164</v>
      </c>
    </row>
    <row r="4384" spans="1:28" x14ac:dyDescent="0.3">
      <c r="A4384" s="4" t="s">
        <v>21166</v>
      </c>
      <c r="B4384" t="s">
        <v>67</v>
      </c>
      <c r="C4384" t="s">
        <v>68</v>
      </c>
      <c r="D4384" t="s">
        <v>24160</v>
      </c>
      <c r="E4384">
        <v>1941</v>
      </c>
      <c r="F4384">
        <v>118</v>
      </c>
      <c r="G4384" t="s">
        <v>7139</v>
      </c>
      <c r="H4384" t="s">
        <v>21168</v>
      </c>
      <c r="I4384" s="4">
        <v>1250000</v>
      </c>
      <c r="J4384" s="4" t="s">
        <v>24161</v>
      </c>
      <c r="K4384">
        <v>7.8</v>
      </c>
      <c r="L4384">
        <v>1.37</v>
      </c>
      <c r="M4384" t="s">
        <v>6035</v>
      </c>
      <c r="N4384" t="s">
        <v>19045</v>
      </c>
      <c r="O4384">
        <v>673</v>
      </c>
      <c r="P4384" t="s">
        <v>6114</v>
      </c>
      <c r="Q4384">
        <v>595</v>
      </c>
      <c r="R4384" t="s">
        <v>21165</v>
      </c>
      <c r="S4384">
        <v>176</v>
      </c>
      <c r="T4384" t="s">
        <v>21167</v>
      </c>
      <c r="U4384">
        <v>137</v>
      </c>
      <c r="V4384">
        <v>0</v>
      </c>
      <c r="W4384">
        <v>1129</v>
      </c>
      <c r="X4384">
        <v>5</v>
      </c>
      <c r="Y4384">
        <v>15840</v>
      </c>
      <c r="Z4384">
        <v>74</v>
      </c>
      <c r="AA4384">
        <v>124</v>
      </c>
      <c r="AB4384" t="s">
        <v>21169</v>
      </c>
    </row>
    <row r="4385" spans="1:28" x14ac:dyDescent="0.3">
      <c r="A4385" s="4" t="s">
        <v>24152</v>
      </c>
      <c r="B4385" t="s">
        <v>67</v>
      </c>
      <c r="C4385" t="s">
        <v>68</v>
      </c>
      <c r="D4385" t="s">
        <v>58</v>
      </c>
      <c r="E4385" t="s">
        <v>24161</v>
      </c>
      <c r="F4385">
        <v>27</v>
      </c>
      <c r="G4385" t="s">
        <v>19</v>
      </c>
      <c r="H4385" t="s">
        <v>21171</v>
      </c>
      <c r="I4385" s="4" t="s">
        <v>24161</v>
      </c>
      <c r="J4385" s="4" t="s">
        <v>24161</v>
      </c>
      <c r="K4385">
        <v>7.3</v>
      </c>
      <c r="L4385" t="s">
        <v>24161</v>
      </c>
      <c r="M4385" t="s">
        <v>2652</v>
      </c>
      <c r="N4385" t="s">
        <v>24161</v>
      </c>
      <c r="O4385" t="s">
        <v>24161</v>
      </c>
      <c r="P4385" t="s">
        <v>5210</v>
      </c>
      <c r="Q4385">
        <v>934</v>
      </c>
      <c r="R4385" t="s">
        <v>21170</v>
      </c>
      <c r="S4385">
        <v>691</v>
      </c>
      <c r="T4385" t="s">
        <v>11972</v>
      </c>
      <c r="U4385">
        <v>201</v>
      </c>
      <c r="V4385">
        <v>632</v>
      </c>
      <c r="W4385">
        <v>1961</v>
      </c>
      <c r="X4385">
        <v>0</v>
      </c>
      <c r="Y4385">
        <v>3282</v>
      </c>
      <c r="Z4385">
        <v>19</v>
      </c>
      <c r="AA4385">
        <v>17</v>
      </c>
      <c r="AB4385" t="s">
        <v>21172</v>
      </c>
    </row>
    <row r="4386" spans="1:28" x14ac:dyDescent="0.3">
      <c r="A4386" s="4" t="s">
        <v>21174</v>
      </c>
      <c r="B4386" t="s">
        <v>67</v>
      </c>
      <c r="C4386" t="s">
        <v>68</v>
      </c>
      <c r="D4386" t="s">
        <v>58</v>
      </c>
      <c r="E4386">
        <v>2014</v>
      </c>
      <c r="F4386">
        <v>123</v>
      </c>
      <c r="G4386" t="s">
        <v>15017</v>
      </c>
      <c r="H4386" t="s">
        <v>21176</v>
      </c>
      <c r="I4386" s="4">
        <v>1420000</v>
      </c>
      <c r="J4386" s="4" t="s">
        <v>24161</v>
      </c>
      <c r="K4386">
        <v>4.0999999999999996</v>
      </c>
      <c r="L4386">
        <v>2.35</v>
      </c>
      <c r="M4386" t="s">
        <v>24161</v>
      </c>
      <c r="N4386" t="s">
        <v>5081</v>
      </c>
      <c r="O4386">
        <v>0</v>
      </c>
      <c r="P4386" t="s">
        <v>836</v>
      </c>
      <c r="Q4386">
        <v>3000</v>
      </c>
      <c r="R4386" t="s">
        <v>21173</v>
      </c>
      <c r="S4386">
        <v>372</v>
      </c>
      <c r="T4386" t="s">
        <v>21175</v>
      </c>
      <c r="U4386">
        <v>161</v>
      </c>
      <c r="V4386">
        <v>447</v>
      </c>
      <c r="W4386">
        <v>4040</v>
      </c>
      <c r="X4386">
        <v>0</v>
      </c>
      <c r="Y4386">
        <v>794</v>
      </c>
      <c r="Z4386">
        <v>46</v>
      </c>
      <c r="AA4386">
        <v>9</v>
      </c>
      <c r="AB4386" t="s">
        <v>21177</v>
      </c>
    </row>
    <row r="4387" spans="1:28" x14ac:dyDescent="0.3">
      <c r="A4387" s="4" t="s">
        <v>21179</v>
      </c>
      <c r="B4387" t="s">
        <v>67</v>
      </c>
      <c r="C4387" t="s">
        <v>68</v>
      </c>
      <c r="D4387" t="s">
        <v>58</v>
      </c>
      <c r="E4387">
        <v>1989</v>
      </c>
      <c r="F4387">
        <v>100</v>
      </c>
      <c r="G4387" t="s">
        <v>19</v>
      </c>
      <c r="H4387" t="s">
        <v>21180</v>
      </c>
      <c r="I4387" s="4">
        <v>1200000</v>
      </c>
      <c r="J4387" s="4">
        <v>24741700</v>
      </c>
      <c r="K4387">
        <v>7.2</v>
      </c>
      <c r="L4387">
        <v>1.85</v>
      </c>
      <c r="M4387" t="s">
        <v>612</v>
      </c>
      <c r="N4387" t="s">
        <v>1548</v>
      </c>
      <c r="O4387">
        <v>0</v>
      </c>
      <c r="P4387" t="s">
        <v>4815</v>
      </c>
      <c r="Q4387">
        <v>828</v>
      </c>
      <c r="R4387" t="s">
        <v>21178</v>
      </c>
      <c r="S4387">
        <v>531</v>
      </c>
      <c r="T4387" t="s">
        <v>2801</v>
      </c>
      <c r="U4387">
        <v>65</v>
      </c>
      <c r="V4387">
        <v>2000</v>
      </c>
      <c r="W4387">
        <v>1431</v>
      </c>
      <c r="X4387">
        <v>2</v>
      </c>
      <c r="Y4387">
        <v>37785</v>
      </c>
      <c r="Z4387">
        <v>58</v>
      </c>
      <c r="AA4387">
        <v>95</v>
      </c>
      <c r="AB4387" t="s">
        <v>21181</v>
      </c>
    </row>
    <row r="4388" spans="1:28" x14ac:dyDescent="0.3">
      <c r="A4388" s="4" t="s">
        <v>21182</v>
      </c>
      <c r="B4388" t="s">
        <v>67</v>
      </c>
      <c r="C4388" t="s">
        <v>68</v>
      </c>
      <c r="D4388" t="s">
        <v>58</v>
      </c>
      <c r="E4388">
        <v>2004</v>
      </c>
      <c r="F4388">
        <v>103</v>
      </c>
      <c r="G4388" t="s">
        <v>3046</v>
      </c>
      <c r="H4388" t="s">
        <v>21183</v>
      </c>
      <c r="I4388" s="4">
        <v>1200000</v>
      </c>
      <c r="J4388" s="4">
        <v>55153403</v>
      </c>
      <c r="K4388">
        <v>7.7</v>
      </c>
      <c r="L4388">
        <v>1.85</v>
      </c>
      <c r="M4388" t="s">
        <v>612</v>
      </c>
      <c r="N4388" t="s">
        <v>359</v>
      </c>
      <c r="O4388">
        <v>0</v>
      </c>
      <c r="P4388" t="s">
        <v>2789</v>
      </c>
      <c r="Q4388">
        <v>2000</v>
      </c>
      <c r="R4388" t="s">
        <v>2653</v>
      </c>
      <c r="S4388">
        <v>878</v>
      </c>
      <c r="T4388" t="s">
        <v>14501</v>
      </c>
      <c r="U4388">
        <v>651</v>
      </c>
      <c r="V4388">
        <v>0</v>
      </c>
      <c r="W4388">
        <v>5161</v>
      </c>
      <c r="X4388">
        <v>0</v>
      </c>
      <c r="Y4388">
        <v>299127</v>
      </c>
      <c r="Z4388">
        <v>287</v>
      </c>
      <c r="AA4388">
        <v>1509</v>
      </c>
      <c r="AB4388" t="s">
        <v>21184</v>
      </c>
    </row>
    <row r="4389" spans="1:28" x14ac:dyDescent="0.3">
      <c r="A4389" s="4" t="s">
        <v>21185</v>
      </c>
      <c r="B4389" t="s">
        <v>67</v>
      </c>
      <c r="C4389" t="s">
        <v>68</v>
      </c>
      <c r="D4389" t="s">
        <v>58</v>
      </c>
      <c r="E4389">
        <v>2001</v>
      </c>
      <c r="F4389">
        <v>100</v>
      </c>
      <c r="G4389" t="s">
        <v>12455</v>
      </c>
      <c r="H4389" t="s">
        <v>21186</v>
      </c>
      <c r="I4389" s="4">
        <v>1200000</v>
      </c>
      <c r="J4389" s="4">
        <v>18488314</v>
      </c>
      <c r="K4389">
        <v>7.1</v>
      </c>
      <c r="L4389">
        <v>1.85</v>
      </c>
      <c r="M4389" t="s">
        <v>612</v>
      </c>
      <c r="N4389" t="s">
        <v>4944</v>
      </c>
      <c r="O4389">
        <v>422</v>
      </c>
      <c r="P4389" t="s">
        <v>11283</v>
      </c>
      <c r="Q4389">
        <v>816</v>
      </c>
      <c r="R4389" t="s">
        <v>3722</v>
      </c>
      <c r="S4389">
        <v>577</v>
      </c>
      <c r="T4389" t="s">
        <v>4944</v>
      </c>
      <c r="U4389">
        <v>422</v>
      </c>
      <c r="V4389">
        <v>0</v>
      </c>
      <c r="W4389">
        <v>2893</v>
      </c>
      <c r="X4389">
        <v>0</v>
      </c>
      <c r="Y4389">
        <v>76151</v>
      </c>
      <c r="Z4389">
        <v>100</v>
      </c>
      <c r="AA4389">
        <v>333</v>
      </c>
      <c r="AB4389" t="s">
        <v>21187</v>
      </c>
    </row>
    <row r="4390" spans="1:28" x14ac:dyDescent="0.3">
      <c r="A4390" s="4" t="s">
        <v>21190</v>
      </c>
      <c r="B4390" t="s">
        <v>67</v>
      </c>
      <c r="C4390" t="s">
        <v>68</v>
      </c>
      <c r="D4390" t="s">
        <v>58</v>
      </c>
      <c r="E4390">
        <v>2014</v>
      </c>
      <c r="F4390">
        <v>99</v>
      </c>
      <c r="G4390" t="s">
        <v>1833</v>
      </c>
      <c r="H4390" t="s">
        <v>21192</v>
      </c>
      <c r="I4390" s="4">
        <v>1300000</v>
      </c>
      <c r="J4390" s="4" t="s">
        <v>24161</v>
      </c>
      <c r="K4390">
        <v>7.6</v>
      </c>
      <c r="L4390">
        <v>1.85</v>
      </c>
      <c r="M4390" t="s">
        <v>24161</v>
      </c>
      <c r="N4390" t="s">
        <v>21188</v>
      </c>
      <c r="O4390">
        <v>4</v>
      </c>
      <c r="P4390" t="s">
        <v>21189</v>
      </c>
      <c r="Q4390">
        <v>18000</v>
      </c>
      <c r="R4390" t="s">
        <v>170</v>
      </c>
      <c r="S4390">
        <v>748</v>
      </c>
      <c r="T4390" t="s">
        <v>21191</v>
      </c>
      <c r="U4390">
        <v>434</v>
      </c>
      <c r="V4390">
        <v>221</v>
      </c>
      <c r="W4390">
        <v>20218</v>
      </c>
      <c r="X4390">
        <v>6</v>
      </c>
      <c r="Y4390">
        <v>101</v>
      </c>
      <c r="Z4390">
        <v>5</v>
      </c>
      <c r="AA4390">
        <v>1</v>
      </c>
      <c r="AB4390" t="s">
        <v>21193</v>
      </c>
    </row>
    <row r="4391" spans="1:28" x14ac:dyDescent="0.3">
      <c r="A4391" s="4" t="s">
        <v>21197</v>
      </c>
      <c r="B4391" t="s">
        <v>2794</v>
      </c>
      <c r="C4391" t="s">
        <v>2929</v>
      </c>
      <c r="D4391" t="s">
        <v>58</v>
      </c>
      <c r="E4391">
        <v>2013</v>
      </c>
      <c r="F4391">
        <v>89</v>
      </c>
      <c r="G4391" t="s">
        <v>2545</v>
      </c>
      <c r="H4391" t="s">
        <v>21199</v>
      </c>
      <c r="I4391" s="4">
        <v>1300000</v>
      </c>
      <c r="J4391" s="4">
        <v>11278</v>
      </c>
      <c r="K4391">
        <v>7</v>
      </c>
      <c r="L4391" t="s">
        <v>24161</v>
      </c>
      <c r="M4391" t="s">
        <v>24161</v>
      </c>
      <c r="N4391" t="s">
        <v>21194</v>
      </c>
      <c r="O4391">
        <v>0</v>
      </c>
      <c r="P4391" t="s">
        <v>21196</v>
      </c>
      <c r="Q4391">
        <v>31</v>
      </c>
      <c r="R4391" t="s">
        <v>21195</v>
      </c>
      <c r="S4391">
        <v>24</v>
      </c>
      <c r="T4391" t="s">
        <v>21198</v>
      </c>
      <c r="U4391">
        <v>3</v>
      </c>
      <c r="V4391">
        <v>407</v>
      </c>
      <c r="W4391">
        <v>58</v>
      </c>
      <c r="X4391">
        <v>0</v>
      </c>
      <c r="Y4391">
        <v>1229</v>
      </c>
      <c r="Z4391">
        <v>50</v>
      </c>
      <c r="AA4391">
        <v>2</v>
      </c>
      <c r="AB4391" t="s">
        <v>21200</v>
      </c>
    </row>
    <row r="4392" spans="1:28" x14ac:dyDescent="0.3">
      <c r="A4392" s="4" t="s">
        <v>21202</v>
      </c>
      <c r="B4392" t="s">
        <v>5611</v>
      </c>
      <c r="C4392" t="s">
        <v>5612</v>
      </c>
      <c r="D4392" t="s">
        <v>58</v>
      </c>
      <c r="E4392">
        <v>2001</v>
      </c>
      <c r="F4392">
        <v>114</v>
      </c>
      <c r="G4392" t="s">
        <v>1437</v>
      </c>
      <c r="H4392" t="s">
        <v>21203</v>
      </c>
      <c r="I4392" s="4">
        <v>7000000</v>
      </c>
      <c r="J4392" s="4">
        <v>13876974</v>
      </c>
      <c r="K4392">
        <v>7.4</v>
      </c>
      <c r="L4392">
        <v>1.85</v>
      </c>
      <c r="M4392" t="s">
        <v>612</v>
      </c>
      <c r="N4392" t="s">
        <v>10287</v>
      </c>
      <c r="O4392">
        <v>300</v>
      </c>
      <c r="P4392" t="s">
        <v>15206</v>
      </c>
      <c r="Q4392">
        <v>307</v>
      </c>
      <c r="R4392" t="s">
        <v>21201</v>
      </c>
      <c r="S4392">
        <v>209</v>
      </c>
      <c r="T4392" t="s">
        <v>10291</v>
      </c>
      <c r="U4392">
        <v>73</v>
      </c>
      <c r="V4392">
        <v>0</v>
      </c>
      <c r="W4392">
        <v>809</v>
      </c>
      <c r="X4392">
        <v>0</v>
      </c>
      <c r="Y4392">
        <v>19397</v>
      </c>
      <c r="Z4392">
        <v>137</v>
      </c>
      <c r="AA4392">
        <v>214</v>
      </c>
      <c r="AB4392" t="s">
        <v>21204</v>
      </c>
    </row>
    <row r="4393" spans="1:28" x14ac:dyDescent="0.3">
      <c r="A4393" s="4" t="s">
        <v>21205</v>
      </c>
      <c r="B4393" t="s">
        <v>67</v>
      </c>
      <c r="C4393" t="s">
        <v>68</v>
      </c>
      <c r="D4393" t="s">
        <v>58</v>
      </c>
      <c r="E4393">
        <v>2000</v>
      </c>
      <c r="F4393">
        <v>111</v>
      </c>
      <c r="G4393" t="s">
        <v>19</v>
      </c>
      <c r="H4393" t="s">
        <v>21206</v>
      </c>
      <c r="I4393" s="4">
        <v>1200000</v>
      </c>
      <c r="J4393" s="4">
        <v>9180275</v>
      </c>
      <c r="K4393">
        <v>7.7</v>
      </c>
      <c r="L4393">
        <v>1.85</v>
      </c>
      <c r="M4393" t="s">
        <v>612</v>
      </c>
      <c r="N4393" t="s">
        <v>13532</v>
      </c>
      <c r="O4393">
        <v>50</v>
      </c>
      <c r="P4393" t="s">
        <v>928</v>
      </c>
      <c r="Q4393">
        <v>2000</v>
      </c>
      <c r="R4393" t="s">
        <v>3301</v>
      </c>
      <c r="S4393">
        <v>710</v>
      </c>
      <c r="T4393" t="s">
        <v>2282</v>
      </c>
      <c r="U4393">
        <v>612</v>
      </c>
      <c r="V4393">
        <v>756</v>
      </c>
      <c r="W4393">
        <v>4288</v>
      </c>
      <c r="X4393">
        <v>0</v>
      </c>
      <c r="Y4393">
        <v>22145</v>
      </c>
      <c r="Z4393">
        <v>122</v>
      </c>
      <c r="AA4393">
        <v>231</v>
      </c>
      <c r="AB4393" t="s">
        <v>21207</v>
      </c>
    </row>
    <row r="4394" spans="1:28" x14ac:dyDescent="0.3">
      <c r="A4394" s="4" t="s">
        <v>21209</v>
      </c>
      <c r="B4394" t="s">
        <v>67</v>
      </c>
      <c r="C4394" t="s">
        <v>68</v>
      </c>
      <c r="D4394" t="s">
        <v>58</v>
      </c>
      <c r="E4394">
        <v>1955</v>
      </c>
      <c r="F4394">
        <v>99</v>
      </c>
      <c r="G4394" t="s">
        <v>13452</v>
      </c>
      <c r="H4394" t="s">
        <v>21210</v>
      </c>
      <c r="I4394" s="4">
        <v>1200000</v>
      </c>
      <c r="J4394" s="4" t="s">
        <v>24161</v>
      </c>
      <c r="K4394">
        <v>7.2</v>
      </c>
      <c r="L4394">
        <v>1.5</v>
      </c>
      <c r="M4394" t="s">
        <v>6035</v>
      </c>
      <c r="N4394" t="s">
        <v>11009</v>
      </c>
      <c r="O4394">
        <v>13000</v>
      </c>
      <c r="P4394" t="s">
        <v>21208</v>
      </c>
      <c r="Q4394">
        <v>282</v>
      </c>
      <c r="R4394" t="s">
        <v>18814</v>
      </c>
      <c r="S4394">
        <v>255</v>
      </c>
      <c r="T4394" t="s">
        <v>18150</v>
      </c>
      <c r="U4394">
        <v>232</v>
      </c>
      <c r="V4394">
        <v>0</v>
      </c>
      <c r="W4394">
        <v>1041</v>
      </c>
      <c r="X4394">
        <v>0</v>
      </c>
      <c r="Y4394">
        <v>24891</v>
      </c>
      <c r="Z4394">
        <v>73</v>
      </c>
      <c r="AA4394">
        <v>150</v>
      </c>
      <c r="AB4394" t="s">
        <v>21211</v>
      </c>
    </row>
    <row r="4395" spans="1:28" x14ac:dyDescent="0.3">
      <c r="A4395" s="4" t="s">
        <v>21213</v>
      </c>
      <c r="B4395" t="s">
        <v>67</v>
      </c>
      <c r="C4395" t="s">
        <v>68</v>
      </c>
      <c r="D4395" t="s">
        <v>58</v>
      </c>
      <c r="E4395">
        <v>1999</v>
      </c>
      <c r="F4395">
        <v>85</v>
      </c>
      <c r="G4395" t="s">
        <v>2545</v>
      </c>
      <c r="H4395" t="s">
        <v>21214</v>
      </c>
      <c r="I4395" s="4">
        <v>1200000</v>
      </c>
      <c r="J4395" s="4">
        <v>2199853</v>
      </c>
      <c r="K4395">
        <v>6.6</v>
      </c>
      <c r="L4395">
        <v>1.85</v>
      </c>
      <c r="M4395" t="s">
        <v>612</v>
      </c>
      <c r="N4395" t="s">
        <v>21212</v>
      </c>
      <c r="O4395">
        <v>91</v>
      </c>
      <c r="P4395" t="s">
        <v>3761</v>
      </c>
      <c r="Q4395">
        <v>1000</v>
      </c>
      <c r="R4395" t="s">
        <v>6003</v>
      </c>
      <c r="S4395">
        <v>1000</v>
      </c>
      <c r="T4395" t="s">
        <v>8560</v>
      </c>
      <c r="U4395">
        <v>849</v>
      </c>
      <c r="V4395">
        <v>0</v>
      </c>
      <c r="W4395">
        <v>4289</v>
      </c>
      <c r="X4395">
        <v>1</v>
      </c>
      <c r="Y4395">
        <v>19986</v>
      </c>
      <c r="Z4395">
        <v>99</v>
      </c>
      <c r="AA4395">
        <v>186</v>
      </c>
      <c r="AB4395" t="s">
        <v>21215</v>
      </c>
    </row>
    <row r="4396" spans="1:28" x14ac:dyDescent="0.3">
      <c r="A4396" s="4" t="s">
        <v>21217</v>
      </c>
      <c r="B4396" t="s">
        <v>67</v>
      </c>
      <c r="C4396" t="s">
        <v>68</v>
      </c>
      <c r="D4396" t="s">
        <v>58</v>
      </c>
      <c r="E4396">
        <v>2013</v>
      </c>
      <c r="F4396">
        <v>113</v>
      </c>
      <c r="G4396" t="s">
        <v>3805</v>
      </c>
      <c r="H4396" t="s">
        <v>21218</v>
      </c>
      <c r="I4396" s="4">
        <v>1200000</v>
      </c>
      <c r="J4396" s="4">
        <v>2859955</v>
      </c>
      <c r="K4396">
        <v>6</v>
      </c>
      <c r="L4396">
        <v>2.35</v>
      </c>
      <c r="M4396" t="s">
        <v>69</v>
      </c>
      <c r="N4396" t="s">
        <v>21216</v>
      </c>
      <c r="O4396">
        <v>29</v>
      </c>
      <c r="P4396" t="s">
        <v>661</v>
      </c>
      <c r="Q4396">
        <v>890</v>
      </c>
      <c r="R4396" t="s">
        <v>15359</v>
      </c>
      <c r="S4396">
        <v>848</v>
      </c>
      <c r="T4396" t="s">
        <v>6273</v>
      </c>
      <c r="U4396">
        <v>449</v>
      </c>
      <c r="V4396">
        <v>0</v>
      </c>
      <c r="W4396">
        <v>2681</v>
      </c>
      <c r="X4396">
        <v>2</v>
      </c>
      <c r="Y4396">
        <v>2417</v>
      </c>
      <c r="Z4396">
        <v>10</v>
      </c>
      <c r="AA4396">
        <v>32</v>
      </c>
      <c r="AB4396" t="s">
        <v>21219</v>
      </c>
    </row>
    <row r="4397" spans="1:28" x14ac:dyDescent="0.3">
      <c r="A4397" s="4" t="s">
        <v>21220</v>
      </c>
      <c r="B4397" t="s">
        <v>67</v>
      </c>
      <c r="C4397" t="s">
        <v>68</v>
      </c>
      <c r="D4397" t="s">
        <v>58</v>
      </c>
      <c r="E4397">
        <v>1992</v>
      </c>
      <c r="F4397">
        <v>99</v>
      </c>
      <c r="G4397" t="s">
        <v>2144</v>
      </c>
      <c r="H4397" t="s">
        <v>21221</v>
      </c>
      <c r="I4397" s="4">
        <v>1200000</v>
      </c>
      <c r="J4397" s="4">
        <v>2812029</v>
      </c>
      <c r="K4397">
        <v>8.4</v>
      </c>
      <c r="L4397">
        <v>2.35</v>
      </c>
      <c r="M4397" t="s">
        <v>612</v>
      </c>
      <c r="N4397" t="s">
        <v>1783</v>
      </c>
      <c r="O4397">
        <v>16000</v>
      </c>
      <c r="P4397" t="s">
        <v>1783</v>
      </c>
      <c r="Q4397">
        <v>16000</v>
      </c>
      <c r="R4397" t="s">
        <v>299</v>
      </c>
      <c r="S4397">
        <v>12000</v>
      </c>
      <c r="T4397" t="s">
        <v>4535</v>
      </c>
      <c r="U4397">
        <v>455</v>
      </c>
      <c r="V4397">
        <v>19000</v>
      </c>
      <c r="W4397">
        <v>28994</v>
      </c>
      <c r="X4397">
        <v>0</v>
      </c>
      <c r="Y4397">
        <v>664719</v>
      </c>
      <c r="Z4397">
        <v>173</v>
      </c>
      <c r="AA4397">
        <v>931</v>
      </c>
      <c r="AB4397" t="s">
        <v>21222</v>
      </c>
    </row>
    <row r="4398" spans="1:28" x14ac:dyDescent="0.3">
      <c r="A4398" s="4" t="s">
        <v>21225</v>
      </c>
      <c r="B4398" t="s">
        <v>67</v>
      </c>
      <c r="C4398" t="s">
        <v>68</v>
      </c>
      <c r="D4398" t="s">
        <v>24160</v>
      </c>
      <c r="E4398">
        <v>1940</v>
      </c>
      <c r="F4398">
        <v>83</v>
      </c>
      <c r="G4398" t="s">
        <v>5851</v>
      </c>
      <c r="H4398" t="s">
        <v>21227</v>
      </c>
      <c r="I4398" s="4" t="s">
        <v>24161</v>
      </c>
      <c r="J4398" s="4" t="s">
        <v>24161</v>
      </c>
      <c r="K4398">
        <v>6.5</v>
      </c>
      <c r="L4398">
        <v>1.37</v>
      </c>
      <c r="M4398" t="s">
        <v>6035</v>
      </c>
      <c r="N4398" t="s">
        <v>18169</v>
      </c>
      <c r="O4398">
        <v>9</v>
      </c>
      <c r="P4398" t="s">
        <v>21224</v>
      </c>
      <c r="Q4398">
        <v>94</v>
      </c>
      <c r="R4398" t="s">
        <v>21223</v>
      </c>
      <c r="S4398">
        <v>62</v>
      </c>
      <c r="T4398" t="s">
        <v>21226</v>
      </c>
      <c r="U4398">
        <v>51</v>
      </c>
      <c r="V4398">
        <v>548</v>
      </c>
      <c r="W4398">
        <v>293</v>
      </c>
      <c r="X4398">
        <v>1</v>
      </c>
      <c r="Y4398">
        <v>1047</v>
      </c>
      <c r="Z4398">
        <v>7</v>
      </c>
      <c r="AA4398">
        <v>25</v>
      </c>
      <c r="AB4398" t="s">
        <v>21228</v>
      </c>
    </row>
    <row r="4399" spans="1:28" x14ac:dyDescent="0.3">
      <c r="A4399" s="4" t="s">
        <v>21230</v>
      </c>
      <c r="B4399" t="s">
        <v>9778</v>
      </c>
      <c r="C4399" t="s">
        <v>7085</v>
      </c>
      <c r="D4399" t="s">
        <v>58</v>
      </c>
      <c r="E4399">
        <v>1966</v>
      </c>
      <c r="F4399">
        <v>142</v>
      </c>
      <c r="G4399" t="s">
        <v>24</v>
      </c>
      <c r="H4399" t="s">
        <v>21232</v>
      </c>
      <c r="I4399" s="4">
        <v>1200000</v>
      </c>
      <c r="J4399" s="4">
        <v>6100000</v>
      </c>
      <c r="K4399">
        <v>8.9</v>
      </c>
      <c r="L4399">
        <v>2.35</v>
      </c>
      <c r="M4399" t="s">
        <v>6035</v>
      </c>
      <c r="N4399" t="s">
        <v>8650</v>
      </c>
      <c r="O4399">
        <v>0</v>
      </c>
      <c r="P4399" t="s">
        <v>3705</v>
      </c>
      <c r="Q4399">
        <v>16000</v>
      </c>
      <c r="R4399" t="s">
        <v>21229</v>
      </c>
      <c r="S4399">
        <v>34</v>
      </c>
      <c r="T4399" t="s">
        <v>21231</v>
      </c>
      <c r="U4399">
        <v>24</v>
      </c>
      <c r="V4399">
        <v>20000</v>
      </c>
      <c r="W4399">
        <v>16089</v>
      </c>
      <c r="X4399">
        <v>3</v>
      </c>
      <c r="Y4399">
        <v>503509</v>
      </c>
      <c r="Z4399">
        <v>181</v>
      </c>
      <c r="AA4399">
        <v>780</v>
      </c>
      <c r="AB4399" t="s">
        <v>21233</v>
      </c>
    </row>
    <row r="4400" spans="1:28" x14ac:dyDescent="0.3">
      <c r="A4400" s="4" t="s">
        <v>21237</v>
      </c>
      <c r="B4400" t="s">
        <v>14454</v>
      </c>
      <c r="C4400" t="s">
        <v>16778</v>
      </c>
      <c r="D4400" t="s">
        <v>58</v>
      </c>
      <c r="E4400">
        <v>2015</v>
      </c>
      <c r="F4400">
        <v>112</v>
      </c>
      <c r="G4400" t="s">
        <v>2545</v>
      </c>
      <c r="H4400" t="s">
        <v>21239</v>
      </c>
      <c r="I4400" s="4">
        <v>4000000</v>
      </c>
      <c r="J4400" s="4">
        <v>375723</v>
      </c>
      <c r="K4400">
        <v>7.9</v>
      </c>
      <c r="L4400">
        <v>2.35</v>
      </c>
      <c r="M4400" t="s">
        <v>612</v>
      </c>
      <c r="N4400" t="s">
        <v>21234</v>
      </c>
      <c r="O4400">
        <v>9</v>
      </c>
      <c r="P4400" t="s">
        <v>21236</v>
      </c>
      <c r="Q4400">
        <v>61</v>
      </c>
      <c r="R4400" t="s">
        <v>21235</v>
      </c>
      <c r="S4400">
        <v>9</v>
      </c>
      <c r="T4400" t="s">
        <v>21238</v>
      </c>
      <c r="U4400">
        <v>4</v>
      </c>
      <c r="V4400">
        <v>0</v>
      </c>
      <c r="W4400">
        <v>76</v>
      </c>
      <c r="X4400">
        <v>1</v>
      </c>
      <c r="Y4400">
        <v>7025</v>
      </c>
      <c r="Z4400">
        <v>111</v>
      </c>
      <c r="AA4400">
        <v>26</v>
      </c>
      <c r="AB4400" t="s">
        <v>21240</v>
      </c>
    </row>
    <row r="4401" spans="1:28" x14ac:dyDescent="0.3">
      <c r="A4401" s="4" t="s">
        <v>21243</v>
      </c>
      <c r="B4401" t="s">
        <v>67</v>
      </c>
      <c r="C4401" t="s">
        <v>68</v>
      </c>
      <c r="D4401" t="s">
        <v>58</v>
      </c>
      <c r="E4401">
        <v>2012</v>
      </c>
      <c r="F4401">
        <v>108</v>
      </c>
      <c r="G4401" t="s">
        <v>2545</v>
      </c>
      <c r="H4401" t="s">
        <v>21245</v>
      </c>
      <c r="I4401" s="4">
        <v>1200000</v>
      </c>
      <c r="J4401" s="4">
        <v>594904</v>
      </c>
      <c r="K4401">
        <v>6</v>
      </c>
      <c r="L4401">
        <v>1.85</v>
      </c>
      <c r="M4401" t="s">
        <v>69</v>
      </c>
      <c r="N4401" t="s">
        <v>21241</v>
      </c>
      <c r="O4401">
        <v>14</v>
      </c>
      <c r="P4401" t="s">
        <v>7037</v>
      </c>
      <c r="Q4401">
        <v>1000</v>
      </c>
      <c r="R4401" t="s">
        <v>21242</v>
      </c>
      <c r="S4401">
        <v>330</v>
      </c>
      <c r="T4401" t="s">
        <v>21244</v>
      </c>
      <c r="U4401">
        <v>274</v>
      </c>
      <c r="V4401">
        <v>0</v>
      </c>
      <c r="W4401">
        <v>1805</v>
      </c>
      <c r="X4401">
        <v>0</v>
      </c>
      <c r="Y4401">
        <v>2582</v>
      </c>
      <c r="Z4401">
        <v>38</v>
      </c>
      <c r="AA4401">
        <v>89</v>
      </c>
      <c r="AB4401" t="s">
        <v>21246</v>
      </c>
    </row>
    <row r="4402" spans="1:28" x14ac:dyDescent="0.3">
      <c r="A4402" s="4" t="s">
        <v>21250</v>
      </c>
      <c r="B4402" t="s">
        <v>67</v>
      </c>
      <c r="C4402" t="s">
        <v>68</v>
      </c>
      <c r="D4402" t="s">
        <v>58</v>
      </c>
      <c r="E4402">
        <v>2001</v>
      </c>
      <c r="F4402">
        <v>88</v>
      </c>
      <c r="G4402" t="s">
        <v>6416</v>
      </c>
      <c r="H4402" t="s">
        <v>21252</v>
      </c>
      <c r="I4402" s="4">
        <v>1200000</v>
      </c>
      <c r="J4402" s="4">
        <v>58936</v>
      </c>
      <c r="K4402">
        <v>6.1</v>
      </c>
      <c r="L4402">
        <v>1.78</v>
      </c>
      <c r="M4402" t="s">
        <v>612</v>
      </c>
      <c r="N4402" t="s">
        <v>21247</v>
      </c>
      <c r="O4402">
        <v>0</v>
      </c>
      <c r="P4402" t="s">
        <v>21249</v>
      </c>
      <c r="Q4402">
        <v>268</v>
      </c>
      <c r="R4402" t="s">
        <v>21248</v>
      </c>
      <c r="S4402">
        <v>44</v>
      </c>
      <c r="T4402" t="s">
        <v>21251</v>
      </c>
      <c r="U4402">
        <v>3</v>
      </c>
      <c r="V4402">
        <v>27</v>
      </c>
      <c r="W4402">
        <v>318</v>
      </c>
      <c r="X4402">
        <v>0</v>
      </c>
      <c r="Y4402">
        <v>91</v>
      </c>
      <c r="Z4402">
        <v>12</v>
      </c>
      <c r="AA4402">
        <v>4</v>
      </c>
      <c r="AB4402" t="s">
        <v>21253</v>
      </c>
    </row>
    <row r="4403" spans="1:28" x14ac:dyDescent="0.3">
      <c r="A4403" s="4" t="s">
        <v>21254</v>
      </c>
      <c r="B4403" t="s">
        <v>67</v>
      </c>
      <c r="C4403" t="s">
        <v>295</v>
      </c>
      <c r="D4403" t="s">
        <v>58</v>
      </c>
      <c r="E4403">
        <v>2011</v>
      </c>
      <c r="F4403">
        <v>97</v>
      </c>
      <c r="G4403" t="s">
        <v>18</v>
      </c>
      <c r="H4403" t="s">
        <v>21255</v>
      </c>
      <c r="I4403" s="4">
        <v>1200000</v>
      </c>
      <c r="J4403" s="4">
        <v>24784</v>
      </c>
      <c r="K4403">
        <v>7.4</v>
      </c>
      <c r="L4403" t="s">
        <v>24161</v>
      </c>
      <c r="M4403" t="s">
        <v>4835</v>
      </c>
      <c r="N4403" t="s">
        <v>14690</v>
      </c>
      <c r="O4403">
        <v>4</v>
      </c>
      <c r="P4403" t="s">
        <v>24161</v>
      </c>
      <c r="Q4403" t="s">
        <v>24161</v>
      </c>
      <c r="R4403" t="s">
        <v>24161</v>
      </c>
      <c r="S4403" t="s">
        <v>24161</v>
      </c>
      <c r="T4403" t="s">
        <v>24161</v>
      </c>
      <c r="U4403" t="s">
        <v>24161</v>
      </c>
      <c r="V4403">
        <v>5000</v>
      </c>
      <c r="W4403">
        <v>0</v>
      </c>
      <c r="X4403">
        <v>0</v>
      </c>
      <c r="Y4403">
        <v>591</v>
      </c>
      <c r="Z4403">
        <v>23</v>
      </c>
      <c r="AA4403">
        <v>10</v>
      </c>
      <c r="AB4403" t="s">
        <v>21256</v>
      </c>
    </row>
    <row r="4404" spans="1:28" x14ac:dyDescent="0.3">
      <c r="A4404" s="4" t="s">
        <v>21258</v>
      </c>
      <c r="B4404" t="s">
        <v>67</v>
      </c>
      <c r="C4404" t="s">
        <v>68</v>
      </c>
      <c r="D4404" t="s">
        <v>58</v>
      </c>
      <c r="E4404">
        <v>2007</v>
      </c>
      <c r="F4404">
        <v>85</v>
      </c>
      <c r="G4404" t="s">
        <v>17465</v>
      </c>
      <c r="H4404" t="s">
        <v>21259</v>
      </c>
      <c r="I4404" s="4">
        <v>1200000</v>
      </c>
      <c r="J4404" s="4">
        <v>7826</v>
      </c>
      <c r="K4404">
        <v>6.2</v>
      </c>
      <c r="L4404" t="s">
        <v>24161</v>
      </c>
      <c r="M4404" t="s">
        <v>24161</v>
      </c>
      <c r="N4404" t="s">
        <v>21257</v>
      </c>
      <c r="O4404">
        <v>0</v>
      </c>
      <c r="P4404" t="s">
        <v>837</v>
      </c>
      <c r="Q4404">
        <v>49000</v>
      </c>
      <c r="R4404" t="s">
        <v>647</v>
      </c>
      <c r="S4404">
        <v>931</v>
      </c>
      <c r="T4404" t="s">
        <v>2977</v>
      </c>
      <c r="U4404">
        <v>924</v>
      </c>
      <c r="V4404">
        <v>87</v>
      </c>
      <c r="W4404">
        <v>54484</v>
      </c>
      <c r="X4404">
        <v>10</v>
      </c>
      <c r="Y4404">
        <v>132</v>
      </c>
      <c r="Z4404">
        <v>17</v>
      </c>
      <c r="AA4404">
        <v>2</v>
      </c>
      <c r="AB4404" t="s">
        <v>21260</v>
      </c>
    </row>
    <row r="4405" spans="1:28" x14ac:dyDescent="0.3">
      <c r="A4405" s="4" t="s">
        <v>21264</v>
      </c>
      <c r="B4405" t="s">
        <v>1486</v>
      </c>
      <c r="C4405" t="s">
        <v>1487</v>
      </c>
      <c r="D4405" t="s">
        <v>58</v>
      </c>
      <c r="E4405">
        <v>2011</v>
      </c>
      <c r="F4405">
        <v>103</v>
      </c>
      <c r="G4405" t="s">
        <v>19</v>
      </c>
      <c r="H4405" t="s">
        <v>21266</v>
      </c>
      <c r="I4405" s="4">
        <v>1500000</v>
      </c>
      <c r="J4405" s="4" t="s">
        <v>24161</v>
      </c>
      <c r="K4405">
        <v>5.6</v>
      </c>
      <c r="L4405">
        <v>1.78</v>
      </c>
      <c r="M4405" t="s">
        <v>24161</v>
      </c>
      <c r="N4405" t="s">
        <v>21261</v>
      </c>
      <c r="O4405">
        <v>0</v>
      </c>
      <c r="P4405" t="s">
        <v>21263</v>
      </c>
      <c r="Q4405">
        <v>34</v>
      </c>
      <c r="R4405" t="s">
        <v>21262</v>
      </c>
      <c r="S4405">
        <v>29</v>
      </c>
      <c r="T4405" t="s">
        <v>21265</v>
      </c>
      <c r="U4405">
        <v>24</v>
      </c>
      <c r="V4405">
        <v>754</v>
      </c>
      <c r="W4405">
        <v>114</v>
      </c>
      <c r="X4405">
        <v>1</v>
      </c>
      <c r="Y4405">
        <v>4068</v>
      </c>
      <c r="Z4405">
        <v>9</v>
      </c>
      <c r="AA4405">
        <v>16</v>
      </c>
      <c r="AB4405" t="s">
        <v>21267</v>
      </c>
    </row>
    <row r="4406" spans="1:28" x14ac:dyDescent="0.3">
      <c r="A4406" s="4" t="s">
        <v>21271</v>
      </c>
      <c r="B4406" t="s">
        <v>2794</v>
      </c>
      <c r="C4406" t="s">
        <v>68</v>
      </c>
      <c r="D4406" t="s">
        <v>58</v>
      </c>
      <c r="E4406">
        <v>2013</v>
      </c>
      <c r="F4406">
        <v>110</v>
      </c>
      <c r="G4406" t="s">
        <v>2545</v>
      </c>
      <c r="H4406" t="s">
        <v>24161</v>
      </c>
      <c r="I4406" s="4">
        <v>1200000</v>
      </c>
      <c r="J4406" s="4">
        <v>3830</v>
      </c>
      <c r="K4406">
        <v>7.2</v>
      </c>
      <c r="L4406" t="s">
        <v>24161</v>
      </c>
      <c r="M4406" t="s">
        <v>24161</v>
      </c>
      <c r="N4406" t="s">
        <v>21268</v>
      </c>
      <c r="O4406">
        <v>0</v>
      </c>
      <c r="P4406" t="s">
        <v>21270</v>
      </c>
      <c r="Q4406">
        <v>3</v>
      </c>
      <c r="R4406" t="s">
        <v>21269</v>
      </c>
      <c r="S4406">
        <v>2</v>
      </c>
      <c r="T4406" t="s">
        <v>21272</v>
      </c>
      <c r="U4406">
        <v>0</v>
      </c>
      <c r="V4406">
        <v>75</v>
      </c>
      <c r="W4406">
        <v>5</v>
      </c>
      <c r="X4406">
        <v>3</v>
      </c>
      <c r="Y4406">
        <v>27</v>
      </c>
      <c r="Z4406">
        <v>1</v>
      </c>
      <c r="AA4406">
        <v>1</v>
      </c>
      <c r="AB4406" t="s">
        <v>21273</v>
      </c>
    </row>
    <row r="4407" spans="1:28" x14ac:dyDescent="0.3">
      <c r="A4407" s="4" t="s">
        <v>21275</v>
      </c>
      <c r="B4407" t="s">
        <v>67</v>
      </c>
      <c r="C4407" t="s">
        <v>68</v>
      </c>
      <c r="D4407" t="s">
        <v>58</v>
      </c>
      <c r="E4407">
        <v>2003</v>
      </c>
      <c r="F4407">
        <v>88</v>
      </c>
      <c r="G4407" t="s">
        <v>5385</v>
      </c>
      <c r="H4407" t="s">
        <v>21277</v>
      </c>
      <c r="I4407" s="4" t="s">
        <v>24161</v>
      </c>
      <c r="J4407" s="4" t="s">
        <v>24161</v>
      </c>
      <c r="K4407">
        <v>6.1</v>
      </c>
      <c r="L4407">
        <v>1.85</v>
      </c>
      <c r="M4407" t="s">
        <v>69</v>
      </c>
      <c r="N4407" t="s">
        <v>21274</v>
      </c>
      <c r="O4407">
        <v>4</v>
      </c>
      <c r="P4407" t="s">
        <v>7682</v>
      </c>
      <c r="Q4407">
        <v>690</v>
      </c>
      <c r="R4407" t="s">
        <v>8237</v>
      </c>
      <c r="S4407">
        <v>316</v>
      </c>
      <c r="T4407" t="s">
        <v>21276</v>
      </c>
      <c r="U4407">
        <v>95</v>
      </c>
      <c r="V4407">
        <v>480</v>
      </c>
      <c r="W4407">
        <v>1438</v>
      </c>
      <c r="X4407">
        <v>1</v>
      </c>
      <c r="Y4407">
        <v>2953</v>
      </c>
      <c r="Z4407">
        <v>51</v>
      </c>
      <c r="AA4407">
        <v>38</v>
      </c>
      <c r="AB4407" t="s">
        <v>21278</v>
      </c>
    </row>
    <row r="4408" spans="1:28" x14ac:dyDescent="0.3">
      <c r="A4408" s="4" t="s">
        <v>21281</v>
      </c>
      <c r="B4408" t="s">
        <v>67</v>
      </c>
      <c r="C4408" t="s">
        <v>68</v>
      </c>
      <c r="D4408" t="s">
        <v>58</v>
      </c>
      <c r="E4408">
        <v>2008</v>
      </c>
      <c r="F4408">
        <v>76</v>
      </c>
      <c r="G4408" t="s">
        <v>10</v>
      </c>
      <c r="H4408" t="s">
        <v>21282</v>
      </c>
      <c r="I4408" s="4" t="s">
        <v>24161</v>
      </c>
      <c r="J4408" s="4" t="s">
        <v>24161</v>
      </c>
      <c r="K4408">
        <v>3.8</v>
      </c>
      <c r="L4408">
        <v>1.85</v>
      </c>
      <c r="M4408" t="s">
        <v>612</v>
      </c>
      <c r="N4408" t="s">
        <v>21279</v>
      </c>
      <c r="O4408">
        <v>0</v>
      </c>
      <c r="P4408" t="s">
        <v>21280</v>
      </c>
      <c r="Q4408">
        <v>387</v>
      </c>
      <c r="R4408" t="s">
        <v>10782</v>
      </c>
      <c r="S4408">
        <v>295</v>
      </c>
      <c r="T4408" t="s">
        <v>3004</v>
      </c>
      <c r="U4408">
        <v>227</v>
      </c>
      <c r="V4408">
        <v>636</v>
      </c>
      <c r="W4408">
        <v>1190</v>
      </c>
      <c r="X4408">
        <v>6</v>
      </c>
      <c r="Y4408">
        <v>9560</v>
      </c>
      <c r="Z4408">
        <v>14</v>
      </c>
      <c r="AA4408">
        <v>35</v>
      </c>
      <c r="AB4408" t="s">
        <v>21283</v>
      </c>
    </row>
    <row r="4409" spans="1:28" x14ac:dyDescent="0.3">
      <c r="A4409" s="4" t="s">
        <v>21286</v>
      </c>
      <c r="B4409" t="s">
        <v>67</v>
      </c>
      <c r="C4409" t="s">
        <v>68</v>
      </c>
      <c r="D4409" t="s">
        <v>24160</v>
      </c>
      <c r="E4409">
        <v>1936</v>
      </c>
      <c r="F4409">
        <v>100</v>
      </c>
      <c r="G4409" t="s">
        <v>21284</v>
      </c>
      <c r="H4409" t="s">
        <v>21287</v>
      </c>
      <c r="I4409" s="4">
        <v>1200000</v>
      </c>
      <c r="J4409" s="4" t="s">
        <v>24161</v>
      </c>
      <c r="K4409">
        <v>7.1</v>
      </c>
      <c r="L4409">
        <v>1.37</v>
      </c>
      <c r="M4409" t="s">
        <v>6035</v>
      </c>
      <c r="N4409" t="s">
        <v>17618</v>
      </c>
      <c r="O4409">
        <v>345</v>
      </c>
      <c r="P4409" t="s">
        <v>21285</v>
      </c>
      <c r="Q4409">
        <v>843</v>
      </c>
      <c r="R4409" t="s">
        <v>12224</v>
      </c>
      <c r="S4409">
        <v>490</v>
      </c>
      <c r="T4409" t="s">
        <v>21224</v>
      </c>
      <c r="U4409">
        <v>94</v>
      </c>
      <c r="V4409">
        <v>204</v>
      </c>
      <c r="W4409">
        <v>1621</v>
      </c>
      <c r="X4409">
        <v>3</v>
      </c>
      <c r="Y4409">
        <v>3418</v>
      </c>
      <c r="Z4409">
        <v>24</v>
      </c>
      <c r="AA4409">
        <v>52</v>
      </c>
      <c r="AB4409" t="s">
        <v>21288</v>
      </c>
    </row>
    <row r="4410" spans="1:28" x14ac:dyDescent="0.3">
      <c r="A4410" s="4" t="s">
        <v>21291</v>
      </c>
      <c r="B4410" t="s">
        <v>67</v>
      </c>
      <c r="C4410" t="s">
        <v>295</v>
      </c>
      <c r="D4410" t="s">
        <v>58</v>
      </c>
      <c r="E4410">
        <v>2011</v>
      </c>
      <c r="F4410">
        <v>99</v>
      </c>
      <c r="G4410" t="s">
        <v>8</v>
      </c>
      <c r="H4410" t="s">
        <v>24161</v>
      </c>
      <c r="I4410" s="4">
        <v>1200000</v>
      </c>
      <c r="J4410" s="4" t="s">
        <v>24161</v>
      </c>
      <c r="K4410">
        <v>4.5</v>
      </c>
      <c r="L4410" t="s">
        <v>24161</v>
      </c>
      <c r="M4410" t="s">
        <v>612</v>
      </c>
      <c r="N4410" t="s">
        <v>21289</v>
      </c>
      <c r="O4410">
        <v>0</v>
      </c>
      <c r="P4410" t="s">
        <v>17152</v>
      </c>
      <c r="Q4410">
        <v>721</v>
      </c>
      <c r="R4410" t="s">
        <v>21290</v>
      </c>
      <c r="S4410">
        <v>134</v>
      </c>
      <c r="T4410" t="s">
        <v>21292</v>
      </c>
      <c r="U4410">
        <v>5</v>
      </c>
      <c r="V4410">
        <v>161</v>
      </c>
      <c r="W4410">
        <v>862</v>
      </c>
      <c r="X4410">
        <v>2</v>
      </c>
      <c r="Y4410">
        <v>652</v>
      </c>
      <c r="Z4410">
        <v>18</v>
      </c>
      <c r="AA4410">
        <v>11</v>
      </c>
      <c r="AB4410" t="s">
        <v>21293</v>
      </c>
    </row>
    <row r="4411" spans="1:28" x14ac:dyDescent="0.3">
      <c r="A4411" s="4" t="s">
        <v>21298</v>
      </c>
      <c r="B4411" t="s">
        <v>67</v>
      </c>
      <c r="C4411" t="s">
        <v>295</v>
      </c>
      <c r="D4411" t="s">
        <v>58</v>
      </c>
      <c r="E4411">
        <v>2012</v>
      </c>
      <c r="F4411">
        <v>84</v>
      </c>
      <c r="G4411" t="s">
        <v>21296</v>
      </c>
      <c r="H4411" t="s">
        <v>21300</v>
      </c>
      <c r="I4411" s="4">
        <v>1200000</v>
      </c>
      <c r="J4411" s="4" t="s">
        <v>24161</v>
      </c>
      <c r="K4411">
        <v>3.8</v>
      </c>
      <c r="L4411" t="s">
        <v>24161</v>
      </c>
      <c r="M4411" t="s">
        <v>612</v>
      </c>
      <c r="N4411" t="s">
        <v>21294</v>
      </c>
      <c r="O4411">
        <v>0</v>
      </c>
      <c r="P4411" t="s">
        <v>21297</v>
      </c>
      <c r="Q4411">
        <v>380</v>
      </c>
      <c r="R4411" t="s">
        <v>21295</v>
      </c>
      <c r="S4411">
        <v>91</v>
      </c>
      <c r="T4411" t="s">
        <v>21299</v>
      </c>
      <c r="U4411">
        <v>63</v>
      </c>
      <c r="V4411">
        <v>238</v>
      </c>
      <c r="W4411">
        <v>630</v>
      </c>
      <c r="X4411">
        <v>0</v>
      </c>
      <c r="Y4411">
        <v>1321</v>
      </c>
      <c r="Z4411">
        <v>22</v>
      </c>
      <c r="AA4411">
        <v>51</v>
      </c>
      <c r="AB4411" t="s">
        <v>21301</v>
      </c>
    </row>
    <row r="4412" spans="1:28" x14ac:dyDescent="0.3">
      <c r="A4412" s="4" t="s">
        <v>21303</v>
      </c>
      <c r="B4412" t="s">
        <v>67</v>
      </c>
      <c r="C4412" t="s">
        <v>68</v>
      </c>
      <c r="D4412" t="s">
        <v>58</v>
      </c>
      <c r="E4412">
        <v>1993</v>
      </c>
      <c r="F4412">
        <v>91</v>
      </c>
      <c r="G4412" t="s">
        <v>21302</v>
      </c>
      <c r="H4412" t="s">
        <v>21305</v>
      </c>
      <c r="I4412" s="4">
        <v>2600000</v>
      </c>
      <c r="J4412" s="4">
        <v>2850263</v>
      </c>
      <c r="K4412">
        <v>6.2</v>
      </c>
      <c r="L4412">
        <v>1.85</v>
      </c>
      <c r="M4412" t="s">
        <v>122</v>
      </c>
      <c r="N4412" t="s">
        <v>3624</v>
      </c>
      <c r="O4412">
        <v>38</v>
      </c>
      <c r="P4412" t="s">
        <v>11706</v>
      </c>
      <c r="Q4412">
        <v>584</v>
      </c>
      <c r="R4412" t="s">
        <v>5515</v>
      </c>
      <c r="S4412">
        <v>399</v>
      </c>
      <c r="T4412" t="s">
        <v>21304</v>
      </c>
      <c r="U4412">
        <v>117</v>
      </c>
      <c r="V4412">
        <v>0</v>
      </c>
      <c r="W4412">
        <v>1218</v>
      </c>
      <c r="X4412">
        <v>0</v>
      </c>
      <c r="Y4412">
        <v>5061</v>
      </c>
      <c r="Z4412">
        <v>9</v>
      </c>
      <c r="AA4412">
        <v>70</v>
      </c>
      <c r="AB4412" t="s">
        <v>21306</v>
      </c>
    </row>
    <row r="4413" spans="1:28" x14ac:dyDescent="0.3">
      <c r="A4413" s="4" t="s">
        <v>21309</v>
      </c>
      <c r="B4413" t="s">
        <v>67</v>
      </c>
      <c r="C4413" t="s">
        <v>68</v>
      </c>
      <c r="D4413" t="s">
        <v>58</v>
      </c>
      <c r="E4413">
        <v>1970</v>
      </c>
      <c r="F4413">
        <v>97</v>
      </c>
      <c r="G4413" t="s">
        <v>2155</v>
      </c>
      <c r="H4413" t="s">
        <v>21311</v>
      </c>
      <c r="I4413" s="4">
        <v>1200000</v>
      </c>
      <c r="J4413" s="4" t="s">
        <v>24161</v>
      </c>
      <c r="K4413">
        <v>6.6</v>
      </c>
      <c r="L4413">
        <v>1.85</v>
      </c>
      <c r="M4413" t="s">
        <v>612</v>
      </c>
      <c r="N4413" t="s">
        <v>16990</v>
      </c>
      <c r="O4413">
        <v>282</v>
      </c>
      <c r="P4413" t="s">
        <v>21308</v>
      </c>
      <c r="Q4413">
        <v>586</v>
      </c>
      <c r="R4413" t="s">
        <v>21307</v>
      </c>
      <c r="S4413">
        <v>434</v>
      </c>
      <c r="T4413" t="s">
        <v>21310</v>
      </c>
      <c r="U4413">
        <v>148</v>
      </c>
      <c r="V4413">
        <v>477</v>
      </c>
      <c r="W4413">
        <v>1581</v>
      </c>
      <c r="X4413">
        <v>1</v>
      </c>
      <c r="Y4413">
        <v>1172</v>
      </c>
      <c r="Z4413">
        <v>30</v>
      </c>
      <c r="AA4413">
        <v>27</v>
      </c>
      <c r="AB4413" t="s">
        <v>21312</v>
      </c>
    </row>
    <row r="4414" spans="1:28" x14ac:dyDescent="0.3">
      <c r="A4414" s="4" t="s">
        <v>21315</v>
      </c>
      <c r="B4414" t="s">
        <v>67</v>
      </c>
      <c r="C4414" t="s">
        <v>68</v>
      </c>
      <c r="D4414" t="s">
        <v>58</v>
      </c>
      <c r="E4414">
        <v>2015</v>
      </c>
      <c r="F4414">
        <v>84</v>
      </c>
      <c r="G4414" t="s">
        <v>23</v>
      </c>
      <c r="H4414" t="s">
        <v>21001</v>
      </c>
      <c r="I4414" s="4">
        <v>1200000</v>
      </c>
      <c r="J4414" s="4" t="s">
        <v>24161</v>
      </c>
      <c r="K4414">
        <v>4.5999999999999996</v>
      </c>
      <c r="L4414" t="s">
        <v>24161</v>
      </c>
      <c r="M4414" t="s">
        <v>612</v>
      </c>
      <c r="N4414" t="s">
        <v>21313</v>
      </c>
      <c r="O4414">
        <v>2</v>
      </c>
      <c r="P4414" t="s">
        <v>10857</v>
      </c>
      <c r="Q4414">
        <v>10000</v>
      </c>
      <c r="R4414" t="s">
        <v>21314</v>
      </c>
      <c r="S4414">
        <v>500</v>
      </c>
      <c r="T4414" t="s">
        <v>1859</v>
      </c>
      <c r="U4414">
        <v>475</v>
      </c>
      <c r="V4414">
        <v>479</v>
      </c>
      <c r="W4414">
        <v>11257</v>
      </c>
      <c r="X4414">
        <v>0</v>
      </c>
      <c r="Y4414">
        <v>742</v>
      </c>
      <c r="Z4414">
        <v>9</v>
      </c>
      <c r="AA4414">
        <v>7</v>
      </c>
      <c r="AB4414" t="s">
        <v>21316</v>
      </c>
    </row>
    <row r="4415" spans="1:28" x14ac:dyDescent="0.3">
      <c r="A4415" s="4" t="s">
        <v>21320</v>
      </c>
      <c r="B4415" t="s">
        <v>67</v>
      </c>
      <c r="C4415" t="s">
        <v>68</v>
      </c>
      <c r="D4415" t="s">
        <v>58</v>
      </c>
      <c r="E4415">
        <v>2015</v>
      </c>
      <c r="F4415">
        <v>100</v>
      </c>
      <c r="G4415" t="s">
        <v>23</v>
      </c>
      <c r="H4415" t="s">
        <v>21322</v>
      </c>
      <c r="I4415" s="4">
        <v>1200000</v>
      </c>
      <c r="J4415" s="4" t="s">
        <v>24161</v>
      </c>
      <c r="K4415">
        <v>4.2</v>
      </c>
      <c r="L4415" t="s">
        <v>24161</v>
      </c>
      <c r="M4415" t="s">
        <v>24161</v>
      </c>
      <c r="N4415" t="s">
        <v>21317</v>
      </c>
      <c r="O4415">
        <v>0</v>
      </c>
      <c r="P4415" t="s">
        <v>21319</v>
      </c>
      <c r="Q4415">
        <v>498</v>
      </c>
      <c r="R4415" t="s">
        <v>21318</v>
      </c>
      <c r="S4415">
        <v>350</v>
      </c>
      <c r="T4415" t="s">
        <v>21321</v>
      </c>
      <c r="U4415">
        <v>312</v>
      </c>
      <c r="V4415">
        <v>242</v>
      </c>
      <c r="W4415">
        <v>1810</v>
      </c>
      <c r="X4415">
        <v>1</v>
      </c>
      <c r="Y4415">
        <v>71</v>
      </c>
      <c r="Z4415">
        <v>7</v>
      </c>
      <c r="AA4415">
        <v>2</v>
      </c>
      <c r="AB4415" t="s">
        <v>21323</v>
      </c>
    </row>
    <row r="4416" spans="1:28" x14ac:dyDescent="0.3">
      <c r="A4416" s="4" t="s">
        <v>21325</v>
      </c>
      <c r="B4416" t="s">
        <v>67</v>
      </c>
      <c r="C4416" t="s">
        <v>68</v>
      </c>
      <c r="D4416" t="s">
        <v>58</v>
      </c>
      <c r="E4416">
        <v>2005</v>
      </c>
      <c r="F4416">
        <v>94</v>
      </c>
      <c r="G4416" t="s">
        <v>10</v>
      </c>
      <c r="H4416" t="s">
        <v>21326</v>
      </c>
      <c r="I4416" s="4">
        <v>3000000</v>
      </c>
      <c r="J4416" s="4">
        <v>16101109</v>
      </c>
      <c r="K4416">
        <v>6.8</v>
      </c>
      <c r="L4416">
        <v>1.85</v>
      </c>
      <c r="M4416" t="s">
        <v>612</v>
      </c>
      <c r="N4416" t="s">
        <v>21324</v>
      </c>
      <c r="O4416">
        <v>6</v>
      </c>
      <c r="P4416" t="s">
        <v>342</v>
      </c>
      <c r="Q4416">
        <v>16000</v>
      </c>
      <c r="R4416" t="s">
        <v>6707</v>
      </c>
      <c r="S4416">
        <v>1000</v>
      </c>
      <c r="T4416" t="s">
        <v>10978</v>
      </c>
      <c r="U4416">
        <v>804</v>
      </c>
      <c r="V4416">
        <v>0</v>
      </c>
      <c r="W4416">
        <v>19957</v>
      </c>
      <c r="X4416">
        <v>3</v>
      </c>
      <c r="Y4416">
        <v>76467</v>
      </c>
      <c r="Z4416">
        <v>91</v>
      </c>
      <c r="AA4416">
        <v>236</v>
      </c>
      <c r="AB4416" t="s">
        <v>21327</v>
      </c>
    </row>
    <row r="4417" spans="1:28" x14ac:dyDescent="0.3">
      <c r="A4417" s="4" t="s">
        <v>21328</v>
      </c>
      <c r="B4417" t="s">
        <v>67</v>
      </c>
      <c r="C4417" t="s">
        <v>86</v>
      </c>
      <c r="D4417" t="s">
        <v>24160</v>
      </c>
      <c r="E4417">
        <v>2004</v>
      </c>
      <c r="F4417">
        <v>90</v>
      </c>
      <c r="G4417" t="s">
        <v>2144</v>
      </c>
      <c r="H4417" t="s">
        <v>21330</v>
      </c>
      <c r="I4417" s="4">
        <v>695393</v>
      </c>
      <c r="J4417" s="4">
        <v>6013</v>
      </c>
      <c r="K4417">
        <v>7.7</v>
      </c>
      <c r="L4417">
        <v>1.85</v>
      </c>
      <c r="M4417" t="s">
        <v>24161</v>
      </c>
      <c r="N4417" t="s">
        <v>17415</v>
      </c>
      <c r="O4417">
        <v>222</v>
      </c>
      <c r="P4417" t="s">
        <v>2303</v>
      </c>
      <c r="Q4417">
        <v>680</v>
      </c>
      <c r="R4417" t="s">
        <v>5858</v>
      </c>
      <c r="S4417">
        <v>404</v>
      </c>
      <c r="T4417" t="s">
        <v>21329</v>
      </c>
      <c r="U4417">
        <v>68</v>
      </c>
      <c r="V4417">
        <v>0</v>
      </c>
      <c r="W4417">
        <v>1311</v>
      </c>
      <c r="X4417">
        <v>0</v>
      </c>
      <c r="Y4417">
        <v>39929</v>
      </c>
      <c r="Z4417">
        <v>99</v>
      </c>
      <c r="AA4417">
        <v>207</v>
      </c>
      <c r="AB4417" t="s">
        <v>21331</v>
      </c>
    </row>
    <row r="4418" spans="1:28" x14ac:dyDescent="0.3">
      <c r="A4418" s="4" t="s">
        <v>24153</v>
      </c>
      <c r="B4418" t="s">
        <v>67</v>
      </c>
      <c r="C4418" t="s">
        <v>397</v>
      </c>
      <c r="D4418" t="s">
        <v>58</v>
      </c>
      <c r="E4418" t="s">
        <v>24161</v>
      </c>
      <c r="F4418" t="s">
        <v>24161</v>
      </c>
      <c r="G4418" t="s">
        <v>4393</v>
      </c>
      <c r="H4418" t="s">
        <v>21334</v>
      </c>
      <c r="I4418" s="4" t="s">
        <v>24161</v>
      </c>
      <c r="J4418" s="4" t="s">
        <v>24161</v>
      </c>
      <c r="K4418">
        <v>7.1</v>
      </c>
      <c r="L4418">
        <v>2</v>
      </c>
      <c r="M4418" t="s">
        <v>24161</v>
      </c>
      <c r="N4418" t="s">
        <v>24161</v>
      </c>
      <c r="O4418" t="s">
        <v>24161</v>
      </c>
      <c r="P4418" t="s">
        <v>21333</v>
      </c>
      <c r="Q4418">
        <v>511</v>
      </c>
      <c r="R4418" t="s">
        <v>21332</v>
      </c>
      <c r="S4418">
        <v>457</v>
      </c>
      <c r="T4418" t="s">
        <v>16227</v>
      </c>
      <c r="U4418">
        <v>206</v>
      </c>
      <c r="V4418">
        <v>954</v>
      </c>
      <c r="W4418">
        <v>1617</v>
      </c>
      <c r="X4418">
        <v>0</v>
      </c>
      <c r="Y4418">
        <v>726</v>
      </c>
      <c r="Z4418">
        <v>2</v>
      </c>
      <c r="AA4418">
        <v>6</v>
      </c>
      <c r="AB4418" t="s">
        <v>21335</v>
      </c>
    </row>
    <row r="4419" spans="1:28" x14ac:dyDescent="0.3">
      <c r="A4419" s="4" t="s">
        <v>21337</v>
      </c>
      <c r="B4419" t="s">
        <v>67</v>
      </c>
      <c r="C4419" t="s">
        <v>68</v>
      </c>
      <c r="D4419" t="s">
        <v>58</v>
      </c>
      <c r="E4419">
        <v>1987</v>
      </c>
      <c r="F4419">
        <v>92</v>
      </c>
      <c r="G4419" t="s">
        <v>19757</v>
      </c>
      <c r="H4419" t="s">
        <v>21339</v>
      </c>
      <c r="I4419" s="4">
        <v>1100000</v>
      </c>
      <c r="J4419" s="4">
        <v>1400000</v>
      </c>
      <c r="K4419">
        <v>5.9</v>
      </c>
      <c r="L4419">
        <v>1.85</v>
      </c>
      <c r="M4419" t="s">
        <v>612</v>
      </c>
      <c r="N4419" t="s">
        <v>21336</v>
      </c>
      <c r="O4419">
        <v>155</v>
      </c>
      <c r="P4419" t="s">
        <v>19584</v>
      </c>
      <c r="Q4419">
        <v>448</v>
      </c>
      <c r="R4419" t="s">
        <v>16894</v>
      </c>
      <c r="S4419">
        <v>426</v>
      </c>
      <c r="T4419" t="s">
        <v>21338</v>
      </c>
      <c r="U4419">
        <v>147</v>
      </c>
      <c r="V4419">
        <v>241</v>
      </c>
      <c r="W4419">
        <v>1329</v>
      </c>
      <c r="X4419">
        <v>0</v>
      </c>
      <c r="Y4419">
        <v>1324</v>
      </c>
      <c r="Z4419">
        <v>57</v>
      </c>
      <c r="AA4419">
        <v>37</v>
      </c>
      <c r="AB4419" t="s">
        <v>21340</v>
      </c>
    </row>
    <row r="4420" spans="1:28" x14ac:dyDescent="0.3">
      <c r="A4420" s="4" t="s">
        <v>21342</v>
      </c>
      <c r="B4420" t="s">
        <v>67</v>
      </c>
      <c r="C4420" t="s">
        <v>68</v>
      </c>
      <c r="D4420" t="s">
        <v>58</v>
      </c>
      <c r="E4420">
        <v>2002</v>
      </c>
      <c r="F4420">
        <v>105</v>
      </c>
      <c r="G4420" t="s">
        <v>2905</v>
      </c>
      <c r="H4420" t="s">
        <v>21343</v>
      </c>
      <c r="I4420" s="4" t="s">
        <v>24161</v>
      </c>
      <c r="J4420" s="4">
        <v>247740</v>
      </c>
      <c r="K4420">
        <v>4.7</v>
      </c>
      <c r="L4420">
        <v>1.33</v>
      </c>
      <c r="M4420" t="s">
        <v>24161</v>
      </c>
      <c r="N4420" t="s">
        <v>21341</v>
      </c>
      <c r="O4420">
        <v>0</v>
      </c>
      <c r="P4420" t="s">
        <v>24161</v>
      </c>
      <c r="Q4420" t="s">
        <v>24161</v>
      </c>
      <c r="R4420" t="s">
        <v>24161</v>
      </c>
      <c r="S4420" t="s">
        <v>24161</v>
      </c>
      <c r="T4420" t="s">
        <v>24161</v>
      </c>
      <c r="U4420" t="s">
        <v>24161</v>
      </c>
      <c r="V4420">
        <v>51</v>
      </c>
      <c r="W4420">
        <v>0</v>
      </c>
      <c r="X4420">
        <v>0</v>
      </c>
      <c r="Y4420">
        <v>285</v>
      </c>
      <c r="Z4420">
        <v>12</v>
      </c>
      <c r="AA4420">
        <v>8</v>
      </c>
      <c r="AB4420" t="s">
        <v>21344</v>
      </c>
    </row>
    <row r="4421" spans="1:28" x14ac:dyDescent="0.3">
      <c r="A4421" s="4" t="s">
        <v>21349</v>
      </c>
      <c r="B4421" t="s">
        <v>67</v>
      </c>
      <c r="C4421" t="s">
        <v>295</v>
      </c>
      <c r="D4421" t="s">
        <v>24160</v>
      </c>
      <c r="E4421">
        <v>2002</v>
      </c>
      <c r="F4421">
        <v>73</v>
      </c>
      <c r="G4421" t="s">
        <v>21347</v>
      </c>
      <c r="H4421" t="s">
        <v>21351</v>
      </c>
      <c r="I4421" s="4">
        <v>1600000</v>
      </c>
      <c r="J4421" s="4">
        <v>39659</v>
      </c>
      <c r="K4421">
        <v>7</v>
      </c>
      <c r="L4421">
        <v>1.85</v>
      </c>
      <c r="M4421" t="s">
        <v>24161</v>
      </c>
      <c r="N4421" t="s">
        <v>21345</v>
      </c>
      <c r="O4421">
        <v>126</v>
      </c>
      <c r="P4421" t="s">
        <v>21348</v>
      </c>
      <c r="Q4421">
        <v>14</v>
      </c>
      <c r="R4421" t="s">
        <v>21346</v>
      </c>
      <c r="S4421">
        <v>4</v>
      </c>
      <c r="T4421" t="s">
        <v>21350</v>
      </c>
      <c r="U4421">
        <v>3</v>
      </c>
      <c r="V4421">
        <v>131</v>
      </c>
      <c r="W4421">
        <v>21</v>
      </c>
      <c r="X4421">
        <v>1</v>
      </c>
      <c r="Y4421">
        <v>1555</v>
      </c>
      <c r="Z4421">
        <v>58</v>
      </c>
      <c r="AA4421">
        <v>32</v>
      </c>
      <c r="AB4421" t="s">
        <v>21352</v>
      </c>
    </row>
    <row r="4422" spans="1:28" x14ac:dyDescent="0.3">
      <c r="A4422" s="4" t="s">
        <v>21356</v>
      </c>
      <c r="B4422" t="s">
        <v>19334</v>
      </c>
      <c r="C4422" t="s">
        <v>8136</v>
      </c>
      <c r="D4422" t="s">
        <v>58</v>
      </c>
      <c r="E4422">
        <v>2006</v>
      </c>
      <c r="F4422">
        <v>116</v>
      </c>
      <c r="G4422" t="s">
        <v>19</v>
      </c>
      <c r="H4422" t="s">
        <v>21358</v>
      </c>
      <c r="I4422" s="4">
        <v>10000000</v>
      </c>
      <c r="J4422" s="4" t="s">
        <v>24161</v>
      </c>
      <c r="K4422">
        <v>6.9</v>
      </c>
      <c r="L4422">
        <v>1.85</v>
      </c>
      <c r="M4422" t="s">
        <v>122</v>
      </c>
      <c r="N4422" t="s">
        <v>21353</v>
      </c>
      <c r="O4422">
        <v>12</v>
      </c>
      <c r="P4422" t="s">
        <v>21355</v>
      </c>
      <c r="Q4422">
        <v>412</v>
      </c>
      <c r="R4422" t="s">
        <v>21354</v>
      </c>
      <c r="S4422">
        <v>48</v>
      </c>
      <c r="T4422" t="s">
        <v>21357</v>
      </c>
      <c r="U4422">
        <v>25</v>
      </c>
      <c r="V4422">
        <v>0</v>
      </c>
      <c r="W4422">
        <v>521</v>
      </c>
      <c r="X4422">
        <v>2</v>
      </c>
      <c r="Y4422">
        <v>2050</v>
      </c>
      <c r="Z4422">
        <v>5</v>
      </c>
      <c r="AA4422">
        <v>36</v>
      </c>
      <c r="AB4422" t="s">
        <v>21359</v>
      </c>
    </row>
    <row r="4423" spans="1:28" x14ac:dyDescent="0.3">
      <c r="A4423" s="4" t="s">
        <v>21362</v>
      </c>
      <c r="B4423" t="s">
        <v>67</v>
      </c>
      <c r="C4423" t="s">
        <v>295</v>
      </c>
      <c r="D4423" t="s">
        <v>58</v>
      </c>
      <c r="E4423">
        <v>2010</v>
      </c>
      <c r="F4423">
        <v>110</v>
      </c>
      <c r="G4423" t="s">
        <v>2970</v>
      </c>
      <c r="H4423" t="s">
        <v>21364</v>
      </c>
      <c r="I4423" s="4">
        <v>1100000</v>
      </c>
      <c r="J4423" s="4">
        <v>56129</v>
      </c>
      <c r="K4423">
        <v>6.1</v>
      </c>
      <c r="L4423">
        <v>2.35</v>
      </c>
      <c r="M4423" t="s">
        <v>612</v>
      </c>
      <c r="N4423" t="s">
        <v>21360</v>
      </c>
      <c r="O4423">
        <v>22</v>
      </c>
      <c r="P4423" t="s">
        <v>9522</v>
      </c>
      <c r="Q4423">
        <v>434</v>
      </c>
      <c r="R4423" t="s">
        <v>21361</v>
      </c>
      <c r="S4423">
        <v>95</v>
      </c>
      <c r="T4423" t="s">
        <v>21363</v>
      </c>
      <c r="U4423">
        <v>48</v>
      </c>
      <c r="V4423">
        <v>0</v>
      </c>
      <c r="W4423">
        <v>645</v>
      </c>
      <c r="X4423">
        <v>1</v>
      </c>
      <c r="Y4423">
        <v>6555</v>
      </c>
      <c r="Z4423">
        <v>97</v>
      </c>
      <c r="AA4423">
        <v>82</v>
      </c>
      <c r="AB4423" t="s">
        <v>21365</v>
      </c>
    </row>
    <row r="4424" spans="1:28" x14ac:dyDescent="0.3">
      <c r="A4424" s="4" t="s">
        <v>21369</v>
      </c>
      <c r="B4424" t="s">
        <v>21373</v>
      </c>
      <c r="C4424" t="s">
        <v>21374</v>
      </c>
      <c r="D4424" t="s">
        <v>58</v>
      </c>
      <c r="E4424">
        <v>2011</v>
      </c>
      <c r="F4424">
        <v>102</v>
      </c>
      <c r="G4424" t="s">
        <v>361</v>
      </c>
      <c r="H4424" t="s">
        <v>21371</v>
      </c>
      <c r="I4424" s="4">
        <v>1100000</v>
      </c>
      <c r="J4424" s="4">
        <v>4105123</v>
      </c>
      <c r="K4424">
        <v>7.6</v>
      </c>
      <c r="L4424">
        <v>1.85</v>
      </c>
      <c r="M4424" t="s">
        <v>612</v>
      </c>
      <c r="N4424" t="s">
        <v>21366</v>
      </c>
      <c r="O4424">
        <v>338</v>
      </c>
      <c r="P4424" t="s">
        <v>21368</v>
      </c>
      <c r="Q4424">
        <v>1000</v>
      </c>
      <c r="R4424" t="s">
        <v>21367</v>
      </c>
      <c r="S4424">
        <v>342</v>
      </c>
      <c r="T4424" t="s">
        <v>21370</v>
      </c>
      <c r="U4424">
        <v>60</v>
      </c>
      <c r="V4424">
        <v>51000</v>
      </c>
      <c r="W4424">
        <v>1445</v>
      </c>
      <c r="X4424">
        <v>0</v>
      </c>
      <c r="Y4424">
        <v>148221</v>
      </c>
      <c r="Z4424">
        <v>481</v>
      </c>
      <c r="AA4424">
        <v>316</v>
      </c>
      <c r="AB4424" t="s">
        <v>21372</v>
      </c>
    </row>
    <row r="4425" spans="1:28" x14ac:dyDescent="0.3">
      <c r="A4425" s="4" t="s">
        <v>21376</v>
      </c>
      <c r="B4425" t="s">
        <v>67</v>
      </c>
      <c r="C4425" t="s">
        <v>68</v>
      </c>
      <c r="D4425" t="s">
        <v>58</v>
      </c>
      <c r="E4425">
        <v>2010</v>
      </c>
      <c r="F4425">
        <v>89</v>
      </c>
      <c r="G4425" t="s">
        <v>4186</v>
      </c>
      <c r="H4425" t="s">
        <v>21377</v>
      </c>
      <c r="I4425" s="4">
        <v>1100000</v>
      </c>
      <c r="J4425" s="4" t="s">
        <v>24161</v>
      </c>
      <c r="K4425">
        <v>3</v>
      </c>
      <c r="L4425">
        <v>1.85</v>
      </c>
      <c r="M4425" t="s">
        <v>612</v>
      </c>
      <c r="N4425" t="s">
        <v>21375</v>
      </c>
      <c r="O4425">
        <v>252</v>
      </c>
      <c r="P4425" t="s">
        <v>19418</v>
      </c>
      <c r="Q4425">
        <v>1000</v>
      </c>
      <c r="R4425" t="s">
        <v>14815</v>
      </c>
      <c r="S4425">
        <v>745</v>
      </c>
      <c r="T4425" t="s">
        <v>21375</v>
      </c>
      <c r="U4425">
        <v>252</v>
      </c>
      <c r="V4425">
        <v>444</v>
      </c>
      <c r="W4425">
        <v>2510</v>
      </c>
      <c r="X4425">
        <v>1</v>
      </c>
      <c r="Y4425">
        <v>737</v>
      </c>
      <c r="Z4425">
        <v>17</v>
      </c>
      <c r="AA4425">
        <v>15</v>
      </c>
      <c r="AB4425" t="s">
        <v>21378</v>
      </c>
    </row>
    <row r="4426" spans="1:28" x14ac:dyDescent="0.3">
      <c r="A4426" s="4" t="s">
        <v>21382</v>
      </c>
      <c r="B4426" t="s">
        <v>67</v>
      </c>
      <c r="C4426" t="s">
        <v>7085</v>
      </c>
      <c r="D4426" t="s">
        <v>58</v>
      </c>
      <c r="E4426">
        <v>2013</v>
      </c>
      <c r="F4426">
        <v>76</v>
      </c>
      <c r="G4426" t="s">
        <v>23</v>
      </c>
      <c r="H4426" t="s">
        <v>24161</v>
      </c>
      <c r="I4426" s="4">
        <v>1100000</v>
      </c>
      <c r="J4426" s="4" t="s">
        <v>24161</v>
      </c>
      <c r="K4426">
        <v>2.6</v>
      </c>
      <c r="L4426">
        <v>2.35</v>
      </c>
      <c r="M4426" t="s">
        <v>612</v>
      </c>
      <c r="N4426" t="s">
        <v>21379</v>
      </c>
      <c r="O4426">
        <v>0</v>
      </c>
      <c r="P4426" t="s">
        <v>21381</v>
      </c>
      <c r="Q4426">
        <v>12</v>
      </c>
      <c r="R4426" t="s">
        <v>21380</v>
      </c>
      <c r="S4426">
        <v>0</v>
      </c>
      <c r="T4426" t="s">
        <v>21379</v>
      </c>
      <c r="U4426">
        <v>0</v>
      </c>
      <c r="V4426">
        <v>200</v>
      </c>
      <c r="W4426">
        <v>12</v>
      </c>
      <c r="X4426">
        <v>0</v>
      </c>
      <c r="Y4426">
        <v>332</v>
      </c>
      <c r="Z4426">
        <v>9</v>
      </c>
      <c r="AA4426">
        <v>10</v>
      </c>
      <c r="AB4426" t="s">
        <v>21383</v>
      </c>
    </row>
    <row r="4427" spans="1:28" x14ac:dyDescent="0.3">
      <c r="A4427" s="4" t="s">
        <v>21384</v>
      </c>
      <c r="B4427" t="s">
        <v>67</v>
      </c>
      <c r="C4427" t="s">
        <v>68</v>
      </c>
      <c r="D4427" t="s">
        <v>58</v>
      </c>
      <c r="E4427">
        <v>1942</v>
      </c>
      <c r="F4427">
        <v>82</v>
      </c>
      <c r="G4427" t="s">
        <v>5605</v>
      </c>
      <c r="H4427" t="s">
        <v>21386</v>
      </c>
      <c r="I4427" s="4">
        <v>950000</v>
      </c>
      <c r="J4427" s="4" t="s">
        <v>24161</v>
      </c>
      <c r="K4427">
        <v>8.6</v>
      </c>
      <c r="L4427">
        <v>1.37</v>
      </c>
      <c r="M4427" t="s">
        <v>122</v>
      </c>
      <c r="N4427" t="s">
        <v>17618</v>
      </c>
      <c r="O4427">
        <v>345</v>
      </c>
      <c r="P4427" t="s">
        <v>20629</v>
      </c>
      <c r="Q4427">
        <v>2000</v>
      </c>
      <c r="R4427" t="s">
        <v>12782</v>
      </c>
      <c r="S4427">
        <v>607</v>
      </c>
      <c r="T4427" t="s">
        <v>21385</v>
      </c>
      <c r="U4427">
        <v>269</v>
      </c>
      <c r="V4427">
        <v>23000</v>
      </c>
      <c r="W4427">
        <v>3442</v>
      </c>
      <c r="X4427">
        <v>4</v>
      </c>
      <c r="Y4427">
        <v>387508</v>
      </c>
      <c r="Z4427">
        <v>242</v>
      </c>
      <c r="AA4427">
        <v>1123</v>
      </c>
      <c r="AB4427" t="s">
        <v>21387</v>
      </c>
    </row>
    <row r="4428" spans="1:28" x14ac:dyDescent="0.3">
      <c r="A4428" s="4" t="s">
        <v>21391</v>
      </c>
      <c r="B4428" t="s">
        <v>67</v>
      </c>
      <c r="C4428" t="s">
        <v>397</v>
      </c>
      <c r="D4428" t="s">
        <v>58</v>
      </c>
      <c r="E4428">
        <v>2008</v>
      </c>
      <c r="F4428">
        <v>89</v>
      </c>
      <c r="G4428" t="s">
        <v>6131</v>
      </c>
      <c r="H4428" t="s">
        <v>21393</v>
      </c>
      <c r="I4428" s="4">
        <v>1400000</v>
      </c>
      <c r="J4428" s="4" t="s">
        <v>24161</v>
      </c>
      <c r="K4428">
        <v>6.1</v>
      </c>
      <c r="L4428">
        <v>1.85</v>
      </c>
      <c r="M4428" t="s">
        <v>612</v>
      </c>
      <c r="N4428" t="s">
        <v>21388</v>
      </c>
      <c r="O4428">
        <v>0</v>
      </c>
      <c r="P4428" t="s">
        <v>21390</v>
      </c>
      <c r="Q4428">
        <v>12</v>
      </c>
      <c r="R4428" t="s">
        <v>21389</v>
      </c>
      <c r="S4428">
        <v>5</v>
      </c>
      <c r="T4428" t="s">
        <v>21392</v>
      </c>
      <c r="U4428">
        <v>5</v>
      </c>
      <c r="V4428">
        <v>0</v>
      </c>
      <c r="W4428">
        <v>29</v>
      </c>
      <c r="X4428">
        <v>0</v>
      </c>
      <c r="Y4428">
        <v>9465</v>
      </c>
      <c r="Z4428">
        <v>95</v>
      </c>
      <c r="AA4428">
        <v>85</v>
      </c>
      <c r="AB4428" t="s">
        <v>21394</v>
      </c>
    </row>
    <row r="4429" spans="1:28" x14ac:dyDescent="0.3">
      <c r="A4429" s="4" t="s">
        <v>21397</v>
      </c>
      <c r="B4429" t="s">
        <v>5611</v>
      </c>
      <c r="C4429" t="s">
        <v>5612</v>
      </c>
      <c r="D4429" t="s">
        <v>58</v>
      </c>
      <c r="E4429">
        <v>2009</v>
      </c>
      <c r="F4429">
        <v>150</v>
      </c>
      <c r="G4429" t="s">
        <v>2545</v>
      </c>
      <c r="H4429" t="s">
        <v>21399</v>
      </c>
      <c r="I4429" s="4" t="s">
        <v>24161</v>
      </c>
      <c r="J4429" s="4" t="s">
        <v>24161</v>
      </c>
      <c r="K4429">
        <v>7.5</v>
      </c>
      <c r="L4429" t="s">
        <v>24161</v>
      </c>
      <c r="M4429" t="s">
        <v>24161</v>
      </c>
      <c r="N4429" t="s">
        <v>21395</v>
      </c>
      <c r="O4429">
        <v>6</v>
      </c>
      <c r="P4429" t="s">
        <v>15870</v>
      </c>
      <c r="Q4429">
        <v>964</v>
      </c>
      <c r="R4429" t="s">
        <v>21396</v>
      </c>
      <c r="S4429">
        <v>22</v>
      </c>
      <c r="T4429" t="s">
        <v>21398</v>
      </c>
      <c r="U4429">
        <v>20</v>
      </c>
      <c r="V4429">
        <v>773</v>
      </c>
      <c r="W4429">
        <v>1052</v>
      </c>
      <c r="X4429">
        <v>1</v>
      </c>
      <c r="Y4429">
        <v>11010</v>
      </c>
      <c r="Z4429">
        <v>14</v>
      </c>
      <c r="AA4429">
        <v>35</v>
      </c>
      <c r="AB4429" t="s">
        <v>21400</v>
      </c>
    </row>
    <row r="4430" spans="1:28" x14ac:dyDescent="0.3">
      <c r="A4430" s="4" t="s">
        <v>21402</v>
      </c>
      <c r="B4430" t="s">
        <v>67</v>
      </c>
      <c r="C4430" t="s">
        <v>68</v>
      </c>
      <c r="D4430" t="s">
        <v>58</v>
      </c>
      <c r="E4430">
        <v>1972</v>
      </c>
      <c r="F4430">
        <v>89</v>
      </c>
      <c r="G4430" t="s">
        <v>1868</v>
      </c>
      <c r="H4430" t="s">
        <v>21404</v>
      </c>
      <c r="I4430" s="4">
        <v>1000000</v>
      </c>
      <c r="J4430" s="4" t="s">
        <v>24161</v>
      </c>
      <c r="K4430">
        <v>6.7</v>
      </c>
      <c r="L4430">
        <v>1.85</v>
      </c>
      <c r="M4430" t="s">
        <v>14060</v>
      </c>
      <c r="N4430" t="s">
        <v>21401</v>
      </c>
      <c r="O4430">
        <v>136</v>
      </c>
      <c r="P4430" t="s">
        <v>10416</v>
      </c>
      <c r="Q4430">
        <v>844</v>
      </c>
      <c r="R4430" t="s">
        <v>3406</v>
      </c>
      <c r="S4430">
        <v>184</v>
      </c>
      <c r="T4430" t="s">
        <v>21403</v>
      </c>
      <c r="U4430">
        <v>42</v>
      </c>
      <c r="V4430">
        <v>0</v>
      </c>
      <c r="W4430">
        <v>1080</v>
      </c>
      <c r="X4430">
        <v>1</v>
      </c>
      <c r="Y4430">
        <v>20678</v>
      </c>
      <c r="Z4430">
        <v>87</v>
      </c>
      <c r="AA4430">
        <v>199</v>
      </c>
      <c r="AB4430" t="s">
        <v>21405</v>
      </c>
    </row>
    <row r="4431" spans="1:28" x14ac:dyDescent="0.3">
      <c r="A4431" s="4" t="s">
        <v>21406</v>
      </c>
      <c r="B4431" t="s">
        <v>67</v>
      </c>
      <c r="C4431" t="s">
        <v>68</v>
      </c>
      <c r="D4431" t="s">
        <v>58</v>
      </c>
      <c r="E4431">
        <v>1976</v>
      </c>
      <c r="F4431">
        <v>145</v>
      </c>
      <c r="G4431" t="s">
        <v>3805</v>
      </c>
      <c r="H4431" t="s">
        <v>21407</v>
      </c>
      <c r="I4431" s="4">
        <v>960000</v>
      </c>
      <c r="J4431" s="4">
        <v>117235247</v>
      </c>
      <c r="K4431">
        <v>8.1</v>
      </c>
      <c r="L4431">
        <v>1.33</v>
      </c>
      <c r="M4431" t="s">
        <v>122</v>
      </c>
      <c r="N4431" t="s">
        <v>6232</v>
      </c>
      <c r="O4431">
        <v>80</v>
      </c>
      <c r="P4431" t="s">
        <v>1803</v>
      </c>
      <c r="Q4431">
        <v>13000</v>
      </c>
      <c r="R4431" t="s">
        <v>21051</v>
      </c>
      <c r="S4431">
        <v>1000</v>
      </c>
      <c r="T4431" t="s">
        <v>11750</v>
      </c>
      <c r="U4431">
        <v>794</v>
      </c>
      <c r="V4431">
        <v>0</v>
      </c>
      <c r="W4431">
        <v>16094</v>
      </c>
      <c r="X4431">
        <v>0</v>
      </c>
      <c r="Y4431">
        <v>375240</v>
      </c>
      <c r="Z4431">
        <v>141</v>
      </c>
      <c r="AA4431">
        <v>542</v>
      </c>
      <c r="AB4431" t="s">
        <v>21408</v>
      </c>
    </row>
    <row r="4432" spans="1:28" x14ac:dyDescent="0.3">
      <c r="A4432" s="4" t="s">
        <v>21411</v>
      </c>
      <c r="B4432" t="s">
        <v>67</v>
      </c>
      <c r="C4432" t="s">
        <v>12582</v>
      </c>
      <c r="D4432" t="s">
        <v>58</v>
      </c>
      <c r="E4432">
        <v>2014</v>
      </c>
      <c r="F4432">
        <v>91</v>
      </c>
      <c r="G4432" t="s">
        <v>19</v>
      </c>
      <c r="H4432" t="s">
        <v>21413</v>
      </c>
      <c r="I4432" s="4">
        <v>1100000</v>
      </c>
      <c r="J4432" s="4" t="s">
        <v>24161</v>
      </c>
      <c r="K4432">
        <v>4.9000000000000004</v>
      </c>
      <c r="L4432">
        <v>2.35</v>
      </c>
      <c r="M4432" t="s">
        <v>4835</v>
      </c>
      <c r="N4432" t="s">
        <v>21409</v>
      </c>
      <c r="O4432">
        <v>2</v>
      </c>
      <c r="P4432" t="s">
        <v>21410</v>
      </c>
      <c r="Q4432">
        <v>321</v>
      </c>
      <c r="R4432" t="s">
        <v>4811</v>
      </c>
      <c r="S4432">
        <v>287</v>
      </c>
      <c r="T4432" t="s">
        <v>21412</v>
      </c>
      <c r="U4432">
        <v>9</v>
      </c>
      <c r="V4432">
        <v>234</v>
      </c>
      <c r="W4432">
        <v>622</v>
      </c>
      <c r="X4432">
        <v>1</v>
      </c>
      <c r="Y4432">
        <v>512</v>
      </c>
      <c r="Z4432">
        <v>16</v>
      </c>
      <c r="AA4432">
        <v>2</v>
      </c>
      <c r="AB4432" t="s">
        <v>21414</v>
      </c>
    </row>
    <row r="4433" spans="1:28" x14ac:dyDescent="0.3">
      <c r="A4433" s="4" t="s">
        <v>21416</v>
      </c>
      <c r="B4433" t="s">
        <v>67</v>
      </c>
      <c r="C4433" t="s">
        <v>86</v>
      </c>
      <c r="D4433" t="s">
        <v>58</v>
      </c>
      <c r="E4433">
        <v>1963</v>
      </c>
      <c r="F4433">
        <v>121</v>
      </c>
      <c r="G4433" t="s">
        <v>21415</v>
      </c>
      <c r="H4433" t="s">
        <v>21418</v>
      </c>
      <c r="I4433" s="4">
        <v>1000000</v>
      </c>
      <c r="J4433" s="4" t="s">
        <v>24161</v>
      </c>
      <c r="K4433">
        <v>6.8</v>
      </c>
      <c r="L4433">
        <v>1.37</v>
      </c>
      <c r="M4433" t="s">
        <v>5613</v>
      </c>
      <c r="N4433" t="s">
        <v>16292</v>
      </c>
      <c r="O4433">
        <v>62</v>
      </c>
      <c r="P4433" t="s">
        <v>268</v>
      </c>
      <c r="Q4433">
        <v>883</v>
      </c>
      <c r="R4433" t="s">
        <v>18702</v>
      </c>
      <c r="S4433">
        <v>269</v>
      </c>
      <c r="T4433" t="s">
        <v>21417</v>
      </c>
      <c r="U4433">
        <v>69</v>
      </c>
      <c r="V4433">
        <v>328</v>
      </c>
      <c r="W4433">
        <v>1371</v>
      </c>
      <c r="X4433">
        <v>1</v>
      </c>
      <c r="Y4433">
        <v>8508</v>
      </c>
      <c r="Z4433">
        <v>30</v>
      </c>
      <c r="AA4433">
        <v>56</v>
      </c>
      <c r="AB4433" t="s">
        <v>21419</v>
      </c>
    </row>
    <row r="4434" spans="1:28" x14ac:dyDescent="0.3">
      <c r="A4434" s="4" t="s">
        <v>21422</v>
      </c>
      <c r="B4434" t="s">
        <v>67</v>
      </c>
      <c r="C4434" t="s">
        <v>68</v>
      </c>
      <c r="D4434" t="s">
        <v>58</v>
      </c>
      <c r="E4434">
        <v>2014</v>
      </c>
      <c r="F4434">
        <v>83</v>
      </c>
      <c r="G4434" t="s">
        <v>3046</v>
      </c>
      <c r="H4434" t="s">
        <v>21424</v>
      </c>
      <c r="I4434" s="4">
        <v>1000000</v>
      </c>
      <c r="J4434" s="4">
        <v>31537320</v>
      </c>
      <c r="K4434">
        <v>5.7</v>
      </c>
      <c r="L4434">
        <v>1.85</v>
      </c>
      <c r="M4434" t="s">
        <v>612</v>
      </c>
      <c r="N4434" t="s">
        <v>21420</v>
      </c>
      <c r="O4434">
        <v>6</v>
      </c>
      <c r="P4434" t="s">
        <v>17479</v>
      </c>
      <c r="Q4434">
        <v>707</v>
      </c>
      <c r="R4434" t="s">
        <v>21421</v>
      </c>
      <c r="S4434">
        <v>305</v>
      </c>
      <c r="T4434" t="s">
        <v>21423</v>
      </c>
      <c r="U4434">
        <v>142</v>
      </c>
      <c r="V4434">
        <v>13000</v>
      </c>
      <c r="W4434">
        <v>1565</v>
      </c>
      <c r="X4434">
        <v>0</v>
      </c>
      <c r="Y4434">
        <v>44329</v>
      </c>
      <c r="Z4434">
        <v>270</v>
      </c>
      <c r="AA4434">
        <v>309</v>
      </c>
      <c r="AB4434" t="s">
        <v>21425</v>
      </c>
    </row>
    <row r="4435" spans="1:28" x14ac:dyDescent="0.3">
      <c r="A4435" s="4" t="s">
        <v>21426</v>
      </c>
      <c r="B4435" t="s">
        <v>67</v>
      </c>
      <c r="C4435" t="s">
        <v>68</v>
      </c>
      <c r="D4435" t="s">
        <v>58</v>
      </c>
      <c r="E4435">
        <v>1976</v>
      </c>
      <c r="F4435">
        <v>110</v>
      </c>
      <c r="G4435" t="s">
        <v>1954</v>
      </c>
      <c r="H4435" t="s">
        <v>21427</v>
      </c>
      <c r="I4435" s="4">
        <v>1300000</v>
      </c>
      <c r="J4435" s="4" t="s">
        <v>24161</v>
      </c>
      <c r="K4435">
        <v>8.3000000000000007</v>
      </c>
      <c r="L4435">
        <v>1.85</v>
      </c>
      <c r="M4435" t="s">
        <v>612</v>
      </c>
      <c r="N4435" t="s">
        <v>514</v>
      </c>
      <c r="O4435">
        <v>17000</v>
      </c>
      <c r="P4435" t="s">
        <v>1765</v>
      </c>
      <c r="Q4435">
        <v>22000</v>
      </c>
      <c r="R4435" t="s">
        <v>2984</v>
      </c>
      <c r="S4435">
        <v>745</v>
      </c>
      <c r="T4435" t="s">
        <v>3297</v>
      </c>
      <c r="U4435">
        <v>595</v>
      </c>
      <c r="V4435">
        <v>35000</v>
      </c>
      <c r="W4435">
        <v>23525</v>
      </c>
      <c r="X4435">
        <v>1</v>
      </c>
      <c r="Y4435">
        <v>507063</v>
      </c>
      <c r="Z4435">
        <v>211</v>
      </c>
      <c r="AA4435">
        <v>881</v>
      </c>
      <c r="AB4435" t="s">
        <v>21428</v>
      </c>
    </row>
    <row r="4436" spans="1:28" x14ac:dyDescent="0.3">
      <c r="A4436" s="4" t="s">
        <v>21429</v>
      </c>
      <c r="B4436" t="s">
        <v>67</v>
      </c>
      <c r="C4436" t="s">
        <v>68</v>
      </c>
      <c r="D4436" t="s">
        <v>58</v>
      </c>
      <c r="E4436">
        <v>1981</v>
      </c>
      <c r="F4436">
        <v>91</v>
      </c>
      <c r="G4436" t="s">
        <v>23</v>
      </c>
      <c r="H4436" t="s">
        <v>21430</v>
      </c>
      <c r="I4436" s="4">
        <v>1000000</v>
      </c>
      <c r="J4436" s="4">
        <v>17986000</v>
      </c>
      <c r="K4436">
        <v>6.6</v>
      </c>
      <c r="L4436">
        <v>1.85</v>
      </c>
      <c r="M4436" t="s">
        <v>612</v>
      </c>
      <c r="N4436" t="s">
        <v>2859</v>
      </c>
      <c r="O4436">
        <v>287</v>
      </c>
      <c r="P4436" t="s">
        <v>8279</v>
      </c>
      <c r="Q4436">
        <v>1000</v>
      </c>
      <c r="R4436" t="s">
        <v>5255</v>
      </c>
      <c r="S4436">
        <v>823</v>
      </c>
      <c r="T4436" t="s">
        <v>14681</v>
      </c>
      <c r="U4436">
        <v>725</v>
      </c>
      <c r="V4436">
        <v>0</v>
      </c>
      <c r="W4436">
        <v>4438</v>
      </c>
      <c r="X4436">
        <v>0</v>
      </c>
      <c r="Y4436">
        <v>22773</v>
      </c>
      <c r="Z4436">
        <v>161</v>
      </c>
      <c r="AA4436">
        <v>195</v>
      </c>
      <c r="AB4436" t="s">
        <v>21431</v>
      </c>
    </row>
    <row r="4437" spans="1:28" x14ac:dyDescent="0.3">
      <c r="A4437" s="4" t="s">
        <v>21434</v>
      </c>
      <c r="B4437" t="s">
        <v>67</v>
      </c>
      <c r="C4437" t="s">
        <v>86</v>
      </c>
      <c r="D4437" t="s">
        <v>58</v>
      </c>
      <c r="E4437">
        <v>1962</v>
      </c>
      <c r="F4437">
        <v>110</v>
      </c>
      <c r="G4437" t="s">
        <v>80</v>
      </c>
      <c r="H4437" t="s">
        <v>21435</v>
      </c>
      <c r="I4437" s="4">
        <v>1100000</v>
      </c>
      <c r="J4437" s="4">
        <v>16067035</v>
      </c>
      <c r="K4437">
        <v>7.3</v>
      </c>
      <c r="L4437">
        <v>1.37</v>
      </c>
      <c r="M4437" t="s">
        <v>6035</v>
      </c>
      <c r="N4437" t="s">
        <v>5689</v>
      </c>
      <c r="O4437">
        <v>92</v>
      </c>
      <c r="P4437" t="s">
        <v>21433</v>
      </c>
      <c r="Q4437">
        <v>650</v>
      </c>
      <c r="R4437" t="s">
        <v>21432</v>
      </c>
      <c r="S4437">
        <v>275</v>
      </c>
      <c r="T4437" t="s">
        <v>4832</v>
      </c>
      <c r="U4437">
        <v>177</v>
      </c>
      <c r="V4437">
        <v>5000</v>
      </c>
      <c r="W4437">
        <v>1421</v>
      </c>
      <c r="X4437">
        <v>4</v>
      </c>
      <c r="Y4437">
        <v>116642</v>
      </c>
      <c r="Z4437">
        <v>184</v>
      </c>
      <c r="AA4437">
        <v>389</v>
      </c>
      <c r="AB4437" t="s">
        <v>21436</v>
      </c>
    </row>
    <row r="4438" spans="1:28" x14ac:dyDescent="0.3">
      <c r="A4438" s="4" t="s">
        <v>21438</v>
      </c>
      <c r="B4438" t="s">
        <v>67</v>
      </c>
      <c r="C4438" t="s">
        <v>68</v>
      </c>
      <c r="D4438" t="s">
        <v>58</v>
      </c>
      <c r="E4438">
        <v>2012</v>
      </c>
      <c r="F4438">
        <v>86</v>
      </c>
      <c r="G4438" t="s">
        <v>4286</v>
      </c>
      <c r="H4438" t="s">
        <v>21439</v>
      </c>
      <c r="I4438" s="4">
        <v>1000000</v>
      </c>
      <c r="J4438" s="4">
        <v>18112929</v>
      </c>
      <c r="K4438">
        <v>5</v>
      </c>
      <c r="L4438">
        <v>1.85</v>
      </c>
      <c r="M4438" t="s">
        <v>612</v>
      </c>
      <c r="N4438" t="s">
        <v>21437</v>
      </c>
      <c r="O4438">
        <v>18</v>
      </c>
      <c r="P4438" t="s">
        <v>2190</v>
      </c>
      <c r="Q4438">
        <v>1000</v>
      </c>
      <c r="R4438" t="s">
        <v>1885</v>
      </c>
      <c r="S4438">
        <v>466</v>
      </c>
      <c r="T4438" t="s">
        <v>1639</v>
      </c>
      <c r="U4438">
        <v>300</v>
      </c>
      <c r="V4438">
        <v>24000</v>
      </c>
      <c r="W4438">
        <v>2665</v>
      </c>
      <c r="X4438">
        <v>0</v>
      </c>
      <c r="Y4438">
        <v>52642</v>
      </c>
      <c r="Z4438">
        <v>270</v>
      </c>
      <c r="AA4438">
        <v>271</v>
      </c>
      <c r="AB4438" t="s">
        <v>21440</v>
      </c>
    </row>
    <row r="4439" spans="1:28" x14ac:dyDescent="0.3">
      <c r="A4439" s="4" t="s">
        <v>21444</v>
      </c>
      <c r="B4439" t="s">
        <v>67</v>
      </c>
      <c r="C4439" t="s">
        <v>86</v>
      </c>
      <c r="D4439" t="s">
        <v>58</v>
      </c>
      <c r="E4439">
        <v>1987</v>
      </c>
      <c r="F4439">
        <v>86</v>
      </c>
      <c r="G4439" t="s">
        <v>7400</v>
      </c>
      <c r="H4439" t="s">
        <v>21446</v>
      </c>
      <c r="I4439" s="4">
        <v>1000000</v>
      </c>
      <c r="J4439" s="4">
        <v>14564027</v>
      </c>
      <c r="K4439">
        <v>7</v>
      </c>
      <c r="L4439">
        <v>1.85</v>
      </c>
      <c r="M4439" t="s">
        <v>612</v>
      </c>
      <c r="N4439" t="s">
        <v>21441</v>
      </c>
      <c r="O4439">
        <v>385</v>
      </c>
      <c r="P4439" t="s">
        <v>21443</v>
      </c>
      <c r="Q4439">
        <v>266</v>
      </c>
      <c r="R4439" t="s">
        <v>21442</v>
      </c>
      <c r="S4439">
        <v>209</v>
      </c>
      <c r="T4439" t="s">
        <v>21445</v>
      </c>
      <c r="U4439">
        <v>100</v>
      </c>
      <c r="V4439">
        <v>0</v>
      </c>
      <c r="W4439">
        <v>673</v>
      </c>
      <c r="X4439">
        <v>0</v>
      </c>
      <c r="Y4439">
        <v>76407</v>
      </c>
      <c r="Z4439">
        <v>203</v>
      </c>
      <c r="AA4439">
        <v>335</v>
      </c>
      <c r="AB4439" t="s">
        <v>21447</v>
      </c>
    </row>
    <row r="4440" spans="1:28" x14ac:dyDescent="0.3">
      <c r="A4440" s="4" t="s">
        <v>21451</v>
      </c>
      <c r="B4440" t="s">
        <v>67</v>
      </c>
      <c r="C4440" t="s">
        <v>68</v>
      </c>
      <c r="D4440" t="s">
        <v>58</v>
      </c>
      <c r="E4440">
        <v>2016</v>
      </c>
      <c r="F4440">
        <v>120</v>
      </c>
      <c r="G4440" t="s">
        <v>19</v>
      </c>
      <c r="H4440" t="s">
        <v>21453</v>
      </c>
      <c r="I4440" s="4">
        <v>5000000</v>
      </c>
      <c r="J4440" s="4">
        <v>20773070</v>
      </c>
      <c r="K4440">
        <v>3.4</v>
      </c>
      <c r="L4440">
        <v>2.35</v>
      </c>
      <c r="M4440" t="s">
        <v>122</v>
      </c>
      <c r="N4440" t="s">
        <v>21448</v>
      </c>
      <c r="O4440">
        <v>18</v>
      </c>
      <c r="P4440" t="s">
        <v>21450</v>
      </c>
      <c r="Q4440">
        <v>634</v>
      </c>
      <c r="R4440" t="s">
        <v>21449</v>
      </c>
      <c r="S4440">
        <v>420</v>
      </c>
      <c r="T4440" t="s">
        <v>21452</v>
      </c>
      <c r="U4440">
        <v>295</v>
      </c>
      <c r="V4440">
        <v>0</v>
      </c>
      <c r="W4440">
        <v>1810</v>
      </c>
      <c r="X4440">
        <v>11</v>
      </c>
      <c r="Y4440">
        <v>4501</v>
      </c>
      <c r="Z4440">
        <v>29</v>
      </c>
      <c r="AA4440">
        <v>102</v>
      </c>
      <c r="AB4440" t="s">
        <v>21454</v>
      </c>
    </row>
    <row r="4441" spans="1:28" x14ac:dyDescent="0.3">
      <c r="A4441" s="4" t="s">
        <v>21455</v>
      </c>
      <c r="B4441" t="s">
        <v>67</v>
      </c>
      <c r="C4441" t="s">
        <v>68</v>
      </c>
      <c r="D4441" t="s">
        <v>58</v>
      </c>
      <c r="E4441">
        <v>2005</v>
      </c>
      <c r="F4441">
        <v>90</v>
      </c>
      <c r="G4441" t="s">
        <v>6131</v>
      </c>
      <c r="H4441" t="s">
        <v>21456</v>
      </c>
      <c r="I4441" s="4">
        <v>1000000</v>
      </c>
      <c r="J4441" s="4">
        <v>10042266</v>
      </c>
      <c r="K4441">
        <v>5.9</v>
      </c>
      <c r="L4441">
        <v>2.35</v>
      </c>
      <c r="M4441" t="s">
        <v>69</v>
      </c>
      <c r="N4441" t="s">
        <v>9018</v>
      </c>
      <c r="O4441">
        <v>65</v>
      </c>
      <c r="P4441" t="s">
        <v>13902</v>
      </c>
      <c r="Q4441">
        <v>1000</v>
      </c>
      <c r="R4441" t="s">
        <v>3244</v>
      </c>
      <c r="S4441">
        <v>989</v>
      </c>
      <c r="T4441" t="s">
        <v>14955</v>
      </c>
      <c r="U4441">
        <v>683</v>
      </c>
      <c r="V4441">
        <v>816</v>
      </c>
      <c r="W4441">
        <v>3155</v>
      </c>
      <c r="X4441">
        <v>0</v>
      </c>
      <c r="Y4441">
        <v>23021</v>
      </c>
      <c r="Z4441">
        <v>137</v>
      </c>
      <c r="AA4441">
        <v>220</v>
      </c>
      <c r="AB4441" t="s">
        <v>21457</v>
      </c>
    </row>
    <row r="4442" spans="1:28" x14ac:dyDescent="0.3">
      <c r="A4442" s="4" t="s">
        <v>21461</v>
      </c>
      <c r="B4442" t="s">
        <v>703</v>
      </c>
      <c r="C4442" t="s">
        <v>704</v>
      </c>
      <c r="D4442" t="s">
        <v>58</v>
      </c>
      <c r="E4442">
        <v>1999</v>
      </c>
      <c r="F4442">
        <v>99</v>
      </c>
      <c r="G4442" t="s">
        <v>5664</v>
      </c>
      <c r="H4442" t="s">
        <v>21463</v>
      </c>
      <c r="I4442" s="4">
        <v>1000000000</v>
      </c>
      <c r="J4442" s="4">
        <v>10037390</v>
      </c>
      <c r="K4442">
        <v>6</v>
      </c>
      <c r="L4442">
        <v>2.35</v>
      </c>
      <c r="M4442" t="s">
        <v>122</v>
      </c>
      <c r="N4442" t="s">
        <v>21458</v>
      </c>
      <c r="O4442">
        <v>2</v>
      </c>
      <c r="P4442" t="s">
        <v>21460</v>
      </c>
      <c r="Q4442">
        <v>43</v>
      </c>
      <c r="R4442" t="s">
        <v>21459</v>
      </c>
      <c r="S4442">
        <v>3</v>
      </c>
      <c r="T4442" t="s">
        <v>21462</v>
      </c>
      <c r="U4442">
        <v>3</v>
      </c>
      <c r="V4442">
        <v>339</v>
      </c>
      <c r="W4442">
        <v>53</v>
      </c>
      <c r="X4442">
        <v>0</v>
      </c>
      <c r="Y4442">
        <v>5442</v>
      </c>
      <c r="Z4442">
        <v>107</v>
      </c>
      <c r="AA4442">
        <v>140</v>
      </c>
      <c r="AB4442" t="s">
        <v>21464</v>
      </c>
    </row>
    <row r="4443" spans="1:28" x14ac:dyDescent="0.3">
      <c r="A4443" s="4" t="s">
        <v>21465</v>
      </c>
      <c r="B4443" t="s">
        <v>67</v>
      </c>
      <c r="C4443" t="s">
        <v>68</v>
      </c>
      <c r="D4443" t="s">
        <v>58</v>
      </c>
      <c r="E4443">
        <v>2010</v>
      </c>
      <c r="F4443">
        <v>112</v>
      </c>
      <c r="G4443" t="s">
        <v>241</v>
      </c>
      <c r="H4443" t="s">
        <v>21466</v>
      </c>
      <c r="I4443" s="4">
        <v>3500000</v>
      </c>
      <c r="J4443" s="4">
        <v>9701559</v>
      </c>
      <c r="K4443">
        <v>7.4</v>
      </c>
      <c r="L4443">
        <v>1.66</v>
      </c>
      <c r="M4443" t="s">
        <v>612</v>
      </c>
      <c r="N4443" t="s">
        <v>12922</v>
      </c>
      <c r="O4443">
        <v>310</v>
      </c>
      <c r="P4443" t="s">
        <v>4222</v>
      </c>
      <c r="Q4443">
        <v>33000</v>
      </c>
      <c r="R4443" t="s">
        <v>738</v>
      </c>
      <c r="S4443">
        <v>2000</v>
      </c>
      <c r="T4443" t="s">
        <v>6697</v>
      </c>
      <c r="U4443">
        <v>616</v>
      </c>
      <c r="V4443">
        <v>25000</v>
      </c>
      <c r="W4443">
        <v>35941</v>
      </c>
      <c r="X4443">
        <v>0</v>
      </c>
      <c r="Y4443">
        <v>141425</v>
      </c>
      <c r="Z4443">
        <v>377</v>
      </c>
      <c r="AA4443">
        <v>283</v>
      </c>
      <c r="AB4443" t="s">
        <v>21467</v>
      </c>
    </row>
    <row r="4444" spans="1:28" x14ac:dyDescent="0.3">
      <c r="A4444" s="4" t="s">
        <v>21469</v>
      </c>
      <c r="B4444" t="s">
        <v>67</v>
      </c>
      <c r="C4444" t="s">
        <v>68</v>
      </c>
      <c r="D4444" t="s">
        <v>58</v>
      </c>
      <c r="E4444">
        <v>2005</v>
      </c>
      <c r="F4444">
        <v>103</v>
      </c>
      <c r="G4444" t="s">
        <v>5385</v>
      </c>
      <c r="H4444" t="s">
        <v>21471</v>
      </c>
      <c r="I4444" s="4">
        <v>1000000</v>
      </c>
      <c r="J4444" s="4">
        <v>9013113</v>
      </c>
      <c r="K4444">
        <v>7.4</v>
      </c>
      <c r="L4444">
        <v>1.85</v>
      </c>
      <c r="M4444" t="s">
        <v>612</v>
      </c>
      <c r="N4444" t="s">
        <v>21468</v>
      </c>
      <c r="O4444">
        <v>2</v>
      </c>
      <c r="P4444" t="s">
        <v>4380</v>
      </c>
      <c r="Q4444">
        <v>2000</v>
      </c>
      <c r="R4444" t="s">
        <v>1942</v>
      </c>
      <c r="S4444">
        <v>508</v>
      </c>
      <c r="T4444" t="s">
        <v>21470</v>
      </c>
      <c r="U4444">
        <v>226</v>
      </c>
      <c r="V4444">
        <v>0</v>
      </c>
      <c r="W4444">
        <v>3192</v>
      </c>
      <c r="X4444">
        <v>2</v>
      </c>
      <c r="Y4444">
        <v>36321</v>
      </c>
      <c r="Z4444">
        <v>169</v>
      </c>
      <c r="AA4444">
        <v>230</v>
      </c>
      <c r="AB4444" t="s">
        <v>21472</v>
      </c>
    </row>
    <row r="4445" spans="1:28" x14ac:dyDescent="0.3">
      <c r="A4445" s="4" t="s">
        <v>21475</v>
      </c>
      <c r="B4445" t="s">
        <v>67</v>
      </c>
      <c r="C4445" t="s">
        <v>68</v>
      </c>
      <c r="D4445" t="s">
        <v>58</v>
      </c>
      <c r="E4445">
        <v>2012</v>
      </c>
      <c r="F4445">
        <v>83</v>
      </c>
      <c r="G4445" t="s">
        <v>23</v>
      </c>
      <c r="H4445" t="s">
        <v>21476</v>
      </c>
      <c r="I4445" s="4">
        <v>1000000</v>
      </c>
      <c r="J4445" s="4">
        <v>53245055</v>
      </c>
      <c r="K4445">
        <v>4.2</v>
      </c>
      <c r="L4445">
        <v>1.85</v>
      </c>
      <c r="M4445" t="s">
        <v>612</v>
      </c>
      <c r="N4445" t="s">
        <v>10961</v>
      </c>
      <c r="O4445">
        <v>19</v>
      </c>
      <c r="P4445" t="s">
        <v>21474</v>
      </c>
      <c r="Q4445">
        <v>403</v>
      </c>
      <c r="R4445" t="s">
        <v>21473</v>
      </c>
      <c r="S4445">
        <v>169</v>
      </c>
      <c r="T4445" t="s">
        <v>10212</v>
      </c>
      <c r="U4445">
        <v>128</v>
      </c>
      <c r="V4445">
        <v>12000</v>
      </c>
      <c r="W4445">
        <v>988</v>
      </c>
      <c r="X4445">
        <v>0</v>
      </c>
      <c r="Y4445">
        <v>30570</v>
      </c>
      <c r="Z4445">
        <v>225</v>
      </c>
      <c r="AA4445">
        <v>290</v>
      </c>
      <c r="AB4445" t="s">
        <v>21477</v>
      </c>
    </row>
    <row r="4446" spans="1:28" x14ac:dyDescent="0.3">
      <c r="A4446" s="4" t="s">
        <v>21480</v>
      </c>
      <c r="B4446" t="s">
        <v>67</v>
      </c>
      <c r="C4446" t="s">
        <v>68</v>
      </c>
      <c r="D4446" t="s">
        <v>58</v>
      </c>
      <c r="E4446">
        <v>1970</v>
      </c>
      <c r="F4446">
        <v>109</v>
      </c>
      <c r="G4446" t="s">
        <v>5510</v>
      </c>
      <c r="H4446" t="s">
        <v>21482</v>
      </c>
      <c r="I4446" s="4">
        <v>900000</v>
      </c>
      <c r="J4446" s="4">
        <v>9000000</v>
      </c>
      <c r="K4446">
        <v>6.2</v>
      </c>
      <c r="L4446">
        <v>2.35</v>
      </c>
      <c r="M4446" t="s">
        <v>7328</v>
      </c>
      <c r="N4446" t="s">
        <v>21478</v>
      </c>
      <c r="O4446">
        <v>199</v>
      </c>
      <c r="P4446" t="s">
        <v>2727</v>
      </c>
      <c r="Q4446">
        <v>503</v>
      </c>
      <c r="R4446" t="s">
        <v>21479</v>
      </c>
      <c r="S4446">
        <v>46</v>
      </c>
      <c r="T4446" t="s">
        <v>21481</v>
      </c>
      <c r="U4446">
        <v>44</v>
      </c>
      <c r="V4446">
        <v>0</v>
      </c>
      <c r="W4446">
        <v>731</v>
      </c>
      <c r="X4446">
        <v>8</v>
      </c>
      <c r="Y4446">
        <v>7584</v>
      </c>
      <c r="Z4446">
        <v>101</v>
      </c>
      <c r="AA4446">
        <v>137</v>
      </c>
      <c r="AB4446" t="s">
        <v>21483</v>
      </c>
    </row>
    <row r="4447" spans="1:28" x14ac:dyDescent="0.3">
      <c r="A4447" s="4" t="s">
        <v>21487</v>
      </c>
      <c r="B4447" t="s">
        <v>67</v>
      </c>
      <c r="C4447" t="s">
        <v>68</v>
      </c>
      <c r="D4447" t="s">
        <v>24160</v>
      </c>
      <c r="E4447">
        <v>1956</v>
      </c>
      <c r="F4447">
        <v>89</v>
      </c>
      <c r="G4447" t="s">
        <v>4052</v>
      </c>
      <c r="H4447" t="s">
        <v>21489</v>
      </c>
      <c r="I4447" s="4">
        <v>1000000</v>
      </c>
      <c r="J4447" s="4" t="s">
        <v>24161</v>
      </c>
      <c r="K4447">
        <v>6.2</v>
      </c>
      <c r="L4447">
        <v>2.35</v>
      </c>
      <c r="M4447" t="s">
        <v>24161</v>
      </c>
      <c r="N4447" t="s">
        <v>21484</v>
      </c>
      <c r="O4447">
        <v>0</v>
      </c>
      <c r="P4447" t="s">
        <v>21486</v>
      </c>
      <c r="Q4447">
        <v>356</v>
      </c>
      <c r="R4447" t="s">
        <v>21485</v>
      </c>
      <c r="S4447">
        <v>110</v>
      </c>
      <c r="T4447" t="s">
        <v>21488</v>
      </c>
      <c r="U4447">
        <v>102</v>
      </c>
      <c r="V4447">
        <v>365</v>
      </c>
      <c r="W4447">
        <v>831</v>
      </c>
      <c r="X4447">
        <v>1</v>
      </c>
      <c r="Y4447">
        <v>2636</v>
      </c>
      <c r="Z4447">
        <v>39</v>
      </c>
      <c r="AA4447">
        <v>36</v>
      </c>
      <c r="AB4447" t="s">
        <v>21490</v>
      </c>
    </row>
    <row r="4448" spans="1:28" x14ac:dyDescent="0.3">
      <c r="A4448" s="4" t="s">
        <v>21492</v>
      </c>
      <c r="B4448" t="s">
        <v>67</v>
      </c>
      <c r="C4448" t="s">
        <v>68</v>
      </c>
      <c r="D4448" t="s">
        <v>58</v>
      </c>
      <c r="E4448">
        <v>2006</v>
      </c>
      <c r="F4448">
        <v>96</v>
      </c>
      <c r="G4448" t="s">
        <v>18</v>
      </c>
      <c r="H4448" t="s">
        <v>21493</v>
      </c>
      <c r="I4448" s="4" t="s">
        <v>24161</v>
      </c>
      <c r="J4448" s="4">
        <v>23808111</v>
      </c>
      <c r="K4448">
        <v>7.5</v>
      </c>
      <c r="L4448">
        <v>1.85</v>
      </c>
      <c r="M4448" t="s">
        <v>122</v>
      </c>
      <c r="N4448" t="s">
        <v>13473</v>
      </c>
      <c r="O4448">
        <v>49</v>
      </c>
      <c r="P4448" t="s">
        <v>3328</v>
      </c>
      <c r="Q4448">
        <v>861</v>
      </c>
      <c r="R4448" t="s">
        <v>21491</v>
      </c>
      <c r="S4448">
        <v>68</v>
      </c>
      <c r="T4448" t="s">
        <v>24161</v>
      </c>
      <c r="U4448" t="s">
        <v>24161</v>
      </c>
      <c r="V4448">
        <v>0</v>
      </c>
      <c r="W4448">
        <v>929</v>
      </c>
      <c r="X4448">
        <v>0</v>
      </c>
      <c r="Y4448">
        <v>67654</v>
      </c>
      <c r="Z4448">
        <v>372</v>
      </c>
      <c r="AA4448">
        <v>504</v>
      </c>
      <c r="AB4448" t="s">
        <v>21494</v>
      </c>
    </row>
    <row r="4449" spans="1:28" x14ac:dyDescent="0.3">
      <c r="A4449" s="4" t="s">
        <v>21499</v>
      </c>
      <c r="B4449" t="s">
        <v>67</v>
      </c>
      <c r="C4449" t="s">
        <v>68</v>
      </c>
      <c r="D4449" t="s">
        <v>24160</v>
      </c>
      <c r="E4449">
        <v>1949</v>
      </c>
      <c r="F4449">
        <v>109</v>
      </c>
      <c r="G4449" t="s">
        <v>21497</v>
      </c>
      <c r="H4449" t="s">
        <v>21501</v>
      </c>
      <c r="I4449" s="4">
        <v>1000000</v>
      </c>
      <c r="J4449" s="4" t="s">
        <v>24161</v>
      </c>
      <c r="K4449">
        <v>7.2</v>
      </c>
      <c r="L4449">
        <v>1.37</v>
      </c>
      <c r="M4449" t="s">
        <v>6035</v>
      </c>
      <c r="N4449" t="s">
        <v>21495</v>
      </c>
      <c r="O4449">
        <v>23</v>
      </c>
      <c r="P4449" t="s">
        <v>21498</v>
      </c>
      <c r="Q4449">
        <v>183</v>
      </c>
      <c r="R4449" t="s">
        <v>21496</v>
      </c>
      <c r="S4449">
        <v>102</v>
      </c>
      <c r="T4449" t="s">
        <v>21500</v>
      </c>
      <c r="U4449">
        <v>88</v>
      </c>
      <c r="V4449">
        <v>624</v>
      </c>
      <c r="W4449">
        <v>510</v>
      </c>
      <c r="X4449">
        <v>0</v>
      </c>
      <c r="Y4449">
        <v>7346</v>
      </c>
      <c r="Z4449">
        <v>40</v>
      </c>
      <c r="AA4449">
        <v>69</v>
      </c>
      <c r="AB4449" t="s">
        <v>21502</v>
      </c>
    </row>
    <row r="4450" spans="1:28" x14ac:dyDescent="0.3">
      <c r="A4450" s="4" t="s">
        <v>21506</v>
      </c>
      <c r="B4450" t="s">
        <v>67</v>
      </c>
      <c r="C4450" t="s">
        <v>68</v>
      </c>
      <c r="D4450" t="s">
        <v>58</v>
      </c>
      <c r="E4450">
        <v>2008</v>
      </c>
      <c r="F4450">
        <v>122</v>
      </c>
      <c r="G4450" t="s">
        <v>21504</v>
      </c>
      <c r="H4450" t="s">
        <v>21508</v>
      </c>
      <c r="I4450" s="4" t="s">
        <v>24161</v>
      </c>
      <c r="J4450" s="4">
        <v>5355376</v>
      </c>
      <c r="K4450">
        <v>7.2</v>
      </c>
      <c r="L4450">
        <v>1.85</v>
      </c>
      <c r="M4450" t="s">
        <v>69</v>
      </c>
      <c r="N4450" t="s">
        <v>514</v>
      </c>
      <c r="O4450">
        <v>17000</v>
      </c>
      <c r="P4450" t="s">
        <v>21505</v>
      </c>
      <c r="Q4450">
        <v>543</v>
      </c>
      <c r="R4450" t="s">
        <v>21503</v>
      </c>
      <c r="S4450">
        <v>426</v>
      </c>
      <c r="T4450" t="s">
        <v>21507</v>
      </c>
      <c r="U4450">
        <v>184</v>
      </c>
      <c r="V4450">
        <v>0</v>
      </c>
      <c r="W4450">
        <v>1218</v>
      </c>
      <c r="X4450">
        <v>0</v>
      </c>
      <c r="Y4450">
        <v>9638</v>
      </c>
      <c r="Z4450">
        <v>129</v>
      </c>
      <c r="AA4450">
        <v>67</v>
      </c>
      <c r="AB4450" t="s">
        <v>21509</v>
      </c>
    </row>
    <row r="4451" spans="1:28" x14ac:dyDescent="0.3">
      <c r="A4451" s="4" t="s">
        <v>21510</v>
      </c>
      <c r="B4451" t="s">
        <v>67</v>
      </c>
      <c r="C4451" t="s">
        <v>68</v>
      </c>
      <c r="D4451" t="s">
        <v>58</v>
      </c>
      <c r="E4451">
        <v>2013</v>
      </c>
      <c r="F4451">
        <v>100</v>
      </c>
      <c r="G4451" t="s">
        <v>17631</v>
      </c>
      <c r="H4451" t="s">
        <v>21512</v>
      </c>
      <c r="I4451" s="4">
        <v>6000000</v>
      </c>
      <c r="J4451" s="4">
        <v>7186670</v>
      </c>
      <c r="K4451">
        <v>5.4</v>
      </c>
      <c r="L4451">
        <v>2.35</v>
      </c>
      <c r="M4451" t="s">
        <v>612</v>
      </c>
      <c r="N4451" t="s">
        <v>16280</v>
      </c>
      <c r="O4451">
        <v>0</v>
      </c>
      <c r="P4451" t="s">
        <v>101</v>
      </c>
      <c r="Q4451">
        <v>640</v>
      </c>
      <c r="R4451" t="s">
        <v>1033</v>
      </c>
      <c r="S4451">
        <v>550</v>
      </c>
      <c r="T4451" t="s">
        <v>21511</v>
      </c>
      <c r="U4451">
        <v>389</v>
      </c>
      <c r="V4451">
        <v>12000</v>
      </c>
      <c r="W4451">
        <v>2082</v>
      </c>
      <c r="X4451">
        <v>0</v>
      </c>
      <c r="Y4451">
        <v>21468</v>
      </c>
      <c r="Z4451">
        <v>285</v>
      </c>
      <c r="AA4451">
        <v>164</v>
      </c>
      <c r="AB4451" t="s">
        <v>21513</v>
      </c>
    </row>
    <row r="4452" spans="1:28" x14ac:dyDescent="0.3">
      <c r="A4452" s="4" t="s">
        <v>21516</v>
      </c>
      <c r="B4452" t="s">
        <v>67</v>
      </c>
      <c r="C4452" t="s">
        <v>86</v>
      </c>
      <c r="D4452" t="s">
        <v>58</v>
      </c>
      <c r="E4452">
        <v>2015</v>
      </c>
      <c r="F4452">
        <v>109</v>
      </c>
      <c r="G4452" t="s">
        <v>12708</v>
      </c>
      <c r="H4452" t="s">
        <v>21518</v>
      </c>
      <c r="I4452" s="4">
        <v>1100000</v>
      </c>
      <c r="J4452" s="4" t="s">
        <v>24161</v>
      </c>
      <c r="K4452">
        <v>7</v>
      </c>
      <c r="L4452">
        <v>1.85</v>
      </c>
      <c r="M4452" t="s">
        <v>24161</v>
      </c>
      <c r="N4452" t="s">
        <v>21514</v>
      </c>
      <c r="O4452">
        <v>0</v>
      </c>
      <c r="P4452" t="s">
        <v>11920</v>
      </c>
      <c r="Q4452">
        <v>202</v>
      </c>
      <c r="R4452" t="s">
        <v>21515</v>
      </c>
      <c r="S4452">
        <v>47</v>
      </c>
      <c r="T4452" t="s">
        <v>21517</v>
      </c>
      <c r="U4452">
        <v>30</v>
      </c>
      <c r="V4452">
        <v>75</v>
      </c>
      <c r="W4452">
        <v>283</v>
      </c>
      <c r="X4452">
        <v>0</v>
      </c>
      <c r="Y4452">
        <v>162</v>
      </c>
      <c r="Z4452">
        <v>29</v>
      </c>
      <c r="AA4452">
        <v>5</v>
      </c>
      <c r="AB4452" t="s">
        <v>21519</v>
      </c>
    </row>
    <row r="4453" spans="1:28" x14ac:dyDescent="0.3">
      <c r="A4453" s="4" t="s">
        <v>21521</v>
      </c>
      <c r="B4453" t="s">
        <v>67</v>
      </c>
      <c r="C4453" t="s">
        <v>68</v>
      </c>
      <c r="D4453" t="s">
        <v>58</v>
      </c>
      <c r="E4453">
        <v>2012</v>
      </c>
      <c r="F4453">
        <v>95</v>
      </c>
      <c r="G4453" t="s">
        <v>5027</v>
      </c>
      <c r="H4453" t="s">
        <v>21523</v>
      </c>
      <c r="I4453" s="4">
        <v>1000000</v>
      </c>
      <c r="J4453" s="4">
        <v>5997134</v>
      </c>
      <c r="K4453">
        <v>7.2</v>
      </c>
      <c r="L4453">
        <v>1.85</v>
      </c>
      <c r="M4453" t="s">
        <v>612</v>
      </c>
      <c r="N4453" t="s">
        <v>21520</v>
      </c>
      <c r="O4453">
        <v>20</v>
      </c>
      <c r="P4453" t="s">
        <v>11540</v>
      </c>
      <c r="Q4453">
        <v>422</v>
      </c>
      <c r="R4453" t="s">
        <v>3098</v>
      </c>
      <c r="S4453">
        <v>374</v>
      </c>
      <c r="T4453" t="s">
        <v>21522</v>
      </c>
      <c r="U4453">
        <v>365</v>
      </c>
      <c r="V4453">
        <v>11000</v>
      </c>
      <c r="W4453">
        <v>1899</v>
      </c>
      <c r="X4453">
        <v>3</v>
      </c>
      <c r="Y4453">
        <v>36381</v>
      </c>
      <c r="Z4453">
        <v>337</v>
      </c>
      <c r="AA4453">
        <v>126</v>
      </c>
      <c r="AB4453" t="s">
        <v>21524</v>
      </c>
    </row>
    <row r="4454" spans="1:28" x14ac:dyDescent="0.3">
      <c r="A4454" s="4" t="s">
        <v>21528</v>
      </c>
      <c r="B4454" t="s">
        <v>67</v>
      </c>
      <c r="C4454" t="s">
        <v>68</v>
      </c>
      <c r="D4454" t="s">
        <v>58</v>
      </c>
      <c r="E4454">
        <v>2008</v>
      </c>
      <c r="F4454">
        <v>94</v>
      </c>
      <c r="G4454" t="s">
        <v>18</v>
      </c>
      <c r="H4454" t="s">
        <v>21530</v>
      </c>
      <c r="I4454" s="4" t="s">
        <v>24161</v>
      </c>
      <c r="J4454" s="4">
        <v>4417124</v>
      </c>
      <c r="K4454">
        <v>7.9</v>
      </c>
      <c r="L4454">
        <v>1.78</v>
      </c>
      <c r="M4454" t="s">
        <v>122</v>
      </c>
      <c r="N4454" t="s">
        <v>21525</v>
      </c>
      <c r="O4454">
        <v>11</v>
      </c>
      <c r="P4454" t="s">
        <v>21527</v>
      </c>
      <c r="Q4454">
        <v>37</v>
      </c>
      <c r="R4454" t="s">
        <v>21526</v>
      </c>
      <c r="S4454">
        <v>3</v>
      </c>
      <c r="T4454" t="s">
        <v>21529</v>
      </c>
      <c r="U4454">
        <v>2</v>
      </c>
      <c r="V4454">
        <v>37000</v>
      </c>
      <c r="W4454">
        <v>42</v>
      </c>
      <c r="X4454">
        <v>0</v>
      </c>
      <c r="Y4454">
        <v>42389</v>
      </c>
      <c r="Z4454">
        <v>120</v>
      </c>
      <c r="AA4454">
        <v>183</v>
      </c>
      <c r="AB4454" t="s">
        <v>21531</v>
      </c>
    </row>
    <row r="4455" spans="1:28" x14ac:dyDescent="0.3">
      <c r="A4455" s="4" t="s">
        <v>21533</v>
      </c>
      <c r="B4455" t="s">
        <v>67</v>
      </c>
      <c r="C4455" t="s">
        <v>68</v>
      </c>
      <c r="D4455" t="s">
        <v>58</v>
      </c>
      <c r="E4455">
        <v>2011</v>
      </c>
      <c r="F4455">
        <v>107</v>
      </c>
      <c r="G4455" t="s">
        <v>19</v>
      </c>
      <c r="H4455" t="s">
        <v>21535</v>
      </c>
      <c r="I4455" s="4" t="s">
        <v>24161</v>
      </c>
      <c r="J4455" s="4">
        <v>5355847</v>
      </c>
      <c r="K4455">
        <v>6.8</v>
      </c>
      <c r="L4455" t="s">
        <v>24161</v>
      </c>
      <c r="M4455" t="s">
        <v>69</v>
      </c>
      <c r="N4455" t="s">
        <v>18188</v>
      </c>
      <c r="O4455">
        <v>10</v>
      </c>
      <c r="P4455" t="s">
        <v>18697</v>
      </c>
      <c r="Q4455">
        <v>544</v>
      </c>
      <c r="R4455" t="s">
        <v>21532</v>
      </c>
      <c r="S4455">
        <v>264</v>
      </c>
      <c r="T4455" t="s">
        <v>21534</v>
      </c>
      <c r="U4455">
        <v>245</v>
      </c>
      <c r="V4455">
        <v>0</v>
      </c>
      <c r="W4455">
        <v>1147</v>
      </c>
      <c r="X4455">
        <v>1</v>
      </c>
      <c r="Y4455">
        <v>6110</v>
      </c>
      <c r="Z4455">
        <v>40</v>
      </c>
      <c r="AA4455">
        <v>82</v>
      </c>
      <c r="AB4455" t="s">
        <v>21536</v>
      </c>
    </row>
    <row r="4456" spans="1:28" x14ac:dyDescent="0.3">
      <c r="A4456" s="4" t="s">
        <v>21537</v>
      </c>
      <c r="B4456" t="s">
        <v>67</v>
      </c>
      <c r="C4456" t="s">
        <v>68</v>
      </c>
      <c r="D4456" t="s">
        <v>58</v>
      </c>
      <c r="E4456">
        <v>1998</v>
      </c>
      <c r="F4456">
        <v>104</v>
      </c>
      <c r="G4456" t="s">
        <v>1437</v>
      </c>
      <c r="H4456" t="s">
        <v>21538</v>
      </c>
      <c r="I4456" s="4">
        <v>1000000</v>
      </c>
      <c r="J4456" s="4">
        <v>3386698</v>
      </c>
      <c r="K4456">
        <v>6.7</v>
      </c>
      <c r="L4456">
        <v>1.85</v>
      </c>
      <c r="M4456" t="s">
        <v>612</v>
      </c>
      <c r="N4456" t="s">
        <v>13143</v>
      </c>
      <c r="O4456">
        <v>122</v>
      </c>
      <c r="P4456" t="s">
        <v>724</v>
      </c>
      <c r="Q4456">
        <v>22000</v>
      </c>
      <c r="R4456" t="s">
        <v>19276</v>
      </c>
      <c r="S4456">
        <v>472</v>
      </c>
      <c r="T4456" t="s">
        <v>4600</v>
      </c>
      <c r="U4456">
        <v>458</v>
      </c>
      <c r="V4456">
        <v>392</v>
      </c>
      <c r="W4456">
        <v>23461</v>
      </c>
      <c r="X4456">
        <v>1</v>
      </c>
      <c r="Y4456">
        <v>4195</v>
      </c>
      <c r="Z4456">
        <v>38</v>
      </c>
      <c r="AA4456">
        <v>86</v>
      </c>
      <c r="AB4456" t="s">
        <v>21539</v>
      </c>
    </row>
    <row r="4457" spans="1:28" x14ac:dyDescent="0.3">
      <c r="A4457" s="4" t="s">
        <v>21541</v>
      </c>
      <c r="B4457" t="s">
        <v>67</v>
      </c>
      <c r="C4457" t="s">
        <v>68</v>
      </c>
      <c r="D4457" t="s">
        <v>58</v>
      </c>
      <c r="E4457">
        <v>2014</v>
      </c>
      <c r="F4457">
        <v>93</v>
      </c>
      <c r="G4457" t="s">
        <v>2545</v>
      </c>
      <c r="H4457" t="s">
        <v>21543</v>
      </c>
      <c r="I4457" s="4" t="s">
        <v>24161</v>
      </c>
      <c r="J4457" s="4">
        <v>5283379</v>
      </c>
      <c r="K4457">
        <v>6.8</v>
      </c>
      <c r="L4457">
        <v>2.35</v>
      </c>
      <c r="M4457" t="s">
        <v>612</v>
      </c>
      <c r="N4457" t="s">
        <v>21540</v>
      </c>
      <c r="O4457">
        <v>7</v>
      </c>
      <c r="P4457" t="s">
        <v>974</v>
      </c>
      <c r="Q4457">
        <v>3000</v>
      </c>
      <c r="R4457" t="s">
        <v>9216</v>
      </c>
      <c r="S4457">
        <v>439</v>
      </c>
      <c r="T4457" t="s">
        <v>21542</v>
      </c>
      <c r="U4457">
        <v>180</v>
      </c>
      <c r="V4457">
        <v>0</v>
      </c>
      <c r="W4457">
        <v>3986</v>
      </c>
      <c r="X4457">
        <v>2</v>
      </c>
      <c r="Y4457">
        <v>31254</v>
      </c>
      <c r="Z4457">
        <v>185</v>
      </c>
      <c r="AA4457">
        <v>79</v>
      </c>
      <c r="AB4457" t="s">
        <v>21544</v>
      </c>
    </row>
    <row r="4458" spans="1:28" x14ac:dyDescent="0.3">
      <c r="A4458" s="4" t="s">
        <v>21547</v>
      </c>
      <c r="B4458" t="s">
        <v>67</v>
      </c>
      <c r="C4458" t="s">
        <v>68</v>
      </c>
      <c r="D4458" t="s">
        <v>58</v>
      </c>
      <c r="E4458">
        <v>2011</v>
      </c>
      <c r="F4458">
        <v>102</v>
      </c>
      <c r="G4458" t="s">
        <v>1943</v>
      </c>
      <c r="H4458" t="s">
        <v>21548</v>
      </c>
      <c r="I4458" s="4" t="s">
        <v>24161</v>
      </c>
      <c r="J4458" s="4">
        <v>2981638</v>
      </c>
      <c r="K4458">
        <v>6.9</v>
      </c>
      <c r="L4458">
        <v>2.35</v>
      </c>
      <c r="M4458" t="s">
        <v>612</v>
      </c>
      <c r="N4458" t="s">
        <v>21545</v>
      </c>
      <c r="O4458">
        <v>46</v>
      </c>
      <c r="P4458" t="s">
        <v>21410</v>
      </c>
      <c r="Q4458">
        <v>321</v>
      </c>
      <c r="R4458" t="s">
        <v>21546</v>
      </c>
      <c r="S4458">
        <v>300</v>
      </c>
      <c r="T4458" t="s">
        <v>4811</v>
      </c>
      <c r="U4458">
        <v>287</v>
      </c>
      <c r="V4458">
        <v>0</v>
      </c>
      <c r="W4458">
        <v>1263</v>
      </c>
      <c r="X4458">
        <v>0</v>
      </c>
      <c r="Y4458">
        <v>40425</v>
      </c>
      <c r="Z4458">
        <v>348</v>
      </c>
      <c r="AA4458">
        <v>186</v>
      </c>
      <c r="AB4458" t="s">
        <v>21549</v>
      </c>
    </row>
    <row r="4459" spans="1:28" x14ac:dyDescent="0.3">
      <c r="A4459" s="4" t="s">
        <v>21552</v>
      </c>
      <c r="B4459" t="s">
        <v>67</v>
      </c>
      <c r="C4459" t="s">
        <v>68</v>
      </c>
      <c r="D4459" t="s">
        <v>58</v>
      </c>
      <c r="E4459">
        <v>2014</v>
      </c>
      <c r="F4459">
        <v>84</v>
      </c>
      <c r="G4459" t="s">
        <v>2545</v>
      </c>
      <c r="H4459" t="s">
        <v>21554</v>
      </c>
      <c r="I4459" s="4" t="s">
        <v>24161</v>
      </c>
      <c r="J4459" s="4">
        <v>3122616</v>
      </c>
      <c r="K4459">
        <v>6.8</v>
      </c>
      <c r="L4459">
        <v>2.35</v>
      </c>
      <c r="M4459" t="s">
        <v>612</v>
      </c>
      <c r="N4459" t="s">
        <v>21550</v>
      </c>
      <c r="O4459">
        <v>9</v>
      </c>
      <c r="P4459" t="s">
        <v>2282</v>
      </c>
      <c r="Q4459">
        <v>612</v>
      </c>
      <c r="R4459" t="s">
        <v>21551</v>
      </c>
      <c r="S4459">
        <v>457</v>
      </c>
      <c r="T4459" t="s">
        <v>21553</v>
      </c>
      <c r="U4459">
        <v>313</v>
      </c>
      <c r="V4459">
        <v>0</v>
      </c>
      <c r="W4459">
        <v>1587</v>
      </c>
      <c r="X4459">
        <v>1</v>
      </c>
      <c r="Y4459">
        <v>16594</v>
      </c>
      <c r="Z4459">
        <v>155</v>
      </c>
      <c r="AA4459">
        <v>73</v>
      </c>
      <c r="AB4459" t="s">
        <v>21555</v>
      </c>
    </row>
    <row r="4460" spans="1:28" x14ac:dyDescent="0.3">
      <c r="A4460" s="4" t="s">
        <v>21558</v>
      </c>
      <c r="B4460" t="s">
        <v>67</v>
      </c>
      <c r="C4460" t="s">
        <v>68</v>
      </c>
      <c r="D4460" t="s">
        <v>58</v>
      </c>
      <c r="E4460">
        <v>2008</v>
      </c>
      <c r="F4460">
        <v>97</v>
      </c>
      <c r="G4460" t="s">
        <v>1954</v>
      </c>
      <c r="H4460" t="s">
        <v>21560</v>
      </c>
      <c r="I4460" s="4">
        <v>1000000</v>
      </c>
      <c r="J4460" s="4">
        <v>2508841</v>
      </c>
      <c r="K4460">
        <v>7.2</v>
      </c>
      <c r="L4460">
        <v>1.85</v>
      </c>
      <c r="M4460" t="s">
        <v>612</v>
      </c>
      <c r="N4460" t="s">
        <v>21556</v>
      </c>
      <c r="O4460">
        <v>33</v>
      </c>
      <c r="P4460" t="s">
        <v>7178</v>
      </c>
      <c r="Q4460">
        <v>496</v>
      </c>
      <c r="R4460" t="s">
        <v>21557</v>
      </c>
      <c r="S4460">
        <v>238</v>
      </c>
      <c r="T4460" t="s">
        <v>21559</v>
      </c>
      <c r="U4460">
        <v>229</v>
      </c>
      <c r="V4460">
        <v>0</v>
      </c>
      <c r="W4460">
        <v>994</v>
      </c>
      <c r="X4460">
        <v>1</v>
      </c>
      <c r="Y4460">
        <v>21746</v>
      </c>
      <c r="Z4460">
        <v>181</v>
      </c>
      <c r="AA4460">
        <v>93</v>
      </c>
      <c r="AB4460" t="s">
        <v>21561</v>
      </c>
    </row>
    <row r="4461" spans="1:28" x14ac:dyDescent="0.3">
      <c r="A4461" s="4" t="s">
        <v>21564</v>
      </c>
      <c r="B4461" t="s">
        <v>67</v>
      </c>
      <c r="C4461" t="s">
        <v>68</v>
      </c>
      <c r="D4461" t="s">
        <v>58</v>
      </c>
      <c r="E4461">
        <v>2013</v>
      </c>
      <c r="F4461">
        <v>91</v>
      </c>
      <c r="G4461" t="s">
        <v>4078</v>
      </c>
      <c r="H4461" t="s">
        <v>21566</v>
      </c>
      <c r="I4461" s="4">
        <v>1000000</v>
      </c>
      <c r="J4461" s="4">
        <v>4946250</v>
      </c>
      <c r="K4461">
        <v>7.4</v>
      </c>
      <c r="L4461">
        <v>1.78</v>
      </c>
      <c r="M4461" t="s">
        <v>69</v>
      </c>
      <c r="N4461" t="s">
        <v>21562</v>
      </c>
      <c r="O4461">
        <v>9</v>
      </c>
      <c r="P4461" t="s">
        <v>19808</v>
      </c>
      <c r="Q4461">
        <v>130</v>
      </c>
      <c r="R4461" t="s">
        <v>21563</v>
      </c>
      <c r="S4461">
        <v>19</v>
      </c>
      <c r="T4461" t="s">
        <v>21565</v>
      </c>
      <c r="U4461">
        <v>13</v>
      </c>
      <c r="V4461">
        <v>14000</v>
      </c>
      <c r="W4461">
        <v>198</v>
      </c>
      <c r="X4461">
        <v>0</v>
      </c>
      <c r="Y4461">
        <v>9540</v>
      </c>
      <c r="Z4461">
        <v>149</v>
      </c>
      <c r="AA4461">
        <v>80</v>
      </c>
      <c r="AB4461" t="s">
        <v>21567</v>
      </c>
    </row>
    <row r="4462" spans="1:28" x14ac:dyDescent="0.3">
      <c r="A4462" s="4" t="s">
        <v>21569</v>
      </c>
      <c r="B4462" t="s">
        <v>67</v>
      </c>
      <c r="C4462" t="s">
        <v>68</v>
      </c>
      <c r="D4462" t="s">
        <v>58</v>
      </c>
      <c r="E4462">
        <v>1997</v>
      </c>
      <c r="F4462">
        <v>84</v>
      </c>
      <c r="G4462" t="s">
        <v>2545</v>
      </c>
      <c r="H4462" t="s">
        <v>21571</v>
      </c>
      <c r="I4462" s="4">
        <v>1000000</v>
      </c>
      <c r="J4462" s="4">
        <v>1950218</v>
      </c>
      <c r="K4462">
        <v>5.6</v>
      </c>
      <c r="L4462">
        <v>1.85</v>
      </c>
      <c r="M4462" t="s">
        <v>612</v>
      </c>
      <c r="N4462" t="s">
        <v>17372</v>
      </c>
      <c r="O4462">
        <v>56</v>
      </c>
      <c r="P4462" t="s">
        <v>124</v>
      </c>
      <c r="Q4462">
        <v>21000</v>
      </c>
      <c r="R4462" t="s">
        <v>21568</v>
      </c>
      <c r="S4462">
        <v>104</v>
      </c>
      <c r="T4462" t="s">
        <v>21570</v>
      </c>
      <c r="U4462">
        <v>13</v>
      </c>
      <c r="V4462">
        <v>387</v>
      </c>
      <c r="W4462">
        <v>21124</v>
      </c>
      <c r="X4462">
        <v>3</v>
      </c>
      <c r="Y4462">
        <v>5933</v>
      </c>
      <c r="Z4462">
        <v>54</v>
      </c>
      <c r="AA4462">
        <v>102</v>
      </c>
      <c r="AB4462" t="s">
        <v>21572</v>
      </c>
    </row>
    <row r="4463" spans="1:28" x14ac:dyDescent="0.3">
      <c r="A4463" s="4" t="s">
        <v>21573</v>
      </c>
      <c r="B4463" t="s">
        <v>67</v>
      </c>
      <c r="C4463" t="s">
        <v>86</v>
      </c>
      <c r="D4463" t="s">
        <v>58</v>
      </c>
      <c r="E4463">
        <v>1996</v>
      </c>
      <c r="F4463">
        <v>86</v>
      </c>
      <c r="G4463" t="s">
        <v>1437</v>
      </c>
      <c r="H4463" t="s">
        <v>21574</v>
      </c>
      <c r="I4463" s="4">
        <v>1000000</v>
      </c>
      <c r="J4463" s="4">
        <v>1277257</v>
      </c>
      <c r="K4463">
        <v>6.8</v>
      </c>
      <c r="L4463">
        <v>1.85</v>
      </c>
      <c r="M4463" t="s">
        <v>612</v>
      </c>
      <c r="N4463" t="s">
        <v>16044</v>
      </c>
      <c r="O4463">
        <v>132</v>
      </c>
      <c r="P4463" t="s">
        <v>4376</v>
      </c>
      <c r="Q4463">
        <v>778</v>
      </c>
      <c r="R4463" t="s">
        <v>2280</v>
      </c>
      <c r="S4463">
        <v>695</v>
      </c>
      <c r="T4463" t="s">
        <v>3567</v>
      </c>
      <c r="U4463">
        <v>584</v>
      </c>
      <c r="V4463">
        <v>227</v>
      </c>
      <c r="W4463">
        <v>2400</v>
      </c>
      <c r="X4463">
        <v>2</v>
      </c>
      <c r="Y4463">
        <v>2629</v>
      </c>
      <c r="Z4463">
        <v>18</v>
      </c>
      <c r="AA4463">
        <v>32</v>
      </c>
      <c r="AB4463" t="s">
        <v>21575</v>
      </c>
    </row>
    <row r="4464" spans="1:28" x14ac:dyDescent="0.3">
      <c r="A4464" s="4" t="s">
        <v>21578</v>
      </c>
      <c r="B4464" t="s">
        <v>67</v>
      </c>
      <c r="C4464" t="s">
        <v>68</v>
      </c>
      <c r="D4464" t="s">
        <v>58</v>
      </c>
      <c r="E4464">
        <v>2006</v>
      </c>
      <c r="F4464">
        <v>92</v>
      </c>
      <c r="G4464" t="s">
        <v>18</v>
      </c>
      <c r="H4464" t="s">
        <v>21580</v>
      </c>
      <c r="I4464" s="4">
        <v>1000000</v>
      </c>
      <c r="J4464" s="4">
        <v>1677838</v>
      </c>
      <c r="K4464">
        <v>7.7</v>
      </c>
      <c r="L4464">
        <v>1.75</v>
      </c>
      <c r="M4464" t="s">
        <v>122</v>
      </c>
      <c r="N4464" t="s">
        <v>21576</v>
      </c>
      <c r="O4464">
        <v>2</v>
      </c>
      <c r="P4464" t="s">
        <v>997</v>
      </c>
      <c r="Q4464">
        <v>783</v>
      </c>
      <c r="R4464" t="s">
        <v>21577</v>
      </c>
      <c r="S4464">
        <v>659</v>
      </c>
      <c r="T4464" t="s">
        <v>21579</v>
      </c>
      <c r="U4464">
        <v>5</v>
      </c>
      <c r="V4464">
        <v>0</v>
      </c>
      <c r="W4464">
        <v>1447</v>
      </c>
      <c r="X4464">
        <v>0</v>
      </c>
      <c r="Y4464">
        <v>11283</v>
      </c>
      <c r="Z4464">
        <v>87</v>
      </c>
      <c r="AA4464">
        <v>155</v>
      </c>
      <c r="AB4464" t="s">
        <v>21581</v>
      </c>
    </row>
    <row r="4465" spans="1:28" x14ac:dyDescent="0.3">
      <c r="A4465" s="4" t="s">
        <v>21583</v>
      </c>
      <c r="B4465" t="s">
        <v>67</v>
      </c>
      <c r="C4465" t="s">
        <v>68</v>
      </c>
      <c r="D4465" t="s">
        <v>58</v>
      </c>
      <c r="E4465">
        <v>2000</v>
      </c>
      <c r="F4465">
        <v>94</v>
      </c>
      <c r="G4465" t="s">
        <v>4487</v>
      </c>
      <c r="H4465" t="s">
        <v>21584</v>
      </c>
      <c r="I4465" s="4">
        <v>1000000</v>
      </c>
      <c r="J4465" s="4">
        <v>1744858</v>
      </c>
      <c r="K4465">
        <v>7</v>
      </c>
      <c r="L4465">
        <v>2.35</v>
      </c>
      <c r="M4465" t="s">
        <v>612</v>
      </c>
      <c r="N4465" t="s">
        <v>21582</v>
      </c>
      <c r="O4465">
        <v>112</v>
      </c>
      <c r="P4465" t="s">
        <v>1399</v>
      </c>
      <c r="Q4465">
        <v>1000</v>
      </c>
      <c r="R4465" t="s">
        <v>6380</v>
      </c>
      <c r="S4465">
        <v>826</v>
      </c>
      <c r="T4465" t="s">
        <v>8979</v>
      </c>
      <c r="U4465">
        <v>428</v>
      </c>
      <c r="V4465">
        <v>671</v>
      </c>
      <c r="W4465">
        <v>3085</v>
      </c>
      <c r="X4465">
        <v>1</v>
      </c>
      <c r="Y4465">
        <v>6084</v>
      </c>
      <c r="Z4465">
        <v>51</v>
      </c>
      <c r="AA4465">
        <v>120</v>
      </c>
      <c r="AB4465" t="s">
        <v>21585</v>
      </c>
    </row>
    <row r="4466" spans="1:28" x14ac:dyDescent="0.3">
      <c r="A4466" s="4" t="s">
        <v>21587</v>
      </c>
      <c r="B4466" t="s">
        <v>67</v>
      </c>
      <c r="C4466" t="s">
        <v>68</v>
      </c>
      <c r="D4466" t="s">
        <v>58</v>
      </c>
      <c r="E4466">
        <v>2002</v>
      </c>
      <c r="F4466">
        <v>92</v>
      </c>
      <c r="G4466" t="s">
        <v>21586</v>
      </c>
      <c r="H4466" t="s">
        <v>21589</v>
      </c>
      <c r="I4466" s="4">
        <v>1000000</v>
      </c>
      <c r="J4466" s="4" t="s">
        <v>24161</v>
      </c>
      <c r="K4466">
        <v>7.2</v>
      </c>
      <c r="L4466">
        <v>1.85</v>
      </c>
      <c r="M4466" t="s">
        <v>612</v>
      </c>
      <c r="N4466" t="s">
        <v>17702</v>
      </c>
      <c r="O4466">
        <v>152</v>
      </c>
      <c r="P4466" t="s">
        <v>6007</v>
      </c>
      <c r="Q4466">
        <v>1000</v>
      </c>
      <c r="R4466" t="s">
        <v>16990</v>
      </c>
      <c r="S4466">
        <v>282</v>
      </c>
      <c r="T4466" t="s">
        <v>21588</v>
      </c>
      <c r="U4466">
        <v>124</v>
      </c>
      <c r="V4466">
        <v>0</v>
      </c>
      <c r="W4466">
        <v>1587</v>
      </c>
      <c r="X4466">
        <v>2</v>
      </c>
      <c r="Y4466">
        <v>38893</v>
      </c>
      <c r="Z4466">
        <v>260</v>
      </c>
      <c r="AA4466">
        <v>366</v>
      </c>
      <c r="AB4466" t="s">
        <v>21590</v>
      </c>
    </row>
    <row r="4467" spans="1:28" x14ac:dyDescent="0.3">
      <c r="A4467" s="4" t="s">
        <v>21593</v>
      </c>
      <c r="B4467" t="s">
        <v>67</v>
      </c>
      <c r="C4467" t="s">
        <v>68</v>
      </c>
      <c r="D4467" t="s">
        <v>58</v>
      </c>
      <c r="E4467">
        <v>1998</v>
      </c>
      <c r="F4467">
        <v>100</v>
      </c>
      <c r="G4467" t="s">
        <v>19</v>
      </c>
      <c r="H4467" t="s">
        <v>21595</v>
      </c>
      <c r="I4467" s="4">
        <v>1000000</v>
      </c>
      <c r="J4467" s="4">
        <v>982214</v>
      </c>
      <c r="K4467">
        <v>7.2</v>
      </c>
      <c r="L4467">
        <v>1.85</v>
      </c>
      <c r="M4467" t="s">
        <v>612</v>
      </c>
      <c r="N4467" t="s">
        <v>21591</v>
      </c>
      <c r="O4467">
        <v>12</v>
      </c>
      <c r="P4467" t="s">
        <v>7982</v>
      </c>
      <c r="Q4467">
        <v>245</v>
      </c>
      <c r="R4467" t="s">
        <v>21592</v>
      </c>
      <c r="S4467">
        <v>38</v>
      </c>
      <c r="T4467" t="s">
        <v>21594</v>
      </c>
      <c r="U4467">
        <v>6</v>
      </c>
      <c r="V4467">
        <v>603</v>
      </c>
      <c r="W4467">
        <v>295</v>
      </c>
      <c r="X4467">
        <v>0</v>
      </c>
      <c r="Y4467">
        <v>1976</v>
      </c>
      <c r="Z4467">
        <v>16</v>
      </c>
      <c r="AA4467">
        <v>51</v>
      </c>
      <c r="AB4467" t="s">
        <v>21596</v>
      </c>
    </row>
    <row r="4468" spans="1:28" x14ac:dyDescent="0.3">
      <c r="A4468" s="4" t="s">
        <v>21599</v>
      </c>
      <c r="B4468" t="s">
        <v>67</v>
      </c>
      <c r="C4468" t="s">
        <v>68</v>
      </c>
      <c r="D4468" t="s">
        <v>58</v>
      </c>
      <c r="E4468">
        <v>2001</v>
      </c>
      <c r="F4468">
        <v>119</v>
      </c>
      <c r="G4468" t="s">
        <v>3097</v>
      </c>
      <c r="H4468" t="s">
        <v>21601</v>
      </c>
      <c r="I4468" s="4">
        <v>1000000</v>
      </c>
      <c r="J4468" s="4">
        <v>798341</v>
      </c>
      <c r="K4468">
        <v>7.2</v>
      </c>
      <c r="L4468">
        <v>1.85</v>
      </c>
      <c r="M4468" t="s">
        <v>69</v>
      </c>
      <c r="N4468" t="s">
        <v>21597</v>
      </c>
      <c r="O4468">
        <v>13</v>
      </c>
      <c r="P4468" t="s">
        <v>6070</v>
      </c>
      <c r="Q4468">
        <v>957</v>
      </c>
      <c r="R4468" t="s">
        <v>21598</v>
      </c>
      <c r="S4468">
        <v>81</v>
      </c>
      <c r="T4468" t="s">
        <v>21600</v>
      </c>
      <c r="U4468">
        <v>25</v>
      </c>
      <c r="V4468">
        <v>100</v>
      </c>
      <c r="W4468">
        <v>1107</v>
      </c>
      <c r="X4468">
        <v>0</v>
      </c>
      <c r="Y4468">
        <v>983</v>
      </c>
      <c r="Z4468">
        <v>12</v>
      </c>
      <c r="AA4468">
        <v>63</v>
      </c>
      <c r="AB4468" t="s">
        <v>21602</v>
      </c>
    </row>
    <row r="4469" spans="1:28" x14ac:dyDescent="0.3">
      <c r="A4469" s="4" t="s">
        <v>21605</v>
      </c>
      <c r="B4469" t="s">
        <v>5611</v>
      </c>
      <c r="C4469" t="s">
        <v>5612</v>
      </c>
      <c r="D4469" t="s">
        <v>24160</v>
      </c>
      <c r="E4469">
        <v>2000</v>
      </c>
      <c r="F4469">
        <v>167</v>
      </c>
      <c r="G4469" t="s">
        <v>241</v>
      </c>
      <c r="H4469" t="s">
        <v>21607</v>
      </c>
      <c r="I4469" s="4">
        <v>1000000</v>
      </c>
      <c r="J4469" s="4">
        <v>610991</v>
      </c>
      <c r="K4469">
        <v>6.2</v>
      </c>
      <c r="L4469">
        <v>2.35</v>
      </c>
      <c r="M4469" t="s">
        <v>24161</v>
      </c>
      <c r="N4469" t="s">
        <v>21603</v>
      </c>
      <c r="O4469">
        <v>10</v>
      </c>
      <c r="P4469" t="s">
        <v>20288</v>
      </c>
      <c r="Q4469">
        <v>353</v>
      </c>
      <c r="R4469" t="s">
        <v>21604</v>
      </c>
      <c r="S4469">
        <v>186</v>
      </c>
      <c r="T4469" t="s">
        <v>21606</v>
      </c>
      <c r="U4469">
        <v>97</v>
      </c>
      <c r="V4469">
        <v>92</v>
      </c>
      <c r="W4469">
        <v>773</v>
      </c>
      <c r="X4469">
        <v>3</v>
      </c>
      <c r="Y4469">
        <v>2715</v>
      </c>
      <c r="Z4469">
        <v>1</v>
      </c>
      <c r="AA4469">
        <v>19</v>
      </c>
      <c r="AB4469" t="s">
        <v>21608</v>
      </c>
    </row>
    <row r="4470" spans="1:28" x14ac:dyDescent="0.3">
      <c r="A4470" s="4" t="s">
        <v>21610</v>
      </c>
      <c r="B4470" t="s">
        <v>67</v>
      </c>
      <c r="C4470" t="s">
        <v>68</v>
      </c>
      <c r="D4470" t="s">
        <v>58</v>
      </c>
      <c r="E4470">
        <v>1997</v>
      </c>
      <c r="F4470">
        <v>92</v>
      </c>
      <c r="G4470" t="s">
        <v>5483</v>
      </c>
      <c r="H4470" t="s">
        <v>21612</v>
      </c>
      <c r="I4470" s="4">
        <v>1000000</v>
      </c>
      <c r="J4470" s="4">
        <v>582024</v>
      </c>
      <c r="K4470">
        <v>6.2</v>
      </c>
      <c r="L4470">
        <v>1.85</v>
      </c>
      <c r="M4470" t="s">
        <v>6719</v>
      </c>
      <c r="N4470" t="s">
        <v>10538</v>
      </c>
      <c r="O4470">
        <v>406</v>
      </c>
      <c r="P4470" t="s">
        <v>10538</v>
      </c>
      <c r="Q4470">
        <v>406</v>
      </c>
      <c r="R4470" t="s">
        <v>21609</v>
      </c>
      <c r="S4470">
        <v>203</v>
      </c>
      <c r="T4470" t="s">
        <v>21611</v>
      </c>
      <c r="U4470">
        <v>194</v>
      </c>
      <c r="V4470">
        <v>0</v>
      </c>
      <c r="W4470">
        <v>904</v>
      </c>
      <c r="X4470">
        <v>0</v>
      </c>
      <c r="Y4470">
        <v>30396</v>
      </c>
      <c r="Z4470">
        <v>59</v>
      </c>
      <c r="AA4470">
        <v>168</v>
      </c>
      <c r="AB4470" t="s">
        <v>21613</v>
      </c>
    </row>
    <row r="4471" spans="1:28" x14ac:dyDescent="0.3">
      <c r="A4471" s="4" t="s">
        <v>21614</v>
      </c>
      <c r="B4471" t="s">
        <v>67</v>
      </c>
      <c r="C4471" t="s">
        <v>68</v>
      </c>
      <c r="D4471" t="s">
        <v>58</v>
      </c>
      <c r="E4471">
        <v>2003</v>
      </c>
      <c r="F4471">
        <v>108</v>
      </c>
      <c r="G4471" t="s">
        <v>241</v>
      </c>
      <c r="H4471" t="s">
        <v>21615</v>
      </c>
      <c r="I4471" s="4">
        <v>2500000</v>
      </c>
      <c r="J4471" s="4">
        <v>548712</v>
      </c>
      <c r="K4471">
        <v>6.9</v>
      </c>
      <c r="L4471">
        <v>2.35</v>
      </c>
      <c r="M4471" t="s">
        <v>612</v>
      </c>
      <c r="N4471" t="s">
        <v>5420</v>
      </c>
      <c r="O4471">
        <v>234</v>
      </c>
      <c r="P4471" t="s">
        <v>1967</v>
      </c>
      <c r="Q4471">
        <v>11000</v>
      </c>
      <c r="R4471" t="s">
        <v>11725</v>
      </c>
      <c r="S4471">
        <v>552</v>
      </c>
      <c r="T4471" t="s">
        <v>5855</v>
      </c>
      <c r="U4471">
        <v>463</v>
      </c>
      <c r="V4471">
        <v>571</v>
      </c>
      <c r="W4471">
        <v>12385</v>
      </c>
      <c r="X4471">
        <v>0</v>
      </c>
      <c r="Y4471">
        <v>9233</v>
      </c>
      <c r="Z4471">
        <v>88</v>
      </c>
      <c r="AA4471">
        <v>126</v>
      </c>
      <c r="AB4471" t="s">
        <v>21616</v>
      </c>
    </row>
    <row r="4472" spans="1:28" x14ac:dyDescent="0.3">
      <c r="A4472" s="4" t="s">
        <v>21618</v>
      </c>
      <c r="B4472" t="s">
        <v>67</v>
      </c>
      <c r="C4472" t="s">
        <v>68</v>
      </c>
      <c r="D4472" t="s">
        <v>58</v>
      </c>
      <c r="E4472">
        <v>1997</v>
      </c>
      <c r="F4472">
        <v>97</v>
      </c>
      <c r="G4472" t="s">
        <v>2545</v>
      </c>
      <c r="H4472" t="s">
        <v>21619</v>
      </c>
      <c r="I4472" s="4">
        <v>1000000</v>
      </c>
      <c r="J4472" s="4">
        <v>464655</v>
      </c>
      <c r="K4472">
        <v>7</v>
      </c>
      <c r="L4472">
        <v>1.85</v>
      </c>
      <c r="M4472" t="s">
        <v>612</v>
      </c>
      <c r="N4472" t="s">
        <v>21617</v>
      </c>
      <c r="O4472">
        <v>4</v>
      </c>
      <c r="P4472" t="s">
        <v>10124</v>
      </c>
      <c r="Q4472">
        <v>611</v>
      </c>
      <c r="R4472" t="s">
        <v>4292</v>
      </c>
      <c r="S4472">
        <v>394</v>
      </c>
      <c r="T4472" t="s">
        <v>14112</v>
      </c>
      <c r="U4472">
        <v>301</v>
      </c>
      <c r="V4472">
        <v>166</v>
      </c>
      <c r="W4472">
        <v>1692</v>
      </c>
      <c r="X4472">
        <v>0</v>
      </c>
      <c r="Y4472">
        <v>1524</v>
      </c>
      <c r="Z4472">
        <v>28</v>
      </c>
      <c r="AA4472">
        <v>29</v>
      </c>
      <c r="AB4472" t="s">
        <v>21620</v>
      </c>
    </row>
    <row r="4473" spans="1:28" x14ac:dyDescent="0.3">
      <c r="A4473" s="4" t="s">
        <v>21621</v>
      </c>
      <c r="B4473" t="s">
        <v>67</v>
      </c>
      <c r="C4473" t="s">
        <v>68</v>
      </c>
      <c r="D4473" t="s">
        <v>58</v>
      </c>
      <c r="E4473">
        <v>2002</v>
      </c>
      <c r="F4473">
        <v>88</v>
      </c>
      <c r="G4473" t="s">
        <v>19</v>
      </c>
      <c r="H4473" t="s">
        <v>21622</v>
      </c>
      <c r="I4473" s="4">
        <v>1000000</v>
      </c>
      <c r="J4473" s="4">
        <v>464126</v>
      </c>
      <c r="K4473">
        <v>6.7</v>
      </c>
      <c r="L4473">
        <v>1.85</v>
      </c>
      <c r="M4473" t="s">
        <v>612</v>
      </c>
      <c r="N4473" t="s">
        <v>19003</v>
      </c>
      <c r="O4473">
        <v>22</v>
      </c>
      <c r="P4473" t="s">
        <v>3237</v>
      </c>
      <c r="Q4473">
        <v>638</v>
      </c>
      <c r="R4473" t="s">
        <v>5333</v>
      </c>
      <c r="S4473">
        <v>400</v>
      </c>
      <c r="T4473" t="s">
        <v>425</v>
      </c>
      <c r="U4473">
        <v>275</v>
      </c>
      <c r="V4473">
        <v>115</v>
      </c>
      <c r="W4473">
        <v>1641</v>
      </c>
      <c r="X4473">
        <v>0</v>
      </c>
      <c r="Y4473">
        <v>3142</v>
      </c>
      <c r="Z4473">
        <v>44</v>
      </c>
      <c r="AA4473">
        <v>68</v>
      </c>
      <c r="AB4473" t="s">
        <v>21623</v>
      </c>
    </row>
    <row r="4474" spans="1:28" x14ac:dyDescent="0.3">
      <c r="A4474" s="4" t="s">
        <v>21625</v>
      </c>
      <c r="B4474" t="s">
        <v>67</v>
      </c>
      <c r="C4474" t="s">
        <v>68</v>
      </c>
      <c r="D4474" t="s">
        <v>58</v>
      </c>
      <c r="E4474">
        <v>2000</v>
      </c>
      <c r="F4474">
        <v>100</v>
      </c>
      <c r="G4474" t="s">
        <v>1700</v>
      </c>
      <c r="H4474" t="s">
        <v>21626</v>
      </c>
      <c r="I4474" s="4">
        <v>1000000</v>
      </c>
      <c r="J4474" s="4">
        <v>428535</v>
      </c>
      <c r="K4474">
        <v>3.6</v>
      </c>
      <c r="L4474" t="s">
        <v>24161</v>
      </c>
      <c r="M4474" t="s">
        <v>612</v>
      </c>
      <c r="N4474" t="s">
        <v>21624</v>
      </c>
      <c r="O4474">
        <v>0</v>
      </c>
      <c r="P4474" t="s">
        <v>3312</v>
      </c>
      <c r="Q4474">
        <v>844</v>
      </c>
      <c r="R4474" t="s">
        <v>5022</v>
      </c>
      <c r="S4474">
        <v>625</v>
      </c>
      <c r="T4474" t="s">
        <v>17683</v>
      </c>
      <c r="U4474">
        <v>268</v>
      </c>
      <c r="V4474">
        <v>24</v>
      </c>
      <c r="W4474">
        <v>2289</v>
      </c>
      <c r="X4474">
        <v>1</v>
      </c>
      <c r="Y4474">
        <v>505</v>
      </c>
      <c r="Z4474">
        <v>13</v>
      </c>
      <c r="AA4474">
        <v>32</v>
      </c>
      <c r="AB4474" t="s">
        <v>21627</v>
      </c>
    </row>
    <row r="4475" spans="1:28" x14ac:dyDescent="0.3">
      <c r="A4475" s="4" t="s">
        <v>21629</v>
      </c>
      <c r="B4475" t="s">
        <v>67</v>
      </c>
      <c r="C4475" t="s">
        <v>68</v>
      </c>
      <c r="D4475" t="s">
        <v>58</v>
      </c>
      <c r="E4475">
        <v>2013</v>
      </c>
      <c r="F4475">
        <v>100</v>
      </c>
      <c r="G4475" t="s">
        <v>19</v>
      </c>
      <c r="H4475" t="s">
        <v>21631</v>
      </c>
      <c r="I4475" s="4" t="s">
        <v>24161</v>
      </c>
      <c r="J4475" s="4">
        <v>750100</v>
      </c>
      <c r="K4475">
        <v>6.3</v>
      </c>
      <c r="L4475">
        <v>1.85</v>
      </c>
      <c r="M4475" t="s">
        <v>612</v>
      </c>
      <c r="N4475" t="s">
        <v>21628</v>
      </c>
      <c r="O4475">
        <v>71</v>
      </c>
      <c r="P4475" t="s">
        <v>107</v>
      </c>
      <c r="Q4475">
        <v>11000</v>
      </c>
      <c r="R4475" t="s">
        <v>14097</v>
      </c>
      <c r="S4475">
        <v>733</v>
      </c>
      <c r="T4475" t="s">
        <v>21630</v>
      </c>
      <c r="U4475">
        <v>145</v>
      </c>
      <c r="V4475">
        <v>0</v>
      </c>
      <c r="W4475">
        <v>12234</v>
      </c>
      <c r="X4475">
        <v>0</v>
      </c>
      <c r="Y4475">
        <v>19752</v>
      </c>
      <c r="Z4475">
        <v>117</v>
      </c>
      <c r="AA4475">
        <v>61</v>
      </c>
      <c r="AB4475" t="s">
        <v>21632</v>
      </c>
    </row>
    <row r="4476" spans="1:28" x14ac:dyDescent="0.3">
      <c r="A4476" s="4" t="s">
        <v>21635</v>
      </c>
      <c r="B4476" t="s">
        <v>15894</v>
      </c>
      <c r="C4476" t="s">
        <v>793</v>
      </c>
      <c r="D4476" t="s">
        <v>58</v>
      </c>
      <c r="E4476">
        <v>2009</v>
      </c>
      <c r="F4476">
        <v>124</v>
      </c>
      <c r="G4476" t="s">
        <v>1954</v>
      </c>
      <c r="H4476" t="s">
        <v>21637</v>
      </c>
      <c r="I4476" s="4" t="s">
        <v>24161</v>
      </c>
      <c r="J4476" s="4">
        <v>621240</v>
      </c>
      <c r="K4476">
        <v>7.4</v>
      </c>
      <c r="L4476">
        <v>1.85</v>
      </c>
      <c r="M4476" t="s">
        <v>24161</v>
      </c>
      <c r="N4476" t="s">
        <v>21633</v>
      </c>
      <c r="O4476">
        <v>13</v>
      </c>
      <c r="P4476" t="s">
        <v>21634</v>
      </c>
      <c r="Q4476">
        <v>20</v>
      </c>
      <c r="R4476" t="s">
        <v>21633</v>
      </c>
      <c r="S4476">
        <v>13</v>
      </c>
      <c r="T4476" t="s">
        <v>21636</v>
      </c>
      <c r="U4476">
        <v>7</v>
      </c>
      <c r="V4476">
        <v>0</v>
      </c>
      <c r="W4476">
        <v>42</v>
      </c>
      <c r="X4476">
        <v>6</v>
      </c>
      <c r="Y4476">
        <v>4999</v>
      </c>
      <c r="Z4476">
        <v>100</v>
      </c>
      <c r="AA4476">
        <v>32</v>
      </c>
      <c r="AB4476" t="s">
        <v>21638</v>
      </c>
    </row>
    <row r="4477" spans="1:28" x14ac:dyDescent="0.3">
      <c r="A4477" s="4" t="s">
        <v>21640</v>
      </c>
      <c r="B4477" t="s">
        <v>67</v>
      </c>
      <c r="C4477" t="s">
        <v>68</v>
      </c>
      <c r="D4477" t="s">
        <v>58</v>
      </c>
      <c r="E4477">
        <v>2006</v>
      </c>
      <c r="F4477">
        <v>88</v>
      </c>
      <c r="G4477" t="s">
        <v>2508</v>
      </c>
      <c r="H4477" t="s">
        <v>21641</v>
      </c>
      <c r="I4477" s="4">
        <v>1000000</v>
      </c>
      <c r="J4477" s="4">
        <v>104077</v>
      </c>
      <c r="K4477">
        <v>7.4</v>
      </c>
      <c r="L4477">
        <v>1.78</v>
      </c>
      <c r="M4477" t="s">
        <v>612</v>
      </c>
      <c r="N4477" t="s">
        <v>21639</v>
      </c>
      <c r="O4477">
        <v>21</v>
      </c>
      <c r="P4477" t="s">
        <v>2733</v>
      </c>
      <c r="Q4477">
        <v>1000</v>
      </c>
      <c r="R4477" t="s">
        <v>3961</v>
      </c>
      <c r="S4477">
        <v>835</v>
      </c>
      <c r="T4477" t="s">
        <v>15005</v>
      </c>
      <c r="U4477">
        <v>772</v>
      </c>
      <c r="V4477">
        <v>11000</v>
      </c>
      <c r="W4477">
        <v>4720</v>
      </c>
      <c r="X4477">
        <v>2</v>
      </c>
      <c r="Y4477">
        <v>46076</v>
      </c>
      <c r="Z4477">
        <v>117</v>
      </c>
      <c r="AA4477">
        <v>88</v>
      </c>
      <c r="AB4477" t="s">
        <v>21642</v>
      </c>
    </row>
    <row r="4478" spans="1:28" x14ac:dyDescent="0.3">
      <c r="A4478" s="4" t="s">
        <v>21645</v>
      </c>
      <c r="B4478" t="s">
        <v>67</v>
      </c>
      <c r="C4478" t="s">
        <v>68</v>
      </c>
      <c r="D4478" t="s">
        <v>58</v>
      </c>
      <c r="E4478">
        <v>2014</v>
      </c>
      <c r="F4478">
        <v>106</v>
      </c>
      <c r="G4478" t="s">
        <v>5500</v>
      </c>
      <c r="H4478" t="s">
        <v>21647</v>
      </c>
      <c r="I4478" s="4" t="s">
        <v>24161</v>
      </c>
      <c r="J4478" s="4">
        <v>334658</v>
      </c>
      <c r="K4478">
        <v>7.3</v>
      </c>
      <c r="L4478">
        <v>2.39</v>
      </c>
      <c r="M4478" t="s">
        <v>612</v>
      </c>
      <c r="N4478" t="s">
        <v>21643</v>
      </c>
      <c r="O4478">
        <v>135</v>
      </c>
      <c r="P4478" t="s">
        <v>21644</v>
      </c>
      <c r="Q4478">
        <v>7000</v>
      </c>
      <c r="R4478" t="s">
        <v>17169</v>
      </c>
      <c r="S4478">
        <v>71</v>
      </c>
      <c r="T4478" t="s">
        <v>21646</v>
      </c>
      <c r="U4478">
        <v>11</v>
      </c>
      <c r="V4478">
        <v>32000</v>
      </c>
      <c r="W4478">
        <v>7098</v>
      </c>
      <c r="X4478">
        <v>0</v>
      </c>
      <c r="Y4478">
        <v>75633</v>
      </c>
      <c r="Z4478">
        <v>140</v>
      </c>
      <c r="AA4478">
        <v>160</v>
      </c>
      <c r="AB4478" t="s">
        <v>21648</v>
      </c>
    </row>
    <row r="4479" spans="1:28" x14ac:dyDescent="0.3">
      <c r="A4479" s="4" t="s">
        <v>21650</v>
      </c>
      <c r="B4479" t="s">
        <v>67</v>
      </c>
      <c r="C4479" t="s">
        <v>68</v>
      </c>
      <c r="D4479" t="s">
        <v>58</v>
      </c>
      <c r="E4479">
        <v>2003</v>
      </c>
      <c r="F4479">
        <v>79</v>
      </c>
      <c r="G4479" t="s">
        <v>1437</v>
      </c>
      <c r="H4479" t="s">
        <v>21651</v>
      </c>
      <c r="I4479" s="4">
        <v>1000000</v>
      </c>
      <c r="J4479" s="4">
        <v>279282</v>
      </c>
      <c r="K4479">
        <v>6.1</v>
      </c>
      <c r="L4479">
        <v>1.85</v>
      </c>
      <c r="M4479" t="s">
        <v>69</v>
      </c>
      <c r="N4479" t="s">
        <v>21649</v>
      </c>
      <c r="O4479">
        <v>2</v>
      </c>
      <c r="P4479" t="s">
        <v>14867</v>
      </c>
      <c r="Q4479">
        <v>855</v>
      </c>
      <c r="R4479" t="s">
        <v>2648</v>
      </c>
      <c r="S4479">
        <v>577</v>
      </c>
      <c r="T4479" t="s">
        <v>3665</v>
      </c>
      <c r="U4479">
        <v>551</v>
      </c>
      <c r="V4479">
        <v>150</v>
      </c>
      <c r="W4479">
        <v>2489</v>
      </c>
      <c r="X4479">
        <v>2</v>
      </c>
      <c r="Y4479">
        <v>3806</v>
      </c>
      <c r="Z4479">
        <v>29</v>
      </c>
      <c r="AA4479">
        <v>49</v>
      </c>
      <c r="AB4479" t="s">
        <v>21652</v>
      </c>
    </row>
    <row r="4480" spans="1:28" x14ac:dyDescent="0.3">
      <c r="A4480" s="4" t="s">
        <v>21657</v>
      </c>
      <c r="B4480" t="s">
        <v>21373</v>
      </c>
      <c r="C4480" t="s">
        <v>86</v>
      </c>
      <c r="D4480" t="s">
        <v>58</v>
      </c>
      <c r="E4480">
        <v>2012</v>
      </c>
      <c r="F4480">
        <v>96</v>
      </c>
      <c r="G4480" t="s">
        <v>21655</v>
      </c>
      <c r="H4480" t="s">
        <v>21659</v>
      </c>
      <c r="I4480" s="4">
        <v>1000000</v>
      </c>
      <c r="J4480" s="4">
        <v>484221</v>
      </c>
      <c r="K4480">
        <v>8.1999999999999993</v>
      </c>
      <c r="L4480">
        <v>1.85</v>
      </c>
      <c r="M4480" t="s">
        <v>4835</v>
      </c>
      <c r="N4480" t="s">
        <v>21653</v>
      </c>
      <c r="O4480">
        <v>50</v>
      </c>
      <c r="P4480" t="s">
        <v>21656</v>
      </c>
      <c r="Q4480">
        <v>3</v>
      </c>
      <c r="R4480" t="s">
        <v>21654</v>
      </c>
      <c r="S4480">
        <v>3</v>
      </c>
      <c r="T4480" t="s">
        <v>21658</v>
      </c>
      <c r="U4480">
        <v>0</v>
      </c>
      <c r="V4480">
        <v>20000</v>
      </c>
      <c r="W4480">
        <v>6</v>
      </c>
      <c r="X4480">
        <v>1</v>
      </c>
      <c r="Y4480">
        <v>23836</v>
      </c>
      <c r="Z4480">
        <v>248</v>
      </c>
      <c r="AA4480">
        <v>107</v>
      </c>
      <c r="AB4480" t="s">
        <v>21660</v>
      </c>
    </row>
    <row r="4481" spans="1:28" x14ac:dyDescent="0.3">
      <c r="A4481" s="4" t="s">
        <v>21662</v>
      </c>
      <c r="B4481" t="s">
        <v>67</v>
      </c>
      <c r="C4481" t="s">
        <v>68</v>
      </c>
      <c r="D4481" t="s">
        <v>58</v>
      </c>
      <c r="E4481">
        <v>2007</v>
      </c>
      <c r="F4481">
        <v>53</v>
      </c>
      <c r="G4481" t="s">
        <v>17887</v>
      </c>
      <c r="H4481" t="s">
        <v>21664</v>
      </c>
      <c r="I4481" s="4">
        <v>1000000</v>
      </c>
      <c r="J4481" s="4">
        <v>274661</v>
      </c>
      <c r="K4481">
        <v>7.7</v>
      </c>
      <c r="L4481">
        <v>1.85</v>
      </c>
      <c r="M4481" t="s">
        <v>612</v>
      </c>
      <c r="N4481" t="s">
        <v>21661</v>
      </c>
      <c r="O4481">
        <v>141</v>
      </c>
      <c r="P4481" t="s">
        <v>21661</v>
      </c>
      <c r="Q4481">
        <v>141</v>
      </c>
      <c r="R4481" t="s">
        <v>19810</v>
      </c>
      <c r="S4481">
        <v>125</v>
      </c>
      <c r="T4481" t="s">
        <v>21663</v>
      </c>
      <c r="U4481">
        <v>23</v>
      </c>
      <c r="V4481">
        <v>0</v>
      </c>
      <c r="W4481">
        <v>313</v>
      </c>
      <c r="X4481">
        <v>0</v>
      </c>
      <c r="Y4481">
        <v>10564</v>
      </c>
      <c r="Z4481">
        <v>84</v>
      </c>
      <c r="AA4481">
        <v>40</v>
      </c>
      <c r="AB4481" t="s">
        <v>21665</v>
      </c>
    </row>
    <row r="4482" spans="1:28" x14ac:dyDescent="0.3">
      <c r="A4482" s="4" t="s">
        <v>21669</v>
      </c>
      <c r="B4482" t="s">
        <v>67</v>
      </c>
      <c r="C4482" t="s">
        <v>86</v>
      </c>
      <c r="D4482" t="s">
        <v>58</v>
      </c>
      <c r="E4482">
        <v>2006</v>
      </c>
      <c r="F4482">
        <v>97</v>
      </c>
      <c r="G4482" t="s">
        <v>16468</v>
      </c>
      <c r="H4482" t="s">
        <v>21671</v>
      </c>
      <c r="I4482" s="4">
        <v>1000000</v>
      </c>
      <c r="J4482" s="4">
        <v>144431</v>
      </c>
      <c r="K4482">
        <v>7.3</v>
      </c>
      <c r="L4482">
        <v>1.85</v>
      </c>
      <c r="M4482" t="s">
        <v>69</v>
      </c>
      <c r="N4482" t="s">
        <v>21666</v>
      </c>
      <c r="O4482">
        <v>10</v>
      </c>
      <c r="P4482" t="s">
        <v>21668</v>
      </c>
      <c r="Q4482">
        <v>102</v>
      </c>
      <c r="R4482" t="s">
        <v>21667</v>
      </c>
      <c r="S4482">
        <v>7</v>
      </c>
      <c r="T4482" t="s">
        <v>21670</v>
      </c>
      <c r="U4482">
        <v>5</v>
      </c>
      <c r="V4482">
        <v>587</v>
      </c>
      <c r="W4482">
        <v>118</v>
      </c>
      <c r="X4482">
        <v>0</v>
      </c>
      <c r="Y4482">
        <v>1290</v>
      </c>
      <c r="Z4482">
        <v>40</v>
      </c>
      <c r="AA4482">
        <v>13</v>
      </c>
      <c r="AB4482" t="s">
        <v>21672</v>
      </c>
    </row>
    <row r="4483" spans="1:28" x14ac:dyDescent="0.3">
      <c r="A4483" s="4" t="s">
        <v>21676</v>
      </c>
      <c r="B4483" t="s">
        <v>67</v>
      </c>
      <c r="C4483" t="s">
        <v>68</v>
      </c>
      <c r="D4483" t="s">
        <v>58</v>
      </c>
      <c r="E4483">
        <v>2004</v>
      </c>
      <c r="F4483">
        <v>120</v>
      </c>
      <c r="G4483" t="s">
        <v>19</v>
      </c>
      <c r="H4483" t="s">
        <v>21678</v>
      </c>
      <c r="I4483" s="4" t="s">
        <v>24161</v>
      </c>
      <c r="J4483" s="4">
        <v>227241</v>
      </c>
      <c r="K4483">
        <v>7.4</v>
      </c>
      <c r="L4483" t="s">
        <v>24161</v>
      </c>
      <c r="M4483" t="s">
        <v>5613</v>
      </c>
      <c r="N4483" t="s">
        <v>21673</v>
      </c>
      <c r="O4483">
        <v>0</v>
      </c>
      <c r="P4483" t="s">
        <v>21675</v>
      </c>
      <c r="Q4483">
        <v>12</v>
      </c>
      <c r="R4483" t="s">
        <v>21674</v>
      </c>
      <c r="S4483">
        <v>3</v>
      </c>
      <c r="T4483" t="s">
        <v>21677</v>
      </c>
      <c r="U4483">
        <v>0</v>
      </c>
      <c r="V4483">
        <v>32</v>
      </c>
      <c r="W4483">
        <v>15</v>
      </c>
      <c r="X4483">
        <v>0</v>
      </c>
      <c r="Y4483">
        <v>56</v>
      </c>
      <c r="Z4483" t="s">
        <v>24161</v>
      </c>
      <c r="AA4483">
        <v>2</v>
      </c>
      <c r="AB4483" t="s">
        <v>21679</v>
      </c>
    </row>
    <row r="4484" spans="1:28" x14ac:dyDescent="0.3">
      <c r="A4484" s="4" t="s">
        <v>21680</v>
      </c>
      <c r="B4484" t="s">
        <v>67</v>
      </c>
      <c r="C4484" t="s">
        <v>68</v>
      </c>
      <c r="D4484" t="s">
        <v>58</v>
      </c>
      <c r="E4484">
        <v>2000</v>
      </c>
      <c r="F4484">
        <v>90</v>
      </c>
      <c r="G4484" t="s">
        <v>2545</v>
      </c>
      <c r="H4484" t="s">
        <v>21682</v>
      </c>
      <c r="I4484" s="4" t="s">
        <v>24161</v>
      </c>
      <c r="J4484" s="4">
        <v>112521</v>
      </c>
      <c r="K4484">
        <v>5.7</v>
      </c>
      <c r="L4484" t="s">
        <v>24161</v>
      </c>
      <c r="M4484" t="s">
        <v>69</v>
      </c>
      <c r="N4484" t="s">
        <v>4203</v>
      </c>
      <c r="O4484">
        <v>165</v>
      </c>
      <c r="P4484" t="s">
        <v>6701</v>
      </c>
      <c r="Q4484">
        <v>978</v>
      </c>
      <c r="R4484" t="s">
        <v>6156</v>
      </c>
      <c r="S4484">
        <v>922</v>
      </c>
      <c r="T4484" t="s">
        <v>21681</v>
      </c>
      <c r="U4484">
        <v>679</v>
      </c>
      <c r="V4484">
        <v>25</v>
      </c>
      <c r="W4484">
        <v>3258</v>
      </c>
      <c r="X4484">
        <v>1</v>
      </c>
      <c r="Y4484">
        <v>455</v>
      </c>
      <c r="Z4484">
        <v>13</v>
      </c>
      <c r="AA4484">
        <v>16</v>
      </c>
      <c r="AB4484" t="s">
        <v>21683</v>
      </c>
    </row>
    <row r="4485" spans="1:28" x14ac:dyDescent="0.3">
      <c r="A4485" s="4" t="s">
        <v>21688</v>
      </c>
      <c r="B4485" t="s">
        <v>67</v>
      </c>
      <c r="C4485" t="s">
        <v>206</v>
      </c>
      <c r="D4485" t="s">
        <v>58</v>
      </c>
      <c r="E4485">
        <v>2013</v>
      </c>
      <c r="F4485">
        <v>91</v>
      </c>
      <c r="G4485" t="s">
        <v>21686</v>
      </c>
      <c r="H4485" t="s">
        <v>21689</v>
      </c>
      <c r="I4485" s="4">
        <v>1000000</v>
      </c>
      <c r="J4485" s="4">
        <v>287761</v>
      </c>
      <c r="K4485">
        <v>7.6</v>
      </c>
      <c r="L4485">
        <v>1.85</v>
      </c>
      <c r="M4485" t="s">
        <v>122</v>
      </c>
      <c r="N4485" t="s">
        <v>21684</v>
      </c>
      <c r="O4485">
        <v>9</v>
      </c>
      <c r="P4485" t="s">
        <v>21687</v>
      </c>
      <c r="Q4485">
        <v>53</v>
      </c>
      <c r="R4485" t="s">
        <v>21685</v>
      </c>
      <c r="S4485">
        <v>24</v>
      </c>
      <c r="T4485" t="s">
        <v>21684</v>
      </c>
      <c r="U4485">
        <v>9</v>
      </c>
      <c r="V4485">
        <v>0</v>
      </c>
      <c r="W4485">
        <v>86</v>
      </c>
      <c r="X4485">
        <v>1</v>
      </c>
      <c r="Y4485">
        <v>2482</v>
      </c>
      <c r="Z4485">
        <v>31</v>
      </c>
      <c r="AA4485">
        <v>16</v>
      </c>
      <c r="AB4485" t="s">
        <v>21690</v>
      </c>
    </row>
    <row r="4486" spans="1:28" x14ac:dyDescent="0.3">
      <c r="A4486" s="4" t="s">
        <v>21694</v>
      </c>
      <c r="B4486" t="s">
        <v>67</v>
      </c>
      <c r="C4486" t="s">
        <v>7703</v>
      </c>
      <c r="D4486" t="s">
        <v>58</v>
      </c>
      <c r="E4486">
        <v>2014</v>
      </c>
      <c r="F4486">
        <v>93</v>
      </c>
      <c r="G4486" t="s">
        <v>18</v>
      </c>
      <c r="H4486" t="s">
        <v>21695</v>
      </c>
      <c r="I4486" s="4">
        <v>1000000</v>
      </c>
      <c r="J4486" s="4">
        <v>100240</v>
      </c>
      <c r="K4486">
        <v>6.8</v>
      </c>
      <c r="L4486" t="s">
        <v>24161</v>
      </c>
      <c r="M4486" t="s">
        <v>304</v>
      </c>
      <c r="N4486" t="s">
        <v>21691</v>
      </c>
      <c r="O4486">
        <v>0</v>
      </c>
      <c r="P4486" t="s">
        <v>21693</v>
      </c>
      <c r="Q4486">
        <v>20</v>
      </c>
      <c r="R4486" t="s">
        <v>21692</v>
      </c>
      <c r="S4486">
        <v>8</v>
      </c>
      <c r="T4486" t="s">
        <v>15090</v>
      </c>
      <c r="U4486">
        <v>0</v>
      </c>
      <c r="V4486">
        <v>0</v>
      </c>
      <c r="W4486">
        <v>28</v>
      </c>
      <c r="X4486">
        <v>0</v>
      </c>
      <c r="Y4486">
        <v>1220</v>
      </c>
      <c r="Z4486">
        <v>43</v>
      </c>
      <c r="AA4486">
        <v>11</v>
      </c>
      <c r="AB4486" t="s">
        <v>21696</v>
      </c>
    </row>
    <row r="4487" spans="1:28" x14ac:dyDescent="0.3">
      <c r="A4487" s="4" t="s">
        <v>21698</v>
      </c>
      <c r="B4487" t="s">
        <v>67</v>
      </c>
      <c r="C4487" t="s">
        <v>68</v>
      </c>
      <c r="D4487" t="s">
        <v>58</v>
      </c>
      <c r="E4487">
        <v>2012</v>
      </c>
      <c r="F4487">
        <v>112</v>
      </c>
      <c r="G4487" t="s">
        <v>803</v>
      </c>
      <c r="H4487" t="s">
        <v>21700</v>
      </c>
      <c r="I4487" s="4">
        <v>1000000</v>
      </c>
      <c r="J4487" s="4">
        <v>96734</v>
      </c>
      <c r="K4487">
        <v>5.6</v>
      </c>
      <c r="L4487">
        <v>1.85</v>
      </c>
      <c r="M4487" t="s">
        <v>69</v>
      </c>
      <c r="N4487" t="s">
        <v>21697</v>
      </c>
      <c r="O4487">
        <v>74</v>
      </c>
      <c r="P4487" t="s">
        <v>20815</v>
      </c>
      <c r="Q4487">
        <v>260000</v>
      </c>
      <c r="R4487" t="s">
        <v>17658</v>
      </c>
      <c r="S4487">
        <v>984</v>
      </c>
      <c r="T4487" t="s">
        <v>21699</v>
      </c>
      <c r="U4487">
        <v>891</v>
      </c>
      <c r="V4487">
        <v>706</v>
      </c>
      <c r="W4487">
        <v>263584</v>
      </c>
      <c r="X4487">
        <v>3</v>
      </c>
      <c r="Y4487">
        <v>606</v>
      </c>
      <c r="Z4487">
        <v>2</v>
      </c>
      <c r="AA4487">
        <v>5</v>
      </c>
      <c r="AB4487" t="s">
        <v>21701</v>
      </c>
    </row>
    <row r="4488" spans="1:28" x14ac:dyDescent="0.3">
      <c r="A4488" s="4" t="s">
        <v>21704</v>
      </c>
      <c r="B4488" t="s">
        <v>5611</v>
      </c>
      <c r="C4488" t="s">
        <v>5612</v>
      </c>
      <c r="D4488" t="s">
        <v>58</v>
      </c>
      <c r="E4488">
        <v>2005</v>
      </c>
      <c r="F4488">
        <v>160</v>
      </c>
      <c r="G4488" t="s">
        <v>8</v>
      </c>
      <c r="H4488" t="s">
        <v>21706</v>
      </c>
      <c r="I4488" s="4">
        <v>1500000</v>
      </c>
      <c r="J4488" s="4">
        <v>49000</v>
      </c>
      <c r="K4488">
        <v>4.8</v>
      </c>
      <c r="L4488" t="s">
        <v>24161</v>
      </c>
      <c r="M4488" t="s">
        <v>24161</v>
      </c>
      <c r="N4488" t="s">
        <v>21702</v>
      </c>
      <c r="O4488">
        <v>5</v>
      </c>
      <c r="P4488" t="s">
        <v>21703</v>
      </c>
      <c r="Q4488">
        <v>724</v>
      </c>
      <c r="R4488" t="s">
        <v>13315</v>
      </c>
      <c r="S4488">
        <v>668</v>
      </c>
      <c r="T4488" t="s">
        <v>21705</v>
      </c>
      <c r="U4488">
        <v>219</v>
      </c>
      <c r="V4488">
        <v>31</v>
      </c>
      <c r="W4488">
        <v>2024</v>
      </c>
      <c r="X4488">
        <v>5</v>
      </c>
      <c r="Y4488">
        <v>1524</v>
      </c>
      <c r="Z4488">
        <v>4</v>
      </c>
      <c r="AA4488">
        <v>30</v>
      </c>
      <c r="AB4488" t="s">
        <v>21707</v>
      </c>
    </row>
    <row r="4489" spans="1:28" x14ac:dyDescent="0.3">
      <c r="A4489" s="4" t="s">
        <v>21710</v>
      </c>
      <c r="B4489" t="s">
        <v>67</v>
      </c>
      <c r="C4489" t="s">
        <v>68</v>
      </c>
      <c r="D4489" t="s">
        <v>58</v>
      </c>
      <c r="E4489">
        <v>2009</v>
      </c>
      <c r="F4489">
        <v>95</v>
      </c>
      <c r="G4489" t="s">
        <v>23</v>
      </c>
      <c r="H4489" t="s">
        <v>21711</v>
      </c>
      <c r="I4489" s="4">
        <v>900000</v>
      </c>
      <c r="J4489" s="4">
        <v>100659</v>
      </c>
      <c r="K4489">
        <v>6.4</v>
      </c>
      <c r="L4489">
        <v>1.85</v>
      </c>
      <c r="M4489" t="s">
        <v>612</v>
      </c>
      <c r="N4489" t="s">
        <v>21708</v>
      </c>
      <c r="O4489">
        <v>243</v>
      </c>
      <c r="P4489" t="s">
        <v>21709</v>
      </c>
      <c r="Q4489">
        <v>969</v>
      </c>
      <c r="R4489" t="s">
        <v>9463</v>
      </c>
      <c r="S4489">
        <v>962</v>
      </c>
      <c r="T4489" t="s">
        <v>14681</v>
      </c>
      <c r="U4489">
        <v>725</v>
      </c>
      <c r="V4489">
        <v>0</v>
      </c>
      <c r="W4489">
        <v>3833</v>
      </c>
      <c r="X4489">
        <v>0</v>
      </c>
      <c r="Y4489">
        <v>30160</v>
      </c>
      <c r="Z4489">
        <v>238</v>
      </c>
      <c r="AA4489">
        <v>193</v>
      </c>
      <c r="AB4489" t="s">
        <v>21712</v>
      </c>
    </row>
    <row r="4490" spans="1:28" x14ac:dyDescent="0.3">
      <c r="A4490" s="4" t="s">
        <v>21714</v>
      </c>
      <c r="B4490" t="s">
        <v>67</v>
      </c>
      <c r="C4490" t="s">
        <v>68</v>
      </c>
      <c r="D4490" t="s">
        <v>58</v>
      </c>
      <c r="E4490">
        <v>2010</v>
      </c>
      <c r="F4490">
        <v>93</v>
      </c>
      <c r="G4490" t="s">
        <v>5967</v>
      </c>
      <c r="H4490" t="s">
        <v>21715</v>
      </c>
      <c r="I4490" s="4">
        <v>500000</v>
      </c>
      <c r="J4490" s="4">
        <v>48430</v>
      </c>
      <c r="K4490">
        <v>6.8</v>
      </c>
      <c r="L4490">
        <v>1.85</v>
      </c>
      <c r="M4490" t="s">
        <v>612</v>
      </c>
      <c r="N4490" t="s">
        <v>21713</v>
      </c>
      <c r="O4490">
        <v>11</v>
      </c>
      <c r="P4490" t="s">
        <v>3404</v>
      </c>
      <c r="Q4490">
        <v>443</v>
      </c>
      <c r="R4490" t="s">
        <v>4433</v>
      </c>
      <c r="S4490">
        <v>298</v>
      </c>
      <c r="T4490" t="s">
        <v>3439</v>
      </c>
      <c r="U4490">
        <v>271</v>
      </c>
      <c r="V4490">
        <v>0</v>
      </c>
      <c r="W4490">
        <v>1452</v>
      </c>
      <c r="X4490">
        <v>1</v>
      </c>
      <c r="Y4490">
        <v>20176</v>
      </c>
      <c r="Z4490">
        <v>112</v>
      </c>
      <c r="AA4490">
        <v>73</v>
      </c>
      <c r="AB4490" t="s">
        <v>21716</v>
      </c>
    </row>
    <row r="4491" spans="1:28" x14ac:dyDescent="0.3">
      <c r="A4491" s="4" t="s">
        <v>21717</v>
      </c>
      <c r="B4491" t="s">
        <v>67</v>
      </c>
      <c r="C4491" t="s">
        <v>68</v>
      </c>
      <c r="D4491" t="s">
        <v>58</v>
      </c>
      <c r="E4491">
        <v>1998</v>
      </c>
      <c r="F4491">
        <v>88</v>
      </c>
      <c r="G4491" t="s">
        <v>1034</v>
      </c>
      <c r="H4491" t="s">
        <v>21718</v>
      </c>
      <c r="I4491" s="4">
        <v>1000000</v>
      </c>
      <c r="J4491" s="4">
        <v>21210</v>
      </c>
      <c r="K4491">
        <v>6.1</v>
      </c>
      <c r="L4491">
        <v>1.85</v>
      </c>
      <c r="M4491" t="s">
        <v>612</v>
      </c>
      <c r="N4491" t="s">
        <v>6096</v>
      </c>
      <c r="O4491">
        <v>29</v>
      </c>
      <c r="P4491" t="s">
        <v>2149</v>
      </c>
      <c r="Q4491">
        <v>499</v>
      </c>
      <c r="R4491" t="s">
        <v>4252</v>
      </c>
      <c r="S4491">
        <v>230</v>
      </c>
      <c r="T4491" t="s">
        <v>15974</v>
      </c>
      <c r="U4491">
        <v>117</v>
      </c>
      <c r="V4491">
        <v>157</v>
      </c>
      <c r="W4491">
        <v>1141</v>
      </c>
      <c r="X4491">
        <v>0</v>
      </c>
      <c r="Y4491">
        <v>2735</v>
      </c>
      <c r="Z4491">
        <v>33</v>
      </c>
      <c r="AA4491">
        <v>52</v>
      </c>
      <c r="AB4491" t="s">
        <v>21719</v>
      </c>
    </row>
    <row r="4492" spans="1:28" x14ac:dyDescent="0.3">
      <c r="A4492" s="4" t="s">
        <v>21723</v>
      </c>
      <c r="B4492" t="s">
        <v>67</v>
      </c>
      <c r="C4492" t="s">
        <v>68</v>
      </c>
      <c r="D4492" t="s">
        <v>58</v>
      </c>
      <c r="E4492">
        <v>1999</v>
      </c>
      <c r="F4492">
        <v>105</v>
      </c>
      <c r="G4492" t="s">
        <v>4829</v>
      </c>
      <c r="H4492" t="s">
        <v>21725</v>
      </c>
      <c r="I4492" s="4">
        <v>1000000</v>
      </c>
      <c r="J4492" s="4" t="s">
        <v>24161</v>
      </c>
      <c r="K4492">
        <v>5.2</v>
      </c>
      <c r="L4492" t="s">
        <v>24161</v>
      </c>
      <c r="M4492" t="s">
        <v>612</v>
      </c>
      <c r="N4492" t="s">
        <v>21720</v>
      </c>
      <c r="O4492">
        <v>5</v>
      </c>
      <c r="P4492" t="s">
        <v>21722</v>
      </c>
      <c r="Q4492">
        <v>590</v>
      </c>
      <c r="R4492" t="s">
        <v>21721</v>
      </c>
      <c r="S4492">
        <v>231</v>
      </c>
      <c r="T4492" t="s">
        <v>21724</v>
      </c>
      <c r="U4492">
        <v>73</v>
      </c>
      <c r="V4492">
        <v>27</v>
      </c>
      <c r="W4492">
        <v>1042</v>
      </c>
      <c r="X4492">
        <v>2</v>
      </c>
      <c r="Y4492">
        <v>1434</v>
      </c>
      <c r="Z4492">
        <v>8</v>
      </c>
      <c r="AA4492">
        <v>43</v>
      </c>
      <c r="AB4492" t="s">
        <v>21726</v>
      </c>
    </row>
    <row r="4493" spans="1:28" x14ac:dyDescent="0.3">
      <c r="A4493" s="4" t="s">
        <v>21730</v>
      </c>
      <c r="B4493" t="s">
        <v>67</v>
      </c>
      <c r="C4493" t="s">
        <v>68</v>
      </c>
      <c r="D4493" t="s">
        <v>58</v>
      </c>
      <c r="E4493">
        <v>1996</v>
      </c>
      <c r="F4493">
        <v>98</v>
      </c>
      <c r="G4493" t="s">
        <v>2545</v>
      </c>
      <c r="H4493" t="s">
        <v>21732</v>
      </c>
      <c r="I4493" s="4" t="s">
        <v>24161</v>
      </c>
      <c r="J4493" s="4">
        <v>22434</v>
      </c>
      <c r="K4493">
        <v>6.9</v>
      </c>
      <c r="L4493">
        <v>1.85</v>
      </c>
      <c r="M4493" t="s">
        <v>612</v>
      </c>
      <c r="N4493" t="s">
        <v>21727</v>
      </c>
      <c r="O4493">
        <v>8</v>
      </c>
      <c r="P4493" t="s">
        <v>21729</v>
      </c>
      <c r="Q4493">
        <v>96</v>
      </c>
      <c r="R4493" t="s">
        <v>21728</v>
      </c>
      <c r="S4493">
        <v>71</v>
      </c>
      <c r="T4493" t="s">
        <v>21731</v>
      </c>
      <c r="U4493">
        <v>14</v>
      </c>
      <c r="V4493">
        <v>43</v>
      </c>
      <c r="W4493">
        <v>196</v>
      </c>
      <c r="X4493">
        <v>1</v>
      </c>
      <c r="Y4493">
        <v>334</v>
      </c>
      <c r="Z4493">
        <v>95</v>
      </c>
      <c r="AA4493">
        <v>17</v>
      </c>
      <c r="AB4493" t="s">
        <v>21733</v>
      </c>
    </row>
    <row r="4494" spans="1:28" x14ac:dyDescent="0.3">
      <c r="A4494" s="4" t="s">
        <v>21734</v>
      </c>
      <c r="B4494" t="s">
        <v>67</v>
      </c>
      <c r="C4494" t="s">
        <v>68</v>
      </c>
      <c r="D4494" t="s">
        <v>58</v>
      </c>
      <c r="E4494">
        <v>2000</v>
      </c>
      <c r="F4494">
        <v>82</v>
      </c>
      <c r="G4494" t="s">
        <v>996</v>
      </c>
      <c r="H4494" t="s">
        <v>21735</v>
      </c>
      <c r="I4494" s="4">
        <v>1000000</v>
      </c>
      <c r="J4494" s="4">
        <v>12996</v>
      </c>
      <c r="K4494">
        <v>6</v>
      </c>
      <c r="L4494">
        <v>1.85</v>
      </c>
      <c r="M4494" t="s">
        <v>612</v>
      </c>
      <c r="N4494" t="s">
        <v>7558</v>
      </c>
      <c r="O4494">
        <v>82</v>
      </c>
      <c r="P4494" t="s">
        <v>261</v>
      </c>
      <c r="Q4494">
        <v>2000</v>
      </c>
      <c r="R4494" t="s">
        <v>680</v>
      </c>
      <c r="S4494">
        <v>571</v>
      </c>
      <c r="T4494" t="s">
        <v>1910</v>
      </c>
      <c r="U4494">
        <v>490</v>
      </c>
      <c r="V4494">
        <v>210</v>
      </c>
      <c r="W4494">
        <v>3905</v>
      </c>
      <c r="X4494">
        <v>0</v>
      </c>
      <c r="Y4494">
        <v>1938</v>
      </c>
      <c r="Z4494">
        <v>29</v>
      </c>
      <c r="AA4494">
        <v>54</v>
      </c>
      <c r="AB4494" t="s">
        <v>21736</v>
      </c>
    </row>
    <row r="4495" spans="1:28" x14ac:dyDescent="0.3">
      <c r="A4495" s="4" t="s">
        <v>21740</v>
      </c>
      <c r="B4495" t="s">
        <v>67</v>
      </c>
      <c r="C4495" t="s">
        <v>68</v>
      </c>
      <c r="D4495" t="s">
        <v>58</v>
      </c>
      <c r="E4495">
        <v>2009</v>
      </c>
      <c r="F4495">
        <v>89</v>
      </c>
      <c r="G4495" t="s">
        <v>1700</v>
      </c>
      <c r="H4495" t="s">
        <v>21742</v>
      </c>
      <c r="I4495" s="4">
        <v>1000000</v>
      </c>
      <c r="J4495" s="4" t="s">
        <v>24161</v>
      </c>
      <c r="K4495">
        <v>6.3</v>
      </c>
      <c r="L4495">
        <v>1.78</v>
      </c>
      <c r="M4495" t="s">
        <v>24161</v>
      </c>
      <c r="N4495" t="s">
        <v>21737</v>
      </c>
      <c r="O4495">
        <v>32</v>
      </c>
      <c r="P4495" t="s">
        <v>21739</v>
      </c>
      <c r="Q4495">
        <v>386</v>
      </c>
      <c r="R4495" t="s">
        <v>21738</v>
      </c>
      <c r="S4495">
        <v>261</v>
      </c>
      <c r="T4495" t="s">
        <v>21741</v>
      </c>
      <c r="U4495">
        <v>256</v>
      </c>
      <c r="V4495">
        <v>143</v>
      </c>
      <c r="W4495">
        <v>1647</v>
      </c>
      <c r="X4495">
        <v>1</v>
      </c>
      <c r="Y4495">
        <v>397</v>
      </c>
      <c r="Z4495">
        <v>3</v>
      </c>
      <c r="AA4495">
        <v>6</v>
      </c>
      <c r="AB4495" t="s">
        <v>21743</v>
      </c>
    </row>
    <row r="4496" spans="1:28" x14ac:dyDescent="0.3">
      <c r="A4496" s="4" t="s">
        <v>21746</v>
      </c>
      <c r="B4496" t="s">
        <v>67</v>
      </c>
      <c r="C4496" t="s">
        <v>68</v>
      </c>
      <c r="D4496" t="s">
        <v>24160</v>
      </c>
      <c r="E4496">
        <v>2006</v>
      </c>
      <c r="F4496">
        <v>78</v>
      </c>
      <c r="G4496" t="s">
        <v>2144</v>
      </c>
      <c r="H4496" t="s">
        <v>21748</v>
      </c>
      <c r="I4496" s="4">
        <v>1000000</v>
      </c>
      <c r="J4496" s="4">
        <v>10018</v>
      </c>
      <c r="K4496">
        <v>6.1</v>
      </c>
      <c r="L4496">
        <v>1.85</v>
      </c>
      <c r="M4496" t="s">
        <v>4835</v>
      </c>
      <c r="N4496" t="s">
        <v>21744</v>
      </c>
      <c r="O4496">
        <v>0</v>
      </c>
      <c r="P4496" t="s">
        <v>21745</v>
      </c>
      <c r="Q4496">
        <v>262</v>
      </c>
      <c r="R4496" t="s">
        <v>20577</v>
      </c>
      <c r="S4496">
        <v>163</v>
      </c>
      <c r="T4496" t="s">
        <v>21747</v>
      </c>
      <c r="U4496">
        <v>61</v>
      </c>
      <c r="V4496">
        <v>244</v>
      </c>
      <c r="W4496">
        <v>509</v>
      </c>
      <c r="X4496">
        <v>0</v>
      </c>
      <c r="Y4496">
        <v>3228</v>
      </c>
      <c r="Z4496">
        <v>71</v>
      </c>
      <c r="AA4496">
        <v>31</v>
      </c>
      <c r="AB4496" t="s">
        <v>21749</v>
      </c>
    </row>
    <row r="4497" spans="1:28" x14ac:dyDescent="0.3">
      <c r="A4497" s="4" t="s">
        <v>21752</v>
      </c>
      <c r="B4497" t="s">
        <v>67</v>
      </c>
      <c r="C4497" t="s">
        <v>68</v>
      </c>
      <c r="D4497" t="s">
        <v>58</v>
      </c>
      <c r="E4497">
        <v>2015</v>
      </c>
      <c r="F4497">
        <v>97</v>
      </c>
      <c r="G4497" t="s">
        <v>1868</v>
      </c>
      <c r="H4497" t="s">
        <v>21754</v>
      </c>
      <c r="I4497" s="4">
        <v>1000000</v>
      </c>
      <c r="J4497" s="4">
        <v>62480</v>
      </c>
      <c r="K4497">
        <v>5.5</v>
      </c>
      <c r="L4497">
        <v>2.39</v>
      </c>
      <c r="M4497" t="s">
        <v>612</v>
      </c>
      <c r="N4497" t="s">
        <v>21750</v>
      </c>
      <c r="O4497">
        <v>4</v>
      </c>
      <c r="P4497" t="s">
        <v>11361</v>
      </c>
      <c r="Q4497">
        <v>446</v>
      </c>
      <c r="R4497" t="s">
        <v>21751</v>
      </c>
      <c r="S4497">
        <v>171</v>
      </c>
      <c r="T4497" t="s">
        <v>21753</v>
      </c>
      <c r="U4497">
        <v>150</v>
      </c>
      <c r="V4497">
        <v>793</v>
      </c>
      <c r="W4497">
        <v>928</v>
      </c>
      <c r="X4497">
        <v>1</v>
      </c>
      <c r="Y4497">
        <v>1048</v>
      </c>
      <c r="Z4497">
        <v>36</v>
      </c>
      <c r="AA4497">
        <v>7</v>
      </c>
      <c r="AB4497" t="s">
        <v>21755</v>
      </c>
    </row>
    <row r="4498" spans="1:28" x14ac:dyDescent="0.3">
      <c r="A4498" s="4" t="s">
        <v>21758</v>
      </c>
      <c r="B4498" t="s">
        <v>67</v>
      </c>
      <c r="C4498" t="s">
        <v>68</v>
      </c>
      <c r="D4498" t="s">
        <v>58</v>
      </c>
      <c r="E4498">
        <v>2006</v>
      </c>
      <c r="F4498">
        <v>81</v>
      </c>
      <c r="G4498" t="s">
        <v>2275</v>
      </c>
      <c r="H4498" t="s">
        <v>21760</v>
      </c>
      <c r="I4498" s="4">
        <v>1000000</v>
      </c>
      <c r="J4498" s="4">
        <v>6387</v>
      </c>
      <c r="K4498">
        <v>6.9</v>
      </c>
      <c r="L4498">
        <v>1.85</v>
      </c>
      <c r="M4498" t="s">
        <v>612</v>
      </c>
      <c r="N4498" t="s">
        <v>21756</v>
      </c>
      <c r="O4498">
        <v>0</v>
      </c>
      <c r="P4498" t="s">
        <v>2541</v>
      </c>
      <c r="Q4498">
        <v>975</v>
      </c>
      <c r="R4498" t="s">
        <v>21757</v>
      </c>
      <c r="S4498">
        <v>645</v>
      </c>
      <c r="T4498" t="s">
        <v>21759</v>
      </c>
      <c r="U4498">
        <v>394</v>
      </c>
      <c r="V4498">
        <v>0</v>
      </c>
      <c r="W4498">
        <v>2694</v>
      </c>
      <c r="X4498">
        <v>0</v>
      </c>
      <c r="Y4498">
        <v>4862</v>
      </c>
      <c r="Z4498">
        <v>56</v>
      </c>
      <c r="AA4498">
        <v>37</v>
      </c>
      <c r="AB4498" t="s">
        <v>21761</v>
      </c>
    </row>
    <row r="4499" spans="1:28" x14ac:dyDescent="0.3">
      <c r="A4499" s="4" t="s">
        <v>21762</v>
      </c>
      <c r="B4499" t="s">
        <v>67</v>
      </c>
      <c r="C4499" t="s">
        <v>68</v>
      </c>
      <c r="D4499" t="s">
        <v>58</v>
      </c>
      <c r="E4499">
        <v>1997</v>
      </c>
      <c r="F4499">
        <v>90</v>
      </c>
      <c r="G4499" t="s">
        <v>2545</v>
      </c>
      <c r="H4499" t="s">
        <v>21763</v>
      </c>
      <c r="I4499" s="4" t="s">
        <v>24161</v>
      </c>
      <c r="J4499" s="4">
        <v>5494</v>
      </c>
      <c r="K4499">
        <v>5.6</v>
      </c>
      <c r="L4499" t="s">
        <v>24161</v>
      </c>
      <c r="M4499" t="s">
        <v>612</v>
      </c>
      <c r="N4499" t="s">
        <v>19316</v>
      </c>
      <c r="O4499">
        <v>18</v>
      </c>
      <c r="P4499" t="s">
        <v>14782</v>
      </c>
      <c r="Q4499">
        <v>491</v>
      </c>
      <c r="R4499" t="s">
        <v>1910</v>
      </c>
      <c r="S4499">
        <v>490</v>
      </c>
      <c r="T4499" t="s">
        <v>2969</v>
      </c>
      <c r="U4499">
        <v>422</v>
      </c>
      <c r="V4499">
        <v>17</v>
      </c>
      <c r="W4499">
        <v>2633</v>
      </c>
      <c r="X4499">
        <v>3</v>
      </c>
      <c r="Y4499">
        <v>377</v>
      </c>
      <c r="Z4499">
        <v>8</v>
      </c>
      <c r="AA4499">
        <v>13</v>
      </c>
      <c r="AB4499" t="s">
        <v>21764</v>
      </c>
    </row>
    <row r="4500" spans="1:28" x14ac:dyDescent="0.3">
      <c r="A4500" s="4" t="s">
        <v>21769</v>
      </c>
      <c r="B4500" t="s">
        <v>67</v>
      </c>
      <c r="C4500" t="s">
        <v>68</v>
      </c>
      <c r="D4500" t="s">
        <v>58</v>
      </c>
      <c r="E4500">
        <v>2005</v>
      </c>
      <c r="F4500">
        <v>97</v>
      </c>
      <c r="G4500" t="s">
        <v>21767</v>
      </c>
      <c r="H4500" t="s">
        <v>21771</v>
      </c>
      <c r="I4500" s="4">
        <v>1000000</v>
      </c>
      <c r="J4500" s="4" t="s">
        <v>24161</v>
      </c>
      <c r="K4500">
        <v>1.9</v>
      </c>
      <c r="L4500">
        <v>1.78</v>
      </c>
      <c r="M4500" t="s">
        <v>612</v>
      </c>
      <c r="N4500" t="s">
        <v>21765</v>
      </c>
      <c r="O4500">
        <v>0</v>
      </c>
      <c r="P4500" t="s">
        <v>21768</v>
      </c>
      <c r="Q4500">
        <v>639</v>
      </c>
      <c r="R4500" t="s">
        <v>21766</v>
      </c>
      <c r="S4500">
        <v>361</v>
      </c>
      <c r="T4500" t="s">
        <v>21770</v>
      </c>
      <c r="U4500">
        <v>94</v>
      </c>
      <c r="V4500">
        <v>128</v>
      </c>
      <c r="W4500">
        <v>1188</v>
      </c>
      <c r="X4500">
        <v>2</v>
      </c>
      <c r="Y4500">
        <v>534</v>
      </c>
      <c r="Z4500">
        <v>3</v>
      </c>
      <c r="AA4500">
        <v>9</v>
      </c>
      <c r="AB4500" t="s">
        <v>21772</v>
      </c>
    </row>
    <row r="4501" spans="1:28" x14ac:dyDescent="0.3">
      <c r="A4501" s="4" t="s">
        <v>21774</v>
      </c>
      <c r="B4501" t="s">
        <v>67</v>
      </c>
      <c r="C4501" t="s">
        <v>793</v>
      </c>
      <c r="D4501" t="s">
        <v>58</v>
      </c>
      <c r="E4501">
        <v>2006</v>
      </c>
      <c r="F4501">
        <v>88</v>
      </c>
      <c r="G4501" t="s">
        <v>803</v>
      </c>
      <c r="H4501" t="s">
        <v>21776</v>
      </c>
      <c r="I4501" s="4">
        <v>1000000</v>
      </c>
      <c r="J4501" s="4">
        <v>721</v>
      </c>
      <c r="K4501">
        <v>4.0999999999999996</v>
      </c>
      <c r="L4501">
        <v>1.85</v>
      </c>
      <c r="M4501" t="s">
        <v>612</v>
      </c>
      <c r="N4501" t="s">
        <v>10444</v>
      </c>
      <c r="O4501">
        <v>53</v>
      </c>
      <c r="P4501" t="s">
        <v>3898</v>
      </c>
      <c r="Q4501">
        <v>563</v>
      </c>
      <c r="R4501" t="s">
        <v>21773</v>
      </c>
      <c r="S4501">
        <v>288</v>
      </c>
      <c r="T4501" t="s">
        <v>21775</v>
      </c>
      <c r="U4501">
        <v>176</v>
      </c>
      <c r="V4501">
        <v>42</v>
      </c>
      <c r="W4501">
        <v>1284</v>
      </c>
      <c r="X4501">
        <v>2</v>
      </c>
      <c r="Y4501">
        <v>783</v>
      </c>
      <c r="Z4501">
        <v>8</v>
      </c>
      <c r="AA4501">
        <v>12</v>
      </c>
      <c r="AB4501" t="s">
        <v>21777</v>
      </c>
    </row>
    <row r="4502" spans="1:28" x14ac:dyDescent="0.3">
      <c r="A4502" s="4" t="s">
        <v>21778</v>
      </c>
      <c r="B4502" t="s">
        <v>67</v>
      </c>
      <c r="C4502" t="s">
        <v>68</v>
      </c>
      <c r="D4502" t="s">
        <v>58</v>
      </c>
      <c r="E4502">
        <v>2001</v>
      </c>
      <c r="F4502">
        <v>96</v>
      </c>
      <c r="G4502" t="s">
        <v>2545</v>
      </c>
      <c r="H4502" t="s">
        <v>21780</v>
      </c>
      <c r="I4502" s="4">
        <v>1500000</v>
      </c>
      <c r="J4502" s="4">
        <v>703</v>
      </c>
      <c r="K4502">
        <v>5.4</v>
      </c>
      <c r="L4502">
        <v>1.85</v>
      </c>
      <c r="M4502" t="s">
        <v>612</v>
      </c>
      <c r="N4502" t="s">
        <v>7524</v>
      </c>
      <c r="O4502">
        <v>436</v>
      </c>
      <c r="P4502" t="s">
        <v>11209</v>
      </c>
      <c r="Q4502">
        <v>474</v>
      </c>
      <c r="R4502" t="s">
        <v>7524</v>
      </c>
      <c r="S4502">
        <v>436</v>
      </c>
      <c r="T4502" t="s">
        <v>21779</v>
      </c>
      <c r="U4502">
        <v>4</v>
      </c>
      <c r="V4502">
        <v>47</v>
      </c>
      <c r="W4502">
        <v>920</v>
      </c>
      <c r="X4502">
        <v>3</v>
      </c>
      <c r="Y4502">
        <v>480</v>
      </c>
      <c r="Z4502">
        <v>9</v>
      </c>
      <c r="AA4502">
        <v>21</v>
      </c>
      <c r="AB4502" t="s">
        <v>21781</v>
      </c>
    </row>
    <row r="4503" spans="1:28" x14ac:dyDescent="0.3">
      <c r="A4503" s="4" t="s">
        <v>21785</v>
      </c>
      <c r="B4503" t="s">
        <v>2794</v>
      </c>
      <c r="C4503" t="s">
        <v>2929</v>
      </c>
      <c r="D4503" t="s">
        <v>58</v>
      </c>
      <c r="E4503">
        <v>2013</v>
      </c>
      <c r="F4503">
        <v>105</v>
      </c>
      <c r="G4503" t="s">
        <v>4829</v>
      </c>
      <c r="H4503" t="s">
        <v>21787</v>
      </c>
      <c r="I4503" s="4">
        <v>1000000</v>
      </c>
      <c r="J4503" s="4" t="s">
        <v>24161</v>
      </c>
      <c r="K4503">
        <v>6.8</v>
      </c>
      <c r="L4503">
        <v>1.85</v>
      </c>
      <c r="M4503" t="s">
        <v>4835</v>
      </c>
      <c r="N4503" t="s">
        <v>21782</v>
      </c>
      <c r="O4503">
        <v>50</v>
      </c>
      <c r="P4503" t="s">
        <v>21784</v>
      </c>
      <c r="Q4503">
        <v>327</v>
      </c>
      <c r="R4503" t="s">
        <v>21783</v>
      </c>
      <c r="S4503">
        <v>9</v>
      </c>
      <c r="T4503" t="s">
        <v>21786</v>
      </c>
      <c r="U4503">
        <v>8</v>
      </c>
      <c r="V4503">
        <v>0</v>
      </c>
      <c r="W4503">
        <v>351</v>
      </c>
      <c r="X4503">
        <v>0</v>
      </c>
      <c r="Y4503">
        <v>3499</v>
      </c>
      <c r="Z4503">
        <v>87</v>
      </c>
      <c r="AA4503">
        <v>15</v>
      </c>
      <c r="AB4503" t="s">
        <v>21788</v>
      </c>
    </row>
    <row r="4504" spans="1:28" x14ac:dyDescent="0.3">
      <c r="A4504" s="4" t="s">
        <v>21792</v>
      </c>
      <c r="B4504" t="s">
        <v>21796</v>
      </c>
      <c r="C4504" t="s">
        <v>21797</v>
      </c>
      <c r="D4504" t="s">
        <v>58</v>
      </c>
      <c r="E4504">
        <v>2015</v>
      </c>
      <c r="F4504" t="s">
        <v>24161</v>
      </c>
      <c r="G4504" t="s">
        <v>3072</v>
      </c>
      <c r="H4504" t="s">
        <v>21794</v>
      </c>
      <c r="I4504" s="4">
        <v>1000000</v>
      </c>
      <c r="J4504" s="4" t="s">
        <v>24161</v>
      </c>
      <c r="K4504">
        <v>7</v>
      </c>
      <c r="L4504" t="s">
        <v>24161</v>
      </c>
      <c r="M4504" t="s">
        <v>24161</v>
      </c>
      <c r="N4504" t="s">
        <v>21789</v>
      </c>
      <c r="O4504">
        <v>3</v>
      </c>
      <c r="P4504" t="s">
        <v>21791</v>
      </c>
      <c r="Q4504">
        <v>7</v>
      </c>
      <c r="R4504" t="s">
        <v>21790</v>
      </c>
      <c r="S4504">
        <v>5</v>
      </c>
      <c r="T4504" t="s">
        <v>21793</v>
      </c>
      <c r="U4504">
        <v>4</v>
      </c>
      <c r="V4504">
        <v>259</v>
      </c>
      <c r="W4504">
        <v>19</v>
      </c>
      <c r="X4504">
        <v>9</v>
      </c>
      <c r="Y4504">
        <v>876</v>
      </c>
      <c r="Z4504">
        <v>6</v>
      </c>
      <c r="AA4504">
        <v>15</v>
      </c>
      <c r="AB4504" t="s">
        <v>21795</v>
      </c>
    </row>
    <row r="4505" spans="1:28" x14ac:dyDescent="0.3">
      <c r="A4505" s="4" t="s">
        <v>21800</v>
      </c>
      <c r="B4505" t="s">
        <v>67</v>
      </c>
      <c r="C4505" t="s">
        <v>68</v>
      </c>
      <c r="D4505" t="s">
        <v>58</v>
      </c>
      <c r="E4505">
        <v>2006</v>
      </c>
      <c r="F4505">
        <v>76</v>
      </c>
      <c r="G4505" t="s">
        <v>241</v>
      </c>
      <c r="H4505" t="s">
        <v>21802</v>
      </c>
      <c r="I4505" s="4">
        <v>1000000</v>
      </c>
      <c r="J4505" s="4" t="s">
        <v>24161</v>
      </c>
      <c r="K4505">
        <v>6.7</v>
      </c>
      <c r="L4505">
        <v>1.85</v>
      </c>
      <c r="M4505" t="s">
        <v>4835</v>
      </c>
      <c r="N4505" t="s">
        <v>21798</v>
      </c>
      <c r="O4505">
        <v>57</v>
      </c>
      <c r="P4505" t="s">
        <v>21799</v>
      </c>
      <c r="Q4505">
        <v>442</v>
      </c>
      <c r="R4505" t="s">
        <v>18448</v>
      </c>
      <c r="S4505">
        <v>403</v>
      </c>
      <c r="T4505" t="s">
        <v>21801</v>
      </c>
      <c r="U4505">
        <v>228</v>
      </c>
      <c r="V4505">
        <v>501</v>
      </c>
      <c r="W4505">
        <v>1635</v>
      </c>
      <c r="X4505">
        <v>0</v>
      </c>
      <c r="Y4505">
        <v>9190</v>
      </c>
      <c r="Z4505">
        <v>14</v>
      </c>
      <c r="AA4505">
        <v>75</v>
      </c>
      <c r="AB4505" t="s">
        <v>21803</v>
      </c>
    </row>
    <row r="4506" spans="1:28" x14ac:dyDescent="0.3">
      <c r="A4506" s="4" t="s">
        <v>21805</v>
      </c>
      <c r="B4506" t="s">
        <v>67</v>
      </c>
      <c r="C4506" t="s">
        <v>68</v>
      </c>
      <c r="D4506" t="s">
        <v>58</v>
      </c>
      <c r="E4506">
        <v>2014</v>
      </c>
      <c r="F4506">
        <v>96</v>
      </c>
      <c r="G4506" t="s">
        <v>2545</v>
      </c>
      <c r="H4506" t="s">
        <v>21806</v>
      </c>
      <c r="I4506" s="4">
        <v>1000000</v>
      </c>
      <c r="J4506" s="4" t="s">
        <v>24161</v>
      </c>
      <c r="K4506">
        <v>5.8</v>
      </c>
      <c r="L4506">
        <v>1.78</v>
      </c>
      <c r="M4506" t="s">
        <v>24161</v>
      </c>
      <c r="N4506" t="s">
        <v>21804</v>
      </c>
      <c r="O4506">
        <v>0</v>
      </c>
      <c r="P4506" t="s">
        <v>9409</v>
      </c>
      <c r="Q4506">
        <v>782</v>
      </c>
      <c r="R4506" t="s">
        <v>3695</v>
      </c>
      <c r="S4506">
        <v>490</v>
      </c>
      <c r="T4506" t="s">
        <v>1219</v>
      </c>
      <c r="U4506">
        <v>396</v>
      </c>
      <c r="V4506">
        <v>903</v>
      </c>
      <c r="W4506">
        <v>2607</v>
      </c>
      <c r="X4506">
        <v>1</v>
      </c>
      <c r="Y4506">
        <v>1359</v>
      </c>
      <c r="Z4506">
        <v>20</v>
      </c>
      <c r="AA4506">
        <v>8</v>
      </c>
      <c r="AB4506" t="s">
        <v>21807</v>
      </c>
    </row>
    <row r="4507" spans="1:28" x14ac:dyDescent="0.3">
      <c r="A4507" s="4" t="s">
        <v>21810</v>
      </c>
      <c r="B4507" t="s">
        <v>67</v>
      </c>
      <c r="C4507" t="s">
        <v>68</v>
      </c>
      <c r="D4507" t="s">
        <v>58</v>
      </c>
      <c r="E4507">
        <v>2006</v>
      </c>
      <c r="F4507">
        <v>99</v>
      </c>
      <c r="G4507" t="s">
        <v>2144</v>
      </c>
      <c r="H4507" t="s">
        <v>21812</v>
      </c>
      <c r="I4507" s="4">
        <v>1000000</v>
      </c>
      <c r="J4507" s="4" t="s">
        <v>24161</v>
      </c>
      <c r="K4507">
        <v>6.2</v>
      </c>
      <c r="L4507" t="s">
        <v>24161</v>
      </c>
      <c r="M4507" t="s">
        <v>612</v>
      </c>
      <c r="N4507" t="s">
        <v>21808</v>
      </c>
      <c r="O4507">
        <v>0</v>
      </c>
      <c r="P4507" t="s">
        <v>21809</v>
      </c>
      <c r="Q4507">
        <v>363</v>
      </c>
      <c r="R4507" t="s">
        <v>425</v>
      </c>
      <c r="S4507">
        <v>275</v>
      </c>
      <c r="T4507" t="s">
        <v>21811</v>
      </c>
      <c r="U4507">
        <v>131</v>
      </c>
      <c r="V4507">
        <v>138</v>
      </c>
      <c r="W4507">
        <v>997</v>
      </c>
      <c r="X4507">
        <v>2</v>
      </c>
      <c r="Y4507">
        <v>1420</v>
      </c>
      <c r="Z4507">
        <v>23</v>
      </c>
      <c r="AA4507">
        <v>26</v>
      </c>
      <c r="AB4507" t="s">
        <v>21813</v>
      </c>
    </row>
    <row r="4508" spans="1:28" x14ac:dyDescent="0.3">
      <c r="A4508" s="4" t="s">
        <v>21816</v>
      </c>
      <c r="B4508" t="s">
        <v>67</v>
      </c>
      <c r="C4508" t="s">
        <v>68</v>
      </c>
      <c r="D4508" t="s">
        <v>58</v>
      </c>
      <c r="E4508">
        <v>2009</v>
      </c>
      <c r="F4508">
        <v>90</v>
      </c>
      <c r="G4508" t="s">
        <v>10</v>
      </c>
      <c r="H4508" t="s">
        <v>21818</v>
      </c>
      <c r="I4508" s="4">
        <v>1000000</v>
      </c>
      <c r="J4508" s="4" t="s">
        <v>24161</v>
      </c>
      <c r="K4508">
        <v>2.8</v>
      </c>
      <c r="L4508">
        <v>16</v>
      </c>
      <c r="M4508" t="s">
        <v>612</v>
      </c>
      <c r="N4508" t="s">
        <v>21814</v>
      </c>
      <c r="O4508">
        <v>15</v>
      </c>
      <c r="P4508" t="s">
        <v>17658</v>
      </c>
      <c r="Q4508">
        <v>984</v>
      </c>
      <c r="R4508" t="s">
        <v>21815</v>
      </c>
      <c r="S4508">
        <v>157</v>
      </c>
      <c r="T4508" t="s">
        <v>21817</v>
      </c>
      <c r="U4508">
        <v>106</v>
      </c>
      <c r="V4508">
        <v>297</v>
      </c>
      <c r="W4508">
        <v>1752</v>
      </c>
      <c r="X4508">
        <v>4</v>
      </c>
      <c r="Y4508">
        <v>1612</v>
      </c>
      <c r="Z4508">
        <v>6</v>
      </c>
      <c r="AA4508">
        <v>28</v>
      </c>
      <c r="AB4508" t="s">
        <v>21819</v>
      </c>
    </row>
    <row r="4509" spans="1:28" x14ac:dyDescent="0.3">
      <c r="A4509" s="4" t="s">
        <v>21820</v>
      </c>
      <c r="B4509" t="s">
        <v>67</v>
      </c>
      <c r="C4509" t="s">
        <v>86</v>
      </c>
      <c r="D4509" t="s">
        <v>24160</v>
      </c>
      <c r="E4509">
        <v>1965</v>
      </c>
      <c r="F4509">
        <v>94</v>
      </c>
      <c r="G4509" t="s">
        <v>19</v>
      </c>
      <c r="H4509" t="s">
        <v>21822</v>
      </c>
      <c r="I4509" s="4" t="s">
        <v>24161</v>
      </c>
      <c r="J4509" s="4" t="s">
        <v>24161</v>
      </c>
      <c r="K4509">
        <v>7.3</v>
      </c>
      <c r="L4509">
        <v>1.37</v>
      </c>
      <c r="M4509" t="s">
        <v>24161</v>
      </c>
      <c r="N4509" t="s">
        <v>16391</v>
      </c>
      <c r="O4509">
        <v>82</v>
      </c>
      <c r="P4509" t="s">
        <v>1714</v>
      </c>
      <c r="Q4509">
        <v>694</v>
      </c>
      <c r="R4509" t="s">
        <v>14771</v>
      </c>
      <c r="S4509">
        <v>196</v>
      </c>
      <c r="T4509" t="s">
        <v>21821</v>
      </c>
      <c r="U4509">
        <v>47</v>
      </c>
      <c r="V4509">
        <v>32</v>
      </c>
      <c r="W4509">
        <v>964</v>
      </c>
      <c r="X4509">
        <v>1</v>
      </c>
      <c r="Y4509">
        <v>340</v>
      </c>
      <c r="Z4509">
        <v>12</v>
      </c>
      <c r="AA4509">
        <v>7</v>
      </c>
      <c r="AB4509" t="s">
        <v>21823</v>
      </c>
    </row>
    <row r="4510" spans="1:28" x14ac:dyDescent="0.3">
      <c r="A4510" s="4" t="s">
        <v>21825</v>
      </c>
      <c r="B4510" t="s">
        <v>67</v>
      </c>
      <c r="C4510" t="s">
        <v>68</v>
      </c>
      <c r="D4510" t="s">
        <v>58</v>
      </c>
      <c r="E4510">
        <v>2004</v>
      </c>
      <c r="F4510">
        <v>87</v>
      </c>
      <c r="G4510" t="s">
        <v>19</v>
      </c>
      <c r="H4510" t="s">
        <v>24161</v>
      </c>
      <c r="I4510" s="4">
        <v>1000000</v>
      </c>
      <c r="J4510" s="4" t="s">
        <v>24161</v>
      </c>
      <c r="K4510">
        <v>5.8</v>
      </c>
      <c r="L4510" t="s">
        <v>24161</v>
      </c>
      <c r="M4510" t="s">
        <v>122</v>
      </c>
      <c r="N4510" t="s">
        <v>21824</v>
      </c>
      <c r="O4510">
        <v>3</v>
      </c>
      <c r="P4510" t="s">
        <v>6443</v>
      </c>
      <c r="Q4510">
        <v>767</v>
      </c>
      <c r="R4510" t="s">
        <v>16990</v>
      </c>
      <c r="S4510">
        <v>282</v>
      </c>
      <c r="T4510" t="s">
        <v>21826</v>
      </c>
      <c r="U4510">
        <v>149</v>
      </c>
      <c r="V4510">
        <v>141</v>
      </c>
      <c r="W4510">
        <v>1593</v>
      </c>
      <c r="X4510">
        <v>2</v>
      </c>
      <c r="Y4510">
        <v>275</v>
      </c>
      <c r="Z4510">
        <v>2</v>
      </c>
      <c r="AA4510">
        <v>22</v>
      </c>
      <c r="AB4510" t="s">
        <v>21827</v>
      </c>
    </row>
    <row r="4511" spans="1:28" x14ac:dyDescent="0.3">
      <c r="A4511" s="4" t="s">
        <v>21828</v>
      </c>
      <c r="B4511" t="s">
        <v>67</v>
      </c>
      <c r="C4511" t="s">
        <v>68</v>
      </c>
      <c r="D4511" t="s">
        <v>58</v>
      </c>
      <c r="E4511">
        <v>2008</v>
      </c>
      <c r="F4511">
        <v>93</v>
      </c>
      <c r="G4511" t="s">
        <v>19</v>
      </c>
      <c r="H4511" t="s">
        <v>21829</v>
      </c>
      <c r="I4511" s="4" t="s">
        <v>24161</v>
      </c>
      <c r="J4511" s="4" t="s">
        <v>24161</v>
      </c>
      <c r="K4511">
        <v>6.5</v>
      </c>
      <c r="L4511">
        <v>1.85</v>
      </c>
      <c r="M4511" t="s">
        <v>612</v>
      </c>
      <c r="N4511" t="s">
        <v>6280</v>
      </c>
      <c r="O4511">
        <v>923</v>
      </c>
      <c r="P4511" t="s">
        <v>374</v>
      </c>
      <c r="Q4511">
        <v>34000</v>
      </c>
      <c r="R4511" t="s">
        <v>516</v>
      </c>
      <c r="S4511">
        <v>17000</v>
      </c>
      <c r="T4511" t="s">
        <v>3025</v>
      </c>
      <c r="U4511">
        <v>904</v>
      </c>
      <c r="V4511">
        <v>599</v>
      </c>
      <c r="W4511">
        <v>52113</v>
      </c>
      <c r="X4511">
        <v>3</v>
      </c>
      <c r="Y4511">
        <v>3943</v>
      </c>
      <c r="Z4511">
        <v>12</v>
      </c>
      <c r="AA4511">
        <v>24</v>
      </c>
      <c r="AB4511" t="s">
        <v>21830</v>
      </c>
    </row>
    <row r="4512" spans="1:28" x14ac:dyDescent="0.3">
      <c r="A4512" s="4" t="s">
        <v>21832</v>
      </c>
      <c r="B4512" t="s">
        <v>67</v>
      </c>
      <c r="C4512" t="s">
        <v>68</v>
      </c>
      <c r="D4512" t="s">
        <v>58</v>
      </c>
      <c r="E4512">
        <v>2008</v>
      </c>
      <c r="F4512">
        <v>90</v>
      </c>
      <c r="G4512" t="s">
        <v>19</v>
      </c>
      <c r="H4512" t="s">
        <v>24161</v>
      </c>
      <c r="I4512" s="4">
        <v>1000000</v>
      </c>
      <c r="J4512" s="4" t="s">
        <v>24161</v>
      </c>
      <c r="K4512">
        <v>6.1</v>
      </c>
      <c r="L4512" t="s">
        <v>24161</v>
      </c>
      <c r="M4512" t="s">
        <v>612</v>
      </c>
      <c r="N4512" t="s">
        <v>21831</v>
      </c>
      <c r="O4512">
        <v>0</v>
      </c>
      <c r="P4512" t="s">
        <v>335</v>
      </c>
      <c r="Q4512">
        <v>1000</v>
      </c>
      <c r="R4512" t="s">
        <v>16530</v>
      </c>
      <c r="S4512">
        <v>618</v>
      </c>
      <c r="T4512" t="s">
        <v>21833</v>
      </c>
      <c r="U4512">
        <v>171</v>
      </c>
      <c r="V4512">
        <v>3</v>
      </c>
      <c r="W4512">
        <v>1996</v>
      </c>
      <c r="X4512">
        <v>5</v>
      </c>
      <c r="Y4512">
        <v>33</v>
      </c>
      <c r="Z4512" t="s">
        <v>24161</v>
      </c>
      <c r="AA4512" t="s">
        <v>24161</v>
      </c>
      <c r="AB4512" t="s">
        <v>21834</v>
      </c>
    </row>
    <row r="4513" spans="1:28" x14ac:dyDescent="0.3">
      <c r="A4513" s="4" t="s">
        <v>21838</v>
      </c>
      <c r="B4513" t="s">
        <v>67</v>
      </c>
      <c r="C4513" t="s">
        <v>68</v>
      </c>
      <c r="D4513" t="s">
        <v>58</v>
      </c>
      <c r="E4513">
        <v>2009</v>
      </c>
      <c r="F4513">
        <v>89</v>
      </c>
      <c r="G4513" t="s">
        <v>12605</v>
      </c>
      <c r="H4513" t="s">
        <v>21839</v>
      </c>
      <c r="I4513" s="4">
        <v>500000</v>
      </c>
      <c r="J4513" s="4" t="s">
        <v>24161</v>
      </c>
      <c r="K4513">
        <v>5.0999999999999996</v>
      </c>
      <c r="L4513">
        <v>1.85</v>
      </c>
      <c r="M4513" t="s">
        <v>612</v>
      </c>
      <c r="N4513" t="s">
        <v>21835</v>
      </c>
      <c r="O4513">
        <v>23</v>
      </c>
      <c r="P4513" t="s">
        <v>21837</v>
      </c>
      <c r="Q4513">
        <v>199</v>
      </c>
      <c r="R4513" t="s">
        <v>21836</v>
      </c>
      <c r="S4513">
        <v>37</v>
      </c>
      <c r="T4513" t="s">
        <v>21835</v>
      </c>
      <c r="U4513">
        <v>23</v>
      </c>
      <c r="V4513">
        <v>0</v>
      </c>
      <c r="W4513">
        <v>292</v>
      </c>
      <c r="X4513">
        <v>0</v>
      </c>
      <c r="Y4513">
        <v>3650</v>
      </c>
      <c r="Z4513">
        <v>64</v>
      </c>
      <c r="AA4513">
        <v>39</v>
      </c>
      <c r="AB4513" t="s">
        <v>21840</v>
      </c>
    </row>
    <row r="4514" spans="1:28" x14ac:dyDescent="0.3">
      <c r="A4514" s="4" t="s">
        <v>21843</v>
      </c>
      <c r="B4514" t="s">
        <v>67</v>
      </c>
      <c r="C4514" t="s">
        <v>68</v>
      </c>
      <c r="D4514" t="s">
        <v>58</v>
      </c>
      <c r="E4514">
        <v>2012</v>
      </c>
      <c r="F4514">
        <v>83</v>
      </c>
      <c r="G4514" t="s">
        <v>23</v>
      </c>
      <c r="H4514" t="s">
        <v>21845</v>
      </c>
      <c r="I4514" s="4">
        <v>1000000</v>
      </c>
      <c r="J4514" s="4" t="s">
        <v>24161</v>
      </c>
      <c r="K4514">
        <v>2.2000000000000002</v>
      </c>
      <c r="L4514">
        <v>1.78</v>
      </c>
      <c r="M4514" t="s">
        <v>69</v>
      </c>
      <c r="N4514" t="s">
        <v>21841</v>
      </c>
      <c r="O4514">
        <v>142</v>
      </c>
      <c r="P4514" t="s">
        <v>21842</v>
      </c>
      <c r="Q4514">
        <v>458</v>
      </c>
      <c r="R4514" t="s">
        <v>15558</v>
      </c>
      <c r="S4514">
        <v>383</v>
      </c>
      <c r="T4514" t="s">
        <v>21844</v>
      </c>
      <c r="U4514">
        <v>317</v>
      </c>
      <c r="V4514">
        <v>150</v>
      </c>
      <c r="W4514">
        <v>1549</v>
      </c>
      <c r="X4514">
        <v>1</v>
      </c>
      <c r="Y4514">
        <v>634</v>
      </c>
      <c r="Z4514">
        <v>7</v>
      </c>
      <c r="AA4514">
        <v>14</v>
      </c>
      <c r="AB4514" t="s">
        <v>21846</v>
      </c>
    </row>
    <row r="4515" spans="1:28" x14ac:dyDescent="0.3">
      <c r="A4515" s="4" t="s">
        <v>21850</v>
      </c>
      <c r="B4515" t="s">
        <v>2794</v>
      </c>
      <c r="C4515" t="s">
        <v>3583</v>
      </c>
      <c r="D4515" t="s">
        <v>58</v>
      </c>
      <c r="E4515">
        <v>2014</v>
      </c>
      <c r="F4515">
        <v>96</v>
      </c>
      <c r="G4515" t="s">
        <v>241</v>
      </c>
      <c r="H4515" t="s">
        <v>21852</v>
      </c>
      <c r="I4515" s="4" t="s">
        <v>24161</v>
      </c>
      <c r="J4515" s="4" t="s">
        <v>24161</v>
      </c>
      <c r="K4515">
        <v>7.2</v>
      </c>
      <c r="L4515">
        <v>2.35</v>
      </c>
      <c r="M4515" t="s">
        <v>5613</v>
      </c>
      <c r="N4515" t="s">
        <v>21847</v>
      </c>
      <c r="O4515">
        <v>0</v>
      </c>
      <c r="P4515" t="s">
        <v>21849</v>
      </c>
      <c r="Q4515">
        <v>90</v>
      </c>
      <c r="R4515" t="s">
        <v>21848</v>
      </c>
      <c r="S4515">
        <v>0</v>
      </c>
      <c r="T4515" t="s">
        <v>21851</v>
      </c>
      <c r="U4515">
        <v>0</v>
      </c>
      <c r="V4515">
        <v>68</v>
      </c>
      <c r="W4515">
        <v>90</v>
      </c>
      <c r="X4515">
        <v>0</v>
      </c>
      <c r="Y4515">
        <v>955</v>
      </c>
      <c r="Z4515">
        <v>9</v>
      </c>
      <c r="AA4515">
        <v>7</v>
      </c>
      <c r="AB4515" t="s">
        <v>21853</v>
      </c>
    </row>
    <row r="4516" spans="1:28" x14ac:dyDescent="0.3">
      <c r="A4516" s="4" t="s">
        <v>21855</v>
      </c>
      <c r="B4516" t="s">
        <v>67</v>
      </c>
      <c r="C4516" t="s">
        <v>68</v>
      </c>
      <c r="D4516" t="s">
        <v>58</v>
      </c>
      <c r="E4516">
        <v>2011</v>
      </c>
      <c r="F4516">
        <v>90</v>
      </c>
      <c r="G4516" t="s">
        <v>1437</v>
      </c>
      <c r="H4516" t="s">
        <v>21856</v>
      </c>
      <c r="I4516" s="4">
        <v>1000000</v>
      </c>
      <c r="J4516" s="4" t="s">
        <v>24161</v>
      </c>
      <c r="K4516">
        <v>5.7</v>
      </c>
      <c r="L4516">
        <v>1.66</v>
      </c>
      <c r="M4516" t="s">
        <v>24161</v>
      </c>
      <c r="N4516" t="s">
        <v>21854</v>
      </c>
      <c r="O4516">
        <v>0</v>
      </c>
      <c r="P4516" t="s">
        <v>3356</v>
      </c>
      <c r="Q4516">
        <v>898</v>
      </c>
      <c r="R4516" t="s">
        <v>20365</v>
      </c>
      <c r="S4516">
        <v>395</v>
      </c>
      <c r="T4516" t="s">
        <v>1523</v>
      </c>
      <c r="U4516">
        <v>360</v>
      </c>
      <c r="V4516">
        <v>370</v>
      </c>
      <c r="W4516">
        <v>2116</v>
      </c>
      <c r="X4516">
        <v>1</v>
      </c>
      <c r="Y4516">
        <v>982</v>
      </c>
      <c r="Z4516">
        <v>21</v>
      </c>
      <c r="AA4516">
        <v>12</v>
      </c>
      <c r="AB4516" t="s">
        <v>21857</v>
      </c>
    </row>
    <row r="4517" spans="1:28" x14ac:dyDescent="0.3">
      <c r="A4517" s="4" t="s">
        <v>21860</v>
      </c>
      <c r="B4517" t="s">
        <v>67</v>
      </c>
      <c r="C4517" t="s">
        <v>68</v>
      </c>
      <c r="D4517" t="s">
        <v>58</v>
      </c>
      <c r="E4517">
        <v>2009</v>
      </c>
      <c r="F4517">
        <v>138</v>
      </c>
      <c r="G4517" t="s">
        <v>6416</v>
      </c>
      <c r="H4517" t="s">
        <v>24161</v>
      </c>
      <c r="I4517" s="4">
        <v>1000000</v>
      </c>
      <c r="J4517" s="4" t="s">
        <v>24161</v>
      </c>
      <c r="K4517">
        <v>3.4</v>
      </c>
      <c r="L4517" t="s">
        <v>24161</v>
      </c>
      <c r="M4517" t="s">
        <v>69</v>
      </c>
      <c r="N4517" t="s">
        <v>21858</v>
      </c>
      <c r="O4517">
        <v>105</v>
      </c>
      <c r="P4517" t="s">
        <v>17291</v>
      </c>
      <c r="Q4517">
        <v>592</v>
      </c>
      <c r="R4517" t="s">
        <v>21859</v>
      </c>
      <c r="S4517">
        <v>207</v>
      </c>
      <c r="T4517" t="s">
        <v>21861</v>
      </c>
      <c r="U4517">
        <v>110</v>
      </c>
      <c r="V4517">
        <v>41</v>
      </c>
      <c r="W4517">
        <v>1350</v>
      </c>
      <c r="X4517">
        <v>6</v>
      </c>
      <c r="Y4517">
        <v>293</v>
      </c>
      <c r="Z4517" t="s">
        <v>24161</v>
      </c>
      <c r="AA4517">
        <v>1</v>
      </c>
      <c r="AB4517" t="s">
        <v>21862</v>
      </c>
    </row>
    <row r="4518" spans="1:28" x14ac:dyDescent="0.3">
      <c r="A4518" s="4" t="s">
        <v>21863</v>
      </c>
      <c r="B4518" t="s">
        <v>67</v>
      </c>
      <c r="C4518" t="s">
        <v>68</v>
      </c>
      <c r="D4518" t="s">
        <v>58</v>
      </c>
      <c r="E4518">
        <v>2014</v>
      </c>
      <c r="F4518">
        <v>84</v>
      </c>
      <c r="G4518" t="s">
        <v>24</v>
      </c>
      <c r="H4518" t="s">
        <v>21865</v>
      </c>
      <c r="I4518" s="4">
        <v>1000000</v>
      </c>
      <c r="J4518" s="4" t="s">
        <v>24161</v>
      </c>
      <c r="K4518">
        <v>3.8</v>
      </c>
      <c r="L4518">
        <v>1.78</v>
      </c>
      <c r="M4518" t="s">
        <v>69</v>
      </c>
      <c r="N4518" t="s">
        <v>21841</v>
      </c>
      <c r="O4518">
        <v>142</v>
      </c>
      <c r="P4518" t="s">
        <v>10857</v>
      </c>
      <c r="Q4518">
        <v>10000</v>
      </c>
      <c r="R4518" t="s">
        <v>4837</v>
      </c>
      <c r="S4518">
        <v>854</v>
      </c>
      <c r="T4518" t="s">
        <v>21864</v>
      </c>
      <c r="U4518">
        <v>402</v>
      </c>
      <c r="V4518">
        <v>54</v>
      </c>
      <c r="W4518">
        <v>11466</v>
      </c>
      <c r="X4518">
        <v>3</v>
      </c>
      <c r="Y4518">
        <v>93</v>
      </c>
      <c r="Z4518">
        <v>1</v>
      </c>
      <c r="AA4518">
        <v>6</v>
      </c>
      <c r="AB4518" t="s">
        <v>21866</v>
      </c>
    </row>
    <row r="4519" spans="1:28" x14ac:dyDescent="0.3">
      <c r="A4519" s="4" t="s">
        <v>21868</v>
      </c>
      <c r="B4519" t="s">
        <v>67</v>
      </c>
      <c r="C4519" t="s">
        <v>68</v>
      </c>
      <c r="D4519" t="s">
        <v>58</v>
      </c>
      <c r="E4519">
        <v>2012</v>
      </c>
      <c r="F4519">
        <v>83</v>
      </c>
      <c r="G4519" t="s">
        <v>5544</v>
      </c>
      <c r="H4519" t="s">
        <v>21870</v>
      </c>
      <c r="I4519" s="4" t="s">
        <v>24161</v>
      </c>
      <c r="J4519" s="4" t="s">
        <v>24161</v>
      </c>
      <c r="K4519">
        <v>4.7</v>
      </c>
      <c r="L4519">
        <v>1.85</v>
      </c>
      <c r="M4519" t="s">
        <v>612</v>
      </c>
      <c r="N4519" t="s">
        <v>16578</v>
      </c>
      <c r="O4519">
        <v>224</v>
      </c>
      <c r="P4519" t="s">
        <v>16578</v>
      </c>
      <c r="Q4519">
        <v>224</v>
      </c>
      <c r="R4519" t="s">
        <v>21867</v>
      </c>
      <c r="S4519">
        <v>59</v>
      </c>
      <c r="T4519" t="s">
        <v>21869</v>
      </c>
      <c r="U4519">
        <v>37</v>
      </c>
      <c r="V4519">
        <v>0</v>
      </c>
      <c r="W4519">
        <v>344</v>
      </c>
      <c r="X4519">
        <v>1</v>
      </c>
      <c r="Y4519">
        <v>6531</v>
      </c>
      <c r="Z4519">
        <v>95</v>
      </c>
      <c r="AA4519">
        <v>47</v>
      </c>
      <c r="AB4519" t="s">
        <v>21871</v>
      </c>
    </row>
    <row r="4520" spans="1:28" x14ac:dyDescent="0.3">
      <c r="A4520" s="4" t="s">
        <v>21875</v>
      </c>
      <c r="B4520" t="s">
        <v>67</v>
      </c>
      <c r="C4520" t="s">
        <v>86</v>
      </c>
      <c r="D4520" t="s">
        <v>58</v>
      </c>
      <c r="E4520">
        <v>2012</v>
      </c>
      <c r="F4520">
        <v>96</v>
      </c>
      <c r="G4520" t="s">
        <v>5108</v>
      </c>
      <c r="H4520" t="s">
        <v>21877</v>
      </c>
      <c r="I4520" s="4">
        <v>1000000</v>
      </c>
      <c r="J4520" s="4" t="s">
        <v>24161</v>
      </c>
      <c r="K4520">
        <v>5.6</v>
      </c>
      <c r="L4520">
        <v>2.35</v>
      </c>
      <c r="M4520" t="s">
        <v>4835</v>
      </c>
      <c r="N4520" t="s">
        <v>21872</v>
      </c>
      <c r="O4520">
        <v>0</v>
      </c>
      <c r="P4520" t="s">
        <v>21874</v>
      </c>
      <c r="Q4520">
        <v>335</v>
      </c>
      <c r="R4520" t="s">
        <v>21873</v>
      </c>
      <c r="S4520">
        <v>334</v>
      </c>
      <c r="T4520" t="s">
        <v>21876</v>
      </c>
      <c r="U4520">
        <v>177</v>
      </c>
      <c r="V4520">
        <v>968</v>
      </c>
      <c r="W4520">
        <v>1226</v>
      </c>
      <c r="X4520">
        <v>2</v>
      </c>
      <c r="Y4520">
        <v>6513</v>
      </c>
      <c r="Z4520">
        <v>40</v>
      </c>
      <c r="AA4520">
        <v>41</v>
      </c>
      <c r="AB4520" t="s">
        <v>21878</v>
      </c>
    </row>
    <row r="4521" spans="1:28" x14ac:dyDescent="0.3">
      <c r="A4521" s="4" t="s">
        <v>21882</v>
      </c>
      <c r="B4521" t="s">
        <v>67</v>
      </c>
      <c r="C4521" t="s">
        <v>68</v>
      </c>
      <c r="D4521" t="s">
        <v>58</v>
      </c>
      <c r="E4521">
        <v>2006</v>
      </c>
      <c r="F4521">
        <v>94</v>
      </c>
      <c r="G4521" t="s">
        <v>4085</v>
      </c>
      <c r="H4521" t="s">
        <v>21884</v>
      </c>
      <c r="I4521" s="4">
        <v>1000000</v>
      </c>
      <c r="J4521" s="4" t="s">
        <v>24161</v>
      </c>
      <c r="K4521">
        <v>3.9</v>
      </c>
      <c r="L4521" t="s">
        <v>24161</v>
      </c>
      <c r="M4521" t="s">
        <v>24161</v>
      </c>
      <c r="N4521" t="s">
        <v>21879</v>
      </c>
      <c r="O4521">
        <v>6</v>
      </c>
      <c r="P4521" t="s">
        <v>21881</v>
      </c>
      <c r="Q4521">
        <v>92</v>
      </c>
      <c r="R4521" t="s">
        <v>21880</v>
      </c>
      <c r="S4521">
        <v>17</v>
      </c>
      <c r="T4521" t="s">
        <v>21883</v>
      </c>
      <c r="U4521">
        <v>0</v>
      </c>
      <c r="V4521">
        <v>91</v>
      </c>
      <c r="W4521">
        <v>109</v>
      </c>
      <c r="X4521">
        <v>0</v>
      </c>
      <c r="Y4521">
        <v>425</v>
      </c>
      <c r="Z4521">
        <v>6</v>
      </c>
      <c r="AA4521">
        <v>24</v>
      </c>
      <c r="AB4521" t="s">
        <v>21885</v>
      </c>
    </row>
    <row r="4522" spans="1:28" x14ac:dyDescent="0.3">
      <c r="A4522" s="4" t="s">
        <v>21889</v>
      </c>
      <c r="B4522" t="s">
        <v>67</v>
      </c>
      <c r="C4522" t="s">
        <v>295</v>
      </c>
      <c r="D4522" t="s">
        <v>58</v>
      </c>
      <c r="E4522">
        <v>2014</v>
      </c>
      <c r="F4522">
        <v>90</v>
      </c>
      <c r="G4522" t="s">
        <v>21888</v>
      </c>
      <c r="H4522" t="s">
        <v>24161</v>
      </c>
      <c r="I4522" s="4">
        <v>1000000</v>
      </c>
      <c r="J4522" s="4" t="s">
        <v>24161</v>
      </c>
      <c r="K4522">
        <v>5.4</v>
      </c>
      <c r="L4522" t="s">
        <v>24161</v>
      </c>
      <c r="M4522" t="s">
        <v>24161</v>
      </c>
      <c r="N4522" t="s">
        <v>21886</v>
      </c>
      <c r="O4522">
        <v>0</v>
      </c>
      <c r="P4522" t="s">
        <v>20934</v>
      </c>
      <c r="Q4522">
        <v>57</v>
      </c>
      <c r="R4522" t="s">
        <v>21887</v>
      </c>
      <c r="S4522">
        <v>40</v>
      </c>
      <c r="T4522" t="s">
        <v>21890</v>
      </c>
      <c r="U4522">
        <v>36</v>
      </c>
      <c r="V4522">
        <v>48</v>
      </c>
      <c r="W4522">
        <v>231</v>
      </c>
      <c r="X4522">
        <v>2</v>
      </c>
      <c r="Y4522">
        <v>137</v>
      </c>
      <c r="Z4522">
        <v>16</v>
      </c>
      <c r="AA4522">
        <v>16</v>
      </c>
      <c r="AB4522" t="s">
        <v>21891</v>
      </c>
    </row>
    <row r="4523" spans="1:28" x14ac:dyDescent="0.3">
      <c r="A4523" s="4" t="s">
        <v>21894</v>
      </c>
      <c r="B4523" t="s">
        <v>67</v>
      </c>
      <c r="C4523" t="s">
        <v>68</v>
      </c>
      <c r="D4523" t="s">
        <v>58</v>
      </c>
      <c r="E4523">
        <v>2015</v>
      </c>
      <c r="F4523">
        <v>95</v>
      </c>
      <c r="G4523" t="s">
        <v>23</v>
      </c>
      <c r="H4523" t="s">
        <v>21896</v>
      </c>
      <c r="I4523" s="4">
        <v>1000000</v>
      </c>
      <c r="J4523" s="4" t="s">
        <v>24161</v>
      </c>
      <c r="K4523">
        <v>5.2</v>
      </c>
      <c r="L4523">
        <v>2.35</v>
      </c>
      <c r="M4523" t="s">
        <v>612</v>
      </c>
      <c r="N4523" t="s">
        <v>21892</v>
      </c>
      <c r="O4523">
        <v>53</v>
      </c>
      <c r="P4523" t="s">
        <v>21893</v>
      </c>
      <c r="Q4523">
        <v>677</v>
      </c>
      <c r="R4523" t="s">
        <v>12991</v>
      </c>
      <c r="S4523">
        <v>366</v>
      </c>
      <c r="T4523" t="s">
        <v>21895</v>
      </c>
      <c r="U4523">
        <v>253</v>
      </c>
      <c r="V4523">
        <v>936</v>
      </c>
      <c r="W4523">
        <v>1825</v>
      </c>
      <c r="X4523">
        <v>0</v>
      </c>
      <c r="Y4523">
        <v>6256</v>
      </c>
      <c r="Z4523">
        <v>39</v>
      </c>
      <c r="AA4523">
        <v>19</v>
      </c>
      <c r="AB4523" t="s">
        <v>21897</v>
      </c>
    </row>
    <row r="4524" spans="1:28" x14ac:dyDescent="0.3">
      <c r="A4524" s="4" t="s">
        <v>21901</v>
      </c>
      <c r="B4524" t="s">
        <v>67</v>
      </c>
      <c r="C4524" t="s">
        <v>68</v>
      </c>
      <c r="D4524" t="s">
        <v>58</v>
      </c>
      <c r="E4524">
        <v>2013</v>
      </c>
      <c r="F4524">
        <v>93</v>
      </c>
      <c r="G4524" t="s">
        <v>8525</v>
      </c>
      <c r="H4524" t="s">
        <v>21903</v>
      </c>
      <c r="I4524" s="4">
        <v>1000000</v>
      </c>
      <c r="J4524" s="4" t="s">
        <v>24161</v>
      </c>
      <c r="K4524">
        <v>3.5</v>
      </c>
      <c r="L4524">
        <v>2.35</v>
      </c>
      <c r="M4524" t="s">
        <v>4835</v>
      </c>
      <c r="N4524" t="s">
        <v>21898</v>
      </c>
      <c r="O4524">
        <v>3</v>
      </c>
      <c r="P4524" t="s">
        <v>21900</v>
      </c>
      <c r="Q4524">
        <v>214</v>
      </c>
      <c r="R4524" t="s">
        <v>21899</v>
      </c>
      <c r="S4524">
        <v>211</v>
      </c>
      <c r="T4524" t="s">
        <v>21902</v>
      </c>
      <c r="U4524">
        <v>115</v>
      </c>
      <c r="V4524">
        <v>0</v>
      </c>
      <c r="W4524">
        <v>656</v>
      </c>
      <c r="X4524">
        <v>2</v>
      </c>
      <c r="Y4524">
        <v>2057</v>
      </c>
      <c r="Z4524">
        <v>150</v>
      </c>
      <c r="AA4524">
        <v>30</v>
      </c>
      <c r="AB4524" t="s">
        <v>21904</v>
      </c>
    </row>
    <row r="4525" spans="1:28" x14ac:dyDescent="0.3">
      <c r="A4525" s="4" t="s">
        <v>21907</v>
      </c>
      <c r="B4525" t="s">
        <v>24161</v>
      </c>
      <c r="C4525" t="s">
        <v>68</v>
      </c>
      <c r="D4525" t="s">
        <v>24161</v>
      </c>
      <c r="E4525">
        <v>2014</v>
      </c>
      <c r="F4525">
        <v>111</v>
      </c>
      <c r="G4525" t="s">
        <v>19</v>
      </c>
      <c r="H4525" t="s">
        <v>24161</v>
      </c>
      <c r="I4525" s="4">
        <v>1000000</v>
      </c>
      <c r="J4525" s="4" t="s">
        <v>24161</v>
      </c>
      <c r="K4525">
        <v>5.3</v>
      </c>
      <c r="L4525" t="s">
        <v>24161</v>
      </c>
      <c r="M4525" t="s">
        <v>122</v>
      </c>
      <c r="N4525" t="s">
        <v>21905</v>
      </c>
      <c r="O4525">
        <v>0</v>
      </c>
      <c r="P4525" t="s">
        <v>21906</v>
      </c>
      <c r="Q4525">
        <v>657</v>
      </c>
      <c r="R4525" t="s">
        <v>15430</v>
      </c>
      <c r="S4525">
        <v>608</v>
      </c>
      <c r="T4525" t="s">
        <v>7063</v>
      </c>
      <c r="U4525">
        <v>426</v>
      </c>
      <c r="V4525">
        <v>212</v>
      </c>
      <c r="W4525">
        <v>2677</v>
      </c>
      <c r="X4525">
        <v>0</v>
      </c>
      <c r="Y4525">
        <v>207</v>
      </c>
      <c r="Z4525">
        <v>1</v>
      </c>
      <c r="AA4525">
        <v>1</v>
      </c>
      <c r="AB4525" t="s">
        <v>21908</v>
      </c>
    </row>
    <row r="4526" spans="1:28" x14ac:dyDescent="0.3">
      <c r="A4526" s="4" t="s">
        <v>21910</v>
      </c>
      <c r="B4526" t="s">
        <v>67</v>
      </c>
      <c r="C4526" t="s">
        <v>68</v>
      </c>
      <c r="D4526" t="s">
        <v>58</v>
      </c>
      <c r="E4526">
        <v>1968</v>
      </c>
      <c r="F4526">
        <v>103</v>
      </c>
      <c r="G4526" t="s">
        <v>5500</v>
      </c>
      <c r="H4526" t="s">
        <v>21912</v>
      </c>
      <c r="I4526" s="4" t="s">
        <v>24161</v>
      </c>
      <c r="J4526" s="4" t="s">
        <v>24161</v>
      </c>
      <c r="K4526">
        <v>7.1</v>
      </c>
      <c r="L4526">
        <v>2.35</v>
      </c>
      <c r="M4526" t="s">
        <v>122</v>
      </c>
      <c r="N4526" t="s">
        <v>21909</v>
      </c>
      <c r="O4526">
        <v>17</v>
      </c>
      <c r="P4526" t="s">
        <v>6680</v>
      </c>
      <c r="Q4526">
        <v>754</v>
      </c>
      <c r="R4526" t="s">
        <v>10307</v>
      </c>
      <c r="S4526">
        <v>605</v>
      </c>
      <c r="T4526" t="s">
        <v>21911</v>
      </c>
      <c r="U4526">
        <v>113</v>
      </c>
      <c r="V4526">
        <v>785</v>
      </c>
      <c r="W4526">
        <v>1567</v>
      </c>
      <c r="X4526">
        <v>0</v>
      </c>
      <c r="Y4526">
        <v>4998</v>
      </c>
      <c r="Z4526">
        <v>32</v>
      </c>
      <c r="AA4526">
        <v>55</v>
      </c>
      <c r="AB4526" t="s">
        <v>21913</v>
      </c>
    </row>
    <row r="4527" spans="1:28" x14ac:dyDescent="0.3">
      <c r="A4527" s="4" t="s">
        <v>21916</v>
      </c>
      <c r="B4527" t="s">
        <v>67</v>
      </c>
      <c r="C4527" t="s">
        <v>793</v>
      </c>
      <c r="D4527" t="s">
        <v>58</v>
      </c>
      <c r="E4527">
        <v>2013</v>
      </c>
      <c r="F4527">
        <v>87</v>
      </c>
      <c r="G4527" t="s">
        <v>5544</v>
      </c>
      <c r="H4527" t="s">
        <v>21918</v>
      </c>
      <c r="I4527" s="4">
        <v>950000</v>
      </c>
      <c r="J4527" s="4" t="s">
        <v>24161</v>
      </c>
      <c r="K4527">
        <v>5.5</v>
      </c>
      <c r="L4527" t="s">
        <v>24161</v>
      </c>
      <c r="M4527" t="s">
        <v>612</v>
      </c>
      <c r="N4527" t="s">
        <v>21914</v>
      </c>
      <c r="O4527">
        <v>0</v>
      </c>
      <c r="P4527" t="s">
        <v>21915</v>
      </c>
      <c r="Q4527">
        <v>696</v>
      </c>
      <c r="R4527" t="s">
        <v>3354</v>
      </c>
      <c r="S4527">
        <v>371</v>
      </c>
      <c r="T4527" t="s">
        <v>21917</v>
      </c>
      <c r="U4527">
        <v>302</v>
      </c>
      <c r="V4527">
        <v>2000</v>
      </c>
      <c r="W4527">
        <v>1618</v>
      </c>
      <c r="X4527">
        <v>1</v>
      </c>
      <c r="Y4527">
        <v>6265</v>
      </c>
      <c r="Z4527">
        <v>78</v>
      </c>
      <c r="AA4527">
        <v>56</v>
      </c>
      <c r="AB4527" t="s">
        <v>21919</v>
      </c>
    </row>
    <row r="4528" spans="1:28" x14ac:dyDescent="0.3">
      <c r="A4528" s="4" t="s">
        <v>24154</v>
      </c>
      <c r="B4528" t="s">
        <v>67</v>
      </c>
      <c r="C4528" t="s">
        <v>68</v>
      </c>
      <c r="D4528" t="s">
        <v>58</v>
      </c>
      <c r="E4528" t="s">
        <v>24161</v>
      </c>
      <c r="F4528">
        <v>30</v>
      </c>
      <c r="G4528" t="s">
        <v>10</v>
      </c>
      <c r="H4528" t="s">
        <v>21922</v>
      </c>
      <c r="I4528" s="4" t="s">
        <v>24161</v>
      </c>
      <c r="J4528" s="4" t="s">
        <v>24161</v>
      </c>
      <c r="K4528">
        <v>5.9</v>
      </c>
      <c r="L4528" t="s">
        <v>24161</v>
      </c>
      <c r="M4528" t="s">
        <v>24161</v>
      </c>
      <c r="N4528" t="s">
        <v>24161</v>
      </c>
      <c r="O4528" t="s">
        <v>24161</v>
      </c>
      <c r="P4528" t="s">
        <v>3672</v>
      </c>
      <c r="Q4528">
        <v>775</v>
      </c>
      <c r="R4528" t="s">
        <v>21920</v>
      </c>
      <c r="S4528">
        <v>275</v>
      </c>
      <c r="T4528" t="s">
        <v>21921</v>
      </c>
      <c r="U4528">
        <v>223</v>
      </c>
      <c r="V4528">
        <v>57</v>
      </c>
      <c r="W4528">
        <v>1713</v>
      </c>
      <c r="X4528">
        <v>8</v>
      </c>
      <c r="Y4528">
        <v>954</v>
      </c>
      <c r="Z4528" t="s">
        <v>24161</v>
      </c>
      <c r="AA4528">
        <v>14</v>
      </c>
      <c r="AB4528" t="s">
        <v>21923</v>
      </c>
    </row>
    <row r="4529" spans="1:28" x14ac:dyDescent="0.3">
      <c r="A4529" s="4" t="s">
        <v>21926</v>
      </c>
      <c r="B4529" t="s">
        <v>67</v>
      </c>
      <c r="C4529" t="s">
        <v>68</v>
      </c>
      <c r="D4529" t="s">
        <v>58</v>
      </c>
      <c r="E4529">
        <v>2014</v>
      </c>
      <c r="F4529">
        <v>100</v>
      </c>
      <c r="G4529" t="s">
        <v>19</v>
      </c>
      <c r="H4529" t="s">
        <v>21927</v>
      </c>
      <c r="I4529" s="4">
        <v>950000</v>
      </c>
      <c r="J4529" s="4" t="s">
        <v>24161</v>
      </c>
      <c r="K4529">
        <v>6</v>
      </c>
      <c r="L4529" t="s">
        <v>24161</v>
      </c>
      <c r="M4529" t="s">
        <v>4835</v>
      </c>
      <c r="N4529" t="s">
        <v>21924</v>
      </c>
      <c r="O4529">
        <v>12</v>
      </c>
      <c r="P4529" t="s">
        <v>3804</v>
      </c>
      <c r="Q4529">
        <v>529</v>
      </c>
      <c r="R4529" t="s">
        <v>21925</v>
      </c>
      <c r="S4529">
        <v>413</v>
      </c>
      <c r="T4529" t="s">
        <v>9911</v>
      </c>
      <c r="U4529">
        <v>354</v>
      </c>
      <c r="V4529">
        <v>884</v>
      </c>
      <c r="W4529">
        <v>2468</v>
      </c>
      <c r="X4529">
        <v>1</v>
      </c>
      <c r="Y4529">
        <v>7870</v>
      </c>
      <c r="Z4529">
        <v>8</v>
      </c>
      <c r="AA4529">
        <v>64</v>
      </c>
      <c r="AB4529" t="s">
        <v>21928</v>
      </c>
    </row>
    <row r="4530" spans="1:28" x14ac:dyDescent="0.3">
      <c r="A4530" s="4" t="s">
        <v>21930</v>
      </c>
      <c r="B4530" t="s">
        <v>67</v>
      </c>
      <c r="C4530" t="s">
        <v>68</v>
      </c>
      <c r="D4530" t="s">
        <v>58</v>
      </c>
      <c r="E4530">
        <v>2007</v>
      </c>
      <c r="F4530">
        <v>90</v>
      </c>
      <c r="G4530" t="s">
        <v>1700</v>
      </c>
      <c r="H4530" t="s">
        <v>21931</v>
      </c>
      <c r="I4530" s="4">
        <v>989000</v>
      </c>
      <c r="J4530" s="4" t="s">
        <v>24161</v>
      </c>
      <c r="K4530">
        <v>4.8</v>
      </c>
      <c r="L4530" t="s">
        <v>24161</v>
      </c>
      <c r="M4530" t="s">
        <v>24161</v>
      </c>
      <c r="N4530" t="s">
        <v>21929</v>
      </c>
      <c r="O4530">
        <v>29</v>
      </c>
      <c r="P4530" t="s">
        <v>1778</v>
      </c>
      <c r="Q4530">
        <v>1000</v>
      </c>
      <c r="R4530" t="s">
        <v>8148</v>
      </c>
      <c r="S4530">
        <v>569</v>
      </c>
      <c r="T4530" t="s">
        <v>1797</v>
      </c>
      <c r="U4530">
        <v>558</v>
      </c>
      <c r="V4530">
        <v>42</v>
      </c>
      <c r="W4530">
        <v>2504</v>
      </c>
      <c r="X4530">
        <v>1</v>
      </c>
      <c r="Y4530">
        <v>443</v>
      </c>
      <c r="Z4530">
        <v>6</v>
      </c>
      <c r="AA4530">
        <v>4</v>
      </c>
      <c r="AB4530" t="s">
        <v>21932</v>
      </c>
    </row>
    <row r="4531" spans="1:28" x14ac:dyDescent="0.3">
      <c r="A4531" s="4" t="s">
        <v>21937</v>
      </c>
      <c r="B4531" t="s">
        <v>67</v>
      </c>
      <c r="C4531" t="s">
        <v>68</v>
      </c>
      <c r="D4531" t="s">
        <v>58</v>
      </c>
      <c r="E4531">
        <v>2014</v>
      </c>
      <c r="F4531">
        <v>83</v>
      </c>
      <c r="G4531" t="s">
        <v>21935</v>
      </c>
      <c r="H4531" t="s">
        <v>21939</v>
      </c>
      <c r="I4531" s="4">
        <v>913000</v>
      </c>
      <c r="J4531" s="4" t="s">
        <v>24161</v>
      </c>
      <c r="K4531">
        <v>7.1</v>
      </c>
      <c r="L4531" t="s">
        <v>24161</v>
      </c>
      <c r="M4531" t="s">
        <v>24161</v>
      </c>
      <c r="N4531" t="s">
        <v>21933</v>
      </c>
      <c r="O4531">
        <v>0</v>
      </c>
      <c r="P4531" t="s">
        <v>21936</v>
      </c>
      <c r="Q4531">
        <v>56</v>
      </c>
      <c r="R4531" t="s">
        <v>21934</v>
      </c>
      <c r="S4531">
        <v>28</v>
      </c>
      <c r="T4531" t="s">
        <v>21938</v>
      </c>
      <c r="U4531">
        <v>17</v>
      </c>
      <c r="V4531">
        <v>489</v>
      </c>
      <c r="W4531">
        <v>104</v>
      </c>
      <c r="X4531">
        <v>0</v>
      </c>
      <c r="Y4531">
        <v>265</v>
      </c>
      <c r="Z4531">
        <v>9</v>
      </c>
      <c r="AA4531">
        <v>3</v>
      </c>
      <c r="AB4531" t="s">
        <v>21940</v>
      </c>
    </row>
    <row r="4532" spans="1:28" x14ac:dyDescent="0.3">
      <c r="A4532" s="4" t="s">
        <v>21941</v>
      </c>
      <c r="B4532" t="s">
        <v>67</v>
      </c>
      <c r="C4532" t="s">
        <v>68</v>
      </c>
      <c r="D4532" t="s">
        <v>24160</v>
      </c>
      <c r="E4532">
        <v>1954</v>
      </c>
      <c r="F4532">
        <v>108</v>
      </c>
      <c r="G4532" t="s">
        <v>4829</v>
      </c>
      <c r="H4532" t="s">
        <v>21942</v>
      </c>
      <c r="I4532" s="4">
        <v>910000</v>
      </c>
      <c r="J4532" s="4">
        <v>9600000</v>
      </c>
      <c r="K4532">
        <v>8.1999999999999993</v>
      </c>
      <c r="L4532">
        <v>1.85</v>
      </c>
      <c r="M4532" t="s">
        <v>4835</v>
      </c>
      <c r="N4532" t="s">
        <v>20134</v>
      </c>
      <c r="O4532">
        <v>603</v>
      </c>
      <c r="P4532" t="s">
        <v>146</v>
      </c>
      <c r="Q4532">
        <v>10000</v>
      </c>
      <c r="R4532" t="s">
        <v>12492</v>
      </c>
      <c r="S4532">
        <v>416</v>
      </c>
      <c r="T4532" t="s">
        <v>5805</v>
      </c>
      <c r="U4532">
        <v>279</v>
      </c>
      <c r="V4532">
        <v>0</v>
      </c>
      <c r="W4532">
        <v>11094</v>
      </c>
      <c r="X4532">
        <v>2</v>
      </c>
      <c r="Y4532">
        <v>100890</v>
      </c>
      <c r="Z4532">
        <v>134</v>
      </c>
      <c r="AA4532">
        <v>281</v>
      </c>
      <c r="AB4532" t="s">
        <v>21943</v>
      </c>
    </row>
    <row r="4533" spans="1:28" x14ac:dyDescent="0.3">
      <c r="A4533" s="4" t="s">
        <v>21945</v>
      </c>
      <c r="B4533" t="s">
        <v>67</v>
      </c>
      <c r="C4533" t="s">
        <v>68</v>
      </c>
      <c r="D4533" t="s">
        <v>58</v>
      </c>
      <c r="E4533">
        <v>2011</v>
      </c>
      <c r="F4533">
        <v>100</v>
      </c>
      <c r="G4533" t="s">
        <v>10</v>
      </c>
      <c r="H4533" t="s">
        <v>21946</v>
      </c>
      <c r="I4533" s="4">
        <v>930000</v>
      </c>
      <c r="J4533" s="4">
        <v>20186</v>
      </c>
      <c r="K4533">
        <v>5.7</v>
      </c>
      <c r="L4533">
        <v>2.35</v>
      </c>
      <c r="M4533" t="s">
        <v>612</v>
      </c>
      <c r="N4533" t="s">
        <v>21944</v>
      </c>
      <c r="O4533">
        <v>28</v>
      </c>
      <c r="P4533" t="s">
        <v>12555</v>
      </c>
      <c r="Q4533">
        <v>945</v>
      </c>
      <c r="R4533" t="s">
        <v>10952</v>
      </c>
      <c r="S4533">
        <v>756</v>
      </c>
      <c r="T4533" t="s">
        <v>6983</v>
      </c>
      <c r="U4533">
        <v>501</v>
      </c>
      <c r="V4533">
        <v>995</v>
      </c>
      <c r="W4533">
        <v>2924</v>
      </c>
      <c r="X4533">
        <v>8</v>
      </c>
      <c r="Y4533">
        <v>6025</v>
      </c>
      <c r="Z4533">
        <v>18</v>
      </c>
      <c r="AA4533">
        <v>15</v>
      </c>
      <c r="AB4533" t="s">
        <v>21947</v>
      </c>
    </row>
    <row r="4534" spans="1:28" x14ac:dyDescent="0.3">
      <c r="A4534" s="4" t="s">
        <v>21951</v>
      </c>
      <c r="B4534" t="s">
        <v>21955</v>
      </c>
      <c r="C4534" t="s">
        <v>8806</v>
      </c>
      <c r="D4534" t="s">
        <v>58</v>
      </c>
      <c r="E4534">
        <v>2007</v>
      </c>
      <c r="F4534">
        <v>113</v>
      </c>
      <c r="G4534" t="s">
        <v>19</v>
      </c>
      <c r="H4534" t="s">
        <v>21953</v>
      </c>
      <c r="I4534" s="4">
        <v>590000</v>
      </c>
      <c r="J4534" s="4">
        <v>1185783</v>
      </c>
      <c r="K4534">
        <v>7.9</v>
      </c>
      <c r="L4534">
        <v>1.85</v>
      </c>
      <c r="M4534" t="s">
        <v>4835</v>
      </c>
      <c r="N4534" t="s">
        <v>21948</v>
      </c>
      <c r="O4534">
        <v>163</v>
      </c>
      <c r="P4534" t="s">
        <v>21950</v>
      </c>
      <c r="Q4534">
        <v>131</v>
      </c>
      <c r="R4534" t="s">
        <v>21949</v>
      </c>
      <c r="S4534">
        <v>60</v>
      </c>
      <c r="T4534" t="s">
        <v>21952</v>
      </c>
      <c r="U4534">
        <v>27</v>
      </c>
      <c r="V4534">
        <v>14000</v>
      </c>
      <c r="W4534">
        <v>264</v>
      </c>
      <c r="X4534">
        <v>0</v>
      </c>
      <c r="Y4534">
        <v>44763</v>
      </c>
      <c r="Z4534">
        <v>233</v>
      </c>
      <c r="AA4534">
        <v>172</v>
      </c>
      <c r="AB4534" t="s">
        <v>21954</v>
      </c>
    </row>
    <row r="4535" spans="1:28" x14ac:dyDescent="0.3">
      <c r="A4535" s="4" t="s">
        <v>21957</v>
      </c>
      <c r="B4535" t="s">
        <v>67</v>
      </c>
      <c r="C4535" t="s">
        <v>68</v>
      </c>
      <c r="D4535" t="s">
        <v>58</v>
      </c>
      <c r="E4535">
        <v>2015</v>
      </c>
      <c r="F4535">
        <v>97</v>
      </c>
      <c r="G4535" t="s">
        <v>23</v>
      </c>
      <c r="H4535" t="s">
        <v>21958</v>
      </c>
      <c r="I4535" s="4">
        <v>3000000</v>
      </c>
      <c r="J4535" s="4" t="s">
        <v>24161</v>
      </c>
      <c r="K4535">
        <v>7.3</v>
      </c>
      <c r="L4535" t="s">
        <v>24161</v>
      </c>
      <c r="M4535" t="s">
        <v>24161</v>
      </c>
      <c r="N4535" t="s">
        <v>21956</v>
      </c>
      <c r="O4535">
        <v>171</v>
      </c>
      <c r="P4535" t="s">
        <v>6286</v>
      </c>
      <c r="Q4535">
        <v>1000</v>
      </c>
      <c r="R4535" t="s">
        <v>21956</v>
      </c>
      <c r="S4535">
        <v>171</v>
      </c>
      <c r="T4535" t="s">
        <v>10875</v>
      </c>
      <c r="U4535">
        <v>76</v>
      </c>
      <c r="V4535">
        <v>52</v>
      </c>
      <c r="W4535">
        <v>1343</v>
      </c>
      <c r="X4535">
        <v>0</v>
      </c>
      <c r="Y4535">
        <v>139</v>
      </c>
      <c r="Z4535">
        <v>10</v>
      </c>
      <c r="AA4535">
        <v>3</v>
      </c>
      <c r="AB4535" t="s">
        <v>21959</v>
      </c>
    </row>
    <row r="4536" spans="1:28" x14ac:dyDescent="0.3">
      <c r="A4536" s="4" t="s">
        <v>21962</v>
      </c>
      <c r="B4536" t="s">
        <v>67</v>
      </c>
      <c r="C4536" t="s">
        <v>68</v>
      </c>
      <c r="D4536" t="s">
        <v>58</v>
      </c>
      <c r="E4536">
        <v>2005</v>
      </c>
      <c r="F4536">
        <v>104</v>
      </c>
      <c r="G4536" t="s">
        <v>2144</v>
      </c>
      <c r="H4536" t="s">
        <v>21964</v>
      </c>
      <c r="I4536" s="4">
        <v>950000</v>
      </c>
      <c r="J4536" s="4">
        <v>1007962</v>
      </c>
      <c r="K4536">
        <v>7.1</v>
      </c>
      <c r="L4536">
        <v>2.35</v>
      </c>
      <c r="M4536" t="s">
        <v>612</v>
      </c>
      <c r="N4536" t="s">
        <v>3553</v>
      </c>
      <c r="O4536">
        <v>171</v>
      </c>
      <c r="P4536" t="s">
        <v>21961</v>
      </c>
      <c r="Q4536">
        <v>109</v>
      </c>
      <c r="R4536" t="s">
        <v>21960</v>
      </c>
      <c r="S4536">
        <v>8</v>
      </c>
      <c r="T4536" t="s">
        <v>21963</v>
      </c>
      <c r="U4536">
        <v>0</v>
      </c>
      <c r="V4536">
        <v>12000</v>
      </c>
      <c r="W4536">
        <v>117</v>
      </c>
      <c r="X4536">
        <v>0</v>
      </c>
      <c r="Y4536">
        <v>131969</v>
      </c>
      <c r="Z4536">
        <v>231</v>
      </c>
      <c r="AA4536">
        <v>651</v>
      </c>
      <c r="AB4536" t="s">
        <v>21965</v>
      </c>
    </row>
    <row r="4537" spans="1:28" x14ac:dyDescent="0.3">
      <c r="A4537" s="4" t="s">
        <v>21966</v>
      </c>
      <c r="B4537" t="s">
        <v>67</v>
      </c>
      <c r="C4537" t="s">
        <v>68</v>
      </c>
      <c r="D4537" t="s">
        <v>58</v>
      </c>
      <c r="E4537">
        <v>2005</v>
      </c>
      <c r="F4537">
        <v>91</v>
      </c>
      <c r="G4537" t="s">
        <v>4085</v>
      </c>
      <c r="H4537" t="s">
        <v>21967</v>
      </c>
      <c r="I4537" s="4">
        <v>900000</v>
      </c>
      <c r="J4537" s="4">
        <v>381186</v>
      </c>
      <c r="K4537">
        <v>6.4</v>
      </c>
      <c r="L4537">
        <v>2.35</v>
      </c>
      <c r="M4537" t="s">
        <v>612</v>
      </c>
      <c r="N4537" t="s">
        <v>21212</v>
      </c>
      <c r="O4537">
        <v>91</v>
      </c>
      <c r="P4537" t="s">
        <v>2619</v>
      </c>
      <c r="Q4537">
        <v>982</v>
      </c>
      <c r="R4537" t="s">
        <v>7886</v>
      </c>
      <c r="S4537">
        <v>796</v>
      </c>
      <c r="T4537" t="s">
        <v>17285</v>
      </c>
      <c r="U4537">
        <v>659</v>
      </c>
      <c r="V4537">
        <v>698</v>
      </c>
      <c r="W4537">
        <v>3299</v>
      </c>
      <c r="X4537">
        <v>0</v>
      </c>
      <c r="Y4537">
        <v>13485</v>
      </c>
      <c r="Z4537">
        <v>65</v>
      </c>
      <c r="AA4537">
        <v>90</v>
      </c>
      <c r="AB4537" t="s">
        <v>21968</v>
      </c>
    </row>
    <row r="4538" spans="1:28" x14ac:dyDescent="0.3">
      <c r="A4538" s="4" t="s">
        <v>21972</v>
      </c>
      <c r="B4538" t="s">
        <v>21976</v>
      </c>
      <c r="C4538" t="s">
        <v>1487</v>
      </c>
      <c r="D4538" t="s">
        <v>58</v>
      </c>
      <c r="E4538">
        <v>2011</v>
      </c>
      <c r="F4538">
        <v>107</v>
      </c>
      <c r="G4538" t="s">
        <v>19</v>
      </c>
      <c r="H4538" t="s">
        <v>21974</v>
      </c>
      <c r="I4538" s="4" t="s">
        <v>24161</v>
      </c>
      <c r="J4538" s="4">
        <v>439958</v>
      </c>
      <c r="K4538">
        <v>5.9</v>
      </c>
      <c r="L4538">
        <v>2.35</v>
      </c>
      <c r="M4538" t="s">
        <v>612</v>
      </c>
      <c r="N4538" t="s">
        <v>21969</v>
      </c>
      <c r="O4538">
        <v>32</v>
      </c>
      <c r="P4538" t="s">
        <v>21971</v>
      </c>
      <c r="Q4538">
        <v>144</v>
      </c>
      <c r="R4538" t="s">
        <v>21970</v>
      </c>
      <c r="S4538">
        <v>127</v>
      </c>
      <c r="T4538" t="s">
        <v>21973</v>
      </c>
      <c r="U4538">
        <v>127</v>
      </c>
      <c r="V4538">
        <v>0</v>
      </c>
      <c r="W4538">
        <v>509</v>
      </c>
      <c r="X4538">
        <v>1</v>
      </c>
      <c r="Y4538">
        <v>6277</v>
      </c>
      <c r="Z4538">
        <v>76</v>
      </c>
      <c r="AA4538">
        <v>43</v>
      </c>
      <c r="AB4538" t="s">
        <v>21975</v>
      </c>
    </row>
    <row r="4539" spans="1:28" x14ac:dyDescent="0.3">
      <c r="A4539" s="4" t="s">
        <v>21978</v>
      </c>
      <c r="B4539" t="s">
        <v>67</v>
      </c>
      <c r="C4539" t="s">
        <v>68</v>
      </c>
      <c r="D4539" t="s">
        <v>58</v>
      </c>
      <c r="E4539">
        <v>2013</v>
      </c>
      <c r="F4539">
        <v>85</v>
      </c>
      <c r="G4539" t="s">
        <v>6324</v>
      </c>
      <c r="H4539" t="s">
        <v>21980</v>
      </c>
      <c r="I4539" s="4">
        <v>900000</v>
      </c>
      <c r="J4539" s="4">
        <v>16097842</v>
      </c>
      <c r="K4539">
        <v>7.5</v>
      </c>
      <c r="L4539">
        <v>1.85</v>
      </c>
      <c r="M4539" t="s">
        <v>612</v>
      </c>
      <c r="N4539" t="s">
        <v>7095</v>
      </c>
      <c r="O4539">
        <v>0</v>
      </c>
      <c r="P4539" t="s">
        <v>21977</v>
      </c>
      <c r="Q4539">
        <v>282</v>
      </c>
      <c r="R4539" t="s">
        <v>11197</v>
      </c>
      <c r="S4539">
        <v>270</v>
      </c>
      <c r="T4539" t="s">
        <v>21979</v>
      </c>
      <c r="U4539">
        <v>88</v>
      </c>
      <c r="V4539">
        <v>17000</v>
      </c>
      <c r="W4539">
        <v>687</v>
      </c>
      <c r="X4539">
        <v>0</v>
      </c>
      <c r="Y4539">
        <v>53919</v>
      </c>
      <c r="Z4539">
        <v>327</v>
      </c>
      <c r="AA4539">
        <v>168</v>
      </c>
      <c r="AB4539" t="s">
        <v>21981</v>
      </c>
    </row>
    <row r="4540" spans="1:28" x14ac:dyDescent="0.3">
      <c r="A4540" s="4" t="s">
        <v>21984</v>
      </c>
      <c r="B4540" t="s">
        <v>67</v>
      </c>
      <c r="C4540" t="s">
        <v>68</v>
      </c>
      <c r="D4540" t="s">
        <v>58</v>
      </c>
      <c r="E4540">
        <v>2012</v>
      </c>
      <c r="F4540">
        <v>101</v>
      </c>
      <c r="G4540" t="s">
        <v>21983</v>
      </c>
      <c r="H4540" t="s">
        <v>21985</v>
      </c>
      <c r="I4540" s="4">
        <v>900000</v>
      </c>
      <c r="J4540" s="4">
        <v>6643</v>
      </c>
      <c r="K4540">
        <v>6.4</v>
      </c>
      <c r="L4540">
        <v>2.35</v>
      </c>
      <c r="M4540" t="s">
        <v>612</v>
      </c>
      <c r="N4540" t="s">
        <v>21982</v>
      </c>
      <c r="O4540">
        <v>6</v>
      </c>
      <c r="P4540" t="s">
        <v>649</v>
      </c>
      <c r="Q4540">
        <v>975</v>
      </c>
      <c r="R4540" t="s">
        <v>2316</v>
      </c>
      <c r="S4540">
        <v>947</v>
      </c>
      <c r="T4540" t="s">
        <v>4995</v>
      </c>
      <c r="U4540">
        <v>727</v>
      </c>
      <c r="V4540">
        <v>0</v>
      </c>
      <c r="W4540">
        <v>4184</v>
      </c>
      <c r="X4540">
        <v>2</v>
      </c>
      <c r="Y4540">
        <v>11965</v>
      </c>
      <c r="Z4540">
        <v>62</v>
      </c>
      <c r="AA4540">
        <v>39</v>
      </c>
      <c r="AB4540" t="s">
        <v>21986</v>
      </c>
    </row>
    <row r="4541" spans="1:28" x14ac:dyDescent="0.3">
      <c r="A4541" s="4" t="s">
        <v>21990</v>
      </c>
      <c r="B4541" t="s">
        <v>67</v>
      </c>
      <c r="C4541" t="s">
        <v>68</v>
      </c>
      <c r="D4541" t="s">
        <v>58</v>
      </c>
      <c r="E4541">
        <v>1942</v>
      </c>
      <c r="F4541">
        <v>70</v>
      </c>
      <c r="G4541" t="s">
        <v>21988</v>
      </c>
      <c r="H4541" t="s">
        <v>21992</v>
      </c>
      <c r="I4541" s="4" t="s">
        <v>24161</v>
      </c>
      <c r="J4541" s="4">
        <v>102797150</v>
      </c>
      <c r="K4541">
        <v>7.4</v>
      </c>
      <c r="L4541">
        <v>1.33</v>
      </c>
      <c r="M4541" t="s">
        <v>6035</v>
      </c>
      <c r="N4541" t="s">
        <v>2766</v>
      </c>
      <c r="O4541">
        <v>11</v>
      </c>
      <c r="P4541" t="s">
        <v>21989</v>
      </c>
      <c r="Q4541">
        <v>16</v>
      </c>
      <c r="R4541" t="s">
        <v>21987</v>
      </c>
      <c r="S4541">
        <v>12</v>
      </c>
      <c r="T4541" t="s">
        <v>21991</v>
      </c>
      <c r="U4541">
        <v>8</v>
      </c>
      <c r="V4541">
        <v>0</v>
      </c>
      <c r="W4541">
        <v>63</v>
      </c>
      <c r="X4541">
        <v>0</v>
      </c>
      <c r="Y4541">
        <v>94225</v>
      </c>
      <c r="Z4541">
        <v>116</v>
      </c>
      <c r="AA4541">
        <v>136</v>
      </c>
      <c r="AB4541" t="s">
        <v>21993</v>
      </c>
    </row>
    <row r="4542" spans="1:28" x14ac:dyDescent="0.3">
      <c r="A4542" s="4" t="s">
        <v>21995</v>
      </c>
      <c r="B4542" t="s">
        <v>67</v>
      </c>
      <c r="C4542" t="s">
        <v>68</v>
      </c>
      <c r="D4542" t="s">
        <v>58</v>
      </c>
      <c r="E4542">
        <v>2007</v>
      </c>
      <c r="F4542">
        <v>88</v>
      </c>
      <c r="G4542" t="s">
        <v>3908</v>
      </c>
      <c r="H4542" t="s">
        <v>21996</v>
      </c>
      <c r="I4542" s="4">
        <v>850000</v>
      </c>
      <c r="J4542" s="4">
        <v>442638</v>
      </c>
      <c r="K4542">
        <v>7.3</v>
      </c>
      <c r="L4542" t="s">
        <v>24161</v>
      </c>
      <c r="M4542" t="s">
        <v>612</v>
      </c>
      <c r="N4542" t="s">
        <v>9454</v>
      </c>
      <c r="O4542">
        <v>0</v>
      </c>
      <c r="P4542" t="s">
        <v>14485</v>
      </c>
      <c r="Q4542">
        <v>465</v>
      </c>
      <c r="R4542" t="s">
        <v>21994</v>
      </c>
      <c r="S4542">
        <v>140</v>
      </c>
      <c r="T4542" t="s">
        <v>20915</v>
      </c>
      <c r="U4542">
        <v>102</v>
      </c>
      <c r="V4542">
        <v>337</v>
      </c>
      <c r="W4542">
        <v>897</v>
      </c>
      <c r="X4542">
        <v>1</v>
      </c>
      <c r="Y4542">
        <v>5489</v>
      </c>
      <c r="Z4542">
        <v>73</v>
      </c>
      <c r="AA4542">
        <v>23</v>
      </c>
      <c r="AB4542" t="s">
        <v>21997</v>
      </c>
    </row>
    <row r="4543" spans="1:28" x14ac:dyDescent="0.3">
      <c r="A4543" s="4" t="s">
        <v>21999</v>
      </c>
      <c r="B4543" t="s">
        <v>67</v>
      </c>
      <c r="C4543" t="s">
        <v>68</v>
      </c>
      <c r="D4543" t="s">
        <v>58</v>
      </c>
      <c r="E4543">
        <v>2003</v>
      </c>
      <c r="F4543">
        <v>107</v>
      </c>
      <c r="G4543" t="s">
        <v>1437</v>
      </c>
      <c r="H4543" t="s">
        <v>22000</v>
      </c>
      <c r="I4543" s="4">
        <v>850000</v>
      </c>
      <c r="J4543" s="4">
        <v>819939</v>
      </c>
      <c r="K4543">
        <v>7.2</v>
      </c>
      <c r="L4543">
        <v>1.85</v>
      </c>
      <c r="M4543" t="s">
        <v>612</v>
      </c>
      <c r="N4543" t="s">
        <v>21998</v>
      </c>
      <c r="O4543">
        <v>6</v>
      </c>
      <c r="P4543" t="s">
        <v>92</v>
      </c>
      <c r="Q4543">
        <v>23000</v>
      </c>
      <c r="R4543" t="s">
        <v>9238</v>
      </c>
      <c r="S4543">
        <v>813</v>
      </c>
      <c r="T4543" t="s">
        <v>5691</v>
      </c>
      <c r="U4543">
        <v>522</v>
      </c>
      <c r="V4543">
        <v>0</v>
      </c>
      <c r="W4543">
        <v>26017</v>
      </c>
      <c r="X4543">
        <v>2</v>
      </c>
      <c r="Y4543">
        <v>14580</v>
      </c>
      <c r="Z4543">
        <v>35</v>
      </c>
      <c r="AA4543">
        <v>252</v>
      </c>
      <c r="AB4543" t="s">
        <v>22001</v>
      </c>
    </row>
    <row r="4544" spans="1:28" x14ac:dyDescent="0.3">
      <c r="A4544" s="4" t="s">
        <v>22005</v>
      </c>
      <c r="B4544" t="s">
        <v>1486</v>
      </c>
      <c r="C4544" t="s">
        <v>1487</v>
      </c>
      <c r="D4544" t="s">
        <v>58</v>
      </c>
      <c r="E4544">
        <v>2011</v>
      </c>
      <c r="F4544">
        <v>78</v>
      </c>
      <c r="G4544" t="s">
        <v>19</v>
      </c>
      <c r="H4544" t="s">
        <v>22007</v>
      </c>
      <c r="I4544" s="4">
        <v>900000</v>
      </c>
      <c r="J4544" s="4" t="s">
        <v>24161</v>
      </c>
      <c r="K4544">
        <v>6.7</v>
      </c>
      <c r="L4544">
        <v>16</v>
      </c>
      <c r="M4544" t="s">
        <v>24161</v>
      </c>
      <c r="N4544" t="s">
        <v>22002</v>
      </c>
      <c r="O4544">
        <v>0</v>
      </c>
      <c r="P4544" t="s">
        <v>22004</v>
      </c>
      <c r="Q4544">
        <v>0</v>
      </c>
      <c r="R4544" t="s">
        <v>22003</v>
      </c>
      <c r="S4544">
        <v>0</v>
      </c>
      <c r="T4544" t="s">
        <v>22006</v>
      </c>
      <c r="U4544">
        <v>0</v>
      </c>
      <c r="V4544">
        <v>24</v>
      </c>
      <c r="W4544">
        <v>0</v>
      </c>
      <c r="X4544">
        <v>1</v>
      </c>
      <c r="Y4544">
        <v>19</v>
      </c>
      <c r="Z4544">
        <v>2</v>
      </c>
      <c r="AA4544">
        <v>2</v>
      </c>
      <c r="AB4544" t="s">
        <v>22008</v>
      </c>
    </row>
    <row r="4545" spans="1:28" x14ac:dyDescent="0.3">
      <c r="A4545" s="4" t="s">
        <v>22010</v>
      </c>
      <c r="B4545" t="s">
        <v>67</v>
      </c>
      <c r="C4545" t="s">
        <v>68</v>
      </c>
      <c r="D4545" t="s">
        <v>58</v>
      </c>
      <c r="E4545">
        <v>2013</v>
      </c>
      <c r="F4545">
        <v>90</v>
      </c>
      <c r="G4545" t="s">
        <v>19</v>
      </c>
      <c r="H4545" t="s">
        <v>22011</v>
      </c>
      <c r="I4545" s="4">
        <v>1000000</v>
      </c>
      <c r="J4545" s="4" t="s">
        <v>24161</v>
      </c>
      <c r="K4545">
        <v>7.1</v>
      </c>
      <c r="L4545" t="s">
        <v>24161</v>
      </c>
      <c r="M4545" t="s">
        <v>612</v>
      </c>
      <c r="N4545" t="s">
        <v>22009</v>
      </c>
      <c r="O4545">
        <v>66</v>
      </c>
      <c r="P4545" t="s">
        <v>3025</v>
      </c>
      <c r="Q4545">
        <v>904</v>
      </c>
      <c r="R4545" t="s">
        <v>1744</v>
      </c>
      <c r="S4545">
        <v>782</v>
      </c>
      <c r="T4545" t="s">
        <v>7252</v>
      </c>
      <c r="U4545">
        <v>734</v>
      </c>
      <c r="V4545">
        <v>181</v>
      </c>
      <c r="W4545">
        <v>5435</v>
      </c>
      <c r="X4545">
        <v>4</v>
      </c>
      <c r="Y4545">
        <v>122</v>
      </c>
      <c r="Z4545">
        <v>6</v>
      </c>
      <c r="AA4545">
        <v>3</v>
      </c>
      <c r="AB4545" t="s">
        <v>22012</v>
      </c>
    </row>
    <row r="4546" spans="1:28" x14ac:dyDescent="0.3">
      <c r="A4546" s="4" t="s">
        <v>22014</v>
      </c>
      <c r="B4546" t="s">
        <v>67</v>
      </c>
      <c r="C4546" t="s">
        <v>68</v>
      </c>
      <c r="D4546" t="s">
        <v>58</v>
      </c>
      <c r="E4546">
        <v>2012</v>
      </c>
      <c r="F4546">
        <v>88</v>
      </c>
      <c r="G4546" t="s">
        <v>10</v>
      </c>
      <c r="H4546" t="s">
        <v>22015</v>
      </c>
      <c r="I4546" s="4">
        <v>850000</v>
      </c>
      <c r="J4546" s="4">
        <v>1243961</v>
      </c>
      <c r="K4546">
        <v>6</v>
      </c>
      <c r="L4546">
        <v>2.35</v>
      </c>
      <c r="M4546" t="s">
        <v>612</v>
      </c>
      <c r="N4546" t="s">
        <v>22013</v>
      </c>
      <c r="O4546">
        <v>15</v>
      </c>
      <c r="P4546" t="s">
        <v>10924</v>
      </c>
      <c r="Q4546">
        <v>938</v>
      </c>
      <c r="R4546" t="s">
        <v>9666</v>
      </c>
      <c r="S4546">
        <v>904</v>
      </c>
      <c r="T4546" t="s">
        <v>11254</v>
      </c>
      <c r="U4546">
        <v>567</v>
      </c>
      <c r="V4546">
        <v>0</v>
      </c>
      <c r="W4546">
        <v>3770</v>
      </c>
      <c r="X4546">
        <v>0</v>
      </c>
      <c r="Y4546">
        <v>13421</v>
      </c>
      <c r="Z4546">
        <v>115</v>
      </c>
      <c r="AA4546">
        <v>34</v>
      </c>
      <c r="AB4546" t="s">
        <v>22016</v>
      </c>
    </row>
    <row r="4547" spans="1:28" x14ac:dyDescent="0.3">
      <c r="A4547" s="4" t="s">
        <v>22018</v>
      </c>
      <c r="B4547" t="s">
        <v>67</v>
      </c>
      <c r="C4547" t="s">
        <v>68</v>
      </c>
      <c r="D4547" t="s">
        <v>58</v>
      </c>
      <c r="E4547">
        <v>2012</v>
      </c>
      <c r="F4547">
        <v>92</v>
      </c>
      <c r="G4547" t="s">
        <v>1437</v>
      </c>
      <c r="H4547" t="s">
        <v>22019</v>
      </c>
      <c r="I4547" s="4" t="s">
        <v>24161</v>
      </c>
      <c r="J4547" s="4">
        <v>3094687</v>
      </c>
      <c r="K4547">
        <v>6.7</v>
      </c>
      <c r="L4547">
        <v>2.35</v>
      </c>
      <c r="M4547" t="s">
        <v>612</v>
      </c>
      <c r="N4547" t="s">
        <v>8342</v>
      </c>
      <c r="O4547">
        <v>43</v>
      </c>
      <c r="P4547" t="s">
        <v>9666</v>
      </c>
      <c r="Q4547">
        <v>904</v>
      </c>
      <c r="R4547" t="s">
        <v>22017</v>
      </c>
      <c r="S4547">
        <v>517</v>
      </c>
      <c r="T4547" t="s">
        <v>15051</v>
      </c>
      <c r="U4547">
        <v>172</v>
      </c>
      <c r="V4547">
        <v>0</v>
      </c>
      <c r="W4547">
        <v>1751</v>
      </c>
      <c r="X4547">
        <v>2</v>
      </c>
      <c r="Y4547">
        <v>24391</v>
      </c>
      <c r="Z4547">
        <v>193</v>
      </c>
      <c r="AA4547">
        <v>61</v>
      </c>
      <c r="AB4547" t="s">
        <v>22020</v>
      </c>
    </row>
    <row r="4548" spans="1:28" x14ac:dyDescent="0.3">
      <c r="A4548" s="4" t="s">
        <v>22024</v>
      </c>
      <c r="B4548" t="s">
        <v>67</v>
      </c>
      <c r="C4548" t="s">
        <v>68</v>
      </c>
      <c r="D4548" t="s">
        <v>58</v>
      </c>
      <c r="E4548">
        <v>2002</v>
      </c>
      <c r="F4548">
        <v>95</v>
      </c>
      <c r="G4548" t="s">
        <v>22023</v>
      </c>
      <c r="H4548" t="s">
        <v>22026</v>
      </c>
      <c r="I4548" s="4">
        <v>825000</v>
      </c>
      <c r="J4548" s="4">
        <v>15278</v>
      </c>
      <c r="K4548">
        <v>5.6</v>
      </c>
      <c r="L4548">
        <v>1.85</v>
      </c>
      <c r="M4548" t="s">
        <v>122</v>
      </c>
      <c r="N4548" t="s">
        <v>22021</v>
      </c>
      <c r="O4548">
        <v>14</v>
      </c>
      <c r="P4548" t="s">
        <v>6188</v>
      </c>
      <c r="Q4548">
        <v>284</v>
      </c>
      <c r="R4548" t="s">
        <v>22022</v>
      </c>
      <c r="S4548">
        <v>234</v>
      </c>
      <c r="T4548" t="s">
        <v>22025</v>
      </c>
      <c r="U4548">
        <v>221</v>
      </c>
      <c r="V4548">
        <v>409</v>
      </c>
      <c r="W4548">
        <v>1185</v>
      </c>
      <c r="X4548">
        <v>1</v>
      </c>
      <c r="Y4548">
        <v>1742</v>
      </c>
      <c r="Z4548">
        <v>16</v>
      </c>
      <c r="AA4548">
        <v>158</v>
      </c>
      <c r="AB4548" t="s">
        <v>22027</v>
      </c>
    </row>
    <row r="4549" spans="1:28" x14ac:dyDescent="0.3">
      <c r="A4549" s="4" t="s">
        <v>22029</v>
      </c>
      <c r="B4549" t="s">
        <v>67</v>
      </c>
      <c r="C4549" t="s">
        <v>86</v>
      </c>
      <c r="D4549" t="s">
        <v>58</v>
      </c>
      <c r="E4549">
        <v>2006</v>
      </c>
      <c r="F4549">
        <v>85</v>
      </c>
      <c r="G4549" t="s">
        <v>2144</v>
      </c>
      <c r="H4549" t="s">
        <v>22030</v>
      </c>
      <c r="I4549" s="4">
        <v>500000</v>
      </c>
      <c r="J4549" s="4" t="s">
        <v>24161</v>
      </c>
      <c r="K4549">
        <v>7</v>
      </c>
      <c r="L4549">
        <v>2.35</v>
      </c>
      <c r="M4549" t="s">
        <v>612</v>
      </c>
      <c r="N4549" t="s">
        <v>17960</v>
      </c>
      <c r="O4549">
        <v>46</v>
      </c>
      <c r="P4549" t="s">
        <v>20361</v>
      </c>
      <c r="Q4549">
        <v>418</v>
      </c>
      <c r="R4549" t="s">
        <v>22028</v>
      </c>
      <c r="S4549">
        <v>146</v>
      </c>
      <c r="T4549" t="s">
        <v>17964</v>
      </c>
      <c r="U4549">
        <v>141</v>
      </c>
      <c r="V4549">
        <v>933</v>
      </c>
      <c r="W4549">
        <v>926</v>
      </c>
      <c r="X4549">
        <v>0</v>
      </c>
      <c r="Y4549">
        <v>7308</v>
      </c>
      <c r="Z4549">
        <v>68</v>
      </c>
      <c r="AA4549">
        <v>72</v>
      </c>
      <c r="AB4549" t="s">
        <v>22031</v>
      </c>
    </row>
    <row r="4550" spans="1:28" x14ac:dyDescent="0.3">
      <c r="A4550" s="4" t="s">
        <v>22034</v>
      </c>
      <c r="B4550" t="s">
        <v>67</v>
      </c>
      <c r="C4550" t="s">
        <v>68</v>
      </c>
      <c r="D4550" t="s">
        <v>58</v>
      </c>
      <c r="E4550">
        <v>2015</v>
      </c>
      <c r="F4550">
        <v>86</v>
      </c>
      <c r="G4550" t="s">
        <v>22033</v>
      </c>
      <c r="H4550" t="s">
        <v>22036</v>
      </c>
      <c r="I4550" s="4">
        <v>990000</v>
      </c>
      <c r="J4550" s="4" t="s">
        <v>24161</v>
      </c>
      <c r="K4550">
        <v>4.9000000000000004</v>
      </c>
      <c r="L4550" t="s">
        <v>24161</v>
      </c>
      <c r="M4550" t="s">
        <v>24161</v>
      </c>
      <c r="N4550" t="s">
        <v>18289</v>
      </c>
      <c r="O4550">
        <v>63</v>
      </c>
      <c r="P4550" t="s">
        <v>9561</v>
      </c>
      <c r="Q4550">
        <v>489</v>
      </c>
      <c r="R4550" t="s">
        <v>22032</v>
      </c>
      <c r="S4550">
        <v>207</v>
      </c>
      <c r="T4550" t="s">
        <v>22035</v>
      </c>
      <c r="U4550">
        <v>175</v>
      </c>
      <c r="V4550">
        <v>549</v>
      </c>
      <c r="W4550">
        <v>1278</v>
      </c>
      <c r="X4550">
        <v>2</v>
      </c>
      <c r="Y4550">
        <v>2706</v>
      </c>
      <c r="Z4550">
        <v>16</v>
      </c>
      <c r="AA4550">
        <v>23</v>
      </c>
      <c r="AB4550" t="s">
        <v>22037</v>
      </c>
    </row>
    <row r="4551" spans="1:28" x14ac:dyDescent="0.3">
      <c r="A4551" s="4" t="s">
        <v>22040</v>
      </c>
      <c r="B4551" t="s">
        <v>67</v>
      </c>
      <c r="C4551" t="s">
        <v>68</v>
      </c>
      <c r="D4551" t="s">
        <v>58</v>
      </c>
      <c r="E4551">
        <v>2015</v>
      </c>
      <c r="F4551">
        <v>90</v>
      </c>
      <c r="G4551" t="s">
        <v>878</v>
      </c>
      <c r="H4551" t="s">
        <v>24161</v>
      </c>
      <c r="I4551" s="4">
        <v>100000</v>
      </c>
      <c r="J4551" s="4" t="s">
        <v>24161</v>
      </c>
      <c r="K4551">
        <v>3.2</v>
      </c>
      <c r="L4551" t="s">
        <v>24161</v>
      </c>
      <c r="M4551" t="s">
        <v>24161</v>
      </c>
      <c r="N4551" t="s">
        <v>22038</v>
      </c>
      <c r="O4551">
        <v>8</v>
      </c>
      <c r="P4551" t="s">
        <v>22039</v>
      </c>
      <c r="Q4551">
        <v>1000</v>
      </c>
      <c r="R4551" t="s">
        <v>8975</v>
      </c>
      <c r="S4551">
        <v>806</v>
      </c>
      <c r="T4551" t="s">
        <v>19422</v>
      </c>
      <c r="U4551">
        <v>487</v>
      </c>
      <c r="V4551">
        <v>312</v>
      </c>
      <c r="W4551">
        <v>3336</v>
      </c>
      <c r="X4551">
        <v>1</v>
      </c>
      <c r="Y4551">
        <v>169</v>
      </c>
      <c r="Z4551">
        <v>7</v>
      </c>
      <c r="AA4551">
        <v>6</v>
      </c>
      <c r="AB4551" t="s">
        <v>22041</v>
      </c>
    </row>
    <row r="4552" spans="1:28" x14ac:dyDescent="0.3">
      <c r="A4552" s="4" t="s">
        <v>22045</v>
      </c>
      <c r="B4552" t="s">
        <v>21976</v>
      </c>
      <c r="C4552" t="s">
        <v>13506</v>
      </c>
      <c r="D4552" t="s">
        <v>58</v>
      </c>
      <c r="E4552">
        <v>2011</v>
      </c>
      <c r="F4552">
        <v>123</v>
      </c>
      <c r="G4552" t="s">
        <v>8052</v>
      </c>
      <c r="H4552" t="s">
        <v>22047</v>
      </c>
      <c r="I4552" s="4">
        <v>500000</v>
      </c>
      <c r="J4552" s="4">
        <v>7098492</v>
      </c>
      <c r="K4552">
        <v>8.4</v>
      </c>
      <c r="L4552">
        <v>1.85</v>
      </c>
      <c r="M4552" t="s">
        <v>69</v>
      </c>
      <c r="N4552" t="s">
        <v>22042</v>
      </c>
      <c r="O4552">
        <v>0</v>
      </c>
      <c r="P4552" t="s">
        <v>22044</v>
      </c>
      <c r="Q4552">
        <v>786</v>
      </c>
      <c r="R4552" t="s">
        <v>22043</v>
      </c>
      <c r="S4552">
        <v>712</v>
      </c>
      <c r="T4552" t="s">
        <v>22046</v>
      </c>
      <c r="U4552">
        <v>620</v>
      </c>
      <c r="V4552">
        <v>48000</v>
      </c>
      <c r="W4552">
        <v>2501</v>
      </c>
      <c r="X4552">
        <v>2</v>
      </c>
      <c r="Y4552">
        <v>151812</v>
      </c>
      <c r="Z4552">
        <v>354</v>
      </c>
      <c r="AA4552">
        <v>264</v>
      </c>
      <c r="AB4552" t="s">
        <v>22048</v>
      </c>
    </row>
    <row r="4553" spans="1:28" x14ac:dyDescent="0.3">
      <c r="A4553" s="4" t="s">
        <v>22052</v>
      </c>
      <c r="B4553" t="s">
        <v>67</v>
      </c>
      <c r="C4553" t="s">
        <v>86</v>
      </c>
      <c r="D4553" t="s">
        <v>58</v>
      </c>
      <c r="E4553">
        <v>2009</v>
      </c>
      <c r="F4553">
        <v>93</v>
      </c>
      <c r="G4553" t="s">
        <v>8</v>
      </c>
      <c r="H4553" t="s">
        <v>22054</v>
      </c>
      <c r="I4553" s="4" t="s">
        <v>24161</v>
      </c>
      <c r="J4553" s="4" t="s">
        <v>24161</v>
      </c>
      <c r="K4553">
        <v>6.9</v>
      </c>
      <c r="L4553" t="s">
        <v>24161</v>
      </c>
      <c r="M4553" t="s">
        <v>24161</v>
      </c>
      <c r="N4553" t="s">
        <v>22049</v>
      </c>
      <c r="O4553">
        <v>5</v>
      </c>
      <c r="P4553" t="s">
        <v>22051</v>
      </c>
      <c r="Q4553">
        <v>49</v>
      </c>
      <c r="R4553" t="s">
        <v>22050</v>
      </c>
      <c r="S4553">
        <v>11</v>
      </c>
      <c r="T4553" t="s">
        <v>22053</v>
      </c>
      <c r="U4553">
        <v>10</v>
      </c>
      <c r="V4553">
        <v>33</v>
      </c>
      <c r="W4553">
        <v>81</v>
      </c>
      <c r="X4553">
        <v>1</v>
      </c>
      <c r="Y4553">
        <v>190</v>
      </c>
      <c r="Z4553">
        <v>16</v>
      </c>
      <c r="AA4553">
        <v>6</v>
      </c>
      <c r="AB4553" t="s">
        <v>22055</v>
      </c>
    </row>
    <row r="4554" spans="1:28" x14ac:dyDescent="0.3">
      <c r="A4554" s="4" t="s">
        <v>22057</v>
      </c>
      <c r="B4554" t="s">
        <v>67</v>
      </c>
      <c r="C4554" t="s">
        <v>68</v>
      </c>
      <c r="D4554" t="s">
        <v>58</v>
      </c>
      <c r="E4554">
        <v>1995</v>
      </c>
      <c r="F4554">
        <v>88</v>
      </c>
      <c r="G4554" t="s">
        <v>2545</v>
      </c>
      <c r="H4554" t="s">
        <v>22059</v>
      </c>
      <c r="I4554" s="4">
        <v>800000</v>
      </c>
      <c r="J4554" s="4">
        <v>4771000</v>
      </c>
      <c r="K4554">
        <v>7.5</v>
      </c>
      <c r="L4554">
        <v>1.85</v>
      </c>
      <c r="M4554" t="s">
        <v>612</v>
      </c>
      <c r="N4554" t="s">
        <v>18217</v>
      </c>
      <c r="O4554">
        <v>377</v>
      </c>
      <c r="P4554" t="s">
        <v>8124</v>
      </c>
      <c r="Q4554">
        <v>529</v>
      </c>
      <c r="R4554" t="s">
        <v>22056</v>
      </c>
      <c r="S4554">
        <v>502</v>
      </c>
      <c r="T4554" t="s">
        <v>22058</v>
      </c>
      <c r="U4554">
        <v>236</v>
      </c>
      <c r="V4554">
        <v>0</v>
      </c>
      <c r="W4554">
        <v>1502</v>
      </c>
      <c r="X4554">
        <v>1</v>
      </c>
      <c r="Y4554">
        <v>26513</v>
      </c>
      <c r="Z4554">
        <v>74</v>
      </c>
      <c r="AA4554">
        <v>174</v>
      </c>
      <c r="AB4554" t="s">
        <v>22060</v>
      </c>
    </row>
    <row r="4555" spans="1:28" x14ac:dyDescent="0.3">
      <c r="A4555" s="4" t="s">
        <v>22062</v>
      </c>
      <c r="B4555" t="s">
        <v>67</v>
      </c>
      <c r="C4555" t="s">
        <v>68</v>
      </c>
      <c r="D4555" t="s">
        <v>58</v>
      </c>
      <c r="E4555">
        <v>1993</v>
      </c>
      <c r="F4555">
        <v>114</v>
      </c>
      <c r="G4555" t="s">
        <v>241</v>
      </c>
      <c r="H4555" t="s">
        <v>22064</v>
      </c>
      <c r="I4555" s="4">
        <v>800000</v>
      </c>
      <c r="J4555" s="4">
        <v>1001437</v>
      </c>
      <c r="K4555">
        <v>7.2</v>
      </c>
      <c r="L4555">
        <v>1.85</v>
      </c>
      <c r="M4555" t="s">
        <v>612</v>
      </c>
      <c r="N4555" t="s">
        <v>19607</v>
      </c>
      <c r="O4555">
        <v>9</v>
      </c>
      <c r="P4555" t="s">
        <v>22061</v>
      </c>
      <c r="Q4555">
        <v>159</v>
      </c>
      <c r="R4555" t="s">
        <v>13468</v>
      </c>
      <c r="S4555">
        <v>143</v>
      </c>
      <c r="T4555" t="s">
        <v>22063</v>
      </c>
      <c r="U4555">
        <v>86</v>
      </c>
      <c r="V4555">
        <v>81</v>
      </c>
      <c r="W4555">
        <v>423</v>
      </c>
      <c r="X4555">
        <v>1</v>
      </c>
      <c r="Y4555">
        <v>2039</v>
      </c>
      <c r="Z4555">
        <v>11</v>
      </c>
      <c r="AA4555">
        <v>28</v>
      </c>
      <c r="AB4555" t="s">
        <v>22065</v>
      </c>
    </row>
    <row r="4556" spans="1:28" x14ac:dyDescent="0.3">
      <c r="A4556" s="4" t="s">
        <v>22067</v>
      </c>
      <c r="B4556" t="s">
        <v>67</v>
      </c>
      <c r="C4556" t="s">
        <v>1487</v>
      </c>
      <c r="D4556" t="s">
        <v>58</v>
      </c>
      <c r="E4556">
        <v>2002</v>
      </c>
      <c r="F4556">
        <v>88</v>
      </c>
      <c r="G4556" t="s">
        <v>241</v>
      </c>
      <c r="H4556" t="s">
        <v>22069</v>
      </c>
      <c r="I4556" s="4">
        <v>800000</v>
      </c>
      <c r="J4556" s="4">
        <v>2073984</v>
      </c>
      <c r="K4556">
        <v>7.2</v>
      </c>
      <c r="L4556">
        <v>1.85</v>
      </c>
      <c r="M4556" t="s">
        <v>612</v>
      </c>
      <c r="N4556" t="s">
        <v>14845</v>
      </c>
      <c r="O4556">
        <v>6</v>
      </c>
      <c r="P4556" t="s">
        <v>22066</v>
      </c>
      <c r="Q4556">
        <v>302</v>
      </c>
      <c r="R4556" t="s">
        <v>11197</v>
      </c>
      <c r="S4556">
        <v>270</v>
      </c>
      <c r="T4556" t="s">
        <v>22068</v>
      </c>
      <c r="U4556">
        <v>68</v>
      </c>
      <c r="V4556">
        <v>219</v>
      </c>
      <c r="W4556">
        <v>663</v>
      </c>
      <c r="X4556">
        <v>1</v>
      </c>
      <c r="Y4556">
        <v>4743</v>
      </c>
      <c r="Z4556">
        <v>59</v>
      </c>
      <c r="AA4556">
        <v>135</v>
      </c>
      <c r="AB4556" t="s">
        <v>22070</v>
      </c>
    </row>
    <row r="4557" spans="1:28" x14ac:dyDescent="0.3">
      <c r="A4557" s="4" t="s">
        <v>22074</v>
      </c>
      <c r="B4557" t="s">
        <v>8719</v>
      </c>
      <c r="C4557" t="s">
        <v>793</v>
      </c>
      <c r="D4557" t="s">
        <v>24160</v>
      </c>
      <c r="E4557">
        <v>1929</v>
      </c>
      <c r="F4557">
        <v>110</v>
      </c>
      <c r="G4557" t="s">
        <v>4829</v>
      </c>
      <c r="H4557" t="s">
        <v>22076</v>
      </c>
      <c r="I4557" s="4" t="s">
        <v>24161</v>
      </c>
      <c r="J4557" s="4">
        <v>9950</v>
      </c>
      <c r="K4557">
        <v>8</v>
      </c>
      <c r="L4557">
        <v>1.33</v>
      </c>
      <c r="M4557" t="s">
        <v>4835</v>
      </c>
      <c r="N4557" t="s">
        <v>22071</v>
      </c>
      <c r="O4557">
        <v>21</v>
      </c>
      <c r="P4557" t="s">
        <v>22073</v>
      </c>
      <c r="Q4557">
        <v>426</v>
      </c>
      <c r="R4557" t="s">
        <v>22072</v>
      </c>
      <c r="S4557">
        <v>20</v>
      </c>
      <c r="T4557" t="s">
        <v>22075</v>
      </c>
      <c r="U4557">
        <v>3</v>
      </c>
      <c r="V4557">
        <v>926</v>
      </c>
      <c r="W4557">
        <v>455</v>
      </c>
      <c r="X4557">
        <v>1</v>
      </c>
      <c r="Y4557">
        <v>7431</v>
      </c>
      <c r="Z4557">
        <v>71</v>
      </c>
      <c r="AA4557">
        <v>84</v>
      </c>
      <c r="AB4557" t="s">
        <v>22077</v>
      </c>
    </row>
    <row r="4558" spans="1:28" x14ac:dyDescent="0.3">
      <c r="A4558" s="4" t="s">
        <v>22080</v>
      </c>
      <c r="B4558" t="s">
        <v>67</v>
      </c>
      <c r="C4558" t="s">
        <v>68</v>
      </c>
      <c r="D4558" t="s">
        <v>58</v>
      </c>
      <c r="E4558">
        <v>2008</v>
      </c>
      <c r="F4558">
        <v>95</v>
      </c>
      <c r="G4558" t="s">
        <v>19</v>
      </c>
      <c r="H4558" t="s">
        <v>22082</v>
      </c>
      <c r="I4558" s="4">
        <v>850000</v>
      </c>
      <c r="J4558" s="4" t="s">
        <v>24161</v>
      </c>
      <c r="K4558">
        <v>7.4</v>
      </c>
      <c r="L4558">
        <v>1.78</v>
      </c>
      <c r="M4558" t="s">
        <v>24161</v>
      </c>
      <c r="N4558" t="s">
        <v>22078</v>
      </c>
      <c r="O4558">
        <v>0</v>
      </c>
      <c r="P4558" t="s">
        <v>3274</v>
      </c>
      <c r="Q4558">
        <v>940</v>
      </c>
      <c r="R4558" t="s">
        <v>22079</v>
      </c>
      <c r="S4558">
        <v>188</v>
      </c>
      <c r="T4558" t="s">
        <v>22081</v>
      </c>
      <c r="U4558">
        <v>167</v>
      </c>
      <c r="V4558">
        <v>18</v>
      </c>
      <c r="W4558">
        <v>1484</v>
      </c>
      <c r="X4558">
        <v>2</v>
      </c>
      <c r="Y4558">
        <v>59</v>
      </c>
      <c r="Z4558">
        <v>5</v>
      </c>
      <c r="AA4558">
        <v>1</v>
      </c>
      <c r="AB4558" t="s">
        <v>22083</v>
      </c>
    </row>
    <row r="4559" spans="1:28" x14ac:dyDescent="0.3">
      <c r="A4559" s="4" t="s">
        <v>22087</v>
      </c>
      <c r="B4559" t="s">
        <v>2794</v>
      </c>
      <c r="C4559" t="s">
        <v>18858</v>
      </c>
      <c r="D4559" t="s">
        <v>58</v>
      </c>
      <c r="E4559">
        <v>2004</v>
      </c>
      <c r="F4559">
        <v>83</v>
      </c>
      <c r="G4559" t="s">
        <v>19</v>
      </c>
      <c r="H4559" t="s">
        <v>22089</v>
      </c>
      <c r="I4559" s="4">
        <v>800000</v>
      </c>
      <c r="J4559" s="4" t="s">
        <v>24161</v>
      </c>
      <c r="K4559">
        <v>7.2</v>
      </c>
      <c r="L4559" t="s">
        <v>24161</v>
      </c>
      <c r="M4559" t="s">
        <v>5613</v>
      </c>
      <c r="N4559" t="s">
        <v>22084</v>
      </c>
      <c r="O4559">
        <v>0</v>
      </c>
      <c r="P4559" t="s">
        <v>22086</v>
      </c>
      <c r="Q4559">
        <v>24</v>
      </c>
      <c r="R4559" t="s">
        <v>22085</v>
      </c>
      <c r="S4559">
        <v>5</v>
      </c>
      <c r="T4559" t="s">
        <v>22088</v>
      </c>
      <c r="U4559">
        <v>0</v>
      </c>
      <c r="V4559">
        <v>83</v>
      </c>
      <c r="W4559">
        <v>29</v>
      </c>
      <c r="X4559">
        <v>0</v>
      </c>
      <c r="Y4559">
        <v>772</v>
      </c>
      <c r="Z4559">
        <v>25</v>
      </c>
      <c r="AA4559">
        <v>11</v>
      </c>
      <c r="AB4559" t="s">
        <v>22090</v>
      </c>
    </row>
    <row r="4560" spans="1:28" x14ac:dyDescent="0.3">
      <c r="A4560" s="4" t="s">
        <v>22091</v>
      </c>
      <c r="B4560" t="s">
        <v>67</v>
      </c>
      <c r="C4560" t="s">
        <v>1487</v>
      </c>
      <c r="D4560" t="s">
        <v>58</v>
      </c>
      <c r="E4560">
        <v>1999</v>
      </c>
      <c r="F4560">
        <v>104</v>
      </c>
      <c r="G4560" t="s">
        <v>4085</v>
      </c>
      <c r="H4560" t="s">
        <v>22092</v>
      </c>
      <c r="I4560" s="4">
        <v>800000</v>
      </c>
      <c r="J4560" s="4">
        <v>144583</v>
      </c>
      <c r="K4560">
        <v>6.5</v>
      </c>
      <c r="L4560">
        <v>1.85</v>
      </c>
      <c r="M4560" t="s">
        <v>612</v>
      </c>
      <c r="N4560" t="s">
        <v>4360</v>
      </c>
      <c r="O4560">
        <v>37</v>
      </c>
      <c r="P4560" t="s">
        <v>3250</v>
      </c>
      <c r="Q4560">
        <v>574</v>
      </c>
      <c r="R4560" t="s">
        <v>13787</v>
      </c>
      <c r="S4560">
        <v>573</v>
      </c>
      <c r="T4560" t="s">
        <v>3974</v>
      </c>
      <c r="U4560">
        <v>501</v>
      </c>
      <c r="V4560">
        <v>130</v>
      </c>
      <c r="W4560">
        <v>1983</v>
      </c>
      <c r="X4560">
        <v>0</v>
      </c>
      <c r="Y4560">
        <v>2256</v>
      </c>
      <c r="Z4560">
        <v>29</v>
      </c>
      <c r="AA4560">
        <v>79</v>
      </c>
      <c r="AB4560" t="s">
        <v>22093</v>
      </c>
    </row>
    <row r="4561" spans="1:28" x14ac:dyDescent="0.3">
      <c r="A4561" s="4" t="s">
        <v>22096</v>
      </c>
      <c r="B4561" t="s">
        <v>67</v>
      </c>
      <c r="C4561" t="s">
        <v>68</v>
      </c>
      <c r="D4561" t="s">
        <v>58</v>
      </c>
      <c r="E4561">
        <v>2003</v>
      </c>
      <c r="F4561">
        <v>94</v>
      </c>
      <c r="G4561" t="s">
        <v>4829</v>
      </c>
      <c r="H4561" t="s">
        <v>22097</v>
      </c>
      <c r="I4561" s="4">
        <v>800000</v>
      </c>
      <c r="J4561" s="4" t="s">
        <v>24161</v>
      </c>
      <c r="K4561">
        <v>7.2</v>
      </c>
      <c r="L4561" t="s">
        <v>24161</v>
      </c>
      <c r="M4561" t="s">
        <v>612</v>
      </c>
      <c r="N4561" t="s">
        <v>22094</v>
      </c>
      <c r="O4561">
        <v>3</v>
      </c>
      <c r="P4561" t="s">
        <v>22095</v>
      </c>
      <c r="Q4561">
        <v>262</v>
      </c>
      <c r="R4561" t="s">
        <v>8144</v>
      </c>
      <c r="S4561">
        <v>262</v>
      </c>
      <c r="T4561" t="s">
        <v>11329</v>
      </c>
      <c r="U4561">
        <v>181</v>
      </c>
      <c r="V4561">
        <v>396</v>
      </c>
      <c r="W4561">
        <v>991</v>
      </c>
      <c r="X4561">
        <v>1</v>
      </c>
      <c r="Y4561">
        <v>3480</v>
      </c>
      <c r="Z4561">
        <v>17</v>
      </c>
      <c r="AA4561">
        <v>30</v>
      </c>
      <c r="AB4561" t="s">
        <v>22098</v>
      </c>
    </row>
    <row r="4562" spans="1:28" x14ac:dyDescent="0.3">
      <c r="A4562" s="4" t="s">
        <v>22100</v>
      </c>
      <c r="B4562" t="s">
        <v>67</v>
      </c>
      <c r="C4562" t="s">
        <v>68</v>
      </c>
      <c r="D4562" t="s">
        <v>58</v>
      </c>
      <c r="E4562">
        <v>2000</v>
      </c>
      <c r="F4562">
        <v>87</v>
      </c>
      <c r="G4562" t="s">
        <v>19</v>
      </c>
      <c r="H4562" t="s">
        <v>22102</v>
      </c>
      <c r="I4562" s="4" t="s">
        <v>24161</v>
      </c>
      <c r="J4562" s="4">
        <v>58163</v>
      </c>
      <c r="K4562">
        <v>4.2</v>
      </c>
      <c r="L4562" t="s">
        <v>24161</v>
      </c>
      <c r="M4562" t="s">
        <v>612</v>
      </c>
      <c r="N4562" t="s">
        <v>22099</v>
      </c>
      <c r="O4562">
        <v>0</v>
      </c>
      <c r="P4562" t="s">
        <v>2733</v>
      </c>
      <c r="Q4562">
        <v>1000</v>
      </c>
      <c r="R4562" t="s">
        <v>9183</v>
      </c>
      <c r="S4562">
        <v>749</v>
      </c>
      <c r="T4562" t="s">
        <v>22101</v>
      </c>
      <c r="U4562">
        <v>258</v>
      </c>
      <c r="V4562">
        <v>4</v>
      </c>
      <c r="W4562">
        <v>2359</v>
      </c>
      <c r="X4562">
        <v>0</v>
      </c>
      <c r="Y4562">
        <v>122</v>
      </c>
      <c r="Z4562">
        <v>13</v>
      </c>
      <c r="AA4562">
        <v>3</v>
      </c>
      <c r="AB4562" t="s">
        <v>22103</v>
      </c>
    </row>
    <row r="4563" spans="1:28" x14ac:dyDescent="0.3">
      <c r="A4563" s="4" t="s">
        <v>22106</v>
      </c>
      <c r="B4563" t="s">
        <v>67</v>
      </c>
      <c r="C4563" t="s">
        <v>68</v>
      </c>
      <c r="D4563" t="s">
        <v>58</v>
      </c>
      <c r="E4563">
        <v>2014</v>
      </c>
      <c r="F4563">
        <v>93</v>
      </c>
      <c r="G4563" t="s">
        <v>10</v>
      </c>
      <c r="H4563" t="s">
        <v>24161</v>
      </c>
      <c r="I4563" s="4">
        <v>600000</v>
      </c>
      <c r="J4563" s="4">
        <v>35688</v>
      </c>
      <c r="K4563">
        <v>5.0999999999999996</v>
      </c>
      <c r="L4563" t="s">
        <v>24161</v>
      </c>
      <c r="M4563" t="s">
        <v>4835</v>
      </c>
      <c r="N4563" t="s">
        <v>22104</v>
      </c>
      <c r="O4563">
        <v>247</v>
      </c>
      <c r="P4563" t="s">
        <v>22104</v>
      </c>
      <c r="Q4563">
        <v>247</v>
      </c>
      <c r="R4563" t="s">
        <v>22105</v>
      </c>
      <c r="S4563">
        <v>217</v>
      </c>
      <c r="T4563" t="s">
        <v>22107</v>
      </c>
      <c r="U4563">
        <v>152</v>
      </c>
      <c r="V4563">
        <v>0</v>
      </c>
      <c r="W4563">
        <v>954</v>
      </c>
      <c r="X4563">
        <v>4</v>
      </c>
      <c r="Y4563">
        <v>4167</v>
      </c>
      <c r="Z4563">
        <v>6</v>
      </c>
      <c r="AA4563">
        <v>72</v>
      </c>
      <c r="AB4563" t="s">
        <v>22108</v>
      </c>
    </row>
    <row r="4564" spans="1:28" x14ac:dyDescent="0.3">
      <c r="A4564" s="4" t="s">
        <v>22110</v>
      </c>
      <c r="B4564" t="s">
        <v>17425</v>
      </c>
      <c r="C4564" t="s">
        <v>12582</v>
      </c>
      <c r="D4564" t="s">
        <v>58</v>
      </c>
      <c r="E4564">
        <v>2009</v>
      </c>
      <c r="F4564">
        <v>91</v>
      </c>
      <c r="G4564" t="s">
        <v>7572</v>
      </c>
      <c r="H4564" t="s">
        <v>22112</v>
      </c>
      <c r="I4564" s="4">
        <v>800000</v>
      </c>
      <c r="J4564" s="4">
        <v>41709</v>
      </c>
      <c r="K4564">
        <v>6.4</v>
      </c>
      <c r="L4564">
        <v>1.85</v>
      </c>
      <c r="M4564" t="s">
        <v>4835</v>
      </c>
      <c r="N4564" t="s">
        <v>5174</v>
      </c>
      <c r="O4564">
        <v>75</v>
      </c>
      <c r="P4564" t="s">
        <v>15806</v>
      </c>
      <c r="Q4564">
        <v>35</v>
      </c>
      <c r="R4564" t="s">
        <v>22109</v>
      </c>
      <c r="S4564">
        <v>16</v>
      </c>
      <c r="T4564" t="s">
        <v>22111</v>
      </c>
      <c r="U4564">
        <v>13</v>
      </c>
      <c r="V4564">
        <v>23000</v>
      </c>
      <c r="W4564">
        <v>116</v>
      </c>
      <c r="X4564">
        <v>0</v>
      </c>
      <c r="Y4564">
        <v>54601</v>
      </c>
      <c r="Z4564">
        <v>224</v>
      </c>
      <c r="AA4564">
        <v>200</v>
      </c>
      <c r="AB4564" t="s">
        <v>22113</v>
      </c>
    </row>
    <row r="4565" spans="1:28" x14ac:dyDescent="0.3">
      <c r="A4565" s="4" t="s">
        <v>22117</v>
      </c>
      <c r="B4565" t="s">
        <v>67</v>
      </c>
      <c r="C4565" t="s">
        <v>68</v>
      </c>
      <c r="D4565" t="s">
        <v>58</v>
      </c>
      <c r="E4565">
        <v>2003</v>
      </c>
      <c r="F4565">
        <v>90</v>
      </c>
      <c r="G4565" t="s">
        <v>22115</v>
      </c>
      <c r="H4565" t="s">
        <v>22118</v>
      </c>
      <c r="I4565" s="4">
        <v>780000</v>
      </c>
      <c r="J4565" s="4">
        <v>1310270</v>
      </c>
      <c r="K4565">
        <v>6.8</v>
      </c>
      <c r="L4565" t="s">
        <v>24161</v>
      </c>
      <c r="M4565" t="s">
        <v>69</v>
      </c>
      <c r="N4565" t="s">
        <v>22114</v>
      </c>
      <c r="O4565">
        <v>38</v>
      </c>
      <c r="P4565" t="s">
        <v>22116</v>
      </c>
      <c r="Q4565">
        <v>214</v>
      </c>
      <c r="R4565" t="s">
        <v>8916</v>
      </c>
      <c r="S4565">
        <v>115</v>
      </c>
      <c r="T4565" t="s">
        <v>20211</v>
      </c>
      <c r="U4565">
        <v>69</v>
      </c>
      <c r="V4565">
        <v>1000</v>
      </c>
      <c r="W4565">
        <v>587</v>
      </c>
      <c r="X4565">
        <v>0</v>
      </c>
      <c r="Y4565">
        <v>17725</v>
      </c>
      <c r="Z4565">
        <v>33</v>
      </c>
      <c r="AA4565">
        <v>157</v>
      </c>
      <c r="AB4565" t="s">
        <v>22119</v>
      </c>
    </row>
    <row r="4566" spans="1:28" x14ac:dyDescent="0.3">
      <c r="A4566" s="4" t="s">
        <v>22124</v>
      </c>
      <c r="B4566" t="s">
        <v>67</v>
      </c>
      <c r="C4566" t="s">
        <v>68</v>
      </c>
      <c r="D4566" t="s">
        <v>58</v>
      </c>
      <c r="E4566">
        <v>2012</v>
      </c>
      <c r="F4566">
        <v>14</v>
      </c>
      <c r="G4566" t="s">
        <v>22122</v>
      </c>
      <c r="H4566" t="s">
        <v>22126</v>
      </c>
      <c r="I4566" s="4" t="s">
        <v>24161</v>
      </c>
      <c r="J4566" s="4" t="s">
        <v>24161</v>
      </c>
      <c r="K4566">
        <v>6.2</v>
      </c>
      <c r="L4566" t="s">
        <v>24161</v>
      </c>
      <c r="M4566" t="s">
        <v>24161</v>
      </c>
      <c r="N4566" t="s">
        <v>22120</v>
      </c>
      <c r="O4566">
        <v>0</v>
      </c>
      <c r="P4566" t="s">
        <v>22123</v>
      </c>
      <c r="Q4566">
        <v>134</v>
      </c>
      <c r="R4566" t="s">
        <v>22121</v>
      </c>
      <c r="S4566">
        <v>93</v>
      </c>
      <c r="T4566" t="s">
        <v>22125</v>
      </c>
      <c r="U4566">
        <v>37</v>
      </c>
      <c r="V4566">
        <v>14</v>
      </c>
      <c r="W4566">
        <v>315</v>
      </c>
      <c r="X4566">
        <v>1</v>
      </c>
      <c r="Y4566">
        <v>292</v>
      </c>
      <c r="Z4566">
        <v>1</v>
      </c>
      <c r="AA4566">
        <v>3</v>
      </c>
      <c r="AB4566" t="s">
        <v>22127</v>
      </c>
    </row>
    <row r="4567" spans="1:28" x14ac:dyDescent="0.3">
      <c r="A4567" s="4" t="s">
        <v>22128</v>
      </c>
      <c r="B4567" t="s">
        <v>67</v>
      </c>
      <c r="C4567" t="s">
        <v>68</v>
      </c>
      <c r="D4567" t="s">
        <v>58</v>
      </c>
      <c r="E4567">
        <v>1973</v>
      </c>
      <c r="F4567">
        <v>112</v>
      </c>
      <c r="G4567" t="s">
        <v>5510</v>
      </c>
      <c r="H4567" t="s">
        <v>22130</v>
      </c>
      <c r="I4567" s="4">
        <v>777000</v>
      </c>
      <c r="J4567" s="4">
        <v>115000000</v>
      </c>
      <c r="K4567">
        <v>7.5</v>
      </c>
      <c r="L4567">
        <v>2.35</v>
      </c>
      <c r="M4567" t="s">
        <v>122</v>
      </c>
      <c r="N4567" t="s">
        <v>1454</v>
      </c>
      <c r="O4567">
        <v>0</v>
      </c>
      <c r="P4567" t="s">
        <v>418</v>
      </c>
      <c r="Q4567">
        <v>11000</v>
      </c>
      <c r="R4567" t="s">
        <v>876</v>
      </c>
      <c r="S4567">
        <v>2000</v>
      </c>
      <c r="T4567" t="s">
        <v>22129</v>
      </c>
      <c r="U4567">
        <v>425</v>
      </c>
      <c r="V4567">
        <v>0</v>
      </c>
      <c r="W4567">
        <v>14954</v>
      </c>
      <c r="X4567">
        <v>1</v>
      </c>
      <c r="Y4567">
        <v>63839</v>
      </c>
      <c r="Z4567">
        <v>100</v>
      </c>
      <c r="AA4567">
        <v>238</v>
      </c>
      <c r="AB4567" t="s">
        <v>22131</v>
      </c>
    </row>
    <row r="4568" spans="1:28" x14ac:dyDescent="0.3">
      <c r="A4568" s="4" t="s">
        <v>22134</v>
      </c>
      <c r="B4568" t="s">
        <v>67</v>
      </c>
      <c r="C4568" t="s">
        <v>68</v>
      </c>
      <c r="D4568" t="s">
        <v>58</v>
      </c>
      <c r="E4568">
        <v>2006</v>
      </c>
      <c r="F4568">
        <v>75</v>
      </c>
      <c r="G4568" t="s">
        <v>20218</v>
      </c>
      <c r="H4568" t="s">
        <v>22136</v>
      </c>
      <c r="I4568" s="4">
        <v>750000</v>
      </c>
      <c r="J4568" s="4" t="s">
        <v>24161</v>
      </c>
      <c r="K4568">
        <v>7.7</v>
      </c>
      <c r="L4568">
        <v>1.78</v>
      </c>
      <c r="M4568" t="s">
        <v>24161</v>
      </c>
      <c r="N4568" t="s">
        <v>20955</v>
      </c>
      <c r="O4568">
        <v>21</v>
      </c>
      <c r="P4568" t="s">
        <v>22133</v>
      </c>
      <c r="Q4568">
        <v>25</v>
      </c>
      <c r="R4568" t="s">
        <v>22132</v>
      </c>
      <c r="S4568">
        <v>0</v>
      </c>
      <c r="T4568" t="s">
        <v>22135</v>
      </c>
      <c r="U4568">
        <v>0</v>
      </c>
      <c r="V4568">
        <v>274</v>
      </c>
      <c r="W4568">
        <v>25</v>
      </c>
      <c r="X4568">
        <v>0</v>
      </c>
      <c r="Y4568">
        <v>1477</v>
      </c>
      <c r="Z4568">
        <v>21</v>
      </c>
      <c r="AA4568">
        <v>24</v>
      </c>
      <c r="AB4568" t="s">
        <v>22137</v>
      </c>
    </row>
    <row r="4569" spans="1:28" x14ac:dyDescent="0.3">
      <c r="A4569" s="4" t="s">
        <v>22140</v>
      </c>
      <c r="B4569" t="s">
        <v>67</v>
      </c>
      <c r="C4569" t="s">
        <v>68</v>
      </c>
      <c r="D4569" t="s">
        <v>58</v>
      </c>
      <c r="E4569">
        <v>2007</v>
      </c>
      <c r="F4569">
        <v>86</v>
      </c>
      <c r="G4569" t="s">
        <v>22139</v>
      </c>
      <c r="H4569" t="s">
        <v>22141</v>
      </c>
      <c r="I4569" s="4">
        <v>750000</v>
      </c>
      <c r="J4569" s="4">
        <v>5518918</v>
      </c>
      <c r="K4569">
        <v>6.9</v>
      </c>
      <c r="L4569">
        <v>1.85</v>
      </c>
      <c r="M4569" t="s">
        <v>612</v>
      </c>
      <c r="N4569" t="s">
        <v>22138</v>
      </c>
      <c r="O4569">
        <v>8</v>
      </c>
      <c r="P4569" t="s">
        <v>4804</v>
      </c>
      <c r="Q4569">
        <v>2000</v>
      </c>
      <c r="R4569" t="s">
        <v>16051</v>
      </c>
      <c r="S4569">
        <v>424</v>
      </c>
      <c r="T4569" t="s">
        <v>12161</v>
      </c>
      <c r="U4569">
        <v>357</v>
      </c>
      <c r="V4569">
        <v>307</v>
      </c>
      <c r="W4569">
        <v>3071</v>
      </c>
      <c r="X4569">
        <v>0</v>
      </c>
      <c r="Y4569">
        <v>12160</v>
      </c>
      <c r="Z4569">
        <v>82</v>
      </c>
      <c r="AA4569">
        <v>73</v>
      </c>
      <c r="AB4569" t="s">
        <v>22142</v>
      </c>
    </row>
    <row r="4570" spans="1:28" x14ac:dyDescent="0.3">
      <c r="A4570" s="4" t="s">
        <v>22143</v>
      </c>
      <c r="B4570" t="s">
        <v>67</v>
      </c>
      <c r="C4570" t="s">
        <v>68</v>
      </c>
      <c r="D4570" t="s">
        <v>58</v>
      </c>
      <c r="E4570">
        <v>2012</v>
      </c>
      <c r="F4570">
        <v>86</v>
      </c>
      <c r="G4570" t="s">
        <v>1437</v>
      </c>
      <c r="H4570" t="s">
        <v>22144</v>
      </c>
      <c r="I4570" s="4">
        <v>750000</v>
      </c>
      <c r="J4570" s="4">
        <v>4007792</v>
      </c>
      <c r="K4570">
        <v>7</v>
      </c>
      <c r="L4570">
        <v>2.35</v>
      </c>
      <c r="M4570" t="s">
        <v>612</v>
      </c>
      <c r="N4570" t="s">
        <v>260</v>
      </c>
      <c r="O4570">
        <v>365</v>
      </c>
      <c r="P4570" t="s">
        <v>5210</v>
      </c>
      <c r="Q4570">
        <v>934</v>
      </c>
      <c r="R4570" t="s">
        <v>10670</v>
      </c>
      <c r="S4570">
        <v>830</v>
      </c>
      <c r="T4570" t="s">
        <v>445</v>
      </c>
      <c r="U4570">
        <v>522</v>
      </c>
      <c r="V4570">
        <v>31000</v>
      </c>
      <c r="W4570">
        <v>2714</v>
      </c>
      <c r="X4570">
        <v>0</v>
      </c>
      <c r="Y4570">
        <v>101287</v>
      </c>
      <c r="Z4570">
        <v>271</v>
      </c>
      <c r="AA4570">
        <v>260</v>
      </c>
      <c r="AB4570" t="s">
        <v>22145</v>
      </c>
    </row>
    <row r="4571" spans="1:28" x14ac:dyDescent="0.3">
      <c r="A4571" s="4" t="s">
        <v>22147</v>
      </c>
      <c r="B4571" t="s">
        <v>67</v>
      </c>
      <c r="C4571" t="s">
        <v>68</v>
      </c>
      <c r="D4571" t="s">
        <v>58</v>
      </c>
      <c r="E4571">
        <v>2011</v>
      </c>
      <c r="F4571">
        <v>89</v>
      </c>
      <c r="G4571" t="s">
        <v>17465</v>
      </c>
      <c r="H4571" t="s">
        <v>22149</v>
      </c>
      <c r="I4571" s="4" t="s">
        <v>24161</v>
      </c>
      <c r="J4571" s="4">
        <v>7705974</v>
      </c>
      <c r="K4571">
        <v>7.5</v>
      </c>
      <c r="L4571">
        <v>1.85</v>
      </c>
      <c r="M4571" t="s">
        <v>612</v>
      </c>
      <c r="N4571" t="s">
        <v>19735</v>
      </c>
      <c r="O4571">
        <v>15</v>
      </c>
      <c r="P4571" t="s">
        <v>22146</v>
      </c>
      <c r="Q4571">
        <v>312</v>
      </c>
      <c r="R4571" t="s">
        <v>2223</v>
      </c>
      <c r="S4571">
        <v>135</v>
      </c>
      <c r="T4571" t="s">
        <v>22148</v>
      </c>
      <c r="U4571">
        <v>95</v>
      </c>
      <c r="V4571">
        <v>614</v>
      </c>
      <c r="W4571">
        <v>548</v>
      </c>
      <c r="X4571">
        <v>1</v>
      </c>
      <c r="Y4571">
        <v>3543</v>
      </c>
      <c r="Z4571">
        <v>5</v>
      </c>
      <c r="AA4571">
        <v>8</v>
      </c>
      <c r="AB4571" t="s">
        <v>22150</v>
      </c>
    </row>
    <row r="4572" spans="1:28" x14ac:dyDescent="0.3">
      <c r="A4572" s="4" t="s">
        <v>22152</v>
      </c>
      <c r="B4572" t="s">
        <v>67</v>
      </c>
      <c r="C4572" t="s">
        <v>86</v>
      </c>
      <c r="D4572" t="s">
        <v>58</v>
      </c>
      <c r="E4572">
        <v>2011</v>
      </c>
      <c r="F4572">
        <v>95</v>
      </c>
      <c r="G4572" t="s">
        <v>6786</v>
      </c>
      <c r="H4572" t="s">
        <v>22153</v>
      </c>
      <c r="I4572" s="4">
        <v>500000</v>
      </c>
      <c r="J4572" s="4">
        <v>26297</v>
      </c>
      <c r="K4572">
        <v>6.3</v>
      </c>
      <c r="L4572">
        <v>2.35</v>
      </c>
      <c r="M4572" t="s">
        <v>4835</v>
      </c>
      <c r="N4572" t="s">
        <v>22151</v>
      </c>
      <c r="O4572">
        <v>214</v>
      </c>
      <c r="P4572" t="s">
        <v>16462</v>
      </c>
      <c r="Q4572">
        <v>513</v>
      </c>
      <c r="R4572" t="s">
        <v>10486</v>
      </c>
      <c r="S4572">
        <v>257</v>
      </c>
      <c r="T4572" t="s">
        <v>3532</v>
      </c>
      <c r="U4572">
        <v>246</v>
      </c>
      <c r="V4572">
        <v>0</v>
      </c>
      <c r="W4572">
        <v>1269</v>
      </c>
      <c r="X4572">
        <v>0</v>
      </c>
      <c r="Y4572">
        <v>25750</v>
      </c>
      <c r="Z4572">
        <v>255</v>
      </c>
      <c r="AA4572">
        <v>209</v>
      </c>
      <c r="AB4572" t="s">
        <v>22154</v>
      </c>
    </row>
    <row r="4573" spans="1:28" x14ac:dyDescent="0.3">
      <c r="A4573" s="4" t="s">
        <v>22156</v>
      </c>
      <c r="B4573" t="s">
        <v>67</v>
      </c>
      <c r="C4573" t="s">
        <v>68</v>
      </c>
      <c r="D4573" t="s">
        <v>58</v>
      </c>
      <c r="E4573">
        <v>2011</v>
      </c>
      <c r="F4573">
        <v>101</v>
      </c>
      <c r="G4573" t="s">
        <v>23</v>
      </c>
      <c r="H4573" t="s">
        <v>22158</v>
      </c>
      <c r="I4573" s="4">
        <v>750000</v>
      </c>
      <c r="J4573" s="4">
        <v>77501</v>
      </c>
      <c r="K4573">
        <v>5.5</v>
      </c>
      <c r="L4573">
        <v>2.35</v>
      </c>
      <c r="M4573" t="s">
        <v>612</v>
      </c>
      <c r="N4573" t="s">
        <v>21708</v>
      </c>
      <c r="O4573">
        <v>243</v>
      </c>
      <c r="P4573" t="s">
        <v>21709</v>
      </c>
      <c r="Q4573">
        <v>969</v>
      </c>
      <c r="R4573" t="s">
        <v>22155</v>
      </c>
      <c r="S4573">
        <v>128</v>
      </c>
      <c r="T4573" t="s">
        <v>22157</v>
      </c>
      <c r="U4573">
        <v>74</v>
      </c>
      <c r="V4573">
        <v>0</v>
      </c>
      <c r="W4573">
        <v>1252</v>
      </c>
      <c r="X4573">
        <v>0</v>
      </c>
      <c r="Y4573">
        <v>27260</v>
      </c>
      <c r="Z4573">
        <v>292</v>
      </c>
      <c r="AA4573">
        <v>247</v>
      </c>
      <c r="AB4573" t="s">
        <v>22159</v>
      </c>
    </row>
    <row r="4574" spans="1:28" x14ac:dyDescent="0.3">
      <c r="A4574" s="4" t="s">
        <v>22161</v>
      </c>
      <c r="B4574" t="s">
        <v>9778</v>
      </c>
      <c r="C4574" t="s">
        <v>7085</v>
      </c>
      <c r="D4574" t="s">
        <v>58</v>
      </c>
      <c r="E4574">
        <v>1970</v>
      </c>
      <c r="F4574">
        <v>106</v>
      </c>
      <c r="G4574" t="s">
        <v>19</v>
      </c>
      <c r="H4574" t="s">
        <v>22163</v>
      </c>
      <c r="I4574" s="4">
        <v>750000</v>
      </c>
      <c r="J4574" s="4" t="s">
        <v>24161</v>
      </c>
      <c r="K4574">
        <v>8.1</v>
      </c>
      <c r="L4574">
        <v>1.66</v>
      </c>
      <c r="M4574" t="s">
        <v>612</v>
      </c>
      <c r="N4574" t="s">
        <v>9535</v>
      </c>
      <c r="O4574">
        <v>973</v>
      </c>
      <c r="P4574" t="s">
        <v>15472</v>
      </c>
      <c r="Q4574">
        <v>319</v>
      </c>
      <c r="R4574" t="s">
        <v>22160</v>
      </c>
      <c r="S4574">
        <v>90</v>
      </c>
      <c r="T4574" t="s">
        <v>22162</v>
      </c>
      <c r="U4574">
        <v>48</v>
      </c>
      <c r="V4574">
        <v>0</v>
      </c>
      <c r="W4574">
        <v>500</v>
      </c>
      <c r="X4574">
        <v>1</v>
      </c>
      <c r="Y4574">
        <v>17813</v>
      </c>
      <c r="Z4574">
        <v>120</v>
      </c>
      <c r="AA4574">
        <v>101</v>
      </c>
      <c r="AB4574" t="s">
        <v>22164</v>
      </c>
    </row>
    <row r="4575" spans="1:28" x14ac:dyDescent="0.3">
      <c r="A4575" s="4" t="s">
        <v>22167</v>
      </c>
      <c r="B4575" t="s">
        <v>67</v>
      </c>
      <c r="C4575" t="s">
        <v>68</v>
      </c>
      <c r="D4575" t="s">
        <v>58</v>
      </c>
      <c r="E4575">
        <v>2002</v>
      </c>
      <c r="F4575">
        <v>88</v>
      </c>
      <c r="G4575" t="s">
        <v>19</v>
      </c>
      <c r="H4575" t="s">
        <v>22169</v>
      </c>
      <c r="I4575" s="4">
        <v>750000</v>
      </c>
      <c r="J4575" s="4">
        <v>47329</v>
      </c>
      <c r="K4575">
        <v>6.6</v>
      </c>
      <c r="L4575">
        <v>1.78</v>
      </c>
      <c r="M4575" t="s">
        <v>612</v>
      </c>
      <c r="N4575" t="s">
        <v>2410</v>
      </c>
      <c r="O4575">
        <v>168</v>
      </c>
      <c r="P4575" t="s">
        <v>22166</v>
      </c>
      <c r="Q4575">
        <v>108</v>
      </c>
      <c r="R4575" t="s">
        <v>22165</v>
      </c>
      <c r="S4575">
        <v>72</v>
      </c>
      <c r="T4575" t="s">
        <v>22168</v>
      </c>
      <c r="U4575">
        <v>21</v>
      </c>
      <c r="V4575">
        <v>163</v>
      </c>
      <c r="W4575">
        <v>243</v>
      </c>
      <c r="X4575">
        <v>0</v>
      </c>
      <c r="Y4575">
        <v>1661</v>
      </c>
      <c r="Z4575">
        <v>31</v>
      </c>
      <c r="AA4575">
        <v>31</v>
      </c>
      <c r="AB4575" t="s">
        <v>22170</v>
      </c>
    </row>
    <row r="4576" spans="1:28" x14ac:dyDescent="0.3">
      <c r="A4576" s="4" t="s">
        <v>22173</v>
      </c>
      <c r="B4576" t="s">
        <v>67</v>
      </c>
      <c r="C4576" t="s">
        <v>86</v>
      </c>
      <c r="D4576" t="s">
        <v>58</v>
      </c>
      <c r="E4576">
        <v>2008</v>
      </c>
      <c r="F4576">
        <v>99</v>
      </c>
      <c r="G4576" t="s">
        <v>6644</v>
      </c>
      <c r="H4576" t="s">
        <v>22174</v>
      </c>
      <c r="I4576" s="4">
        <v>900000</v>
      </c>
      <c r="J4576" s="4">
        <v>18378</v>
      </c>
      <c r="K4576">
        <v>5.2</v>
      </c>
      <c r="L4576">
        <v>1.85</v>
      </c>
      <c r="M4576" t="s">
        <v>612</v>
      </c>
      <c r="N4576" t="s">
        <v>22171</v>
      </c>
      <c r="O4576">
        <v>4</v>
      </c>
      <c r="P4576" t="s">
        <v>13902</v>
      </c>
      <c r="Q4576">
        <v>1000</v>
      </c>
      <c r="R4576" t="s">
        <v>22172</v>
      </c>
      <c r="S4576">
        <v>233</v>
      </c>
      <c r="T4576" t="s">
        <v>10280</v>
      </c>
      <c r="U4576">
        <v>201</v>
      </c>
      <c r="V4576">
        <v>0</v>
      </c>
      <c r="W4576">
        <v>1558</v>
      </c>
      <c r="X4576">
        <v>0</v>
      </c>
      <c r="Y4576">
        <v>9376</v>
      </c>
      <c r="Z4576">
        <v>114</v>
      </c>
      <c r="AA4576">
        <v>74</v>
      </c>
      <c r="AB4576" t="s">
        <v>22175</v>
      </c>
    </row>
    <row r="4577" spans="1:28" x14ac:dyDescent="0.3">
      <c r="A4577" s="4" t="s">
        <v>22176</v>
      </c>
      <c r="B4577" t="s">
        <v>67</v>
      </c>
      <c r="C4577" t="s">
        <v>68</v>
      </c>
      <c r="D4577" t="s">
        <v>58</v>
      </c>
      <c r="E4577">
        <v>2006</v>
      </c>
      <c r="F4577">
        <v>90</v>
      </c>
      <c r="G4577" t="s">
        <v>23</v>
      </c>
      <c r="H4577" t="s">
        <v>22178</v>
      </c>
      <c r="I4577" s="4">
        <v>750000</v>
      </c>
      <c r="J4577" s="4" t="s">
        <v>24161</v>
      </c>
      <c r="K4577">
        <v>5.6</v>
      </c>
      <c r="L4577">
        <v>2.35</v>
      </c>
      <c r="M4577" t="s">
        <v>612</v>
      </c>
      <c r="N4577" t="s">
        <v>8189</v>
      </c>
      <c r="O4577">
        <v>129</v>
      </c>
      <c r="P4577" t="s">
        <v>5698</v>
      </c>
      <c r="Q4577">
        <v>935</v>
      </c>
      <c r="R4577" t="s">
        <v>20727</v>
      </c>
      <c r="S4577">
        <v>611</v>
      </c>
      <c r="T4577" t="s">
        <v>22177</v>
      </c>
      <c r="U4577">
        <v>280</v>
      </c>
      <c r="V4577">
        <v>2000</v>
      </c>
      <c r="W4577">
        <v>2170</v>
      </c>
      <c r="X4577">
        <v>1</v>
      </c>
      <c r="Y4577">
        <v>25951</v>
      </c>
      <c r="Z4577">
        <v>233</v>
      </c>
      <c r="AA4577">
        <v>129</v>
      </c>
      <c r="AB4577" t="s">
        <v>22179</v>
      </c>
    </row>
    <row r="4578" spans="1:28" x14ac:dyDescent="0.3">
      <c r="A4578" s="4" t="s">
        <v>22182</v>
      </c>
      <c r="B4578" t="s">
        <v>67</v>
      </c>
      <c r="C4578" t="s">
        <v>68</v>
      </c>
      <c r="D4578" t="s">
        <v>58</v>
      </c>
      <c r="E4578">
        <v>2009</v>
      </c>
      <c r="F4578">
        <v>95</v>
      </c>
      <c r="G4578" t="s">
        <v>23</v>
      </c>
      <c r="H4578" t="s">
        <v>22184</v>
      </c>
      <c r="I4578" s="4">
        <v>750000</v>
      </c>
      <c r="J4578" s="4" t="s">
        <v>24161</v>
      </c>
      <c r="K4578">
        <v>3.1</v>
      </c>
      <c r="L4578">
        <v>1.85</v>
      </c>
      <c r="M4578" t="s">
        <v>612</v>
      </c>
      <c r="N4578" t="s">
        <v>22180</v>
      </c>
      <c r="O4578">
        <v>3</v>
      </c>
      <c r="P4578" t="s">
        <v>14136</v>
      </c>
      <c r="Q4578">
        <v>717</v>
      </c>
      <c r="R4578" t="s">
        <v>22181</v>
      </c>
      <c r="S4578">
        <v>134</v>
      </c>
      <c r="T4578" t="s">
        <v>22183</v>
      </c>
      <c r="U4578">
        <v>118</v>
      </c>
      <c r="V4578">
        <v>128</v>
      </c>
      <c r="W4578">
        <v>1117</v>
      </c>
      <c r="X4578">
        <v>0</v>
      </c>
      <c r="Y4578">
        <v>851</v>
      </c>
      <c r="Z4578">
        <v>8</v>
      </c>
      <c r="AA4578">
        <v>30</v>
      </c>
      <c r="AB4578" t="s">
        <v>22185</v>
      </c>
    </row>
    <row r="4579" spans="1:28" x14ac:dyDescent="0.3">
      <c r="A4579" s="4" t="s">
        <v>22187</v>
      </c>
      <c r="B4579" t="s">
        <v>67</v>
      </c>
      <c r="C4579" t="s">
        <v>68</v>
      </c>
      <c r="D4579" t="s">
        <v>24160</v>
      </c>
      <c r="E4579">
        <v>1952</v>
      </c>
      <c r="F4579">
        <v>85</v>
      </c>
      <c r="G4579" t="s">
        <v>22186</v>
      </c>
      <c r="H4579" t="s">
        <v>22189</v>
      </c>
      <c r="I4579" s="4">
        <v>750000</v>
      </c>
      <c r="J4579" s="4" t="s">
        <v>24161</v>
      </c>
      <c r="K4579">
        <v>8.1</v>
      </c>
      <c r="L4579">
        <v>1.37</v>
      </c>
      <c r="M4579" t="s">
        <v>122</v>
      </c>
      <c r="N4579" t="s">
        <v>17185</v>
      </c>
      <c r="O4579">
        <v>160</v>
      </c>
      <c r="P4579" t="s">
        <v>17722</v>
      </c>
      <c r="Q4579">
        <v>998</v>
      </c>
      <c r="R4579" t="s">
        <v>18785</v>
      </c>
      <c r="S4579">
        <v>575</v>
      </c>
      <c r="T4579" t="s">
        <v>22188</v>
      </c>
      <c r="U4579">
        <v>433</v>
      </c>
      <c r="V4579">
        <v>3000</v>
      </c>
      <c r="W4579">
        <v>2496</v>
      </c>
      <c r="X4579">
        <v>0</v>
      </c>
      <c r="Y4579">
        <v>80193</v>
      </c>
      <c r="Z4579">
        <v>153</v>
      </c>
      <c r="AA4579">
        <v>333</v>
      </c>
      <c r="AB4579" t="s">
        <v>22190</v>
      </c>
    </row>
    <row r="4580" spans="1:28" x14ac:dyDescent="0.3">
      <c r="A4580" s="4" t="s">
        <v>22194</v>
      </c>
      <c r="B4580" t="s">
        <v>67</v>
      </c>
      <c r="C4580" t="s">
        <v>68</v>
      </c>
      <c r="D4580" t="s">
        <v>58</v>
      </c>
      <c r="E4580">
        <v>1994</v>
      </c>
      <c r="F4580">
        <v>170</v>
      </c>
      <c r="G4580" t="s">
        <v>22192</v>
      </c>
      <c r="H4580" t="s">
        <v>22196</v>
      </c>
      <c r="I4580" s="4">
        <v>700000</v>
      </c>
      <c r="J4580" s="4">
        <v>7830611</v>
      </c>
      <c r="K4580">
        <v>8.3000000000000007</v>
      </c>
      <c r="L4580">
        <v>1.33</v>
      </c>
      <c r="M4580" t="s">
        <v>69</v>
      </c>
      <c r="N4580" t="s">
        <v>16116</v>
      </c>
      <c r="O4580">
        <v>23</v>
      </c>
      <c r="P4580" t="s">
        <v>22193</v>
      </c>
      <c r="Q4580">
        <v>7</v>
      </c>
      <c r="R4580" t="s">
        <v>22191</v>
      </c>
      <c r="S4580">
        <v>6</v>
      </c>
      <c r="T4580" t="s">
        <v>22195</v>
      </c>
      <c r="U4580">
        <v>2</v>
      </c>
      <c r="V4580">
        <v>0</v>
      </c>
      <c r="W4580">
        <v>15</v>
      </c>
      <c r="X4580">
        <v>0</v>
      </c>
      <c r="Y4580">
        <v>18980</v>
      </c>
      <c r="Z4580">
        <v>53</v>
      </c>
      <c r="AA4580">
        <v>74</v>
      </c>
      <c r="AB4580" t="s">
        <v>22197</v>
      </c>
    </row>
    <row r="4581" spans="1:28" x14ac:dyDescent="0.3">
      <c r="A4581" s="4" t="s">
        <v>22201</v>
      </c>
      <c r="B4581" t="s">
        <v>67</v>
      </c>
      <c r="C4581" t="s">
        <v>68</v>
      </c>
      <c r="D4581" t="s">
        <v>58</v>
      </c>
      <c r="E4581">
        <v>2005</v>
      </c>
      <c r="F4581">
        <v>86</v>
      </c>
      <c r="G4581" t="s">
        <v>4078</v>
      </c>
      <c r="H4581" t="s">
        <v>22203</v>
      </c>
      <c r="I4581" s="4" t="s">
        <v>24161</v>
      </c>
      <c r="J4581" s="4">
        <v>3278611</v>
      </c>
      <c r="K4581">
        <v>7.1</v>
      </c>
      <c r="L4581">
        <v>1.33</v>
      </c>
      <c r="M4581" t="s">
        <v>69</v>
      </c>
      <c r="N4581" t="s">
        <v>22198</v>
      </c>
      <c r="O4581">
        <v>30</v>
      </c>
      <c r="P4581" t="s">
        <v>22200</v>
      </c>
      <c r="Q4581">
        <v>262</v>
      </c>
      <c r="R4581" t="s">
        <v>22199</v>
      </c>
      <c r="S4581">
        <v>23</v>
      </c>
      <c r="T4581" t="s">
        <v>22202</v>
      </c>
      <c r="U4581">
        <v>14</v>
      </c>
      <c r="V4581">
        <v>903</v>
      </c>
      <c r="W4581">
        <v>321</v>
      </c>
      <c r="X4581">
        <v>0</v>
      </c>
      <c r="Y4581">
        <v>2877</v>
      </c>
      <c r="Z4581">
        <v>49</v>
      </c>
      <c r="AA4581">
        <v>46</v>
      </c>
      <c r="AB4581" t="s">
        <v>22204</v>
      </c>
    </row>
    <row r="4582" spans="1:28" x14ac:dyDescent="0.3">
      <c r="A4582" s="4" t="s">
        <v>22205</v>
      </c>
      <c r="B4582" t="s">
        <v>67</v>
      </c>
      <c r="C4582" t="s">
        <v>68</v>
      </c>
      <c r="D4582" t="s">
        <v>58</v>
      </c>
      <c r="E4582">
        <v>2014</v>
      </c>
      <c r="F4582" t="s">
        <v>24161</v>
      </c>
      <c r="G4582" t="s">
        <v>61</v>
      </c>
      <c r="H4582" t="s">
        <v>22206</v>
      </c>
      <c r="I4582" s="4" t="s">
        <v>24161</v>
      </c>
      <c r="J4582" s="4" t="s">
        <v>24161</v>
      </c>
      <c r="K4582">
        <v>8.1</v>
      </c>
      <c r="L4582" t="s">
        <v>24161</v>
      </c>
      <c r="M4582" t="s">
        <v>24161</v>
      </c>
      <c r="N4582" t="s">
        <v>326</v>
      </c>
      <c r="O4582">
        <v>364</v>
      </c>
      <c r="P4582" t="s">
        <v>176</v>
      </c>
      <c r="Q4582">
        <v>22000</v>
      </c>
      <c r="R4582" t="s">
        <v>139</v>
      </c>
      <c r="S4582">
        <v>4000</v>
      </c>
      <c r="T4582" t="s">
        <v>1732</v>
      </c>
      <c r="U4582">
        <v>567</v>
      </c>
      <c r="V4582">
        <v>1000</v>
      </c>
      <c r="W4582">
        <v>26578</v>
      </c>
      <c r="X4582">
        <v>0</v>
      </c>
      <c r="Y4582">
        <v>3089</v>
      </c>
      <c r="Z4582">
        <v>4</v>
      </c>
      <c r="AA4582">
        <v>11</v>
      </c>
      <c r="AB4582" t="s">
        <v>22207</v>
      </c>
    </row>
    <row r="4583" spans="1:28" x14ac:dyDescent="0.3">
      <c r="A4583" s="4" t="s">
        <v>22208</v>
      </c>
      <c r="B4583" t="s">
        <v>67</v>
      </c>
      <c r="C4583" t="s">
        <v>68</v>
      </c>
      <c r="D4583" t="s">
        <v>58</v>
      </c>
      <c r="E4583">
        <v>2001</v>
      </c>
      <c r="F4583">
        <v>97</v>
      </c>
      <c r="G4583" t="s">
        <v>1954</v>
      </c>
      <c r="H4583" t="s">
        <v>22210</v>
      </c>
      <c r="I4583" s="4">
        <v>700000</v>
      </c>
      <c r="J4583" s="4">
        <v>1141829</v>
      </c>
      <c r="K4583">
        <v>7.2</v>
      </c>
      <c r="L4583">
        <v>1.85</v>
      </c>
      <c r="M4583" t="s">
        <v>6719</v>
      </c>
      <c r="N4583" t="s">
        <v>17841</v>
      </c>
      <c r="O4583">
        <v>52</v>
      </c>
      <c r="P4583" t="s">
        <v>2898</v>
      </c>
      <c r="Q4583">
        <v>80</v>
      </c>
      <c r="R4583" t="s">
        <v>5777</v>
      </c>
      <c r="S4583">
        <v>67</v>
      </c>
      <c r="T4583" t="s">
        <v>22209</v>
      </c>
      <c r="U4583">
        <v>36</v>
      </c>
      <c r="V4583">
        <v>420</v>
      </c>
      <c r="W4583">
        <v>209</v>
      </c>
      <c r="X4583">
        <v>1</v>
      </c>
      <c r="Y4583">
        <v>8509</v>
      </c>
      <c r="Z4583">
        <v>64</v>
      </c>
      <c r="AA4583">
        <v>109</v>
      </c>
      <c r="AB4583" t="s">
        <v>22211</v>
      </c>
    </row>
    <row r="4584" spans="1:28" x14ac:dyDescent="0.3">
      <c r="A4584" s="4" t="s">
        <v>22215</v>
      </c>
      <c r="B4584" t="s">
        <v>67</v>
      </c>
      <c r="C4584" t="s">
        <v>68</v>
      </c>
      <c r="D4584" t="s">
        <v>58</v>
      </c>
      <c r="E4584">
        <v>2014</v>
      </c>
      <c r="F4584">
        <v>104</v>
      </c>
      <c r="G4584" t="s">
        <v>1943</v>
      </c>
      <c r="H4584" t="s">
        <v>22217</v>
      </c>
      <c r="I4584" s="4">
        <v>1000000</v>
      </c>
      <c r="J4584" s="4" t="s">
        <v>24161</v>
      </c>
      <c r="K4584">
        <v>6.3</v>
      </c>
      <c r="L4584">
        <v>2.35</v>
      </c>
      <c r="M4584" t="s">
        <v>69</v>
      </c>
      <c r="N4584" t="s">
        <v>22212</v>
      </c>
      <c r="O4584">
        <v>0</v>
      </c>
      <c r="P4584" t="s">
        <v>22214</v>
      </c>
      <c r="Q4584">
        <v>601</v>
      </c>
      <c r="R4584" t="s">
        <v>22213</v>
      </c>
      <c r="S4584">
        <v>524</v>
      </c>
      <c r="T4584" t="s">
        <v>22216</v>
      </c>
      <c r="U4584">
        <v>195</v>
      </c>
      <c r="V4584">
        <v>523</v>
      </c>
      <c r="W4584">
        <v>1581</v>
      </c>
      <c r="X4584" t="s">
        <v>24161</v>
      </c>
      <c r="Y4584">
        <v>1354</v>
      </c>
      <c r="Z4584">
        <v>23</v>
      </c>
      <c r="AA4584">
        <v>17</v>
      </c>
      <c r="AB4584" t="s">
        <v>22218</v>
      </c>
    </row>
    <row r="4585" spans="1:28" x14ac:dyDescent="0.3">
      <c r="A4585" s="4" t="s">
        <v>22220</v>
      </c>
      <c r="B4585" t="s">
        <v>67</v>
      </c>
      <c r="C4585" t="s">
        <v>68</v>
      </c>
      <c r="D4585" t="s">
        <v>58</v>
      </c>
      <c r="E4585">
        <v>2009</v>
      </c>
      <c r="F4585">
        <v>88</v>
      </c>
      <c r="G4585" t="s">
        <v>7829</v>
      </c>
      <c r="H4585" t="s">
        <v>22221</v>
      </c>
      <c r="I4585" s="4" t="s">
        <v>24161</v>
      </c>
      <c r="J4585" s="4" t="s">
        <v>24161</v>
      </c>
      <c r="K4585">
        <v>4</v>
      </c>
      <c r="L4585" t="s">
        <v>24161</v>
      </c>
      <c r="M4585" t="s">
        <v>69</v>
      </c>
      <c r="N4585" t="s">
        <v>22219</v>
      </c>
      <c r="O4585">
        <v>0</v>
      </c>
      <c r="P4585" t="s">
        <v>7257</v>
      </c>
      <c r="Q4585">
        <v>618</v>
      </c>
      <c r="R4585" t="s">
        <v>17291</v>
      </c>
      <c r="S4585">
        <v>592</v>
      </c>
      <c r="T4585" t="s">
        <v>3955</v>
      </c>
      <c r="U4585">
        <v>311</v>
      </c>
      <c r="V4585">
        <v>303</v>
      </c>
      <c r="W4585">
        <v>2476</v>
      </c>
      <c r="X4585">
        <v>0</v>
      </c>
      <c r="Y4585">
        <v>551</v>
      </c>
      <c r="Z4585">
        <v>8</v>
      </c>
      <c r="AA4585">
        <v>10</v>
      </c>
      <c r="AB4585" t="s">
        <v>22222</v>
      </c>
    </row>
    <row r="4586" spans="1:28" x14ac:dyDescent="0.3">
      <c r="A4586" s="4" t="s">
        <v>22224</v>
      </c>
      <c r="B4586" t="s">
        <v>67</v>
      </c>
      <c r="C4586" t="s">
        <v>68</v>
      </c>
      <c r="D4586" t="s">
        <v>58</v>
      </c>
      <c r="E4586">
        <v>2006</v>
      </c>
      <c r="F4586">
        <v>106</v>
      </c>
      <c r="G4586" t="s">
        <v>19</v>
      </c>
      <c r="H4586" t="s">
        <v>22226</v>
      </c>
      <c r="I4586" s="4">
        <v>700000</v>
      </c>
      <c r="J4586" s="4">
        <v>2694973</v>
      </c>
      <c r="K4586">
        <v>7.2</v>
      </c>
      <c r="L4586">
        <v>1.85</v>
      </c>
      <c r="M4586" t="s">
        <v>612</v>
      </c>
      <c r="N4586" t="s">
        <v>22223</v>
      </c>
      <c r="O4586">
        <v>31</v>
      </c>
      <c r="P4586" t="s">
        <v>4222</v>
      </c>
      <c r="Q4586">
        <v>33000</v>
      </c>
      <c r="R4586" t="s">
        <v>4514</v>
      </c>
      <c r="S4586">
        <v>519</v>
      </c>
      <c r="T4586" t="s">
        <v>22225</v>
      </c>
      <c r="U4586">
        <v>71</v>
      </c>
      <c r="V4586">
        <v>0</v>
      </c>
      <c r="W4586">
        <v>33734</v>
      </c>
      <c r="X4586">
        <v>2</v>
      </c>
      <c r="Y4586">
        <v>70885</v>
      </c>
      <c r="Z4586">
        <v>208</v>
      </c>
      <c r="AA4586">
        <v>189</v>
      </c>
      <c r="AB4586" t="s">
        <v>22227</v>
      </c>
    </row>
    <row r="4587" spans="1:28" x14ac:dyDescent="0.3">
      <c r="A4587" s="4" t="s">
        <v>22230</v>
      </c>
      <c r="B4587" t="s">
        <v>67</v>
      </c>
      <c r="C4587" t="s">
        <v>68</v>
      </c>
      <c r="D4587" t="s">
        <v>58</v>
      </c>
      <c r="E4587">
        <v>1998</v>
      </c>
      <c r="F4587">
        <v>107</v>
      </c>
      <c r="G4587" t="s">
        <v>19</v>
      </c>
      <c r="H4587" t="s">
        <v>22232</v>
      </c>
      <c r="I4587" s="4">
        <v>700000</v>
      </c>
      <c r="J4587" s="4">
        <v>10508</v>
      </c>
      <c r="K4587">
        <v>6.5</v>
      </c>
      <c r="L4587" t="s">
        <v>24161</v>
      </c>
      <c r="M4587" t="s">
        <v>69</v>
      </c>
      <c r="N4587" t="s">
        <v>22228</v>
      </c>
      <c r="O4587">
        <v>0</v>
      </c>
      <c r="P4587" t="s">
        <v>4583</v>
      </c>
      <c r="Q4587">
        <v>752</v>
      </c>
      <c r="R4587" t="s">
        <v>22229</v>
      </c>
      <c r="S4587">
        <v>282</v>
      </c>
      <c r="T4587" t="s">
        <v>22231</v>
      </c>
      <c r="U4587">
        <v>236</v>
      </c>
      <c r="V4587">
        <v>102</v>
      </c>
      <c r="W4587">
        <v>1763</v>
      </c>
      <c r="X4587">
        <v>4</v>
      </c>
      <c r="Y4587">
        <v>103</v>
      </c>
      <c r="Z4587">
        <v>2</v>
      </c>
      <c r="AA4587">
        <v>6</v>
      </c>
      <c r="AB4587" t="s">
        <v>22233</v>
      </c>
    </row>
    <row r="4588" spans="1:28" x14ac:dyDescent="0.3">
      <c r="A4588" s="4" t="s">
        <v>22236</v>
      </c>
      <c r="B4588" t="s">
        <v>67</v>
      </c>
      <c r="C4588" t="s">
        <v>68</v>
      </c>
      <c r="D4588" t="s">
        <v>58</v>
      </c>
      <c r="E4588">
        <v>1997</v>
      </c>
      <c r="F4588">
        <v>84</v>
      </c>
      <c r="G4588" t="s">
        <v>10</v>
      </c>
      <c r="H4588" t="s">
        <v>22238</v>
      </c>
      <c r="I4588" s="4">
        <v>650000</v>
      </c>
      <c r="J4588" s="4">
        <v>2301777</v>
      </c>
      <c r="K4588">
        <v>6.5</v>
      </c>
      <c r="L4588" t="s">
        <v>24161</v>
      </c>
      <c r="M4588" t="s">
        <v>612</v>
      </c>
      <c r="N4588" t="s">
        <v>22234</v>
      </c>
      <c r="O4588">
        <v>21</v>
      </c>
      <c r="P4588" t="s">
        <v>4916</v>
      </c>
      <c r="Q4588">
        <v>465</v>
      </c>
      <c r="R4588" t="s">
        <v>22235</v>
      </c>
      <c r="S4588">
        <v>170</v>
      </c>
      <c r="T4588" t="s">
        <v>22237</v>
      </c>
      <c r="U4588">
        <v>48</v>
      </c>
      <c r="V4588">
        <v>161</v>
      </c>
      <c r="W4588">
        <v>714</v>
      </c>
      <c r="X4588">
        <v>2</v>
      </c>
      <c r="Y4588">
        <v>819</v>
      </c>
      <c r="Z4588">
        <v>25</v>
      </c>
      <c r="AA4588">
        <v>36</v>
      </c>
      <c r="AB4588" t="s">
        <v>22239</v>
      </c>
    </row>
    <row r="4589" spans="1:28" x14ac:dyDescent="0.3">
      <c r="A4589" s="4" t="s">
        <v>22242</v>
      </c>
      <c r="B4589" t="s">
        <v>67</v>
      </c>
      <c r="C4589" t="s">
        <v>68</v>
      </c>
      <c r="D4589" t="s">
        <v>58</v>
      </c>
      <c r="E4589">
        <v>2015</v>
      </c>
      <c r="F4589">
        <v>91</v>
      </c>
      <c r="G4589" t="s">
        <v>2144</v>
      </c>
      <c r="H4589" t="s">
        <v>22244</v>
      </c>
      <c r="I4589" s="4">
        <v>750000</v>
      </c>
      <c r="J4589" s="4" t="s">
        <v>24161</v>
      </c>
      <c r="K4589">
        <v>4.9000000000000004</v>
      </c>
      <c r="L4589">
        <v>2.35</v>
      </c>
      <c r="M4589" t="s">
        <v>24161</v>
      </c>
      <c r="N4589" t="s">
        <v>22240</v>
      </c>
      <c r="O4589">
        <v>0</v>
      </c>
      <c r="P4589" t="s">
        <v>8325</v>
      </c>
      <c r="Q4589">
        <v>696</v>
      </c>
      <c r="R4589" t="s">
        <v>22241</v>
      </c>
      <c r="S4589">
        <v>320</v>
      </c>
      <c r="T4589" t="s">
        <v>22243</v>
      </c>
      <c r="U4589">
        <v>137</v>
      </c>
      <c r="V4589">
        <v>158</v>
      </c>
      <c r="W4589">
        <v>1210</v>
      </c>
      <c r="X4589">
        <v>3</v>
      </c>
      <c r="Y4589">
        <v>514</v>
      </c>
      <c r="Z4589">
        <v>8</v>
      </c>
      <c r="AA4589">
        <v>1</v>
      </c>
      <c r="AB4589" t="s">
        <v>22245</v>
      </c>
    </row>
    <row r="4590" spans="1:28" x14ac:dyDescent="0.3">
      <c r="A4590" s="4" t="s">
        <v>22249</v>
      </c>
      <c r="B4590" t="s">
        <v>67</v>
      </c>
      <c r="C4590" t="s">
        <v>68</v>
      </c>
      <c r="D4590" t="s">
        <v>24160</v>
      </c>
      <c r="E4590">
        <v>2013</v>
      </c>
      <c r="F4590">
        <v>90</v>
      </c>
      <c r="G4590" t="s">
        <v>7400</v>
      </c>
      <c r="H4590" t="s">
        <v>22251</v>
      </c>
      <c r="I4590" s="4" t="s">
        <v>24161</v>
      </c>
      <c r="J4590" s="4">
        <v>169719</v>
      </c>
      <c r="K4590">
        <v>5.2</v>
      </c>
      <c r="L4590">
        <v>1.85</v>
      </c>
      <c r="M4590" t="s">
        <v>4835</v>
      </c>
      <c r="N4590" t="s">
        <v>22246</v>
      </c>
      <c r="O4590">
        <v>13</v>
      </c>
      <c r="P4590" t="s">
        <v>22248</v>
      </c>
      <c r="Q4590">
        <v>977</v>
      </c>
      <c r="R4590" t="s">
        <v>22247</v>
      </c>
      <c r="S4590">
        <v>511</v>
      </c>
      <c r="T4590" t="s">
        <v>22250</v>
      </c>
      <c r="U4590">
        <v>432</v>
      </c>
      <c r="V4590">
        <v>0</v>
      </c>
      <c r="W4590">
        <v>2483</v>
      </c>
      <c r="X4590">
        <v>0</v>
      </c>
      <c r="Y4590">
        <v>7384</v>
      </c>
      <c r="Z4590">
        <v>143</v>
      </c>
      <c r="AA4590">
        <v>79</v>
      </c>
      <c r="AB4590" t="s">
        <v>22252</v>
      </c>
    </row>
    <row r="4591" spans="1:28" x14ac:dyDescent="0.3">
      <c r="A4591" s="4" t="s">
        <v>22254</v>
      </c>
      <c r="B4591" t="s">
        <v>67</v>
      </c>
      <c r="C4591" t="s">
        <v>86</v>
      </c>
      <c r="D4591" t="s">
        <v>58</v>
      </c>
      <c r="E4591">
        <v>2009</v>
      </c>
      <c r="F4591">
        <v>103</v>
      </c>
      <c r="G4591" t="s">
        <v>18</v>
      </c>
      <c r="H4591" t="s">
        <v>22255</v>
      </c>
      <c r="I4591" s="4">
        <v>400000</v>
      </c>
      <c r="J4591" s="4" t="s">
        <v>24161</v>
      </c>
      <c r="K4591">
        <v>7.4</v>
      </c>
      <c r="L4591" t="s">
        <v>24161</v>
      </c>
      <c r="M4591" t="s">
        <v>24161</v>
      </c>
      <c r="N4591" t="s">
        <v>22253</v>
      </c>
      <c r="O4591">
        <v>2</v>
      </c>
      <c r="P4591" t="s">
        <v>5509</v>
      </c>
      <c r="Q4591">
        <v>628</v>
      </c>
      <c r="R4591" t="s">
        <v>15328</v>
      </c>
      <c r="S4591">
        <v>474</v>
      </c>
      <c r="T4591" t="s">
        <v>2007</v>
      </c>
      <c r="U4591">
        <v>442</v>
      </c>
      <c r="V4591">
        <v>203</v>
      </c>
      <c r="W4591">
        <v>1683</v>
      </c>
      <c r="X4591">
        <v>0</v>
      </c>
      <c r="Y4591">
        <v>474</v>
      </c>
      <c r="Z4591">
        <v>21</v>
      </c>
      <c r="AA4591">
        <v>8</v>
      </c>
      <c r="AB4591" t="s">
        <v>22256</v>
      </c>
    </row>
    <row r="4592" spans="1:28" x14ac:dyDescent="0.3">
      <c r="A4592" s="4" t="s">
        <v>22259</v>
      </c>
      <c r="B4592" t="s">
        <v>67</v>
      </c>
      <c r="C4592" t="s">
        <v>68</v>
      </c>
      <c r="D4592" t="s">
        <v>58</v>
      </c>
      <c r="E4592">
        <v>2014</v>
      </c>
      <c r="F4592">
        <v>71</v>
      </c>
      <c r="G4592" t="s">
        <v>18</v>
      </c>
      <c r="H4592" t="s">
        <v>22260</v>
      </c>
      <c r="I4592" s="4">
        <v>650000</v>
      </c>
      <c r="J4592" s="4" t="s">
        <v>24161</v>
      </c>
      <c r="K4592">
        <v>7.4</v>
      </c>
      <c r="L4592" t="s">
        <v>24161</v>
      </c>
      <c r="M4592" t="s">
        <v>24161</v>
      </c>
      <c r="N4592" t="s">
        <v>22257</v>
      </c>
      <c r="O4592">
        <v>0</v>
      </c>
      <c r="P4592" t="s">
        <v>1256</v>
      </c>
      <c r="Q4592">
        <v>1000</v>
      </c>
      <c r="R4592" t="s">
        <v>22258</v>
      </c>
      <c r="S4592">
        <v>338</v>
      </c>
      <c r="T4592" t="s">
        <v>18939</v>
      </c>
      <c r="U4592">
        <v>21</v>
      </c>
      <c r="V4592">
        <v>5</v>
      </c>
      <c r="W4592">
        <v>1359</v>
      </c>
      <c r="X4592">
        <v>1</v>
      </c>
      <c r="Y4592">
        <v>5</v>
      </c>
      <c r="Z4592">
        <v>1</v>
      </c>
      <c r="AA4592">
        <v>1</v>
      </c>
      <c r="AB4592" t="s">
        <v>22261</v>
      </c>
    </row>
    <row r="4593" spans="1:28" x14ac:dyDescent="0.3">
      <c r="A4593" s="4" t="s">
        <v>22264</v>
      </c>
      <c r="B4593" t="s">
        <v>67</v>
      </c>
      <c r="C4593" t="s">
        <v>68</v>
      </c>
      <c r="D4593" t="s">
        <v>58</v>
      </c>
      <c r="E4593">
        <v>2012</v>
      </c>
      <c r="F4593">
        <v>90</v>
      </c>
      <c r="G4593" t="s">
        <v>2681</v>
      </c>
      <c r="H4593" t="s">
        <v>22266</v>
      </c>
      <c r="I4593" s="4">
        <v>650000</v>
      </c>
      <c r="J4593" s="4" t="s">
        <v>24161</v>
      </c>
      <c r="K4593">
        <v>5.4</v>
      </c>
      <c r="L4593">
        <v>2.35</v>
      </c>
      <c r="M4593" t="s">
        <v>69</v>
      </c>
      <c r="N4593" t="s">
        <v>22262</v>
      </c>
      <c r="O4593">
        <v>4</v>
      </c>
      <c r="P4593" t="s">
        <v>1196</v>
      </c>
      <c r="Q4593">
        <v>523</v>
      </c>
      <c r="R4593" t="s">
        <v>22263</v>
      </c>
      <c r="S4593">
        <v>385</v>
      </c>
      <c r="T4593" t="s">
        <v>22265</v>
      </c>
      <c r="U4593">
        <v>258</v>
      </c>
      <c r="V4593">
        <v>1000</v>
      </c>
      <c r="W4593">
        <v>1553</v>
      </c>
      <c r="X4593">
        <v>0</v>
      </c>
      <c r="Y4593">
        <v>3699</v>
      </c>
      <c r="Z4593">
        <v>34</v>
      </c>
      <c r="AA4593">
        <v>27</v>
      </c>
      <c r="AB4593" t="s">
        <v>22267</v>
      </c>
    </row>
    <row r="4594" spans="1:28" x14ac:dyDescent="0.3">
      <c r="A4594" s="4" t="s">
        <v>22270</v>
      </c>
      <c r="B4594" t="s">
        <v>67</v>
      </c>
      <c r="C4594" t="s">
        <v>68</v>
      </c>
      <c r="D4594" t="s">
        <v>58</v>
      </c>
      <c r="E4594">
        <v>2013</v>
      </c>
      <c r="F4594">
        <v>67</v>
      </c>
      <c r="G4594" t="s">
        <v>4085</v>
      </c>
      <c r="H4594" t="s">
        <v>22271</v>
      </c>
      <c r="I4594" s="4">
        <v>625000</v>
      </c>
      <c r="J4594" s="4" t="s">
        <v>24161</v>
      </c>
      <c r="K4594">
        <v>3.9</v>
      </c>
      <c r="L4594" t="s">
        <v>24161</v>
      </c>
      <c r="M4594" t="s">
        <v>24161</v>
      </c>
      <c r="N4594" t="s">
        <v>22268</v>
      </c>
      <c r="O4594">
        <v>4</v>
      </c>
      <c r="P4594" t="s">
        <v>20815</v>
      </c>
      <c r="Q4594">
        <v>260000</v>
      </c>
      <c r="R4594" t="s">
        <v>22269</v>
      </c>
      <c r="S4594">
        <v>21000</v>
      </c>
      <c r="T4594" t="s">
        <v>3023</v>
      </c>
      <c r="U4594">
        <v>2000</v>
      </c>
      <c r="V4594">
        <v>0</v>
      </c>
      <c r="W4594">
        <v>283939</v>
      </c>
      <c r="X4594">
        <v>5</v>
      </c>
      <c r="Y4594">
        <v>344</v>
      </c>
      <c r="Z4594">
        <v>5</v>
      </c>
      <c r="AA4594">
        <v>5</v>
      </c>
      <c r="AB4594" t="s">
        <v>22272</v>
      </c>
    </row>
    <row r="4595" spans="1:28" x14ac:dyDescent="0.3">
      <c r="A4595" s="4" t="s">
        <v>22274</v>
      </c>
      <c r="B4595" t="s">
        <v>67</v>
      </c>
      <c r="C4595" t="s">
        <v>68</v>
      </c>
      <c r="D4595" t="s">
        <v>58</v>
      </c>
      <c r="E4595">
        <v>2015</v>
      </c>
      <c r="F4595">
        <v>94</v>
      </c>
      <c r="G4595" t="s">
        <v>2545</v>
      </c>
      <c r="H4595" t="s">
        <v>22275</v>
      </c>
      <c r="I4595" s="4">
        <v>700000</v>
      </c>
      <c r="J4595" s="4" t="s">
        <v>24161</v>
      </c>
      <c r="K4595">
        <v>5.3</v>
      </c>
      <c r="L4595" t="s">
        <v>24161</v>
      </c>
      <c r="M4595" t="s">
        <v>24161</v>
      </c>
      <c r="N4595" t="s">
        <v>22273</v>
      </c>
      <c r="O4595">
        <v>7</v>
      </c>
      <c r="P4595" t="s">
        <v>2242</v>
      </c>
      <c r="Q4595">
        <v>956</v>
      </c>
      <c r="R4595" t="s">
        <v>12555</v>
      </c>
      <c r="S4595">
        <v>945</v>
      </c>
      <c r="T4595" t="s">
        <v>2683</v>
      </c>
      <c r="U4595">
        <v>912</v>
      </c>
      <c r="V4595">
        <v>0</v>
      </c>
      <c r="W4595">
        <v>4767</v>
      </c>
      <c r="X4595">
        <v>2</v>
      </c>
      <c r="Y4595">
        <v>1432</v>
      </c>
      <c r="Z4595">
        <v>10</v>
      </c>
      <c r="AA4595">
        <v>19</v>
      </c>
      <c r="AB4595" t="s">
        <v>22276</v>
      </c>
    </row>
    <row r="4596" spans="1:28" x14ac:dyDescent="0.3">
      <c r="A4596" s="4" t="s">
        <v>22280</v>
      </c>
      <c r="B4596" t="s">
        <v>67</v>
      </c>
      <c r="C4596" t="s">
        <v>68</v>
      </c>
      <c r="D4596" t="s">
        <v>24160</v>
      </c>
      <c r="E4596">
        <v>1935</v>
      </c>
      <c r="F4596">
        <v>81</v>
      </c>
      <c r="G4596" t="s">
        <v>11226</v>
      </c>
      <c r="H4596" t="s">
        <v>22282</v>
      </c>
      <c r="I4596" s="4">
        <v>609000</v>
      </c>
      <c r="J4596" s="4">
        <v>3000000</v>
      </c>
      <c r="K4596">
        <v>7.8</v>
      </c>
      <c r="L4596">
        <v>1.37</v>
      </c>
      <c r="M4596" t="s">
        <v>6035</v>
      </c>
      <c r="N4596" t="s">
        <v>22277</v>
      </c>
      <c r="O4596">
        <v>10</v>
      </c>
      <c r="P4596" t="s">
        <v>22279</v>
      </c>
      <c r="Q4596">
        <v>610</v>
      </c>
      <c r="R4596" t="s">
        <v>22278</v>
      </c>
      <c r="S4596">
        <v>172</v>
      </c>
      <c r="T4596" t="s">
        <v>22281</v>
      </c>
      <c r="U4596">
        <v>23</v>
      </c>
      <c r="V4596">
        <v>1000</v>
      </c>
      <c r="W4596">
        <v>824</v>
      </c>
      <c r="X4596">
        <v>2</v>
      </c>
      <c r="Y4596">
        <v>13269</v>
      </c>
      <c r="Z4596">
        <v>66</v>
      </c>
      <c r="AA4596">
        <v>98</v>
      </c>
      <c r="AB4596" t="s">
        <v>22283</v>
      </c>
    </row>
    <row r="4597" spans="1:28" x14ac:dyDescent="0.3">
      <c r="A4597" s="4" t="s">
        <v>22287</v>
      </c>
      <c r="B4597" t="s">
        <v>67</v>
      </c>
      <c r="C4597" t="s">
        <v>68</v>
      </c>
      <c r="D4597" t="s">
        <v>24160</v>
      </c>
      <c r="E4597">
        <v>1999</v>
      </c>
      <c r="F4597">
        <v>81</v>
      </c>
      <c r="G4597" t="s">
        <v>23</v>
      </c>
      <c r="H4597" t="s">
        <v>22289</v>
      </c>
      <c r="I4597" s="4">
        <v>60000</v>
      </c>
      <c r="J4597" s="4">
        <v>140530114</v>
      </c>
      <c r="K4597">
        <v>6.4</v>
      </c>
      <c r="L4597">
        <v>1.33</v>
      </c>
      <c r="M4597" t="s">
        <v>612</v>
      </c>
      <c r="N4597" t="s">
        <v>22284</v>
      </c>
      <c r="O4597">
        <v>19</v>
      </c>
      <c r="P4597" t="s">
        <v>22286</v>
      </c>
      <c r="Q4597">
        <v>170</v>
      </c>
      <c r="R4597" t="s">
        <v>22285</v>
      </c>
      <c r="S4597">
        <v>170</v>
      </c>
      <c r="T4597" t="s">
        <v>22288</v>
      </c>
      <c r="U4597">
        <v>39</v>
      </c>
      <c r="V4597">
        <v>0</v>
      </c>
      <c r="W4597">
        <v>399</v>
      </c>
      <c r="X4597">
        <v>0</v>
      </c>
      <c r="Y4597">
        <v>186786</v>
      </c>
      <c r="Z4597">
        <v>360</v>
      </c>
      <c r="AA4597">
        <v>3400</v>
      </c>
      <c r="AB4597" t="s">
        <v>22290</v>
      </c>
    </row>
    <row r="4598" spans="1:28" x14ac:dyDescent="0.3">
      <c r="A4598" s="4" t="s">
        <v>22295</v>
      </c>
      <c r="B4598" t="s">
        <v>67</v>
      </c>
      <c r="C4598" t="s">
        <v>68</v>
      </c>
      <c r="D4598" t="s">
        <v>58</v>
      </c>
      <c r="E4598">
        <v>1970</v>
      </c>
      <c r="F4598">
        <v>215</v>
      </c>
      <c r="G4598" t="s">
        <v>22293</v>
      </c>
      <c r="H4598" t="s">
        <v>22297</v>
      </c>
      <c r="I4598" s="4">
        <v>600000</v>
      </c>
      <c r="J4598" s="4">
        <v>13300000</v>
      </c>
      <c r="K4598">
        <v>8.1</v>
      </c>
      <c r="L4598">
        <v>2.2000000000000002</v>
      </c>
      <c r="M4598" t="s">
        <v>612</v>
      </c>
      <c r="N4598" t="s">
        <v>22291</v>
      </c>
      <c r="O4598">
        <v>14</v>
      </c>
      <c r="P4598" t="s">
        <v>22294</v>
      </c>
      <c r="Q4598">
        <v>262</v>
      </c>
      <c r="R4598" t="s">
        <v>22292</v>
      </c>
      <c r="S4598">
        <v>227</v>
      </c>
      <c r="T4598" t="s">
        <v>22296</v>
      </c>
      <c r="U4598">
        <v>136</v>
      </c>
      <c r="V4598">
        <v>0</v>
      </c>
      <c r="W4598">
        <v>778</v>
      </c>
      <c r="X4598">
        <v>0</v>
      </c>
      <c r="Y4598">
        <v>12631</v>
      </c>
      <c r="Z4598">
        <v>53</v>
      </c>
      <c r="AA4598">
        <v>63</v>
      </c>
      <c r="AB4598" t="s">
        <v>22298</v>
      </c>
    </row>
    <row r="4599" spans="1:28" x14ac:dyDescent="0.3">
      <c r="A4599" s="4" t="s">
        <v>22300</v>
      </c>
      <c r="B4599" t="s">
        <v>67</v>
      </c>
      <c r="C4599" t="s">
        <v>68</v>
      </c>
      <c r="D4599" t="s">
        <v>58</v>
      </c>
      <c r="E4599">
        <v>1977</v>
      </c>
      <c r="F4599">
        <v>83</v>
      </c>
      <c r="G4599" t="s">
        <v>10</v>
      </c>
      <c r="H4599" t="s">
        <v>22302</v>
      </c>
      <c r="I4599" s="4">
        <v>650000</v>
      </c>
      <c r="J4599" s="4" t="s">
        <v>24161</v>
      </c>
      <c r="K4599">
        <v>6.5</v>
      </c>
      <c r="L4599">
        <v>1.85</v>
      </c>
      <c r="M4599" t="s">
        <v>612</v>
      </c>
      <c r="N4599" t="s">
        <v>5249</v>
      </c>
      <c r="O4599">
        <v>644</v>
      </c>
      <c r="P4599" t="s">
        <v>5702</v>
      </c>
      <c r="Q4599">
        <v>119</v>
      </c>
      <c r="R4599" t="s">
        <v>22299</v>
      </c>
      <c r="S4599">
        <v>29</v>
      </c>
      <c r="T4599" t="s">
        <v>22301</v>
      </c>
      <c r="U4599">
        <v>11</v>
      </c>
      <c r="V4599">
        <v>0</v>
      </c>
      <c r="W4599">
        <v>190</v>
      </c>
      <c r="X4599">
        <v>0</v>
      </c>
      <c r="Y4599">
        <v>13915</v>
      </c>
      <c r="Z4599">
        <v>82</v>
      </c>
      <c r="AA4599">
        <v>109</v>
      </c>
      <c r="AB4599" t="s">
        <v>22303</v>
      </c>
    </row>
    <row r="4600" spans="1:28" x14ac:dyDescent="0.3">
      <c r="A4600" s="4" t="s">
        <v>22305</v>
      </c>
      <c r="B4600" t="s">
        <v>67</v>
      </c>
      <c r="C4600" t="s">
        <v>68</v>
      </c>
      <c r="D4600" t="s">
        <v>58</v>
      </c>
      <c r="E4600">
        <v>2000</v>
      </c>
      <c r="F4600">
        <v>106</v>
      </c>
      <c r="G4600" t="s">
        <v>15086</v>
      </c>
      <c r="H4600" t="s">
        <v>22307</v>
      </c>
      <c r="I4600" s="4">
        <v>600000</v>
      </c>
      <c r="J4600" s="4">
        <v>171988</v>
      </c>
      <c r="K4600">
        <v>5.6</v>
      </c>
      <c r="L4600">
        <v>1.85</v>
      </c>
      <c r="M4600" t="s">
        <v>69</v>
      </c>
      <c r="N4600" t="s">
        <v>19940</v>
      </c>
      <c r="O4600">
        <v>16</v>
      </c>
      <c r="P4600" t="s">
        <v>1344</v>
      </c>
      <c r="Q4600">
        <v>602</v>
      </c>
      <c r="R4600" t="s">
        <v>22304</v>
      </c>
      <c r="S4600">
        <v>266</v>
      </c>
      <c r="T4600" t="s">
        <v>22306</v>
      </c>
      <c r="U4600">
        <v>254</v>
      </c>
      <c r="V4600">
        <v>12</v>
      </c>
      <c r="W4600">
        <v>1281</v>
      </c>
      <c r="X4600">
        <v>1</v>
      </c>
      <c r="Y4600">
        <v>448</v>
      </c>
      <c r="Z4600">
        <v>15</v>
      </c>
      <c r="AA4600">
        <v>16</v>
      </c>
      <c r="AB4600" t="s">
        <v>22308</v>
      </c>
    </row>
    <row r="4601" spans="1:28" x14ac:dyDescent="0.3">
      <c r="A4601" s="4" t="s">
        <v>22312</v>
      </c>
      <c r="B4601" t="s">
        <v>67</v>
      </c>
      <c r="C4601" t="s">
        <v>68</v>
      </c>
      <c r="D4601" t="s">
        <v>58</v>
      </c>
      <c r="E4601">
        <v>2007</v>
      </c>
      <c r="F4601">
        <v>103</v>
      </c>
      <c r="G4601" t="s">
        <v>878</v>
      </c>
      <c r="H4601" t="s">
        <v>24161</v>
      </c>
      <c r="I4601" s="4">
        <v>600000</v>
      </c>
      <c r="J4601" s="4">
        <v>23616</v>
      </c>
      <c r="K4601">
        <v>5.6</v>
      </c>
      <c r="L4601">
        <v>1.78</v>
      </c>
      <c r="M4601" t="s">
        <v>69</v>
      </c>
      <c r="N4601" t="s">
        <v>22309</v>
      </c>
      <c r="O4601">
        <v>0</v>
      </c>
      <c r="P4601" t="s">
        <v>22311</v>
      </c>
      <c r="Q4601">
        <v>23</v>
      </c>
      <c r="R4601" t="s">
        <v>22310</v>
      </c>
      <c r="S4601">
        <v>20</v>
      </c>
      <c r="T4601" t="s">
        <v>22313</v>
      </c>
      <c r="U4601">
        <v>20</v>
      </c>
      <c r="V4601">
        <v>11</v>
      </c>
      <c r="W4601">
        <v>85</v>
      </c>
      <c r="X4601">
        <v>4</v>
      </c>
      <c r="Y4601">
        <v>94</v>
      </c>
      <c r="Z4601" t="s">
        <v>24161</v>
      </c>
      <c r="AA4601">
        <v>4</v>
      </c>
      <c r="AB4601" t="s">
        <v>22314</v>
      </c>
    </row>
    <row r="4602" spans="1:28" x14ac:dyDescent="0.3">
      <c r="A4602" s="4" t="s">
        <v>22316</v>
      </c>
      <c r="B4602" t="s">
        <v>67</v>
      </c>
      <c r="C4602" t="s">
        <v>68</v>
      </c>
      <c r="D4602" t="s">
        <v>58</v>
      </c>
      <c r="E4602">
        <v>1998</v>
      </c>
      <c r="F4602">
        <v>90</v>
      </c>
      <c r="G4602" t="s">
        <v>19</v>
      </c>
      <c r="H4602" t="s">
        <v>22318</v>
      </c>
      <c r="I4602" s="4">
        <v>600000</v>
      </c>
      <c r="J4602" s="4">
        <v>13493</v>
      </c>
      <c r="K4602">
        <v>6.6</v>
      </c>
      <c r="L4602">
        <v>1.85</v>
      </c>
      <c r="M4602" t="s">
        <v>612</v>
      </c>
      <c r="N4602" t="s">
        <v>22315</v>
      </c>
      <c r="O4602">
        <v>4</v>
      </c>
      <c r="P4602" t="s">
        <v>2297</v>
      </c>
      <c r="Q4602">
        <v>919</v>
      </c>
      <c r="R4602" t="s">
        <v>10574</v>
      </c>
      <c r="S4602">
        <v>711</v>
      </c>
      <c r="T4602" t="s">
        <v>22317</v>
      </c>
      <c r="U4602">
        <v>218</v>
      </c>
      <c r="V4602">
        <v>51</v>
      </c>
      <c r="W4602">
        <v>2288</v>
      </c>
      <c r="X4602">
        <v>0</v>
      </c>
      <c r="Y4602">
        <v>531</v>
      </c>
      <c r="Z4602">
        <v>18</v>
      </c>
      <c r="AA4602">
        <v>19</v>
      </c>
      <c r="AB4602" t="s">
        <v>22319</v>
      </c>
    </row>
    <row r="4603" spans="1:28" x14ac:dyDescent="0.3">
      <c r="A4603" s="4" t="s">
        <v>22322</v>
      </c>
      <c r="B4603" t="s">
        <v>67</v>
      </c>
      <c r="C4603" t="s">
        <v>68</v>
      </c>
      <c r="D4603" t="s">
        <v>58</v>
      </c>
      <c r="E4603">
        <v>2013</v>
      </c>
      <c r="F4603">
        <v>88</v>
      </c>
      <c r="G4603" t="s">
        <v>1954</v>
      </c>
      <c r="H4603" t="s">
        <v>24161</v>
      </c>
      <c r="I4603" s="4" t="s">
        <v>24161</v>
      </c>
      <c r="J4603" s="4">
        <v>79043</v>
      </c>
      <c r="K4603">
        <v>6.3</v>
      </c>
      <c r="L4603" t="s">
        <v>24161</v>
      </c>
      <c r="M4603" t="s">
        <v>4835</v>
      </c>
      <c r="N4603" t="s">
        <v>22320</v>
      </c>
      <c r="O4603">
        <v>12</v>
      </c>
      <c r="P4603" t="s">
        <v>9625</v>
      </c>
      <c r="Q4603">
        <v>601</v>
      </c>
      <c r="R4603" t="s">
        <v>22321</v>
      </c>
      <c r="S4603">
        <v>371</v>
      </c>
      <c r="T4603" t="s">
        <v>22323</v>
      </c>
      <c r="U4603">
        <v>359</v>
      </c>
      <c r="V4603">
        <v>358</v>
      </c>
      <c r="W4603">
        <v>2241</v>
      </c>
      <c r="X4603">
        <v>0</v>
      </c>
      <c r="Y4603">
        <v>85</v>
      </c>
      <c r="Z4603" t="s">
        <v>24161</v>
      </c>
      <c r="AA4603" t="s">
        <v>24161</v>
      </c>
      <c r="AB4603" t="s">
        <v>22324</v>
      </c>
    </row>
    <row r="4604" spans="1:28" x14ac:dyDescent="0.3">
      <c r="A4604" s="4" t="s">
        <v>22328</v>
      </c>
      <c r="B4604" t="s">
        <v>1486</v>
      </c>
      <c r="C4604" t="s">
        <v>86</v>
      </c>
      <c r="D4604" t="s">
        <v>58</v>
      </c>
      <c r="E4604">
        <v>2015</v>
      </c>
      <c r="F4604">
        <v>105</v>
      </c>
      <c r="G4604" t="s">
        <v>18</v>
      </c>
      <c r="H4604" t="s">
        <v>24161</v>
      </c>
      <c r="I4604" s="4">
        <v>400000</v>
      </c>
      <c r="J4604" s="4" t="s">
        <v>24161</v>
      </c>
      <c r="K4604">
        <v>7.7</v>
      </c>
      <c r="L4604" t="s">
        <v>24161</v>
      </c>
      <c r="M4604" t="s">
        <v>24161</v>
      </c>
      <c r="N4604" t="s">
        <v>22325</v>
      </c>
      <c r="O4604">
        <v>0</v>
      </c>
      <c r="P4604" t="s">
        <v>22327</v>
      </c>
      <c r="Q4604">
        <v>0</v>
      </c>
      <c r="R4604" t="s">
        <v>22326</v>
      </c>
      <c r="S4604">
        <v>0</v>
      </c>
      <c r="T4604" t="s">
        <v>22329</v>
      </c>
      <c r="U4604">
        <v>0</v>
      </c>
      <c r="V4604">
        <v>34</v>
      </c>
      <c r="W4604">
        <v>0</v>
      </c>
      <c r="X4604">
        <v>3</v>
      </c>
      <c r="Y4604">
        <v>74</v>
      </c>
      <c r="Z4604">
        <v>22</v>
      </c>
      <c r="AA4604">
        <v>2</v>
      </c>
      <c r="AB4604" t="s">
        <v>22330</v>
      </c>
    </row>
    <row r="4605" spans="1:28" x14ac:dyDescent="0.3">
      <c r="A4605" s="4" t="s">
        <v>22334</v>
      </c>
      <c r="B4605" t="s">
        <v>67</v>
      </c>
      <c r="C4605" t="s">
        <v>68</v>
      </c>
      <c r="D4605" t="s">
        <v>58</v>
      </c>
      <c r="E4605">
        <v>2002</v>
      </c>
      <c r="F4605">
        <v>115</v>
      </c>
      <c r="G4605" t="s">
        <v>18</v>
      </c>
      <c r="H4605" t="s">
        <v>22336</v>
      </c>
      <c r="I4605" s="4">
        <v>750000</v>
      </c>
      <c r="J4605" s="4" t="s">
        <v>24161</v>
      </c>
      <c r="K4605">
        <v>7</v>
      </c>
      <c r="L4605" t="s">
        <v>24161</v>
      </c>
      <c r="M4605" t="s">
        <v>24161</v>
      </c>
      <c r="N4605" t="s">
        <v>22331</v>
      </c>
      <c r="O4605">
        <v>3</v>
      </c>
      <c r="P4605" t="s">
        <v>22333</v>
      </c>
      <c r="Q4605">
        <v>0</v>
      </c>
      <c r="R4605" t="s">
        <v>22332</v>
      </c>
      <c r="S4605">
        <v>0</v>
      </c>
      <c r="T4605" t="s">
        <v>22335</v>
      </c>
      <c r="U4605">
        <v>0</v>
      </c>
      <c r="V4605">
        <v>32</v>
      </c>
      <c r="W4605">
        <v>0</v>
      </c>
      <c r="X4605">
        <v>0</v>
      </c>
      <c r="Y4605">
        <v>204</v>
      </c>
      <c r="Z4605">
        <v>15</v>
      </c>
      <c r="AA4605">
        <v>13</v>
      </c>
      <c r="AB4605" t="s">
        <v>22337</v>
      </c>
    </row>
    <row r="4606" spans="1:28" x14ac:dyDescent="0.3">
      <c r="A4606" s="4" t="s">
        <v>22339</v>
      </c>
      <c r="B4606" t="s">
        <v>67</v>
      </c>
      <c r="C4606" t="s">
        <v>68</v>
      </c>
      <c r="D4606" t="s">
        <v>58</v>
      </c>
      <c r="E4606">
        <v>2014</v>
      </c>
      <c r="F4606">
        <v>90</v>
      </c>
      <c r="G4606" t="s">
        <v>949</v>
      </c>
      <c r="H4606" t="s">
        <v>22341</v>
      </c>
      <c r="I4606" s="4">
        <v>600000</v>
      </c>
      <c r="J4606" s="4" t="s">
        <v>24161</v>
      </c>
      <c r="K4606">
        <v>8</v>
      </c>
      <c r="L4606" t="s">
        <v>24161</v>
      </c>
      <c r="M4606" t="s">
        <v>69</v>
      </c>
      <c r="N4606" t="s">
        <v>22338</v>
      </c>
      <c r="O4606">
        <v>0</v>
      </c>
      <c r="P4606" t="s">
        <v>531</v>
      </c>
      <c r="Q4606">
        <v>595</v>
      </c>
      <c r="R4606" t="s">
        <v>15516</v>
      </c>
      <c r="S4606">
        <v>412</v>
      </c>
      <c r="T4606" t="s">
        <v>22340</v>
      </c>
      <c r="U4606">
        <v>271</v>
      </c>
      <c r="V4606">
        <v>9</v>
      </c>
      <c r="W4606">
        <v>1754</v>
      </c>
      <c r="X4606">
        <v>0</v>
      </c>
      <c r="Y4606">
        <v>6</v>
      </c>
      <c r="Z4606" t="s">
        <v>24161</v>
      </c>
      <c r="AA4606">
        <v>1</v>
      </c>
      <c r="AB4606" t="s">
        <v>22342</v>
      </c>
    </row>
    <row r="4607" spans="1:28" x14ac:dyDescent="0.3">
      <c r="A4607" s="4" t="s">
        <v>22345</v>
      </c>
      <c r="B4607" t="s">
        <v>1486</v>
      </c>
      <c r="C4607" t="s">
        <v>1487</v>
      </c>
      <c r="D4607" t="s">
        <v>58</v>
      </c>
      <c r="E4607">
        <v>2016</v>
      </c>
      <c r="F4607">
        <v>102</v>
      </c>
      <c r="G4607" t="s">
        <v>2545</v>
      </c>
      <c r="H4607" t="s">
        <v>22347</v>
      </c>
      <c r="I4607" s="4" t="s">
        <v>24161</v>
      </c>
      <c r="J4607" s="4" t="s">
        <v>24161</v>
      </c>
      <c r="K4607">
        <v>7.2</v>
      </c>
      <c r="L4607" t="s">
        <v>24161</v>
      </c>
      <c r="M4607" t="s">
        <v>24161</v>
      </c>
      <c r="N4607" t="s">
        <v>22343</v>
      </c>
      <c r="O4607">
        <v>12</v>
      </c>
      <c r="P4607" t="s">
        <v>6894</v>
      </c>
      <c r="Q4607">
        <v>541</v>
      </c>
      <c r="R4607" t="s">
        <v>22344</v>
      </c>
      <c r="S4607">
        <v>8</v>
      </c>
      <c r="T4607" t="s">
        <v>22346</v>
      </c>
      <c r="U4607">
        <v>2</v>
      </c>
      <c r="V4607">
        <v>36</v>
      </c>
      <c r="W4607">
        <v>553</v>
      </c>
      <c r="X4607">
        <v>2</v>
      </c>
      <c r="Y4607">
        <v>389</v>
      </c>
      <c r="Z4607">
        <v>18</v>
      </c>
      <c r="AA4607">
        <v>1</v>
      </c>
      <c r="AB4607" t="s">
        <v>22348</v>
      </c>
    </row>
    <row r="4608" spans="1:28" x14ac:dyDescent="0.3">
      <c r="A4608" s="4" t="s">
        <v>22350</v>
      </c>
      <c r="B4608" t="s">
        <v>67</v>
      </c>
      <c r="C4608" t="s">
        <v>68</v>
      </c>
      <c r="D4608" t="s">
        <v>58</v>
      </c>
      <c r="E4608">
        <v>2013</v>
      </c>
      <c r="F4608">
        <v>98</v>
      </c>
      <c r="G4608" t="s">
        <v>8</v>
      </c>
      <c r="H4608" t="s">
        <v>24161</v>
      </c>
      <c r="I4608" s="4">
        <v>600000</v>
      </c>
      <c r="J4608" s="4" t="s">
        <v>24161</v>
      </c>
      <c r="K4608">
        <v>4.5</v>
      </c>
      <c r="L4608" t="s">
        <v>24161</v>
      </c>
      <c r="M4608" t="s">
        <v>24161</v>
      </c>
      <c r="N4608" t="s">
        <v>22349</v>
      </c>
      <c r="O4608">
        <v>5</v>
      </c>
      <c r="P4608" t="s">
        <v>9274</v>
      </c>
      <c r="Q4608">
        <v>587</v>
      </c>
      <c r="R4608" t="s">
        <v>2796</v>
      </c>
      <c r="S4608">
        <v>448</v>
      </c>
      <c r="T4608" t="s">
        <v>22351</v>
      </c>
      <c r="U4608">
        <v>233</v>
      </c>
      <c r="V4608">
        <v>128</v>
      </c>
      <c r="W4608">
        <v>1707</v>
      </c>
      <c r="X4608">
        <v>0</v>
      </c>
      <c r="Y4608">
        <v>719</v>
      </c>
      <c r="Z4608">
        <v>8</v>
      </c>
      <c r="AA4608">
        <v>9</v>
      </c>
      <c r="AB4608" t="s">
        <v>22352</v>
      </c>
    </row>
    <row r="4609" spans="1:28" x14ac:dyDescent="0.3">
      <c r="A4609" s="4" t="s">
        <v>22355</v>
      </c>
      <c r="B4609" t="s">
        <v>67</v>
      </c>
      <c r="C4609" t="s">
        <v>86</v>
      </c>
      <c r="D4609" t="s">
        <v>24160</v>
      </c>
      <c r="E4609">
        <v>1964</v>
      </c>
      <c r="F4609">
        <v>87</v>
      </c>
      <c r="G4609" t="s">
        <v>5926</v>
      </c>
      <c r="H4609" t="s">
        <v>22357</v>
      </c>
      <c r="I4609" s="4">
        <v>560000</v>
      </c>
      <c r="J4609" s="4">
        <v>515005</v>
      </c>
      <c r="K4609">
        <v>7.7</v>
      </c>
      <c r="L4609">
        <v>1.75</v>
      </c>
      <c r="M4609" t="s">
        <v>6035</v>
      </c>
      <c r="N4609" t="s">
        <v>4868</v>
      </c>
      <c r="O4609">
        <v>44</v>
      </c>
      <c r="P4609" t="s">
        <v>22354</v>
      </c>
      <c r="Q4609">
        <v>785</v>
      </c>
      <c r="R4609" t="s">
        <v>22353</v>
      </c>
      <c r="S4609">
        <v>725</v>
      </c>
      <c r="T4609" t="s">
        <v>22356</v>
      </c>
      <c r="U4609">
        <v>704</v>
      </c>
      <c r="V4609">
        <v>0</v>
      </c>
      <c r="W4609">
        <v>2538</v>
      </c>
      <c r="X4609">
        <v>1</v>
      </c>
      <c r="Y4609">
        <v>31429</v>
      </c>
      <c r="Z4609">
        <v>105</v>
      </c>
      <c r="AA4609">
        <v>219</v>
      </c>
      <c r="AB4609" t="s">
        <v>22358</v>
      </c>
    </row>
    <row r="4610" spans="1:28" x14ac:dyDescent="0.3">
      <c r="A4610" s="4" t="s">
        <v>22360</v>
      </c>
      <c r="B4610" t="s">
        <v>67</v>
      </c>
      <c r="C4610" t="s">
        <v>68</v>
      </c>
      <c r="D4610" t="s">
        <v>58</v>
      </c>
      <c r="E4610">
        <v>2011</v>
      </c>
      <c r="F4610">
        <v>80</v>
      </c>
      <c r="G4610" t="s">
        <v>18</v>
      </c>
      <c r="H4610" t="s">
        <v>22361</v>
      </c>
      <c r="I4610" s="4">
        <v>560000</v>
      </c>
      <c r="J4610" s="4">
        <v>2245</v>
      </c>
      <c r="K4610">
        <v>7.2</v>
      </c>
      <c r="L4610" t="s">
        <v>24161</v>
      </c>
      <c r="M4610" t="s">
        <v>24161</v>
      </c>
      <c r="N4610" t="s">
        <v>22359</v>
      </c>
      <c r="O4610">
        <v>6</v>
      </c>
      <c r="P4610" t="s">
        <v>24161</v>
      </c>
      <c r="Q4610" t="s">
        <v>24161</v>
      </c>
      <c r="R4610" t="s">
        <v>24161</v>
      </c>
      <c r="S4610" t="s">
        <v>24161</v>
      </c>
      <c r="T4610" t="s">
        <v>24161</v>
      </c>
      <c r="U4610" t="s">
        <v>24161</v>
      </c>
      <c r="V4610">
        <v>88</v>
      </c>
      <c r="W4610">
        <v>0</v>
      </c>
      <c r="X4610">
        <v>0</v>
      </c>
      <c r="Y4610">
        <v>57</v>
      </c>
      <c r="Z4610">
        <v>3</v>
      </c>
      <c r="AA4610">
        <v>2</v>
      </c>
      <c r="AB4610" t="s">
        <v>22362</v>
      </c>
    </row>
    <row r="4611" spans="1:28" x14ac:dyDescent="0.3">
      <c r="A4611" s="4" t="s">
        <v>22364</v>
      </c>
      <c r="B4611" t="s">
        <v>67</v>
      </c>
      <c r="C4611" t="s">
        <v>68</v>
      </c>
      <c r="D4611" t="s">
        <v>58</v>
      </c>
      <c r="E4611">
        <v>1983</v>
      </c>
      <c r="F4611">
        <v>88</v>
      </c>
      <c r="G4611" t="s">
        <v>241</v>
      </c>
      <c r="H4611" t="s">
        <v>22365</v>
      </c>
      <c r="I4611" s="4">
        <v>550000</v>
      </c>
      <c r="J4611" s="4" t="s">
        <v>24161</v>
      </c>
      <c r="K4611">
        <v>6.1</v>
      </c>
      <c r="L4611" t="s">
        <v>24161</v>
      </c>
      <c r="M4611" t="s">
        <v>612</v>
      </c>
      <c r="N4611" t="s">
        <v>22363</v>
      </c>
      <c r="O4611">
        <v>11</v>
      </c>
      <c r="P4611" t="s">
        <v>1753</v>
      </c>
      <c r="Q4611">
        <v>2000</v>
      </c>
      <c r="R4611" t="s">
        <v>6375</v>
      </c>
      <c r="S4611">
        <v>433</v>
      </c>
      <c r="T4611" t="s">
        <v>17041</v>
      </c>
      <c r="U4611">
        <v>221</v>
      </c>
      <c r="V4611">
        <v>7</v>
      </c>
      <c r="W4611">
        <v>2996</v>
      </c>
      <c r="X4611">
        <v>1</v>
      </c>
      <c r="Y4611">
        <v>487</v>
      </c>
      <c r="Z4611">
        <v>4</v>
      </c>
      <c r="AA4611">
        <v>9</v>
      </c>
      <c r="AB4611" t="s">
        <v>22366</v>
      </c>
    </row>
    <row r="4612" spans="1:28" x14ac:dyDescent="0.3">
      <c r="A4612" s="4" t="s">
        <v>22370</v>
      </c>
      <c r="B4612" t="s">
        <v>22373</v>
      </c>
      <c r="C4612" t="s">
        <v>22374</v>
      </c>
      <c r="D4612" t="s">
        <v>58</v>
      </c>
      <c r="E4612">
        <v>2015</v>
      </c>
      <c r="F4612">
        <v>83</v>
      </c>
      <c r="G4612" t="s">
        <v>10</v>
      </c>
      <c r="H4612" t="s">
        <v>24161</v>
      </c>
      <c r="I4612" s="4">
        <v>500000</v>
      </c>
      <c r="J4612" s="4" t="s">
        <v>24161</v>
      </c>
      <c r="K4612">
        <v>6.4</v>
      </c>
      <c r="L4612">
        <v>2.35</v>
      </c>
      <c r="M4612" t="s">
        <v>24161</v>
      </c>
      <c r="N4612" t="s">
        <v>22367</v>
      </c>
      <c r="O4612">
        <v>0</v>
      </c>
      <c r="P4612" t="s">
        <v>22369</v>
      </c>
      <c r="Q4612">
        <v>0</v>
      </c>
      <c r="R4612" t="s">
        <v>22368</v>
      </c>
      <c r="S4612">
        <v>0</v>
      </c>
      <c r="T4612" t="s">
        <v>22371</v>
      </c>
      <c r="U4612">
        <v>0</v>
      </c>
      <c r="V4612">
        <v>18</v>
      </c>
      <c r="W4612">
        <v>0</v>
      </c>
      <c r="X4612">
        <v>6</v>
      </c>
      <c r="Y4612">
        <v>86</v>
      </c>
      <c r="Z4612">
        <v>2</v>
      </c>
      <c r="AA4612">
        <v>2</v>
      </c>
      <c r="AB4612" t="s">
        <v>22372</v>
      </c>
    </row>
    <row r="4613" spans="1:28" x14ac:dyDescent="0.3">
      <c r="A4613" s="4" t="s">
        <v>22377</v>
      </c>
      <c r="B4613" t="s">
        <v>67</v>
      </c>
      <c r="C4613" t="s">
        <v>68</v>
      </c>
      <c r="D4613" t="s">
        <v>58</v>
      </c>
      <c r="E4613">
        <v>2008</v>
      </c>
      <c r="F4613">
        <v>122</v>
      </c>
      <c r="G4613" t="s">
        <v>241</v>
      </c>
      <c r="H4613" t="s">
        <v>22379</v>
      </c>
      <c r="I4613" s="4">
        <v>500000</v>
      </c>
      <c r="J4613" s="4">
        <v>33451479</v>
      </c>
      <c r="K4613">
        <v>6.5</v>
      </c>
      <c r="L4613">
        <v>1.85</v>
      </c>
      <c r="M4613" t="s">
        <v>122</v>
      </c>
      <c r="N4613" t="s">
        <v>18190</v>
      </c>
      <c r="O4613">
        <v>589</v>
      </c>
      <c r="P4613" t="s">
        <v>22376</v>
      </c>
      <c r="Q4613">
        <v>848</v>
      </c>
      <c r="R4613" t="s">
        <v>22375</v>
      </c>
      <c r="S4613">
        <v>153</v>
      </c>
      <c r="T4613" t="s">
        <v>22378</v>
      </c>
      <c r="U4613">
        <v>150</v>
      </c>
      <c r="V4613">
        <v>0</v>
      </c>
      <c r="W4613">
        <v>1164</v>
      </c>
      <c r="X4613">
        <v>0</v>
      </c>
      <c r="Y4613">
        <v>17068</v>
      </c>
      <c r="Z4613">
        <v>50</v>
      </c>
      <c r="AA4613">
        <v>215</v>
      </c>
      <c r="AB4613" t="s">
        <v>22380</v>
      </c>
    </row>
    <row r="4614" spans="1:28" x14ac:dyDescent="0.3">
      <c r="A4614" s="4" t="s">
        <v>22385</v>
      </c>
      <c r="B4614" t="s">
        <v>5611</v>
      </c>
      <c r="C4614" t="s">
        <v>5612</v>
      </c>
      <c r="D4614" t="s">
        <v>58</v>
      </c>
      <c r="E4614">
        <v>2013</v>
      </c>
      <c r="F4614">
        <v>115</v>
      </c>
      <c r="G4614" t="s">
        <v>22383</v>
      </c>
      <c r="H4614" t="s">
        <v>22387</v>
      </c>
      <c r="I4614" s="4">
        <v>550000</v>
      </c>
      <c r="J4614" s="4" t="s">
        <v>24161</v>
      </c>
      <c r="K4614">
        <v>7</v>
      </c>
      <c r="L4614">
        <v>1.85</v>
      </c>
      <c r="M4614" t="s">
        <v>24161</v>
      </c>
      <c r="N4614" t="s">
        <v>22381</v>
      </c>
      <c r="O4614">
        <v>95</v>
      </c>
      <c r="P4614" t="s">
        <v>22384</v>
      </c>
      <c r="Q4614">
        <v>0</v>
      </c>
      <c r="R4614" t="s">
        <v>22382</v>
      </c>
      <c r="S4614">
        <v>0</v>
      </c>
      <c r="T4614" t="s">
        <v>22386</v>
      </c>
      <c r="U4614">
        <v>0</v>
      </c>
      <c r="V4614">
        <v>126</v>
      </c>
      <c r="W4614">
        <v>0</v>
      </c>
      <c r="X4614">
        <v>1</v>
      </c>
      <c r="Y4614">
        <v>113</v>
      </c>
      <c r="Z4614">
        <v>19</v>
      </c>
      <c r="AA4614">
        <v>3</v>
      </c>
      <c r="AB4614" t="s">
        <v>22388</v>
      </c>
    </row>
    <row r="4615" spans="1:28" x14ac:dyDescent="0.3">
      <c r="A4615" s="4" t="s">
        <v>22393</v>
      </c>
      <c r="B4615" t="s">
        <v>67</v>
      </c>
      <c r="C4615" t="s">
        <v>68</v>
      </c>
      <c r="D4615" t="s">
        <v>58</v>
      </c>
      <c r="E4615">
        <v>1974</v>
      </c>
      <c r="F4615">
        <v>86</v>
      </c>
      <c r="G4615" t="s">
        <v>22391</v>
      </c>
      <c r="H4615" t="s">
        <v>22395</v>
      </c>
      <c r="I4615" s="4">
        <v>500000</v>
      </c>
      <c r="J4615" s="4">
        <v>39552600</v>
      </c>
      <c r="K4615">
        <v>6.1</v>
      </c>
      <c r="L4615">
        <v>1.85</v>
      </c>
      <c r="M4615" t="s">
        <v>304</v>
      </c>
      <c r="N4615" t="s">
        <v>22389</v>
      </c>
      <c r="O4615">
        <v>24</v>
      </c>
      <c r="P4615" t="s">
        <v>22392</v>
      </c>
      <c r="Q4615">
        <v>407</v>
      </c>
      <c r="R4615" t="s">
        <v>22390</v>
      </c>
      <c r="S4615">
        <v>189</v>
      </c>
      <c r="T4615" t="s">
        <v>22394</v>
      </c>
      <c r="U4615">
        <v>142</v>
      </c>
      <c r="V4615">
        <v>816</v>
      </c>
      <c r="W4615">
        <v>1090</v>
      </c>
      <c r="X4615">
        <v>0</v>
      </c>
      <c r="Y4615">
        <v>3411</v>
      </c>
      <c r="Z4615">
        <v>5</v>
      </c>
      <c r="AA4615">
        <v>36</v>
      </c>
      <c r="AB4615" t="s">
        <v>22396</v>
      </c>
    </row>
    <row r="4616" spans="1:28" x14ac:dyDescent="0.3">
      <c r="A4616" s="4" t="s">
        <v>22400</v>
      </c>
      <c r="B4616" t="s">
        <v>67</v>
      </c>
      <c r="C4616" t="s">
        <v>68</v>
      </c>
      <c r="D4616" t="s">
        <v>58</v>
      </c>
      <c r="E4616">
        <v>2003</v>
      </c>
      <c r="F4616">
        <v>79</v>
      </c>
      <c r="G4616" t="s">
        <v>22398</v>
      </c>
      <c r="H4616" t="s">
        <v>22402</v>
      </c>
      <c r="I4616" s="4">
        <v>500000</v>
      </c>
      <c r="J4616" s="4">
        <v>30500882</v>
      </c>
      <c r="K4616">
        <v>5.7</v>
      </c>
      <c r="L4616">
        <v>1.85</v>
      </c>
      <c r="M4616" t="s">
        <v>612</v>
      </c>
      <c r="N4616" t="s">
        <v>20077</v>
      </c>
      <c r="O4616">
        <v>9</v>
      </c>
      <c r="P4616" t="s">
        <v>22399</v>
      </c>
      <c r="Q4616">
        <v>48</v>
      </c>
      <c r="R4616" t="s">
        <v>22397</v>
      </c>
      <c r="S4616">
        <v>10</v>
      </c>
      <c r="T4616" t="s">
        <v>22401</v>
      </c>
      <c r="U4616">
        <v>7</v>
      </c>
      <c r="V4616">
        <v>0</v>
      </c>
      <c r="W4616">
        <v>67</v>
      </c>
      <c r="X4616">
        <v>1</v>
      </c>
      <c r="Y4616">
        <v>42256</v>
      </c>
      <c r="Z4616">
        <v>235</v>
      </c>
      <c r="AA4616">
        <v>916</v>
      </c>
      <c r="AB4616" t="s">
        <v>22403</v>
      </c>
    </row>
    <row r="4617" spans="1:28" x14ac:dyDescent="0.3">
      <c r="A4617" s="4" t="s">
        <v>22404</v>
      </c>
      <c r="B4617" t="s">
        <v>67</v>
      </c>
      <c r="C4617" t="s">
        <v>68</v>
      </c>
      <c r="D4617" t="s">
        <v>58</v>
      </c>
      <c r="E4617">
        <v>2011</v>
      </c>
      <c r="F4617">
        <v>87</v>
      </c>
      <c r="G4617" t="s">
        <v>10</v>
      </c>
      <c r="H4617" t="s">
        <v>24161</v>
      </c>
      <c r="I4617" s="4" t="s">
        <v>24161</v>
      </c>
      <c r="J4617" s="4" t="s">
        <v>24161</v>
      </c>
      <c r="K4617">
        <v>5.4</v>
      </c>
      <c r="L4617" t="s">
        <v>24161</v>
      </c>
      <c r="M4617" t="s">
        <v>612</v>
      </c>
      <c r="N4617" t="s">
        <v>3695</v>
      </c>
      <c r="O4617">
        <v>490</v>
      </c>
      <c r="P4617" t="s">
        <v>651</v>
      </c>
      <c r="Q4617">
        <v>833</v>
      </c>
      <c r="R4617" t="s">
        <v>1200</v>
      </c>
      <c r="S4617">
        <v>523</v>
      </c>
      <c r="T4617" t="s">
        <v>22405</v>
      </c>
      <c r="U4617">
        <v>201</v>
      </c>
      <c r="V4617">
        <v>244</v>
      </c>
      <c r="W4617">
        <v>2295</v>
      </c>
      <c r="X4617">
        <v>6</v>
      </c>
      <c r="Y4617">
        <v>1305</v>
      </c>
      <c r="Z4617">
        <v>8</v>
      </c>
      <c r="AA4617">
        <v>3</v>
      </c>
      <c r="AB4617" t="s">
        <v>22406</v>
      </c>
    </row>
    <row r="4618" spans="1:28" x14ac:dyDescent="0.3">
      <c r="A4618" s="4" t="s">
        <v>22409</v>
      </c>
      <c r="B4618" t="s">
        <v>67</v>
      </c>
      <c r="C4618" t="s">
        <v>68</v>
      </c>
      <c r="D4618" t="s">
        <v>58</v>
      </c>
      <c r="E4618">
        <v>1977</v>
      </c>
      <c r="F4618">
        <v>97</v>
      </c>
      <c r="G4618" t="s">
        <v>10204</v>
      </c>
      <c r="H4618" t="s">
        <v>22411</v>
      </c>
      <c r="I4618" s="4">
        <v>500000</v>
      </c>
      <c r="J4618" s="4">
        <v>17000000</v>
      </c>
      <c r="K4618">
        <v>5.9</v>
      </c>
      <c r="L4618">
        <v>1.85</v>
      </c>
      <c r="M4618" t="s">
        <v>122</v>
      </c>
      <c r="N4618" t="s">
        <v>22407</v>
      </c>
      <c r="O4618">
        <v>8</v>
      </c>
      <c r="P4618" t="s">
        <v>17772</v>
      </c>
      <c r="Q4618">
        <v>423</v>
      </c>
      <c r="R4618" t="s">
        <v>22408</v>
      </c>
      <c r="S4618">
        <v>23</v>
      </c>
      <c r="T4618" t="s">
        <v>22410</v>
      </c>
      <c r="U4618">
        <v>22</v>
      </c>
      <c r="V4618">
        <v>0</v>
      </c>
      <c r="W4618">
        <v>516</v>
      </c>
      <c r="X4618">
        <v>0</v>
      </c>
      <c r="Y4618">
        <v>3274</v>
      </c>
      <c r="Z4618">
        <v>95</v>
      </c>
      <c r="AA4618">
        <v>84</v>
      </c>
      <c r="AB4618" t="s">
        <v>22412</v>
      </c>
    </row>
    <row r="4619" spans="1:28" x14ac:dyDescent="0.3">
      <c r="A4619" s="4" t="s">
        <v>22417</v>
      </c>
      <c r="B4619" t="s">
        <v>67</v>
      </c>
      <c r="C4619" t="s">
        <v>68</v>
      </c>
      <c r="D4619" t="s">
        <v>58</v>
      </c>
      <c r="E4619">
        <v>2005</v>
      </c>
      <c r="F4619">
        <v>105</v>
      </c>
      <c r="G4619" t="s">
        <v>22415</v>
      </c>
      <c r="H4619" t="s">
        <v>22419</v>
      </c>
      <c r="I4619" s="4" t="s">
        <v>24161</v>
      </c>
      <c r="J4619" s="4">
        <v>8044906</v>
      </c>
      <c r="K4619">
        <v>7.5</v>
      </c>
      <c r="L4619">
        <v>1.85</v>
      </c>
      <c r="M4619" t="s">
        <v>122</v>
      </c>
      <c r="N4619" t="s">
        <v>22413</v>
      </c>
      <c r="O4619">
        <v>2</v>
      </c>
      <c r="P4619" t="s">
        <v>22416</v>
      </c>
      <c r="Q4619">
        <v>0</v>
      </c>
      <c r="R4619" t="s">
        <v>22414</v>
      </c>
      <c r="S4619">
        <v>0</v>
      </c>
      <c r="T4619" t="s">
        <v>22418</v>
      </c>
      <c r="U4619">
        <v>0</v>
      </c>
      <c r="V4619">
        <v>588</v>
      </c>
      <c r="W4619">
        <v>0</v>
      </c>
      <c r="X4619">
        <v>2</v>
      </c>
      <c r="Y4619">
        <v>3156</v>
      </c>
      <c r="Z4619">
        <v>84</v>
      </c>
      <c r="AA4619">
        <v>65</v>
      </c>
      <c r="AB4619" t="s">
        <v>22420</v>
      </c>
    </row>
    <row r="4620" spans="1:28" x14ac:dyDescent="0.3">
      <c r="A4620" s="4" t="s">
        <v>22421</v>
      </c>
      <c r="B4620" t="s">
        <v>67</v>
      </c>
      <c r="C4620" t="s">
        <v>68</v>
      </c>
      <c r="D4620" t="s">
        <v>58</v>
      </c>
      <c r="E4620">
        <v>2003</v>
      </c>
      <c r="F4620">
        <v>89</v>
      </c>
      <c r="G4620" t="s">
        <v>2545</v>
      </c>
      <c r="H4620" t="s">
        <v>22422</v>
      </c>
      <c r="I4620" s="4">
        <v>500000</v>
      </c>
      <c r="J4620" s="4">
        <v>5739376</v>
      </c>
      <c r="K4620">
        <v>7.7</v>
      </c>
      <c r="L4620">
        <v>1.85</v>
      </c>
      <c r="M4620" t="s">
        <v>612</v>
      </c>
      <c r="N4620" t="s">
        <v>459</v>
      </c>
      <c r="O4620">
        <v>310</v>
      </c>
      <c r="P4620" t="s">
        <v>176</v>
      </c>
      <c r="Q4620">
        <v>22000</v>
      </c>
      <c r="R4620" t="s">
        <v>651</v>
      </c>
      <c r="S4620">
        <v>833</v>
      </c>
      <c r="T4620" t="s">
        <v>9274</v>
      </c>
      <c r="U4620">
        <v>587</v>
      </c>
      <c r="V4620">
        <v>0</v>
      </c>
      <c r="W4620">
        <v>24419</v>
      </c>
      <c r="X4620">
        <v>0</v>
      </c>
      <c r="Y4620">
        <v>58260</v>
      </c>
      <c r="Z4620">
        <v>154</v>
      </c>
      <c r="AA4620">
        <v>286</v>
      </c>
      <c r="AB4620" t="s">
        <v>22423</v>
      </c>
    </row>
    <row r="4621" spans="1:28" x14ac:dyDescent="0.3">
      <c r="A4621" s="4" t="s">
        <v>22425</v>
      </c>
      <c r="B4621" t="s">
        <v>67</v>
      </c>
      <c r="C4621" t="s">
        <v>68</v>
      </c>
      <c r="D4621" t="s">
        <v>58</v>
      </c>
      <c r="E4621">
        <v>2009</v>
      </c>
      <c r="F4621">
        <v>120</v>
      </c>
      <c r="G4621" t="s">
        <v>19</v>
      </c>
      <c r="H4621" t="s">
        <v>22426</v>
      </c>
      <c r="I4621" s="4">
        <v>1000000</v>
      </c>
      <c r="J4621" s="4">
        <v>3773863</v>
      </c>
      <c r="K4621">
        <v>7.1</v>
      </c>
      <c r="L4621">
        <v>2.35</v>
      </c>
      <c r="M4621" t="s">
        <v>69</v>
      </c>
      <c r="N4621" t="s">
        <v>22424</v>
      </c>
      <c r="O4621">
        <v>3</v>
      </c>
      <c r="P4621" t="s">
        <v>17658</v>
      </c>
      <c r="Q4621">
        <v>984</v>
      </c>
      <c r="R4621" t="s">
        <v>16011</v>
      </c>
      <c r="S4621">
        <v>801</v>
      </c>
      <c r="T4621" t="s">
        <v>22022</v>
      </c>
      <c r="U4621">
        <v>234</v>
      </c>
      <c r="V4621">
        <v>0</v>
      </c>
      <c r="W4621">
        <v>2563</v>
      </c>
      <c r="X4621">
        <v>1</v>
      </c>
      <c r="Y4621">
        <v>4583</v>
      </c>
      <c r="Z4621">
        <v>20</v>
      </c>
      <c r="AA4621">
        <v>55</v>
      </c>
      <c r="AB4621" t="s">
        <v>22427</v>
      </c>
    </row>
    <row r="4622" spans="1:28" x14ac:dyDescent="0.3">
      <c r="A4622" s="4" t="s">
        <v>22430</v>
      </c>
      <c r="B4622" t="s">
        <v>67</v>
      </c>
      <c r="C4622" t="s">
        <v>68</v>
      </c>
      <c r="D4622" t="s">
        <v>58</v>
      </c>
      <c r="E4622">
        <v>2006</v>
      </c>
      <c r="F4622">
        <v>94</v>
      </c>
      <c r="G4622" t="s">
        <v>18</v>
      </c>
      <c r="H4622" t="s">
        <v>22432</v>
      </c>
      <c r="I4622" s="4" t="s">
        <v>24161</v>
      </c>
      <c r="J4622" s="4">
        <v>3117666</v>
      </c>
      <c r="K4622">
        <v>7.4</v>
      </c>
      <c r="L4622">
        <v>1.66</v>
      </c>
      <c r="M4622" t="s">
        <v>122</v>
      </c>
      <c r="N4622" t="s">
        <v>22428</v>
      </c>
      <c r="O4622">
        <v>3</v>
      </c>
      <c r="P4622" t="s">
        <v>22429</v>
      </c>
      <c r="Q4622">
        <v>196</v>
      </c>
      <c r="R4622" t="s">
        <v>15584</v>
      </c>
      <c r="S4622">
        <v>184</v>
      </c>
      <c r="T4622" t="s">
        <v>22431</v>
      </c>
      <c r="U4622">
        <v>2</v>
      </c>
      <c r="V4622">
        <v>694</v>
      </c>
      <c r="W4622">
        <v>382</v>
      </c>
      <c r="X4622">
        <v>0</v>
      </c>
      <c r="Y4622">
        <v>3394</v>
      </c>
      <c r="Z4622">
        <v>88</v>
      </c>
      <c r="AA4622">
        <v>43</v>
      </c>
      <c r="AB4622" t="s">
        <v>22433</v>
      </c>
    </row>
    <row r="4623" spans="1:28" x14ac:dyDescent="0.3">
      <c r="A4623" s="4" t="s">
        <v>22438</v>
      </c>
      <c r="B4623" t="s">
        <v>67</v>
      </c>
      <c r="C4623" t="s">
        <v>68</v>
      </c>
      <c r="D4623" t="s">
        <v>58</v>
      </c>
      <c r="E4623">
        <v>1999</v>
      </c>
      <c r="F4623">
        <v>108</v>
      </c>
      <c r="G4623" t="s">
        <v>22436</v>
      </c>
      <c r="H4623" t="s">
        <v>22440</v>
      </c>
      <c r="I4623" s="4">
        <v>500000</v>
      </c>
      <c r="J4623" s="4">
        <v>2047570</v>
      </c>
      <c r="K4623">
        <v>7.6</v>
      </c>
      <c r="L4623">
        <v>1.85</v>
      </c>
      <c r="M4623" t="s">
        <v>612</v>
      </c>
      <c r="N4623" t="s">
        <v>22434</v>
      </c>
      <c r="O4623">
        <v>6</v>
      </c>
      <c r="P4623" t="s">
        <v>22437</v>
      </c>
      <c r="Q4623">
        <v>54</v>
      </c>
      <c r="R4623" t="s">
        <v>22435</v>
      </c>
      <c r="S4623">
        <v>44</v>
      </c>
      <c r="T4623" t="s">
        <v>22439</v>
      </c>
      <c r="U4623">
        <v>43</v>
      </c>
      <c r="V4623">
        <v>491</v>
      </c>
      <c r="W4623">
        <v>194</v>
      </c>
      <c r="X4623">
        <v>3</v>
      </c>
      <c r="Y4623">
        <v>6790</v>
      </c>
      <c r="Z4623">
        <v>70</v>
      </c>
      <c r="AA4623">
        <v>80</v>
      </c>
      <c r="AB4623" t="s">
        <v>22441</v>
      </c>
    </row>
    <row r="4624" spans="1:28" x14ac:dyDescent="0.3">
      <c r="A4624" s="4" t="s">
        <v>22444</v>
      </c>
      <c r="B4624" t="s">
        <v>67</v>
      </c>
      <c r="C4624" t="s">
        <v>68</v>
      </c>
      <c r="D4624" t="s">
        <v>58</v>
      </c>
      <c r="E4624">
        <v>2002</v>
      </c>
      <c r="F4624">
        <v>102</v>
      </c>
      <c r="G4624" t="s">
        <v>1437</v>
      </c>
      <c r="H4624" t="s">
        <v>22446</v>
      </c>
      <c r="I4624" s="4">
        <v>500000</v>
      </c>
      <c r="J4624" s="4">
        <v>1250798</v>
      </c>
      <c r="K4624">
        <v>6.4</v>
      </c>
      <c r="L4624" t="s">
        <v>24161</v>
      </c>
      <c r="M4624" t="s">
        <v>122</v>
      </c>
      <c r="N4624" t="s">
        <v>22442</v>
      </c>
      <c r="O4624">
        <v>0</v>
      </c>
      <c r="P4624" t="s">
        <v>20211</v>
      </c>
      <c r="Q4624">
        <v>69</v>
      </c>
      <c r="R4624" t="s">
        <v>22443</v>
      </c>
      <c r="S4624">
        <v>24</v>
      </c>
      <c r="T4624" t="s">
        <v>22445</v>
      </c>
      <c r="U4624">
        <v>15</v>
      </c>
      <c r="V4624">
        <v>43</v>
      </c>
      <c r="W4624">
        <v>161</v>
      </c>
      <c r="X4624">
        <v>0</v>
      </c>
      <c r="Y4624">
        <v>1099</v>
      </c>
      <c r="Z4624">
        <v>5</v>
      </c>
      <c r="AA4624">
        <v>53</v>
      </c>
      <c r="AB4624" t="s">
        <v>22447</v>
      </c>
    </row>
    <row r="4625" spans="1:28" x14ac:dyDescent="0.3">
      <c r="A4625" s="4" t="s">
        <v>22451</v>
      </c>
      <c r="B4625" t="s">
        <v>11093</v>
      </c>
      <c r="C4625" t="s">
        <v>22455</v>
      </c>
      <c r="D4625" t="s">
        <v>58</v>
      </c>
      <c r="E4625">
        <v>2003</v>
      </c>
      <c r="F4625">
        <v>83</v>
      </c>
      <c r="G4625" t="s">
        <v>19</v>
      </c>
      <c r="H4625" t="s">
        <v>22453</v>
      </c>
      <c r="I4625" s="4">
        <v>46000</v>
      </c>
      <c r="J4625" s="4">
        <v>1127331</v>
      </c>
      <c r="K4625">
        <v>7.4</v>
      </c>
      <c r="L4625">
        <v>1.85</v>
      </c>
      <c r="M4625" t="s">
        <v>69</v>
      </c>
      <c r="N4625" t="s">
        <v>22448</v>
      </c>
      <c r="O4625">
        <v>6</v>
      </c>
      <c r="P4625" t="s">
        <v>22450</v>
      </c>
      <c r="Q4625">
        <v>30</v>
      </c>
      <c r="R4625" t="s">
        <v>22449</v>
      </c>
      <c r="S4625">
        <v>0</v>
      </c>
      <c r="T4625" t="s">
        <v>22452</v>
      </c>
      <c r="U4625">
        <v>0</v>
      </c>
      <c r="V4625">
        <v>0</v>
      </c>
      <c r="W4625">
        <v>30</v>
      </c>
      <c r="X4625">
        <v>1</v>
      </c>
      <c r="Y4625">
        <v>7559</v>
      </c>
      <c r="Z4625">
        <v>105</v>
      </c>
      <c r="AA4625">
        <v>77</v>
      </c>
      <c r="AB4625" t="s">
        <v>22454</v>
      </c>
    </row>
    <row r="4626" spans="1:28" x14ac:dyDescent="0.3">
      <c r="A4626" s="4" t="s">
        <v>22458</v>
      </c>
      <c r="B4626" t="s">
        <v>67</v>
      </c>
      <c r="C4626" t="s">
        <v>68</v>
      </c>
      <c r="D4626" t="s">
        <v>58</v>
      </c>
      <c r="E4626">
        <v>2011</v>
      </c>
      <c r="F4626">
        <v>93</v>
      </c>
      <c r="G4626" t="s">
        <v>18</v>
      </c>
      <c r="H4626" t="s">
        <v>22460</v>
      </c>
      <c r="I4626" s="4">
        <v>500000</v>
      </c>
      <c r="J4626" s="4">
        <v>906666</v>
      </c>
      <c r="K4626">
        <v>6.8</v>
      </c>
      <c r="L4626">
        <v>16</v>
      </c>
      <c r="M4626" t="s">
        <v>5613</v>
      </c>
      <c r="N4626" t="s">
        <v>22456</v>
      </c>
      <c r="O4626">
        <v>0</v>
      </c>
      <c r="P4626" t="s">
        <v>12238</v>
      </c>
      <c r="Q4626">
        <v>399</v>
      </c>
      <c r="R4626" t="s">
        <v>22457</v>
      </c>
      <c r="S4626">
        <v>169</v>
      </c>
      <c r="T4626" t="s">
        <v>22459</v>
      </c>
      <c r="U4626">
        <v>59</v>
      </c>
      <c r="V4626">
        <v>287</v>
      </c>
      <c r="W4626">
        <v>660</v>
      </c>
      <c r="X4626">
        <v>1</v>
      </c>
      <c r="Y4626">
        <v>154</v>
      </c>
      <c r="Z4626">
        <v>29</v>
      </c>
      <c r="AA4626">
        <v>5</v>
      </c>
      <c r="AB4626" t="s">
        <v>22461</v>
      </c>
    </row>
    <row r="4627" spans="1:28" x14ac:dyDescent="0.3">
      <c r="A4627" s="4" t="s">
        <v>22464</v>
      </c>
      <c r="B4627" t="s">
        <v>67</v>
      </c>
      <c r="C4627" t="s">
        <v>68</v>
      </c>
      <c r="D4627" t="s">
        <v>58</v>
      </c>
      <c r="E4627">
        <v>2000</v>
      </c>
      <c r="F4627">
        <v>86</v>
      </c>
      <c r="G4627" t="s">
        <v>6197</v>
      </c>
      <c r="H4627" t="s">
        <v>22466</v>
      </c>
      <c r="I4627" s="4">
        <v>500000</v>
      </c>
      <c r="J4627" s="4">
        <v>1114943</v>
      </c>
      <c r="K4627">
        <v>6.5</v>
      </c>
      <c r="L4627">
        <v>1.85</v>
      </c>
      <c r="M4627" t="s">
        <v>612</v>
      </c>
      <c r="N4627" t="s">
        <v>22462</v>
      </c>
      <c r="O4627">
        <v>7</v>
      </c>
      <c r="P4627" t="s">
        <v>12860</v>
      </c>
      <c r="Q4627">
        <v>328</v>
      </c>
      <c r="R4627" t="s">
        <v>22463</v>
      </c>
      <c r="S4627">
        <v>27</v>
      </c>
      <c r="T4627" t="s">
        <v>22465</v>
      </c>
      <c r="U4627">
        <v>17</v>
      </c>
      <c r="V4627">
        <v>0</v>
      </c>
      <c r="W4627">
        <v>407</v>
      </c>
      <c r="X4627">
        <v>0</v>
      </c>
      <c r="Y4627">
        <v>3562</v>
      </c>
      <c r="Z4627">
        <v>46</v>
      </c>
      <c r="AA4627">
        <v>74</v>
      </c>
      <c r="AB4627" t="s">
        <v>22467</v>
      </c>
    </row>
    <row r="4628" spans="1:28" x14ac:dyDescent="0.3">
      <c r="A4628" s="4" t="s">
        <v>22469</v>
      </c>
      <c r="B4628" t="s">
        <v>67</v>
      </c>
      <c r="C4628" t="s">
        <v>68</v>
      </c>
      <c r="D4628" t="s">
        <v>58</v>
      </c>
      <c r="E4628">
        <v>2003</v>
      </c>
      <c r="F4628">
        <v>101</v>
      </c>
      <c r="G4628" t="s">
        <v>14155</v>
      </c>
      <c r="H4628" t="s">
        <v>22471</v>
      </c>
      <c r="I4628" s="4">
        <v>500000</v>
      </c>
      <c r="J4628" s="4">
        <v>1111615</v>
      </c>
      <c r="K4628">
        <v>6</v>
      </c>
      <c r="L4628" t="s">
        <v>24161</v>
      </c>
      <c r="M4628" t="s">
        <v>122</v>
      </c>
      <c r="N4628" t="s">
        <v>22442</v>
      </c>
      <c r="O4628">
        <v>0</v>
      </c>
      <c r="P4628" t="s">
        <v>20211</v>
      </c>
      <c r="Q4628">
        <v>69</v>
      </c>
      <c r="R4628" t="s">
        <v>22468</v>
      </c>
      <c r="S4628">
        <v>34</v>
      </c>
      <c r="T4628" t="s">
        <v>22470</v>
      </c>
      <c r="U4628">
        <v>17</v>
      </c>
      <c r="V4628">
        <v>44</v>
      </c>
      <c r="W4628">
        <v>155</v>
      </c>
      <c r="X4628">
        <v>0</v>
      </c>
      <c r="Y4628">
        <v>651</v>
      </c>
      <c r="Z4628">
        <v>3</v>
      </c>
      <c r="AA4628">
        <v>34</v>
      </c>
      <c r="AB4628" t="s">
        <v>22472</v>
      </c>
    </row>
    <row r="4629" spans="1:28" x14ac:dyDescent="0.3">
      <c r="A4629" s="4" t="s">
        <v>22474</v>
      </c>
      <c r="B4629" t="s">
        <v>67</v>
      </c>
      <c r="C4629" t="s">
        <v>68</v>
      </c>
      <c r="D4629" t="s">
        <v>58</v>
      </c>
      <c r="E4629">
        <v>1999</v>
      </c>
      <c r="F4629">
        <v>111</v>
      </c>
      <c r="G4629" t="s">
        <v>19</v>
      </c>
      <c r="H4629" t="s">
        <v>22475</v>
      </c>
      <c r="I4629" s="4">
        <v>500000</v>
      </c>
      <c r="J4629" s="4">
        <v>985341</v>
      </c>
      <c r="K4629">
        <v>7.3</v>
      </c>
      <c r="L4629">
        <v>1.85</v>
      </c>
      <c r="M4629" t="s">
        <v>612</v>
      </c>
      <c r="N4629" t="s">
        <v>13734</v>
      </c>
      <c r="O4629">
        <v>35</v>
      </c>
      <c r="P4629" t="s">
        <v>11832</v>
      </c>
      <c r="Q4629">
        <v>980</v>
      </c>
      <c r="R4629" t="s">
        <v>22473</v>
      </c>
      <c r="S4629">
        <v>505</v>
      </c>
      <c r="T4629" t="s">
        <v>5591</v>
      </c>
      <c r="U4629">
        <v>482</v>
      </c>
      <c r="V4629">
        <v>180</v>
      </c>
      <c r="W4629">
        <v>3166</v>
      </c>
      <c r="X4629">
        <v>0</v>
      </c>
      <c r="Y4629">
        <v>3479</v>
      </c>
      <c r="Z4629">
        <v>54</v>
      </c>
      <c r="AA4629">
        <v>87</v>
      </c>
      <c r="AB4629" t="s">
        <v>22476</v>
      </c>
    </row>
    <row r="4630" spans="1:28" x14ac:dyDescent="0.3">
      <c r="A4630" s="4" t="s">
        <v>22478</v>
      </c>
      <c r="B4630" t="s">
        <v>67</v>
      </c>
      <c r="C4630" t="s">
        <v>68</v>
      </c>
      <c r="D4630" t="s">
        <v>58</v>
      </c>
      <c r="E4630">
        <v>2004</v>
      </c>
      <c r="F4630">
        <v>90</v>
      </c>
      <c r="G4630" t="s">
        <v>1954</v>
      </c>
      <c r="H4630" t="s">
        <v>22479</v>
      </c>
      <c r="I4630" s="4">
        <v>500000</v>
      </c>
      <c r="J4630" s="4">
        <v>603943</v>
      </c>
      <c r="K4630">
        <v>7.3</v>
      </c>
      <c r="L4630">
        <v>1.85</v>
      </c>
      <c r="M4630" t="s">
        <v>612</v>
      </c>
      <c r="N4630" t="s">
        <v>22477</v>
      </c>
      <c r="O4630">
        <v>9</v>
      </c>
      <c r="P4630" t="s">
        <v>3301</v>
      </c>
      <c r="Q4630">
        <v>710</v>
      </c>
      <c r="R4630" t="s">
        <v>9751</v>
      </c>
      <c r="S4630">
        <v>634</v>
      </c>
      <c r="T4630" t="s">
        <v>2050</v>
      </c>
      <c r="U4630">
        <v>595</v>
      </c>
      <c r="V4630">
        <v>1000</v>
      </c>
      <c r="W4630">
        <v>2655</v>
      </c>
      <c r="X4630">
        <v>0</v>
      </c>
      <c r="Y4630">
        <v>26407</v>
      </c>
      <c r="Z4630">
        <v>126</v>
      </c>
      <c r="AA4630">
        <v>154</v>
      </c>
      <c r="AB4630" t="s">
        <v>22480</v>
      </c>
    </row>
    <row r="4631" spans="1:28" x14ac:dyDescent="0.3">
      <c r="A4631" s="4" t="s">
        <v>22481</v>
      </c>
      <c r="B4631" t="s">
        <v>67</v>
      </c>
      <c r="C4631" t="s">
        <v>68</v>
      </c>
      <c r="D4631" t="s">
        <v>24160</v>
      </c>
      <c r="E4631">
        <v>1997</v>
      </c>
      <c r="F4631">
        <v>86</v>
      </c>
      <c r="G4631" t="s">
        <v>4829</v>
      </c>
      <c r="H4631" t="s">
        <v>22482</v>
      </c>
      <c r="I4631" s="4">
        <v>500000</v>
      </c>
      <c r="J4631" s="4">
        <v>334041</v>
      </c>
      <c r="K4631">
        <v>6.5</v>
      </c>
      <c r="L4631">
        <v>1.85</v>
      </c>
      <c r="M4631" t="s">
        <v>612</v>
      </c>
      <c r="N4631" t="s">
        <v>17915</v>
      </c>
      <c r="O4631">
        <v>204</v>
      </c>
      <c r="P4631" t="s">
        <v>17285</v>
      </c>
      <c r="Q4631">
        <v>659</v>
      </c>
      <c r="R4631" t="s">
        <v>8124</v>
      </c>
      <c r="S4631">
        <v>529</v>
      </c>
      <c r="T4631" t="s">
        <v>11209</v>
      </c>
      <c r="U4631">
        <v>474</v>
      </c>
      <c r="V4631">
        <v>51</v>
      </c>
      <c r="W4631">
        <v>2322</v>
      </c>
      <c r="X4631">
        <v>3</v>
      </c>
      <c r="Y4631">
        <v>1038</v>
      </c>
      <c r="Z4631">
        <v>17</v>
      </c>
      <c r="AA4631">
        <v>21</v>
      </c>
      <c r="AB4631" t="s">
        <v>22483</v>
      </c>
    </row>
    <row r="4632" spans="1:28" x14ac:dyDescent="0.3">
      <c r="A4632" s="4" t="s">
        <v>22485</v>
      </c>
      <c r="B4632" t="s">
        <v>67</v>
      </c>
      <c r="C4632" t="s">
        <v>68</v>
      </c>
      <c r="D4632" t="s">
        <v>58</v>
      </c>
      <c r="E4632">
        <v>2001</v>
      </c>
      <c r="F4632">
        <v>98</v>
      </c>
      <c r="G4632" t="s">
        <v>1700</v>
      </c>
      <c r="H4632" t="s">
        <v>22486</v>
      </c>
      <c r="I4632" s="4">
        <v>500000</v>
      </c>
      <c r="J4632" s="4">
        <v>295468</v>
      </c>
      <c r="K4632">
        <v>6</v>
      </c>
      <c r="L4632">
        <v>1.85</v>
      </c>
      <c r="M4632" t="s">
        <v>612</v>
      </c>
      <c r="N4632" t="s">
        <v>22484</v>
      </c>
      <c r="O4632">
        <v>71</v>
      </c>
      <c r="P4632" t="s">
        <v>176</v>
      </c>
      <c r="Q4632">
        <v>22000</v>
      </c>
      <c r="R4632" t="s">
        <v>5088</v>
      </c>
      <c r="S4632">
        <v>1000</v>
      </c>
      <c r="T4632" t="s">
        <v>2804</v>
      </c>
      <c r="U4632">
        <v>658</v>
      </c>
      <c r="V4632">
        <v>139</v>
      </c>
      <c r="W4632">
        <v>24382</v>
      </c>
      <c r="X4632">
        <v>1</v>
      </c>
      <c r="Y4632">
        <v>709</v>
      </c>
      <c r="Z4632">
        <v>25</v>
      </c>
      <c r="AA4632">
        <v>34</v>
      </c>
      <c r="AB4632" t="s">
        <v>22487</v>
      </c>
    </row>
    <row r="4633" spans="1:28" x14ac:dyDescent="0.3">
      <c r="A4633" s="4" t="s">
        <v>22489</v>
      </c>
      <c r="B4633" t="s">
        <v>67</v>
      </c>
      <c r="C4633" t="s">
        <v>68</v>
      </c>
      <c r="D4633" t="s">
        <v>58</v>
      </c>
      <c r="E4633">
        <v>2002</v>
      </c>
      <c r="F4633">
        <v>91</v>
      </c>
      <c r="G4633" t="s">
        <v>2144</v>
      </c>
      <c r="H4633" t="s">
        <v>22490</v>
      </c>
      <c r="I4633" s="4">
        <v>500000</v>
      </c>
      <c r="J4633" s="4">
        <v>243347</v>
      </c>
      <c r="K4633">
        <v>5.3</v>
      </c>
      <c r="L4633">
        <v>1.85</v>
      </c>
      <c r="M4633" t="s">
        <v>612</v>
      </c>
      <c r="N4633" t="s">
        <v>22488</v>
      </c>
      <c r="O4633">
        <v>21</v>
      </c>
      <c r="P4633" t="s">
        <v>17597</v>
      </c>
      <c r="Q4633">
        <v>597</v>
      </c>
      <c r="R4633" t="s">
        <v>9580</v>
      </c>
      <c r="S4633">
        <v>485</v>
      </c>
      <c r="T4633" t="s">
        <v>19256</v>
      </c>
      <c r="U4633">
        <v>469</v>
      </c>
      <c r="V4633">
        <v>86</v>
      </c>
      <c r="W4633">
        <v>2555</v>
      </c>
      <c r="X4633">
        <v>3</v>
      </c>
      <c r="Y4633">
        <v>553</v>
      </c>
      <c r="Z4633">
        <v>11</v>
      </c>
      <c r="AA4633">
        <v>24</v>
      </c>
      <c r="AB4633" t="s">
        <v>22491</v>
      </c>
    </row>
    <row r="4634" spans="1:28" x14ac:dyDescent="0.3">
      <c r="A4634" s="4" t="s">
        <v>22492</v>
      </c>
      <c r="B4634" t="s">
        <v>67</v>
      </c>
      <c r="C4634" t="s">
        <v>68</v>
      </c>
      <c r="D4634" t="s">
        <v>58</v>
      </c>
      <c r="E4634">
        <v>2005</v>
      </c>
      <c r="F4634">
        <v>91</v>
      </c>
      <c r="G4634" t="s">
        <v>2545</v>
      </c>
      <c r="H4634" t="s">
        <v>22493</v>
      </c>
      <c r="I4634" s="4">
        <v>500000</v>
      </c>
      <c r="J4634" s="4">
        <v>154077</v>
      </c>
      <c r="K4634">
        <v>6.6</v>
      </c>
      <c r="L4634">
        <v>1.85</v>
      </c>
      <c r="M4634" t="s">
        <v>612</v>
      </c>
      <c r="N4634" t="s">
        <v>299</v>
      </c>
      <c r="O4634">
        <v>12000</v>
      </c>
      <c r="P4634" t="s">
        <v>4376</v>
      </c>
      <c r="Q4634">
        <v>778</v>
      </c>
      <c r="R4634" t="s">
        <v>4750</v>
      </c>
      <c r="S4634">
        <v>327</v>
      </c>
      <c r="T4634" t="s">
        <v>628</v>
      </c>
      <c r="U4634">
        <v>213</v>
      </c>
      <c r="V4634">
        <v>238</v>
      </c>
      <c r="W4634">
        <v>1440</v>
      </c>
      <c r="X4634">
        <v>0</v>
      </c>
      <c r="Y4634">
        <v>6884</v>
      </c>
      <c r="Z4634">
        <v>81</v>
      </c>
      <c r="AA4634">
        <v>53</v>
      </c>
      <c r="AB4634" t="s">
        <v>22494</v>
      </c>
    </row>
    <row r="4635" spans="1:28" x14ac:dyDescent="0.3">
      <c r="A4635" s="4" t="s">
        <v>22496</v>
      </c>
      <c r="B4635" t="s">
        <v>67</v>
      </c>
      <c r="C4635" t="s">
        <v>68</v>
      </c>
      <c r="D4635" t="s">
        <v>58</v>
      </c>
      <c r="E4635">
        <v>2013</v>
      </c>
      <c r="F4635">
        <v>90</v>
      </c>
      <c r="G4635" t="s">
        <v>1437</v>
      </c>
      <c r="H4635" t="s">
        <v>22497</v>
      </c>
      <c r="I4635" s="4" t="s">
        <v>24161</v>
      </c>
      <c r="J4635" s="4">
        <v>342936</v>
      </c>
      <c r="K4635">
        <v>6.1</v>
      </c>
      <c r="L4635">
        <v>2.35</v>
      </c>
      <c r="M4635" t="s">
        <v>612</v>
      </c>
      <c r="N4635" t="s">
        <v>22495</v>
      </c>
      <c r="O4635">
        <v>217</v>
      </c>
      <c r="P4635" t="s">
        <v>327</v>
      </c>
      <c r="Q4635">
        <v>10000</v>
      </c>
      <c r="R4635" t="s">
        <v>2474</v>
      </c>
      <c r="S4635">
        <v>10000</v>
      </c>
      <c r="T4635" t="s">
        <v>21708</v>
      </c>
      <c r="U4635">
        <v>243</v>
      </c>
      <c r="V4635">
        <v>0</v>
      </c>
      <c r="W4635">
        <v>20480</v>
      </c>
      <c r="X4635">
        <v>5</v>
      </c>
      <c r="Y4635">
        <v>45928</v>
      </c>
      <c r="Z4635">
        <v>155</v>
      </c>
      <c r="AA4635">
        <v>106</v>
      </c>
      <c r="AB4635" t="s">
        <v>22498</v>
      </c>
    </row>
    <row r="4636" spans="1:28" x14ac:dyDescent="0.3">
      <c r="A4636" s="4" t="s">
        <v>22501</v>
      </c>
      <c r="B4636" t="s">
        <v>67</v>
      </c>
      <c r="C4636" t="s">
        <v>68</v>
      </c>
      <c r="D4636" t="s">
        <v>58</v>
      </c>
      <c r="E4636">
        <v>2012</v>
      </c>
      <c r="F4636">
        <v>88</v>
      </c>
      <c r="G4636" t="s">
        <v>18</v>
      </c>
      <c r="H4636" t="s">
        <v>22503</v>
      </c>
      <c r="I4636" s="4">
        <v>500000</v>
      </c>
      <c r="J4636" s="4">
        <v>151389</v>
      </c>
      <c r="K4636">
        <v>7.1</v>
      </c>
      <c r="L4636" t="s">
        <v>24161</v>
      </c>
      <c r="M4636" t="s">
        <v>24161</v>
      </c>
      <c r="N4636" t="s">
        <v>22499</v>
      </c>
      <c r="O4636">
        <v>0</v>
      </c>
      <c r="P4636" t="s">
        <v>1941</v>
      </c>
      <c r="Q4636">
        <v>342</v>
      </c>
      <c r="R4636" t="s">
        <v>22500</v>
      </c>
      <c r="S4636">
        <v>79</v>
      </c>
      <c r="T4636" t="s">
        <v>22502</v>
      </c>
      <c r="U4636">
        <v>49</v>
      </c>
      <c r="V4636">
        <v>590</v>
      </c>
      <c r="W4636">
        <v>483</v>
      </c>
      <c r="X4636">
        <v>0</v>
      </c>
      <c r="Y4636">
        <v>774</v>
      </c>
      <c r="Z4636">
        <v>39</v>
      </c>
      <c r="AA4636">
        <v>7</v>
      </c>
      <c r="AB4636" t="s">
        <v>22504</v>
      </c>
    </row>
    <row r="4637" spans="1:28" x14ac:dyDescent="0.3">
      <c r="A4637" s="4" t="s">
        <v>22507</v>
      </c>
      <c r="B4637" t="s">
        <v>703</v>
      </c>
      <c r="C4637" t="s">
        <v>704</v>
      </c>
      <c r="D4637" t="s">
        <v>24160</v>
      </c>
      <c r="E4637">
        <v>1954</v>
      </c>
      <c r="F4637">
        <v>202</v>
      </c>
      <c r="G4637" t="s">
        <v>1048</v>
      </c>
      <c r="H4637" t="s">
        <v>22509</v>
      </c>
      <c r="I4637" s="4">
        <v>2000000</v>
      </c>
      <c r="J4637" s="4">
        <v>269061</v>
      </c>
      <c r="K4637">
        <v>8.6999999999999993</v>
      </c>
      <c r="L4637">
        <v>1.37</v>
      </c>
      <c r="M4637" t="s">
        <v>5613</v>
      </c>
      <c r="N4637" t="s">
        <v>14413</v>
      </c>
      <c r="O4637">
        <v>0</v>
      </c>
      <c r="P4637" t="s">
        <v>22506</v>
      </c>
      <c r="Q4637">
        <v>304</v>
      </c>
      <c r="R4637" t="s">
        <v>22505</v>
      </c>
      <c r="S4637">
        <v>8</v>
      </c>
      <c r="T4637" t="s">
        <v>22508</v>
      </c>
      <c r="U4637">
        <v>4</v>
      </c>
      <c r="V4637">
        <v>11000</v>
      </c>
      <c r="W4637">
        <v>338</v>
      </c>
      <c r="X4637">
        <v>6</v>
      </c>
      <c r="Y4637">
        <v>229012</v>
      </c>
      <c r="Z4637">
        <v>153</v>
      </c>
      <c r="AA4637">
        <v>596</v>
      </c>
      <c r="AB4637" t="s">
        <v>22510</v>
      </c>
    </row>
    <row r="4638" spans="1:28" x14ac:dyDescent="0.3">
      <c r="A4638" s="4" t="s">
        <v>22514</v>
      </c>
      <c r="B4638" t="s">
        <v>67</v>
      </c>
      <c r="C4638" t="s">
        <v>68</v>
      </c>
      <c r="D4638" t="s">
        <v>58</v>
      </c>
      <c r="E4638">
        <v>2012</v>
      </c>
      <c r="F4638">
        <v>89</v>
      </c>
      <c r="G4638" t="s">
        <v>16468</v>
      </c>
      <c r="H4638" t="s">
        <v>22516</v>
      </c>
      <c r="I4638" s="4">
        <v>500000</v>
      </c>
      <c r="J4638" s="4">
        <v>133778</v>
      </c>
      <c r="K4638">
        <v>8.4</v>
      </c>
      <c r="L4638" t="s">
        <v>24161</v>
      </c>
      <c r="M4638" t="s">
        <v>4835</v>
      </c>
      <c r="N4638" t="s">
        <v>22511</v>
      </c>
      <c r="O4638">
        <v>6</v>
      </c>
      <c r="P4638" t="s">
        <v>22513</v>
      </c>
      <c r="Q4638">
        <v>14</v>
      </c>
      <c r="R4638" t="s">
        <v>22512</v>
      </c>
      <c r="S4638">
        <v>9</v>
      </c>
      <c r="T4638" t="s">
        <v>22515</v>
      </c>
      <c r="U4638">
        <v>8</v>
      </c>
      <c r="V4638">
        <v>0</v>
      </c>
      <c r="W4638">
        <v>44</v>
      </c>
      <c r="X4638">
        <v>1</v>
      </c>
      <c r="Y4638">
        <v>3086</v>
      </c>
      <c r="Z4638">
        <v>26</v>
      </c>
      <c r="AA4638">
        <v>9</v>
      </c>
      <c r="AB4638" t="s">
        <v>22517</v>
      </c>
    </row>
    <row r="4639" spans="1:28" x14ac:dyDescent="0.3">
      <c r="A4639" s="4" t="s">
        <v>22520</v>
      </c>
      <c r="B4639" t="s">
        <v>67</v>
      </c>
      <c r="C4639" t="s">
        <v>8734</v>
      </c>
      <c r="D4639" t="s">
        <v>24160</v>
      </c>
      <c r="E4639">
        <v>1991</v>
      </c>
      <c r="F4639">
        <v>97</v>
      </c>
      <c r="G4639" t="s">
        <v>6542</v>
      </c>
      <c r="H4639" t="s">
        <v>22522</v>
      </c>
      <c r="I4639" s="4">
        <v>500000</v>
      </c>
      <c r="J4639" s="4" t="s">
        <v>24161</v>
      </c>
      <c r="K4639">
        <v>5.8</v>
      </c>
      <c r="L4639">
        <v>1.85</v>
      </c>
      <c r="M4639" t="s">
        <v>612</v>
      </c>
      <c r="N4639" t="s">
        <v>22518</v>
      </c>
      <c r="O4639">
        <v>32</v>
      </c>
      <c r="P4639" t="s">
        <v>367</v>
      </c>
      <c r="Q4639">
        <v>11000</v>
      </c>
      <c r="R4639" t="s">
        <v>22519</v>
      </c>
      <c r="S4639">
        <v>422</v>
      </c>
      <c r="T4639" t="s">
        <v>22521</v>
      </c>
      <c r="U4639">
        <v>329</v>
      </c>
      <c r="V4639">
        <v>344</v>
      </c>
      <c r="W4639">
        <v>11839</v>
      </c>
      <c r="X4639">
        <v>0</v>
      </c>
      <c r="Y4639">
        <v>3013</v>
      </c>
      <c r="Z4639">
        <v>10</v>
      </c>
      <c r="AA4639">
        <v>24</v>
      </c>
      <c r="AB4639" t="s">
        <v>22523</v>
      </c>
    </row>
    <row r="4640" spans="1:28" x14ac:dyDescent="0.3">
      <c r="A4640" s="4" t="s">
        <v>22525</v>
      </c>
      <c r="B4640" t="s">
        <v>67</v>
      </c>
      <c r="C4640" t="s">
        <v>68</v>
      </c>
      <c r="D4640" t="s">
        <v>58</v>
      </c>
      <c r="E4640">
        <v>2007</v>
      </c>
      <c r="F4640">
        <v>84</v>
      </c>
      <c r="G4640" t="s">
        <v>10</v>
      </c>
      <c r="H4640" t="s">
        <v>22527</v>
      </c>
      <c r="I4640" s="4">
        <v>500000</v>
      </c>
      <c r="J4640" s="4">
        <v>52850</v>
      </c>
      <c r="K4640">
        <v>6.2</v>
      </c>
      <c r="L4640">
        <v>1.85</v>
      </c>
      <c r="M4640" t="s">
        <v>4835</v>
      </c>
      <c r="N4640" t="s">
        <v>435</v>
      </c>
      <c r="O4640">
        <v>681</v>
      </c>
      <c r="P4640" t="s">
        <v>4084</v>
      </c>
      <c r="Q4640">
        <v>239</v>
      </c>
      <c r="R4640" t="s">
        <v>22524</v>
      </c>
      <c r="S4640">
        <v>172</v>
      </c>
      <c r="T4640" t="s">
        <v>22526</v>
      </c>
      <c r="U4640">
        <v>143</v>
      </c>
      <c r="V4640">
        <v>155</v>
      </c>
      <c r="W4640">
        <v>734</v>
      </c>
      <c r="X4640">
        <v>0</v>
      </c>
      <c r="Y4640">
        <v>1656</v>
      </c>
      <c r="Z4640">
        <v>35</v>
      </c>
      <c r="AA4640">
        <v>12</v>
      </c>
      <c r="AB4640" t="s">
        <v>22528</v>
      </c>
    </row>
    <row r="4641" spans="1:28" x14ac:dyDescent="0.3">
      <c r="A4641" s="4" t="s">
        <v>22530</v>
      </c>
      <c r="B4641" t="s">
        <v>67</v>
      </c>
      <c r="C4641" t="s">
        <v>1487</v>
      </c>
      <c r="D4641" t="s">
        <v>58</v>
      </c>
      <c r="E4641">
        <v>2010</v>
      </c>
      <c r="F4641">
        <v>82</v>
      </c>
      <c r="G4641" t="s">
        <v>908</v>
      </c>
      <c r="H4641" t="s">
        <v>22532</v>
      </c>
      <c r="I4641" s="4">
        <v>500000</v>
      </c>
      <c r="J4641" s="4">
        <v>98017</v>
      </c>
      <c r="K4641">
        <v>5.8</v>
      </c>
      <c r="L4641">
        <v>1.85</v>
      </c>
      <c r="M4641" t="s">
        <v>612</v>
      </c>
      <c r="N4641" t="s">
        <v>22529</v>
      </c>
      <c r="O4641">
        <v>248</v>
      </c>
      <c r="P4641" t="s">
        <v>4642</v>
      </c>
      <c r="Q4641">
        <v>353</v>
      </c>
      <c r="R4641" t="s">
        <v>9945</v>
      </c>
      <c r="S4641">
        <v>248</v>
      </c>
      <c r="T4641" t="s">
        <v>22531</v>
      </c>
      <c r="U4641">
        <v>196</v>
      </c>
      <c r="V4641">
        <v>46000</v>
      </c>
      <c r="W4641">
        <v>1498</v>
      </c>
      <c r="X4641">
        <v>0</v>
      </c>
      <c r="Y4641">
        <v>26185</v>
      </c>
      <c r="Z4641">
        <v>230</v>
      </c>
      <c r="AA4641">
        <v>170</v>
      </c>
      <c r="AB4641" t="s">
        <v>22533</v>
      </c>
    </row>
    <row r="4642" spans="1:28" x14ac:dyDescent="0.3">
      <c r="A4642" s="4" t="s">
        <v>22536</v>
      </c>
      <c r="B4642" t="s">
        <v>67</v>
      </c>
      <c r="C4642" t="s">
        <v>68</v>
      </c>
      <c r="D4642" t="s">
        <v>58</v>
      </c>
      <c r="E4642">
        <v>2007</v>
      </c>
      <c r="F4642">
        <v>100</v>
      </c>
      <c r="G4642" t="s">
        <v>1700</v>
      </c>
      <c r="H4642" t="s">
        <v>22538</v>
      </c>
      <c r="I4642" s="4">
        <v>500000</v>
      </c>
      <c r="J4642" s="4">
        <v>31937</v>
      </c>
      <c r="K4642">
        <v>5.7</v>
      </c>
      <c r="L4642">
        <v>1.85</v>
      </c>
      <c r="M4642" t="s">
        <v>612</v>
      </c>
      <c r="N4642" t="s">
        <v>21998</v>
      </c>
      <c r="O4642">
        <v>6</v>
      </c>
      <c r="P4642" t="s">
        <v>22535</v>
      </c>
      <c r="Q4642">
        <v>396</v>
      </c>
      <c r="R4642" t="s">
        <v>22534</v>
      </c>
      <c r="S4642">
        <v>326</v>
      </c>
      <c r="T4642" t="s">
        <v>22537</v>
      </c>
      <c r="U4642">
        <v>325</v>
      </c>
      <c r="V4642">
        <v>60</v>
      </c>
      <c r="W4642">
        <v>2310</v>
      </c>
      <c r="X4642">
        <v>3</v>
      </c>
      <c r="Y4642">
        <v>1358</v>
      </c>
      <c r="Z4642">
        <v>9</v>
      </c>
      <c r="AA4642">
        <v>10</v>
      </c>
      <c r="AB4642" t="s">
        <v>22539</v>
      </c>
    </row>
    <row r="4643" spans="1:28" x14ac:dyDescent="0.3">
      <c r="A4643" s="4" t="s">
        <v>22541</v>
      </c>
      <c r="B4643" t="s">
        <v>67</v>
      </c>
      <c r="C4643" t="s">
        <v>68</v>
      </c>
      <c r="D4643" t="s">
        <v>58</v>
      </c>
      <c r="E4643">
        <v>2002</v>
      </c>
      <c r="F4643">
        <v>112</v>
      </c>
      <c r="G4643" t="s">
        <v>3805</v>
      </c>
      <c r="H4643" t="s">
        <v>22543</v>
      </c>
      <c r="I4643" s="4">
        <v>500000</v>
      </c>
      <c r="J4643" s="4">
        <v>13134</v>
      </c>
      <c r="K4643">
        <v>6.1</v>
      </c>
      <c r="L4643">
        <v>2.35</v>
      </c>
      <c r="M4643" t="s">
        <v>612</v>
      </c>
      <c r="N4643" t="s">
        <v>22540</v>
      </c>
      <c r="O4643">
        <v>12</v>
      </c>
      <c r="P4643" t="s">
        <v>4222</v>
      </c>
      <c r="Q4643">
        <v>33000</v>
      </c>
      <c r="R4643" t="s">
        <v>6003</v>
      </c>
      <c r="S4643">
        <v>1000</v>
      </c>
      <c r="T4643" t="s">
        <v>22542</v>
      </c>
      <c r="U4643">
        <v>699</v>
      </c>
      <c r="V4643">
        <v>183</v>
      </c>
      <c r="W4643">
        <v>35294</v>
      </c>
      <c r="X4643">
        <v>2</v>
      </c>
      <c r="Y4643">
        <v>2004</v>
      </c>
      <c r="Z4643">
        <v>17</v>
      </c>
      <c r="AA4643">
        <v>32</v>
      </c>
      <c r="AB4643" t="s">
        <v>22544</v>
      </c>
    </row>
    <row r="4644" spans="1:28" x14ac:dyDescent="0.3">
      <c r="A4644" s="4" t="s">
        <v>22546</v>
      </c>
      <c r="B4644" t="s">
        <v>67</v>
      </c>
      <c r="C4644" t="s">
        <v>86</v>
      </c>
      <c r="D4644" t="s">
        <v>58</v>
      </c>
      <c r="E4644">
        <v>2010</v>
      </c>
      <c r="F4644">
        <v>94</v>
      </c>
      <c r="G4644" t="s">
        <v>2700</v>
      </c>
      <c r="H4644" t="s">
        <v>22548</v>
      </c>
      <c r="I4644" s="4">
        <v>500000</v>
      </c>
      <c r="J4644" s="4">
        <v>237301</v>
      </c>
      <c r="K4644">
        <v>6.4</v>
      </c>
      <c r="L4644">
        <v>2.35</v>
      </c>
      <c r="M4644" t="s">
        <v>612</v>
      </c>
      <c r="N4644" t="s">
        <v>22545</v>
      </c>
      <c r="O4644">
        <v>380</v>
      </c>
      <c r="P4644" t="s">
        <v>5135</v>
      </c>
      <c r="Q4644">
        <v>660</v>
      </c>
      <c r="R4644" t="s">
        <v>22177</v>
      </c>
      <c r="S4644">
        <v>280</v>
      </c>
      <c r="T4644" t="s">
        <v>22547</v>
      </c>
      <c r="U4644">
        <v>113</v>
      </c>
      <c r="V4644">
        <v>19000</v>
      </c>
      <c r="W4644">
        <v>1118</v>
      </c>
      <c r="X4644">
        <v>0</v>
      </c>
      <c r="Y4644">
        <v>75669</v>
      </c>
      <c r="Z4644">
        <v>344</v>
      </c>
      <c r="AA4644">
        <v>451</v>
      </c>
      <c r="AB4644" t="s">
        <v>22549</v>
      </c>
    </row>
    <row r="4645" spans="1:28" x14ac:dyDescent="0.3">
      <c r="A4645" s="4" t="s">
        <v>22551</v>
      </c>
      <c r="B4645" t="s">
        <v>67</v>
      </c>
      <c r="C4645" t="s">
        <v>68</v>
      </c>
      <c r="D4645" t="s">
        <v>58</v>
      </c>
      <c r="E4645">
        <v>2005</v>
      </c>
      <c r="F4645">
        <v>87</v>
      </c>
      <c r="G4645" t="s">
        <v>19</v>
      </c>
      <c r="H4645" t="s">
        <v>7739</v>
      </c>
      <c r="I4645" s="4" t="s">
        <v>24161</v>
      </c>
      <c r="J4645" s="4" t="s">
        <v>24161</v>
      </c>
      <c r="K4645">
        <v>5</v>
      </c>
      <c r="L4645">
        <v>1.85</v>
      </c>
      <c r="M4645" t="s">
        <v>122</v>
      </c>
      <c r="N4645" t="s">
        <v>22550</v>
      </c>
      <c r="O4645">
        <v>0</v>
      </c>
      <c r="P4645" t="s">
        <v>18115</v>
      </c>
      <c r="Q4645">
        <v>584</v>
      </c>
      <c r="R4645" t="s">
        <v>11137</v>
      </c>
      <c r="S4645">
        <v>507</v>
      </c>
      <c r="T4645" t="s">
        <v>7936</v>
      </c>
      <c r="U4645">
        <v>347</v>
      </c>
      <c r="V4645">
        <v>29</v>
      </c>
      <c r="W4645">
        <v>1924</v>
      </c>
      <c r="X4645">
        <v>3</v>
      </c>
      <c r="Y4645">
        <v>299</v>
      </c>
      <c r="Z4645">
        <v>2</v>
      </c>
      <c r="AA4645">
        <v>11</v>
      </c>
      <c r="AB4645" t="s">
        <v>22552</v>
      </c>
    </row>
    <row r="4646" spans="1:28" x14ac:dyDescent="0.3">
      <c r="A4646" s="4" t="s">
        <v>22555</v>
      </c>
      <c r="B4646" t="s">
        <v>67</v>
      </c>
      <c r="C4646" t="s">
        <v>68</v>
      </c>
      <c r="D4646" t="s">
        <v>58</v>
      </c>
      <c r="E4646">
        <v>2007</v>
      </c>
      <c r="F4646">
        <v>91</v>
      </c>
      <c r="G4646" t="s">
        <v>10</v>
      </c>
      <c r="H4646" t="s">
        <v>22557</v>
      </c>
      <c r="I4646" s="4">
        <v>500000</v>
      </c>
      <c r="J4646" s="4">
        <v>12055</v>
      </c>
      <c r="K4646">
        <v>6.5</v>
      </c>
      <c r="L4646" t="s">
        <v>24161</v>
      </c>
      <c r="M4646" t="s">
        <v>69</v>
      </c>
      <c r="N4646" t="s">
        <v>22553</v>
      </c>
      <c r="O4646">
        <v>0</v>
      </c>
      <c r="P4646" t="s">
        <v>7581</v>
      </c>
      <c r="Q4646">
        <v>472</v>
      </c>
      <c r="R4646" t="s">
        <v>22554</v>
      </c>
      <c r="S4646">
        <v>185</v>
      </c>
      <c r="T4646" t="s">
        <v>22556</v>
      </c>
      <c r="U4646">
        <v>170</v>
      </c>
      <c r="V4646">
        <v>339</v>
      </c>
      <c r="W4646">
        <v>1047</v>
      </c>
      <c r="X4646">
        <v>2</v>
      </c>
      <c r="Y4646">
        <v>739</v>
      </c>
      <c r="Z4646">
        <v>28</v>
      </c>
      <c r="AA4646">
        <v>10</v>
      </c>
      <c r="AB4646" t="s">
        <v>22558</v>
      </c>
    </row>
    <row r="4647" spans="1:28" x14ac:dyDescent="0.3">
      <c r="A4647" s="4" t="s">
        <v>22560</v>
      </c>
      <c r="B4647" t="s">
        <v>67</v>
      </c>
      <c r="C4647" t="s">
        <v>68</v>
      </c>
      <c r="D4647" t="s">
        <v>58</v>
      </c>
      <c r="E4647">
        <v>2012</v>
      </c>
      <c r="F4647">
        <v>87</v>
      </c>
      <c r="G4647" t="s">
        <v>7572</v>
      </c>
      <c r="H4647" t="s">
        <v>22562</v>
      </c>
      <c r="I4647" s="4">
        <v>500000</v>
      </c>
      <c r="J4647" s="4">
        <v>1332</v>
      </c>
      <c r="K4647">
        <v>4.5999999999999996</v>
      </c>
      <c r="L4647">
        <v>2.35</v>
      </c>
      <c r="M4647" t="s">
        <v>4835</v>
      </c>
      <c r="N4647" t="s">
        <v>22559</v>
      </c>
      <c r="O4647">
        <v>38</v>
      </c>
      <c r="P4647" t="s">
        <v>13777</v>
      </c>
      <c r="Q4647">
        <v>552</v>
      </c>
      <c r="R4647" t="s">
        <v>8244</v>
      </c>
      <c r="S4647">
        <v>533</v>
      </c>
      <c r="T4647" t="s">
        <v>22561</v>
      </c>
      <c r="U4647">
        <v>445</v>
      </c>
      <c r="V4647">
        <v>898</v>
      </c>
      <c r="W4647">
        <v>2251</v>
      </c>
      <c r="X4647">
        <v>6</v>
      </c>
      <c r="Y4647">
        <v>2038</v>
      </c>
      <c r="Z4647">
        <v>29</v>
      </c>
      <c r="AA4647">
        <v>20</v>
      </c>
      <c r="AB4647" t="s">
        <v>22563</v>
      </c>
    </row>
    <row r="4648" spans="1:28" x14ac:dyDescent="0.3">
      <c r="A4648" s="4" t="s">
        <v>22564</v>
      </c>
      <c r="B4648" t="s">
        <v>1965</v>
      </c>
      <c r="C4648" t="s">
        <v>918</v>
      </c>
      <c r="D4648" t="s">
        <v>58</v>
      </c>
      <c r="E4648">
        <v>2006</v>
      </c>
      <c r="F4648">
        <v>98</v>
      </c>
      <c r="G4648" t="s">
        <v>1034</v>
      </c>
      <c r="H4648" t="s">
        <v>22566</v>
      </c>
      <c r="I4648" s="4">
        <v>3000000</v>
      </c>
      <c r="J4648" s="4" t="s">
        <v>24161</v>
      </c>
      <c r="K4648">
        <v>7.7</v>
      </c>
      <c r="L4648">
        <v>2.35</v>
      </c>
      <c r="M4648" t="s">
        <v>24161</v>
      </c>
      <c r="N4648" t="s">
        <v>19688</v>
      </c>
      <c r="O4648">
        <v>0</v>
      </c>
      <c r="P4648" t="s">
        <v>19689</v>
      </c>
      <c r="Q4648">
        <v>4</v>
      </c>
      <c r="R4648" t="s">
        <v>19691</v>
      </c>
      <c r="S4648">
        <v>4</v>
      </c>
      <c r="T4648" t="s">
        <v>22565</v>
      </c>
      <c r="U4648">
        <v>0</v>
      </c>
      <c r="V4648">
        <v>23</v>
      </c>
      <c r="W4648">
        <v>8</v>
      </c>
      <c r="X4648">
        <v>1</v>
      </c>
      <c r="Y4648">
        <v>2097</v>
      </c>
      <c r="Z4648">
        <v>11</v>
      </c>
      <c r="AA4648">
        <v>9</v>
      </c>
      <c r="AB4648" t="s">
        <v>22567</v>
      </c>
    </row>
    <row r="4649" spans="1:28" x14ac:dyDescent="0.3">
      <c r="A4649" s="4" t="s">
        <v>22571</v>
      </c>
      <c r="B4649" t="s">
        <v>67</v>
      </c>
      <c r="C4649" t="s">
        <v>86</v>
      </c>
      <c r="D4649" t="s">
        <v>58</v>
      </c>
      <c r="E4649">
        <v>2006</v>
      </c>
      <c r="F4649">
        <v>95</v>
      </c>
      <c r="G4649" t="s">
        <v>21504</v>
      </c>
      <c r="H4649" t="s">
        <v>22573</v>
      </c>
      <c r="I4649" s="4">
        <v>500000</v>
      </c>
      <c r="J4649" s="4" t="s">
        <v>24161</v>
      </c>
      <c r="K4649">
        <v>7.3</v>
      </c>
      <c r="L4649">
        <v>1.85</v>
      </c>
      <c r="M4649" t="s">
        <v>24161</v>
      </c>
      <c r="N4649" t="s">
        <v>22568</v>
      </c>
      <c r="O4649">
        <v>3</v>
      </c>
      <c r="P4649" t="s">
        <v>22570</v>
      </c>
      <c r="Q4649">
        <v>30</v>
      </c>
      <c r="R4649" t="s">
        <v>22569</v>
      </c>
      <c r="S4649">
        <v>27</v>
      </c>
      <c r="T4649" t="s">
        <v>22572</v>
      </c>
      <c r="U4649">
        <v>25</v>
      </c>
      <c r="V4649">
        <v>808</v>
      </c>
      <c r="W4649">
        <v>119</v>
      </c>
      <c r="X4649">
        <v>0</v>
      </c>
      <c r="Y4649">
        <v>1006</v>
      </c>
      <c r="Z4649">
        <v>48</v>
      </c>
      <c r="AA4649">
        <v>11</v>
      </c>
      <c r="AB4649" t="s">
        <v>22574</v>
      </c>
    </row>
    <row r="4650" spans="1:28" x14ac:dyDescent="0.3">
      <c r="A4650" s="4" t="s">
        <v>22575</v>
      </c>
      <c r="B4650" t="s">
        <v>67</v>
      </c>
      <c r="C4650" t="s">
        <v>68</v>
      </c>
      <c r="D4650" t="s">
        <v>58</v>
      </c>
      <c r="E4650">
        <v>2000</v>
      </c>
      <c r="F4650">
        <v>87</v>
      </c>
      <c r="G4650" t="s">
        <v>19</v>
      </c>
      <c r="H4650" t="s">
        <v>22576</v>
      </c>
      <c r="I4650" s="4">
        <v>100000</v>
      </c>
      <c r="J4650" s="4" t="s">
        <v>24161</v>
      </c>
      <c r="K4650">
        <v>6.6</v>
      </c>
      <c r="L4650">
        <v>1.85</v>
      </c>
      <c r="M4650" t="s">
        <v>612</v>
      </c>
      <c r="N4650" t="s">
        <v>152</v>
      </c>
      <c r="O4650">
        <v>395</v>
      </c>
      <c r="P4650" t="s">
        <v>3386</v>
      </c>
      <c r="Q4650">
        <v>991</v>
      </c>
      <c r="R4650" t="s">
        <v>2321</v>
      </c>
      <c r="S4650">
        <v>946</v>
      </c>
      <c r="T4650" t="s">
        <v>3194</v>
      </c>
      <c r="U4650">
        <v>637</v>
      </c>
      <c r="V4650">
        <v>22</v>
      </c>
      <c r="W4650">
        <v>3309</v>
      </c>
      <c r="X4650">
        <v>0</v>
      </c>
      <c r="Y4650">
        <v>601</v>
      </c>
      <c r="Z4650">
        <v>24</v>
      </c>
      <c r="AA4650">
        <v>10</v>
      </c>
      <c r="AB4650" t="s">
        <v>22577</v>
      </c>
    </row>
    <row r="4651" spans="1:28" x14ac:dyDescent="0.3">
      <c r="A4651" s="4" t="s">
        <v>22578</v>
      </c>
      <c r="B4651" t="s">
        <v>67</v>
      </c>
      <c r="C4651" t="s">
        <v>68</v>
      </c>
      <c r="D4651" t="s">
        <v>58</v>
      </c>
      <c r="E4651">
        <v>2014</v>
      </c>
      <c r="F4651">
        <v>102</v>
      </c>
      <c r="G4651" t="s">
        <v>4085</v>
      </c>
      <c r="H4651" t="s">
        <v>22580</v>
      </c>
      <c r="I4651" s="4" t="s">
        <v>24161</v>
      </c>
      <c r="J4651" s="4">
        <v>316842</v>
      </c>
      <c r="K4651">
        <v>6.4</v>
      </c>
      <c r="L4651">
        <v>2.35</v>
      </c>
      <c r="M4651" t="s">
        <v>612</v>
      </c>
      <c r="N4651" t="s">
        <v>5352</v>
      </c>
      <c r="O4651">
        <v>487</v>
      </c>
      <c r="P4651" t="s">
        <v>379</v>
      </c>
      <c r="Q4651">
        <v>991</v>
      </c>
      <c r="R4651" t="s">
        <v>873</v>
      </c>
      <c r="S4651">
        <v>943</v>
      </c>
      <c r="T4651" t="s">
        <v>22579</v>
      </c>
      <c r="U4651">
        <v>118</v>
      </c>
      <c r="V4651">
        <v>0</v>
      </c>
      <c r="W4651">
        <v>2099</v>
      </c>
      <c r="X4651">
        <v>0</v>
      </c>
      <c r="Y4651">
        <v>15756</v>
      </c>
      <c r="Z4651">
        <v>166</v>
      </c>
      <c r="AA4651">
        <v>68</v>
      </c>
      <c r="AB4651" t="s">
        <v>22581</v>
      </c>
    </row>
    <row r="4652" spans="1:28" x14ac:dyDescent="0.3">
      <c r="A4652" s="4" t="s">
        <v>22584</v>
      </c>
      <c r="B4652" t="s">
        <v>67</v>
      </c>
      <c r="C4652" t="s">
        <v>68</v>
      </c>
      <c r="D4652" t="s">
        <v>58</v>
      </c>
      <c r="E4652">
        <v>2005</v>
      </c>
      <c r="F4652">
        <v>127</v>
      </c>
      <c r="G4652" t="s">
        <v>8</v>
      </c>
      <c r="H4652" t="s">
        <v>24161</v>
      </c>
      <c r="I4652" s="4">
        <v>500000</v>
      </c>
      <c r="J4652" s="4" t="s">
        <v>24161</v>
      </c>
      <c r="K4652">
        <v>5.8</v>
      </c>
      <c r="L4652">
        <v>1.33</v>
      </c>
      <c r="M4652" t="s">
        <v>24161</v>
      </c>
      <c r="N4652" t="s">
        <v>22582</v>
      </c>
      <c r="O4652">
        <v>2</v>
      </c>
      <c r="P4652" t="s">
        <v>22582</v>
      </c>
      <c r="Q4652">
        <v>2</v>
      </c>
      <c r="R4652" t="s">
        <v>22583</v>
      </c>
      <c r="S4652">
        <v>0</v>
      </c>
      <c r="T4652" t="s">
        <v>22585</v>
      </c>
      <c r="U4652">
        <v>0</v>
      </c>
      <c r="V4652">
        <v>0</v>
      </c>
      <c r="W4652">
        <v>2</v>
      </c>
      <c r="X4652">
        <v>0</v>
      </c>
      <c r="Y4652">
        <v>16</v>
      </c>
      <c r="Z4652" t="s">
        <v>24161</v>
      </c>
      <c r="AA4652">
        <v>3</v>
      </c>
      <c r="AB4652" t="s">
        <v>22586</v>
      </c>
    </row>
    <row r="4653" spans="1:28" x14ac:dyDescent="0.3">
      <c r="A4653" s="4" t="s">
        <v>22589</v>
      </c>
      <c r="B4653" t="s">
        <v>67</v>
      </c>
      <c r="C4653" t="s">
        <v>68</v>
      </c>
      <c r="D4653" t="s">
        <v>58</v>
      </c>
      <c r="E4653">
        <v>2014</v>
      </c>
      <c r="F4653">
        <v>96</v>
      </c>
      <c r="G4653" t="s">
        <v>18</v>
      </c>
      <c r="H4653" t="s">
        <v>24161</v>
      </c>
      <c r="I4653" s="4">
        <v>500000</v>
      </c>
      <c r="J4653" s="4" t="s">
        <v>24161</v>
      </c>
      <c r="K4653">
        <v>7.2</v>
      </c>
      <c r="L4653">
        <v>1.33</v>
      </c>
      <c r="M4653" t="s">
        <v>24161</v>
      </c>
      <c r="N4653" t="s">
        <v>22331</v>
      </c>
      <c r="O4653">
        <v>3</v>
      </c>
      <c r="P4653" t="s">
        <v>22588</v>
      </c>
      <c r="Q4653">
        <v>387</v>
      </c>
      <c r="R4653" t="s">
        <v>22587</v>
      </c>
      <c r="S4653">
        <v>244</v>
      </c>
      <c r="T4653" t="s">
        <v>22590</v>
      </c>
      <c r="U4653">
        <v>205</v>
      </c>
      <c r="V4653">
        <v>16</v>
      </c>
      <c r="W4653">
        <v>1235</v>
      </c>
      <c r="X4653">
        <v>1</v>
      </c>
      <c r="Y4653">
        <v>38</v>
      </c>
      <c r="Z4653">
        <v>9</v>
      </c>
      <c r="AA4653">
        <v>3</v>
      </c>
      <c r="AB4653" t="s">
        <v>22591</v>
      </c>
    </row>
    <row r="4654" spans="1:28" x14ac:dyDescent="0.3">
      <c r="A4654" s="4" t="s">
        <v>22592</v>
      </c>
      <c r="B4654" t="s">
        <v>67</v>
      </c>
      <c r="C4654" t="s">
        <v>86</v>
      </c>
      <c r="D4654" t="s">
        <v>58</v>
      </c>
      <c r="E4654">
        <v>2012</v>
      </c>
      <c r="F4654">
        <v>103</v>
      </c>
      <c r="G4654" t="s">
        <v>241</v>
      </c>
      <c r="H4654" t="s">
        <v>22593</v>
      </c>
      <c r="I4654" s="4" t="s">
        <v>24161</v>
      </c>
      <c r="J4654" s="4" t="s">
        <v>24161</v>
      </c>
      <c r="K4654">
        <v>7.2</v>
      </c>
      <c r="L4654">
        <v>2.35</v>
      </c>
      <c r="M4654" t="s">
        <v>69</v>
      </c>
      <c r="N4654" t="s">
        <v>16222</v>
      </c>
      <c r="O4654">
        <v>21</v>
      </c>
      <c r="P4654" t="s">
        <v>3410</v>
      </c>
      <c r="Q4654">
        <v>25000</v>
      </c>
      <c r="R4654" t="s">
        <v>2038</v>
      </c>
      <c r="S4654">
        <v>766</v>
      </c>
      <c r="T4654" t="s">
        <v>2303</v>
      </c>
      <c r="U4654">
        <v>680</v>
      </c>
      <c r="V4654">
        <v>0</v>
      </c>
      <c r="W4654">
        <v>26999</v>
      </c>
      <c r="X4654">
        <v>3</v>
      </c>
      <c r="Y4654">
        <v>26863</v>
      </c>
      <c r="Z4654">
        <v>48</v>
      </c>
      <c r="AA4654">
        <v>54</v>
      </c>
      <c r="AB4654" t="s">
        <v>22594</v>
      </c>
    </row>
    <row r="4655" spans="1:28" x14ac:dyDescent="0.3">
      <c r="A4655" s="4" t="s">
        <v>22598</v>
      </c>
      <c r="B4655" t="s">
        <v>67</v>
      </c>
      <c r="C4655" t="s">
        <v>68</v>
      </c>
      <c r="D4655" t="s">
        <v>58</v>
      </c>
      <c r="E4655">
        <v>2012</v>
      </c>
      <c r="F4655">
        <v>104</v>
      </c>
      <c r="G4655" t="s">
        <v>7572</v>
      </c>
      <c r="H4655" t="s">
        <v>22600</v>
      </c>
      <c r="I4655" s="4">
        <v>500000</v>
      </c>
      <c r="J4655" s="4" t="s">
        <v>24161</v>
      </c>
      <c r="K4655">
        <v>3.5</v>
      </c>
      <c r="L4655">
        <v>2.35</v>
      </c>
      <c r="M4655" t="s">
        <v>612</v>
      </c>
      <c r="N4655" t="s">
        <v>22595</v>
      </c>
      <c r="O4655">
        <v>32</v>
      </c>
      <c r="P4655" t="s">
        <v>22597</v>
      </c>
      <c r="Q4655">
        <v>685</v>
      </c>
      <c r="R4655" t="s">
        <v>22596</v>
      </c>
      <c r="S4655">
        <v>492</v>
      </c>
      <c r="T4655" t="s">
        <v>22599</v>
      </c>
      <c r="U4655">
        <v>238</v>
      </c>
      <c r="V4655">
        <v>0</v>
      </c>
      <c r="W4655">
        <v>2102</v>
      </c>
      <c r="X4655">
        <v>2</v>
      </c>
      <c r="Y4655">
        <v>2012</v>
      </c>
      <c r="Z4655">
        <v>64</v>
      </c>
      <c r="AA4655">
        <v>28</v>
      </c>
      <c r="AB4655" t="s">
        <v>22601</v>
      </c>
    </row>
    <row r="4656" spans="1:28" x14ac:dyDescent="0.3">
      <c r="A4656" s="4" t="s">
        <v>22603</v>
      </c>
      <c r="B4656" t="s">
        <v>67</v>
      </c>
      <c r="C4656" t="s">
        <v>68</v>
      </c>
      <c r="D4656" t="s">
        <v>58</v>
      </c>
      <c r="E4656">
        <v>2015</v>
      </c>
      <c r="F4656">
        <v>90</v>
      </c>
      <c r="G4656" t="s">
        <v>22</v>
      </c>
      <c r="H4656" t="s">
        <v>24161</v>
      </c>
      <c r="I4656" s="4" t="s">
        <v>24161</v>
      </c>
      <c r="J4656" s="4" t="s">
        <v>24161</v>
      </c>
      <c r="K4656">
        <v>7.5</v>
      </c>
      <c r="L4656" t="s">
        <v>24161</v>
      </c>
      <c r="M4656" t="s">
        <v>24161</v>
      </c>
      <c r="N4656" t="s">
        <v>22602</v>
      </c>
      <c r="O4656">
        <v>0</v>
      </c>
      <c r="P4656" t="s">
        <v>16415</v>
      </c>
      <c r="Q4656">
        <v>970</v>
      </c>
      <c r="R4656" t="s">
        <v>4645</v>
      </c>
      <c r="S4656">
        <v>812</v>
      </c>
      <c r="T4656" t="s">
        <v>8148</v>
      </c>
      <c r="U4656">
        <v>569</v>
      </c>
      <c r="V4656">
        <v>337</v>
      </c>
      <c r="W4656">
        <v>3359</v>
      </c>
      <c r="X4656">
        <v>0</v>
      </c>
      <c r="Y4656">
        <v>22</v>
      </c>
      <c r="Z4656" t="s">
        <v>24161</v>
      </c>
      <c r="AA4656" t="s">
        <v>24161</v>
      </c>
      <c r="AB4656" t="s">
        <v>22604</v>
      </c>
    </row>
    <row r="4657" spans="1:28" x14ac:dyDescent="0.3">
      <c r="A4657" s="4" t="s">
        <v>22607</v>
      </c>
      <c r="B4657" t="s">
        <v>67</v>
      </c>
      <c r="C4657" t="s">
        <v>68</v>
      </c>
      <c r="D4657" t="s">
        <v>58</v>
      </c>
      <c r="E4657">
        <v>2015</v>
      </c>
      <c r="F4657">
        <v>122</v>
      </c>
      <c r="G4657" t="s">
        <v>1180</v>
      </c>
      <c r="H4657" t="s">
        <v>22609</v>
      </c>
      <c r="I4657" s="4" t="s">
        <v>24161</v>
      </c>
      <c r="J4657" s="4" t="s">
        <v>24161</v>
      </c>
      <c r="K4657">
        <v>2.2000000000000002</v>
      </c>
      <c r="L4657" t="s">
        <v>24161</v>
      </c>
      <c r="M4657" t="s">
        <v>612</v>
      </c>
      <c r="N4657" t="s">
        <v>22605</v>
      </c>
      <c r="O4657">
        <v>406</v>
      </c>
      <c r="P4657" t="s">
        <v>22606</v>
      </c>
      <c r="Q4657">
        <v>358</v>
      </c>
      <c r="R4657" t="s">
        <v>21844</v>
      </c>
      <c r="S4657">
        <v>317</v>
      </c>
      <c r="T4657" t="s">
        <v>22608</v>
      </c>
      <c r="U4657">
        <v>152</v>
      </c>
      <c r="V4657">
        <v>353</v>
      </c>
      <c r="W4657">
        <v>1038</v>
      </c>
      <c r="X4657">
        <v>0</v>
      </c>
      <c r="Y4657">
        <v>292</v>
      </c>
      <c r="Z4657">
        <v>1</v>
      </c>
      <c r="AA4657">
        <v>16</v>
      </c>
      <c r="AB4657" t="s">
        <v>22610</v>
      </c>
    </row>
    <row r="4658" spans="1:28" x14ac:dyDescent="0.3">
      <c r="A4658" s="4" t="s">
        <v>22612</v>
      </c>
      <c r="B4658" t="s">
        <v>67</v>
      </c>
      <c r="C4658" t="s">
        <v>68</v>
      </c>
      <c r="D4658" t="s">
        <v>58</v>
      </c>
      <c r="E4658">
        <v>2011</v>
      </c>
      <c r="F4658">
        <v>90</v>
      </c>
      <c r="G4658" t="s">
        <v>878</v>
      </c>
      <c r="H4658" t="s">
        <v>22614</v>
      </c>
      <c r="I4658" s="4">
        <v>500000</v>
      </c>
      <c r="J4658" s="4" t="s">
        <v>24161</v>
      </c>
      <c r="K4658">
        <v>6.6</v>
      </c>
      <c r="L4658" t="s">
        <v>24161</v>
      </c>
      <c r="M4658" t="s">
        <v>612</v>
      </c>
      <c r="N4658" t="s">
        <v>22611</v>
      </c>
      <c r="O4658">
        <v>0</v>
      </c>
      <c r="P4658" t="s">
        <v>10854</v>
      </c>
      <c r="Q4658">
        <v>322</v>
      </c>
      <c r="R4658" t="s">
        <v>11264</v>
      </c>
      <c r="S4658">
        <v>178</v>
      </c>
      <c r="T4658" t="s">
        <v>22613</v>
      </c>
      <c r="U4658">
        <v>120</v>
      </c>
      <c r="V4658">
        <v>701</v>
      </c>
      <c r="W4658">
        <v>630</v>
      </c>
      <c r="X4658">
        <v>3</v>
      </c>
      <c r="Y4658">
        <v>5025</v>
      </c>
      <c r="Z4658">
        <v>26</v>
      </c>
      <c r="AA4658">
        <v>45</v>
      </c>
      <c r="AB4658" t="s">
        <v>22615</v>
      </c>
    </row>
    <row r="4659" spans="1:28" x14ac:dyDescent="0.3">
      <c r="A4659" s="4" t="s">
        <v>22618</v>
      </c>
      <c r="B4659" t="s">
        <v>2794</v>
      </c>
      <c r="C4659" t="s">
        <v>22621</v>
      </c>
      <c r="D4659" t="s">
        <v>58</v>
      </c>
      <c r="E4659">
        <v>2012</v>
      </c>
      <c r="F4659">
        <v>101</v>
      </c>
      <c r="G4659" t="s">
        <v>1954</v>
      </c>
      <c r="H4659" t="s">
        <v>24161</v>
      </c>
      <c r="I4659" s="4">
        <v>500000</v>
      </c>
      <c r="J4659" s="4" t="s">
        <v>24161</v>
      </c>
      <c r="K4659">
        <v>6.9</v>
      </c>
      <c r="L4659">
        <v>16</v>
      </c>
      <c r="M4659" t="s">
        <v>612</v>
      </c>
      <c r="N4659" t="s">
        <v>22616</v>
      </c>
      <c r="O4659">
        <v>0</v>
      </c>
      <c r="P4659" t="s">
        <v>20249</v>
      </c>
      <c r="Q4659">
        <v>159</v>
      </c>
      <c r="R4659" t="s">
        <v>22617</v>
      </c>
      <c r="S4659">
        <v>15</v>
      </c>
      <c r="T4659" t="s">
        <v>22619</v>
      </c>
      <c r="U4659">
        <v>15</v>
      </c>
      <c r="V4659">
        <v>126</v>
      </c>
      <c r="W4659">
        <v>206</v>
      </c>
      <c r="X4659">
        <v>1</v>
      </c>
      <c r="Y4659">
        <v>197</v>
      </c>
      <c r="Z4659">
        <v>1</v>
      </c>
      <c r="AA4659">
        <v>1</v>
      </c>
      <c r="AB4659" t="s">
        <v>22620</v>
      </c>
    </row>
    <row r="4660" spans="1:28" x14ac:dyDescent="0.3">
      <c r="A4660" s="4" t="s">
        <v>22624</v>
      </c>
      <c r="B4660" t="s">
        <v>67</v>
      </c>
      <c r="C4660" t="s">
        <v>68</v>
      </c>
      <c r="D4660" t="s">
        <v>58</v>
      </c>
      <c r="E4660">
        <v>2016</v>
      </c>
      <c r="F4660">
        <v>94</v>
      </c>
      <c r="G4660" t="s">
        <v>22623</v>
      </c>
      <c r="H4660" t="s">
        <v>22626</v>
      </c>
      <c r="I4660" s="4">
        <v>150000</v>
      </c>
      <c r="J4660" s="4" t="s">
        <v>24161</v>
      </c>
      <c r="K4660">
        <v>4</v>
      </c>
      <c r="L4660" t="s">
        <v>24161</v>
      </c>
      <c r="M4660" t="s">
        <v>69</v>
      </c>
      <c r="N4660" t="s">
        <v>22622</v>
      </c>
      <c r="O4660">
        <v>0</v>
      </c>
      <c r="P4660" t="s">
        <v>9848</v>
      </c>
      <c r="Q4660">
        <v>918</v>
      </c>
      <c r="R4660" t="s">
        <v>21864</v>
      </c>
      <c r="S4660">
        <v>402</v>
      </c>
      <c r="T4660" t="s">
        <v>22625</v>
      </c>
      <c r="U4660">
        <v>212</v>
      </c>
      <c r="V4660">
        <v>381</v>
      </c>
      <c r="W4660">
        <v>2091</v>
      </c>
      <c r="X4660">
        <v>0</v>
      </c>
      <c r="Y4660">
        <v>60</v>
      </c>
      <c r="Z4660">
        <v>3</v>
      </c>
      <c r="AA4660">
        <v>2</v>
      </c>
      <c r="AB4660" t="s">
        <v>22627</v>
      </c>
    </row>
    <row r="4661" spans="1:28" x14ac:dyDescent="0.3">
      <c r="A4661" s="4" t="s">
        <v>22629</v>
      </c>
      <c r="B4661" t="s">
        <v>67</v>
      </c>
      <c r="C4661" t="s">
        <v>68</v>
      </c>
      <c r="D4661" t="s">
        <v>58</v>
      </c>
      <c r="E4661">
        <v>2016</v>
      </c>
      <c r="F4661">
        <v>97</v>
      </c>
      <c r="G4661" t="s">
        <v>22628</v>
      </c>
      <c r="H4661" t="s">
        <v>22631</v>
      </c>
      <c r="I4661" s="4">
        <v>500000</v>
      </c>
      <c r="J4661" s="4" t="s">
        <v>24161</v>
      </c>
      <c r="K4661">
        <v>7.4</v>
      </c>
      <c r="L4661">
        <v>1.78</v>
      </c>
      <c r="M4661" t="s">
        <v>24161</v>
      </c>
      <c r="N4661" t="s">
        <v>14737</v>
      </c>
      <c r="O4661">
        <v>163</v>
      </c>
      <c r="P4661" t="s">
        <v>7652</v>
      </c>
      <c r="Q4661">
        <v>636</v>
      </c>
      <c r="R4661" t="s">
        <v>11797</v>
      </c>
      <c r="S4661">
        <v>456</v>
      </c>
      <c r="T4661" t="s">
        <v>22630</v>
      </c>
      <c r="U4661">
        <v>303</v>
      </c>
      <c r="V4661">
        <v>707</v>
      </c>
      <c r="W4661">
        <v>2438</v>
      </c>
      <c r="X4661">
        <v>5</v>
      </c>
      <c r="Y4661">
        <v>259</v>
      </c>
      <c r="Z4661">
        <v>10</v>
      </c>
      <c r="AA4661">
        <v>20</v>
      </c>
      <c r="AB4661" t="s">
        <v>22632</v>
      </c>
    </row>
    <row r="4662" spans="1:28" x14ac:dyDescent="0.3">
      <c r="A4662" s="4" t="s">
        <v>22637</v>
      </c>
      <c r="B4662" t="s">
        <v>67</v>
      </c>
      <c r="C4662" t="s">
        <v>68</v>
      </c>
      <c r="D4662" t="s">
        <v>58</v>
      </c>
      <c r="E4662">
        <v>2014</v>
      </c>
      <c r="F4662">
        <v>90</v>
      </c>
      <c r="G4662" t="s">
        <v>22635</v>
      </c>
      <c r="H4662" t="s">
        <v>24161</v>
      </c>
      <c r="I4662" s="4" t="s">
        <v>24161</v>
      </c>
      <c r="J4662" s="4" t="s">
        <v>24161</v>
      </c>
      <c r="K4662">
        <v>8.3000000000000007</v>
      </c>
      <c r="L4662" t="s">
        <v>24161</v>
      </c>
      <c r="M4662" t="s">
        <v>612</v>
      </c>
      <c r="N4662" t="s">
        <v>22633</v>
      </c>
      <c r="O4662">
        <v>0</v>
      </c>
      <c r="P4662" t="s">
        <v>22636</v>
      </c>
      <c r="Q4662">
        <v>84</v>
      </c>
      <c r="R4662" t="s">
        <v>22634</v>
      </c>
      <c r="S4662">
        <v>41</v>
      </c>
      <c r="T4662" t="s">
        <v>22638</v>
      </c>
      <c r="U4662">
        <v>33</v>
      </c>
      <c r="V4662">
        <v>70</v>
      </c>
      <c r="W4662">
        <v>254</v>
      </c>
      <c r="X4662">
        <v>0</v>
      </c>
      <c r="Y4662">
        <v>30</v>
      </c>
      <c r="Z4662">
        <v>1</v>
      </c>
      <c r="AA4662">
        <v>1</v>
      </c>
      <c r="AB4662" t="s">
        <v>22639</v>
      </c>
    </row>
    <row r="4663" spans="1:28" x14ac:dyDescent="0.3">
      <c r="A4663" s="4" t="s">
        <v>22642</v>
      </c>
      <c r="B4663" t="s">
        <v>67</v>
      </c>
      <c r="C4663" t="s">
        <v>68</v>
      </c>
      <c r="D4663" t="s">
        <v>58</v>
      </c>
      <c r="E4663">
        <v>2016</v>
      </c>
      <c r="F4663">
        <v>108</v>
      </c>
      <c r="G4663" t="s">
        <v>12</v>
      </c>
      <c r="H4663" t="s">
        <v>24161</v>
      </c>
      <c r="I4663" s="4">
        <v>500000</v>
      </c>
      <c r="J4663" s="4" t="s">
        <v>24161</v>
      </c>
      <c r="K4663">
        <v>5.7</v>
      </c>
      <c r="L4663" t="s">
        <v>24161</v>
      </c>
      <c r="M4663" t="s">
        <v>122</v>
      </c>
      <c r="N4663" t="s">
        <v>22640</v>
      </c>
      <c r="O4663">
        <v>431</v>
      </c>
      <c r="P4663" t="s">
        <v>22641</v>
      </c>
      <c r="Q4663">
        <v>466</v>
      </c>
      <c r="R4663" t="s">
        <v>22640</v>
      </c>
      <c r="S4663">
        <v>431</v>
      </c>
      <c r="T4663" t="s">
        <v>22643</v>
      </c>
      <c r="U4663">
        <v>317</v>
      </c>
      <c r="V4663">
        <v>0</v>
      </c>
      <c r="W4663">
        <v>1628</v>
      </c>
      <c r="X4663">
        <v>2</v>
      </c>
      <c r="Y4663">
        <v>62</v>
      </c>
      <c r="Z4663">
        <v>1</v>
      </c>
      <c r="AA4663">
        <v>4</v>
      </c>
      <c r="AB4663" t="s">
        <v>22644</v>
      </c>
    </row>
    <row r="4664" spans="1:28" x14ac:dyDescent="0.3">
      <c r="A4664" s="4" t="s">
        <v>22649</v>
      </c>
      <c r="B4664" t="s">
        <v>67</v>
      </c>
      <c r="C4664" t="s">
        <v>68</v>
      </c>
      <c r="D4664" t="s">
        <v>58</v>
      </c>
      <c r="E4664">
        <v>2014</v>
      </c>
      <c r="F4664">
        <v>82</v>
      </c>
      <c r="G4664" t="s">
        <v>22647</v>
      </c>
      <c r="H4664" t="s">
        <v>22651</v>
      </c>
      <c r="I4664" s="4">
        <v>500000</v>
      </c>
      <c r="J4664" s="4">
        <v>21199</v>
      </c>
      <c r="K4664">
        <v>6.8</v>
      </c>
      <c r="L4664" t="s">
        <v>24161</v>
      </c>
      <c r="M4664" t="s">
        <v>24161</v>
      </c>
      <c r="N4664" t="s">
        <v>22645</v>
      </c>
      <c r="O4664">
        <v>0</v>
      </c>
      <c r="P4664" t="s">
        <v>22648</v>
      </c>
      <c r="Q4664">
        <v>0</v>
      </c>
      <c r="R4664" t="s">
        <v>22646</v>
      </c>
      <c r="S4664">
        <v>0</v>
      </c>
      <c r="T4664" t="s">
        <v>22650</v>
      </c>
      <c r="U4664">
        <v>0</v>
      </c>
      <c r="V4664">
        <v>44</v>
      </c>
      <c r="W4664">
        <v>0</v>
      </c>
      <c r="X4664">
        <v>1</v>
      </c>
      <c r="Y4664">
        <v>40</v>
      </c>
      <c r="Z4664">
        <v>10</v>
      </c>
      <c r="AA4664">
        <v>10</v>
      </c>
      <c r="AB4664" t="s">
        <v>22652</v>
      </c>
    </row>
    <row r="4665" spans="1:28" x14ac:dyDescent="0.3">
      <c r="A4665" s="4" t="s">
        <v>22656</v>
      </c>
      <c r="B4665" t="s">
        <v>67</v>
      </c>
      <c r="C4665" t="s">
        <v>68</v>
      </c>
      <c r="D4665" t="s">
        <v>58</v>
      </c>
      <c r="E4665">
        <v>2016</v>
      </c>
      <c r="F4665">
        <v>84</v>
      </c>
      <c r="G4665" t="s">
        <v>12</v>
      </c>
      <c r="H4665" t="s">
        <v>24161</v>
      </c>
      <c r="I4665" s="4">
        <v>500000</v>
      </c>
      <c r="J4665" s="4" t="s">
        <v>24161</v>
      </c>
      <c r="K4665">
        <v>5.2</v>
      </c>
      <c r="L4665">
        <v>16</v>
      </c>
      <c r="M4665" t="s">
        <v>24161</v>
      </c>
      <c r="N4665" t="s">
        <v>22653</v>
      </c>
      <c r="O4665">
        <v>0</v>
      </c>
      <c r="P4665" t="s">
        <v>22655</v>
      </c>
      <c r="Q4665">
        <v>385</v>
      </c>
      <c r="R4665" t="s">
        <v>22654</v>
      </c>
      <c r="S4665">
        <v>169</v>
      </c>
      <c r="T4665" t="s">
        <v>22657</v>
      </c>
      <c r="U4665">
        <v>53</v>
      </c>
      <c r="V4665">
        <v>9</v>
      </c>
      <c r="W4665">
        <v>683</v>
      </c>
      <c r="X4665">
        <v>2</v>
      </c>
      <c r="Y4665">
        <v>15</v>
      </c>
      <c r="Z4665">
        <v>1</v>
      </c>
      <c r="AA4665">
        <v>1</v>
      </c>
      <c r="AB4665" t="s">
        <v>22658</v>
      </c>
    </row>
    <row r="4666" spans="1:28" x14ac:dyDescent="0.3">
      <c r="A4666" s="4" t="s">
        <v>22660</v>
      </c>
      <c r="B4666" t="s">
        <v>67</v>
      </c>
      <c r="C4666" t="s">
        <v>68</v>
      </c>
      <c r="D4666" t="s">
        <v>58</v>
      </c>
      <c r="E4666">
        <v>1984</v>
      </c>
      <c r="F4666">
        <v>91</v>
      </c>
      <c r="G4666" t="s">
        <v>20032</v>
      </c>
      <c r="H4666" t="s">
        <v>22662</v>
      </c>
      <c r="I4666" s="4">
        <v>475000</v>
      </c>
      <c r="J4666" s="4" t="s">
        <v>24161</v>
      </c>
      <c r="K4666">
        <v>6.2</v>
      </c>
      <c r="L4666">
        <v>1.85</v>
      </c>
      <c r="M4666" t="s">
        <v>5613</v>
      </c>
      <c r="N4666" t="s">
        <v>20030</v>
      </c>
      <c r="O4666">
        <v>6</v>
      </c>
      <c r="P4666" t="s">
        <v>4167</v>
      </c>
      <c r="Q4666">
        <v>488</v>
      </c>
      <c r="R4666" t="s">
        <v>22659</v>
      </c>
      <c r="S4666">
        <v>11</v>
      </c>
      <c r="T4666" t="s">
        <v>22661</v>
      </c>
      <c r="U4666">
        <v>10</v>
      </c>
      <c r="V4666">
        <v>0</v>
      </c>
      <c r="W4666">
        <v>553</v>
      </c>
      <c r="X4666">
        <v>0</v>
      </c>
      <c r="Y4666">
        <v>19253</v>
      </c>
      <c r="Z4666">
        <v>96</v>
      </c>
      <c r="AA4666">
        <v>147</v>
      </c>
      <c r="AB4666" t="s">
        <v>22663</v>
      </c>
    </row>
    <row r="4667" spans="1:28" x14ac:dyDescent="0.3">
      <c r="A4667" s="4" t="s">
        <v>22665</v>
      </c>
      <c r="B4667" t="s">
        <v>67</v>
      </c>
      <c r="C4667" t="s">
        <v>68</v>
      </c>
      <c r="D4667" t="s">
        <v>58</v>
      </c>
      <c r="E4667">
        <v>1991</v>
      </c>
      <c r="F4667">
        <v>91</v>
      </c>
      <c r="G4667" t="s">
        <v>1954</v>
      </c>
      <c r="H4667" t="s">
        <v>22666</v>
      </c>
      <c r="I4667" s="4">
        <v>450000</v>
      </c>
      <c r="J4667" s="4">
        <v>2712293</v>
      </c>
      <c r="K4667">
        <v>5.9</v>
      </c>
      <c r="L4667">
        <v>1.85</v>
      </c>
      <c r="M4667" t="s">
        <v>612</v>
      </c>
      <c r="N4667" t="s">
        <v>16054</v>
      </c>
      <c r="O4667">
        <v>10</v>
      </c>
      <c r="P4667" t="s">
        <v>17091</v>
      </c>
      <c r="Q4667">
        <v>353</v>
      </c>
      <c r="R4667" t="s">
        <v>22664</v>
      </c>
      <c r="S4667">
        <v>12</v>
      </c>
      <c r="T4667" t="s">
        <v>16054</v>
      </c>
      <c r="U4667">
        <v>10</v>
      </c>
      <c r="V4667">
        <v>123</v>
      </c>
      <c r="W4667">
        <v>380</v>
      </c>
      <c r="X4667">
        <v>4</v>
      </c>
      <c r="Y4667">
        <v>475</v>
      </c>
      <c r="Z4667">
        <v>8</v>
      </c>
      <c r="AA4667">
        <v>11</v>
      </c>
      <c r="AB4667" t="s">
        <v>22667</v>
      </c>
    </row>
    <row r="4668" spans="1:28" x14ac:dyDescent="0.3">
      <c r="A4668" s="4" t="s">
        <v>22669</v>
      </c>
      <c r="B4668" t="s">
        <v>67</v>
      </c>
      <c r="C4668" t="s">
        <v>86</v>
      </c>
      <c r="D4668" t="s">
        <v>58</v>
      </c>
      <c r="E4668">
        <v>2002</v>
      </c>
      <c r="F4668">
        <v>107</v>
      </c>
      <c r="G4668" t="s">
        <v>1980</v>
      </c>
      <c r="H4668" t="s">
        <v>22671</v>
      </c>
      <c r="I4668" s="4">
        <v>2000000</v>
      </c>
      <c r="J4668" s="4">
        <v>768045</v>
      </c>
      <c r="K4668">
        <v>7.7</v>
      </c>
      <c r="L4668">
        <v>1.85</v>
      </c>
      <c r="M4668" t="s">
        <v>612</v>
      </c>
      <c r="N4668" t="s">
        <v>1179</v>
      </c>
      <c r="O4668">
        <v>521</v>
      </c>
      <c r="P4668" t="s">
        <v>203</v>
      </c>
      <c r="Q4668">
        <v>773</v>
      </c>
      <c r="R4668" t="s">
        <v>22668</v>
      </c>
      <c r="S4668">
        <v>89</v>
      </c>
      <c r="T4668" t="s">
        <v>22670</v>
      </c>
      <c r="U4668">
        <v>80</v>
      </c>
      <c r="V4668">
        <v>0</v>
      </c>
      <c r="W4668">
        <v>976</v>
      </c>
      <c r="X4668">
        <v>0</v>
      </c>
      <c r="Y4668">
        <v>19732</v>
      </c>
      <c r="Z4668">
        <v>92</v>
      </c>
      <c r="AA4668">
        <v>120</v>
      </c>
      <c r="AB4668" t="s">
        <v>22672</v>
      </c>
    </row>
    <row r="4669" spans="1:28" x14ac:dyDescent="0.3">
      <c r="A4669" s="4" t="s">
        <v>22676</v>
      </c>
      <c r="B4669" t="s">
        <v>67</v>
      </c>
      <c r="C4669" t="s">
        <v>68</v>
      </c>
      <c r="D4669" t="s">
        <v>58</v>
      </c>
      <c r="E4669">
        <v>2015</v>
      </c>
      <c r="F4669">
        <v>82</v>
      </c>
      <c r="G4669" t="s">
        <v>4</v>
      </c>
      <c r="H4669" t="s">
        <v>22677</v>
      </c>
      <c r="I4669" s="4">
        <v>500000</v>
      </c>
      <c r="J4669" s="4" t="s">
        <v>24161</v>
      </c>
      <c r="K4669">
        <v>4.3</v>
      </c>
      <c r="L4669" t="s">
        <v>24161</v>
      </c>
      <c r="M4669" t="s">
        <v>612</v>
      </c>
      <c r="N4669" t="s">
        <v>22673</v>
      </c>
      <c r="O4669">
        <v>5</v>
      </c>
      <c r="P4669" t="s">
        <v>22675</v>
      </c>
      <c r="Q4669">
        <v>472</v>
      </c>
      <c r="R4669" t="s">
        <v>22674</v>
      </c>
      <c r="S4669">
        <v>251</v>
      </c>
      <c r="T4669" t="s">
        <v>13616</v>
      </c>
      <c r="U4669">
        <v>237</v>
      </c>
      <c r="V4669">
        <v>62</v>
      </c>
      <c r="W4669">
        <v>1752</v>
      </c>
      <c r="X4669">
        <v>6</v>
      </c>
      <c r="Y4669">
        <v>53</v>
      </c>
      <c r="Z4669">
        <v>1</v>
      </c>
      <c r="AA4669">
        <v>5</v>
      </c>
      <c r="AB4669" t="s">
        <v>22678</v>
      </c>
    </row>
    <row r="4670" spans="1:28" x14ac:dyDescent="0.3">
      <c r="A4670" s="4" t="s">
        <v>22680</v>
      </c>
      <c r="B4670" t="s">
        <v>67</v>
      </c>
      <c r="C4670" t="s">
        <v>86</v>
      </c>
      <c r="D4670" t="s">
        <v>58</v>
      </c>
      <c r="E4670">
        <v>2005</v>
      </c>
      <c r="F4670">
        <v>84</v>
      </c>
      <c r="G4670" t="s">
        <v>1437</v>
      </c>
      <c r="H4670" t="s">
        <v>22681</v>
      </c>
      <c r="I4670" s="4">
        <v>450000</v>
      </c>
      <c r="J4670" s="4">
        <v>379122</v>
      </c>
      <c r="K4670">
        <v>7.1</v>
      </c>
      <c r="L4670">
        <v>2.39</v>
      </c>
      <c r="M4670" t="s">
        <v>612</v>
      </c>
      <c r="N4670" t="s">
        <v>22679</v>
      </c>
      <c r="O4670">
        <v>3</v>
      </c>
      <c r="P4670" t="s">
        <v>327</v>
      </c>
      <c r="Q4670">
        <v>10000</v>
      </c>
      <c r="R4670" t="s">
        <v>5048</v>
      </c>
      <c r="S4670">
        <v>651</v>
      </c>
      <c r="T4670" t="s">
        <v>11361</v>
      </c>
      <c r="U4670">
        <v>446</v>
      </c>
      <c r="V4670">
        <v>0</v>
      </c>
      <c r="W4670">
        <v>12496</v>
      </c>
      <c r="X4670">
        <v>0</v>
      </c>
      <c r="Y4670">
        <v>10143</v>
      </c>
      <c r="Z4670">
        <v>365</v>
      </c>
      <c r="AA4670">
        <v>54</v>
      </c>
      <c r="AB4670" t="s">
        <v>22682</v>
      </c>
    </row>
    <row r="4671" spans="1:28" x14ac:dyDescent="0.3">
      <c r="A4671" s="4" t="s">
        <v>22685</v>
      </c>
      <c r="B4671" t="s">
        <v>67</v>
      </c>
      <c r="C4671" t="s">
        <v>68</v>
      </c>
      <c r="D4671" t="s">
        <v>58</v>
      </c>
      <c r="E4671">
        <v>2006</v>
      </c>
      <c r="F4671">
        <v>103</v>
      </c>
      <c r="G4671" t="s">
        <v>21347</v>
      </c>
      <c r="H4671" t="s">
        <v>22687</v>
      </c>
      <c r="I4671" s="4">
        <v>500000</v>
      </c>
      <c r="J4671" s="4">
        <v>23000</v>
      </c>
      <c r="K4671">
        <v>6.2</v>
      </c>
      <c r="L4671">
        <v>1.85</v>
      </c>
      <c r="M4671" t="s">
        <v>5613</v>
      </c>
      <c r="N4671" t="s">
        <v>22683</v>
      </c>
      <c r="O4671">
        <v>365</v>
      </c>
      <c r="P4671" t="s">
        <v>22684</v>
      </c>
      <c r="Q4671">
        <v>907</v>
      </c>
      <c r="R4671" t="s">
        <v>22683</v>
      </c>
      <c r="S4671">
        <v>365</v>
      </c>
      <c r="T4671" t="s">
        <v>22686</v>
      </c>
      <c r="U4671">
        <v>49</v>
      </c>
      <c r="V4671">
        <v>0</v>
      </c>
      <c r="W4671">
        <v>1411</v>
      </c>
      <c r="X4671">
        <v>0</v>
      </c>
      <c r="Y4671">
        <v>5931</v>
      </c>
      <c r="Z4671">
        <v>88</v>
      </c>
      <c r="AA4671">
        <v>58</v>
      </c>
      <c r="AB4671" t="s">
        <v>22688</v>
      </c>
    </row>
    <row r="4672" spans="1:28" x14ac:dyDescent="0.3">
      <c r="A4672" s="4" t="s">
        <v>22692</v>
      </c>
      <c r="B4672" t="s">
        <v>67</v>
      </c>
      <c r="C4672" t="s">
        <v>68</v>
      </c>
      <c r="D4672" t="s">
        <v>58</v>
      </c>
      <c r="E4672">
        <v>2013</v>
      </c>
      <c r="F4672">
        <v>86</v>
      </c>
      <c r="G4672" t="s">
        <v>1700</v>
      </c>
      <c r="H4672" t="s">
        <v>22694</v>
      </c>
      <c r="I4672" s="4">
        <v>450000</v>
      </c>
      <c r="J4672" s="4" t="s">
        <v>24161</v>
      </c>
      <c r="K4672">
        <v>6.8</v>
      </c>
      <c r="L4672" t="s">
        <v>24161</v>
      </c>
      <c r="M4672" t="s">
        <v>24161</v>
      </c>
      <c r="N4672" t="s">
        <v>22689</v>
      </c>
      <c r="O4672">
        <v>0</v>
      </c>
      <c r="P4672" t="s">
        <v>22691</v>
      </c>
      <c r="Q4672">
        <v>873</v>
      </c>
      <c r="R4672" t="s">
        <v>22690</v>
      </c>
      <c r="S4672">
        <v>469</v>
      </c>
      <c r="T4672" t="s">
        <v>22693</v>
      </c>
      <c r="U4672">
        <v>304</v>
      </c>
      <c r="V4672">
        <v>31</v>
      </c>
      <c r="W4672">
        <v>2830</v>
      </c>
      <c r="X4672">
        <v>1</v>
      </c>
      <c r="Y4672">
        <v>64</v>
      </c>
      <c r="Z4672">
        <v>3</v>
      </c>
      <c r="AA4672">
        <v>3</v>
      </c>
      <c r="AB4672" t="s">
        <v>22695</v>
      </c>
    </row>
    <row r="4673" spans="1:28" x14ac:dyDescent="0.3">
      <c r="A4673" s="4" t="s">
        <v>22698</v>
      </c>
      <c r="B4673" t="s">
        <v>67</v>
      </c>
      <c r="C4673" t="s">
        <v>68</v>
      </c>
      <c r="D4673" t="s">
        <v>24160</v>
      </c>
      <c r="E4673">
        <v>1933</v>
      </c>
      <c r="F4673">
        <v>89</v>
      </c>
      <c r="G4673" t="s">
        <v>11226</v>
      </c>
      <c r="H4673" t="s">
        <v>22700</v>
      </c>
      <c r="I4673" s="4">
        <v>439000</v>
      </c>
      <c r="J4673" s="4">
        <v>2300000</v>
      </c>
      <c r="K4673">
        <v>7.7</v>
      </c>
      <c r="L4673">
        <v>1.37</v>
      </c>
      <c r="M4673" t="s">
        <v>5613</v>
      </c>
      <c r="N4673" t="s">
        <v>22696</v>
      </c>
      <c r="O4673">
        <v>24</v>
      </c>
      <c r="P4673" t="s">
        <v>22279</v>
      </c>
      <c r="Q4673">
        <v>610</v>
      </c>
      <c r="R4673" t="s">
        <v>22697</v>
      </c>
      <c r="S4673">
        <v>105</v>
      </c>
      <c r="T4673" t="s">
        <v>22699</v>
      </c>
      <c r="U4673">
        <v>45</v>
      </c>
      <c r="V4673">
        <v>439</v>
      </c>
      <c r="W4673">
        <v>995</v>
      </c>
      <c r="X4673">
        <v>2</v>
      </c>
      <c r="Y4673">
        <v>7921</v>
      </c>
      <c r="Z4673">
        <v>65</v>
      </c>
      <c r="AA4673">
        <v>97</v>
      </c>
      <c r="AB4673" t="s">
        <v>22701</v>
      </c>
    </row>
    <row r="4674" spans="1:28" x14ac:dyDescent="0.3">
      <c r="A4674" s="4" t="s">
        <v>22705</v>
      </c>
      <c r="B4674" t="s">
        <v>67</v>
      </c>
      <c r="C4674" t="s">
        <v>68</v>
      </c>
      <c r="D4674" t="s">
        <v>58</v>
      </c>
      <c r="E4674">
        <v>2014</v>
      </c>
      <c r="F4674">
        <v>52</v>
      </c>
      <c r="G4674" t="s">
        <v>18</v>
      </c>
      <c r="H4674" t="s">
        <v>22707</v>
      </c>
      <c r="I4674" s="4">
        <v>450000</v>
      </c>
      <c r="J4674" s="4" t="s">
        <v>24161</v>
      </c>
      <c r="K4674">
        <v>8.1999999999999993</v>
      </c>
      <c r="L4674" t="s">
        <v>24161</v>
      </c>
      <c r="M4674" t="s">
        <v>304</v>
      </c>
      <c r="N4674" t="s">
        <v>22702</v>
      </c>
      <c r="O4674">
        <v>0</v>
      </c>
      <c r="P4674" t="s">
        <v>22704</v>
      </c>
      <c r="Q4674">
        <v>8</v>
      </c>
      <c r="R4674" t="s">
        <v>22703</v>
      </c>
      <c r="S4674">
        <v>2</v>
      </c>
      <c r="T4674" t="s">
        <v>22706</v>
      </c>
      <c r="U4674">
        <v>0</v>
      </c>
      <c r="V4674">
        <v>460</v>
      </c>
      <c r="W4674">
        <v>10</v>
      </c>
      <c r="X4674">
        <v>0</v>
      </c>
      <c r="Y4674">
        <v>78</v>
      </c>
      <c r="Z4674" t="s">
        <v>24161</v>
      </c>
      <c r="AA4674">
        <v>10</v>
      </c>
      <c r="AB4674" t="s">
        <v>22708</v>
      </c>
    </row>
    <row r="4675" spans="1:28" x14ac:dyDescent="0.3">
      <c r="A4675" s="4" t="s">
        <v>22711</v>
      </c>
      <c r="B4675" t="s">
        <v>67</v>
      </c>
      <c r="C4675" t="s">
        <v>68</v>
      </c>
      <c r="D4675" t="s">
        <v>58</v>
      </c>
      <c r="E4675">
        <v>1990</v>
      </c>
      <c r="F4675">
        <v>98</v>
      </c>
      <c r="G4675" t="s">
        <v>1437</v>
      </c>
      <c r="H4675" t="s">
        <v>22713</v>
      </c>
      <c r="I4675" s="4">
        <v>225000</v>
      </c>
      <c r="J4675" s="4">
        <v>2938208</v>
      </c>
      <c r="K4675">
        <v>7.5</v>
      </c>
      <c r="L4675">
        <v>1.66</v>
      </c>
      <c r="M4675" t="s">
        <v>69</v>
      </c>
      <c r="N4675" t="s">
        <v>19383</v>
      </c>
      <c r="O4675">
        <v>89</v>
      </c>
      <c r="P4675" t="s">
        <v>22710</v>
      </c>
      <c r="Q4675">
        <v>88</v>
      </c>
      <c r="R4675" t="s">
        <v>22709</v>
      </c>
      <c r="S4675">
        <v>74</v>
      </c>
      <c r="T4675" t="s">
        <v>22712</v>
      </c>
      <c r="U4675">
        <v>3</v>
      </c>
      <c r="V4675">
        <v>865</v>
      </c>
      <c r="W4675">
        <v>173</v>
      </c>
      <c r="X4675">
        <v>1</v>
      </c>
      <c r="Y4675">
        <v>7143</v>
      </c>
      <c r="Z4675">
        <v>71</v>
      </c>
      <c r="AA4675">
        <v>52</v>
      </c>
      <c r="AB4675" t="s">
        <v>22714</v>
      </c>
    </row>
    <row r="4676" spans="1:28" x14ac:dyDescent="0.3">
      <c r="A4676" s="4" t="s">
        <v>22717</v>
      </c>
      <c r="B4676" t="s">
        <v>12439</v>
      </c>
      <c r="C4676" t="s">
        <v>12440</v>
      </c>
      <c r="D4676" t="s">
        <v>58</v>
      </c>
      <c r="E4676">
        <v>2004</v>
      </c>
      <c r="F4676">
        <v>133</v>
      </c>
      <c r="G4676" t="s">
        <v>5788</v>
      </c>
      <c r="H4676" t="s">
        <v>22719</v>
      </c>
      <c r="I4676" s="4">
        <v>25000000</v>
      </c>
      <c r="J4676" s="4">
        <v>9910</v>
      </c>
      <c r="K4676">
        <v>7.6</v>
      </c>
      <c r="L4676">
        <v>1.85</v>
      </c>
      <c r="M4676" t="s">
        <v>24161</v>
      </c>
      <c r="N4676" t="s">
        <v>22715</v>
      </c>
      <c r="O4676">
        <v>10</v>
      </c>
      <c r="P4676" t="s">
        <v>1023</v>
      </c>
      <c r="Q4676">
        <v>690</v>
      </c>
      <c r="R4676" t="s">
        <v>22716</v>
      </c>
      <c r="S4676">
        <v>24</v>
      </c>
      <c r="T4676" t="s">
        <v>22718</v>
      </c>
      <c r="U4676">
        <v>19</v>
      </c>
      <c r="V4676">
        <v>0</v>
      </c>
      <c r="W4676">
        <v>774</v>
      </c>
      <c r="X4676">
        <v>15</v>
      </c>
      <c r="Y4676">
        <v>13543</v>
      </c>
      <c r="Z4676">
        <v>34</v>
      </c>
      <c r="AA4676">
        <v>94</v>
      </c>
      <c r="AB4676" t="s">
        <v>22720</v>
      </c>
    </row>
    <row r="4677" spans="1:28" x14ac:dyDescent="0.3">
      <c r="A4677" s="4" t="s">
        <v>22724</v>
      </c>
      <c r="B4677" t="s">
        <v>67</v>
      </c>
      <c r="C4677" t="s">
        <v>68</v>
      </c>
      <c r="D4677" t="s">
        <v>58</v>
      </c>
      <c r="E4677">
        <v>2013</v>
      </c>
      <c r="F4677">
        <v>81</v>
      </c>
      <c r="G4677" t="s">
        <v>6131</v>
      </c>
      <c r="H4677" t="s">
        <v>22725</v>
      </c>
      <c r="I4677" s="4" t="s">
        <v>24161</v>
      </c>
      <c r="J4677" s="4" t="s">
        <v>24161</v>
      </c>
      <c r="K4677">
        <v>4.0999999999999996</v>
      </c>
      <c r="L4677">
        <v>16</v>
      </c>
      <c r="M4677" t="s">
        <v>24161</v>
      </c>
      <c r="N4677" t="s">
        <v>22721</v>
      </c>
      <c r="O4677">
        <v>15</v>
      </c>
      <c r="P4677" t="s">
        <v>22723</v>
      </c>
      <c r="Q4677">
        <v>847</v>
      </c>
      <c r="R4677" t="s">
        <v>22722</v>
      </c>
      <c r="S4677">
        <v>94</v>
      </c>
      <c r="T4677" t="s">
        <v>22121</v>
      </c>
      <c r="U4677">
        <v>93</v>
      </c>
      <c r="V4677">
        <v>61</v>
      </c>
      <c r="W4677">
        <v>1151</v>
      </c>
      <c r="X4677">
        <v>0</v>
      </c>
      <c r="Y4677">
        <v>268</v>
      </c>
      <c r="Z4677">
        <v>15</v>
      </c>
      <c r="AA4677">
        <v>6</v>
      </c>
      <c r="AB4677" t="s">
        <v>22726</v>
      </c>
    </row>
    <row r="4678" spans="1:28" x14ac:dyDescent="0.3">
      <c r="A4678" s="4" t="s">
        <v>22727</v>
      </c>
      <c r="B4678" t="s">
        <v>67</v>
      </c>
      <c r="C4678" t="s">
        <v>68</v>
      </c>
      <c r="D4678" t="s">
        <v>58</v>
      </c>
      <c r="E4678">
        <v>2004</v>
      </c>
      <c r="F4678">
        <v>92</v>
      </c>
      <c r="G4678" t="s">
        <v>10</v>
      </c>
      <c r="H4678" t="s">
        <v>22728</v>
      </c>
      <c r="I4678" s="4">
        <v>400000</v>
      </c>
      <c r="J4678" s="4">
        <v>44540956</v>
      </c>
      <c r="K4678">
        <v>6.9</v>
      </c>
      <c r="L4678">
        <v>1.85</v>
      </c>
      <c r="M4678" t="s">
        <v>122</v>
      </c>
      <c r="N4678" t="s">
        <v>7897</v>
      </c>
      <c r="O4678">
        <v>100</v>
      </c>
      <c r="P4678" t="s">
        <v>1970</v>
      </c>
      <c r="Q4678">
        <v>970</v>
      </c>
      <c r="R4678" t="s">
        <v>888</v>
      </c>
      <c r="S4678">
        <v>759</v>
      </c>
      <c r="T4678" t="s">
        <v>5591</v>
      </c>
      <c r="U4678">
        <v>482</v>
      </c>
      <c r="V4678">
        <v>0</v>
      </c>
      <c r="W4678">
        <v>3950</v>
      </c>
      <c r="X4678">
        <v>0</v>
      </c>
      <c r="Y4678">
        <v>161448</v>
      </c>
      <c r="Z4678">
        <v>220</v>
      </c>
      <c r="AA4678">
        <v>1473</v>
      </c>
      <c r="AB4678" t="s">
        <v>22729</v>
      </c>
    </row>
    <row r="4679" spans="1:28" x14ac:dyDescent="0.3">
      <c r="A4679" s="4" t="s">
        <v>22731</v>
      </c>
      <c r="B4679" t="s">
        <v>67</v>
      </c>
      <c r="C4679" t="s">
        <v>68</v>
      </c>
      <c r="D4679" t="s">
        <v>58</v>
      </c>
      <c r="E4679">
        <v>2013</v>
      </c>
      <c r="F4679">
        <v>90</v>
      </c>
      <c r="G4679" t="s">
        <v>2144</v>
      </c>
      <c r="H4679" t="s">
        <v>22733</v>
      </c>
      <c r="I4679" s="4">
        <v>1066167</v>
      </c>
      <c r="J4679" s="4">
        <v>258113</v>
      </c>
      <c r="K4679">
        <v>7.1</v>
      </c>
      <c r="L4679">
        <v>2.35</v>
      </c>
      <c r="M4679" t="s">
        <v>612</v>
      </c>
      <c r="N4679" t="s">
        <v>17854</v>
      </c>
      <c r="O4679">
        <v>57</v>
      </c>
      <c r="P4679" t="s">
        <v>2828</v>
      </c>
      <c r="Q4679">
        <v>1000</v>
      </c>
      <c r="R4679" t="s">
        <v>22730</v>
      </c>
      <c r="S4679">
        <v>235</v>
      </c>
      <c r="T4679" t="s">
        <v>22732</v>
      </c>
      <c r="U4679">
        <v>92</v>
      </c>
      <c r="V4679">
        <v>0</v>
      </c>
      <c r="W4679">
        <v>1528</v>
      </c>
      <c r="X4679">
        <v>0</v>
      </c>
      <c r="Y4679">
        <v>42678</v>
      </c>
      <c r="Z4679">
        <v>279</v>
      </c>
      <c r="AA4679">
        <v>135</v>
      </c>
      <c r="AB4679" t="s">
        <v>22734</v>
      </c>
    </row>
    <row r="4680" spans="1:28" x14ac:dyDescent="0.3">
      <c r="A4680" s="4" t="s">
        <v>22736</v>
      </c>
      <c r="B4680" t="s">
        <v>67</v>
      </c>
      <c r="C4680" t="s">
        <v>68</v>
      </c>
      <c r="D4680" t="s">
        <v>58</v>
      </c>
      <c r="E4680">
        <v>2007</v>
      </c>
      <c r="F4680">
        <v>84</v>
      </c>
      <c r="G4680" t="s">
        <v>23</v>
      </c>
      <c r="H4680" t="s">
        <v>22738</v>
      </c>
      <c r="I4680" s="4">
        <v>15000</v>
      </c>
      <c r="J4680" s="4">
        <v>107917283</v>
      </c>
      <c r="K4680">
        <v>6.3</v>
      </c>
      <c r="L4680">
        <v>1.85</v>
      </c>
      <c r="M4680" t="s">
        <v>612</v>
      </c>
      <c r="N4680" t="s">
        <v>17947</v>
      </c>
      <c r="O4680">
        <v>110</v>
      </c>
      <c r="P4680" t="s">
        <v>19097</v>
      </c>
      <c r="Q4680">
        <v>189</v>
      </c>
      <c r="R4680" t="s">
        <v>22735</v>
      </c>
      <c r="S4680">
        <v>109</v>
      </c>
      <c r="T4680" t="s">
        <v>22737</v>
      </c>
      <c r="U4680">
        <v>21</v>
      </c>
      <c r="V4680">
        <v>12000</v>
      </c>
      <c r="W4680">
        <v>330</v>
      </c>
      <c r="X4680">
        <v>0</v>
      </c>
      <c r="Y4680">
        <v>184824</v>
      </c>
      <c r="Z4680">
        <v>409</v>
      </c>
      <c r="AA4680">
        <v>1189</v>
      </c>
      <c r="AB4680" t="s">
        <v>22739</v>
      </c>
    </row>
    <row r="4681" spans="1:28" x14ac:dyDescent="0.3">
      <c r="A4681" s="4" t="s">
        <v>22742</v>
      </c>
      <c r="B4681" t="s">
        <v>67</v>
      </c>
      <c r="C4681" t="s">
        <v>68</v>
      </c>
      <c r="D4681" t="s">
        <v>24160</v>
      </c>
      <c r="E4681">
        <v>2001</v>
      </c>
      <c r="F4681">
        <v>91</v>
      </c>
      <c r="G4681" t="s">
        <v>16468</v>
      </c>
      <c r="H4681" t="s">
        <v>22744</v>
      </c>
      <c r="I4681" s="4" t="s">
        <v>24161</v>
      </c>
      <c r="J4681" s="4">
        <v>1293295</v>
      </c>
      <c r="K4681">
        <v>7.7</v>
      </c>
      <c r="L4681">
        <v>1.37</v>
      </c>
      <c r="M4681" t="s">
        <v>69</v>
      </c>
      <c r="N4681" t="s">
        <v>19674</v>
      </c>
      <c r="O4681">
        <v>147</v>
      </c>
      <c r="P4681" t="s">
        <v>22741</v>
      </c>
      <c r="Q4681">
        <v>22</v>
      </c>
      <c r="R4681" t="s">
        <v>22740</v>
      </c>
      <c r="S4681">
        <v>20</v>
      </c>
      <c r="T4681" t="s">
        <v>22743</v>
      </c>
      <c r="U4681">
        <v>5</v>
      </c>
      <c r="V4681">
        <v>0</v>
      </c>
      <c r="W4681">
        <v>54</v>
      </c>
      <c r="X4681">
        <v>0</v>
      </c>
      <c r="Y4681">
        <v>10366</v>
      </c>
      <c r="Z4681">
        <v>86</v>
      </c>
      <c r="AA4681">
        <v>88</v>
      </c>
      <c r="AB4681" t="s">
        <v>22745</v>
      </c>
    </row>
    <row r="4682" spans="1:28" x14ac:dyDescent="0.3">
      <c r="A4682" s="4" t="s">
        <v>22746</v>
      </c>
      <c r="B4682" t="s">
        <v>67</v>
      </c>
      <c r="C4682" t="s">
        <v>86</v>
      </c>
      <c r="D4682" t="s">
        <v>58</v>
      </c>
      <c r="E4682">
        <v>1975</v>
      </c>
      <c r="F4682">
        <v>91</v>
      </c>
      <c r="G4682" t="s">
        <v>5421</v>
      </c>
      <c r="H4682" t="s">
        <v>22748</v>
      </c>
      <c r="I4682" s="4">
        <v>229575</v>
      </c>
      <c r="J4682" s="4">
        <v>1229197</v>
      </c>
      <c r="K4682">
        <v>8.3000000000000007</v>
      </c>
      <c r="L4682">
        <v>1.66</v>
      </c>
      <c r="M4682" t="s">
        <v>122</v>
      </c>
      <c r="N4682" t="s">
        <v>2807</v>
      </c>
      <c r="O4682">
        <v>0</v>
      </c>
      <c r="P4682" t="s">
        <v>749</v>
      </c>
      <c r="Q4682">
        <v>795</v>
      </c>
      <c r="R4682" t="s">
        <v>2444</v>
      </c>
      <c r="S4682">
        <v>561</v>
      </c>
      <c r="T4682" t="s">
        <v>22747</v>
      </c>
      <c r="U4682">
        <v>332</v>
      </c>
      <c r="V4682">
        <v>14000</v>
      </c>
      <c r="W4682">
        <v>2158</v>
      </c>
      <c r="X4682">
        <v>0</v>
      </c>
      <c r="Y4682">
        <v>382240</v>
      </c>
      <c r="Z4682">
        <v>131</v>
      </c>
      <c r="AA4682">
        <v>660</v>
      </c>
      <c r="AB4682" t="s">
        <v>22749</v>
      </c>
    </row>
    <row r="4683" spans="1:28" x14ac:dyDescent="0.3">
      <c r="A4683" s="4" t="s">
        <v>22751</v>
      </c>
      <c r="B4683" t="s">
        <v>2794</v>
      </c>
      <c r="C4683" t="s">
        <v>68</v>
      </c>
      <c r="D4683" t="s">
        <v>58</v>
      </c>
      <c r="E4683">
        <v>2006</v>
      </c>
      <c r="F4683">
        <v>90</v>
      </c>
      <c r="G4683" t="s">
        <v>19</v>
      </c>
      <c r="H4683" t="s">
        <v>22753</v>
      </c>
      <c r="I4683" s="4">
        <v>400000</v>
      </c>
      <c r="J4683" s="4">
        <v>1689999</v>
      </c>
      <c r="K4683">
        <v>7.1</v>
      </c>
      <c r="L4683">
        <v>2.35</v>
      </c>
      <c r="M4683" t="s">
        <v>612</v>
      </c>
      <c r="N4683" t="s">
        <v>17614</v>
      </c>
      <c r="O4683">
        <v>25</v>
      </c>
      <c r="P4683" t="s">
        <v>22750</v>
      </c>
      <c r="Q4683">
        <v>231</v>
      </c>
      <c r="R4683" t="s">
        <v>15481</v>
      </c>
      <c r="S4683">
        <v>200</v>
      </c>
      <c r="T4683" t="s">
        <v>22752</v>
      </c>
      <c r="U4683">
        <v>138</v>
      </c>
      <c r="V4683">
        <v>426</v>
      </c>
      <c r="W4683">
        <v>771</v>
      </c>
      <c r="X4683">
        <v>1</v>
      </c>
      <c r="Y4683">
        <v>3675</v>
      </c>
      <c r="Z4683">
        <v>69</v>
      </c>
      <c r="AA4683">
        <v>48</v>
      </c>
      <c r="AB4683" t="s">
        <v>22754</v>
      </c>
    </row>
    <row r="4684" spans="1:28" x14ac:dyDescent="0.3">
      <c r="A4684" s="4" t="s">
        <v>22758</v>
      </c>
      <c r="B4684" t="s">
        <v>67</v>
      </c>
      <c r="C4684" t="s">
        <v>68</v>
      </c>
      <c r="D4684" t="s">
        <v>58</v>
      </c>
      <c r="E4684">
        <v>2003</v>
      </c>
      <c r="F4684">
        <v>96</v>
      </c>
      <c r="G4684" t="s">
        <v>22756</v>
      </c>
      <c r="H4684" t="s">
        <v>22760</v>
      </c>
      <c r="I4684" s="4">
        <v>100000</v>
      </c>
      <c r="J4684" s="4">
        <v>11798</v>
      </c>
      <c r="K4684">
        <v>4.7</v>
      </c>
      <c r="L4684">
        <v>1.78</v>
      </c>
      <c r="M4684" t="s">
        <v>24161</v>
      </c>
      <c r="N4684" t="s">
        <v>22755</v>
      </c>
      <c r="O4684">
        <v>14</v>
      </c>
      <c r="P4684" t="s">
        <v>22757</v>
      </c>
      <c r="Q4684">
        <v>361</v>
      </c>
      <c r="R4684" t="s">
        <v>22755</v>
      </c>
      <c r="S4684">
        <v>14</v>
      </c>
      <c r="T4684" t="s">
        <v>22759</v>
      </c>
      <c r="U4684">
        <v>6</v>
      </c>
      <c r="V4684">
        <v>39</v>
      </c>
      <c r="W4684">
        <v>387</v>
      </c>
      <c r="X4684">
        <v>2</v>
      </c>
      <c r="Y4684">
        <v>179</v>
      </c>
      <c r="Z4684">
        <v>8</v>
      </c>
      <c r="AA4684">
        <v>18</v>
      </c>
      <c r="AB4684" t="s">
        <v>22761</v>
      </c>
    </row>
    <row r="4685" spans="1:28" x14ac:dyDescent="0.3">
      <c r="A4685" s="4" t="s">
        <v>24155</v>
      </c>
      <c r="B4685" t="s">
        <v>67</v>
      </c>
      <c r="C4685" t="s">
        <v>68</v>
      </c>
      <c r="D4685" t="s">
        <v>58</v>
      </c>
      <c r="E4685" t="s">
        <v>24161</v>
      </c>
      <c r="F4685">
        <v>60</v>
      </c>
      <c r="G4685" t="s">
        <v>22762</v>
      </c>
      <c r="H4685" t="s">
        <v>22763</v>
      </c>
      <c r="I4685" s="4" t="s">
        <v>24161</v>
      </c>
      <c r="J4685" s="4" t="s">
        <v>24161</v>
      </c>
      <c r="K4685">
        <v>7.7</v>
      </c>
      <c r="L4685">
        <v>16</v>
      </c>
      <c r="M4685" t="s">
        <v>1150</v>
      </c>
      <c r="N4685" t="s">
        <v>24161</v>
      </c>
      <c r="O4685" t="s">
        <v>24161</v>
      </c>
      <c r="P4685" t="s">
        <v>15415</v>
      </c>
      <c r="Q4685">
        <v>1000</v>
      </c>
      <c r="R4685" t="s">
        <v>6097</v>
      </c>
      <c r="S4685">
        <v>923</v>
      </c>
      <c r="T4685" t="s">
        <v>2228</v>
      </c>
      <c r="U4685">
        <v>833</v>
      </c>
      <c r="V4685">
        <v>0</v>
      </c>
      <c r="W4685">
        <v>4908</v>
      </c>
      <c r="X4685">
        <v>4</v>
      </c>
      <c r="Y4685">
        <v>202115</v>
      </c>
      <c r="Z4685">
        <v>75</v>
      </c>
      <c r="AA4685">
        <v>379</v>
      </c>
      <c r="AB4685" t="s">
        <v>22764</v>
      </c>
    </row>
    <row r="4686" spans="1:28" x14ac:dyDescent="0.3">
      <c r="A4686" s="4" t="s">
        <v>22768</v>
      </c>
      <c r="B4686" t="s">
        <v>67</v>
      </c>
      <c r="C4686" t="s">
        <v>68</v>
      </c>
      <c r="D4686" t="s">
        <v>58</v>
      </c>
      <c r="E4686">
        <v>2003</v>
      </c>
      <c r="F4686">
        <v>88</v>
      </c>
      <c r="G4686" t="s">
        <v>22766</v>
      </c>
      <c r="H4686" t="s">
        <v>22770</v>
      </c>
      <c r="I4686" s="4">
        <v>218</v>
      </c>
      <c r="J4686" s="4">
        <v>592014</v>
      </c>
      <c r="K4686">
        <v>7.2</v>
      </c>
      <c r="L4686">
        <v>1.37</v>
      </c>
      <c r="M4686" t="s">
        <v>5613</v>
      </c>
      <c r="N4686" t="s">
        <v>22765</v>
      </c>
      <c r="O4686">
        <v>20</v>
      </c>
      <c r="P4686" t="s">
        <v>22767</v>
      </c>
      <c r="Q4686">
        <v>58</v>
      </c>
      <c r="R4686" t="s">
        <v>22765</v>
      </c>
      <c r="S4686">
        <v>20</v>
      </c>
      <c r="T4686" t="s">
        <v>22769</v>
      </c>
      <c r="U4686">
        <v>0</v>
      </c>
      <c r="V4686">
        <v>754</v>
      </c>
      <c r="W4686">
        <v>78</v>
      </c>
      <c r="X4686">
        <v>3</v>
      </c>
      <c r="Y4686">
        <v>5709</v>
      </c>
      <c r="Z4686">
        <v>72</v>
      </c>
      <c r="AA4686">
        <v>114</v>
      </c>
      <c r="AB4686" t="s">
        <v>22771</v>
      </c>
    </row>
    <row r="4687" spans="1:28" x14ac:dyDescent="0.3">
      <c r="A4687" s="4" t="s">
        <v>22775</v>
      </c>
      <c r="B4687" t="s">
        <v>67</v>
      </c>
      <c r="C4687" t="s">
        <v>68</v>
      </c>
      <c r="D4687" t="s">
        <v>58</v>
      </c>
      <c r="E4687">
        <v>2010</v>
      </c>
      <c r="F4687">
        <v>92</v>
      </c>
      <c r="G4687" t="s">
        <v>18</v>
      </c>
      <c r="H4687" t="s">
        <v>24161</v>
      </c>
      <c r="I4687" s="4">
        <v>400000</v>
      </c>
      <c r="J4687" s="4">
        <v>425899</v>
      </c>
      <c r="K4687">
        <v>5.0999999999999996</v>
      </c>
      <c r="L4687">
        <v>1.78</v>
      </c>
      <c r="M4687" t="s">
        <v>122</v>
      </c>
      <c r="N4687" t="s">
        <v>22772</v>
      </c>
      <c r="O4687">
        <v>4</v>
      </c>
      <c r="P4687" t="s">
        <v>22774</v>
      </c>
      <c r="Q4687">
        <v>93</v>
      </c>
      <c r="R4687" t="s">
        <v>22773</v>
      </c>
      <c r="S4687">
        <v>31</v>
      </c>
      <c r="T4687" t="s">
        <v>22776</v>
      </c>
      <c r="U4687">
        <v>12</v>
      </c>
      <c r="V4687">
        <v>638</v>
      </c>
      <c r="W4687">
        <v>168</v>
      </c>
      <c r="X4687">
        <v>0</v>
      </c>
      <c r="Y4687">
        <v>1123</v>
      </c>
      <c r="Z4687">
        <v>4</v>
      </c>
      <c r="AA4687">
        <v>31</v>
      </c>
      <c r="AB4687" t="s">
        <v>22777</v>
      </c>
    </row>
    <row r="4688" spans="1:28" x14ac:dyDescent="0.3">
      <c r="A4688" s="4" t="s">
        <v>22780</v>
      </c>
      <c r="B4688" t="s">
        <v>67</v>
      </c>
      <c r="C4688" t="s">
        <v>68</v>
      </c>
      <c r="D4688" t="s">
        <v>58</v>
      </c>
      <c r="E4688">
        <v>2014</v>
      </c>
      <c r="F4688">
        <v>97</v>
      </c>
      <c r="G4688" t="s">
        <v>7572</v>
      </c>
      <c r="H4688" t="s">
        <v>22782</v>
      </c>
      <c r="I4688" s="4">
        <v>500000</v>
      </c>
      <c r="J4688" s="4" t="s">
        <v>24161</v>
      </c>
      <c r="K4688">
        <v>5.4</v>
      </c>
      <c r="L4688" t="s">
        <v>24161</v>
      </c>
      <c r="M4688" t="s">
        <v>24161</v>
      </c>
      <c r="N4688" t="s">
        <v>22778</v>
      </c>
      <c r="O4688">
        <v>0</v>
      </c>
      <c r="P4688" t="s">
        <v>13443</v>
      </c>
      <c r="Q4688">
        <v>935</v>
      </c>
      <c r="R4688" t="s">
        <v>22779</v>
      </c>
      <c r="S4688">
        <v>709</v>
      </c>
      <c r="T4688" t="s">
        <v>22781</v>
      </c>
      <c r="U4688">
        <v>271</v>
      </c>
      <c r="V4688">
        <v>194</v>
      </c>
      <c r="W4688">
        <v>2350</v>
      </c>
      <c r="X4688">
        <v>3</v>
      </c>
      <c r="Y4688">
        <v>143</v>
      </c>
      <c r="Z4688">
        <v>9</v>
      </c>
      <c r="AA4688">
        <v>5</v>
      </c>
      <c r="AB4688" t="s">
        <v>22783</v>
      </c>
    </row>
    <row r="4689" spans="1:28" x14ac:dyDescent="0.3">
      <c r="A4689" s="4" t="s">
        <v>22787</v>
      </c>
      <c r="B4689" t="s">
        <v>9778</v>
      </c>
      <c r="C4689" t="s">
        <v>7085</v>
      </c>
      <c r="D4689" t="s">
        <v>24160</v>
      </c>
      <c r="E4689">
        <v>1981</v>
      </c>
      <c r="F4689">
        <v>82</v>
      </c>
      <c r="G4689" t="s">
        <v>23</v>
      </c>
      <c r="H4689" t="s">
        <v>22789</v>
      </c>
      <c r="I4689" s="4">
        <v>400000</v>
      </c>
      <c r="J4689" s="4">
        <v>126387</v>
      </c>
      <c r="K4689">
        <v>6.9</v>
      </c>
      <c r="L4689">
        <v>2.35</v>
      </c>
      <c r="M4689" t="s">
        <v>7328</v>
      </c>
      <c r="N4689" t="s">
        <v>22784</v>
      </c>
      <c r="O4689">
        <v>385</v>
      </c>
      <c r="P4689" t="s">
        <v>22786</v>
      </c>
      <c r="Q4689">
        <v>48</v>
      </c>
      <c r="R4689" t="s">
        <v>22785</v>
      </c>
      <c r="S4689">
        <v>22</v>
      </c>
      <c r="T4689" t="s">
        <v>22788</v>
      </c>
      <c r="U4689">
        <v>22</v>
      </c>
      <c r="V4689">
        <v>2000</v>
      </c>
      <c r="W4689">
        <v>123</v>
      </c>
      <c r="X4689">
        <v>0</v>
      </c>
      <c r="Y4689">
        <v>14985</v>
      </c>
      <c r="Z4689">
        <v>203</v>
      </c>
      <c r="AA4689">
        <v>253</v>
      </c>
      <c r="AB4689" t="s">
        <v>22790</v>
      </c>
    </row>
    <row r="4690" spans="1:28" x14ac:dyDescent="0.3">
      <c r="A4690" s="4" t="s">
        <v>24156</v>
      </c>
      <c r="B4690" t="s">
        <v>67</v>
      </c>
      <c r="C4690" t="s">
        <v>68</v>
      </c>
      <c r="D4690" t="s">
        <v>58</v>
      </c>
      <c r="E4690" t="s">
        <v>24161</v>
      </c>
      <c r="F4690">
        <v>22</v>
      </c>
      <c r="G4690" t="s">
        <v>20105</v>
      </c>
      <c r="H4690" t="s">
        <v>22794</v>
      </c>
      <c r="I4690" s="4" t="s">
        <v>24161</v>
      </c>
      <c r="J4690" s="4" t="s">
        <v>24161</v>
      </c>
      <c r="K4690">
        <v>8.1999999999999993</v>
      </c>
      <c r="L4690">
        <v>1.33</v>
      </c>
      <c r="M4690" t="s">
        <v>1589</v>
      </c>
      <c r="N4690" t="s">
        <v>24161</v>
      </c>
      <c r="O4690" t="s">
        <v>24161</v>
      </c>
      <c r="P4690" t="s">
        <v>22792</v>
      </c>
      <c r="Q4690">
        <v>59</v>
      </c>
      <c r="R4690" t="s">
        <v>22791</v>
      </c>
      <c r="S4690">
        <v>11</v>
      </c>
      <c r="T4690" t="s">
        <v>22793</v>
      </c>
      <c r="U4690">
        <v>6</v>
      </c>
      <c r="V4690">
        <v>526</v>
      </c>
      <c r="W4690">
        <v>81</v>
      </c>
      <c r="X4690">
        <v>0</v>
      </c>
      <c r="Y4690">
        <v>7458</v>
      </c>
      <c r="Z4690">
        <v>11</v>
      </c>
      <c r="AA4690">
        <v>82</v>
      </c>
      <c r="AB4690" t="s">
        <v>22795</v>
      </c>
    </row>
    <row r="4691" spans="1:28" x14ac:dyDescent="0.3">
      <c r="A4691" s="4" t="s">
        <v>22796</v>
      </c>
      <c r="B4691" t="s">
        <v>67</v>
      </c>
      <c r="C4691" t="s">
        <v>68</v>
      </c>
      <c r="D4691" t="s">
        <v>58</v>
      </c>
      <c r="E4691">
        <v>2008</v>
      </c>
      <c r="F4691">
        <v>101</v>
      </c>
      <c r="G4691" t="s">
        <v>1700</v>
      </c>
      <c r="H4691" t="s">
        <v>22798</v>
      </c>
      <c r="I4691" s="4">
        <v>35000000</v>
      </c>
      <c r="J4691" s="4">
        <v>80276912</v>
      </c>
      <c r="K4691">
        <v>6.1</v>
      </c>
      <c r="L4691">
        <v>2.35</v>
      </c>
      <c r="M4691" t="s">
        <v>69</v>
      </c>
      <c r="N4691" t="s">
        <v>8100</v>
      </c>
      <c r="O4691">
        <v>12</v>
      </c>
      <c r="P4691" t="s">
        <v>4215</v>
      </c>
      <c r="Q4691">
        <v>642</v>
      </c>
      <c r="R4691" t="s">
        <v>6776</v>
      </c>
      <c r="S4691">
        <v>171</v>
      </c>
      <c r="T4691" t="s">
        <v>22797</v>
      </c>
      <c r="U4691">
        <v>149</v>
      </c>
      <c r="V4691">
        <v>0</v>
      </c>
      <c r="W4691">
        <v>1026</v>
      </c>
      <c r="X4691">
        <v>2</v>
      </c>
      <c r="Y4691">
        <v>140740</v>
      </c>
      <c r="Z4691">
        <v>148</v>
      </c>
      <c r="AA4691">
        <v>151</v>
      </c>
      <c r="AB4691" t="s">
        <v>22799</v>
      </c>
    </row>
    <row r="4692" spans="1:28" x14ac:dyDescent="0.3">
      <c r="A4692" s="4" t="s">
        <v>22803</v>
      </c>
      <c r="B4692" t="s">
        <v>67</v>
      </c>
      <c r="C4692" t="s">
        <v>295</v>
      </c>
      <c r="D4692" t="s">
        <v>58</v>
      </c>
      <c r="E4692">
        <v>2005</v>
      </c>
      <c r="F4692">
        <v>80</v>
      </c>
      <c r="G4692" t="s">
        <v>5544</v>
      </c>
      <c r="H4692" t="s">
        <v>22805</v>
      </c>
      <c r="I4692" s="4">
        <v>500000</v>
      </c>
      <c r="J4692" s="4" t="s">
        <v>24161</v>
      </c>
      <c r="K4692">
        <v>6.1</v>
      </c>
      <c r="L4692">
        <v>1.85</v>
      </c>
      <c r="M4692" t="s">
        <v>612</v>
      </c>
      <c r="N4692" t="s">
        <v>22800</v>
      </c>
      <c r="O4692">
        <v>3</v>
      </c>
      <c r="P4692" t="s">
        <v>22802</v>
      </c>
      <c r="Q4692">
        <v>108</v>
      </c>
      <c r="R4692" t="s">
        <v>22801</v>
      </c>
      <c r="S4692">
        <v>64</v>
      </c>
      <c r="T4692" t="s">
        <v>22804</v>
      </c>
      <c r="U4692">
        <v>39</v>
      </c>
      <c r="V4692">
        <v>166</v>
      </c>
      <c r="W4692">
        <v>272</v>
      </c>
      <c r="X4692">
        <v>0</v>
      </c>
      <c r="Y4692">
        <v>4788</v>
      </c>
      <c r="Z4692">
        <v>80</v>
      </c>
      <c r="AA4692">
        <v>52</v>
      </c>
      <c r="AB4692" t="s">
        <v>22806</v>
      </c>
    </row>
    <row r="4693" spans="1:28" x14ac:dyDescent="0.3">
      <c r="A4693" s="4" t="s">
        <v>22808</v>
      </c>
      <c r="B4693" t="s">
        <v>67</v>
      </c>
      <c r="C4693" t="s">
        <v>86</v>
      </c>
      <c r="D4693" t="s">
        <v>58</v>
      </c>
      <c r="E4693">
        <v>1985</v>
      </c>
      <c r="F4693">
        <v>97</v>
      </c>
      <c r="G4693" t="s">
        <v>1437</v>
      </c>
      <c r="H4693" t="s">
        <v>22810</v>
      </c>
      <c r="I4693" s="4">
        <v>650000</v>
      </c>
      <c r="J4693" s="4" t="s">
        <v>24161</v>
      </c>
      <c r="K4693">
        <v>6.9</v>
      </c>
      <c r="L4693">
        <v>1.66</v>
      </c>
      <c r="M4693" t="s">
        <v>612</v>
      </c>
      <c r="N4693" t="s">
        <v>5647</v>
      </c>
      <c r="O4693">
        <v>350</v>
      </c>
      <c r="P4693" t="s">
        <v>19963</v>
      </c>
      <c r="Q4693">
        <v>114</v>
      </c>
      <c r="R4693" t="s">
        <v>22807</v>
      </c>
      <c r="S4693">
        <v>61</v>
      </c>
      <c r="T4693" t="s">
        <v>22809</v>
      </c>
      <c r="U4693">
        <v>33</v>
      </c>
      <c r="V4693">
        <v>0</v>
      </c>
      <c r="W4693">
        <v>260</v>
      </c>
      <c r="X4693">
        <v>1</v>
      </c>
      <c r="Y4693">
        <v>10577</v>
      </c>
      <c r="Z4693">
        <v>46</v>
      </c>
      <c r="AA4693">
        <v>64</v>
      </c>
      <c r="AB4693" t="s">
        <v>22811</v>
      </c>
    </row>
    <row r="4694" spans="1:28" x14ac:dyDescent="0.3">
      <c r="A4694" s="4" t="s">
        <v>22814</v>
      </c>
      <c r="B4694" t="s">
        <v>67</v>
      </c>
      <c r="C4694" t="s">
        <v>68</v>
      </c>
      <c r="D4694" t="s">
        <v>24160</v>
      </c>
      <c r="E4694">
        <v>2002</v>
      </c>
      <c r="F4694">
        <v>84</v>
      </c>
      <c r="G4694" t="s">
        <v>6131</v>
      </c>
      <c r="H4694" t="s">
        <v>24161</v>
      </c>
      <c r="I4694" s="4" t="s">
        <v>24161</v>
      </c>
      <c r="J4694" s="4">
        <v>25918</v>
      </c>
      <c r="K4694">
        <v>5.8</v>
      </c>
      <c r="L4694">
        <v>1.78</v>
      </c>
      <c r="M4694" t="s">
        <v>612</v>
      </c>
      <c r="N4694" t="s">
        <v>22812</v>
      </c>
      <c r="O4694">
        <v>0</v>
      </c>
      <c r="P4694" t="s">
        <v>22813</v>
      </c>
      <c r="Q4694">
        <v>169</v>
      </c>
      <c r="R4694" t="s">
        <v>2898</v>
      </c>
      <c r="S4694">
        <v>80</v>
      </c>
      <c r="T4694" t="s">
        <v>22815</v>
      </c>
      <c r="U4694">
        <v>36</v>
      </c>
      <c r="V4694">
        <v>7</v>
      </c>
      <c r="W4694">
        <v>312</v>
      </c>
      <c r="X4694">
        <v>0</v>
      </c>
      <c r="Y4694">
        <v>191</v>
      </c>
      <c r="Z4694">
        <v>8</v>
      </c>
      <c r="AA4694">
        <v>10</v>
      </c>
      <c r="AB4694" t="s">
        <v>22816</v>
      </c>
    </row>
    <row r="4695" spans="1:28" x14ac:dyDescent="0.3">
      <c r="A4695" s="4" t="s">
        <v>22818</v>
      </c>
      <c r="B4695" t="s">
        <v>1486</v>
      </c>
      <c r="C4695" t="s">
        <v>295</v>
      </c>
      <c r="D4695" t="s">
        <v>58</v>
      </c>
      <c r="E4695">
        <v>2004</v>
      </c>
      <c r="F4695">
        <v>97</v>
      </c>
      <c r="G4695" t="s">
        <v>4085</v>
      </c>
      <c r="H4695" t="s">
        <v>22820</v>
      </c>
      <c r="I4695" s="4">
        <v>900000</v>
      </c>
      <c r="J4695" s="4" t="s">
        <v>24161</v>
      </c>
      <c r="K4695">
        <v>6</v>
      </c>
      <c r="L4695">
        <v>1.78</v>
      </c>
      <c r="M4695" t="s">
        <v>612</v>
      </c>
      <c r="N4695" t="s">
        <v>22817</v>
      </c>
      <c r="O4695">
        <v>0</v>
      </c>
      <c r="P4695" t="s">
        <v>9410</v>
      </c>
      <c r="Q4695">
        <v>918</v>
      </c>
      <c r="R4695" t="s">
        <v>6918</v>
      </c>
      <c r="S4695">
        <v>100</v>
      </c>
      <c r="T4695" t="s">
        <v>22819</v>
      </c>
      <c r="U4695">
        <v>83</v>
      </c>
      <c r="V4695">
        <v>12</v>
      </c>
      <c r="W4695">
        <v>1163</v>
      </c>
      <c r="X4695">
        <v>0</v>
      </c>
      <c r="Y4695">
        <v>369</v>
      </c>
      <c r="Z4695">
        <v>10</v>
      </c>
      <c r="AA4695">
        <v>5</v>
      </c>
      <c r="AB4695" t="s">
        <v>22821</v>
      </c>
    </row>
    <row r="4696" spans="1:28" x14ac:dyDescent="0.3">
      <c r="A4696" s="4" t="s">
        <v>22824</v>
      </c>
      <c r="B4696" t="s">
        <v>12439</v>
      </c>
      <c r="C4696" t="s">
        <v>12440</v>
      </c>
      <c r="D4696" t="s">
        <v>58</v>
      </c>
      <c r="E4696">
        <v>1972</v>
      </c>
      <c r="F4696">
        <v>91</v>
      </c>
      <c r="G4696" t="s">
        <v>19</v>
      </c>
      <c r="H4696" t="s">
        <v>22826</v>
      </c>
      <c r="I4696" s="4">
        <v>400000</v>
      </c>
      <c r="J4696" s="4" t="s">
        <v>24161</v>
      </c>
      <c r="K4696">
        <v>8.1999999999999993</v>
      </c>
      <c r="L4696">
        <v>1.66</v>
      </c>
      <c r="M4696" t="s">
        <v>612</v>
      </c>
      <c r="N4696" t="s">
        <v>22822</v>
      </c>
      <c r="O4696">
        <v>0</v>
      </c>
      <c r="P4696" t="s">
        <v>17436</v>
      </c>
      <c r="Q4696">
        <v>440</v>
      </c>
      <c r="R4696" t="s">
        <v>22823</v>
      </c>
      <c r="S4696">
        <v>132</v>
      </c>
      <c r="T4696" t="s">
        <v>22825</v>
      </c>
      <c r="U4696">
        <v>92</v>
      </c>
      <c r="V4696">
        <v>0</v>
      </c>
      <c r="W4696">
        <v>809</v>
      </c>
      <c r="X4696">
        <v>0</v>
      </c>
      <c r="Y4696">
        <v>19964</v>
      </c>
      <c r="Z4696">
        <v>76</v>
      </c>
      <c r="AA4696">
        <v>197</v>
      </c>
      <c r="AB4696" t="s">
        <v>22827</v>
      </c>
    </row>
    <row r="4697" spans="1:28" x14ac:dyDescent="0.3">
      <c r="A4697" s="4" t="s">
        <v>22830</v>
      </c>
      <c r="B4697" t="s">
        <v>24161</v>
      </c>
      <c r="C4697" t="s">
        <v>68</v>
      </c>
      <c r="D4697" t="s">
        <v>24160</v>
      </c>
      <c r="E4697">
        <v>1916</v>
      </c>
      <c r="F4697">
        <v>123</v>
      </c>
      <c r="G4697" t="s">
        <v>1980</v>
      </c>
      <c r="H4697" t="s">
        <v>22832</v>
      </c>
      <c r="I4697" s="4">
        <v>385907</v>
      </c>
      <c r="J4697" s="4" t="s">
        <v>24161</v>
      </c>
      <c r="K4697">
        <v>8</v>
      </c>
      <c r="L4697">
        <v>1.33</v>
      </c>
      <c r="M4697" t="s">
        <v>4835</v>
      </c>
      <c r="N4697" t="s">
        <v>22828</v>
      </c>
      <c r="O4697">
        <v>204</v>
      </c>
      <c r="P4697" t="s">
        <v>16978</v>
      </c>
      <c r="Q4697">
        <v>436</v>
      </c>
      <c r="R4697" t="s">
        <v>22829</v>
      </c>
      <c r="S4697">
        <v>22</v>
      </c>
      <c r="T4697" t="s">
        <v>22831</v>
      </c>
      <c r="U4697">
        <v>9</v>
      </c>
      <c r="V4697">
        <v>691</v>
      </c>
      <c r="W4697">
        <v>481</v>
      </c>
      <c r="X4697">
        <v>1</v>
      </c>
      <c r="Y4697">
        <v>10718</v>
      </c>
      <c r="Z4697">
        <v>69</v>
      </c>
      <c r="AA4697">
        <v>88</v>
      </c>
      <c r="AB4697" t="s">
        <v>22833</v>
      </c>
    </row>
    <row r="4698" spans="1:28" x14ac:dyDescent="0.3">
      <c r="A4698" s="4" t="s">
        <v>22836</v>
      </c>
      <c r="B4698" t="s">
        <v>67</v>
      </c>
      <c r="C4698" t="s">
        <v>68</v>
      </c>
      <c r="D4698" t="s">
        <v>58</v>
      </c>
      <c r="E4698">
        <v>1997</v>
      </c>
      <c r="F4698">
        <v>86</v>
      </c>
      <c r="G4698" t="s">
        <v>18</v>
      </c>
      <c r="H4698" t="s">
        <v>22838</v>
      </c>
      <c r="I4698" s="4">
        <v>375000</v>
      </c>
      <c r="J4698" s="4">
        <v>617172</v>
      </c>
      <c r="K4698">
        <v>7</v>
      </c>
      <c r="L4698" t="s">
        <v>24161</v>
      </c>
      <c r="M4698" t="s">
        <v>122</v>
      </c>
      <c r="N4698" t="s">
        <v>22834</v>
      </c>
      <c r="O4698">
        <v>3</v>
      </c>
      <c r="P4698" t="s">
        <v>7278</v>
      </c>
      <c r="Q4698">
        <v>643</v>
      </c>
      <c r="R4698" t="s">
        <v>22835</v>
      </c>
      <c r="S4698">
        <v>606</v>
      </c>
      <c r="T4698" t="s">
        <v>22837</v>
      </c>
      <c r="U4698">
        <v>513</v>
      </c>
      <c r="V4698">
        <v>672</v>
      </c>
      <c r="W4698">
        <v>2864</v>
      </c>
      <c r="X4698">
        <v>1</v>
      </c>
      <c r="Y4698">
        <v>4407</v>
      </c>
      <c r="Z4698">
        <v>43</v>
      </c>
      <c r="AA4698">
        <v>75</v>
      </c>
      <c r="AB4698" t="s">
        <v>22839</v>
      </c>
    </row>
    <row r="4699" spans="1:28" x14ac:dyDescent="0.3">
      <c r="A4699" s="4" t="s">
        <v>22843</v>
      </c>
      <c r="B4699" t="s">
        <v>67</v>
      </c>
      <c r="C4699" t="s">
        <v>68</v>
      </c>
      <c r="D4699" t="s">
        <v>24160</v>
      </c>
      <c r="E4699">
        <v>1929</v>
      </c>
      <c r="F4699">
        <v>100</v>
      </c>
      <c r="G4699" t="s">
        <v>16907</v>
      </c>
      <c r="H4699" t="s">
        <v>22845</v>
      </c>
      <c r="I4699" s="4">
        <v>379000</v>
      </c>
      <c r="J4699" s="4">
        <v>2808000</v>
      </c>
      <c r="K4699">
        <v>6.3</v>
      </c>
      <c r="L4699">
        <v>1.37</v>
      </c>
      <c r="M4699" t="s">
        <v>15882</v>
      </c>
      <c r="N4699" t="s">
        <v>22840</v>
      </c>
      <c r="O4699">
        <v>4</v>
      </c>
      <c r="P4699" t="s">
        <v>22842</v>
      </c>
      <c r="Q4699">
        <v>77</v>
      </c>
      <c r="R4699" t="s">
        <v>22841</v>
      </c>
      <c r="S4699">
        <v>28</v>
      </c>
      <c r="T4699" t="s">
        <v>22844</v>
      </c>
      <c r="U4699">
        <v>4</v>
      </c>
      <c r="V4699">
        <v>167</v>
      </c>
      <c r="W4699">
        <v>109</v>
      </c>
      <c r="X4699">
        <v>8</v>
      </c>
      <c r="Y4699">
        <v>4546</v>
      </c>
      <c r="Z4699">
        <v>36</v>
      </c>
      <c r="AA4699">
        <v>71</v>
      </c>
      <c r="AB4699" t="s">
        <v>22846</v>
      </c>
    </row>
    <row r="4700" spans="1:28" x14ac:dyDescent="0.3">
      <c r="A4700" s="4" t="s">
        <v>22848</v>
      </c>
      <c r="B4700" t="s">
        <v>67</v>
      </c>
      <c r="C4700" t="s">
        <v>68</v>
      </c>
      <c r="D4700" t="s">
        <v>58</v>
      </c>
      <c r="E4700">
        <v>1981</v>
      </c>
      <c r="F4700">
        <v>96</v>
      </c>
      <c r="G4700" t="s">
        <v>7400</v>
      </c>
      <c r="H4700" t="s">
        <v>22849</v>
      </c>
      <c r="I4700" s="4">
        <v>375000</v>
      </c>
      <c r="J4700" s="4" t="s">
        <v>24161</v>
      </c>
      <c r="K4700">
        <v>7.6</v>
      </c>
      <c r="L4700">
        <v>1.37</v>
      </c>
      <c r="M4700" t="s">
        <v>6719</v>
      </c>
      <c r="N4700" t="s">
        <v>106</v>
      </c>
      <c r="O4700">
        <v>0</v>
      </c>
      <c r="P4700" t="s">
        <v>14778</v>
      </c>
      <c r="Q4700">
        <v>634</v>
      </c>
      <c r="R4700" t="s">
        <v>22847</v>
      </c>
      <c r="S4700">
        <v>66</v>
      </c>
      <c r="T4700" t="s">
        <v>12233</v>
      </c>
      <c r="U4700">
        <v>58</v>
      </c>
      <c r="V4700">
        <v>12000</v>
      </c>
      <c r="W4700">
        <v>813</v>
      </c>
      <c r="X4700">
        <v>0</v>
      </c>
      <c r="Y4700">
        <v>141219</v>
      </c>
      <c r="Z4700">
        <v>304</v>
      </c>
      <c r="AA4700">
        <v>740</v>
      </c>
      <c r="AB4700" t="s">
        <v>22850</v>
      </c>
    </row>
    <row r="4701" spans="1:28" x14ac:dyDescent="0.3">
      <c r="A4701" s="4" t="s">
        <v>22854</v>
      </c>
      <c r="B4701" t="s">
        <v>67</v>
      </c>
      <c r="C4701" t="s">
        <v>1487</v>
      </c>
      <c r="D4701" t="s">
        <v>58</v>
      </c>
      <c r="E4701">
        <v>2012</v>
      </c>
      <c r="F4701">
        <v>89</v>
      </c>
      <c r="G4701" t="s">
        <v>5544</v>
      </c>
      <c r="H4701" t="s">
        <v>22856</v>
      </c>
      <c r="I4701" s="4">
        <v>6000000</v>
      </c>
      <c r="J4701" s="4">
        <v>12843</v>
      </c>
      <c r="K4701">
        <v>6.1</v>
      </c>
      <c r="L4701">
        <v>2.35</v>
      </c>
      <c r="M4701" t="s">
        <v>4835</v>
      </c>
      <c r="N4701" t="s">
        <v>22851</v>
      </c>
      <c r="O4701">
        <v>33</v>
      </c>
      <c r="P4701" t="s">
        <v>22853</v>
      </c>
      <c r="Q4701">
        <v>470</v>
      </c>
      <c r="R4701" t="s">
        <v>22852</v>
      </c>
      <c r="S4701">
        <v>378</v>
      </c>
      <c r="T4701" t="s">
        <v>22855</v>
      </c>
      <c r="U4701">
        <v>118</v>
      </c>
      <c r="V4701">
        <v>0</v>
      </c>
      <c r="W4701">
        <v>1233</v>
      </c>
      <c r="X4701">
        <v>0</v>
      </c>
      <c r="Y4701">
        <v>27297</v>
      </c>
      <c r="Z4701">
        <v>279</v>
      </c>
      <c r="AA4701">
        <v>131</v>
      </c>
      <c r="AB4701" t="s">
        <v>22857</v>
      </c>
    </row>
    <row r="4702" spans="1:28" x14ac:dyDescent="0.3">
      <c r="A4702" s="4" t="s">
        <v>22860</v>
      </c>
      <c r="B4702" t="s">
        <v>11662</v>
      </c>
      <c r="C4702" t="s">
        <v>20209</v>
      </c>
      <c r="D4702" t="s">
        <v>58</v>
      </c>
      <c r="E4702">
        <v>2015</v>
      </c>
      <c r="F4702">
        <v>84</v>
      </c>
      <c r="G4702" t="s">
        <v>20233</v>
      </c>
      <c r="H4702" t="s">
        <v>24161</v>
      </c>
      <c r="I4702" s="4">
        <v>450000</v>
      </c>
      <c r="J4702" s="4">
        <v>34151</v>
      </c>
      <c r="K4702">
        <v>7.2</v>
      </c>
      <c r="L4702">
        <v>1.78</v>
      </c>
      <c r="M4702" t="s">
        <v>24161</v>
      </c>
      <c r="N4702" t="s">
        <v>22858</v>
      </c>
      <c r="O4702">
        <v>0</v>
      </c>
      <c r="P4702" t="s">
        <v>22859</v>
      </c>
      <c r="Q4702">
        <v>3</v>
      </c>
      <c r="R4702" t="s">
        <v>24161</v>
      </c>
      <c r="S4702" t="s">
        <v>24161</v>
      </c>
      <c r="T4702" t="s">
        <v>24161</v>
      </c>
      <c r="U4702" t="s">
        <v>24161</v>
      </c>
      <c r="V4702">
        <v>111</v>
      </c>
      <c r="W4702">
        <v>3</v>
      </c>
      <c r="X4702">
        <v>0</v>
      </c>
      <c r="Y4702">
        <v>186</v>
      </c>
      <c r="Z4702">
        <v>23</v>
      </c>
      <c r="AA4702">
        <v>3</v>
      </c>
      <c r="AB4702" t="s">
        <v>22861</v>
      </c>
    </row>
    <row r="4703" spans="1:28" x14ac:dyDescent="0.3">
      <c r="A4703" s="4" t="s">
        <v>22865</v>
      </c>
      <c r="B4703" t="s">
        <v>67</v>
      </c>
      <c r="C4703" t="s">
        <v>68</v>
      </c>
      <c r="D4703" t="s">
        <v>58</v>
      </c>
      <c r="E4703">
        <v>2005</v>
      </c>
      <c r="F4703">
        <v>88</v>
      </c>
      <c r="G4703" t="s">
        <v>16468</v>
      </c>
      <c r="H4703" t="s">
        <v>22867</v>
      </c>
      <c r="I4703" s="4">
        <v>1750211</v>
      </c>
      <c r="J4703" s="4">
        <v>1523883</v>
      </c>
      <c r="K4703">
        <v>7.8</v>
      </c>
      <c r="L4703">
        <v>1.85</v>
      </c>
      <c r="M4703" t="s">
        <v>612</v>
      </c>
      <c r="N4703" t="s">
        <v>22862</v>
      </c>
      <c r="O4703">
        <v>30</v>
      </c>
      <c r="P4703" t="s">
        <v>22864</v>
      </c>
      <c r="Q4703">
        <v>15</v>
      </c>
      <c r="R4703" t="s">
        <v>22863</v>
      </c>
      <c r="S4703">
        <v>0</v>
      </c>
      <c r="T4703" t="s">
        <v>22866</v>
      </c>
      <c r="U4703">
        <v>0</v>
      </c>
      <c r="V4703">
        <v>0</v>
      </c>
      <c r="W4703">
        <v>15</v>
      </c>
      <c r="X4703">
        <v>1</v>
      </c>
      <c r="Y4703">
        <v>9037</v>
      </c>
      <c r="Z4703">
        <v>110</v>
      </c>
      <c r="AA4703">
        <v>70</v>
      </c>
      <c r="AB4703" t="s">
        <v>22868</v>
      </c>
    </row>
    <row r="4704" spans="1:28" x14ac:dyDescent="0.3">
      <c r="A4704" s="4" t="s">
        <v>22870</v>
      </c>
      <c r="B4704" t="s">
        <v>67</v>
      </c>
      <c r="C4704" t="s">
        <v>68</v>
      </c>
      <c r="D4704" t="s">
        <v>58</v>
      </c>
      <c r="E4704">
        <v>1987</v>
      </c>
      <c r="F4704">
        <v>90</v>
      </c>
      <c r="G4704" t="s">
        <v>803</v>
      </c>
      <c r="H4704" t="s">
        <v>22872</v>
      </c>
      <c r="I4704" s="4">
        <v>350000</v>
      </c>
      <c r="J4704" s="4">
        <v>4000000</v>
      </c>
      <c r="K4704">
        <v>4.7</v>
      </c>
      <c r="L4704">
        <v>1.85</v>
      </c>
      <c r="M4704" t="s">
        <v>612</v>
      </c>
      <c r="N4704" t="s">
        <v>22869</v>
      </c>
      <c r="O4704">
        <v>44</v>
      </c>
      <c r="P4704" t="s">
        <v>18025</v>
      </c>
      <c r="Q4704">
        <v>615</v>
      </c>
      <c r="R4704" t="s">
        <v>16116</v>
      </c>
      <c r="S4704">
        <v>96</v>
      </c>
      <c r="T4704" t="s">
        <v>22871</v>
      </c>
      <c r="U4704">
        <v>93</v>
      </c>
      <c r="V4704">
        <v>583</v>
      </c>
      <c r="W4704">
        <v>872</v>
      </c>
      <c r="X4704">
        <v>0</v>
      </c>
      <c r="Y4704">
        <v>6046</v>
      </c>
      <c r="Z4704">
        <v>40</v>
      </c>
      <c r="AA4704">
        <v>46</v>
      </c>
      <c r="AB4704" t="s">
        <v>22873</v>
      </c>
    </row>
    <row r="4705" spans="1:28" x14ac:dyDescent="0.3">
      <c r="A4705" s="4" t="s">
        <v>22877</v>
      </c>
      <c r="B4705" t="s">
        <v>67</v>
      </c>
      <c r="C4705" t="s">
        <v>793</v>
      </c>
      <c r="D4705" t="s">
        <v>58</v>
      </c>
      <c r="E4705">
        <v>2005</v>
      </c>
      <c r="F4705">
        <v>90</v>
      </c>
      <c r="G4705" t="s">
        <v>18</v>
      </c>
      <c r="H4705" t="s">
        <v>22879</v>
      </c>
      <c r="I4705" s="4" t="s">
        <v>24161</v>
      </c>
      <c r="J4705" s="4">
        <v>84689</v>
      </c>
      <c r="K4705">
        <v>7.5</v>
      </c>
      <c r="L4705" t="s">
        <v>24161</v>
      </c>
      <c r="M4705" t="s">
        <v>5613</v>
      </c>
      <c r="N4705" t="s">
        <v>22874</v>
      </c>
      <c r="O4705">
        <v>0</v>
      </c>
      <c r="P4705" t="s">
        <v>22876</v>
      </c>
      <c r="Q4705">
        <v>0</v>
      </c>
      <c r="R4705" t="s">
        <v>22875</v>
      </c>
      <c r="S4705">
        <v>0</v>
      </c>
      <c r="T4705" t="s">
        <v>22878</v>
      </c>
      <c r="U4705">
        <v>0</v>
      </c>
      <c r="V4705">
        <v>70</v>
      </c>
      <c r="W4705">
        <v>0</v>
      </c>
      <c r="X4705">
        <v>2</v>
      </c>
      <c r="Y4705">
        <v>695</v>
      </c>
      <c r="Z4705">
        <v>45</v>
      </c>
      <c r="AA4705">
        <v>16</v>
      </c>
      <c r="AB4705" t="s">
        <v>22880</v>
      </c>
    </row>
    <row r="4706" spans="1:28" x14ac:dyDescent="0.3">
      <c r="A4706" s="4" t="s">
        <v>24157</v>
      </c>
      <c r="B4706" t="s">
        <v>67</v>
      </c>
      <c r="C4706" t="s">
        <v>68</v>
      </c>
      <c r="D4706" t="s">
        <v>58</v>
      </c>
      <c r="E4706" t="s">
        <v>24161</v>
      </c>
      <c r="F4706">
        <v>43</v>
      </c>
      <c r="G4706" t="s">
        <v>598</v>
      </c>
      <c r="H4706" t="s">
        <v>22882</v>
      </c>
      <c r="I4706" s="4" t="s">
        <v>24161</v>
      </c>
      <c r="J4706" s="4" t="s">
        <v>24161</v>
      </c>
      <c r="K4706">
        <v>6.7</v>
      </c>
      <c r="L4706">
        <v>16</v>
      </c>
      <c r="M4706" t="s">
        <v>1150</v>
      </c>
      <c r="N4706" t="s">
        <v>24161</v>
      </c>
      <c r="O4706" t="s">
        <v>24161</v>
      </c>
      <c r="P4706" t="s">
        <v>4064</v>
      </c>
      <c r="Q4706">
        <v>2000</v>
      </c>
      <c r="R4706" t="s">
        <v>22881</v>
      </c>
      <c r="S4706">
        <v>821</v>
      </c>
      <c r="T4706" t="s">
        <v>8909</v>
      </c>
      <c r="U4706">
        <v>576</v>
      </c>
      <c r="V4706">
        <v>17000</v>
      </c>
      <c r="W4706">
        <v>5052</v>
      </c>
      <c r="X4706">
        <v>6</v>
      </c>
      <c r="Y4706">
        <v>72017</v>
      </c>
      <c r="Z4706">
        <v>23</v>
      </c>
      <c r="AA4706">
        <v>323</v>
      </c>
      <c r="AB4706" t="s">
        <v>22883</v>
      </c>
    </row>
    <row r="4707" spans="1:28" x14ac:dyDescent="0.3">
      <c r="A4707" s="4" t="s">
        <v>22887</v>
      </c>
      <c r="B4707" t="s">
        <v>67</v>
      </c>
      <c r="C4707" t="s">
        <v>68</v>
      </c>
      <c r="D4707" t="s">
        <v>58</v>
      </c>
      <c r="E4707">
        <v>2015</v>
      </c>
      <c r="F4707">
        <v>98</v>
      </c>
      <c r="G4707" t="s">
        <v>14682</v>
      </c>
      <c r="H4707" t="s">
        <v>22889</v>
      </c>
      <c r="I4707" s="4">
        <v>350000</v>
      </c>
      <c r="J4707" s="4" t="s">
        <v>24161</v>
      </c>
      <c r="K4707">
        <v>3.4</v>
      </c>
      <c r="L4707">
        <v>2.35</v>
      </c>
      <c r="M4707" t="s">
        <v>24161</v>
      </c>
      <c r="N4707" t="s">
        <v>22884</v>
      </c>
      <c r="O4707">
        <v>0</v>
      </c>
      <c r="P4707" t="s">
        <v>22886</v>
      </c>
      <c r="Q4707">
        <v>196</v>
      </c>
      <c r="R4707" t="s">
        <v>22885</v>
      </c>
      <c r="S4707">
        <v>3</v>
      </c>
      <c r="T4707" t="s">
        <v>22888</v>
      </c>
      <c r="U4707">
        <v>0</v>
      </c>
      <c r="V4707">
        <v>240</v>
      </c>
      <c r="W4707">
        <v>199</v>
      </c>
      <c r="X4707">
        <v>2</v>
      </c>
      <c r="Y4707">
        <v>209</v>
      </c>
      <c r="Z4707">
        <v>4</v>
      </c>
      <c r="AA4707">
        <v>8</v>
      </c>
      <c r="AB4707" t="s">
        <v>22890</v>
      </c>
    </row>
    <row r="4708" spans="1:28" x14ac:dyDescent="0.3">
      <c r="A4708" s="4" t="s">
        <v>22891</v>
      </c>
      <c r="B4708" t="s">
        <v>67</v>
      </c>
      <c r="C4708" t="s">
        <v>68</v>
      </c>
      <c r="D4708" t="s">
        <v>24160</v>
      </c>
      <c r="E4708">
        <v>1957</v>
      </c>
      <c r="F4708">
        <v>96</v>
      </c>
      <c r="G4708" t="s">
        <v>1954</v>
      </c>
      <c r="H4708" t="s">
        <v>22892</v>
      </c>
      <c r="I4708" s="4">
        <v>350000</v>
      </c>
      <c r="J4708" s="4" t="s">
        <v>24161</v>
      </c>
      <c r="K4708">
        <v>8.9</v>
      </c>
      <c r="L4708">
        <v>1.66</v>
      </c>
      <c r="M4708" t="s">
        <v>4835</v>
      </c>
      <c r="N4708" t="s">
        <v>10127</v>
      </c>
      <c r="O4708">
        <v>0</v>
      </c>
      <c r="P4708" t="s">
        <v>12357</v>
      </c>
      <c r="Q4708">
        <v>359</v>
      </c>
      <c r="R4708" t="s">
        <v>13963</v>
      </c>
      <c r="S4708">
        <v>259</v>
      </c>
      <c r="T4708" t="s">
        <v>1799</v>
      </c>
      <c r="U4708">
        <v>253</v>
      </c>
      <c r="V4708">
        <v>40000</v>
      </c>
      <c r="W4708">
        <v>1433</v>
      </c>
      <c r="X4708">
        <v>1</v>
      </c>
      <c r="Y4708">
        <v>447785</v>
      </c>
      <c r="Z4708">
        <v>177</v>
      </c>
      <c r="AA4708">
        <v>888</v>
      </c>
      <c r="AB4708" t="s">
        <v>22893</v>
      </c>
    </row>
    <row r="4709" spans="1:28" x14ac:dyDescent="0.3">
      <c r="A4709" s="4" t="s">
        <v>22896</v>
      </c>
      <c r="B4709" t="s">
        <v>67</v>
      </c>
      <c r="C4709" t="s">
        <v>68</v>
      </c>
      <c r="D4709" t="s">
        <v>58</v>
      </c>
      <c r="E4709">
        <v>2009</v>
      </c>
      <c r="F4709">
        <v>83</v>
      </c>
      <c r="G4709" t="s">
        <v>22895</v>
      </c>
      <c r="H4709" t="s">
        <v>22897</v>
      </c>
      <c r="I4709" s="4" t="s">
        <v>24161</v>
      </c>
      <c r="J4709" s="4">
        <v>246574</v>
      </c>
      <c r="K4709">
        <v>6.9</v>
      </c>
      <c r="L4709">
        <v>1.85</v>
      </c>
      <c r="M4709" t="s">
        <v>24161</v>
      </c>
      <c r="N4709" t="s">
        <v>22894</v>
      </c>
      <c r="O4709">
        <v>3</v>
      </c>
      <c r="P4709" t="s">
        <v>3876</v>
      </c>
      <c r="Q4709">
        <v>812</v>
      </c>
      <c r="R4709" t="s">
        <v>3402</v>
      </c>
      <c r="S4709">
        <v>277</v>
      </c>
      <c r="T4709" t="s">
        <v>12529</v>
      </c>
      <c r="U4709">
        <v>258</v>
      </c>
      <c r="V4709">
        <v>675</v>
      </c>
      <c r="W4709">
        <v>1370</v>
      </c>
      <c r="X4709">
        <v>0</v>
      </c>
      <c r="Y4709">
        <v>1272</v>
      </c>
      <c r="Z4709">
        <v>51</v>
      </c>
      <c r="AA4709">
        <v>15</v>
      </c>
      <c r="AB4709" t="s">
        <v>22898</v>
      </c>
    </row>
    <row r="4710" spans="1:28" x14ac:dyDescent="0.3">
      <c r="A4710" s="4" t="s">
        <v>22900</v>
      </c>
      <c r="B4710" t="s">
        <v>67</v>
      </c>
      <c r="C4710" t="s">
        <v>68</v>
      </c>
      <c r="D4710" t="s">
        <v>24160</v>
      </c>
      <c r="E4710">
        <v>1934</v>
      </c>
      <c r="F4710">
        <v>65</v>
      </c>
      <c r="G4710" t="s">
        <v>1700</v>
      </c>
      <c r="H4710" t="s">
        <v>22902</v>
      </c>
      <c r="I4710" s="4">
        <v>325000</v>
      </c>
      <c r="J4710" s="4" t="s">
        <v>24161</v>
      </c>
      <c r="K4710">
        <v>8.1999999999999993</v>
      </c>
      <c r="L4710">
        <v>1.37</v>
      </c>
      <c r="M4710" t="s">
        <v>5613</v>
      </c>
      <c r="N4710" t="s">
        <v>19083</v>
      </c>
      <c r="O4710">
        <v>964</v>
      </c>
      <c r="P4710" t="s">
        <v>20100</v>
      </c>
      <c r="Q4710">
        <v>380</v>
      </c>
      <c r="R4710" t="s">
        <v>22899</v>
      </c>
      <c r="S4710">
        <v>114</v>
      </c>
      <c r="T4710" t="s">
        <v>22901</v>
      </c>
      <c r="U4710">
        <v>21</v>
      </c>
      <c r="V4710">
        <v>0</v>
      </c>
      <c r="W4710">
        <v>540</v>
      </c>
      <c r="X4710">
        <v>1</v>
      </c>
      <c r="Y4710">
        <v>64888</v>
      </c>
      <c r="Z4710">
        <v>124</v>
      </c>
      <c r="AA4710">
        <v>235</v>
      </c>
      <c r="AB4710" t="s">
        <v>22903</v>
      </c>
    </row>
    <row r="4711" spans="1:28" x14ac:dyDescent="0.3">
      <c r="A4711" s="4" t="s">
        <v>22907</v>
      </c>
      <c r="B4711" t="s">
        <v>22911</v>
      </c>
      <c r="C4711" t="s">
        <v>11975</v>
      </c>
      <c r="D4711" t="s">
        <v>58</v>
      </c>
      <c r="E4711">
        <v>2009</v>
      </c>
      <c r="F4711">
        <v>94</v>
      </c>
      <c r="G4711" t="s">
        <v>4085</v>
      </c>
      <c r="H4711" t="s">
        <v>22909</v>
      </c>
      <c r="I4711" s="4" t="s">
        <v>24161</v>
      </c>
      <c r="J4711" s="4">
        <v>110197</v>
      </c>
      <c r="K4711">
        <v>7.3</v>
      </c>
      <c r="L4711">
        <v>2.35</v>
      </c>
      <c r="M4711" t="s">
        <v>5613</v>
      </c>
      <c r="N4711" t="s">
        <v>22904</v>
      </c>
      <c r="O4711">
        <v>252</v>
      </c>
      <c r="P4711" t="s">
        <v>22906</v>
      </c>
      <c r="Q4711">
        <v>47</v>
      </c>
      <c r="R4711" t="s">
        <v>22905</v>
      </c>
      <c r="S4711">
        <v>37</v>
      </c>
      <c r="T4711" t="s">
        <v>22908</v>
      </c>
      <c r="U4711">
        <v>14</v>
      </c>
      <c r="V4711">
        <v>13000</v>
      </c>
      <c r="W4711">
        <v>126</v>
      </c>
      <c r="X4711">
        <v>0</v>
      </c>
      <c r="Y4711">
        <v>44864</v>
      </c>
      <c r="Z4711">
        <v>211</v>
      </c>
      <c r="AA4711">
        <v>170</v>
      </c>
      <c r="AB4711" t="s">
        <v>22910</v>
      </c>
    </row>
    <row r="4712" spans="1:28" x14ac:dyDescent="0.3">
      <c r="A4712" s="4" t="s">
        <v>22914</v>
      </c>
      <c r="B4712" t="s">
        <v>67</v>
      </c>
      <c r="C4712" t="s">
        <v>68</v>
      </c>
      <c r="D4712" t="s">
        <v>58</v>
      </c>
      <c r="E4712">
        <v>2003</v>
      </c>
      <c r="F4712">
        <v>112</v>
      </c>
      <c r="G4712" t="s">
        <v>21504</v>
      </c>
      <c r="H4712" t="s">
        <v>22916</v>
      </c>
      <c r="I4712" s="4" t="s">
        <v>24161</v>
      </c>
      <c r="J4712" s="4">
        <v>7707563</v>
      </c>
      <c r="K4712">
        <v>8</v>
      </c>
      <c r="L4712">
        <v>1.85</v>
      </c>
      <c r="M4712" t="s">
        <v>612</v>
      </c>
      <c r="N4712" t="s">
        <v>22912</v>
      </c>
      <c r="O4712">
        <v>2</v>
      </c>
      <c r="P4712" t="s">
        <v>22913</v>
      </c>
      <c r="Q4712">
        <v>786</v>
      </c>
      <c r="R4712" t="s">
        <v>11286</v>
      </c>
      <c r="S4712">
        <v>633</v>
      </c>
      <c r="T4712" t="s">
        <v>22915</v>
      </c>
      <c r="U4712">
        <v>321</v>
      </c>
      <c r="V4712">
        <v>0</v>
      </c>
      <c r="W4712">
        <v>2638</v>
      </c>
      <c r="X4712">
        <v>0</v>
      </c>
      <c r="Y4712">
        <v>7687</v>
      </c>
      <c r="Z4712">
        <v>26</v>
      </c>
      <c r="AA4712">
        <v>32</v>
      </c>
      <c r="AB4712" t="s">
        <v>22917</v>
      </c>
    </row>
    <row r="4713" spans="1:28" x14ac:dyDescent="0.3">
      <c r="A4713" s="4" t="s">
        <v>22918</v>
      </c>
      <c r="B4713" t="s">
        <v>67</v>
      </c>
      <c r="C4713" t="s">
        <v>68</v>
      </c>
      <c r="D4713" t="s">
        <v>58</v>
      </c>
      <c r="E4713">
        <v>1999</v>
      </c>
      <c r="F4713">
        <v>102</v>
      </c>
      <c r="G4713" t="s">
        <v>2545</v>
      </c>
      <c r="H4713" t="s">
        <v>22919</v>
      </c>
      <c r="I4713" s="4">
        <v>312000</v>
      </c>
      <c r="J4713" s="4">
        <v>1281176</v>
      </c>
      <c r="K4713">
        <v>6.7</v>
      </c>
      <c r="L4713">
        <v>1.85</v>
      </c>
      <c r="M4713" t="s">
        <v>69</v>
      </c>
      <c r="N4713" t="s">
        <v>8554</v>
      </c>
      <c r="O4713">
        <v>149</v>
      </c>
      <c r="P4713" t="s">
        <v>10632</v>
      </c>
      <c r="Q4713">
        <v>409</v>
      </c>
      <c r="R4713" t="s">
        <v>15672</v>
      </c>
      <c r="S4713">
        <v>277</v>
      </c>
      <c r="T4713" t="s">
        <v>13320</v>
      </c>
      <c r="U4713">
        <v>276</v>
      </c>
      <c r="V4713">
        <v>121</v>
      </c>
      <c r="W4713">
        <v>1986</v>
      </c>
      <c r="X4713">
        <v>1</v>
      </c>
      <c r="Y4713">
        <v>2932</v>
      </c>
      <c r="Z4713">
        <v>64</v>
      </c>
      <c r="AA4713">
        <v>73</v>
      </c>
      <c r="AB4713" t="s">
        <v>22920</v>
      </c>
    </row>
    <row r="4714" spans="1:28" x14ac:dyDescent="0.3">
      <c r="A4714" s="4" t="s">
        <v>22923</v>
      </c>
      <c r="B4714" t="s">
        <v>67</v>
      </c>
      <c r="C4714" t="s">
        <v>68</v>
      </c>
      <c r="D4714" t="s">
        <v>58</v>
      </c>
      <c r="E4714">
        <v>1995</v>
      </c>
      <c r="F4714">
        <v>98</v>
      </c>
      <c r="G4714" t="s">
        <v>22922</v>
      </c>
      <c r="H4714" t="s">
        <v>22924</v>
      </c>
      <c r="I4714" s="4">
        <v>8000000</v>
      </c>
      <c r="J4714" s="4">
        <v>16115878</v>
      </c>
      <c r="K4714">
        <v>6.6</v>
      </c>
      <c r="L4714">
        <v>2.35</v>
      </c>
      <c r="M4714" t="s">
        <v>612</v>
      </c>
      <c r="N4714" t="s">
        <v>22921</v>
      </c>
      <c r="O4714">
        <v>10</v>
      </c>
      <c r="P4714" t="s">
        <v>2840</v>
      </c>
      <c r="Q4714">
        <v>10000</v>
      </c>
      <c r="R4714" t="s">
        <v>2881</v>
      </c>
      <c r="S4714">
        <v>1000</v>
      </c>
      <c r="T4714" t="s">
        <v>2683</v>
      </c>
      <c r="U4714">
        <v>912</v>
      </c>
      <c r="V4714">
        <v>0</v>
      </c>
      <c r="W4714">
        <v>13433</v>
      </c>
      <c r="X4714">
        <v>0</v>
      </c>
      <c r="Y4714">
        <v>24438</v>
      </c>
      <c r="Z4714">
        <v>56</v>
      </c>
      <c r="AA4714">
        <v>194</v>
      </c>
      <c r="AB4714" t="s">
        <v>22925</v>
      </c>
    </row>
    <row r="4715" spans="1:28" x14ac:dyDescent="0.3">
      <c r="A4715" s="4" t="s">
        <v>22927</v>
      </c>
      <c r="B4715" t="s">
        <v>1486</v>
      </c>
      <c r="C4715" t="s">
        <v>1487</v>
      </c>
      <c r="D4715" t="s">
        <v>58</v>
      </c>
      <c r="E4715">
        <v>1996</v>
      </c>
      <c r="F4715">
        <v>91</v>
      </c>
      <c r="G4715" t="s">
        <v>1700</v>
      </c>
      <c r="H4715" t="s">
        <v>22929</v>
      </c>
      <c r="I4715" s="4">
        <v>300000</v>
      </c>
      <c r="J4715" s="4">
        <v>1652472</v>
      </c>
      <c r="K4715">
        <v>6.9</v>
      </c>
      <c r="L4715">
        <v>1.66</v>
      </c>
      <c r="M4715" t="s">
        <v>612</v>
      </c>
      <c r="N4715" t="s">
        <v>17234</v>
      </c>
      <c r="O4715">
        <v>82</v>
      </c>
      <c r="P4715" t="s">
        <v>22926</v>
      </c>
      <c r="Q4715">
        <v>75</v>
      </c>
      <c r="R4715" t="s">
        <v>18122</v>
      </c>
      <c r="S4715">
        <v>9</v>
      </c>
      <c r="T4715" t="s">
        <v>22928</v>
      </c>
      <c r="U4715">
        <v>8</v>
      </c>
      <c r="V4715">
        <v>166</v>
      </c>
      <c r="W4715">
        <v>102</v>
      </c>
      <c r="X4715">
        <v>7</v>
      </c>
      <c r="Y4715">
        <v>2843</v>
      </c>
      <c r="Z4715">
        <v>29</v>
      </c>
      <c r="AA4715">
        <v>25</v>
      </c>
      <c r="AB4715" t="s">
        <v>22930</v>
      </c>
    </row>
    <row r="4716" spans="1:28" x14ac:dyDescent="0.3">
      <c r="A4716" s="4" t="s">
        <v>22931</v>
      </c>
      <c r="B4716" t="s">
        <v>67</v>
      </c>
      <c r="C4716" t="s">
        <v>68</v>
      </c>
      <c r="D4716" t="s">
        <v>58</v>
      </c>
      <c r="E4716">
        <v>2003</v>
      </c>
      <c r="F4716">
        <v>80</v>
      </c>
      <c r="G4716" t="s">
        <v>2545</v>
      </c>
      <c r="H4716" t="s">
        <v>22932</v>
      </c>
      <c r="I4716" s="4">
        <v>300000</v>
      </c>
      <c r="J4716" s="4">
        <v>2360184</v>
      </c>
      <c r="K4716">
        <v>7.1</v>
      </c>
      <c r="L4716">
        <v>1.85</v>
      </c>
      <c r="M4716" t="s">
        <v>69</v>
      </c>
      <c r="N4716" t="s">
        <v>6493</v>
      </c>
      <c r="O4716">
        <v>54</v>
      </c>
      <c r="P4716" t="s">
        <v>457</v>
      </c>
      <c r="Q4716">
        <v>1000</v>
      </c>
      <c r="R4716" t="s">
        <v>2132</v>
      </c>
      <c r="S4716">
        <v>806</v>
      </c>
      <c r="T4716" t="s">
        <v>8327</v>
      </c>
      <c r="U4716">
        <v>543</v>
      </c>
      <c r="V4716">
        <v>0</v>
      </c>
      <c r="W4716">
        <v>3010</v>
      </c>
      <c r="X4716">
        <v>3</v>
      </c>
      <c r="Y4716">
        <v>18035</v>
      </c>
      <c r="Z4716">
        <v>131</v>
      </c>
      <c r="AA4716">
        <v>177</v>
      </c>
      <c r="AB4716" t="s">
        <v>22933</v>
      </c>
    </row>
    <row r="4717" spans="1:28" x14ac:dyDescent="0.3">
      <c r="A4717" s="4" t="s">
        <v>22937</v>
      </c>
      <c r="B4717" t="s">
        <v>67</v>
      </c>
      <c r="C4717" t="s">
        <v>86</v>
      </c>
      <c r="D4717" t="s">
        <v>58</v>
      </c>
      <c r="E4717">
        <v>1998</v>
      </c>
      <c r="F4717">
        <v>114</v>
      </c>
      <c r="G4717" t="s">
        <v>19</v>
      </c>
      <c r="H4717" t="s">
        <v>22939</v>
      </c>
      <c r="I4717" s="4" t="s">
        <v>24161</v>
      </c>
      <c r="J4717" s="4" t="s">
        <v>24161</v>
      </c>
      <c r="K4717">
        <v>5.6</v>
      </c>
      <c r="L4717">
        <v>1.33</v>
      </c>
      <c r="M4717" t="s">
        <v>24161</v>
      </c>
      <c r="N4717" t="s">
        <v>22934</v>
      </c>
      <c r="O4717">
        <v>7</v>
      </c>
      <c r="P4717" t="s">
        <v>22936</v>
      </c>
      <c r="Q4717">
        <v>19</v>
      </c>
      <c r="R4717" t="s">
        <v>22935</v>
      </c>
      <c r="S4717">
        <v>16</v>
      </c>
      <c r="T4717" t="s">
        <v>22938</v>
      </c>
      <c r="U4717">
        <v>2</v>
      </c>
      <c r="V4717">
        <v>29</v>
      </c>
      <c r="W4717">
        <v>37</v>
      </c>
      <c r="X4717">
        <v>0</v>
      </c>
      <c r="Y4717">
        <v>270</v>
      </c>
      <c r="Z4717">
        <v>4</v>
      </c>
      <c r="AA4717">
        <v>7</v>
      </c>
      <c r="AB4717" t="s">
        <v>22940</v>
      </c>
    </row>
    <row r="4718" spans="1:28" x14ac:dyDescent="0.3">
      <c r="A4718" s="4" t="s">
        <v>22943</v>
      </c>
      <c r="B4718" t="s">
        <v>67</v>
      </c>
      <c r="C4718" t="s">
        <v>68</v>
      </c>
      <c r="D4718" t="s">
        <v>58</v>
      </c>
      <c r="E4718">
        <v>2006</v>
      </c>
      <c r="F4718">
        <v>76</v>
      </c>
      <c r="G4718" t="s">
        <v>19</v>
      </c>
      <c r="H4718" t="s">
        <v>22945</v>
      </c>
      <c r="I4718" s="4">
        <v>300000</v>
      </c>
      <c r="J4718" s="4">
        <v>255352</v>
      </c>
      <c r="K4718">
        <v>6.7</v>
      </c>
      <c r="L4718">
        <v>1.66</v>
      </c>
      <c r="M4718" t="s">
        <v>5613</v>
      </c>
      <c r="N4718" t="s">
        <v>20239</v>
      </c>
      <c r="O4718">
        <v>129</v>
      </c>
      <c r="P4718" t="s">
        <v>22942</v>
      </c>
      <c r="Q4718">
        <v>52</v>
      </c>
      <c r="R4718" t="s">
        <v>22941</v>
      </c>
      <c r="S4718">
        <v>44</v>
      </c>
      <c r="T4718" t="s">
        <v>22944</v>
      </c>
      <c r="U4718">
        <v>26</v>
      </c>
      <c r="V4718">
        <v>594</v>
      </c>
      <c r="W4718">
        <v>132</v>
      </c>
      <c r="X4718">
        <v>2</v>
      </c>
      <c r="Y4718">
        <v>4423</v>
      </c>
      <c r="Z4718">
        <v>88</v>
      </c>
      <c r="AA4718">
        <v>57</v>
      </c>
      <c r="AB4718" t="s">
        <v>22946</v>
      </c>
    </row>
    <row r="4719" spans="1:28" x14ac:dyDescent="0.3">
      <c r="A4719" s="4" t="s">
        <v>22947</v>
      </c>
      <c r="B4719" t="s">
        <v>67</v>
      </c>
      <c r="C4719" t="s">
        <v>68</v>
      </c>
      <c r="D4719" t="s">
        <v>58</v>
      </c>
      <c r="E4719">
        <v>2008</v>
      </c>
      <c r="F4719">
        <v>80</v>
      </c>
      <c r="G4719" t="s">
        <v>19</v>
      </c>
      <c r="H4719" t="s">
        <v>22948</v>
      </c>
      <c r="I4719" s="4">
        <v>200000</v>
      </c>
      <c r="J4719" s="4">
        <v>856942</v>
      </c>
      <c r="K4719">
        <v>7.1</v>
      </c>
      <c r="L4719">
        <v>1.85</v>
      </c>
      <c r="M4719" t="s">
        <v>612</v>
      </c>
      <c r="N4719" t="s">
        <v>20239</v>
      </c>
      <c r="O4719">
        <v>129</v>
      </c>
      <c r="P4719" t="s">
        <v>19497</v>
      </c>
      <c r="Q4719">
        <v>375</v>
      </c>
      <c r="R4719" t="s">
        <v>22941</v>
      </c>
      <c r="S4719">
        <v>44</v>
      </c>
      <c r="T4719" t="s">
        <v>22944</v>
      </c>
      <c r="U4719">
        <v>26</v>
      </c>
      <c r="V4719">
        <v>0</v>
      </c>
      <c r="W4719">
        <v>460</v>
      </c>
      <c r="X4719">
        <v>1</v>
      </c>
      <c r="Y4719">
        <v>12241</v>
      </c>
      <c r="Z4719">
        <v>189</v>
      </c>
      <c r="AA4719">
        <v>112</v>
      </c>
      <c r="AB4719" t="s">
        <v>22949</v>
      </c>
    </row>
    <row r="4720" spans="1:28" x14ac:dyDescent="0.3">
      <c r="A4720" s="4" t="s">
        <v>22951</v>
      </c>
      <c r="B4720" t="s">
        <v>67</v>
      </c>
      <c r="C4720" t="s">
        <v>68</v>
      </c>
      <c r="D4720" t="s">
        <v>58</v>
      </c>
      <c r="E4720">
        <v>2010</v>
      </c>
      <c r="F4720">
        <v>88</v>
      </c>
      <c r="G4720" t="s">
        <v>19</v>
      </c>
      <c r="H4720" t="s">
        <v>22952</v>
      </c>
      <c r="I4720" s="4">
        <v>300000</v>
      </c>
      <c r="J4720" s="4" t="s">
        <v>24161</v>
      </c>
      <c r="K4720">
        <v>5.2</v>
      </c>
      <c r="L4720" t="s">
        <v>24161</v>
      </c>
      <c r="M4720" t="s">
        <v>612</v>
      </c>
      <c r="N4720" t="s">
        <v>22950</v>
      </c>
      <c r="O4720">
        <v>5</v>
      </c>
      <c r="P4720" t="s">
        <v>9386</v>
      </c>
      <c r="Q4720">
        <v>795</v>
      </c>
      <c r="R4720" t="s">
        <v>17285</v>
      </c>
      <c r="S4720">
        <v>659</v>
      </c>
      <c r="T4720" t="s">
        <v>14112</v>
      </c>
      <c r="U4720">
        <v>301</v>
      </c>
      <c r="V4720">
        <v>92</v>
      </c>
      <c r="W4720">
        <v>1884</v>
      </c>
      <c r="X4720">
        <v>0</v>
      </c>
      <c r="Y4720">
        <v>554</v>
      </c>
      <c r="Z4720">
        <v>20</v>
      </c>
      <c r="AA4720">
        <v>23</v>
      </c>
      <c r="AB4720" t="s">
        <v>22953</v>
      </c>
    </row>
    <row r="4721" spans="1:28" x14ac:dyDescent="0.3">
      <c r="A4721" s="4" t="s">
        <v>22956</v>
      </c>
      <c r="B4721" t="s">
        <v>1486</v>
      </c>
      <c r="C4721" t="s">
        <v>1487</v>
      </c>
      <c r="D4721" t="s">
        <v>58</v>
      </c>
      <c r="E4721">
        <v>1965</v>
      </c>
      <c r="F4721">
        <v>110</v>
      </c>
      <c r="G4721" t="s">
        <v>4829</v>
      </c>
      <c r="H4721" t="s">
        <v>22958</v>
      </c>
      <c r="I4721" s="4">
        <v>300000</v>
      </c>
      <c r="J4721" s="4" t="s">
        <v>24161</v>
      </c>
      <c r="K4721">
        <v>7.7</v>
      </c>
      <c r="L4721">
        <v>2.35</v>
      </c>
      <c r="M4721" t="s">
        <v>4835</v>
      </c>
      <c r="N4721" t="s">
        <v>22954</v>
      </c>
      <c r="O4721">
        <v>0</v>
      </c>
      <c r="P4721" t="s">
        <v>20768</v>
      </c>
      <c r="Q4721">
        <v>710</v>
      </c>
      <c r="R4721" t="s">
        <v>22955</v>
      </c>
      <c r="S4721">
        <v>257</v>
      </c>
      <c r="T4721" t="s">
        <v>22957</v>
      </c>
      <c r="U4721">
        <v>0</v>
      </c>
      <c r="V4721">
        <v>2000</v>
      </c>
      <c r="W4721">
        <v>967</v>
      </c>
      <c r="X4721">
        <v>1</v>
      </c>
      <c r="Y4721">
        <v>19386</v>
      </c>
      <c r="Z4721">
        <v>96</v>
      </c>
      <c r="AA4721">
        <v>74</v>
      </c>
      <c r="AB4721" t="s">
        <v>22959</v>
      </c>
    </row>
    <row r="4722" spans="1:28" x14ac:dyDescent="0.3">
      <c r="A4722" s="4" t="s">
        <v>22963</v>
      </c>
      <c r="B4722" t="s">
        <v>67</v>
      </c>
      <c r="C4722" t="s">
        <v>22965</v>
      </c>
      <c r="D4722" t="s">
        <v>58</v>
      </c>
      <c r="E4722">
        <v>2005</v>
      </c>
      <c r="F4722">
        <v>104</v>
      </c>
      <c r="G4722" t="s">
        <v>18</v>
      </c>
      <c r="H4722" t="s">
        <v>24161</v>
      </c>
      <c r="I4722" s="4" t="s">
        <v>24161</v>
      </c>
      <c r="J4722" s="4">
        <v>32631</v>
      </c>
      <c r="K4722">
        <v>7.5</v>
      </c>
      <c r="L4722" t="s">
        <v>24161</v>
      </c>
      <c r="M4722" t="s">
        <v>4835</v>
      </c>
      <c r="N4722" t="s">
        <v>22960</v>
      </c>
      <c r="O4722">
        <v>0</v>
      </c>
      <c r="P4722" t="s">
        <v>22962</v>
      </c>
      <c r="Q4722">
        <v>2</v>
      </c>
      <c r="R4722" t="s">
        <v>22961</v>
      </c>
      <c r="S4722">
        <v>0</v>
      </c>
      <c r="T4722" t="s">
        <v>24161</v>
      </c>
      <c r="U4722" t="s">
        <v>24161</v>
      </c>
      <c r="V4722">
        <v>50</v>
      </c>
      <c r="W4722">
        <v>2</v>
      </c>
      <c r="X4722">
        <v>1</v>
      </c>
      <c r="Y4722">
        <v>291</v>
      </c>
      <c r="Z4722">
        <v>27</v>
      </c>
      <c r="AA4722">
        <v>8</v>
      </c>
      <c r="AB4722" t="s">
        <v>22964</v>
      </c>
    </row>
    <row r="4723" spans="1:28" x14ac:dyDescent="0.3">
      <c r="A4723" s="4" t="s">
        <v>22966</v>
      </c>
      <c r="B4723" t="s">
        <v>67</v>
      </c>
      <c r="C4723" t="s">
        <v>5612</v>
      </c>
      <c r="D4723" t="s">
        <v>58</v>
      </c>
      <c r="E4723">
        <v>2001</v>
      </c>
      <c r="F4723">
        <v>102</v>
      </c>
      <c r="G4723" t="s">
        <v>18</v>
      </c>
      <c r="H4723" t="s">
        <v>22967</v>
      </c>
      <c r="I4723" s="4">
        <v>300000</v>
      </c>
      <c r="J4723" s="4">
        <v>16892</v>
      </c>
      <c r="K4723">
        <v>7.6</v>
      </c>
      <c r="L4723">
        <v>1.85</v>
      </c>
      <c r="M4723" t="s">
        <v>24161</v>
      </c>
      <c r="N4723" t="s">
        <v>22381</v>
      </c>
      <c r="O4723">
        <v>95</v>
      </c>
      <c r="P4723" t="s">
        <v>24161</v>
      </c>
      <c r="Q4723" t="s">
        <v>24161</v>
      </c>
      <c r="R4723" t="s">
        <v>24161</v>
      </c>
      <c r="S4723" t="s">
        <v>24161</v>
      </c>
      <c r="T4723" t="s">
        <v>24161</v>
      </c>
      <c r="U4723" t="s">
        <v>24161</v>
      </c>
      <c r="V4723">
        <v>379</v>
      </c>
      <c r="W4723">
        <v>0</v>
      </c>
      <c r="X4723">
        <v>0</v>
      </c>
      <c r="Y4723">
        <v>341</v>
      </c>
      <c r="Z4723">
        <v>15</v>
      </c>
      <c r="AA4723">
        <v>12</v>
      </c>
      <c r="AB4723" t="s">
        <v>22968</v>
      </c>
    </row>
    <row r="4724" spans="1:28" x14ac:dyDescent="0.3">
      <c r="A4724" s="4" t="s">
        <v>22970</v>
      </c>
      <c r="B4724" t="s">
        <v>67</v>
      </c>
      <c r="C4724" t="s">
        <v>68</v>
      </c>
      <c r="D4724" t="s">
        <v>24160</v>
      </c>
      <c r="E4724">
        <v>1964</v>
      </c>
      <c r="F4724">
        <v>95</v>
      </c>
      <c r="G4724" t="s">
        <v>241</v>
      </c>
      <c r="H4724" t="s">
        <v>22972</v>
      </c>
      <c r="I4724" s="4">
        <v>160000</v>
      </c>
      <c r="J4724" s="4">
        <v>12438</v>
      </c>
      <c r="K4724">
        <v>8.1</v>
      </c>
      <c r="L4724" t="s">
        <v>24161</v>
      </c>
      <c r="M4724" t="s">
        <v>4835</v>
      </c>
      <c r="N4724" t="s">
        <v>22969</v>
      </c>
      <c r="O4724">
        <v>0</v>
      </c>
      <c r="P4724" t="s">
        <v>8378</v>
      </c>
      <c r="Q4724">
        <v>581</v>
      </c>
      <c r="R4724" t="s">
        <v>3660</v>
      </c>
      <c r="S4724">
        <v>99</v>
      </c>
      <c r="T4724" t="s">
        <v>22971</v>
      </c>
      <c r="U4724">
        <v>87</v>
      </c>
      <c r="V4724">
        <v>363</v>
      </c>
      <c r="W4724">
        <v>835</v>
      </c>
      <c r="X4724">
        <v>1</v>
      </c>
      <c r="Y4724">
        <v>891</v>
      </c>
      <c r="Z4724">
        <v>24</v>
      </c>
      <c r="AA4724">
        <v>26</v>
      </c>
      <c r="AB4724" t="s">
        <v>22973</v>
      </c>
    </row>
    <row r="4725" spans="1:28" x14ac:dyDescent="0.3">
      <c r="A4725" s="4" t="s">
        <v>22975</v>
      </c>
      <c r="B4725" t="s">
        <v>67</v>
      </c>
      <c r="C4725" t="s">
        <v>68</v>
      </c>
      <c r="D4725" t="s">
        <v>58</v>
      </c>
      <c r="E4725">
        <v>1997</v>
      </c>
      <c r="F4725">
        <v>94</v>
      </c>
      <c r="G4725" t="s">
        <v>241</v>
      </c>
      <c r="H4725" t="s">
        <v>22976</v>
      </c>
      <c r="I4725" s="4">
        <v>300000</v>
      </c>
      <c r="J4725" s="4">
        <v>40542</v>
      </c>
      <c r="K4725">
        <v>5.5</v>
      </c>
      <c r="L4725" t="s">
        <v>24161</v>
      </c>
      <c r="M4725" t="s">
        <v>612</v>
      </c>
      <c r="N4725" t="s">
        <v>17589</v>
      </c>
      <c r="O4725">
        <v>37</v>
      </c>
      <c r="P4725" t="s">
        <v>7856</v>
      </c>
      <c r="Q4725">
        <v>318</v>
      </c>
      <c r="R4725" t="s">
        <v>22974</v>
      </c>
      <c r="S4725">
        <v>157</v>
      </c>
      <c r="T4725" t="s">
        <v>21568</v>
      </c>
      <c r="U4725">
        <v>104</v>
      </c>
      <c r="V4725">
        <v>26</v>
      </c>
      <c r="W4725">
        <v>751</v>
      </c>
      <c r="X4725">
        <v>0</v>
      </c>
      <c r="Y4725">
        <v>294</v>
      </c>
      <c r="Z4725">
        <v>16</v>
      </c>
      <c r="AA4725">
        <v>16</v>
      </c>
      <c r="AB4725" t="s">
        <v>22977</v>
      </c>
    </row>
    <row r="4726" spans="1:28" x14ac:dyDescent="0.3">
      <c r="A4726" s="4" t="s">
        <v>22980</v>
      </c>
      <c r="B4726" t="s">
        <v>67</v>
      </c>
      <c r="C4726" t="s">
        <v>68</v>
      </c>
      <c r="D4726" t="s">
        <v>58</v>
      </c>
      <c r="E4726">
        <v>2004</v>
      </c>
      <c r="F4726">
        <v>109</v>
      </c>
      <c r="G4726" t="s">
        <v>3805</v>
      </c>
      <c r="H4726" t="s">
        <v>22982</v>
      </c>
      <c r="I4726" s="4">
        <v>200000</v>
      </c>
      <c r="J4726" s="4">
        <v>5199</v>
      </c>
      <c r="K4726">
        <v>6.6</v>
      </c>
      <c r="L4726">
        <v>2.35</v>
      </c>
      <c r="M4726" t="s">
        <v>612</v>
      </c>
      <c r="N4726" t="s">
        <v>22978</v>
      </c>
      <c r="O4726">
        <v>3</v>
      </c>
      <c r="P4726" t="s">
        <v>22979</v>
      </c>
      <c r="Q4726">
        <v>54</v>
      </c>
      <c r="R4726" t="s">
        <v>14916</v>
      </c>
      <c r="S4726">
        <v>53</v>
      </c>
      <c r="T4726" t="s">
        <v>22981</v>
      </c>
      <c r="U4726">
        <v>25</v>
      </c>
      <c r="V4726">
        <v>30</v>
      </c>
      <c r="W4726">
        <v>185</v>
      </c>
      <c r="X4726">
        <v>0</v>
      </c>
      <c r="Y4726">
        <v>720</v>
      </c>
      <c r="Z4726">
        <v>13</v>
      </c>
      <c r="AA4726">
        <v>23</v>
      </c>
      <c r="AB4726" t="s">
        <v>22983</v>
      </c>
    </row>
    <row r="4727" spans="1:28" x14ac:dyDescent="0.3">
      <c r="A4727" s="4" t="s">
        <v>22987</v>
      </c>
      <c r="B4727" t="s">
        <v>67</v>
      </c>
      <c r="C4727" t="s">
        <v>68</v>
      </c>
      <c r="D4727" t="s">
        <v>58</v>
      </c>
      <c r="E4727">
        <v>2009</v>
      </c>
      <c r="F4727">
        <v>90</v>
      </c>
      <c r="G4727" t="s">
        <v>89</v>
      </c>
      <c r="H4727" t="s">
        <v>22989</v>
      </c>
      <c r="I4727" s="4">
        <v>350000</v>
      </c>
      <c r="J4727" s="4" t="s">
        <v>24161</v>
      </c>
      <c r="K4727">
        <v>3.2</v>
      </c>
      <c r="L4727" t="s">
        <v>24161</v>
      </c>
      <c r="M4727" t="s">
        <v>69</v>
      </c>
      <c r="N4727" t="s">
        <v>22984</v>
      </c>
      <c r="O4727">
        <v>0</v>
      </c>
      <c r="P4727" t="s">
        <v>22986</v>
      </c>
      <c r="Q4727">
        <v>502</v>
      </c>
      <c r="R4727" t="s">
        <v>22985</v>
      </c>
      <c r="S4727">
        <v>119</v>
      </c>
      <c r="T4727" t="s">
        <v>22988</v>
      </c>
      <c r="U4727">
        <v>32</v>
      </c>
      <c r="V4727">
        <v>53</v>
      </c>
      <c r="W4727">
        <v>689</v>
      </c>
      <c r="X4727">
        <v>0</v>
      </c>
      <c r="Y4727">
        <v>476</v>
      </c>
      <c r="Z4727">
        <v>8</v>
      </c>
      <c r="AA4727">
        <v>18</v>
      </c>
      <c r="AB4727" t="s">
        <v>22990</v>
      </c>
    </row>
    <row r="4728" spans="1:28" x14ac:dyDescent="0.3">
      <c r="A4728" s="4" t="s">
        <v>22994</v>
      </c>
      <c r="B4728" t="s">
        <v>67</v>
      </c>
      <c r="C4728" t="s">
        <v>68</v>
      </c>
      <c r="D4728" t="s">
        <v>58</v>
      </c>
      <c r="E4728">
        <v>2015</v>
      </c>
      <c r="F4728">
        <v>110</v>
      </c>
      <c r="G4728" t="s">
        <v>6197</v>
      </c>
      <c r="H4728" t="s">
        <v>24161</v>
      </c>
      <c r="I4728" s="4" t="s">
        <v>24161</v>
      </c>
      <c r="J4728" s="4">
        <v>1711</v>
      </c>
      <c r="K4728">
        <v>6.6</v>
      </c>
      <c r="L4728" t="s">
        <v>24161</v>
      </c>
      <c r="M4728" t="s">
        <v>24161</v>
      </c>
      <c r="N4728" t="s">
        <v>22991</v>
      </c>
      <c r="O4728">
        <v>44</v>
      </c>
      <c r="P4728" t="s">
        <v>22993</v>
      </c>
      <c r="Q4728">
        <v>644</v>
      </c>
      <c r="R4728" t="s">
        <v>22992</v>
      </c>
      <c r="S4728">
        <v>503</v>
      </c>
      <c r="T4728" t="s">
        <v>22995</v>
      </c>
      <c r="U4728">
        <v>221</v>
      </c>
      <c r="V4728">
        <v>175</v>
      </c>
      <c r="W4728">
        <v>1440</v>
      </c>
      <c r="X4728">
        <v>0</v>
      </c>
      <c r="Y4728">
        <v>82</v>
      </c>
      <c r="Z4728">
        <v>4</v>
      </c>
      <c r="AA4728">
        <v>1</v>
      </c>
      <c r="AB4728" t="s">
        <v>22996</v>
      </c>
    </row>
    <row r="4729" spans="1:28" x14ac:dyDescent="0.3">
      <c r="A4729" s="4" t="s">
        <v>22999</v>
      </c>
      <c r="B4729" t="s">
        <v>67</v>
      </c>
      <c r="C4729" t="s">
        <v>68</v>
      </c>
      <c r="D4729" t="s">
        <v>58</v>
      </c>
      <c r="E4729">
        <v>1975</v>
      </c>
      <c r="F4729">
        <v>80</v>
      </c>
      <c r="G4729" t="s">
        <v>22998</v>
      </c>
      <c r="H4729" t="s">
        <v>23000</v>
      </c>
      <c r="I4729" s="4">
        <v>300000</v>
      </c>
      <c r="J4729" s="4" t="s">
        <v>24161</v>
      </c>
      <c r="K4729">
        <v>6.2</v>
      </c>
      <c r="L4729">
        <v>1.85</v>
      </c>
      <c r="M4729" t="s">
        <v>612</v>
      </c>
      <c r="N4729" t="s">
        <v>22997</v>
      </c>
      <c r="O4729">
        <v>43</v>
      </c>
      <c r="P4729" t="s">
        <v>1803</v>
      </c>
      <c r="Q4729">
        <v>13000</v>
      </c>
      <c r="R4729" t="s">
        <v>4652</v>
      </c>
      <c r="S4729">
        <v>926</v>
      </c>
      <c r="T4729" t="s">
        <v>6020</v>
      </c>
      <c r="U4729">
        <v>668</v>
      </c>
      <c r="V4729">
        <v>0</v>
      </c>
      <c r="W4729">
        <v>14950</v>
      </c>
      <c r="X4729">
        <v>0</v>
      </c>
      <c r="Y4729">
        <v>19875</v>
      </c>
      <c r="Z4729">
        <v>164</v>
      </c>
      <c r="AA4729">
        <v>147</v>
      </c>
      <c r="AB4729" t="s">
        <v>23001</v>
      </c>
    </row>
    <row r="4730" spans="1:28" x14ac:dyDescent="0.3">
      <c r="A4730" s="4" t="s">
        <v>23003</v>
      </c>
      <c r="B4730" t="s">
        <v>67</v>
      </c>
      <c r="C4730" t="s">
        <v>68</v>
      </c>
      <c r="D4730" t="s">
        <v>58</v>
      </c>
      <c r="E4730">
        <v>2014</v>
      </c>
      <c r="F4730">
        <v>95</v>
      </c>
      <c r="G4730" t="s">
        <v>8</v>
      </c>
      <c r="H4730" t="s">
        <v>23004</v>
      </c>
      <c r="I4730" s="4">
        <v>300000</v>
      </c>
      <c r="J4730" s="4">
        <v>2468</v>
      </c>
      <c r="K4730">
        <v>4.8</v>
      </c>
      <c r="L4730">
        <v>1.85</v>
      </c>
      <c r="M4730" t="s">
        <v>612</v>
      </c>
      <c r="N4730" t="s">
        <v>23002</v>
      </c>
      <c r="O4730">
        <v>0</v>
      </c>
      <c r="P4730" t="s">
        <v>9081</v>
      </c>
      <c r="Q4730">
        <v>685</v>
      </c>
      <c r="R4730" t="s">
        <v>4631</v>
      </c>
      <c r="S4730">
        <v>665</v>
      </c>
      <c r="T4730" t="s">
        <v>12509</v>
      </c>
      <c r="U4730">
        <v>309</v>
      </c>
      <c r="V4730">
        <v>261</v>
      </c>
      <c r="W4730">
        <v>2048</v>
      </c>
      <c r="X4730">
        <v>3</v>
      </c>
      <c r="Y4730">
        <v>241</v>
      </c>
      <c r="Z4730">
        <v>10</v>
      </c>
      <c r="AA4730">
        <v>5</v>
      </c>
      <c r="AB4730" t="s">
        <v>23005</v>
      </c>
    </row>
    <row r="4731" spans="1:28" x14ac:dyDescent="0.3">
      <c r="A4731" s="4" t="s">
        <v>23009</v>
      </c>
      <c r="B4731" t="s">
        <v>67</v>
      </c>
      <c r="C4731" t="s">
        <v>68</v>
      </c>
      <c r="D4731" t="s">
        <v>24161</v>
      </c>
      <c r="E4731">
        <v>1990</v>
      </c>
      <c r="F4731">
        <v>94</v>
      </c>
      <c r="G4731" t="s">
        <v>23</v>
      </c>
      <c r="H4731" t="s">
        <v>23011</v>
      </c>
      <c r="I4731" s="4" t="s">
        <v>24161</v>
      </c>
      <c r="J4731" s="4" t="s">
        <v>24161</v>
      </c>
      <c r="K4731">
        <v>4.5</v>
      </c>
      <c r="L4731" t="s">
        <v>24161</v>
      </c>
      <c r="M4731" t="s">
        <v>612</v>
      </c>
      <c r="N4731" t="s">
        <v>23006</v>
      </c>
      <c r="O4731">
        <v>0</v>
      </c>
      <c r="P4731" t="s">
        <v>23008</v>
      </c>
      <c r="Q4731">
        <v>156</v>
      </c>
      <c r="R4731" t="s">
        <v>23007</v>
      </c>
      <c r="S4731">
        <v>102</v>
      </c>
      <c r="T4731" t="s">
        <v>23010</v>
      </c>
      <c r="U4731">
        <v>87</v>
      </c>
      <c r="V4731">
        <v>4</v>
      </c>
      <c r="W4731">
        <v>544</v>
      </c>
      <c r="X4731">
        <v>0</v>
      </c>
      <c r="Y4731">
        <v>47</v>
      </c>
      <c r="Z4731">
        <v>1</v>
      </c>
      <c r="AA4731">
        <v>4</v>
      </c>
      <c r="AB4731" t="s">
        <v>23012</v>
      </c>
    </row>
    <row r="4732" spans="1:28" x14ac:dyDescent="0.3">
      <c r="A4732" s="4" t="s">
        <v>23015</v>
      </c>
      <c r="B4732" t="s">
        <v>67</v>
      </c>
      <c r="C4732" t="s">
        <v>68</v>
      </c>
      <c r="D4732" t="s">
        <v>58</v>
      </c>
      <c r="E4732">
        <v>2010</v>
      </c>
      <c r="F4732">
        <v>98</v>
      </c>
      <c r="G4732" t="s">
        <v>1437</v>
      </c>
      <c r="H4732" t="s">
        <v>23017</v>
      </c>
      <c r="I4732" s="4">
        <v>300000</v>
      </c>
      <c r="J4732" s="4" t="s">
        <v>24161</v>
      </c>
      <c r="K4732">
        <v>7.2</v>
      </c>
      <c r="L4732" t="s">
        <v>24161</v>
      </c>
      <c r="M4732" t="s">
        <v>612</v>
      </c>
      <c r="N4732" t="s">
        <v>23013</v>
      </c>
      <c r="O4732">
        <v>3</v>
      </c>
      <c r="P4732" t="s">
        <v>10703</v>
      </c>
      <c r="Q4732">
        <v>500</v>
      </c>
      <c r="R4732" t="s">
        <v>23014</v>
      </c>
      <c r="S4732">
        <v>317</v>
      </c>
      <c r="T4732" t="s">
        <v>23016</v>
      </c>
      <c r="U4732">
        <v>248</v>
      </c>
      <c r="V4732">
        <v>7</v>
      </c>
      <c r="W4732">
        <v>1545</v>
      </c>
      <c r="X4732">
        <v>7</v>
      </c>
      <c r="Y4732">
        <v>95</v>
      </c>
      <c r="Z4732">
        <v>8</v>
      </c>
      <c r="AA4732">
        <v>7</v>
      </c>
      <c r="AB4732" t="s">
        <v>23018</v>
      </c>
    </row>
    <row r="4733" spans="1:28" x14ac:dyDescent="0.3">
      <c r="A4733" s="4" t="s">
        <v>23022</v>
      </c>
      <c r="B4733" t="s">
        <v>67</v>
      </c>
      <c r="C4733" t="s">
        <v>1487</v>
      </c>
      <c r="D4733" t="s">
        <v>58</v>
      </c>
      <c r="E4733">
        <v>2015</v>
      </c>
      <c r="F4733">
        <v>98</v>
      </c>
      <c r="G4733" t="s">
        <v>2866</v>
      </c>
      <c r="H4733" t="s">
        <v>23024</v>
      </c>
      <c r="I4733" s="4">
        <v>500000</v>
      </c>
      <c r="J4733" s="4" t="s">
        <v>24161</v>
      </c>
      <c r="K4733">
        <v>4.3</v>
      </c>
      <c r="L4733">
        <v>1.78</v>
      </c>
      <c r="M4733" t="s">
        <v>5613</v>
      </c>
      <c r="N4733" t="s">
        <v>23019</v>
      </c>
      <c r="O4733">
        <v>77</v>
      </c>
      <c r="P4733" t="s">
        <v>23021</v>
      </c>
      <c r="Q4733">
        <v>19</v>
      </c>
      <c r="R4733" t="s">
        <v>23020</v>
      </c>
      <c r="S4733">
        <v>0</v>
      </c>
      <c r="T4733" t="s">
        <v>23023</v>
      </c>
      <c r="U4733">
        <v>0</v>
      </c>
      <c r="V4733">
        <v>114</v>
      </c>
      <c r="W4733">
        <v>19</v>
      </c>
      <c r="X4733">
        <v>0</v>
      </c>
      <c r="Y4733">
        <v>569</v>
      </c>
      <c r="Z4733">
        <v>9</v>
      </c>
      <c r="AA4733">
        <v>1</v>
      </c>
      <c r="AB4733" t="s">
        <v>23025</v>
      </c>
    </row>
    <row r="4734" spans="1:28" x14ac:dyDescent="0.3">
      <c r="A4734" s="4" t="s">
        <v>23027</v>
      </c>
      <c r="B4734" t="s">
        <v>67</v>
      </c>
      <c r="C4734" t="s">
        <v>68</v>
      </c>
      <c r="D4734" t="s">
        <v>58</v>
      </c>
      <c r="E4734">
        <v>1981</v>
      </c>
      <c r="F4734">
        <v>96</v>
      </c>
      <c r="G4734" t="s">
        <v>5108</v>
      </c>
      <c r="H4734" t="s">
        <v>23029</v>
      </c>
      <c r="I4734" s="4">
        <v>250000</v>
      </c>
      <c r="J4734" s="4" t="s">
        <v>24161</v>
      </c>
      <c r="K4734">
        <v>4.5</v>
      </c>
      <c r="L4734">
        <v>1.85</v>
      </c>
      <c r="M4734" t="s">
        <v>612</v>
      </c>
      <c r="N4734" t="s">
        <v>23026</v>
      </c>
      <c r="O4734">
        <v>5</v>
      </c>
      <c r="P4734" t="s">
        <v>16895</v>
      </c>
      <c r="Q4734">
        <v>431</v>
      </c>
      <c r="R4734" t="s">
        <v>20013</v>
      </c>
      <c r="S4734">
        <v>338</v>
      </c>
      <c r="T4734" t="s">
        <v>23028</v>
      </c>
      <c r="U4734">
        <v>180</v>
      </c>
      <c r="V4734">
        <v>249</v>
      </c>
      <c r="W4734">
        <v>1228</v>
      </c>
      <c r="X4734">
        <v>0</v>
      </c>
      <c r="Y4734">
        <v>1905</v>
      </c>
      <c r="Z4734">
        <v>78</v>
      </c>
      <c r="AA4734">
        <v>58</v>
      </c>
      <c r="AB4734" t="s">
        <v>23030</v>
      </c>
    </row>
    <row r="4735" spans="1:28" x14ac:dyDescent="0.3">
      <c r="A4735" s="4" t="s">
        <v>23033</v>
      </c>
      <c r="B4735" t="s">
        <v>67</v>
      </c>
      <c r="C4735" t="s">
        <v>68</v>
      </c>
      <c r="D4735" t="s">
        <v>58</v>
      </c>
      <c r="E4735">
        <v>2011</v>
      </c>
      <c r="F4735">
        <v>97</v>
      </c>
      <c r="G4735" t="s">
        <v>23032</v>
      </c>
      <c r="H4735" t="s">
        <v>24161</v>
      </c>
      <c r="I4735" s="4">
        <v>300000</v>
      </c>
      <c r="J4735" s="4" t="s">
        <v>24161</v>
      </c>
      <c r="K4735">
        <v>6.4</v>
      </c>
      <c r="L4735">
        <v>1.85</v>
      </c>
      <c r="M4735" t="s">
        <v>612</v>
      </c>
      <c r="N4735" t="s">
        <v>23031</v>
      </c>
      <c r="O4735">
        <v>19</v>
      </c>
      <c r="P4735" t="s">
        <v>4376</v>
      </c>
      <c r="Q4735">
        <v>778</v>
      </c>
      <c r="R4735" t="s">
        <v>11797</v>
      </c>
      <c r="S4735">
        <v>456</v>
      </c>
      <c r="T4735" t="s">
        <v>23034</v>
      </c>
      <c r="U4735">
        <v>313</v>
      </c>
      <c r="V4735">
        <v>0</v>
      </c>
      <c r="W4735">
        <v>2515</v>
      </c>
      <c r="X4735">
        <v>2</v>
      </c>
      <c r="Y4735">
        <v>4550</v>
      </c>
      <c r="Z4735">
        <v>131</v>
      </c>
      <c r="AA4735">
        <v>58</v>
      </c>
      <c r="AB4735" t="s">
        <v>23035</v>
      </c>
    </row>
    <row r="4736" spans="1:28" x14ac:dyDescent="0.3">
      <c r="A4736" s="4" t="s">
        <v>23037</v>
      </c>
      <c r="B4736" t="s">
        <v>67</v>
      </c>
      <c r="C4736" t="s">
        <v>68</v>
      </c>
      <c r="D4736" t="s">
        <v>58</v>
      </c>
      <c r="E4736">
        <v>2012</v>
      </c>
      <c r="F4736">
        <v>90</v>
      </c>
      <c r="G4736" t="s">
        <v>5685</v>
      </c>
      <c r="H4736" t="s">
        <v>23039</v>
      </c>
      <c r="I4736" s="4">
        <v>270000</v>
      </c>
      <c r="J4736" s="4">
        <v>318622</v>
      </c>
      <c r="K4736">
        <v>6.4</v>
      </c>
      <c r="L4736">
        <v>2.35</v>
      </c>
      <c r="M4736" t="s">
        <v>612</v>
      </c>
      <c r="N4736" t="s">
        <v>23036</v>
      </c>
      <c r="O4736">
        <v>25</v>
      </c>
      <c r="P4736" t="s">
        <v>9365</v>
      </c>
      <c r="Q4736">
        <v>601</v>
      </c>
      <c r="R4736" t="s">
        <v>12318</v>
      </c>
      <c r="S4736">
        <v>260</v>
      </c>
      <c r="T4736" t="s">
        <v>23038</v>
      </c>
      <c r="U4736">
        <v>235</v>
      </c>
      <c r="V4736">
        <v>0</v>
      </c>
      <c r="W4736">
        <v>1734</v>
      </c>
      <c r="X4736">
        <v>0</v>
      </c>
      <c r="Y4736">
        <v>24668</v>
      </c>
      <c r="Z4736">
        <v>286</v>
      </c>
      <c r="AA4736">
        <v>175</v>
      </c>
      <c r="AB4736" t="s">
        <v>23040</v>
      </c>
    </row>
    <row r="4737" spans="1:28" x14ac:dyDescent="0.3">
      <c r="A4737" s="4" t="s">
        <v>23041</v>
      </c>
      <c r="B4737" t="s">
        <v>67</v>
      </c>
      <c r="C4737" t="s">
        <v>68</v>
      </c>
      <c r="D4737" t="s">
        <v>58</v>
      </c>
      <c r="E4737">
        <v>1997</v>
      </c>
      <c r="F4737">
        <v>113</v>
      </c>
      <c r="G4737" t="s">
        <v>1437</v>
      </c>
      <c r="H4737" t="s">
        <v>23042</v>
      </c>
      <c r="I4737" s="4">
        <v>250000</v>
      </c>
      <c r="J4737" s="4">
        <v>12006514</v>
      </c>
      <c r="K4737">
        <v>7.3</v>
      </c>
      <c r="L4737">
        <v>1.85</v>
      </c>
      <c r="M4737" t="s">
        <v>612</v>
      </c>
      <c r="N4737" t="s">
        <v>7129</v>
      </c>
      <c r="O4737">
        <v>0</v>
      </c>
      <c r="P4737" t="s">
        <v>1181</v>
      </c>
      <c r="Q4737">
        <v>13000</v>
      </c>
      <c r="R4737" t="s">
        <v>2103</v>
      </c>
      <c r="S4737">
        <v>1000</v>
      </c>
      <c r="T4737" t="s">
        <v>8081</v>
      </c>
      <c r="U4737">
        <v>781</v>
      </c>
      <c r="V4737">
        <v>0</v>
      </c>
      <c r="W4737">
        <v>15765</v>
      </c>
      <c r="X4737">
        <v>5</v>
      </c>
      <c r="Y4737">
        <v>114070</v>
      </c>
      <c r="Z4737">
        <v>147</v>
      </c>
      <c r="AA4737">
        <v>500</v>
      </c>
      <c r="AB4737" t="s">
        <v>23043</v>
      </c>
    </row>
    <row r="4738" spans="1:28" x14ac:dyDescent="0.3">
      <c r="A4738" s="4" t="s">
        <v>23044</v>
      </c>
      <c r="B4738" t="s">
        <v>67</v>
      </c>
      <c r="C4738" t="s">
        <v>68</v>
      </c>
      <c r="D4738" t="s">
        <v>58</v>
      </c>
      <c r="E4738">
        <v>2001</v>
      </c>
      <c r="F4738">
        <v>91</v>
      </c>
      <c r="G4738" t="s">
        <v>1437</v>
      </c>
      <c r="H4738" t="s">
        <v>23046</v>
      </c>
      <c r="I4738" s="4">
        <v>250000</v>
      </c>
      <c r="J4738" s="4">
        <v>4186931</v>
      </c>
      <c r="K4738">
        <v>6.9</v>
      </c>
      <c r="L4738">
        <v>1.85</v>
      </c>
      <c r="M4738" t="s">
        <v>612</v>
      </c>
      <c r="N4738" t="s">
        <v>16044</v>
      </c>
      <c r="O4738">
        <v>132</v>
      </c>
      <c r="P4738" t="s">
        <v>8463</v>
      </c>
      <c r="Q4738">
        <v>400</v>
      </c>
      <c r="R4738" t="s">
        <v>8303</v>
      </c>
      <c r="S4738">
        <v>286</v>
      </c>
      <c r="T4738" t="s">
        <v>23045</v>
      </c>
      <c r="U4738">
        <v>225</v>
      </c>
      <c r="V4738">
        <v>169</v>
      </c>
      <c r="W4738">
        <v>1330</v>
      </c>
      <c r="X4738">
        <v>3</v>
      </c>
      <c r="Y4738">
        <v>6041</v>
      </c>
      <c r="Z4738">
        <v>71</v>
      </c>
      <c r="AA4738">
        <v>85</v>
      </c>
      <c r="AB4738" t="s">
        <v>23047</v>
      </c>
    </row>
    <row r="4739" spans="1:28" x14ac:dyDescent="0.3">
      <c r="A4739" s="4" t="s">
        <v>23051</v>
      </c>
      <c r="B4739" t="s">
        <v>67</v>
      </c>
      <c r="C4739" t="s">
        <v>68</v>
      </c>
      <c r="D4739" t="s">
        <v>58</v>
      </c>
      <c r="E4739">
        <v>2010</v>
      </c>
      <c r="F4739">
        <v>90</v>
      </c>
      <c r="G4739" t="s">
        <v>23049</v>
      </c>
      <c r="H4739" t="s">
        <v>23053</v>
      </c>
      <c r="I4739" s="4">
        <v>290000</v>
      </c>
      <c r="J4739" s="4" t="s">
        <v>24161</v>
      </c>
      <c r="K4739">
        <v>4.3</v>
      </c>
      <c r="L4739">
        <v>1.85</v>
      </c>
      <c r="M4739" t="s">
        <v>612</v>
      </c>
      <c r="N4739" t="s">
        <v>23048</v>
      </c>
      <c r="O4739">
        <v>2</v>
      </c>
      <c r="P4739" t="s">
        <v>23050</v>
      </c>
      <c r="Q4739">
        <v>466</v>
      </c>
      <c r="R4739" t="s">
        <v>11108</v>
      </c>
      <c r="S4739">
        <v>216</v>
      </c>
      <c r="T4739" t="s">
        <v>23052</v>
      </c>
      <c r="U4739">
        <v>99</v>
      </c>
      <c r="V4739">
        <v>16</v>
      </c>
      <c r="W4739">
        <v>842</v>
      </c>
      <c r="X4739">
        <v>2</v>
      </c>
      <c r="Y4739">
        <v>30</v>
      </c>
      <c r="Z4739" t="s">
        <v>24161</v>
      </c>
      <c r="AA4739" t="s">
        <v>24161</v>
      </c>
      <c r="AB4739" t="s">
        <v>23054</v>
      </c>
    </row>
    <row r="4740" spans="1:28" x14ac:dyDescent="0.3">
      <c r="A4740" s="4" t="s">
        <v>23057</v>
      </c>
      <c r="B4740" t="s">
        <v>67</v>
      </c>
      <c r="C4740" t="s">
        <v>68</v>
      </c>
      <c r="D4740" t="s">
        <v>58</v>
      </c>
      <c r="E4740">
        <v>2002</v>
      </c>
      <c r="F4740">
        <v>98</v>
      </c>
      <c r="G4740" t="s">
        <v>4829</v>
      </c>
      <c r="H4740" t="s">
        <v>23059</v>
      </c>
      <c r="I4740" s="4">
        <v>250000</v>
      </c>
      <c r="J4740" s="4">
        <v>3799339</v>
      </c>
      <c r="K4740">
        <v>7.2</v>
      </c>
      <c r="L4740">
        <v>1.85</v>
      </c>
      <c r="M4740" t="s">
        <v>612</v>
      </c>
      <c r="N4740" t="s">
        <v>435</v>
      </c>
      <c r="O4740">
        <v>681</v>
      </c>
      <c r="P4740" t="s">
        <v>23056</v>
      </c>
      <c r="Q4740">
        <v>94</v>
      </c>
      <c r="R4740" t="s">
        <v>23055</v>
      </c>
      <c r="S4740">
        <v>26</v>
      </c>
      <c r="T4740" t="s">
        <v>23058</v>
      </c>
      <c r="U4740">
        <v>13</v>
      </c>
      <c r="V4740">
        <v>661</v>
      </c>
      <c r="W4740">
        <v>139</v>
      </c>
      <c r="X4740">
        <v>1</v>
      </c>
      <c r="Y4740">
        <v>8000</v>
      </c>
      <c r="Z4740">
        <v>51</v>
      </c>
      <c r="AA4740">
        <v>138</v>
      </c>
      <c r="AB4740" t="s">
        <v>23060</v>
      </c>
    </row>
    <row r="4741" spans="1:28" x14ac:dyDescent="0.3">
      <c r="A4741" s="4" t="s">
        <v>23062</v>
      </c>
      <c r="B4741" t="s">
        <v>67</v>
      </c>
      <c r="C4741" t="s">
        <v>68</v>
      </c>
      <c r="D4741" t="s">
        <v>58</v>
      </c>
      <c r="E4741">
        <v>1995</v>
      </c>
      <c r="F4741">
        <v>94</v>
      </c>
      <c r="G4741" t="s">
        <v>1437</v>
      </c>
      <c r="H4741" t="s">
        <v>23064</v>
      </c>
      <c r="I4741" s="4">
        <v>250000</v>
      </c>
      <c r="J4741" s="4">
        <v>1977544</v>
      </c>
      <c r="K4741">
        <v>6.5</v>
      </c>
      <c r="L4741">
        <v>1.85</v>
      </c>
      <c r="M4741" t="s">
        <v>612</v>
      </c>
      <c r="N4741" t="s">
        <v>23061</v>
      </c>
      <c r="O4741">
        <v>4</v>
      </c>
      <c r="P4741" t="s">
        <v>12878</v>
      </c>
      <c r="Q4741">
        <v>360</v>
      </c>
      <c r="R4741" t="s">
        <v>16117</v>
      </c>
      <c r="S4741">
        <v>273</v>
      </c>
      <c r="T4741" t="s">
        <v>23063</v>
      </c>
      <c r="U4741">
        <v>10</v>
      </c>
      <c r="V4741">
        <v>423</v>
      </c>
      <c r="W4741">
        <v>656</v>
      </c>
      <c r="X4741">
        <v>0</v>
      </c>
      <c r="Y4741">
        <v>3513</v>
      </c>
      <c r="Z4741">
        <v>23</v>
      </c>
      <c r="AA4741">
        <v>36</v>
      </c>
      <c r="AB4741" t="s">
        <v>23065</v>
      </c>
    </row>
    <row r="4742" spans="1:28" x14ac:dyDescent="0.3">
      <c r="A4742" s="4" t="s">
        <v>23066</v>
      </c>
      <c r="B4742" t="s">
        <v>67</v>
      </c>
      <c r="C4742" t="s">
        <v>68</v>
      </c>
      <c r="D4742" t="s">
        <v>58</v>
      </c>
      <c r="E4742">
        <v>2000</v>
      </c>
      <c r="F4742">
        <v>96</v>
      </c>
      <c r="G4742" t="s">
        <v>2545</v>
      </c>
      <c r="H4742" t="s">
        <v>23067</v>
      </c>
      <c r="I4742" s="4">
        <v>250000</v>
      </c>
      <c r="J4742" s="4">
        <v>1050600</v>
      </c>
      <c r="K4742">
        <v>6.6</v>
      </c>
      <c r="L4742">
        <v>1.85</v>
      </c>
      <c r="M4742" t="s">
        <v>612</v>
      </c>
      <c r="N4742" t="s">
        <v>8937</v>
      </c>
      <c r="O4742">
        <v>44</v>
      </c>
      <c r="P4742" t="s">
        <v>5022</v>
      </c>
      <c r="Q4742">
        <v>625</v>
      </c>
      <c r="R4742" t="s">
        <v>10675</v>
      </c>
      <c r="S4742">
        <v>487</v>
      </c>
      <c r="T4742" t="s">
        <v>225</v>
      </c>
      <c r="U4742">
        <v>129</v>
      </c>
      <c r="V4742">
        <v>170</v>
      </c>
      <c r="W4742">
        <v>1378</v>
      </c>
      <c r="X4742">
        <v>0</v>
      </c>
      <c r="Y4742">
        <v>4662</v>
      </c>
      <c r="Z4742">
        <v>59</v>
      </c>
      <c r="AA4742">
        <v>136</v>
      </c>
      <c r="AB4742" t="s">
        <v>23068</v>
      </c>
    </row>
    <row r="4743" spans="1:28" x14ac:dyDescent="0.3">
      <c r="A4743" s="4" t="s">
        <v>23072</v>
      </c>
      <c r="B4743" t="s">
        <v>67</v>
      </c>
      <c r="C4743" t="s">
        <v>68</v>
      </c>
      <c r="D4743" t="s">
        <v>58</v>
      </c>
      <c r="E4743">
        <v>2001</v>
      </c>
      <c r="F4743">
        <v>100</v>
      </c>
      <c r="G4743" t="s">
        <v>1437</v>
      </c>
      <c r="H4743" t="s">
        <v>23074</v>
      </c>
      <c r="I4743" s="4">
        <v>250000</v>
      </c>
      <c r="J4743" s="4">
        <v>902835</v>
      </c>
      <c r="K4743">
        <v>6.7</v>
      </c>
      <c r="L4743">
        <v>1.85</v>
      </c>
      <c r="M4743" t="s">
        <v>5613</v>
      </c>
      <c r="N4743" t="s">
        <v>23069</v>
      </c>
      <c r="O4743">
        <v>0</v>
      </c>
      <c r="P4743" t="s">
        <v>23071</v>
      </c>
      <c r="Q4743">
        <v>250</v>
      </c>
      <c r="R4743" t="s">
        <v>23070</v>
      </c>
      <c r="S4743">
        <v>89</v>
      </c>
      <c r="T4743" t="s">
        <v>23073</v>
      </c>
      <c r="U4743">
        <v>51</v>
      </c>
      <c r="V4743">
        <v>133</v>
      </c>
      <c r="W4743">
        <v>454</v>
      </c>
      <c r="X4743">
        <v>2</v>
      </c>
      <c r="Y4743">
        <v>1489</v>
      </c>
      <c r="Z4743">
        <v>9</v>
      </c>
      <c r="AA4743">
        <v>40</v>
      </c>
      <c r="AB4743" t="s">
        <v>23075</v>
      </c>
    </row>
    <row r="4744" spans="1:28" x14ac:dyDescent="0.3">
      <c r="A4744" s="4" t="s">
        <v>23079</v>
      </c>
      <c r="B4744" t="s">
        <v>67</v>
      </c>
      <c r="C4744" t="s">
        <v>68</v>
      </c>
      <c r="D4744" t="s">
        <v>58</v>
      </c>
      <c r="E4744">
        <v>2014</v>
      </c>
      <c r="F4744">
        <v>90</v>
      </c>
      <c r="G4744" t="s">
        <v>15086</v>
      </c>
      <c r="H4744" t="s">
        <v>24161</v>
      </c>
      <c r="I4744" s="4">
        <v>300000</v>
      </c>
      <c r="J4744" s="4" t="s">
        <v>24161</v>
      </c>
      <c r="K4744">
        <v>4.3</v>
      </c>
      <c r="L4744" t="s">
        <v>24161</v>
      </c>
      <c r="M4744" t="s">
        <v>24161</v>
      </c>
      <c r="N4744" t="s">
        <v>23076</v>
      </c>
      <c r="O4744">
        <v>0</v>
      </c>
      <c r="P4744" t="s">
        <v>23078</v>
      </c>
      <c r="Q4744">
        <v>569</v>
      </c>
      <c r="R4744" t="s">
        <v>23077</v>
      </c>
      <c r="S4744">
        <v>553</v>
      </c>
      <c r="T4744" t="s">
        <v>23080</v>
      </c>
      <c r="U4744">
        <v>185</v>
      </c>
      <c r="V4744">
        <v>17</v>
      </c>
      <c r="W4744">
        <v>1461</v>
      </c>
      <c r="X4744">
        <v>0</v>
      </c>
      <c r="Y4744">
        <v>28</v>
      </c>
      <c r="Z4744" t="s">
        <v>24161</v>
      </c>
      <c r="AA4744" t="s">
        <v>24161</v>
      </c>
      <c r="AB4744" t="s">
        <v>23081</v>
      </c>
    </row>
    <row r="4745" spans="1:28" x14ac:dyDescent="0.3">
      <c r="A4745" s="4" t="s">
        <v>23082</v>
      </c>
      <c r="B4745" t="s">
        <v>67</v>
      </c>
      <c r="C4745" t="s">
        <v>295</v>
      </c>
      <c r="D4745" t="s">
        <v>58</v>
      </c>
      <c r="E4745">
        <v>1997</v>
      </c>
      <c r="F4745">
        <v>90</v>
      </c>
      <c r="G4745" t="s">
        <v>5037</v>
      </c>
      <c r="H4745" t="s">
        <v>23083</v>
      </c>
      <c r="I4745" s="4">
        <v>365000</v>
      </c>
      <c r="J4745" s="4">
        <v>489220</v>
      </c>
      <c r="K4745">
        <v>7.3</v>
      </c>
      <c r="L4745">
        <v>1.85</v>
      </c>
      <c r="M4745" t="s">
        <v>612</v>
      </c>
      <c r="N4745" t="s">
        <v>8542</v>
      </c>
      <c r="O4745">
        <v>165</v>
      </c>
      <c r="P4745" t="s">
        <v>8543</v>
      </c>
      <c r="Q4745">
        <v>686</v>
      </c>
      <c r="R4745" t="s">
        <v>7944</v>
      </c>
      <c r="S4745">
        <v>648</v>
      </c>
      <c r="T4745" t="s">
        <v>13033</v>
      </c>
      <c r="U4745">
        <v>319</v>
      </c>
      <c r="V4745">
        <v>11000</v>
      </c>
      <c r="W4745">
        <v>1743</v>
      </c>
      <c r="X4745">
        <v>0</v>
      </c>
      <c r="Y4745">
        <v>160511</v>
      </c>
      <c r="Z4745">
        <v>99</v>
      </c>
      <c r="AA4745">
        <v>696</v>
      </c>
      <c r="AB4745" t="s">
        <v>23084</v>
      </c>
    </row>
    <row r="4746" spans="1:28" x14ac:dyDescent="0.3">
      <c r="A4746" s="4" t="s">
        <v>23086</v>
      </c>
      <c r="B4746" t="s">
        <v>67</v>
      </c>
      <c r="C4746" t="s">
        <v>397</v>
      </c>
      <c r="D4746" t="s">
        <v>58</v>
      </c>
      <c r="E4746">
        <v>1996</v>
      </c>
      <c r="F4746">
        <v>76</v>
      </c>
      <c r="G4746" t="s">
        <v>1700</v>
      </c>
      <c r="H4746" t="s">
        <v>23088</v>
      </c>
      <c r="I4746" s="4">
        <v>250000</v>
      </c>
      <c r="J4746" s="4">
        <v>212285</v>
      </c>
      <c r="K4746">
        <v>6.4</v>
      </c>
      <c r="L4746" t="s">
        <v>24161</v>
      </c>
      <c r="M4746" t="s">
        <v>612</v>
      </c>
      <c r="N4746" t="s">
        <v>23085</v>
      </c>
      <c r="O4746">
        <v>0</v>
      </c>
      <c r="P4746" t="s">
        <v>3386</v>
      </c>
      <c r="Q4746">
        <v>991</v>
      </c>
      <c r="R4746" t="s">
        <v>3809</v>
      </c>
      <c r="S4746">
        <v>575</v>
      </c>
      <c r="T4746" t="s">
        <v>23087</v>
      </c>
      <c r="U4746">
        <v>62</v>
      </c>
      <c r="V4746">
        <v>46</v>
      </c>
      <c r="W4746">
        <v>1661</v>
      </c>
      <c r="X4746">
        <v>1</v>
      </c>
      <c r="Y4746">
        <v>1727</v>
      </c>
      <c r="Z4746">
        <v>21</v>
      </c>
      <c r="AA4746">
        <v>21</v>
      </c>
      <c r="AB4746" t="s">
        <v>23089</v>
      </c>
    </row>
    <row r="4747" spans="1:28" x14ac:dyDescent="0.3">
      <c r="A4747" s="4" t="s">
        <v>23094</v>
      </c>
      <c r="B4747" t="s">
        <v>67</v>
      </c>
      <c r="C4747" t="s">
        <v>68</v>
      </c>
      <c r="D4747" t="s">
        <v>58</v>
      </c>
      <c r="E4747">
        <v>1997</v>
      </c>
      <c r="F4747">
        <v>75</v>
      </c>
      <c r="G4747" t="s">
        <v>23092</v>
      </c>
      <c r="H4747" t="s">
        <v>23096</v>
      </c>
      <c r="I4747" s="4">
        <v>250000</v>
      </c>
      <c r="J4747" s="4">
        <v>203134</v>
      </c>
      <c r="K4747">
        <v>7</v>
      </c>
      <c r="L4747">
        <v>1.85</v>
      </c>
      <c r="M4747" t="s">
        <v>612</v>
      </c>
      <c r="N4747" t="s">
        <v>23090</v>
      </c>
      <c r="O4747">
        <v>45</v>
      </c>
      <c r="P4747" t="s">
        <v>23093</v>
      </c>
      <c r="Q4747">
        <v>5</v>
      </c>
      <c r="R4747" t="s">
        <v>23091</v>
      </c>
      <c r="S4747">
        <v>2</v>
      </c>
      <c r="T4747" t="s">
        <v>23095</v>
      </c>
      <c r="U4747">
        <v>0</v>
      </c>
      <c r="V4747">
        <v>178</v>
      </c>
      <c r="W4747">
        <v>7</v>
      </c>
      <c r="X4747">
        <v>0</v>
      </c>
      <c r="Y4747">
        <v>1428</v>
      </c>
      <c r="Z4747">
        <v>19</v>
      </c>
      <c r="AA4747">
        <v>21</v>
      </c>
      <c r="AB4747" t="s">
        <v>23097</v>
      </c>
    </row>
    <row r="4748" spans="1:28" x14ac:dyDescent="0.3">
      <c r="A4748" s="4" t="s">
        <v>23099</v>
      </c>
      <c r="B4748" t="s">
        <v>67</v>
      </c>
      <c r="C4748" t="s">
        <v>68</v>
      </c>
      <c r="D4748" t="s">
        <v>58</v>
      </c>
      <c r="E4748">
        <v>2004</v>
      </c>
      <c r="F4748">
        <v>78</v>
      </c>
      <c r="G4748" t="s">
        <v>1943</v>
      </c>
      <c r="H4748" t="s">
        <v>23100</v>
      </c>
      <c r="I4748" s="4">
        <v>150000</v>
      </c>
      <c r="J4748" s="4">
        <v>191309</v>
      </c>
      <c r="K4748">
        <v>5.5</v>
      </c>
      <c r="L4748">
        <v>1.85</v>
      </c>
      <c r="M4748" t="s">
        <v>612</v>
      </c>
      <c r="N4748" t="s">
        <v>22462</v>
      </c>
      <c r="O4748">
        <v>7</v>
      </c>
      <c r="P4748" t="s">
        <v>23098</v>
      </c>
      <c r="Q4748">
        <v>308</v>
      </c>
      <c r="R4748" t="s">
        <v>6635</v>
      </c>
      <c r="S4748">
        <v>249</v>
      </c>
      <c r="T4748" t="s">
        <v>7976</v>
      </c>
      <c r="U4748">
        <v>142</v>
      </c>
      <c r="V4748">
        <v>98</v>
      </c>
      <c r="W4748">
        <v>1008</v>
      </c>
      <c r="X4748">
        <v>1</v>
      </c>
      <c r="Y4748">
        <v>2787</v>
      </c>
      <c r="Z4748">
        <v>43</v>
      </c>
      <c r="AA4748">
        <v>64</v>
      </c>
      <c r="AB4748" t="s">
        <v>23101</v>
      </c>
    </row>
    <row r="4749" spans="1:28" x14ac:dyDescent="0.3">
      <c r="A4749" s="4" t="s">
        <v>23104</v>
      </c>
      <c r="B4749" t="s">
        <v>67</v>
      </c>
      <c r="C4749" t="s">
        <v>68</v>
      </c>
      <c r="D4749" t="s">
        <v>58</v>
      </c>
      <c r="E4749">
        <v>2011</v>
      </c>
      <c r="F4749">
        <v>90</v>
      </c>
      <c r="G4749" t="s">
        <v>241</v>
      </c>
      <c r="H4749" t="s">
        <v>23106</v>
      </c>
      <c r="I4749" s="4">
        <v>250000</v>
      </c>
      <c r="J4749" s="4">
        <v>3388210</v>
      </c>
      <c r="K4749">
        <v>6.7</v>
      </c>
      <c r="L4749">
        <v>1.78</v>
      </c>
      <c r="M4749" t="s">
        <v>69</v>
      </c>
      <c r="N4749" t="s">
        <v>23102</v>
      </c>
      <c r="O4749">
        <v>52</v>
      </c>
      <c r="P4749" t="s">
        <v>374</v>
      </c>
      <c r="Q4749">
        <v>34000</v>
      </c>
      <c r="R4749" t="s">
        <v>23103</v>
      </c>
      <c r="S4749">
        <v>487</v>
      </c>
      <c r="T4749" t="s">
        <v>23105</v>
      </c>
      <c r="U4749">
        <v>224</v>
      </c>
      <c r="V4749">
        <v>12000</v>
      </c>
      <c r="W4749">
        <v>34983</v>
      </c>
      <c r="X4749">
        <v>1</v>
      </c>
      <c r="Y4749">
        <v>46813</v>
      </c>
      <c r="Z4749">
        <v>206</v>
      </c>
      <c r="AA4749">
        <v>150</v>
      </c>
      <c r="AB4749" t="s">
        <v>23107</v>
      </c>
    </row>
    <row r="4750" spans="1:28" x14ac:dyDescent="0.3">
      <c r="A4750" s="4" t="s">
        <v>23110</v>
      </c>
      <c r="B4750" t="s">
        <v>67</v>
      </c>
      <c r="C4750" t="s">
        <v>68</v>
      </c>
      <c r="D4750" t="s">
        <v>58</v>
      </c>
      <c r="E4750">
        <v>2015</v>
      </c>
      <c r="F4750">
        <v>96</v>
      </c>
      <c r="G4750" t="s">
        <v>23</v>
      </c>
      <c r="H4750" t="s">
        <v>23112</v>
      </c>
      <c r="I4750" s="4">
        <v>300000</v>
      </c>
      <c r="J4750" s="4" t="s">
        <v>24161</v>
      </c>
      <c r="K4750">
        <v>4.3</v>
      </c>
      <c r="L4750">
        <v>16</v>
      </c>
      <c r="M4750" t="s">
        <v>24161</v>
      </c>
      <c r="N4750" t="s">
        <v>23108</v>
      </c>
      <c r="O4750">
        <v>0</v>
      </c>
      <c r="P4750" t="s">
        <v>23109</v>
      </c>
      <c r="Q4750">
        <v>471</v>
      </c>
      <c r="R4750" t="s">
        <v>22241</v>
      </c>
      <c r="S4750">
        <v>320</v>
      </c>
      <c r="T4750" t="s">
        <v>23111</v>
      </c>
      <c r="U4750">
        <v>270</v>
      </c>
      <c r="V4750">
        <v>85</v>
      </c>
      <c r="W4750">
        <v>1399</v>
      </c>
      <c r="X4750">
        <v>0</v>
      </c>
      <c r="Y4750">
        <v>24</v>
      </c>
      <c r="Z4750" t="s">
        <v>24161</v>
      </c>
      <c r="AA4750">
        <v>2</v>
      </c>
      <c r="AB4750" t="s">
        <v>23113</v>
      </c>
    </row>
    <row r="4751" spans="1:28" x14ac:dyDescent="0.3">
      <c r="A4751" s="4" t="s">
        <v>23114</v>
      </c>
      <c r="B4751" t="s">
        <v>67</v>
      </c>
      <c r="C4751" t="s">
        <v>86</v>
      </c>
      <c r="D4751" t="s">
        <v>58</v>
      </c>
      <c r="E4751">
        <v>1999</v>
      </c>
      <c r="F4751">
        <v>92</v>
      </c>
      <c r="G4751" t="s">
        <v>6416</v>
      </c>
      <c r="H4751" t="s">
        <v>23115</v>
      </c>
      <c r="I4751" s="4">
        <v>250000</v>
      </c>
      <c r="J4751" s="4">
        <v>177840</v>
      </c>
      <c r="K4751">
        <v>6.1</v>
      </c>
      <c r="L4751" t="s">
        <v>24161</v>
      </c>
      <c r="M4751" t="s">
        <v>612</v>
      </c>
      <c r="N4751" t="s">
        <v>18484</v>
      </c>
      <c r="O4751">
        <v>99</v>
      </c>
      <c r="P4751" t="s">
        <v>13998</v>
      </c>
      <c r="Q4751">
        <v>793</v>
      </c>
      <c r="R4751" t="s">
        <v>7620</v>
      </c>
      <c r="S4751">
        <v>605</v>
      </c>
      <c r="T4751" t="s">
        <v>9898</v>
      </c>
      <c r="U4751">
        <v>181</v>
      </c>
      <c r="V4751">
        <v>93</v>
      </c>
      <c r="W4751">
        <v>1987</v>
      </c>
      <c r="X4751">
        <v>2</v>
      </c>
      <c r="Y4751">
        <v>708</v>
      </c>
      <c r="Z4751">
        <v>29</v>
      </c>
      <c r="AA4751">
        <v>22</v>
      </c>
      <c r="AB4751" t="s">
        <v>23116</v>
      </c>
    </row>
    <row r="4752" spans="1:28" x14ac:dyDescent="0.3">
      <c r="A4752" s="4" t="s">
        <v>23120</v>
      </c>
      <c r="B4752" t="s">
        <v>7236</v>
      </c>
      <c r="C4752" t="s">
        <v>68</v>
      </c>
      <c r="D4752" t="s">
        <v>58</v>
      </c>
      <c r="E4752">
        <v>2005</v>
      </c>
      <c r="F4752">
        <v>75</v>
      </c>
      <c r="G4752" t="s">
        <v>2545</v>
      </c>
      <c r="H4752" t="s">
        <v>23122</v>
      </c>
      <c r="I4752" s="4" t="s">
        <v>24161</v>
      </c>
      <c r="J4752" s="4">
        <v>47111</v>
      </c>
      <c r="K4752">
        <v>6.8</v>
      </c>
      <c r="L4752">
        <v>1.85</v>
      </c>
      <c r="M4752" t="s">
        <v>24161</v>
      </c>
      <c r="N4752" t="s">
        <v>23117</v>
      </c>
      <c r="O4752">
        <v>269</v>
      </c>
      <c r="P4752" t="s">
        <v>23119</v>
      </c>
      <c r="Q4752">
        <v>100</v>
      </c>
      <c r="R4752" t="s">
        <v>23118</v>
      </c>
      <c r="S4752">
        <v>8</v>
      </c>
      <c r="T4752" t="s">
        <v>23121</v>
      </c>
      <c r="U4752">
        <v>7</v>
      </c>
      <c r="V4752">
        <v>62</v>
      </c>
      <c r="W4752">
        <v>127</v>
      </c>
      <c r="X4752">
        <v>1</v>
      </c>
      <c r="Y4752">
        <v>1227</v>
      </c>
      <c r="Z4752">
        <v>27</v>
      </c>
      <c r="AA4752">
        <v>11</v>
      </c>
      <c r="AB4752" t="s">
        <v>23123</v>
      </c>
    </row>
    <row r="4753" spans="1:28" x14ac:dyDescent="0.3">
      <c r="A4753" s="4" t="s">
        <v>23124</v>
      </c>
      <c r="B4753" t="s">
        <v>67</v>
      </c>
      <c r="C4753" t="s">
        <v>68</v>
      </c>
      <c r="D4753" t="s">
        <v>58</v>
      </c>
      <c r="E4753">
        <v>2013</v>
      </c>
      <c r="F4753">
        <v>99</v>
      </c>
      <c r="G4753" t="s">
        <v>4085</v>
      </c>
      <c r="H4753" t="s">
        <v>23126</v>
      </c>
      <c r="I4753" s="4">
        <v>250000</v>
      </c>
      <c r="J4753" s="4">
        <v>49494</v>
      </c>
      <c r="K4753">
        <v>3.9</v>
      </c>
      <c r="L4753">
        <v>2.35</v>
      </c>
      <c r="M4753" t="s">
        <v>612</v>
      </c>
      <c r="N4753" t="s">
        <v>13896</v>
      </c>
      <c r="O4753">
        <v>261</v>
      </c>
      <c r="P4753" t="s">
        <v>7048</v>
      </c>
      <c r="Q4753">
        <v>924</v>
      </c>
      <c r="R4753" t="s">
        <v>6050</v>
      </c>
      <c r="S4753">
        <v>835</v>
      </c>
      <c r="T4753" t="s">
        <v>23125</v>
      </c>
      <c r="U4753">
        <v>461</v>
      </c>
      <c r="V4753">
        <v>0</v>
      </c>
      <c r="W4753">
        <v>2862</v>
      </c>
      <c r="X4753">
        <v>0</v>
      </c>
      <c r="Y4753">
        <v>8511</v>
      </c>
      <c r="Z4753">
        <v>162</v>
      </c>
      <c r="AA4753">
        <v>87</v>
      </c>
      <c r="AB4753" t="s">
        <v>23127</v>
      </c>
    </row>
    <row r="4754" spans="1:28" x14ac:dyDescent="0.3">
      <c r="A4754" s="4" t="s">
        <v>24158</v>
      </c>
      <c r="B4754" t="s">
        <v>67</v>
      </c>
      <c r="C4754" t="s">
        <v>86</v>
      </c>
      <c r="D4754" t="s">
        <v>58</v>
      </c>
      <c r="E4754" t="s">
        <v>24161</v>
      </c>
      <c r="F4754">
        <v>58</v>
      </c>
      <c r="G4754" t="s">
        <v>1954</v>
      </c>
      <c r="H4754" t="s">
        <v>23130</v>
      </c>
      <c r="I4754" s="4" t="s">
        <v>24161</v>
      </c>
      <c r="J4754" s="4" t="s">
        <v>24161</v>
      </c>
      <c r="K4754">
        <v>8.5</v>
      </c>
      <c r="L4754">
        <v>16</v>
      </c>
      <c r="M4754" t="s">
        <v>2652</v>
      </c>
      <c r="N4754" t="s">
        <v>24161</v>
      </c>
      <c r="O4754" t="s">
        <v>24161</v>
      </c>
      <c r="P4754" t="s">
        <v>2310</v>
      </c>
      <c r="Q4754">
        <v>887</v>
      </c>
      <c r="R4754" t="s">
        <v>23128</v>
      </c>
      <c r="S4754">
        <v>340</v>
      </c>
      <c r="T4754" t="s">
        <v>23129</v>
      </c>
      <c r="U4754">
        <v>250</v>
      </c>
      <c r="V4754">
        <v>10000</v>
      </c>
      <c r="W4754">
        <v>2572</v>
      </c>
      <c r="X4754">
        <v>1</v>
      </c>
      <c r="Y4754">
        <v>12848</v>
      </c>
      <c r="Z4754">
        <v>11</v>
      </c>
      <c r="AA4754">
        <v>59</v>
      </c>
      <c r="AB4754" t="s">
        <v>23131</v>
      </c>
    </row>
    <row r="4755" spans="1:28" x14ac:dyDescent="0.3">
      <c r="A4755" s="4" t="s">
        <v>23134</v>
      </c>
      <c r="B4755" t="s">
        <v>67</v>
      </c>
      <c r="C4755" t="s">
        <v>68</v>
      </c>
      <c r="D4755" t="s">
        <v>58</v>
      </c>
      <c r="E4755">
        <v>2004</v>
      </c>
      <c r="F4755">
        <v>86</v>
      </c>
      <c r="G4755" t="s">
        <v>19</v>
      </c>
      <c r="H4755" t="s">
        <v>23136</v>
      </c>
      <c r="I4755" s="4" t="s">
        <v>24161</v>
      </c>
      <c r="J4755" s="4" t="s">
        <v>24161</v>
      </c>
      <c r="K4755">
        <v>6.9</v>
      </c>
      <c r="L4755" t="s">
        <v>24161</v>
      </c>
      <c r="M4755" t="s">
        <v>612</v>
      </c>
      <c r="N4755" t="s">
        <v>23132</v>
      </c>
      <c r="O4755">
        <v>5</v>
      </c>
      <c r="P4755" t="s">
        <v>22068</v>
      </c>
      <c r="Q4755">
        <v>68</v>
      </c>
      <c r="R4755" t="s">
        <v>23133</v>
      </c>
      <c r="S4755">
        <v>64</v>
      </c>
      <c r="T4755" t="s">
        <v>23135</v>
      </c>
      <c r="U4755">
        <v>41</v>
      </c>
      <c r="V4755">
        <v>122</v>
      </c>
      <c r="W4755">
        <v>216</v>
      </c>
      <c r="X4755">
        <v>3</v>
      </c>
      <c r="Y4755">
        <v>603</v>
      </c>
      <c r="Z4755">
        <v>26</v>
      </c>
      <c r="AA4755">
        <v>15</v>
      </c>
      <c r="AB4755" t="s">
        <v>23137</v>
      </c>
    </row>
    <row r="4756" spans="1:28" x14ac:dyDescent="0.3">
      <c r="A4756" s="4" t="s">
        <v>23140</v>
      </c>
      <c r="B4756" t="s">
        <v>67</v>
      </c>
      <c r="C4756" t="s">
        <v>68</v>
      </c>
      <c r="D4756" t="s">
        <v>58</v>
      </c>
      <c r="E4756">
        <v>2007</v>
      </c>
      <c r="F4756">
        <v>92</v>
      </c>
      <c r="G4756" t="s">
        <v>4085</v>
      </c>
      <c r="H4756" t="s">
        <v>23142</v>
      </c>
      <c r="I4756" s="4" t="s">
        <v>24161</v>
      </c>
      <c r="J4756" s="4">
        <v>45661</v>
      </c>
      <c r="K4756">
        <v>7.3</v>
      </c>
      <c r="L4756">
        <v>2.35</v>
      </c>
      <c r="M4756" t="s">
        <v>69</v>
      </c>
      <c r="N4756" t="s">
        <v>11970</v>
      </c>
      <c r="O4756">
        <v>337</v>
      </c>
      <c r="P4756" t="s">
        <v>23139</v>
      </c>
      <c r="Q4756">
        <v>35</v>
      </c>
      <c r="R4756" t="s">
        <v>23138</v>
      </c>
      <c r="S4756">
        <v>32</v>
      </c>
      <c r="T4756" t="s">
        <v>23141</v>
      </c>
      <c r="U4756">
        <v>22</v>
      </c>
      <c r="V4756">
        <v>773</v>
      </c>
      <c r="W4756">
        <v>114</v>
      </c>
      <c r="X4756">
        <v>0</v>
      </c>
      <c r="Y4756">
        <v>7148</v>
      </c>
      <c r="Z4756">
        <v>85</v>
      </c>
      <c r="AA4756">
        <v>32</v>
      </c>
      <c r="AB4756" t="s">
        <v>23143</v>
      </c>
    </row>
    <row r="4757" spans="1:28" x14ac:dyDescent="0.3">
      <c r="A4757" s="4" t="s">
        <v>23145</v>
      </c>
      <c r="B4757" t="s">
        <v>67</v>
      </c>
      <c r="C4757" t="s">
        <v>86</v>
      </c>
      <c r="D4757" t="s">
        <v>58</v>
      </c>
      <c r="E4757">
        <v>2009</v>
      </c>
      <c r="F4757">
        <v>101</v>
      </c>
      <c r="G4757" t="s">
        <v>878</v>
      </c>
      <c r="H4757" t="s">
        <v>23147</v>
      </c>
      <c r="I4757" s="4" t="s">
        <v>24161</v>
      </c>
      <c r="J4757" s="4" t="s">
        <v>24161</v>
      </c>
      <c r="K4757">
        <v>6.9</v>
      </c>
      <c r="L4757">
        <v>2.35</v>
      </c>
      <c r="M4757" t="s">
        <v>4835</v>
      </c>
      <c r="N4757" t="s">
        <v>23144</v>
      </c>
      <c r="O4757">
        <v>17</v>
      </c>
      <c r="P4757" t="s">
        <v>988</v>
      </c>
      <c r="Q4757">
        <v>766</v>
      </c>
      <c r="R4757" t="s">
        <v>8441</v>
      </c>
      <c r="S4757">
        <v>438</v>
      </c>
      <c r="T4757" t="s">
        <v>23146</v>
      </c>
      <c r="U4757">
        <v>289</v>
      </c>
      <c r="V4757">
        <v>14000</v>
      </c>
      <c r="W4757">
        <v>2123</v>
      </c>
      <c r="X4757">
        <v>0</v>
      </c>
      <c r="Y4757">
        <v>70076</v>
      </c>
      <c r="Z4757">
        <v>77</v>
      </c>
      <c r="AA4757">
        <v>120</v>
      </c>
      <c r="AB4757" t="s">
        <v>23148</v>
      </c>
    </row>
    <row r="4758" spans="1:28" x14ac:dyDescent="0.3">
      <c r="A4758" s="4" t="s">
        <v>23151</v>
      </c>
      <c r="B4758" t="s">
        <v>67</v>
      </c>
      <c r="C4758" t="s">
        <v>68</v>
      </c>
      <c r="D4758" t="s">
        <v>24160</v>
      </c>
      <c r="E4758">
        <v>1997</v>
      </c>
      <c r="F4758">
        <v>81</v>
      </c>
      <c r="G4758" t="s">
        <v>12300</v>
      </c>
      <c r="H4758" t="s">
        <v>23153</v>
      </c>
      <c r="I4758" s="4">
        <v>250000</v>
      </c>
      <c r="J4758" s="4">
        <v>18195</v>
      </c>
      <c r="K4758">
        <v>6.3</v>
      </c>
      <c r="L4758">
        <v>1.85</v>
      </c>
      <c r="M4758" t="s">
        <v>24161</v>
      </c>
      <c r="N4758" t="s">
        <v>23149</v>
      </c>
      <c r="O4758">
        <v>0</v>
      </c>
      <c r="P4758" t="s">
        <v>20115</v>
      </c>
      <c r="Q4758">
        <v>119</v>
      </c>
      <c r="R4758" t="s">
        <v>23150</v>
      </c>
      <c r="S4758">
        <v>24</v>
      </c>
      <c r="T4758" t="s">
        <v>23152</v>
      </c>
      <c r="U4758">
        <v>5</v>
      </c>
      <c r="V4758">
        <v>67</v>
      </c>
      <c r="W4758">
        <v>154</v>
      </c>
      <c r="X4758">
        <v>0</v>
      </c>
      <c r="Y4758">
        <v>336</v>
      </c>
      <c r="Z4758">
        <v>8</v>
      </c>
      <c r="AA4758">
        <v>7</v>
      </c>
      <c r="AB4758" t="s">
        <v>23154</v>
      </c>
    </row>
    <row r="4759" spans="1:28" x14ac:dyDescent="0.3">
      <c r="A4759" s="4" t="s">
        <v>23157</v>
      </c>
      <c r="B4759" t="s">
        <v>67</v>
      </c>
      <c r="C4759" t="s">
        <v>68</v>
      </c>
      <c r="D4759" t="s">
        <v>58</v>
      </c>
      <c r="E4759">
        <v>2008</v>
      </c>
      <c r="F4759">
        <v>93</v>
      </c>
      <c r="G4759" t="s">
        <v>18178</v>
      </c>
      <c r="H4759" t="s">
        <v>23159</v>
      </c>
      <c r="I4759" s="4" t="s">
        <v>24161</v>
      </c>
      <c r="J4759" s="4" t="s">
        <v>24161</v>
      </c>
      <c r="K4759">
        <v>2.5</v>
      </c>
      <c r="L4759">
        <v>1.85</v>
      </c>
      <c r="M4759" t="s">
        <v>304</v>
      </c>
      <c r="N4759" t="s">
        <v>23155</v>
      </c>
      <c r="O4759">
        <v>7</v>
      </c>
      <c r="P4759" t="s">
        <v>6290</v>
      </c>
      <c r="Q4759">
        <v>349</v>
      </c>
      <c r="R4759" t="s">
        <v>23156</v>
      </c>
      <c r="S4759">
        <v>168</v>
      </c>
      <c r="T4759" t="s">
        <v>23158</v>
      </c>
      <c r="U4759">
        <v>73</v>
      </c>
      <c r="V4759">
        <v>777</v>
      </c>
      <c r="W4759">
        <v>631</v>
      </c>
      <c r="X4759">
        <v>0</v>
      </c>
      <c r="Y4759">
        <v>602</v>
      </c>
      <c r="Z4759">
        <v>5</v>
      </c>
      <c r="AA4759">
        <v>18</v>
      </c>
      <c r="AB4759" t="s">
        <v>23160</v>
      </c>
    </row>
    <row r="4760" spans="1:28" x14ac:dyDescent="0.3">
      <c r="A4760" s="4" t="s">
        <v>23162</v>
      </c>
      <c r="B4760" t="s">
        <v>67</v>
      </c>
      <c r="C4760" t="s">
        <v>295</v>
      </c>
      <c r="D4760" t="s">
        <v>58</v>
      </c>
      <c r="E4760">
        <v>2010</v>
      </c>
      <c r="F4760">
        <v>95</v>
      </c>
      <c r="G4760" t="s">
        <v>19</v>
      </c>
      <c r="H4760" t="s">
        <v>24161</v>
      </c>
      <c r="I4760" s="4">
        <v>250000</v>
      </c>
      <c r="J4760" s="4" t="s">
        <v>24161</v>
      </c>
      <c r="K4760">
        <v>5.7</v>
      </c>
      <c r="L4760">
        <v>1.78</v>
      </c>
      <c r="M4760" t="s">
        <v>122</v>
      </c>
      <c r="N4760" t="s">
        <v>13116</v>
      </c>
      <c r="O4760">
        <v>1000</v>
      </c>
      <c r="P4760" t="s">
        <v>13116</v>
      </c>
      <c r="Q4760">
        <v>1000</v>
      </c>
      <c r="R4760" t="s">
        <v>23161</v>
      </c>
      <c r="S4760">
        <v>53</v>
      </c>
      <c r="T4760" t="s">
        <v>23163</v>
      </c>
      <c r="U4760">
        <v>3</v>
      </c>
      <c r="V4760">
        <v>141</v>
      </c>
      <c r="W4760">
        <v>1056</v>
      </c>
      <c r="X4760">
        <v>1</v>
      </c>
      <c r="Y4760">
        <v>300</v>
      </c>
      <c r="Z4760">
        <v>3</v>
      </c>
      <c r="AA4760">
        <v>8</v>
      </c>
      <c r="AB4760" t="s">
        <v>23164</v>
      </c>
    </row>
    <row r="4761" spans="1:28" x14ac:dyDescent="0.3">
      <c r="A4761" s="4" t="s">
        <v>23169</v>
      </c>
      <c r="B4761" t="s">
        <v>67</v>
      </c>
      <c r="C4761" t="s">
        <v>68</v>
      </c>
      <c r="D4761" t="s">
        <v>58</v>
      </c>
      <c r="E4761">
        <v>2009</v>
      </c>
      <c r="F4761">
        <v>107</v>
      </c>
      <c r="G4761" t="s">
        <v>23167</v>
      </c>
      <c r="H4761" t="s">
        <v>23171</v>
      </c>
      <c r="I4761" s="4" t="s">
        <v>24161</v>
      </c>
      <c r="J4761" s="4" t="s">
        <v>24161</v>
      </c>
      <c r="K4761">
        <v>7</v>
      </c>
      <c r="L4761">
        <v>1.78</v>
      </c>
      <c r="M4761" t="s">
        <v>24161</v>
      </c>
      <c r="N4761" t="s">
        <v>23165</v>
      </c>
      <c r="O4761">
        <v>63</v>
      </c>
      <c r="P4761" t="s">
        <v>23168</v>
      </c>
      <c r="Q4761">
        <v>135</v>
      </c>
      <c r="R4761" t="s">
        <v>23166</v>
      </c>
      <c r="S4761">
        <v>115</v>
      </c>
      <c r="T4761" t="s">
        <v>23170</v>
      </c>
      <c r="U4761">
        <v>76</v>
      </c>
      <c r="V4761">
        <v>11000</v>
      </c>
      <c r="W4761">
        <v>457</v>
      </c>
      <c r="X4761">
        <v>0</v>
      </c>
      <c r="Y4761">
        <v>18486</v>
      </c>
      <c r="Z4761">
        <v>66</v>
      </c>
      <c r="AA4761">
        <v>215</v>
      </c>
      <c r="AB4761" t="s">
        <v>23172</v>
      </c>
    </row>
    <row r="4762" spans="1:28" x14ac:dyDescent="0.3">
      <c r="A4762" s="4" t="s">
        <v>23176</v>
      </c>
      <c r="B4762" t="s">
        <v>67</v>
      </c>
      <c r="C4762" t="s">
        <v>68</v>
      </c>
      <c r="D4762" t="s">
        <v>58</v>
      </c>
      <c r="E4762">
        <v>2010</v>
      </c>
      <c r="F4762">
        <v>98</v>
      </c>
      <c r="G4762" t="s">
        <v>7139</v>
      </c>
      <c r="H4762" t="s">
        <v>23178</v>
      </c>
      <c r="I4762" s="4">
        <v>250000</v>
      </c>
      <c r="J4762" s="4" t="s">
        <v>24161</v>
      </c>
      <c r="K4762">
        <v>6.2</v>
      </c>
      <c r="L4762" t="s">
        <v>24161</v>
      </c>
      <c r="M4762" t="s">
        <v>122</v>
      </c>
      <c r="N4762" t="s">
        <v>23173</v>
      </c>
      <c r="O4762">
        <v>3</v>
      </c>
      <c r="P4762" t="s">
        <v>23175</v>
      </c>
      <c r="Q4762">
        <v>337</v>
      </c>
      <c r="R4762" t="s">
        <v>23174</v>
      </c>
      <c r="S4762">
        <v>168</v>
      </c>
      <c r="T4762" t="s">
        <v>23177</v>
      </c>
      <c r="U4762">
        <v>104</v>
      </c>
      <c r="V4762">
        <v>0</v>
      </c>
      <c r="W4762">
        <v>694</v>
      </c>
      <c r="X4762">
        <v>2</v>
      </c>
      <c r="Y4762">
        <v>450</v>
      </c>
      <c r="Z4762">
        <v>4</v>
      </c>
      <c r="AA4762">
        <v>10</v>
      </c>
      <c r="AB4762" t="s">
        <v>23179</v>
      </c>
    </row>
    <row r="4763" spans="1:28" x14ac:dyDescent="0.3">
      <c r="A4763" s="4" t="s">
        <v>23184</v>
      </c>
      <c r="B4763" t="s">
        <v>67</v>
      </c>
      <c r="C4763" t="s">
        <v>68</v>
      </c>
      <c r="D4763" t="s">
        <v>58</v>
      </c>
      <c r="E4763">
        <v>2007</v>
      </c>
      <c r="F4763">
        <v>35</v>
      </c>
      <c r="G4763" t="s">
        <v>23182</v>
      </c>
      <c r="H4763" t="s">
        <v>23186</v>
      </c>
      <c r="I4763" s="4" t="s">
        <v>24161</v>
      </c>
      <c r="J4763" s="4" t="s">
        <v>24161</v>
      </c>
      <c r="K4763">
        <v>6.9</v>
      </c>
      <c r="L4763" t="s">
        <v>24161</v>
      </c>
      <c r="M4763" t="s">
        <v>24161</v>
      </c>
      <c r="N4763" t="s">
        <v>23180</v>
      </c>
      <c r="O4763">
        <v>2</v>
      </c>
      <c r="P4763" t="s">
        <v>23183</v>
      </c>
      <c r="Q4763">
        <v>338</v>
      </c>
      <c r="R4763" t="s">
        <v>23181</v>
      </c>
      <c r="S4763">
        <v>219</v>
      </c>
      <c r="T4763" t="s">
        <v>23185</v>
      </c>
      <c r="U4763">
        <v>152</v>
      </c>
      <c r="V4763">
        <v>0</v>
      </c>
      <c r="W4763">
        <v>968</v>
      </c>
      <c r="X4763">
        <v>5</v>
      </c>
      <c r="Y4763">
        <v>31</v>
      </c>
      <c r="Z4763" t="s">
        <v>24161</v>
      </c>
      <c r="AA4763" t="s">
        <v>24161</v>
      </c>
      <c r="AB4763" t="s">
        <v>23187</v>
      </c>
    </row>
    <row r="4764" spans="1:28" x14ac:dyDescent="0.3">
      <c r="A4764" s="4" t="s">
        <v>23189</v>
      </c>
      <c r="B4764" t="s">
        <v>67</v>
      </c>
      <c r="C4764" t="s">
        <v>68</v>
      </c>
      <c r="D4764" t="s">
        <v>58</v>
      </c>
      <c r="E4764">
        <v>1982</v>
      </c>
      <c r="F4764">
        <v>108</v>
      </c>
      <c r="G4764" t="s">
        <v>1954</v>
      </c>
      <c r="H4764" t="s">
        <v>23191</v>
      </c>
      <c r="I4764" s="4" t="s">
        <v>24161</v>
      </c>
      <c r="J4764" s="4" t="s">
        <v>24161</v>
      </c>
      <c r="K4764">
        <v>4.5</v>
      </c>
      <c r="L4764">
        <v>1.85</v>
      </c>
      <c r="M4764" t="s">
        <v>612</v>
      </c>
      <c r="N4764" t="s">
        <v>23188</v>
      </c>
      <c r="O4764">
        <v>32</v>
      </c>
      <c r="P4764" t="s">
        <v>1344</v>
      </c>
      <c r="Q4764">
        <v>602</v>
      </c>
      <c r="R4764" t="s">
        <v>2742</v>
      </c>
      <c r="S4764">
        <v>427</v>
      </c>
      <c r="T4764" t="s">
        <v>23190</v>
      </c>
      <c r="U4764">
        <v>180</v>
      </c>
      <c r="V4764">
        <v>76</v>
      </c>
      <c r="W4764">
        <v>1991</v>
      </c>
      <c r="X4764">
        <v>0</v>
      </c>
      <c r="Y4764">
        <v>870</v>
      </c>
      <c r="Z4764">
        <v>15</v>
      </c>
      <c r="AA4764">
        <v>18</v>
      </c>
      <c r="AB4764" t="s">
        <v>23192</v>
      </c>
    </row>
    <row r="4765" spans="1:28" x14ac:dyDescent="0.3">
      <c r="A4765" s="4" t="s">
        <v>23196</v>
      </c>
      <c r="B4765" t="s">
        <v>67</v>
      </c>
      <c r="C4765" t="s">
        <v>68</v>
      </c>
      <c r="D4765" t="s">
        <v>58</v>
      </c>
      <c r="E4765">
        <v>2013</v>
      </c>
      <c r="F4765">
        <v>66</v>
      </c>
      <c r="G4765" t="s">
        <v>18</v>
      </c>
      <c r="H4765" t="s">
        <v>24161</v>
      </c>
      <c r="I4765" s="4">
        <v>250000</v>
      </c>
      <c r="J4765" s="4" t="s">
        <v>24161</v>
      </c>
      <c r="K4765">
        <v>7.8</v>
      </c>
      <c r="L4765" t="s">
        <v>24161</v>
      </c>
      <c r="M4765" t="s">
        <v>122</v>
      </c>
      <c r="N4765" t="s">
        <v>23193</v>
      </c>
      <c r="O4765">
        <v>0</v>
      </c>
      <c r="P4765" t="s">
        <v>23195</v>
      </c>
      <c r="Q4765">
        <v>0</v>
      </c>
      <c r="R4765" t="s">
        <v>23194</v>
      </c>
      <c r="S4765">
        <v>0</v>
      </c>
      <c r="T4765" t="s">
        <v>23197</v>
      </c>
      <c r="U4765">
        <v>0</v>
      </c>
      <c r="V4765">
        <v>53</v>
      </c>
      <c r="W4765">
        <v>0</v>
      </c>
      <c r="X4765">
        <v>2</v>
      </c>
      <c r="Y4765">
        <v>6</v>
      </c>
      <c r="Z4765">
        <v>1</v>
      </c>
      <c r="AA4765">
        <v>1</v>
      </c>
      <c r="AB4765" t="s">
        <v>23198</v>
      </c>
    </row>
    <row r="4766" spans="1:28" x14ac:dyDescent="0.3">
      <c r="A4766" s="4" t="s">
        <v>23201</v>
      </c>
      <c r="B4766" t="s">
        <v>67</v>
      </c>
      <c r="C4766" t="s">
        <v>68</v>
      </c>
      <c r="D4766" t="s">
        <v>58</v>
      </c>
      <c r="E4766">
        <v>2012</v>
      </c>
      <c r="F4766">
        <v>95</v>
      </c>
      <c r="G4766" t="s">
        <v>5544</v>
      </c>
      <c r="H4766" t="s">
        <v>21939</v>
      </c>
      <c r="I4766" s="4">
        <v>250000</v>
      </c>
      <c r="J4766" s="4" t="s">
        <v>24161</v>
      </c>
      <c r="K4766">
        <v>4.4000000000000004</v>
      </c>
      <c r="L4766" t="s">
        <v>24161</v>
      </c>
      <c r="M4766" t="s">
        <v>69</v>
      </c>
      <c r="N4766" t="s">
        <v>23199</v>
      </c>
      <c r="O4766">
        <v>7</v>
      </c>
      <c r="P4766" t="s">
        <v>19424</v>
      </c>
      <c r="Q4766">
        <v>236</v>
      </c>
      <c r="R4766" t="s">
        <v>23200</v>
      </c>
      <c r="S4766">
        <v>206</v>
      </c>
      <c r="T4766" t="s">
        <v>23202</v>
      </c>
      <c r="U4766">
        <v>89</v>
      </c>
      <c r="V4766">
        <v>519</v>
      </c>
      <c r="W4766">
        <v>537</v>
      </c>
      <c r="X4766">
        <v>1</v>
      </c>
      <c r="Y4766">
        <v>1488</v>
      </c>
      <c r="Z4766">
        <v>12</v>
      </c>
      <c r="AA4766">
        <v>28</v>
      </c>
      <c r="AB4766" t="s">
        <v>23203</v>
      </c>
    </row>
    <row r="4767" spans="1:28" x14ac:dyDescent="0.3">
      <c r="A4767" s="4" t="s">
        <v>23206</v>
      </c>
      <c r="B4767" t="s">
        <v>67</v>
      </c>
      <c r="C4767" t="s">
        <v>68</v>
      </c>
      <c r="D4767" t="s">
        <v>58</v>
      </c>
      <c r="E4767">
        <v>2014</v>
      </c>
      <c r="F4767">
        <v>108</v>
      </c>
      <c r="G4767" t="s">
        <v>12</v>
      </c>
      <c r="H4767" t="s">
        <v>24161</v>
      </c>
      <c r="I4767" s="4">
        <v>250000</v>
      </c>
      <c r="J4767" s="4" t="s">
        <v>24161</v>
      </c>
      <c r="K4767">
        <v>6.6</v>
      </c>
      <c r="L4767" t="s">
        <v>24161</v>
      </c>
      <c r="M4767" t="s">
        <v>122</v>
      </c>
      <c r="N4767" t="s">
        <v>22640</v>
      </c>
      <c r="O4767">
        <v>431</v>
      </c>
      <c r="P4767" t="s">
        <v>23205</v>
      </c>
      <c r="Q4767">
        <v>288</v>
      </c>
      <c r="R4767" t="s">
        <v>23204</v>
      </c>
      <c r="S4767">
        <v>96</v>
      </c>
      <c r="T4767" t="s">
        <v>23207</v>
      </c>
      <c r="U4767">
        <v>3</v>
      </c>
      <c r="V4767">
        <v>71</v>
      </c>
      <c r="W4767">
        <v>387</v>
      </c>
      <c r="X4767">
        <v>6</v>
      </c>
      <c r="Y4767">
        <v>25</v>
      </c>
      <c r="Z4767">
        <v>1</v>
      </c>
      <c r="AA4767">
        <v>1</v>
      </c>
      <c r="AB4767" t="s">
        <v>23208</v>
      </c>
    </row>
    <row r="4768" spans="1:28" x14ac:dyDescent="0.3">
      <c r="A4768" s="4" t="s">
        <v>23210</v>
      </c>
      <c r="B4768" t="s">
        <v>67</v>
      </c>
      <c r="C4768" t="s">
        <v>68</v>
      </c>
      <c r="D4768" t="s">
        <v>58</v>
      </c>
      <c r="E4768">
        <v>2014</v>
      </c>
      <c r="F4768">
        <v>90</v>
      </c>
      <c r="G4768" t="s">
        <v>18</v>
      </c>
      <c r="H4768" t="s">
        <v>23211</v>
      </c>
      <c r="I4768" s="4">
        <v>250000</v>
      </c>
      <c r="J4768" s="4" t="s">
        <v>24161</v>
      </c>
      <c r="K4768">
        <v>8</v>
      </c>
      <c r="L4768" t="s">
        <v>24161</v>
      </c>
      <c r="M4768" t="s">
        <v>24161</v>
      </c>
      <c r="N4768" t="s">
        <v>23209</v>
      </c>
      <c r="O4768">
        <v>30</v>
      </c>
      <c r="P4768" t="s">
        <v>11432</v>
      </c>
      <c r="Q4768">
        <v>699</v>
      </c>
      <c r="R4768" t="s">
        <v>6142</v>
      </c>
      <c r="S4768">
        <v>683</v>
      </c>
      <c r="T4768" t="s">
        <v>10598</v>
      </c>
      <c r="U4768">
        <v>670</v>
      </c>
      <c r="V4768">
        <v>199</v>
      </c>
      <c r="W4768">
        <v>3967</v>
      </c>
      <c r="X4768">
        <v>0</v>
      </c>
      <c r="Y4768">
        <v>37</v>
      </c>
      <c r="Z4768">
        <v>6</v>
      </c>
      <c r="AA4768">
        <v>2</v>
      </c>
      <c r="AB4768" t="s">
        <v>23212</v>
      </c>
    </row>
    <row r="4769" spans="1:28" x14ac:dyDescent="0.3">
      <c r="A4769" s="4" t="s">
        <v>23215</v>
      </c>
      <c r="B4769" t="s">
        <v>24161</v>
      </c>
      <c r="C4769" t="s">
        <v>68</v>
      </c>
      <c r="D4769" t="s">
        <v>24160</v>
      </c>
      <c r="E4769">
        <v>1925</v>
      </c>
      <c r="F4769">
        <v>151</v>
      </c>
      <c r="G4769" t="s">
        <v>5605</v>
      </c>
      <c r="H4769" t="s">
        <v>23217</v>
      </c>
      <c r="I4769" s="4">
        <v>245000</v>
      </c>
      <c r="J4769" s="4" t="s">
        <v>24161</v>
      </c>
      <c r="K4769">
        <v>8.3000000000000007</v>
      </c>
      <c r="L4769">
        <v>1.33</v>
      </c>
      <c r="M4769" t="s">
        <v>4835</v>
      </c>
      <c r="N4769" t="s">
        <v>16977</v>
      </c>
      <c r="O4769">
        <v>54</v>
      </c>
      <c r="P4769" t="s">
        <v>23214</v>
      </c>
      <c r="Q4769">
        <v>81</v>
      </c>
      <c r="R4769" t="s">
        <v>23213</v>
      </c>
      <c r="S4769">
        <v>12</v>
      </c>
      <c r="T4769" t="s">
        <v>23216</v>
      </c>
      <c r="U4769">
        <v>6</v>
      </c>
      <c r="V4769">
        <v>226</v>
      </c>
      <c r="W4769">
        <v>108</v>
      </c>
      <c r="X4769">
        <v>0</v>
      </c>
      <c r="Y4769">
        <v>4849</v>
      </c>
      <c r="Z4769">
        <v>48</v>
      </c>
      <c r="AA4769">
        <v>45</v>
      </c>
      <c r="AB4769" t="s">
        <v>23218</v>
      </c>
    </row>
    <row r="4770" spans="1:28" x14ac:dyDescent="0.3">
      <c r="A4770" s="4" t="s">
        <v>23221</v>
      </c>
      <c r="B4770" t="s">
        <v>67</v>
      </c>
      <c r="C4770" t="s">
        <v>68</v>
      </c>
      <c r="D4770" t="s">
        <v>58</v>
      </c>
      <c r="E4770">
        <v>2006</v>
      </c>
      <c r="F4770">
        <v>83</v>
      </c>
      <c r="G4770" t="s">
        <v>10</v>
      </c>
      <c r="H4770" t="s">
        <v>23223</v>
      </c>
      <c r="I4770" s="4">
        <v>240000</v>
      </c>
      <c r="J4770" s="4" t="s">
        <v>24161</v>
      </c>
      <c r="K4770">
        <v>6.5</v>
      </c>
      <c r="L4770" t="s">
        <v>24161</v>
      </c>
      <c r="M4770" t="s">
        <v>24161</v>
      </c>
      <c r="N4770" t="s">
        <v>23219</v>
      </c>
      <c r="O4770">
        <v>12</v>
      </c>
      <c r="P4770" t="s">
        <v>14022</v>
      </c>
      <c r="Q4770">
        <v>1000</v>
      </c>
      <c r="R4770" t="s">
        <v>23220</v>
      </c>
      <c r="S4770">
        <v>185</v>
      </c>
      <c r="T4770" t="s">
        <v>23222</v>
      </c>
      <c r="U4770">
        <v>29</v>
      </c>
      <c r="V4770">
        <v>72</v>
      </c>
      <c r="W4770">
        <v>1244</v>
      </c>
      <c r="X4770">
        <v>0</v>
      </c>
      <c r="Y4770">
        <v>110</v>
      </c>
      <c r="Z4770">
        <v>2</v>
      </c>
      <c r="AA4770">
        <v>1</v>
      </c>
      <c r="AB4770" t="s">
        <v>23224</v>
      </c>
    </row>
    <row r="4771" spans="1:28" x14ac:dyDescent="0.3">
      <c r="A4771" s="4" t="s">
        <v>23228</v>
      </c>
      <c r="B4771" t="s">
        <v>67</v>
      </c>
      <c r="C4771" t="s">
        <v>68</v>
      </c>
      <c r="D4771" t="s">
        <v>58</v>
      </c>
      <c r="E4771">
        <v>2013</v>
      </c>
      <c r="F4771">
        <v>108</v>
      </c>
      <c r="G4771" t="s">
        <v>6542</v>
      </c>
      <c r="H4771" t="s">
        <v>24161</v>
      </c>
      <c r="I4771" s="4">
        <v>250000</v>
      </c>
      <c r="J4771" s="4" t="s">
        <v>24161</v>
      </c>
      <c r="K4771">
        <v>7.1</v>
      </c>
      <c r="L4771">
        <v>1.85</v>
      </c>
      <c r="M4771" t="s">
        <v>24161</v>
      </c>
      <c r="N4771" t="s">
        <v>23225</v>
      </c>
      <c r="O4771">
        <v>0</v>
      </c>
      <c r="P4771" t="s">
        <v>23227</v>
      </c>
      <c r="Q4771">
        <v>431</v>
      </c>
      <c r="R4771" t="s">
        <v>23226</v>
      </c>
      <c r="S4771">
        <v>297</v>
      </c>
      <c r="T4771" t="s">
        <v>23229</v>
      </c>
      <c r="U4771">
        <v>142</v>
      </c>
      <c r="V4771">
        <v>231</v>
      </c>
      <c r="W4771">
        <v>1087</v>
      </c>
      <c r="X4771">
        <v>3</v>
      </c>
      <c r="Y4771">
        <v>330</v>
      </c>
      <c r="Z4771">
        <v>17</v>
      </c>
      <c r="AA4771">
        <v>2</v>
      </c>
      <c r="AB4771" t="s">
        <v>23230</v>
      </c>
    </row>
    <row r="4772" spans="1:28" x14ac:dyDescent="0.3">
      <c r="A4772" s="4" t="s">
        <v>23232</v>
      </c>
      <c r="B4772" t="s">
        <v>67</v>
      </c>
      <c r="C4772" t="s">
        <v>86</v>
      </c>
      <c r="D4772" t="s">
        <v>58</v>
      </c>
      <c r="E4772">
        <v>2008</v>
      </c>
      <c r="F4772">
        <v>92</v>
      </c>
      <c r="G4772" t="s">
        <v>8710</v>
      </c>
      <c r="H4772" t="s">
        <v>23234</v>
      </c>
      <c r="I4772" s="4" t="s">
        <v>24161</v>
      </c>
      <c r="J4772" s="4">
        <v>104792</v>
      </c>
      <c r="K4772">
        <v>7.1</v>
      </c>
      <c r="L4772">
        <v>1.85</v>
      </c>
      <c r="M4772" t="s">
        <v>612</v>
      </c>
      <c r="N4772" t="s">
        <v>12813</v>
      </c>
      <c r="O4772">
        <v>0</v>
      </c>
      <c r="P4772" t="s">
        <v>90</v>
      </c>
      <c r="Q4772">
        <v>27000</v>
      </c>
      <c r="R4772" t="s">
        <v>23231</v>
      </c>
      <c r="S4772">
        <v>161</v>
      </c>
      <c r="T4772" t="s">
        <v>23233</v>
      </c>
      <c r="U4772">
        <v>146</v>
      </c>
      <c r="V4772">
        <v>22000</v>
      </c>
      <c r="W4772">
        <v>27507</v>
      </c>
      <c r="X4772">
        <v>0</v>
      </c>
      <c r="Y4772">
        <v>84817</v>
      </c>
      <c r="Z4772">
        <v>225</v>
      </c>
      <c r="AA4772">
        <v>145</v>
      </c>
      <c r="AB4772" t="s">
        <v>23235</v>
      </c>
    </row>
    <row r="4773" spans="1:28" x14ac:dyDescent="0.3">
      <c r="A4773" s="4" t="s">
        <v>23240</v>
      </c>
      <c r="B4773" t="s">
        <v>67</v>
      </c>
      <c r="C4773" t="s">
        <v>68</v>
      </c>
      <c r="D4773" t="s">
        <v>58</v>
      </c>
      <c r="E4773">
        <v>2015</v>
      </c>
      <c r="F4773">
        <v>105</v>
      </c>
      <c r="G4773" t="s">
        <v>23238</v>
      </c>
      <c r="H4773" t="s">
        <v>23242</v>
      </c>
      <c r="I4773" s="4">
        <v>250000</v>
      </c>
      <c r="J4773" s="4" t="s">
        <v>24161</v>
      </c>
      <c r="K4773">
        <v>4</v>
      </c>
      <c r="L4773" t="s">
        <v>24161</v>
      </c>
      <c r="M4773" t="s">
        <v>24161</v>
      </c>
      <c r="N4773" t="s">
        <v>23236</v>
      </c>
      <c r="O4773">
        <v>7</v>
      </c>
      <c r="P4773" t="s">
        <v>23239</v>
      </c>
      <c r="Q4773">
        <v>814</v>
      </c>
      <c r="R4773" t="s">
        <v>23237</v>
      </c>
      <c r="S4773">
        <v>755</v>
      </c>
      <c r="T4773" t="s">
        <v>23241</v>
      </c>
      <c r="U4773">
        <v>494</v>
      </c>
      <c r="V4773">
        <v>244</v>
      </c>
      <c r="W4773">
        <v>2970</v>
      </c>
      <c r="X4773">
        <v>0</v>
      </c>
      <c r="Y4773">
        <v>146</v>
      </c>
      <c r="Z4773">
        <v>5</v>
      </c>
      <c r="AA4773">
        <v>4</v>
      </c>
      <c r="AB4773" t="s">
        <v>23243</v>
      </c>
    </row>
    <row r="4774" spans="1:28" x14ac:dyDescent="0.3">
      <c r="A4774" s="4" t="s">
        <v>23247</v>
      </c>
      <c r="B4774" t="s">
        <v>67</v>
      </c>
      <c r="C4774" t="s">
        <v>68</v>
      </c>
      <c r="D4774" t="s">
        <v>58</v>
      </c>
      <c r="E4774">
        <v>2012</v>
      </c>
      <c r="F4774">
        <v>86</v>
      </c>
      <c r="G4774" t="s">
        <v>18</v>
      </c>
      <c r="H4774" t="s">
        <v>23249</v>
      </c>
      <c r="I4774" s="4">
        <v>225000</v>
      </c>
      <c r="J4774" s="4">
        <v>111300</v>
      </c>
      <c r="K4774">
        <v>7.5</v>
      </c>
      <c r="L4774">
        <v>2.35</v>
      </c>
      <c r="M4774" t="s">
        <v>4835</v>
      </c>
      <c r="N4774" t="s">
        <v>23244</v>
      </c>
      <c r="O4774">
        <v>15</v>
      </c>
      <c r="P4774" t="s">
        <v>23246</v>
      </c>
      <c r="Q4774">
        <v>2</v>
      </c>
      <c r="R4774" t="s">
        <v>23245</v>
      </c>
      <c r="S4774">
        <v>0</v>
      </c>
      <c r="T4774" t="s">
        <v>23248</v>
      </c>
      <c r="U4774">
        <v>0</v>
      </c>
      <c r="V4774">
        <v>801</v>
      </c>
      <c r="W4774">
        <v>2</v>
      </c>
      <c r="X4774">
        <v>0</v>
      </c>
      <c r="Y4774">
        <v>575</v>
      </c>
      <c r="Z4774">
        <v>22</v>
      </c>
      <c r="AA4774">
        <v>6</v>
      </c>
      <c r="AB4774" t="s">
        <v>23250</v>
      </c>
    </row>
    <row r="4775" spans="1:28" x14ac:dyDescent="0.3">
      <c r="A4775" s="4" t="s">
        <v>23252</v>
      </c>
      <c r="B4775" t="s">
        <v>67</v>
      </c>
      <c r="C4775" t="s">
        <v>68</v>
      </c>
      <c r="D4775" t="s">
        <v>58</v>
      </c>
      <c r="E4775">
        <v>2000</v>
      </c>
      <c r="F4775">
        <v>106</v>
      </c>
      <c r="G4775" t="s">
        <v>19</v>
      </c>
      <c r="H4775" t="s">
        <v>23254</v>
      </c>
      <c r="I4775" s="4">
        <v>225000</v>
      </c>
      <c r="J4775" s="4">
        <v>1027119</v>
      </c>
      <c r="K4775">
        <v>7</v>
      </c>
      <c r="L4775">
        <v>1.85</v>
      </c>
      <c r="M4775" t="s">
        <v>612</v>
      </c>
      <c r="N4775" t="s">
        <v>23251</v>
      </c>
      <c r="O4775">
        <v>0</v>
      </c>
      <c r="P4775" t="s">
        <v>13052</v>
      </c>
      <c r="Q4775">
        <v>254</v>
      </c>
      <c r="R4775" t="s">
        <v>3966</v>
      </c>
      <c r="S4775">
        <v>147</v>
      </c>
      <c r="T4775" t="s">
        <v>23253</v>
      </c>
      <c r="U4775">
        <v>131</v>
      </c>
      <c r="V4775">
        <v>72</v>
      </c>
      <c r="W4775">
        <v>964</v>
      </c>
      <c r="X4775">
        <v>1</v>
      </c>
      <c r="Y4775">
        <v>2742</v>
      </c>
      <c r="Z4775">
        <v>38</v>
      </c>
      <c r="AA4775">
        <v>73</v>
      </c>
      <c r="AB4775" t="s">
        <v>23255</v>
      </c>
    </row>
    <row r="4776" spans="1:28" x14ac:dyDescent="0.3">
      <c r="A4776" s="4" t="s">
        <v>23259</v>
      </c>
      <c r="B4776" t="s">
        <v>67</v>
      </c>
      <c r="C4776" t="s">
        <v>68</v>
      </c>
      <c r="D4776" t="s">
        <v>58</v>
      </c>
      <c r="E4776">
        <v>1969</v>
      </c>
      <c r="F4776">
        <v>93</v>
      </c>
      <c r="G4776" t="s">
        <v>2545</v>
      </c>
      <c r="H4776" t="s">
        <v>23261</v>
      </c>
      <c r="I4776" s="4">
        <v>100000</v>
      </c>
      <c r="J4776" s="4" t="s">
        <v>24161</v>
      </c>
      <c r="K4776">
        <v>4</v>
      </c>
      <c r="L4776">
        <v>1.37</v>
      </c>
      <c r="M4776" t="s">
        <v>7328</v>
      </c>
      <c r="N4776" t="s">
        <v>23256</v>
      </c>
      <c r="O4776">
        <v>0</v>
      </c>
      <c r="P4776" t="s">
        <v>23258</v>
      </c>
      <c r="Q4776">
        <v>12</v>
      </c>
      <c r="R4776" t="s">
        <v>23257</v>
      </c>
      <c r="S4776">
        <v>12</v>
      </c>
      <c r="T4776" t="s">
        <v>23260</v>
      </c>
      <c r="U4776">
        <v>0</v>
      </c>
      <c r="V4776">
        <v>17</v>
      </c>
      <c r="W4776">
        <v>24</v>
      </c>
      <c r="X4776">
        <v>0</v>
      </c>
      <c r="Y4776">
        <v>161</v>
      </c>
      <c r="Z4776">
        <v>21</v>
      </c>
      <c r="AA4776">
        <v>5</v>
      </c>
      <c r="AB4776" t="s">
        <v>23262</v>
      </c>
    </row>
    <row r="4777" spans="1:28" x14ac:dyDescent="0.3">
      <c r="A4777" s="4" t="s">
        <v>23267</v>
      </c>
      <c r="B4777" t="s">
        <v>67</v>
      </c>
      <c r="C4777" t="s">
        <v>68</v>
      </c>
      <c r="D4777" t="s">
        <v>24160</v>
      </c>
      <c r="E4777">
        <v>1953</v>
      </c>
      <c r="F4777">
        <v>80</v>
      </c>
      <c r="G4777" t="s">
        <v>23265</v>
      </c>
      <c r="H4777" t="s">
        <v>23269</v>
      </c>
      <c r="I4777" s="4">
        <v>210000</v>
      </c>
      <c r="J4777" s="4">
        <v>5000000</v>
      </c>
      <c r="K4777">
        <v>6.7</v>
      </c>
      <c r="L4777">
        <v>1.37</v>
      </c>
      <c r="M4777" t="s">
        <v>6035</v>
      </c>
      <c r="N4777" t="s">
        <v>23263</v>
      </c>
      <c r="O4777">
        <v>7</v>
      </c>
      <c r="P4777" t="s">
        <v>23266</v>
      </c>
      <c r="Q4777">
        <v>57</v>
      </c>
      <c r="R4777" t="s">
        <v>23264</v>
      </c>
      <c r="S4777">
        <v>40</v>
      </c>
      <c r="T4777" t="s">
        <v>23268</v>
      </c>
      <c r="U4777">
        <v>21</v>
      </c>
      <c r="V4777">
        <v>465</v>
      </c>
      <c r="W4777">
        <v>205</v>
      </c>
      <c r="X4777">
        <v>0</v>
      </c>
      <c r="Y4777">
        <v>4812</v>
      </c>
      <c r="Z4777">
        <v>67</v>
      </c>
      <c r="AA4777">
        <v>88</v>
      </c>
      <c r="AB4777" t="s">
        <v>23270</v>
      </c>
    </row>
    <row r="4778" spans="1:28" x14ac:dyDescent="0.3">
      <c r="A4778" s="4" t="s">
        <v>23272</v>
      </c>
      <c r="B4778" t="s">
        <v>67</v>
      </c>
      <c r="C4778" t="s">
        <v>397</v>
      </c>
      <c r="D4778" t="s">
        <v>58</v>
      </c>
      <c r="E4778">
        <v>1979</v>
      </c>
      <c r="F4778">
        <v>93</v>
      </c>
      <c r="G4778" t="s">
        <v>254</v>
      </c>
      <c r="H4778" t="s">
        <v>23274</v>
      </c>
      <c r="I4778" s="4">
        <v>200000</v>
      </c>
      <c r="J4778" s="4" t="s">
        <v>24161</v>
      </c>
      <c r="K4778">
        <v>7</v>
      </c>
      <c r="L4778">
        <v>2.35</v>
      </c>
      <c r="M4778" t="s">
        <v>612</v>
      </c>
      <c r="N4778" t="s">
        <v>871</v>
      </c>
      <c r="O4778">
        <v>750</v>
      </c>
      <c r="P4778" t="s">
        <v>23271</v>
      </c>
      <c r="Q4778">
        <v>728</v>
      </c>
      <c r="R4778" t="s">
        <v>394</v>
      </c>
      <c r="S4778">
        <v>76</v>
      </c>
      <c r="T4778" t="s">
        <v>23273</v>
      </c>
      <c r="U4778">
        <v>28</v>
      </c>
      <c r="V4778">
        <v>10000</v>
      </c>
      <c r="W4778">
        <v>928</v>
      </c>
      <c r="X4778">
        <v>0</v>
      </c>
      <c r="Y4778">
        <v>152232</v>
      </c>
      <c r="Z4778">
        <v>208</v>
      </c>
      <c r="AA4778">
        <v>303</v>
      </c>
      <c r="AB4778" t="s">
        <v>23275</v>
      </c>
    </row>
    <row r="4779" spans="1:28" x14ac:dyDescent="0.3">
      <c r="A4779" s="4" t="s">
        <v>23277</v>
      </c>
      <c r="B4779" t="s">
        <v>67</v>
      </c>
      <c r="C4779" t="s">
        <v>68</v>
      </c>
      <c r="D4779" t="s">
        <v>58</v>
      </c>
      <c r="E4779">
        <v>1996</v>
      </c>
      <c r="F4779">
        <v>96</v>
      </c>
      <c r="G4779" t="s">
        <v>2545</v>
      </c>
      <c r="H4779" t="s">
        <v>23279</v>
      </c>
      <c r="I4779" s="4">
        <v>200000</v>
      </c>
      <c r="J4779" s="4">
        <v>4505922</v>
      </c>
      <c r="K4779">
        <v>7.4</v>
      </c>
      <c r="L4779">
        <v>1.85</v>
      </c>
      <c r="M4779" t="s">
        <v>612</v>
      </c>
      <c r="N4779" t="s">
        <v>548</v>
      </c>
      <c r="O4779">
        <v>218</v>
      </c>
      <c r="P4779" t="s">
        <v>277</v>
      </c>
      <c r="Q4779">
        <v>4000</v>
      </c>
      <c r="R4779" t="s">
        <v>23276</v>
      </c>
      <c r="S4779">
        <v>135</v>
      </c>
      <c r="T4779" t="s">
        <v>23278</v>
      </c>
      <c r="U4779">
        <v>31</v>
      </c>
      <c r="V4779">
        <v>0</v>
      </c>
      <c r="W4779">
        <v>4230</v>
      </c>
      <c r="X4779">
        <v>0</v>
      </c>
      <c r="Y4779">
        <v>63951</v>
      </c>
      <c r="Z4779">
        <v>77</v>
      </c>
      <c r="AA4779">
        <v>252</v>
      </c>
      <c r="AB4779" t="s">
        <v>23280</v>
      </c>
    </row>
    <row r="4780" spans="1:28" x14ac:dyDescent="0.3">
      <c r="A4780" s="4" t="s">
        <v>23282</v>
      </c>
      <c r="B4780" t="s">
        <v>9778</v>
      </c>
      <c r="C4780" t="s">
        <v>7085</v>
      </c>
      <c r="D4780" t="s">
        <v>58</v>
      </c>
      <c r="E4780">
        <v>1964</v>
      </c>
      <c r="F4780">
        <v>99</v>
      </c>
      <c r="G4780" t="s">
        <v>10070</v>
      </c>
      <c r="H4780" t="s">
        <v>23284</v>
      </c>
      <c r="I4780" s="4">
        <v>200000</v>
      </c>
      <c r="J4780" s="4">
        <v>3500000</v>
      </c>
      <c r="K4780">
        <v>8</v>
      </c>
      <c r="L4780">
        <v>2.35</v>
      </c>
      <c r="M4780" t="s">
        <v>612</v>
      </c>
      <c r="N4780" t="s">
        <v>8650</v>
      </c>
      <c r="O4780">
        <v>0</v>
      </c>
      <c r="P4780" t="s">
        <v>3705</v>
      </c>
      <c r="Q4780">
        <v>16000</v>
      </c>
      <c r="R4780" t="s">
        <v>23281</v>
      </c>
      <c r="S4780">
        <v>360</v>
      </c>
      <c r="T4780" t="s">
        <v>23283</v>
      </c>
      <c r="U4780">
        <v>93</v>
      </c>
      <c r="V4780">
        <v>0</v>
      </c>
      <c r="W4780">
        <v>16534</v>
      </c>
      <c r="X4780">
        <v>1</v>
      </c>
      <c r="Y4780">
        <v>147566</v>
      </c>
      <c r="Z4780">
        <v>122</v>
      </c>
      <c r="AA4780">
        <v>235</v>
      </c>
      <c r="AB4780" t="s">
        <v>23285</v>
      </c>
    </row>
    <row r="4781" spans="1:28" x14ac:dyDescent="0.3">
      <c r="A4781" s="4" t="s">
        <v>23290</v>
      </c>
      <c r="B4781" t="s">
        <v>67</v>
      </c>
      <c r="C4781" t="s">
        <v>68</v>
      </c>
      <c r="D4781" t="s">
        <v>24160</v>
      </c>
      <c r="E4781">
        <v>1933</v>
      </c>
      <c r="F4781">
        <v>66</v>
      </c>
      <c r="G4781" t="s">
        <v>23288</v>
      </c>
      <c r="H4781" t="s">
        <v>23292</v>
      </c>
      <c r="I4781" s="4">
        <v>200000</v>
      </c>
      <c r="J4781" s="4" t="s">
        <v>24161</v>
      </c>
      <c r="K4781">
        <v>6.5</v>
      </c>
      <c r="L4781">
        <v>1.37</v>
      </c>
      <c r="M4781" t="s">
        <v>6035</v>
      </c>
      <c r="N4781" t="s">
        <v>23286</v>
      </c>
      <c r="O4781">
        <v>16</v>
      </c>
      <c r="P4781" t="s">
        <v>23289</v>
      </c>
      <c r="Q4781">
        <v>418</v>
      </c>
      <c r="R4781" t="s">
        <v>23287</v>
      </c>
      <c r="S4781">
        <v>85</v>
      </c>
      <c r="T4781" t="s">
        <v>23291</v>
      </c>
      <c r="U4781">
        <v>28</v>
      </c>
      <c r="V4781">
        <v>328</v>
      </c>
      <c r="W4781">
        <v>583</v>
      </c>
      <c r="X4781">
        <v>1</v>
      </c>
      <c r="Y4781">
        <v>4152</v>
      </c>
      <c r="Z4781">
        <v>35</v>
      </c>
      <c r="AA4781">
        <v>59</v>
      </c>
      <c r="AB4781" t="s">
        <v>23293</v>
      </c>
    </row>
    <row r="4782" spans="1:28" x14ac:dyDescent="0.3">
      <c r="A4782" s="4" t="s">
        <v>23297</v>
      </c>
      <c r="B4782" t="s">
        <v>67</v>
      </c>
      <c r="C4782" t="s">
        <v>68</v>
      </c>
      <c r="D4782" t="s">
        <v>58</v>
      </c>
      <c r="E4782">
        <v>2004</v>
      </c>
      <c r="F4782">
        <v>85</v>
      </c>
      <c r="G4782" t="s">
        <v>18</v>
      </c>
      <c r="H4782" t="s">
        <v>24161</v>
      </c>
      <c r="I4782" s="4">
        <v>200000</v>
      </c>
      <c r="J4782" s="4">
        <v>381225</v>
      </c>
      <c r="K4782">
        <v>7.2</v>
      </c>
      <c r="L4782">
        <v>1.78</v>
      </c>
      <c r="M4782" t="s">
        <v>5613</v>
      </c>
      <c r="N4782" t="s">
        <v>23294</v>
      </c>
      <c r="O4782">
        <v>0</v>
      </c>
      <c r="P4782" t="s">
        <v>23296</v>
      </c>
      <c r="Q4782">
        <v>66</v>
      </c>
      <c r="R4782" t="s">
        <v>23295</v>
      </c>
      <c r="S4782">
        <v>0</v>
      </c>
      <c r="T4782" t="s">
        <v>23298</v>
      </c>
      <c r="U4782">
        <v>0</v>
      </c>
      <c r="V4782">
        <v>30</v>
      </c>
      <c r="W4782">
        <v>66</v>
      </c>
      <c r="X4782">
        <v>0</v>
      </c>
      <c r="Y4782">
        <v>131</v>
      </c>
      <c r="Z4782">
        <v>15</v>
      </c>
      <c r="AA4782">
        <v>13</v>
      </c>
      <c r="AB4782" t="s">
        <v>23299</v>
      </c>
    </row>
    <row r="4783" spans="1:28" x14ac:dyDescent="0.3">
      <c r="A4783" s="4" t="s">
        <v>23303</v>
      </c>
      <c r="B4783" t="s">
        <v>67</v>
      </c>
      <c r="C4783" t="s">
        <v>68</v>
      </c>
      <c r="D4783" t="s">
        <v>58</v>
      </c>
      <c r="E4783">
        <v>2010</v>
      </c>
      <c r="F4783">
        <v>101</v>
      </c>
      <c r="G4783" t="s">
        <v>19</v>
      </c>
      <c r="H4783" t="s">
        <v>23305</v>
      </c>
      <c r="I4783" s="4">
        <v>200000</v>
      </c>
      <c r="J4783" s="4">
        <v>2428241</v>
      </c>
      <c r="K4783">
        <v>6.4</v>
      </c>
      <c r="L4783" t="s">
        <v>24161</v>
      </c>
      <c r="M4783" t="s">
        <v>69</v>
      </c>
      <c r="N4783" t="s">
        <v>23300</v>
      </c>
      <c r="O4783">
        <v>0</v>
      </c>
      <c r="P4783" t="s">
        <v>23302</v>
      </c>
      <c r="Q4783">
        <v>77000</v>
      </c>
      <c r="R4783" t="s">
        <v>23301</v>
      </c>
      <c r="S4783">
        <v>21</v>
      </c>
      <c r="T4783" t="s">
        <v>23304</v>
      </c>
      <c r="U4783">
        <v>16</v>
      </c>
      <c r="V4783">
        <v>0</v>
      </c>
      <c r="W4783">
        <v>77046</v>
      </c>
      <c r="X4783">
        <v>7</v>
      </c>
      <c r="Y4783">
        <v>2099</v>
      </c>
      <c r="Z4783">
        <v>25</v>
      </c>
      <c r="AA4783">
        <v>26</v>
      </c>
      <c r="AB4783" t="s">
        <v>23306</v>
      </c>
    </row>
    <row r="4784" spans="1:28" x14ac:dyDescent="0.3">
      <c r="A4784" s="4" t="s">
        <v>23307</v>
      </c>
      <c r="B4784" t="s">
        <v>67</v>
      </c>
      <c r="C4784" t="s">
        <v>68</v>
      </c>
      <c r="D4784" t="s">
        <v>58</v>
      </c>
      <c r="E4784">
        <v>2012</v>
      </c>
      <c r="F4784">
        <v>97</v>
      </c>
      <c r="G4784" t="s">
        <v>19</v>
      </c>
      <c r="H4784" t="s">
        <v>24161</v>
      </c>
      <c r="I4784" s="4">
        <v>200000</v>
      </c>
      <c r="J4784" s="4">
        <v>78030</v>
      </c>
      <c r="K4784">
        <v>6.5</v>
      </c>
      <c r="L4784">
        <v>2.35</v>
      </c>
      <c r="M4784" t="s">
        <v>612</v>
      </c>
      <c r="N4784" t="s">
        <v>10743</v>
      </c>
      <c r="O4784">
        <v>151</v>
      </c>
      <c r="P4784" t="s">
        <v>5950</v>
      </c>
      <c r="Q4784">
        <v>1000</v>
      </c>
      <c r="R4784" t="s">
        <v>2057</v>
      </c>
      <c r="S4784">
        <v>1000</v>
      </c>
      <c r="T4784" t="s">
        <v>23308</v>
      </c>
      <c r="U4784">
        <v>305</v>
      </c>
      <c r="V4784">
        <v>569</v>
      </c>
      <c r="W4784">
        <v>3021</v>
      </c>
      <c r="X4784">
        <v>2</v>
      </c>
      <c r="Y4784">
        <v>1034</v>
      </c>
      <c r="Z4784">
        <v>37</v>
      </c>
      <c r="AA4784">
        <v>10</v>
      </c>
      <c r="AB4784" t="s">
        <v>23309</v>
      </c>
    </row>
    <row r="4785" spans="1:28" x14ac:dyDescent="0.3">
      <c r="A4785" s="4" t="s">
        <v>23312</v>
      </c>
      <c r="B4785" t="s">
        <v>8719</v>
      </c>
      <c r="C4785" t="s">
        <v>793</v>
      </c>
      <c r="D4785" t="s">
        <v>58</v>
      </c>
      <c r="E4785">
        <v>2010</v>
      </c>
      <c r="F4785">
        <v>119</v>
      </c>
      <c r="G4785" t="s">
        <v>1437</v>
      </c>
      <c r="H4785" t="s">
        <v>23314</v>
      </c>
      <c r="I4785" s="4" t="s">
        <v>24161</v>
      </c>
      <c r="J4785" s="4">
        <v>59774</v>
      </c>
      <c r="K4785">
        <v>6.8</v>
      </c>
      <c r="L4785">
        <v>2.35</v>
      </c>
      <c r="M4785" t="s">
        <v>5613</v>
      </c>
      <c r="N4785" t="s">
        <v>1866</v>
      </c>
      <c r="O4785">
        <v>670</v>
      </c>
      <c r="P4785" t="s">
        <v>23311</v>
      </c>
      <c r="Q4785">
        <v>24</v>
      </c>
      <c r="R4785" t="s">
        <v>23310</v>
      </c>
      <c r="S4785">
        <v>20</v>
      </c>
      <c r="T4785" t="s">
        <v>23313</v>
      </c>
      <c r="U4785">
        <v>9</v>
      </c>
      <c r="V4785">
        <v>2000</v>
      </c>
      <c r="W4785">
        <v>69</v>
      </c>
      <c r="X4785">
        <v>0</v>
      </c>
      <c r="Y4785">
        <v>4212</v>
      </c>
      <c r="Z4785">
        <v>76</v>
      </c>
      <c r="AA4785">
        <v>18</v>
      </c>
      <c r="AB4785" t="s">
        <v>23315</v>
      </c>
    </row>
    <row r="4786" spans="1:28" x14ac:dyDescent="0.3">
      <c r="A4786" s="4" t="s">
        <v>23319</v>
      </c>
      <c r="B4786" t="s">
        <v>67</v>
      </c>
      <c r="C4786" t="s">
        <v>68</v>
      </c>
      <c r="D4786" t="s">
        <v>58</v>
      </c>
      <c r="E4786">
        <v>2002</v>
      </c>
      <c r="F4786">
        <v>103</v>
      </c>
      <c r="G4786" t="s">
        <v>6197</v>
      </c>
      <c r="H4786" t="s">
        <v>23321</v>
      </c>
      <c r="I4786" s="4">
        <v>200000</v>
      </c>
      <c r="J4786" s="4">
        <v>174682</v>
      </c>
      <c r="K4786">
        <v>6.9</v>
      </c>
      <c r="L4786" t="s">
        <v>24161</v>
      </c>
      <c r="M4786" t="s">
        <v>24161</v>
      </c>
      <c r="N4786" t="s">
        <v>23316</v>
      </c>
      <c r="O4786">
        <v>18</v>
      </c>
      <c r="P4786" t="s">
        <v>23318</v>
      </c>
      <c r="Q4786">
        <v>96</v>
      </c>
      <c r="R4786" t="s">
        <v>23317</v>
      </c>
      <c r="S4786">
        <v>90</v>
      </c>
      <c r="T4786" t="s">
        <v>23320</v>
      </c>
      <c r="U4786">
        <v>61</v>
      </c>
      <c r="V4786">
        <v>96</v>
      </c>
      <c r="W4786">
        <v>314</v>
      </c>
      <c r="X4786">
        <v>0</v>
      </c>
      <c r="Y4786">
        <v>460</v>
      </c>
      <c r="Z4786">
        <v>12</v>
      </c>
      <c r="AA4786">
        <v>14</v>
      </c>
      <c r="AB4786" t="s">
        <v>23322</v>
      </c>
    </row>
    <row r="4787" spans="1:28" x14ac:dyDescent="0.3">
      <c r="A4787" s="4" t="s">
        <v>23326</v>
      </c>
      <c r="B4787" t="s">
        <v>67</v>
      </c>
      <c r="C4787" t="s">
        <v>68</v>
      </c>
      <c r="D4787" t="s">
        <v>58</v>
      </c>
      <c r="E4787">
        <v>2008</v>
      </c>
      <c r="F4787">
        <v>86</v>
      </c>
      <c r="G4787" t="s">
        <v>22293</v>
      </c>
      <c r="H4787" t="s">
        <v>23328</v>
      </c>
      <c r="I4787" s="4">
        <v>200000</v>
      </c>
      <c r="J4787" s="4">
        <v>215185</v>
      </c>
      <c r="K4787">
        <v>7.5</v>
      </c>
      <c r="L4787" t="s">
        <v>24161</v>
      </c>
      <c r="M4787" t="s">
        <v>69</v>
      </c>
      <c r="N4787" t="s">
        <v>23323</v>
      </c>
      <c r="O4787">
        <v>0</v>
      </c>
      <c r="P4787" t="s">
        <v>23325</v>
      </c>
      <c r="Q4787">
        <v>178</v>
      </c>
      <c r="R4787" t="s">
        <v>23324</v>
      </c>
      <c r="S4787">
        <v>58</v>
      </c>
      <c r="T4787" t="s">
        <v>23327</v>
      </c>
      <c r="U4787">
        <v>15</v>
      </c>
      <c r="V4787">
        <v>26</v>
      </c>
      <c r="W4787">
        <v>279</v>
      </c>
      <c r="X4787">
        <v>3</v>
      </c>
      <c r="Y4787">
        <v>48</v>
      </c>
      <c r="Z4787">
        <v>7</v>
      </c>
      <c r="AA4787">
        <v>2</v>
      </c>
      <c r="AB4787" t="s">
        <v>23329</v>
      </c>
    </row>
    <row r="4788" spans="1:28" x14ac:dyDescent="0.3">
      <c r="A4788" s="4" t="s">
        <v>23331</v>
      </c>
      <c r="B4788" t="s">
        <v>67</v>
      </c>
      <c r="C4788" t="s">
        <v>68</v>
      </c>
      <c r="D4788" t="s">
        <v>58</v>
      </c>
      <c r="E4788">
        <v>2003</v>
      </c>
      <c r="F4788">
        <v>90</v>
      </c>
      <c r="G4788" t="s">
        <v>4838</v>
      </c>
      <c r="H4788" t="s">
        <v>23333</v>
      </c>
      <c r="I4788" s="4">
        <v>200000</v>
      </c>
      <c r="J4788" s="4" t="s">
        <v>24161</v>
      </c>
      <c r="K4788">
        <v>5.0999999999999996</v>
      </c>
      <c r="L4788">
        <v>1.33</v>
      </c>
      <c r="M4788" t="s">
        <v>612</v>
      </c>
      <c r="N4788" t="s">
        <v>23330</v>
      </c>
      <c r="O4788">
        <v>25</v>
      </c>
      <c r="P4788" t="s">
        <v>22813</v>
      </c>
      <c r="Q4788">
        <v>169</v>
      </c>
      <c r="R4788" t="s">
        <v>23330</v>
      </c>
      <c r="S4788">
        <v>25</v>
      </c>
      <c r="T4788" t="s">
        <v>23332</v>
      </c>
      <c r="U4788">
        <v>10</v>
      </c>
      <c r="V4788">
        <v>198</v>
      </c>
      <c r="W4788">
        <v>206</v>
      </c>
      <c r="X4788">
        <v>0</v>
      </c>
      <c r="Y4788">
        <v>2413</v>
      </c>
      <c r="Z4788">
        <v>60</v>
      </c>
      <c r="AA4788">
        <v>112</v>
      </c>
      <c r="AB4788" t="s">
        <v>23334</v>
      </c>
    </row>
    <row r="4789" spans="1:28" x14ac:dyDescent="0.3">
      <c r="A4789" s="4" t="s">
        <v>23336</v>
      </c>
      <c r="B4789" t="s">
        <v>67</v>
      </c>
      <c r="C4789" t="s">
        <v>68</v>
      </c>
      <c r="D4789" t="s">
        <v>58</v>
      </c>
      <c r="E4789">
        <v>2015</v>
      </c>
      <c r="F4789">
        <v>95</v>
      </c>
      <c r="G4789" t="s">
        <v>2545</v>
      </c>
      <c r="H4789" t="s">
        <v>23338</v>
      </c>
      <c r="I4789" s="4">
        <v>250000</v>
      </c>
      <c r="J4789" s="4" t="s">
        <v>24161</v>
      </c>
      <c r="K4789">
        <v>6.2</v>
      </c>
      <c r="L4789" t="s">
        <v>24161</v>
      </c>
      <c r="M4789" t="s">
        <v>24161</v>
      </c>
      <c r="N4789" t="s">
        <v>12504</v>
      </c>
      <c r="O4789">
        <v>89</v>
      </c>
      <c r="P4789" t="s">
        <v>23335</v>
      </c>
      <c r="Q4789">
        <v>471</v>
      </c>
      <c r="R4789" t="s">
        <v>12504</v>
      </c>
      <c r="S4789">
        <v>89</v>
      </c>
      <c r="T4789" t="s">
        <v>23337</v>
      </c>
      <c r="U4789">
        <v>45</v>
      </c>
      <c r="V4789">
        <v>47</v>
      </c>
      <c r="W4789">
        <v>705</v>
      </c>
      <c r="X4789">
        <v>0</v>
      </c>
      <c r="Y4789">
        <v>81</v>
      </c>
      <c r="Z4789">
        <v>4</v>
      </c>
      <c r="AA4789">
        <v>1</v>
      </c>
      <c r="AB4789" t="s">
        <v>23339</v>
      </c>
    </row>
    <row r="4790" spans="1:28" x14ac:dyDescent="0.3">
      <c r="A4790" s="4" t="s">
        <v>23342</v>
      </c>
      <c r="B4790" t="s">
        <v>67</v>
      </c>
      <c r="C4790" t="s">
        <v>68</v>
      </c>
      <c r="D4790" t="s">
        <v>58</v>
      </c>
      <c r="E4790">
        <v>2010</v>
      </c>
      <c r="F4790">
        <v>94</v>
      </c>
      <c r="G4790" t="s">
        <v>4341</v>
      </c>
      <c r="H4790" t="s">
        <v>23344</v>
      </c>
      <c r="I4790" s="4">
        <v>13000000</v>
      </c>
      <c r="J4790" s="4" t="s">
        <v>24161</v>
      </c>
      <c r="K4790">
        <v>3.9</v>
      </c>
      <c r="L4790">
        <v>2.35</v>
      </c>
      <c r="M4790" t="s">
        <v>69</v>
      </c>
      <c r="N4790" t="s">
        <v>10909</v>
      </c>
      <c r="O4790">
        <v>2</v>
      </c>
      <c r="P4790" t="s">
        <v>23341</v>
      </c>
      <c r="Q4790">
        <v>259</v>
      </c>
      <c r="R4790" t="s">
        <v>23340</v>
      </c>
      <c r="S4790">
        <v>165</v>
      </c>
      <c r="T4790" t="s">
        <v>23343</v>
      </c>
      <c r="U4790">
        <v>156</v>
      </c>
      <c r="V4790">
        <v>0</v>
      </c>
      <c r="W4790">
        <v>711</v>
      </c>
      <c r="X4790">
        <v>0</v>
      </c>
      <c r="Y4790">
        <v>1328</v>
      </c>
      <c r="Z4790">
        <v>42</v>
      </c>
      <c r="AA4790">
        <v>22</v>
      </c>
      <c r="AB4790" t="s">
        <v>23345</v>
      </c>
    </row>
    <row r="4791" spans="1:28" x14ac:dyDescent="0.3">
      <c r="A4791" s="4" t="s">
        <v>23346</v>
      </c>
      <c r="B4791" t="s">
        <v>67</v>
      </c>
      <c r="C4791" t="s">
        <v>68</v>
      </c>
      <c r="D4791" t="s">
        <v>58</v>
      </c>
      <c r="E4791">
        <v>2008</v>
      </c>
      <c r="F4791">
        <v>84</v>
      </c>
      <c r="G4791" t="s">
        <v>15414</v>
      </c>
      <c r="H4791" t="s">
        <v>23348</v>
      </c>
      <c r="I4791" s="4" t="s">
        <v>24161</v>
      </c>
      <c r="J4791" s="4">
        <v>140016</v>
      </c>
      <c r="K4791">
        <v>6</v>
      </c>
      <c r="L4791">
        <v>1.85</v>
      </c>
      <c r="M4791" t="s">
        <v>612</v>
      </c>
      <c r="N4791" t="s">
        <v>15122</v>
      </c>
      <c r="O4791">
        <v>157</v>
      </c>
      <c r="P4791" t="s">
        <v>9463</v>
      </c>
      <c r="Q4791">
        <v>962</v>
      </c>
      <c r="R4791" t="s">
        <v>22691</v>
      </c>
      <c r="S4791">
        <v>873</v>
      </c>
      <c r="T4791" t="s">
        <v>23347</v>
      </c>
      <c r="U4791">
        <v>98</v>
      </c>
      <c r="V4791">
        <v>443</v>
      </c>
      <c r="W4791">
        <v>2016</v>
      </c>
      <c r="X4791">
        <v>0</v>
      </c>
      <c r="Y4791">
        <v>3507</v>
      </c>
      <c r="Z4791">
        <v>93</v>
      </c>
      <c r="AA4791">
        <v>40</v>
      </c>
      <c r="AB4791" t="s">
        <v>23349</v>
      </c>
    </row>
    <row r="4792" spans="1:28" x14ac:dyDescent="0.3">
      <c r="A4792" s="4" t="s">
        <v>23354</v>
      </c>
      <c r="B4792" t="s">
        <v>67</v>
      </c>
      <c r="C4792" t="s">
        <v>68</v>
      </c>
      <c r="D4792" t="s">
        <v>58</v>
      </c>
      <c r="E4792">
        <v>2014</v>
      </c>
      <c r="F4792">
        <v>89</v>
      </c>
      <c r="G4792" t="s">
        <v>23352</v>
      </c>
      <c r="H4792" t="s">
        <v>24161</v>
      </c>
      <c r="I4792" s="4" t="s">
        <v>24161</v>
      </c>
      <c r="J4792" s="4" t="s">
        <v>24161</v>
      </c>
      <c r="K4792">
        <v>6.8</v>
      </c>
      <c r="L4792" t="s">
        <v>24161</v>
      </c>
      <c r="M4792" t="s">
        <v>24161</v>
      </c>
      <c r="N4792" t="s">
        <v>23350</v>
      </c>
      <c r="O4792">
        <v>0</v>
      </c>
      <c r="P4792" t="s">
        <v>23353</v>
      </c>
      <c r="Q4792">
        <v>138</v>
      </c>
      <c r="R4792" t="s">
        <v>23351</v>
      </c>
      <c r="S4792">
        <v>18</v>
      </c>
      <c r="T4792" t="s">
        <v>23355</v>
      </c>
      <c r="U4792">
        <v>15</v>
      </c>
      <c r="V4792">
        <v>267</v>
      </c>
      <c r="W4792">
        <v>192</v>
      </c>
      <c r="X4792">
        <v>0</v>
      </c>
      <c r="Y4792">
        <v>78</v>
      </c>
      <c r="Z4792">
        <v>1</v>
      </c>
      <c r="AA4792">
        <v>1</v>
      </c>
      <c r="AB4792" t="s">
        <v>23356</v>
      </c>
    </row>
    <row r="4793" spans="1:28" x14ac:dyDescent="0.3">
      <c r="A4793" s="4" t="s">
        <v>23360</v>
      </c>
      <c r="B4793" t="s">
        <v>1486</v>
      </c>
      <c r="C4793" t="s">
        <v>1487</v>
      </c>
      <c r="D4793" t="s">
        <v>58</v>
      </c>
      <c r="E4793">
        <v>2004</v>
      </c>
      <c r="F4793">
        <v>59</v>
      </c>
      <c r="G4793" t="s">
        <v>18</v>
      </c>
      <c r="H4793" t="s">
        <v>24161</v>
      </c>
      <c r="I4793" s="4">
        <v>150000</v>
      </c>
      <c r="J4793" s="4" t="s">
        <v>24161</v>
      </c>
      <c r="K4793">
        <v>7.4</v>
      </c>
      <c r="L4793">
        <v>1.37</v>
      </c>
      <c r="M4793" t="s">
        <v>24161</v>
      </c>
      <c r="N4793" t="s">
        <v>23357</v>
      </c>
      <c r="O4793">
        <v>121</v>
      </c>
      <c r="P4793" t="s">
        <v>23359</v>
      </c>
      <c r="Q4793">
        <v>27</v>
      </c>
      <c r="R4793" t="s">
        <v>23358</v>
      </c>
      <c r="S4793">
        <v>0</v>
      </c>
      <c r="T4793" t="s">
        <v>23361</v>
      </c>
      <c r="U4793">
        <v>0</v>
      </c>
      <c r="V4793">
        <v>44</v>
      </c>
      <c r="W4793">
        <v>27</v>
      </c>
      <c r="X4793">
        <v>0</v>
      </c>
      <c r="Y4793">
        <v>352</v>
      </c>
      <c r="Z4793">
        <v>16</v>
      </c>
      <c r="AA4793">
        <v>4</v>
      </c>
      <c r="AB4793" t="s">
        <v>23362</v>
      </c>
    </row>
    <row r="4794" spans="1:28" x14ac:dyDescent="0.3">
      <c r="A4794" s="4" t="s">
        <v>23366</v>
      </c>
      <c r="B4794" t="s">
        <v>15723</v>
      </c>
      <c r="C4794" t="s">
        <v>7703</v>
      </c>
      <c r="D4794" t="s">
        <v>24160</v>
      </c>
      <c r="E4794">
        <v>1955</v>
      </c>
      <c r="F4794">
        <v>126</v>
      </c>
      <c r="G4794" t="s">
        <v>5327</v>
      </c>
      <c r="H4794" t="s">
        <v>23368</v>
      </c>
      <c r="I4794" s="4" t="s">
        <v>24161</v>
      </c>
      <c r="J4794" s="4" t="s">
        <v>24161</v>
      </c>
      <c r="K4794">
        <v>8.1</v>
      </c>
      <c r="L4794">
        <v>1.37</v>
      </c>
      <c r="M4794" t="s">
        <v>4835</v>
      </c>
      <c r="N4794" t="s">
        <v>23363</v>
      </c>
      <c r="O4794">
        <v>147</v>
      </c>
      <c r="P4794" t="s">
        <v>23365</v>
      </c>
      <c r="Q4794">
        <v>0</v>
      </c>
      <c r="R4794" t="s">
        <v>23364</v>
      </c>
      <c r="S4794">
        <v>0</v>
      </c>
      <c r="T4794" t="s">
        <v>23367</v>
      </c>
      <c r="U4794">
        <v>0</v>
      </c>
      <c r="V4794">
        <v>863</v>
      </c>
      <c r="W4794">
        <v>0</v>
      </c>
      <c r="X4794">
        <v>0</v>
      </c>
      <c r="Y4794">
        <v>9903</v>
      </c>
      <c r="Z4794">
        <v>54</v>
      </c>
      <c r="AA4794">
        <v>49</v>
      </c>
      <c r="AB4794" t="s">
        <v>23369</v>
      </c>
    </row>
    <row r="4795" spans="1:28" x14ac:dyDescent="0.3">
      <c r="A4795" s="4" t="s">
        <v>23371</v>
      </c>
      <c r="B4795" t="s">
        <v>67</v>
      </c>
      <c r="C4795" t="s">
        <v>68</v>
      </c>
      <c r="D4795" t="s">
        <v>58</v>
      </c>
      <c r="E4795">
        <v>2008</v>
      </c>
      <c r="F4795">
        <v>86</v>
      </c>
      <c r="G4795" t="s">
        <v>1437</v>
      </c>
      <c r="H4795" t="s">
        <v>23372</v>
      </c>
      <c r="I4795" s="4" t="s">
        <v>24161</v>
      </c>
      <c r="J4795" s="4">
        <v>15542</v>
      </c>
      <c r="K4795">
        <v>6.5</v>
      </c>
      <c r="L4795">
        <v>1.85</v>
      </c>
      <c r="M4795" t="s">
        <v>612</v>
      </c>
      <c r="N4795" t="s">
        <v>23370</v>
      </c>
      <c r="O4795">
        <v>123</v>
      </c>
      <c r="P4795" t="s">
        <v>262</v>
      </c>
      <c r="Q4795">
        <v>3000</v>
      </c>
      <c r="R4795" t="s">
        <v>9040</v>
      </c>
      <c r="S4795">
        <v>985</v>
      </c>
      <c r="T4795" t="s">
        <v>9409</v>
      </c>
      <c r="U4795">
        <v>782</v>
      </c>
      <c r="V4795">
        <v>0</v>
      </c>
      <c r="W4795">
        <v>7144</v>
      </c>
      <c r="X4795">
        <v>0</v>
      </c>
      <c r="Y4795">
        <v>6689</v>
      </c>
      <c r="Z4795">
        <v>38</v>
      </c>
      <c r="AA4795">
        <v>51</v>
      </c>
      <c r="AB4795" t="s">
        <v>23373</v>
      </c>
    </row>
    <row r="4796" spans="1:28" x14ac:dyDescent="0.3">
      <c r="A4796" s="4" t="s">
        <v>23374</v>
      </c>
      <c r="B4796" t="s">
        <v>67</v>
      </c>
      <c r="C4796" t="s">
        <v>68</v>
      </c>
      <c r="D4796" t="s">
        <v>58</v>
      </c>
      <c r="E4796">
        <v>2007</v>
      </c>
      <c r="F4796">
        <v>87</v>
      </c>
      <c r="G4796" t="s">
        <v>5500</v>
      </c>
      <c r="H4796" t="s">
        <v>23376</v>
      </c>
      <c r="I4796" s="4">
        <v>200000</v>
      </c>
      <c r="J4796" s="4" t="s">
        <v>24161</v>
      </c>
      <c r="K4796">
        <v>8</v>
      </c>
      <c r="L4796">
        <v>1.78</v>
      </c>
      <c r="M4796" t="s">
        <v>4835</v>
      </c>
      <c r="N4796" t="s">
        <v>21929</v>
      </c>
      <c r="O4796">
        <v>29</v>
      </c>
      <c r="P4796" t="s">
        <v>22473</v>
      </c>
      <c r="Q4796">
        <v>505</v>
      </c>
      <c r="R4796" t="s">
        <v>5280</v>
      </c>
      <c r="S4796">
        <v>323</v>
      </c>
      <c r="T4796" t="s">
        <v>23375</v>
      </c>
      <c r="U4796">
        <v>131</v>
      </c>
      <c r="V4796">
        <v>46000</v>
      </c>
      <c r="W4796">
        <v>1181</v>
      </c>
      <c r="X4796">
        <v>0</v>
      </c>
      <c r="Y4796">
        <v>129799</v>
      </c>
      <c r="Z4796">
        <v>66</v>
      </c>
      <c r="AA4796">
        <v>638</v>
      </c>
      <c r="AB4796" t="s">
        <v>23377</v>
      </c>
    </row>
    <row r="4797" spans="1:28" x14ac:dyDescent="0.3">
      <c r="A4797" s="4" t="s">
        <v>23381</v>
      </c>
      <c r="B4797" t="s">
        <v>67</v>
      </c>
      <c r="C4797" t="s">
        <v>68</v>
      </c>
      <c r="D4797" t="s">
        <v>58</v>
      </c>
      <c r="E4797">
        <v>2006</v>
      </c>
      <c r="F4797">
        <v>106</v>
      </c>
      <c r="G4797" t="s">
        <v>20163</v>
      </c>
      <c r="H4797" t="s">
        <v>23383</v>
      </c>
      <c r="I4797" s="4">
        <v>200000</v>
      </c>
      <c r="J4797" s="4">
        <v>1111</v>
      </c>
      <c r="K4797">
        <v>7.7</v>
      </c>
      <c r="L4797">
        <v>1.66</v>
      </c>
      <c r="M4797" t="s">
        <v>69</v>
      </c>
      <c r="N4797" t="s">
        <v>23378</v>
      </c>
      <c r="O4797">
        <v>15</v>
      </c>
      <c r="P4797" t="s">
        <v>23380</v>
      </c>
      <c r="Q4797">
        <v>2</v>
      </c>
      <c r="R4797" t="s">
        <v>23379</v>
      </c>
      <c r="S4797">
        <v>0</v>
      </c>
      <c r="T4797" t="s">
        <v>23382</v>
      </c>
      <c r="U4797">
        <v>0</v>
      </c>
      <c r="V4797">
        <v>246</v>
      </c>
      <c r="W4797">
        <v>2</v>
      </c>
      <c r="X4797">
        <v>0</v>
      </c>
      <c r="Y4797">
        <v>771</v>
      </c>
      <c r="Z4797">
        <v>11</v>
      </c>
      <c r="AA4797">
        <v>10</v>
      </c>
      <c r="AB4797" t="s">
        <v>23384</v>
      </c>
    </row>
    <row r="4798" spans="1:28" x14ac:dyDescent="0.3">
      <c r="A4798" s="4" t="s">
        <v>23387</v>
      </c>
      <c r="B4798" t="s">
        <v>67</v>
      </c>
      <c r="C4798" t="s">
        <v>68</v>
      </c>
      <c r="D4798" t="s">
        <v>58</v>
      </c>
      <c r="E4798">
        <v>2004</v>
      </c>
      <c r="F4798">
        <v>86</v>
      </c>
      <c r="G4798" t="s">
        <v>7139</v>
      </c>
      <c r="H4798" t="s">
        <v>23389</v>
      </c>
      <c r="I4798" s="4">
        <v>200000</v>
      </c>
      <c r="J4798" s="4" t="s">
        <v>24161</v>
      </c>
      <c r="K4798">
        <v>7.2</v>
      </c>
      <c r="L4798">
        <v>1.33</v>
      </c>
      <c r="M4798" t="s">
        <v>24161</v>
      </c>
      <c r="N4798" t="s">
        <v>23385</v>
      </c>
      <c r="O4798">
        <v>20</v>
      </c>
      <c r="P4798" t="s">
        <v>2899</v>
      </c>
      <c r="Q4798">
        <v>563</v>
      </c>
      <c r="R4798" t="s">
        <v>23386</v>
      </c>
      <c r="S4798">
        <v>194</v>
      </c>
      <c r="T4798" t="s">
        <v>23388</v>
      </c>
      <c r="U4798">
        <v>32</v>
      </c>
      <c r="V4798">
        <v>90</v>
      </c>
      <c r="W4798">
        <v>828</v>
      </c>
      <c r="X4798">
        <v>1</v>
      </c>
      <c r="Y4798">
        <v>1338</v>
      </c>
      <c r="Z4798">
        <v>6</v>
      </c>
      <c r="AA4798">
        <v>32</v>
      </c>
      <c r="AB4798" t="s">
        <v>23390</v>
      </c>
    </row>
    <row r="4799" spans="1:28" x14ac:dyDescent="0.3">
      <c r="A4799" s="4" t="s">
        <v>23395</v>
      </c>
      <c r="B4799" t="s">
        <v>67</v>
      </c>
      <c r="C4799" t="s">
        <v>68</v>
      </c>
      <c r="D4799" t="s">
        <v>24160</v>
      </c>
      <c r="E4799">
        <v>2008</v>
      </c>
      <c r="F4799">
        <v>89</v>
      </c>
      <c r="G4799" t="s">
        <v>23393</v>
      </c>
      <c r="H4799" t="s">
        <v>23397</v>
      </c>
      <c r="I4799" s="4">
        <v>2500000</v>
      </c>
      <c r="J4799" s="4" t="s">
        <v>24161</v>
      </c>
      <c r="K4799">
        <v>5.4</v>
      </c>
      <c r="L4799">
        <v>1.78</v>
      </c>
      <c r="M4799" t="s">
        <v>122</v>
      </c>
      <c r="N4799" t="s">
        <v>23391</v>
      </c>
      <c r="O4799">
        <v>0</v>
      </c>
      <c r="P4799" t="s">
        <v>23394</v>
      </c>
      <c r="Q4799">
        <v>236</v>
      </c>
      <c r="R4799" t="s">
        <v>23392</v>
      </c>
      <c r="S4799">
        <v>189</v>
      </c>
      <c r="T4799" t="s">
        <v>23396</v>
      </c>
      <c r="U4799">
        <v>31</v>
      </c>
      <c r="V4799">
        <v>83</v>
      </c>
      <c r="W4799">
        <v>518</v>
      </c>
      <c r="X4799">
        <v>3</v>
      </c>
      <c r="Y4799">
        <v>374</v>
      </c>
      <c r="Z4799">
        <v>25</v>
      </c>
      <c r="AA4799">
        <v>10</v>
      </c>
      <c r="AB4799" t="s">
        <v>23398</v>
      </c>
    </row>
    <row r="4800" spans="1:28" x14ac:dyDescent="0.3">
      <c r="A4800" s="4" t="s">
        <v>23402</v>
      </c>
      <c r="B4800" t="s">
        <v>67</v>
      </c>
      <c r="C4800" t="s">
        <v>68</v>
      </c>
      <c r="D4800" t="s">
        <v>58</v>
      </c>
      <c r="E4800">
        <v>2012</v>
      </c>
      <c r="F4800">
        <v>105</v>
      </c>
      <c r="G4800" t="s">
        <v>5510</v>
      </c>
      <c r="H4800" t="s">
        <v>24161</v>
      </c>
      <c r="I4800" s="4">
        <v>200000</v>
      </c>
      <c r="J4800" s="4" t="s">
        <v>24161</v>
      </c>
      <c r="K4800">
        <v>6.7</v>
      </c>
      <c r="L4800" t="s">
        <v>24161</v>
      </c>
      <c r="M4800" t="s">
        <v>24161</v>
      </c>
      <c r="N4800" t="s">
        <v>23399</v>
      </c>
      <c r="O4800">
        <v>0</v>
      </c>
      <c r="P4800" t="s">
        <v>23401</v>
      </c>
      <c r="Q4800">
        <v>178</v>
      </c>
      <c r="R4800" t="s">
        <v>23400</v>
      </c>
      <c r="S4800">
        <v>32</v>
      </c>
      <c r="T4800" t="s">
        <v>23403</v>
      </c>
      <c r="U4800">
        <v>27</v>
      </c>
      <c r="V4800">
        <v>38</v>
      </c>
      <c r="W4800">
        <v>263</v>
      </c>
      <c r="X4800">
        <v>0</v>
      </c>
      <c r="Y4800">
        <v>37</v>
      </c>
      <c r="Z4800">
        <v>13</v>
      </c>
      <c r="AA4800">
        <v>1</v>
      </c>
      <c r="AB4800" t="s">
        <v>23404</v>
      </c>
    </row>
    <row r="4801" spans="1:28" x14ac:dyDescent="0.3">
      <c r="A4801" s="4" t="s">
        <v>23408</v>
      </c>
      <c r="B4801" t="s">
        <v>67</v>
      </c>
      <c r="C4801" t="s">
        <v>68</v>
      </c>
      <c r="D4801" t="s">
        <v>58</v>
      </c>
      <c r="E4801">
        <v>2014</v>
      </c>
      <c r="F4801">
        <v>93</v>
      </c>
      <c r="G4801" t="s">
        <v>2700</v>
      </c>
      <c r="H4801" t="s">
        <v>24161</v>
      </c>
      <c r="I4801" s="4" t="s">
        <v>24161</v>
      </c>
      <c r="J4801" s="4" t="s">
        <v>24161</v>
      </c>
      <c r="K4801">
        <v>6.3</v>
      </c>
      <c r="L4801" t="s">
        <v>24161</v>
      </c>
      <c r="M4801" t="s">
        <v>24161</v>
      </c>
      <c r="N4801" t="s">
        <v>23405</v>
      </c>
      <c r="O4801">
        <v>0</v>
      </c>
      <c r="P4801" t="s">
        <v>23407</v>
      </c>
      <c r="Q4801">
        <v>110</v>
      </c>
      <c r="R4801" t="s">
        <v>23406</v>
      </c>
      <c r="S4801">
        <v>79</v>
      </c>
      <c r="T4801" t="s">
        <v>4974</v>
      </c>
      <c r="U4801">
        <v>75</v>
      </c>
      <c r="V4801">
        <v>142</v>
      </c>
      <c r="W4801">
        <v>338</v>
      </c>
      <c r="X4801">
        <v>0</v>
      </c>
      <c r="Y4801">
        <v>191</v>
      </c>
      <c r="Z4801">
        <v>18</v>
      </c>
      <c r="AA4801">
        <v>1</v>
      </c>
      <c r="AB4801" t="s">
        <v>23409</v>
      </c>
    </row>
    <row r="4802" spans="1:28" x14ac:dyDescent="0.3">
      <c r="A4802" s="4" t="s">
        <v>23412</v>
      </c>
      <c r="B4802" t="s">
        <v>67</v>
      </c>
      <c r="C4802" t="s">
        <v>68</v>
      </c>
      <c r="D4802" t="s">
        <v>58</v>
      </c>
      <c r="E4802">
        <v>2012</v>
      </c>
      <c r="F4802">
        <v>94</v>
      </c>
      <c r="G4802" t="s">
        <v>19</v>
      </c>
      <c r="H4802" t="s">
        <v>24161</v>
      </c>
      <c r="I4802" s="4">
        <v>200000</v>
      </c>
      <c r="J4802" s="4" t="s">
        <v>24161</v>
      </c>
      <c r="K4802">
        <v>8.1</v>
      </c>
      <c r="L4802">
        <v>1.78</v>
      </c>
      <c r="M4802" t="s">
        <v>24161</v>
      </c>
      <c r="N4802" t="s">
        <v>23410</v>
      </c>
      <c r="O4802">
        <v>0</v>
      </c>
      <c r="P4802" t="s">
        <v>6375</v>
      </c>
      <c r="Q4802">
        <v>433</v>
      </c>
      <c r="R4802" t="s">
        <v>23411</v>
      </c>
      <c r="S4802">
        <v>375</v>
      </c>
      <c r="T4802" t="s">
        <v>23401</v>
      </c>
      <c r="U4802">
        <v>178</v>
      </c>
      <c r="V4802">
        <v>66</v>
      </c>
      <c r="W4802">
        <v>1112</v>
      </c>
      <c r="X4802">
        <v>1</v>
      </c>
      <c r="Y4802">
        <v>15</v>
      </c>
      <c r="Z4802">
        <v>3</v>
      </c>
      <c r="AA4802">
        <v>3</v>
      </c>
      <c r="AB4802" t="s">
        <v>23413</v>
      </c>
    </row>
    <row r="4803" spans="1:28" x14ac:dyDescent="0.3">
      <c r="A4803" s="4" t="s">
        <v>23417</v>
      </c>
      <c r="B4803" t="s">
        <v>21976</v>
      </c>
      <c r="C4803" t="s">
        <v>13506</v>
      </c>
      <c r="D4803" t="s">
        <v>58</v>
      </c>
      <c r="E4803">
        <v>1997</v>
      </c>
      <c r="F4803">
        <v>89</v>
      </c>
      <c r="G4803" t="s">
        <v>7139</v>
      </c>
      <c r="H4803" t="s">
        <v>23419</v>
      </c>
      <c r="I4803" s="4">
        <v>180000</v>
      </c>
      <c r="J4803" s="4">
        <v>925402</v>
      </c>
      <c r="K4803">
        <v>8.5</v>
      </c>
      <c r="L4803">
        <v>1.85</v>
      </c>
      <c r="M4803" t="s">
        <v>122</v>
      </c>
      <c r="N4803" t="s">
        <v>23414</v>
      </c>
      <c r="O4803">
        <v>373</v>
      </c>
      <c r="P4803" t="s">
        <v>23416</v>
      </c>
      <c r="Q4803">
        <v>36</v>
      </c>
      <c r="R4803" t="s">
        <v>23415</v>
      </c>
      <c r="S4803">
        <v>35</v>
      </c>
      <c r="T4803" t="s">
        <v>23418</v>
      </c>
      <c r="U4803">
        <v>27</v>
      </c>
      <c r="V4803">
        <v>0</v>
      </c>
      <c r="W4803">
        <v>100</v>
      </c>
      <c r="X4803">
        <v>0</v>
      </c>
      <c r="Y4803">
        <v>27882</v>
      </c>
      <c r="Z4803">
        <v>46</v>
      </c>
      <c r="AA4803">
        <v>130</v>
      </c>
      <c r="AB4803" t="s">
        <v>23420</v>
      </c>
    </row>
    <row r="4804" spans="1:28" x14ac:dyDescent="0.3">
      <c r="A4804" s="4" t="s">
        <v>23423</v>
      </c>
      <c r="B4804" t="s">
        <v>67</v>
      </c>
      <c r="C4804" t="s">
        <v>86</v>
      </c>
      <c r="D4804" t="s">
        <v>58</v>
      </c>
      <c r="E4804">
        <v>2011</v>
      </c>
      <c r="F4804">
        <v>97</v>
      </c>
      <c r="G4804" t="s">
        <v>241</v>
      </c>
      <c r="H4804" t="s">
        <v>23425</v>
      </c>
      <c r="I4804" s="4">
        <v>120000</v>
      </c>
      <c r="J4804" s="4">
        <v>469947</v>
      </c>
      <c r="K4804">
        <v>7.7</v>
      </c>
      <c r="L4804">
        <v>1.85</v>
      </c>
      <c r="M4804" t="s">
        <v>4835</v>
      </c>
      <c r="N4804" t="s">
        <v>23421</v>
      </c>
      <c r="O4804">
        <v>131</v>
      </c>
      <c r="P4804" t="s">
        <v>14667</v>
      </c>
      <c r="Q4804">
        <v>507</v>
      </c>
      <c r="R4804" t="s">
        <v>23422</v>
      </c>
      <c r="S4804">
        <v>75</v>
      </c>
      <c r="T4804" t="s">
        <v>23424</v>
      </c>
      <c r="U4804">
        <v>67</v>
      </c>
      <c r="V4804">
        <v>0</v>
      </c>
      <c r="W4804">
        <v>654</v>
      </c>
      <c r="X4804">
        <v>0</v>
      </c>
      <c r="Y4804">
        <v>19846</v>
      </c>
      <c r="Z4804">
        <v>143</v>
      </c>
      <c r="AA4804">
        <v>68</v>
      </c>
      <c r="AB4804" t="s">
        <v>23426</v>
      </c>
    </row>
    <row r="4805" spans="1:28" x14ac:dyDescent="0.3">
      <c r="A4805" s="4" t="s">
        <v>23428</v>
      </c>
      <c r="B4805" t="s">
        <v>67</v>
      </c>
      <c r="C4805" t="s">
        <v>68</v>
      </c>
      <c r="D4805" t="s">
        <v>24160</v>
      </c>
      <c r="E4805">
        <v>1986</v>
      </c>
      <c r="F4805">
        <v>88</v>
      </c>
      <c r="G4805" t="s">
        <v>1700</v>
      </c>
      <c r="H4805" t="s">
        <v>23430</v>
      </c>
      <c r="I4805" s="4">
        <v>175000</v>
      </c>
      <c r="J4805" s="4">
        <v>7137502</v>
      </c>
      <c r="K4805">
        <v>6.5</v>
      </c>
      <c r="L4805">
        <v>1.85</v>
      </c>
      <c r="M4805" t="s">
        <v>612</v>
      </c>
      <c r="N4805" t="s">
        <v>5081</v>
      </c>
      <c r="O4805">
        <v>0</v>
      </c>
      <c r="P4805" t="s">
        <v>1737</v>
      </c>
      <c r="Q4805">
        <v>539</v>
      </c>
      <c r="R4805" t="s">
        <v>23427</v>
      </c>
      <c r="S4805">
        <v>53</v>
      </c>
      <c r="T4805" t="s">
        <v>23429</v>
      </c>
      <c r="U4805">
        <v>46</v>
      </c>
      <c r="V4805">
        <v>406</v>
      </c>
      <c r="W4805">
        <v>708</v>
      </c>
      <c r="X4805">
        <v>0</v>
      </c>
      <c r="Y4805">
        <v>4769</v>
      </c>
      <c r="Z4805">
        <v>26</v>
      </c>
      <c r="AA4805">
        <v>26</v>
      </c>
      <c r="AB4805" t="s">
        <v>23431</v>
      </c>
    </row>
    <row r="4806" spans="1:28" x14ac:dyDescent="0.3">
      <c r="A4806" s="4" t="s">
        <v>23435</v>
      </c>
      <c r="B4806" t="s">
        <v>67</v>
      </c>
      <c r="C4806" t="s">
        <v>68</v>
      </c>
      <c r="D4806" t="s">
        <v>58</v>
      </c>
      <c r="E4806">
        <v>2014</v>
      </c>
      <c r="F4806">
        <v>78</v>
      </c>
      <c r="G4806" t="s">
        <v>18</v>
      </c>
      <c r="H4806" t="s">
        <v>24161</v>
      </c>
      <c r="I4806" s="4">
        <v>180000</v>
      </c>
      <c r="J4806" s="4" t="s">
        <v>24161</v>
      </c>
      <c r="K4806">
        <v>8.6999999999999993</v>
      </c>
      <c r="L4806" t="s">
        <v>24161</v>
      </c>
      <c r="M4806" t="s">
        <v>24161</v>
      </c>
      <c r="N4806" t="s">
        <v>23432</v>
      </c>
      <c r="O4806">
        <v>0</v>
      </c>
      <c r="P4806" t="s">
        <v>23434</v>
      </c>
      <c r="Q4806">
        <v>0</v>
      </c>
      <c r="R4806" t="s">
        <v>23433</v>
      </c>
      <c r="S4806">
        <v>0</v>
      </c>
      <c r="T4806" t="s">
        <v>23436</v>
      </c>
      <c r="U4806">
        <v>0</v>
      </c>
      <c r="V4806">
        <v>88</v>
      </c>
      <c r="W4806">
        <v>0</v>
      </c>
      <c r="X4806">
        <v>0</v>
      </c>
      <c r="Y4806">
        <v>27</v>
      </c>
      <c r="Z4806" t="s">
        <v>24161</v>
      </c>
      <c r="AA4806">
        <v>1</v>
      </c>
      <c r="AB4806" t="s">
        <v>23437</v>
      </c>
    </row>
    <row r="4807" spans="1:28" x14ac:dyDescent="0.3">
      <c r="A4807" s="4" t="s">
        <v>23441</v>
      </c>
      <c r="B4807" t="s">
        <v>21955</v>
      </c>
      <c r="C4807" t="s">
        <v>8806</v>
      </c>
      <c r="D4807" t="s">
        <v>58</v>
      </c>
      <c r="E4807">
        <v>2015</v>
      </c>
      <c r="F4807">
        <v>104</v>
      </c>
      <c r="G4807" t="s">
        <v>19</v>
      </c>
      <c r="H4807" t="s">
        <v>24161</v>
      </c>
      <c r="I4807" s="4">
        <v>168000</v>
      </c>
      <c r="J4807" s="4" t="s">
        <v>24161</v>
      </c>
      <c r="K4807">
        <v>6.5</v>
      </c>
      <c r="L4807" t="s">
        <v>24161</v>
      </c>
      <c r="M4807" t="s">
        <v>24161</v>
      </c>
      <c r="N4807" t="s">
        <v>23438</v>
      </c>
      <c r="O4807">
        <v>0</v>
      </c>
      <c r="P4807" t="s">
        <v>23440</v>
      </c>
      <c r="Q4807">
        <v>0</v>
      </c>
      <c r="R4807" t="s">
        <v>23439</v>
      </c>
      <c r="S4807">
        <v>0</v>
      </c>
      <c r="T4807" t="s">
        <v>23442</v>
      </c>
      <c r="U4807">
        <v>0</v>
      </c>
      <c r="V4807">
        <v>34</v>
      </c>
      <c r="W4807">
        <v>0</v>
      </c>
      <c r="X4807">
        <v>1</v>
      </c>
      <c r="Y4807">
        <v>354</v>
      </c>
      <c r="Z4807">
        <v>5</v>
      </c>
      <c r="AA4807">
        <v>1</v>
      </c>
      <c r="AB4807" t="s">
        <v>23443</v>
      </c>
    </row>
    <row r="4808" spans="1:28" x14ac:dyDescent="0.3">
      <c r="A4808" s="4" t="s">
        <v>23445</v>
      </c>
      <c r="B4808" t="s">
        <v>67</v>
      </c>
      <c r="C4808" t="s">
        <v>68</v>
      </c>
      <c r="D4808" t="s">
        <v>58</v>
      </c>
      <c r="E4808">
        <v>2011</v>
      </c>
      <c r="F4808">
        <v>92</v>
      </c>
      <c r="G4808" t="s">
        <v>5500</v>
      </c>
      <c r="H4808" t="s">
        <v>23447</v>
      </c>
      <c r="I4808" s="4">
        <v>100000</v>
      </c>
      <c r="J4808" s="4">
        <v>1316074</v>
      </c>
      <c r="K4808">
        <v>7</v>
      </c>
      <c r="L4808">
        <v>1.85</v>
      </c>
      <c r="M4808" t="s">
        <v>69</v>
      </c>
      <c r="N4808" t="s">
        <v>21643</v>
      </c>
      <c r="O4808">
        <v>135</v>
      </c>
      <c r="P4808" t="s">
        <v>23444</v>
      </c>
      <c r="Q4808">
        <v>574</v>
      </c>
      <c r="R4808" t="s">
        <v>9159</v>
      </c>
      <c r="S4808">
        <v>399</v>
      </c>
      <c r="T4808" t="s">
        <v>23446</v>
      </c>
      <c r="U4808">
        <v>259</v>
      </c>
      <c r="V4808">
        <v>21000</v>
      </c>
      <c r="W4808">
        <v>1303</v>
      </c>
      <c r="X4808">
        <v>1</v>
      </c>
      <c r="Y4808">
        <v>71387</v>
      </c>
      <c r="Z4808">
        <v>242</v>
      </c>
      <c r="AA4808">
        <v>228</v>
      </c>
      <c r="AB4808" t="s">
        <v>23448</v>
      </c>
    </row>
    <row r="4809" spans="1:28" x14ac:dyDescent="0.3">
      <c r="A4809" s="4" t="s">
        <v>23450</v>
      </c>
      <c r="B4809" t="s">
        <v>67</v>
      </c>
      <c r="C4809" t="s">
        <v>68</v>
      </c>
      <c r="D4809" t="s">
        <v>58</v>
      </c>
      <c r="E4809">
        <v>1971</v>
      </c>
      <c r="F4809">
        <v>97</v>
      </c>
      <c r="G4809" t="s">
        <v>2144</v>
      </c>
      <c r="H4809" t="s">
        <v>23451</v>
      </c>
      <c r="I4809" s="4">
        <v>500000</v>
      </c>
      <c r="J4809" s="4">
        <v>15180000</v>
      </c>
      <c r="K4809">
        <v>5.5</v>
      </c>
      <c r="L4809">
        <v>1.37</v>
      </c>
      <c r="M4809" t="s">
        <v>612</v>
      </c>
      <c r="N4809" t="s">
        <v>23449</v>
      </c>
      <c r="O4809">
        <v>101</v>
      </c>
      <c r="P4809" t="s">
        <v>3343</v>
      </c>
      <c r="Q4809">
        <v>982</v>
      </c>
      <c r="R4809" t="s">
        <v>9314</v>
      </c>
      <c r="S4809">
        <v>535</v>
      </c>
      <c r="T4809" t="s">
        <v>23449</v>
      </c>
      <c r="U4809">
        <v>101</v>
      </c>
      <c r="V4809">
        <v>566</v>
      </c>
      <c r="W4809">
        <v>1631</v>
      </c>
      <c r="X4809">
        <v>1</v>
      </c>
      <c r="Y4809">
        <v>3340</v>
      </c>
      <c r="Z4809">
        <v>38</v>
      </c>
      <c r="AA4809">
        <v>50</v>
      </c>
      <c r="AB4809" t="s">
        <v>23452</v>
      </c>
    </row>
    <row r="4810" spans="1:28" x14ac:dyDescent="0.3">
      <c r="A4810" s="4" t="s">
        <v>23456</v>
      </c>
      <c r="B4810" t="s">
        <v>67</v>
      </c>
      <c r="C4810" t="s">
        <v>68</v>
      </c>
      <c r="D4810" t="s">
        <v>58</v>
      </c>
      <c r="E4810">
        <v>2014</v>
      </c>
      <c r="F4810">
        <v>109</v>
      </c>
      <c r="G4810" t="s">
        <v>19</v>
      </c>
      <c r="H4810" t="s">
        <v>23458</v>
      </c>
      <c r="I4810" s="4">
        <v>200000</v>
      </c>
      <c r="J4810" s="4" t="s">
        <v>24161</v>
      </c>
      <c r="K4810">
        <v>7</v>
      </c>
      <c r="L4810" t="s">
        <v>24161</v>
      </c>
      <c r="M4810" t="s">
        <v>24161</v>
      </c>
      <c r="N4810" t="s">
        <v>23453</v>
      </c>
      <c r="O4810">
        <v>0</v>
      </c>
      <c r="P4810" t="s">
        <v>23455</v>
      </c>
      <c r="Q4810">
        <v>270</v>
      </c>
      <c r="R4810" t="s">
        <v>23454</v>
      </c>
      <c r="S4810">
        <v>54</v>
      </c>
      <c r="T4810" t="s">
        <v>23457</v>
      </c>
      <c r="U4810">
        <v>26</v>
      </c>
      <c r="V4810">
        <v>65</v>
      </c>
      <c r="W4810">
        <v>364</v>
      </c>
      <c r="X4810">
        <v>3</v>
      </c>
      <c r="Y4810">
        <v>8</v>
      </c>
      <c r="Z4810" t="s">
        <v>24161</v>
      </c>
      <c r="AA4810" t="s">
        <v>24161</v>
      </c>
      <c r="AB4810" t="s">
        <v>23459</v>
      </c>
    </row>
    <row r="4811" spans="1:28" x14ac:dyDescent="0.3">
      <c r="A4811" s="4" t="s">
        <v>23460</v>
      </c>
      <c r="B4811" t="s">
        <v>67</v>
      </c>
      <c r="C4811" t="s">
        <v>68</v>
      </c>
      <c r="D4811" t="s">
        <v>58</v>
      </c>
      <c r="E4811">
        <v>2000</v>
      </c>
      <c r="F4811">
        <v>78</v>
      </c>
      <c r="G4811" t="s">
        <v>1437</v>
      </c>
      <c r="H4811" t="s">
        <v>23461</v>
      </c>
      <c r="I4811" s="4">
        <v>150000</v>
      </c>
      <c r="J4811" s="4">
        <v>2882062</v>
      </c>
      <c r="K4811">
        <v>6.3</v>
      </c>
      <c r="L4811">
        <v>1.85</v>
      </c>
      <c r="M4811" t="s">
        <v>69</v>
      </c>
      <c r="N4811" t="s">
        <v>2579</v>
      </c>
      <c r="O4811">
        <v>56</v>
      </c>
      <c r="P4811" t="s">
        <v>9775</v>
      </c>
      <c r="Q4811">
        <v>376</v>
      </c>
      <c r="R4811" t="s">
        <v>1311</v>
      </c>
      <c r="S4811">
        <v>346</v>
      </c>
      <c r="T4811" t="s">
        <v>3406</v>
      </c>
      <c r="U4811">
        <v>184</v>
      </c>
      <c r="V4811">
        <v>132</v>
      </c>
      <c r="W4811">
        <v>1144</v>
      </c>
      <c r="X4811">
        <v>2</v>
      </c>
      <c r="Y4811">
        <v>5178</v>
      </c>
      <c r="Z4811">
        <v>91</v>
      </c>
      <c r="AA4811">
        <v>101</v>
      </c>
      <c r="AB4811" t="s">
        <v>23462</v>
      </c>
    </row>
    <row r="4812" spans="1:28" x14ac:dyDescent="0.3">
      <c r="A4812" s="4" t="s">
        <v>23465</v>
      </c>
      <c r="B4812" t="s">
        <v>67</v>
      </c>
      <c r="C4812" t="s">
        <v>7979</v>
      </c>
      <c r="D4812" t="s">
        <v>58</v>
      </c>
      <c r="E4812">
        <v>2007</v>
      </c>
      <c r="F4812">
        <v>85</v>
      </c>
      <c r="G4812" t="s">
        <v>7829</v>
      </c>
      <c r="H4812" t="s">
        <v>23467</v>
      </c>
      <c r="I4812" s="4">
        <v>180000</v>
      </c>
      <c r="J4812" s="4">
        <v>9437933</v>
      </c>
      <c r="K4812">
        <v>7.9</v>
      </c>
      <c r="L4812">
        <v>1.85</v>
      </c>
      <c r="M4812" t="s">
        <v>612</v>
      </c>
      <c r="N4812" t="s">
        <v>16134</v>
      </c>
      <c r="O4812">
        <v>109</v>
      </c>
      <c r="P4812" t="s">
        <v>23464</v>
      </c>
      <c r="Q4812">
        <v>200</v>
      </c>
      <c r="R4812" t="s">
        <v>23463</v>
      </c>
      <c r="S4812">
        <v>96</v>
      </c>
      <c r="T4812" t="s">
        <v>23466</v>
      </c>
      <c r="U4812">
        <v>18</v>
      </c>
      <c r="V4812">
        <v>26000</v>
      </c>
      <c r="W4812">
        <v>332</v>
      </c>
      <c r="X4812">
        <v>0</v>
      </c>
      <c r="Y4812">
        <v>90827</v>
      </c>
      <c r="Z4812">
        <v>232</v>
      </c>
      <c r="AA4812">
        <v>329</v>
      </c>
      <c r="AB4812" t="s">
        <v>23468</v>
      </c>
    </row>
    <row r="4813" spans="1:28" x14ac:dyDescent="0.3">
      <c r="A4813" s="4" t="s">
        <v>23472</v>
      </c>
      <c r="B4813" t="s">
        <v>67</v>
      </c>
      <c r="C4813" t="s">
        <v>68</v>
      </c>
      <c r="D4813" t="s">
        <v>24160</v>
      </c>
      <c r="E4813">
        <v>1999</v>
      </c>
      <c r="F4813">
        <v>88</v>
      </c>
      <c r="G4813" t="s">
        <v>10</v>
      </c>
      <c r="H4813" t="s">
        <v>23474</v>
      </c>
      <c r="I4813" s="4">
        <v>1200000</v>
      </c>
      <c r="J4813" s="4">
        <v>110720</v>
      </c>
      <c r="K4813">
        <v>7.3</v>
      </c>
      <c r="L4813" t="s">
        <v>24161</v>
      </c>
      <c r="M4813" t="s">
        <v>24161</v>
      </c>
      <c r="N4813" t="s">
        <v>23469</v>
      </c>
      <c r="O4813">
        <v>14</v>
      </c>
      <c r="P4813" t="s">
        <v>23471</v>
      </c>
      <c r="Q4813">
        <v>142</v>
      </c>
      <c r="R4813" t="s">
        <v>23470</v>
      </c>
      <c r="S4813">
        <v>23</v>
      </c>
      <c r="T4813" t="s">
        <v>23473</v>
      </c>
      <c r="U4813">
        <v>3</v>
      </c>
      <c r="V4813">
        <v>73</v>
      </c>
      <c r="W4813">
        <v>168</v>
      </c>
      <c r="X4813">
        <v>0</v>
      </c>
      <c r="Y4813">
        <v>524</v>
      </c>
      <c r="Z4813">
        <v>18</v>
      </c>
      <c r="AA4813">
        <v>22</v>
      </c>
      <c r="AB4813" t="s">
        <v>23475</v>
      </c>
    </row>
    <row r="4814" spans="1:28" x14ac:dyDescent="0.3">
      <c r="A4814" s="4" t="s">
        <v>23479</v>
      </c>
      <c r="B4814" t="s">
        <v>67</v>
      </c>
      <c r="C4814" t="s">
        <v>68</v>
      </c>
      <c r="D4814" t="s">
        <v>58</v>
      </c>
      <c r="E4814">
        <v>2009</v>
      </c>
      <c r="F4814">
        <v>93</v>
      </c>
      <c r="G4814" t="s">
        <v>18</v>
      </c>
      <c r="H4814" t="s">
        <v>23481</v>
      </c>
      <c r="I4814" s="4">
        <v>160000</v>
      </c>
      <c r="J4814" s="4">
        <v>155984</v>
      </c>
      <c r="K4814">
        <v>7.4</v>
      </c>
      <c r="L4814">
        <v>1.85</v>
      </c>
      <c r="M4814" t="s">
        <v>5613</v>
      </c>
      <c r="N4814" t="s">
        <v>23476</v>
      </c>
      <c r="O4814">
        <v>0</v>
      </c>
      <c r="P4814" t="s">
        <v>23478</v>
      </c>
      <c r="Q4814">
        <v>58</v>
      </c>
      <c r="R4814" t="s">
        <v>23477</v>
      </c>
      <c r="S4814">
        <v>2</v>
      </c>
      <c r="T4814" t="s">
        <v>23480</v>
      </c>
      <c r="U4814">
        <v>2</v>
      </c>
      <c r="V4814">
        <v>0</v>
      </c>
      <c r="W4814">
        <v>62</v>
      </c>
      <c r="X4814">
        <v>0</v>
      </c>
      <c r="Y4814">
        <v>586</v>
      </c>
      <c r="Z4814">
        <v>29</v>
      </c>
      <c r="AA4814">
        <v>9</v>
      </c>
      <c r="AB4814" t="s">
        <v>23482</v>
      </c>
    </row>
    <row r="4815" spans="1:28" x14ac:dyDescent="0.3">
      <c r="A4815" s="4" t="s">
        <v>23486</v>
      </c>
      <c r="B4815" t="s">
        <v>67</v>
      </c>
      <c r="C4815" t="s">
        <v>86</v>
      </c>
      <c r="D4815" t="s">
        <v>58</v>
      </c>
      <c r="E4815">
        <v>2012</v>
      </c>
      <c r="F4815">
        <v>86</v>
      </c>
      <c r="G4815" t="s">
        <v>23</v>
      </c>
      <c r="H4815" t="s">
        <v>23488</v>
      </c>
      <c r="I4815" s="4" t="s">
        <v>24161</v>
      </c>
      <c r="J4815" s="4" t="s">
        <v>24161</v>
      </c>
      <c r="K4815">
        <v>5.4</v>
      </c>
      <c r="L4815">
        <v>2.35</v>
      </c>
      <c r="M4815" t="s">
        <v>24161</v>
      </c>
      <c r="N4815" t="s">
        <v>23483</v>
      </c>
      <c r="O4815">
        <v>6</v>
      </c>
      <c r="P4815" t="s">
        <v>23485</v>
      </c>
      <c r="Q4815">
        <v>498</v>
      </c>
      <c r="R4815" t="s">
        <v>23484</v>
      </c>
      <c r="S4815">
        <v>204</v>
      </c>
      <c r="T4815" t="s">
        <v>23487</v>
      </c>
      <c r="U4815">
        <v>115</v>
      </c>
      <c r="V4815">
        <v>0</v>
      </c>
      <c r="W4815">
        <v>895</v>
      </c>
      <c r="X4815">
        <v>0</v>
      </c>
      <c r="Y4815">
        <v>3813</v>
      </c>
      <c r="Z4815">
        <v>44</v>
      </c>
      <c r="AA4815">
        <v>27</v>
      </c>
      <c r="AB4815" t="s">
        <v>23489</v>
      </c>
    </row>
    <row r="4816" spans="1:28" x14ac:dyDescent="0.3">
      <c r="A4816" s="4" t="s">
        <v>23493</v>
      </c>
      <c r="B4816" t="s">
        <v>67</v>
      </c>
      <c r="C4816" t="s">
        <v>68</v>
      </c>
      <c r="D4816" t="s">
        <v>58</v>
      </c>
      <c r="E4816">
        <v>2015</v>
      </c>
      <c r="F4816">
        <v>98</v>
      </c>
      <c r="G4816" t="s">
        <v>3279</v>
      </c>
      <c r="H4816" t="s">
        <v>23495</v>
      </c>
      <c r="I4816" s="4" t="s">
        <v>24161</v>
      </c>
      <c r="J4816" s="4" t="s">
        <v>24161</v>
      </c>
      <c r="K4816">
        <v>7.1</v>
      </c>
      <c r="L4816" t="s">
        <v>24161</v>
      </c>
      <c r="M4816" t="s">
        <v>69</v>
      </c>
      <c r="N4816" t="s">
        <v>23490</v>
      </c>
      <c r="O4816">
        <v>0</v>
      </c>
      <c r="P4816" t="s">
        <v>23492</v>
      </c>
      <c r="Q4816">
        <v>52</v>
      </c>
      <c r="R4816" t="s">
        <v>23491</v>
      </c>
      <c r="S4816">
        <v>36</v>
      </c>
      <c r="T4816" t="s">
        <v>23494</v>
      </c>
      <c r="U4816">
        <v>21</v>
      </c>
      <c r="V4816">
        <v>197</v>
      </c>
      <c r="W4816">
        <v>130</v>
      </c>
      <c r="X4816">
        <v>0</v>
      </c>
      <c r="Y4816">
        <v>53</v>
      </c>
      <c r="Z4816">
        <v>2</v>
      </c>
      <c r="AA4816">
        <v>1</v>
      </c>
      <c r="AB4816" t="s">
        <v>23496</v>
      </c>
    </row>
    <row r="4817" spans="1:28" x14ac:dyDescent="0.3">
      <c r="A4817" s="4" t="s">
        <v>23498</v>
      </c>
      <c r="B4817" t="s">
        <v>67</v>
      </c>
      <c r="C4817" t="s">
        <v>68</v>
      </c>
      <c r="D4817" t="s">
        <v>58</v>
      </c>
      <c r="E4817">
        <v>1965</v>
      </c>
      <c r="F4817">
        <v>25</v>
      </c>
      <c r="G4817" t="s">
        <v>2982</v>
      </c>
      <c r="H4817" t="s">
        <v>23500</v>
      </c>
      <c r="I4817" s="4">
        <v>150000</v>
      </c>
      <c r="J4817" s="4" t="s">
        <v>24161</v>
      </c>
      <c r="K4817">
        <v>8.4</v>
      </c>
      <c r="L4817">
        <v>1.33</v>
      </c>
      <c r="M4817" t="s">
        <v>2765</v>
      </c>
      <c r="N4817" t="s">
        <v>1938</v>
      </c>
      <c r="O4817">
        <v>36</v>
      </c>
      <c r="P4817" t="s">
        <v>23497</v>
      </c>
      <c r="Q4817">
        <v>39</v>
      </c>
      <c r="R4817" t="s">
        <v>1938</v>
      </c>
      <c r="S4817">
        <v>36</v>
      </c>
      <c r="T4817" t="s">
        <v>23499</v>
      </c>
      <c r="U4817">
        <v>27</v>
      </c>
      <c r="V4817">
        <v>0</v>
      </c>
      <c r="W4817">
        <v>139</v>
      </c>
      <c r="X4817">
        <v>0</v>
      </c>
      <c r="Y4817">
        <v>21826</v>
      </c>
      <c r="Z4817">
        <v>43</v>
      </c>
      <c r="AA4817">
        <v>126</v>
      </c>
      <c r="AB4817" t="s">
        <v>23501</v>
      </c>
    </row>
    <row r="4818" spans="1:28" x14ac:dyDescent="0.3">
      <c r="A4818" s="4" t="s">
        <v>23506</v>
      </c>
      <c r="B4818" t="s">
        <v>67</v>
      </c>
      <c r="C4818" t="s">
        <v>68</v>
      </c>
      <c r="D4818" t="s">
        <v>58</v>
      </c>
      <c r="E4818">
        <v>2015</v>
      </c>
      <c r="F4818">
        <v>72</v>
      </c>
      <c r="G4818" t="s">
        <v>23504</v>
      </c>
      <c r="H4818" t="s">
        <v>24161</v>
      </c>
      <c r="I4818" s="4">
        <v>150000</v>
      </c>
      <c r="J4818" s="4">
        <v>4914</v>
      </c>
      <c r="K4818">
        <v>7</v>
      </c>
      <c r="L4818" t="s">
        <v>24161</v>
      </c>
      <c r="M4818" t="s">
        <v>24161</v>
      </c>
      <c r="N4818" t="s">
        <v>23502</v>
      </c>
      <c r="O4818">
        <v>0</v>
      </c>
      <c r="P4818" t="s">
        <v>23505</v>
      </c>
      <c r="Q4818">
        <v>0</v>
      </c>
      <c r="R4818" t="s">
        <v>23503</v>
      </c>
      <c r="S4818">
        <v>0</v>
      </c>
      <c r="T4818" t="s">
        <v>23507</v>
      </c>
      <c r="U4818">
        <v>0</v>
      </c>
      <c r="V4818">
        <v>215</v>
      </c>
      <c r="W4818">
        <v>0</v>
      </c>
      <c r="X4818">
        <v>0</v>
      </c>
      <c r="Y4818">
        <v>123</v>
      </c>
      <c r="Z4818">
        <v>5</v>
      </c>
      <c r="AA4818">
        <v>2</v>
      </c>
      <c r="AB4818" t="s">
        <v>23508</v>
      </c>
    </row>
    <row r="4819" spans="1:28" x14ac:dyDescent="0.3">
      <c r="A4819" s="4" t="s">
        <v>23512</v>
      </c>
      <c r="B4819" t="s">
        <v>67</v>
      </c>
      <c r="C4819" t="s">
        <v>68</v>
      </c>
      <c r="D4819" t="s">
        <v>24160</v>
      </c>
      <c r="E4819">
        <v>2013</v>
      </c>
      <c r="F4819">
        <v>66</v>
      </c>
      <c r="G4819" t="s">
        <v>18</v>
      </c>
      <c r="H4819" t="s">
        <v>23514</v>
      </c>
      <c r="I4819" s="4">
        <v>150000</v>
      </c>
      <c r="J4819" s="4" t="s">
        <v>24161</v>
      </c>
      <c r="K4819">
        <v>5.3</v>
      </c>
      <c r="L4819" t="s">
        <v>24161</v>
      </c>
      <c r="M4819" t="s">
        <v>24161</v>
      </c>
      <c r="N4819" t="s">
        <v>23509</v>
      </c>
      <c r="O4819">
        <v>4</v>
      </c>
      <c r="P4819" t="s">
        <v>23511</v>
      </c>
      <c r="Q4819">
        <v>502</v>
      </c>
      <c r="R4819" t="s">
        <v>23510</v>
      </c>
      <c r="S4819">
        <v>366</v>
      </c>
      <c r="T4819" t="s">
        <v>23513</v>
      </c>
      <c r="U4819">
        <v>232</v>
      </c>
      <c r="V4819">
        <v>207</v>
      </c>
      <c r="W4819">
        <v>1796</v>
      </c>
      <c r="X4819">
        <v>0</v>
      </c>
      <c r="Y4819">
        <v>502</v>
      </c>
      <c r="Z4819">
        <v>16</v>
      </c>
      <c r="AA4819">
        <v>9</v>
      </c>
      <c r="AB4819" t="s">
        <v>23515</v>
      </c>
    </row>
    <row r="4820" spans="1:28" x14ac:dyDescent="0.3">
      <c r="A4820" s="4" t="s">
        <v>23519</v>
      </c>
      <c r="B4820" t="s">
        <v>67</v>
      </c>
      <c r="C4820" t="s">
        <v>68</v>
      </c>
      <c r="D4820" t="s">
        <v>58</v>
      </c>
      <c r="E4820">
        <v>2014</v>
      </c>
      <c r="F4820">
        <v>80</v>
      </c>
      <c r="G4820" t="s">
        <v>18</v>
      </c>
      <c r="H4820" t="s">
        <v>24161</v>
      </c>
      <c r="I4820" s="4">
        <v>150000</v>
      </c>
      <c r="J4820" s="4">
        <v>5858</v>
      </c>
      <c r="K4820">
        <v>7.1</v>
      </c>
      <c r="L4820" t="s">
        <v>24161</v>
      </c>
      <c r="M4820" t="s">
        <v>24161</v>
      </c>
      <c r="N4820" t="s">
        <v>23516</v>
      </c>
      <c r="O4820">
        <v>0</v>
      </c>
      <c r="P4820" t="s">
        <v>23518</v>
      </c>
      <c r="Q4820">
        <v>0</v>
      </c>
      <c r="R4820" t="s">
        <v>23517</v>
      </c>
      <c r="S4820">
        <v>0</v>
      </c>
      <c r="T4820" t="s">
        <v>23520</v>
      </c>
      <c r="U4820">
        <v>0</v>
      </c>
      <c r="V4820">
        <v>116</v>
      </c>
      <c r="W4820">
        <v>0</v>
      </c>
      <c r="X4820">
        <v>0</v>
      </c>
      <c r="Y4820">
        <v>260</v>
      </c>
      <c r="Z4820">
        <v>18</v>
      </c>
      <c r="AA4820">
        <v>2</v>
      </c>
      <c r="AB4820" t="s">
        <v>23521</v>
      </c>
    </row>
    <row r="4821" spans="1:28" x14ac:dyDescent="0.3">
      <c r="A4821" s="4" t="s">
        <v>23523</v>
      </c>
      <c r="B4821" t="s">
        <v>67</v>
      </c>
      <c r="C4821" t="s">
        <v>68</v>
      </c>
      <c r="D4821" t="s">
        <v>58</v>
      </c>
      <c r="E4821">
        <v>1989</v>
      </c>
      <c r="F4821">
        <v>91</v>
      </c>
      <c r="G4821" t="s">
        <v>18</v>
      </c>
      <c r="H4821" t="s">
        <v>23525</v>
      </c>
      <c r="I4821" s="4">
        <v>160000</v>
      </c>
      <c r="J4821" s="4">
        <v>6706368</v>
      </c>
      <c r="K4821">
        <v>7.5</v>
      </c>
      <c r="L4821">
        <v>1.66</v>
      </c>
      <c r="M4821" t="s">
        <v>612</v>
      </c>
      <c r="N4821" t="s">
        <v>3816</v>
      </c>
      <c r="O4821">
        <v>909</v>
      </c>
      <c r="P4821" t="s">
        <v>3816</v>
      </c>
      <c r="Q4821">
        <v>909</v>
      </c>
      <c r="R4821" t="s">
        <v>23522</v>
      </c>
      <c r="S4821">
        <v>91</v>
      </c>
      <c r="T4821" t="s">
        <v>23524</v>
      </c>
      <c r="U4821">
        <v>42</v>
      </c>
      <c r="V4821">
        <v>667</v>
      </c>
      <c r="W4821">
        <v>1048</v>
      </c>
      <c r="X4821">
        <v>0</v>
      </c>
      <c r="Y4821">
        <v>22800</v>
      </c>
      <c r="Z4821">
        <v>40</v>
      </c>
      <c r="AA4821">
        <v>133</v>
      </c>
      <c r="AB4821" t="s">
        <v>23526</v>
      </c>
    </row>
    <row r="4822" spans="1:28" x14ac:dyDescent="0.3">
      <c r="A4822" s="4" t="s">
        <v>23530</v>
      </c>
      <c r="B4822" t="s">
        <v>67</v>
      </c>
      <c r="C4822" t="s">
        <v>68</v>
      </c>
      <c r="D4822" t="s">
        <v>58</v>
      </c>
      <c r="E4822">
        <v>2014</v>
      </c>
      <c r="F4822">
        <v>89</v>
      </c>
      <c r="G4822" t="s">
        <v>19</v>
      </c>
      <c r="H4822" t="s">
        <v>23532</v>
      </c>
      <c r="I4822" s="4">
        <v>125000</v>
      </c>
      <c r="J4822" s="4" t="s">
        <v>24161</v>
      </c>
      <c r="K4822">
        <v>7.2</v>
      </c>
      <c r="L4822" t="s">
        <v>24161</v>
      </c>
      <c r="M4822" t="s">
        <v>612</v>
      </c>
      <c r="N4822" t="s">
        <v>23527</v>
      </c>
      <c r="O4822">
        <v>0</v>
      </c>
      <c r="P4822" t="s">
        <v>23529</v>
      </c>
      <c r="Q4822">
        <v>196</v>
      </c>
      <c r="R4822" t="s">
        <v>23528</v>
      </c>
      <c r="S4822">
        <v>180</v>
      </c>
      <c r="T4822" t="s">
        <v>23531</v>
      </c>
      <c r="U4822">
        <v>163</v>
      </c>
      <c r="V4822">
        <v>72</v>
      </c>
      <c r="W4822">
        <v>942</v>
      </c>
      <c r="X4822">
        <v>0</v>
      </c>
      <c r="Y4822">
        <v>100</v>
      </c>
      <c r="Z4822">
        <v>3</v>
      </c>
      <c r="AA4822">
        <v>3</v>
      </c>
      <c r="AB4822" t="s">
        <v>23533</v>
      </c>
    </row>
    <row r="4823" spans="1:28" x14ac:dyDescent="0.3">
      <c r="A4823" s="4" t="s">
        <v>23534</v>
      </c>
      <c r="B4823" t="s">
        <v>67</v>
      </c>
      <c r="C4823" t="s">
        <v>68</v>
      </c>
      <c r="D4823" t="s">
        <v>58</v>
      </c>
      <c r="E4823">
        <v>2011</v>
      </c>
      <c r="F4823">
        <v>85</v>
      </c>
      <c r="G4823" t="s">
        <v>2221</v>
      </c>
      <c r="H4823" t="s">
        <v>23536</v>
      </c>
      <c r="I4823" s="4" t="s">
        <v>24161</v>
      </c>
      <c r="J4823" s="4">
        <v>405614</v>
      </c>
      <c r="K4823">
        <v>6.7</v>
      </c>
      <c r="L4823">
        <v>1.85</v>
      </c>
      <c r="M4823" t="s">
        <v>612</v>
      </c>
      <c r="N4823" t="s">
        <v>16854</v>
      </c>
      <c r="O4823">
        <v>129</v>
      </c>
      <c r="P4823" t="s">
        <v>22613</v>
      </c>
      <c r="Q4823">
        <v>120</v>
      </c>
      <c r="R4823" t="s">
        <v>20115</v>
      </c>
      <c r="S4823">
        <v>119</v>
      </c>
      <c r="T4823" t="s">
        <v>23535</v>
      </c>
      <c r="U4823">
        <v>100</v>
      </c>
      <c r="V4823">
        <v>0</v>
      </c>
      <c r="W4823">
        <v>511</v>
      </c>
      <c r="X4823">
        <v>0</v>
      </c>
      <c r="Y4823">
        <v>15775</v>
      </c>
      <c r="Z4823">
        <v>136</v>
      </c>
      <c r="AA4823">
        <v>69</v>
      </c>
      <c r="AB4823" t="s">
        <v>23537</v>
      </c>
    </row>
    <row r="4824" spans="1:28" x14ac:dyDescent="0.3">
      <c r="A4824" s="4" t="s">
        <v>23540</v>
      </c>
      <c r="B4824" t="s">
        <v>15894</v>
      </c>
      <c r="C4824" t="s">
        <v>23543</v>
      </c>
      <c r="D4824" t="s">
        <v>58</v>
      </c>
      <c r="E4824">
        <v>2013</v>
      </c>
      <c r="F4824">
        <v>62</v>
      </c>
      <c r="G4824" t="s">
        <v>23539</v>
      </c>
      <c r="H4824" t="s">
        <v>23541</v>
      </c>
      <c r="I4824" s="4">
        <v>125000</v>
      </c>
      <c r="J4824" s="4" t="s">
        <v>24161</v>
      </c>
      <c r="K4824">
        <v>8.1999999999999993</v>
      </c>
      <c r="L4824" t="s">
        <v>24161</v>
      </c>
      <c r="M4824" t="s">
        <v>24161</v>
      </c>
      <c r="N4824" t="s">
        <v>23538</v>
      </c>
      <c r="O4824">
        <v>58</v>
      </c>
      <c r="P4824" t="s">
        <v>24161</v>
      </c>
      <c r="Q4824" t="s">
        <v>24161</v>
      </c>
      <c r="R4824" t="s">
        <v>24161</v>
      </c>
      <c r="S4824" t="s">
        <v>24161</v>
      </c>
      <c r="T4824" t="s">
        <v>24161</v>
      </c>
      <c r="U4824" t="s">
        <v>24161</v>
      </c>
      <c r="V4824">
        <v>54</v>
      </c>
      <c r="W4824">
        <v>0</v>
      </c>
      <c r="X4824">
        <v>1</v>
      </c>
      <c r="Y4824">
        <v>18</v>
      </c>
      <c r="Z4824" t="s">
        <v>24161</v>
      </c>
      <c r="AA4824" t="s">
        <v>24161</v>
      </c>
      <c r="AB4824" t="s">
        <v>23542</v>
      </c>
    </row>
    <row r="4825" spans="1:28" x14ac:dyDescent="0.3">
      <c r="A4825" s="4" t="s">
        <v>23545</v>
      </c>
      <c r="B4825" t="s">
        <v>67</v>
      </c>
      <c r="C4825" t="s">
        <v>68</v>
      </c>
      <c r="D4825" t="s">
        <v>58</v>
      </c>
      <c r="E4825">
        <v>2005</v>
      </c>
      <c r="F4825">
        <v>90</v>
      </c>
      <c r="G4825" t="s">
        <v>20218</v>
      </c>
      <c r="H4825" t="s">
        <v>23546</v>
      </c>
      <c r="I4825" s="4">
        <v>120000</v>
      </c>
      <c r="J4825" s="4" t="s">
        <v>24161</v>
      </c>
      <c r="K4825">
        <v>6.6</v>
      </c>
      <c r="L4825">
        <v>1.66</v>
      </c>
      <c r="M4825" t="s">
        <v>24161</v>
      </c>
      <c r="N4825" t="s">
        <v>23544</v>
      </c>
      <c r="O4825">
        <v>0</v>
      </c>
      <c r="P4825" t="s">
        <v>24161</v>
      </c>
      <c r="Q4825" t="s">
        <v>24161</v>
      </c>
      <c r="R4825" t="s">
        <v>24161</v>
      </c>
      <c r="S4825" t="s">
        <v>24161</v>
      </c>
      <c r="T4825" t="s">
        <v>24161</v>
      </c>
      <c r="U4825" t="s">
        <v>24161</v>
      </c>
      <c r="V4825">
        <v>14</v>
      </c>
      <c r="W4825">
        <v>0</v>
      </c>
      <c r="X4825">
        <v>1</v>
      </c>
      <c r="Y4825">
        <v>102</v>
      </c>
      <c r="Z4825">
        <v>12</v>
      </c>
      <c r="AA4825">
        <v>7</v>
      </c>
      <c r="AB4825" t="s">
        <v>23547</v>
      </c>
    </row>
    <row r="4826" spans="1:28" x14ac:dyDescent="0.3">
      <c r="A4826" s="4" t="s">
        <v>23550</v>
      </c>
      <c r="B4826" t="s">
        <v>67</v>
      </c>
      <c r="C4826" t="s">
        <v>68</v>
      </c>
      <c r="D4826" t="s">
        <v>58</v>
      </c>
      <c r="E4826">
        <v>2011</v>
      </c>
      <c r="F4826">
        <v>90</v>
      </c>
      <c r="G4826" t="s">
        <v>2545</v>
      </c>
      <c r="H4826" t="s">
        <v>23552</v>
      </c>
      <c r="I4826" s="4">
        <v>125000</v>
      </c>
      <c r="J4826" s="4">
        <v>1573712</v>
      </c>
      <c r="K4826">
        <v>6.7</v>
      </c>
      <c r="L4826" t="s">
        <v>24161</v>
      </c>
      <c r="M4826" t="s">
        <v>612</v>
      </c>
      <c r="N4826" t="s">
        <v>23548</v>
      </c>
      <c r="O4826">
        <v>100</v>
      </c>
      <c r="P4826" t="s">
        <v>10670</v>
      </c>
      <c r="Q4826">
        <v>830</v>
      </c>
      <c r="R4826" t="s">
        <v>23549</v>
      </c>
      <c r="S4826">
        <v>128</v>
      </c>
      <c r="T4826" t="s">
        <v>23551</v>
      </c>
      <c r="U4826">
        <v>9</v>
      </c>
      <c r="V4826">
        <v>3000</v>
      </c>
      <c r="W4826">
        <v>973</v>
      </c>
      <c r="X4826">
        <v>2</v>
      </c>
      <c r="Y4826">
        <v>21618</v>
      </c>
      <c r="Z4826">
        <v>171</v>
      </c>
      <c r="AA4826">
        <v>62</v>
      </c>
      <c r="AB4826" t="s">
        <v>23553</v>
      </c>
    </row>
    <row r="4827" spans="1:28" x14ac:dyDescent="0.3">
      <c r="A4827" s="4" t="s">
        <v>23556</v>
      </c>
      <c r="B4827" t="s">
        <v>67</v>
      </c>
      <c r="C4827" t="s">
        <v>68</v>
      </c>
      <c r="D4827" t="s">
        <v>58</v>
      </c>
      <c r="E4827">
        <v>2015</v>
      </c>
      <c r="F4827" t="s">
        <v>24161</v>
      </c>
      <c r="G4827" t="s">
        <v>9</v>
      </c>
      <c r="H4827" t="s">
        <v>24161</v>
      </c>
      <c r="I4827" s="4">
        <v>125000</v>
      </c>
      <c r="J4827" s="4" t="s">
        <v>24161</v>
      </c>
      <c r="K4827">
        <v>5.0999999999999996</v>
      </c>
      <c r="L4827" t="s">
        <v>24161</v>
      </c>
      <c r="M4827" t="s">
        <v>69</v>
      </c>
      <c r="N4827" t="s">
        <v>23554</v>
      </c>
      <c r="O4827">
        <v>0</v>
      </c>
      <c r="P4827" t="s">
        <v>23555</v>
      </c>
      <c r="Q4827">
        <v>17</v>
      </c>
      <c r="R4827" t="s">
        <v>23554</v>
      </c>
      <c r="S4827">
        <v>0</v>
      </c>
      <c r="T4827" t="s">
        <v>24161</v>
      </c>
      <c r="U4827" t="s">
        <v>24161</v>
      </c>
      <c r="V4827">
        <v>0</v>
      </c>
      <c r="W4827">
        <v>17</v>
      </c>
      <c r="X4827">
        <v>2</v>
      </c>
      <c r="Y4827">
        <v>172</v>
      </c>
      <c r="Z4827" t="s">
        <v>24161</v>
      </c>
      <c r="AA4827" t="s">
        <v>24161</v>
      </c>
      <c r="AB4827" t="s">
        <v>23557</v>
      </c>
    </row>
    <row r="4828" spans="1:28" x14ac:dyDescent="0.3">
      <c r="A4828" s="4" t="s">
        <v>23558</v>
      </c>
      <c r="B4828" t="s">
        <v>67</v>
      </c>
      <c r="C4828" t="s">
        <v>295</v>
      </c>
      <c r="D4828" t="s">
        <v>58</v>
      </c>
      <c r="E4828">
        <v>2007</v>
      </c>
      <c r="F4828">
        <v>88</v>
      </c>
      <c r="G4828" t="s">
        <v>10</v>
      </c>
      <c r="H4828" t="s">
        <v>23559</v>
      </c>
      <c r="I4828" s="4">
        <v>120000</v>
      </c>
      <c r="J4828" s="4" t="s">
        <v>24161</v>
      </c>
      <c r="K4828">
        <v>7</v>
      </c>
      <c r="L4828">
        <v>1.78</v>
      </c>
      <c r="M4828" t="s">
        <v>24161</v>
      </c>
      <c r="N4828" t="s">
        <v>8543</v>
      </c>
      <c r="O4828">
        <v>686</v>
      </c>
      <c r="P4828" t="s">
        <v>4662</v>
      </c>
      <c r="Q4828">
        <v>847</v>
      </c>
      <c r="R4828" t="s">
        <v>8543</v>
      </c>
      <c r="S4828">
        <v>686</v>
      </c>
      <c r="T4828" t="s">
        <v>20512</v>
      </c>
      <c r="U4828">
        <v>405</v>
      </c>
      <c r="V4828">
        <v>377</v>
      </c>
      <c r="W4828">
        <v>2364</v>
      </c>
      <c r="X4828">
        <v>2</v>
      </c>
      <c r="Y4828">
        <v>3262</v>
      </c>
      <c r="Z4828">
        <v>8</v>
      </c>
      <c r="AA4828">
        <v>46</v>
      </c>
      <c r="AB4828" t="s">
        <v>23560</v>
      </c>
    </row>
    <row r="4829" spans="1:28" x14ac:dyDescent="0.3">
      <c r="A4829" s="4" t="s">
        <v>23563</v>
      </c>
      <c r="B4829" t="s">
        <v>1486</v>
      </c>
      <c r="C4829" t="s">
        <v>1487</v>
      </c>
      <c r="D4829" t="s">
        <v>24160</v>
      </c>
      <c r="E4829">
        <v>1964</v>
      </c>
      <c r="F4829">
        <v>94</v>
      </c>
      <c r="G4829" t="s">
        <v>19</v>
      </c>
      <c r="H4829" t="s">
        <v>23565</v>
      </c>
      <c r="I4829" s="4">
        <v>120000</v>
      </c>
      <c r="J4829" s="4" t="s">
        <v>24161</v>
      </c>
      <c r="K4829">
        <v>7.4</v>
      </c>
      <c r="L4829">
        <v>1.37</v>
      </c>
      <c r="M4829" t="s">
        <v>24161</v>
      </c>
      <c r="N4829" t="s">
        <v>22954</v>
      </c>
      <c r="O4829">
        <v>0</v>
      </c>
      <c r="P4829" t="s">
        <v>23562</v>
      </c>
      <c r="Q4829">
        <v>12</v>
      </c>
      <c r="R4829" t="s">
        <v>23561</v>
      </c>
      <c r="S4829">
        <v>7</v>
      </c>
      <c r="T4829" t="s">
        <v>23564</v>
      </c>
      <c r="U4829">
        <v>5</v>
      </c>
      <c r="V4829">
        <v>187</v>
      </c>
      <c r="W4829">
        <v>27</v>
      </c>
      <c r="X4829">
        <v>0</v>
      </c>
      <c r="Y4829">
        <v>1962</v>
      </c>
      <c r="Z4829">
        <v>36</v>
      </c>
      <c r="AA4829">
        <v>10</v>
      </c>
      <c r="AB4829" t="s">
        <v>23566</v>
      </c>
    </row>
    <row r="4830" spans="1:28" x14ac:dyDescent="0.3">
      <c r="A4830" s="4" t="s">
        <v>23568</v>
      </c>
      <c r="B4830" t="s">
        <v>67</v>
      </c>
      <c r="C4830" t="s">
        <v>68</v>
      </c>
      <c r="D4830" t="s">
        <v>58</v>
      </c>
      <c r="E4830">
        <v>2016</v>
      </c>
      <c r="F4830">
        <v>120</v>
      </c>
      <c r="G4830" t="s">
        <v>1566</v>
      </c>
      <c r="H4830" t="s">
        <v>24161</v>
      </c>
      <c r="I4830" s="4">
        <v>10000000</v>
      </c>
      <c r="J4830" s="4" t="s">
        <v>24161</v>
      </c>
      <c r="K4830">
        <v>5.4</v>
      </c>
      <c r="L4830">
        <v>2.35</v>
      </c>
      <c r="M4830" t="s">
        <v>612</v>
      </c>
      <c r="N4830" t="s">
        <v>4512</v>
      </c>
      <c r="O4830">
        <v>664</v>
      </c>
      <c r="P4830" t="s">
        <v>23567</v>
      </c>
      <c r="Q4830">
        <v>990</v>
      </c>
      <c r="R4830" t="s">
        <v>4512</v>
      </c>
      <c r="S4830">
        <v>664</v>
      </c>
      <c r="T4830" t="s">
        <v>8463</v>
      </c>
      <c r="U4830">
        <v>400</v>
      </c>
      <c r="V4830">
        <v>0</v>
      </c>
      <c r="W4830">
        <v>3525</v>
      </c>
      <c r="X4830">
        <v>1</v>
      </c>
      <c r="Y4830">
        <v>1197</v>
      </c>
      <c r="Z4830">
        <v>21</v>
      </c>
      <c r="AA4830">
        <v>8</v>
      </c>
      <c r="AB4830" t="s">
        <v>23569</v>
      </c>
    </row>
    <row r="4831" spans="1:28" x14ac:dyDescent="0.3">
      <c r="A4831" s="4" t="s">
        <v>23572</v>
      </c>
      <c r="B4831" t="s">
        <v>67</v>
      </c>
      <c r="C4831" t="s">
        <v>68</v>
      </c>
      <c r="D4831" t="s">
        <v>58</v>
      </c>
      <c r="E4831">
        <v>2003</v>
      </c>
      <c r="F4831">
        <v>77</v>
      </c>
      <c r="G4831" t="s">
        <v>10</v>
      </c>
      <c r="H4831" t="s">
        <v>23574</v>
      </c>
      <c r="I4831" s="4">
        <v>103000</v>
      </c>
      <c r="J4831" s="4" t="s">
        <v>24161</v>
      </c>
      <c r="K4831">
        <v>5.7</v>
      </c>
      <c r="L4831" t="s">
        <v>24161</v>
      </c>
      <c r="M4831" t="s">
        <v>24161</v>
      </c>
      <c r="N4831" t="s">
        <v>23570</v>
      </c>
      <c r="O4831">
        <v>7</v>
      </c>
      <c r="P4831" t="s">
        <v>23571</v>
      </c>
      <c r="Q4831">
        <v>206</v>
      </c>
      <c r="R4831" t="s">
        <v>21598</v>
      </c>
      <c r="S4831">
        <v>81</v>
      </c>
      <c r="T4831" t="s">
        <v>23573</v>
      </c>
      <c r="U4831">
        <v>69</v>
      </c>
      <c r="V4831">
        <v>0</v>
      </c>
      <c r="W4831">
        <v>516</v>
      </c>
      <c r="X4831">
        <v>0</v>
      </c>
      <c r="Y4831">
        <v>98</v>
      </c>
      <c r="Z4831">
        <v>1</v>
      </c>
      <c r="AA4831">
        <v>5</v>
      </c>
      <c r="AB4831" t="s">
        <v>23575</v>
      </c>
    </row>
    <row r="4832" spans="1:28" x14ac:dyDescent="0.3">
      <c r="A4832" s="4" t="s">
        <v>23576</v>
      </c>
      <c r="B4832" t="s">
        <v>67</v>
      </c>
      <c r="C4832" t="s">
        <v>68</v>
      </c>
      <c r="D4832" t="s">
        <v>58</v>
      </c>
      <c r="E4832">
        <v>2006</v>
      </c>
      <c r="F4832">
        <v>111</v>
      </c>
      <c r="G4832" t="s">
        <v>3805</v>
      </c>
      <c r="H4832" t="s">
        <v>23578</v>
      </c>
      <c r="I4832" s="4">
        <v>100000</v>
      </c>
      <c r="J4832" s="4">
        <v>10174663</v>
      </c>
      <c r="K4832">
        <v>6.7</v>
      </c>
      <c r="L4832">
        <v>1.85</v>
      </c>
      <c r="M4832" t="s">
        <v>122</v>
      </c>
      <c r="N4832" t="s">
        <v>18190</v>
      </c>
      <c r="O4832">
        <v>589</v>
      </c>
      <c r="P4832" t="s">
        <v>18190</v>
      </c>
      <c r="Q4832">
        <v>589</v>
      </c>
      <c r="R4832" t="s">
        <v>22378</v>
      </c>
      <c r="S4832">
        <v>150</v>
      </c>
      <c r="T4832" t="s">
        <v>23577</v>
      </c>
      <c r="U4832">
        <v>51</v>
      </c>
      <c r="V4832">
        <v>0</v>
      </c>
      <c r="W4832">
        <v>916</v>
      </c>
      <c r="X4832">
        <v>0</v>
      </c>
      <c r="Y4832">
        <v>12399</v>
      </c>
      <c r="Z4832">
        <v>31</v>
      </c>
      <c r="AA4832">
        <v>382</v>
      </c>
      <c r="AB4832" t="s">
        <v>23579</v>
      </c>
    </row>
    <row r="4833" spans="1:28" x14ac:dyDescent="0.3">
      <c r="A4833" s="4" t="s">
        <v>23583</v>
      </c>
      <c r="B4833" t="s">
        <v>67</v>
      </c>
      <c r="C4833" t="s">
        <v>68</v>
      </c>
      <c r="D4833" t="s">
        <v>58</v>
      </c>
      <c r="E4833">
        <v>2015</v>
      </c>
      <c r="F4833">
        <v>81</v>
      </c>
      <c r="G4833" t="s">
        <v>5544</v>
      </c>
      <c r="H4833" t="s">
        <v>23585</v>
      </c>
      <c r="I4833" s="4">
        <v>100000</v>
      </c>
      <c r="J4833" s="4">
        <v>22757819</v>
      </c>
      <c r="K4833">
        <v>4.2</v>
      </c>
      <c r="L4833">
        <v>1.85</v>
      </c>
      <c r="M4833" t="s">
        <v>612</v>
      </c>
      <c r="N4833" t="s">
        <v>23580</v>
      </c>
      <c r="O4833">
        <v>3</v>
      </c>
      <c r="P4833" t="s">
        <v>23582</v>
      </c>
      <c r="Q4833">
        <v>220</v>
      </c>
      <c r="R4833" t="s">
        <v>23581</v>
      </c>
      <c r="S4833">
        <v>40</v>
      </c>
      <c r="T4833" t="s">
        <v>23584</v>
      </c>
      <c r="U4833">
        <v>7</v>
      </c>
      <c r="V4833">
        <v>0</v>
      </c>
      <c r="W4833">
        <v>276</v>
      </c>
      <c r="X4833">
        <v>0</v>
      </c>
      <c r="Y4833">
        <v>13521</v>
      </c>
      <c r="Z4833">
        <v>159</v>
      </c>
      <c r="AA4833">
        <v>150</v>
      </c>
      <c r="AB4833" t="s">
        <v>23586</v>
      </c>
    </row>
    <row r="4834" spans="1:28" x14ac:dyDescent="0.3">
      <c r="A4834" s="4" t="s">
        <v>23588</v>
      </c>
      <c r="B4834" t="s">
        <v>67</v>
      </c>
      <c r="C4834" t="s">
        <v>68</v>
      </c>
      <c r="D4834" t="s">
        <v>24160</v>
      </c>
      <c r="E4834">
        <v>1977</v>
      </c>
      <c r="F4834">
        <v>89</v>
      </c>
      <c r="G4834" t="s">
        <v>14857</v>
      </c>
      <c r="H4834" t="s">
        <v>23590</v>
      </c>
      <c r="I4834" s="4">
        <v>20000</v>
      </c>
      <c r="J4834" s="4" t="s">
        <v>24161</v>
      </c>
      <c r="K4834">
        <v>7.4</v>
      </c>
      <c r="L4834">
        <v>1.37</v>
      </c>
      <c r="M4834" t="s">
        <v>5613</v>
      </c>
      <c r="N4834" t="s">
        <v>5877</v>
      </c>
      <c r="O4834">
        <v>0</v>
      </c>
      <c r="P4834" t="s">
        <v>18566</v>
      </c>
      <c r="Q4834">
        <v>195</v>
      </c>
      <c r="R4834" t="s">
        <v>23587</v>
      </c>
      <c r="S4834">
        <v>158</v>
      </c>
      <c r="T4834" t="s">
        <v>23589</v>
      </c>
      <c r="U4834">
        <v>121</v>
      </c>
      <c r="V4834">
        <v>0</v>
      </c>
      <c r="W4834">
        <v>837</v>
      </c>
      <c r="X4834">
        <v>1</v>
      </c>
      <c r="Y4834">
        <v>69831</v>
      </c>
      <c r="Z4834">
        <v>152</v>
      </c>
      <c r="AA4834">
        <v>535</v>
      </c>
      <c r="AB4834" t="s">
        <v>23591</v>
      </c>
    </row>
    <row r="4835" spans="1:28" x14ac:dyDescent="0.3">
      <c r="A4835" s="4" t="s">
        <v>23595</v>
      </c>
      <c r="B4835" t="s">
        <v>24161</v>
      </c>
      <c r="C4835" t="s">
        <v>68</v>
      </c>
      <c r="D4835" t="s">
        <v>24160</v>
      </c>
      <c r="E4835">
        <v>1920</v>
      </c>
      <c r="F4835">
        <v>110</v>
      </c>
      <c r="G4835" t="s">
        <v>1954</v>
      </c>
      <c r="H4835" t="s">
        <v>23597</v>
      </c>
      <c r="I4835" s="4">
        <v>100000</v>
      </c>
      <c r="J4835" s="4">
        <v>3000000</v>
      </c>
      <c r="K4835">
        <v>4.8</v>
      </c>
      <c r="L4835">
        <v>1.33</v>
      </c>
      <c r="M4835" t="s">
        <v>24161</v>
      </c>
      <c r="N4835" t="s">
        <v>23592</v>
      </c>
      <c r="O4835">
        <v>0</v>
      </c>
      <c r="P4835" t="s">
        <v>23594</v>
      </c>
      <c r="Q4835">
        <v>2</v>
      </c>
      <c r="R4835" t="s">
        <v>23593</v>
      </c>
      <c r="S4835">
        <v>2</v>
      </c>
      <c r="T4835" t="s">
        <v>23596</v>
      </c>
      <c r="U4835">
        <v>0</v>
      </c>
      <c r="V4835">
        <v>0</v>
      </c>
      <c r="W4835">
        <v>4</v>
      </c>
      <c r="X4835">
        <v>1</v>
      </c>
      <c r="Y4835">
        <v>5</v>
      </c>
      <c r="Z4835">
        <v>1</v>
      </c>
      <c r="AA4835">
        <v>1</v>
      </c>
      <c r="AB4835" t="s">
        <v>23598</v>
      </c>
    </row>
    <row r="4836" spans="1:28" x14ac:dyDescent="0.3">
      <c r="A4836" s="4" t="s">
        <v>23599</v>
      </c>
      <c r="B4836" t="s">
        <v>67</v>
      </c>
      <c r="C4836" t="s">
        <v>68</v>
      </c>
      <c r="D4836" t="s">
        <v>58</v>
      </c>
      <c r="E4836">
        <v>1987</v>
      </c>
      <c r="F4836">
        <v>81</v>
      </c>
      <c r="G4836" t="s">
        <v>10</v>
      </c>
      <c r="H4836" t="s">
        <v>23600</v>
      </c>
      <c r="I4836" s="4">
        <v>100000</v>
      </c>
      <c r="J4836" s="4">
        <v>5228617</v>
      </c>
      <c r="K4836">
        <v>7</v>
      </c>
      <c r="L4836">
        <v>1.85</v>
      </c>
      <c r="M4836" t="s">
        <v>612</v>
      </c>
      <c r="N4836" t="s">
        <v>18920</v>
      </c>
      <c r="O4836">
        <v>467</v>
      </c>
      <c r="P4836" t="s">
        <v>18920</v>
      </c>
      <c r="Q4836">
        <v>467</v>
      </c>
      <c r="R4836" t="s">
        <v>3890</v>
      </c>
      <c r="S4836">
        <v>322</v>
      </c>
      <c r="T4836" t="s">
        <v>17564</v>
      </c>
      <c r="U4836">
        <v>287</v>
      </c>
      <c r="V4836">
        <v>471</v>
      </c>
      <c r="W4836">
        <v>1431</v>
      </c>
      <c r="X4836">
        <v>1</v>
      </c>
      <c r="Y4836">
        <v>2770</v>
      </c>
      <c r="Z4836">
        <v>21</v>
      </c>
      <c r="AA4836">
        <v>32</v>
      </c>
      <c r="AB4836" t="s">
        <v>23601</v>
      </c>
    </row>
    <row r="4837" spans="1:28" x14ac:dyDescent="0.3">
      <c r="A4837" s="4" t="s">
        <v>23602</v>
      </c>
      <c r="B4837" t="s">
        <v>67</v>
      </c>
      <c r="C4837" t="s">
        <v>68</v>
      </c>
      <c r="D4837" t="s">
        <v>58</v>
      </c>
      <c r="E4837">
        <v>1998</v>
      </c>
      <c r="F4837">
        <v>100</v>
      </c>
      <c r="G4837" t="s">
        <v>2545</v>
      </c>
      <c r="H4837" t="s">
        <v>23603</v>
      </c>
      <c r="I4837" s="4" t="s">
        <v>24161</v>
      </c>
      <c r="J4837" s="4">
        <v>2643689</v>
      </c>
      <c r="K4837">
        <v>7.3</v>
      </c>
      <c r="L4837">
        <v>1.85</v>
      </c>
      <c r="M4837" t="s">
        <v>69</v>
      </c>
      <c r="N4837" t="s">
        <v>1698</v>
      </c>
      <c r="O4837">
        <v>23</v>
      </c>
      <c r="P4837" t="s">
        <v>2472</v>
      </c>
      <c r="Q4837">
        <v>1000</v>
      </c>
      <c r="R4837" t="s">
        <v>2648</v>
      </c>
      <c r="S4837">
        <v>577</v>
      </c>
      <c r="T4837" t="s">
        <v>6488</v>
      </c>
      <c r="U4837">
        <v>545</v>
      </c>
      <c r="V4837">
        <v>0</v>
      </c>
      <c r="W4837">
        <v>2283</v>
      </c>
      <c r="X4837">
        <v>4</v>
      </c>
      <c r="Y4837">
        <v>10499</v>
      </c>
      <c r="Z4837">
        <v>57</v>
      </c>
      <c r="AA4837">
        <v>113</v>
      </c>
      <c r="AB4837" t="s">
        <v>23604</v>
      </c>
    </row>
    <row r="4838" spans="1:28" x14ac:dyDescent="0.3">
      <c r="A4838" s="4" t="s">
        <v>23608</v>
      </c>
      <c r="B4838" t="s">
        <v>67</v>
      </c>
      <c r="C4838" t="s">
        <v>68</v>
      </c>
      <c r="D4838" t="s">
        <v>58</v>
      </c>
      <c r="E4838">
        <v>1979</v>
      </c>
      <c r="F4838">
        <v>99</v>
      </c>
      <c r="G4838" t="s">
        <v>8421</v>
      </c>
      <c r="H4838" t="s">
        <v>23610</v>
      </c>
      <c r="I4838" s="4">
        <v>100000</v>
      </c>
      <c r="J4838" s="4" t="s">
        <v>24161</v>
      </c>
      <c r="K4838">
        <v>5.8</v>
      </c>
      <c r="L4838">
        <v>1.85</v>
      </c>
      <c r="M4838" t="s">
        <v>612</v>
      </c>
      <c r="N4838" t="s">
        <v>23605</v>
      </c>
      <c r="O4838">
        <v>9</v>
      </c>
      <c r="P4838" t="s">
        <v>23607</v>
      </c>
      <c r="Q4838">
        <v>116</v>
      </c>
      <c r="R4838" t="s">
        <v>23606</v>
      </c>
      <c r="S4838">
        <v>24</v>
      </c>
      <c r="T4838" t="s">
        <v>23609</v>
      </c>
      <c r="U4838">
        <v>10</v>
      </c>
      <c r="V4838">
        <v>157</v>
      </c>
      <c r="W4838">
        <v>170</v>
      </c>
      <c r="X4838">
        <v>2</v>
      </c>
      <c r="Y4838">
        <v>509</v>
      </c>
      <c r="Z4838">
        <v>23</v>
      </c>
      <c r="AA4838">
        <v>10</v>
      </c>
      <c r="AB4838" t="s">
        <v>23611</v>
      </c>
    </row>
    <row r="4839" spans="1:28" x14ac:dyDescent="0.3">
      <c r="A4839" s="4" t="s">
        <v>23615</v>
      </c>
      <c r="B4839" t="s">
        <v>67</v>
      </c>
      <c r="C4839" t="s">
        <v>68</v>
      </c>
      <c r="D4839" t="s">
        <v>24160</v>
      </c>
      <c r="E4839">
        <v>2001</v>
      </c>
      <c r="F4839">
        <v>90</v>
      </c>
      <c r="G4839" t="s">
        <v>12605</v>
      </c>
      <c r="H4839" t="s">
        <v>23616</v>
      </c>
      <c r="I4839" s="4">
        <v>40000</v>
      </c>
      <c r="J4839" s="4">
        <v>110536</v>
      </c>
      <c r="K4839">
        <v>7</v>
      </c>
      <c r="L4839">
        <v>1.85</v>
      </c>
      <c r="M4839" t="s">
        <v>122</v>
      </c>
      <c r="N4839" t="s">
        <v>23612</v>
      </c>
      <c r="O4839">
        <v>56</v>
      </c>
      <c r="P4839" t="s">
        <v>23614</v>
      </c>
      <c r="Q4839">
        <v>126</v>
      </c>
      <c r="R4839" t="s">
        <v>23613</v>
      </c>
      <c r="S4839">
        <v>76</v>
      </c>
      <c r="T4839" t="s">
        <v>23612</v>
      </c>
      <c r="U4839">
        <v>56</v>
      </c>
      <c r="V4839">
        <v>0</v>
      </c>
      <c r="W4839">
        <v>284</v>
      </c>
      <c r="X4839">
        <v>1</v>
      </c>
      <c r="Y4839">
        <v>4117</v>
      </c>
      <c r="Z4839">
        <v>88</v>
      </c>
      <c r="AA4839">
        <v>118</v>
      </c>
      <c r="AB4839" t="s">
        <v>23617</v>
      </c>
    </row>
    <row r="4840" spans="1:28" x14ac:dyDescent="0.3">
      <c r="A4840" s="4" t="s">
        <v>23621</v>
      </c>
      <c r="B4840" t="s">
        <v>67</v>
      </c>
      <c r="C4840" t="s">
        <v>68</v>
      </c>
      <c r="D4840" t="s">
        <v>58</v>
      </c>
      <c r="E4840">
        <v>2014</v>
      </c>
      <c r="F4840">
        <v>82</v>
      </c>
      <c r="G4840" t="s">
        <v>12</v>
      </c>
      <c r="H4840" t="s">
        <v>24161</v>
      </c>
      <c r="I4840" s="4">
        <v>20000</v>
      </c>
      <c r="J4840" s="4" t="s">
        <v>24161</v>
      </c>
      <c r="K4840">
        <v>3.2</v>
      </c>
      <c r="L4840">
        <v>1.85</v>
      </c>
      <c r="M4840" t="s">
        <v>122</v>
      </c>
      <c r="N4840" t="s">
        <v>23618</v>
      </c>
      <c r="O4840">
        <v>7</v>
      </c>
      <c r="P4840" t="s">
        <v>23620</v>
      </c>
      <c r="Q4840">
        <v>143</v>
      </c>
      <c r="R4840" t="s">
        <v>23619</v>
      </c>
      <c r="S4840">
        <v>134</v>
      </c>
      <c r="T4840" t="s">
        <v>23622</v>
      </c>
      <c r="U4840">
        <v>50</v>
      </c>
      <c r="V4840">
        <v>178</v>
      </c>
      <c r="W4840">
        <v>417</v>
      </c>
      <c r="X4840">
        <v>0</v>
      </c>
      <c r="Y4840">
        <v>73</v>
      </c>
      <c r="Z4840">
        <v>2</v>
      </c>
      <c r="AA4840">
        <v>4</v>
      </c>
      <c r="AB4840" t="s">
        <v>23623</v>
      </c>
    </row>
    <row r="4841" spans="1:28" x14ac:dyDescent="0.3">
      <c r="A4841" s="4" t="s">
        <v>23626</v>
      </c>
      <c r="B4841" t="s">
        <v>67</v>
      </c>
      <c r="C4841" t="s">
        <v>68</v>
      </c>
      <c r="D4841" t="s">
        <v>58</v>
      </c>
      <c r="E4841">
        <v>2013</v>
      </c>
      <c r="F4841">
        <v>88</v>
      </c>
      <c r="G4841" t="s">
        <v>23625</v>
      </c>
      <c r="H4841" t="s">
        <v>23628</v>
      </c>
      <c r="I4841" s="4">
        <v>200000</v>
      </c>
      <c r="J4841" s="4">
        <v>59379</v>
      </c>
      <c r="K4841">
        <v>6.8</v>
      </c>
      <c r="L4841">
        <v>2.35</v>
      </c>
      <c r="M4841" t="s">
        <v>4835</v>
      </c>
      <c r="N4841" t="s">
        <v>23624</v>
      </c>
      <c r="O4841">
        <v>3</v>
      </c>
      <c r="P4841" t="s">
        <v>13625</v>
      </c>
      <c r="Q4841">
        <v>3000</v>
      </c>
      <c r="R4841" t="s">
        <v>2659</v>
      </c>
      <c r="S4841">
        <v>982</v>
      </c>
      <c r="T4841" t="s">
        <v>23627</v>
      </c>
      <c r="U4841">
        <v>307</v>
      </c>
      <c r="V4841">
        <v>0</v>
      </c>
      <c r="W4841">
        <v>4729</v>
      </c>
      <c r="X4841">
        <v>3</v>
      </c>
      <c r="Y4841">
        <v>12796</v>
      </c>
      <c r="Z4841">
        <v>193</v>
      </c>
      <c r="AA4841">
        <v>52</v>
      </c>
      <c r="AB4841" t="s">
        <v>23629</v>
      </c>
    </row>
    <row r="4842" spans="1:28" x14ac:dyDescent="0.3">
      <c r="A4842" s="4" t="s">
        <v>23633</v>
      </c>
      <c r="B4842" t="s">
        <v>67</v>
      </c>
      <c r="C4842" t="s">
        <v>295</v>
      </c>
      <c r="D4842" t="s">
        <v>58</v>
      </c>
      <c r="E4842">
        <v>2012</v>
      </c>
      <c r="F4842">
        <v>103</v>
      </c>
      <c r="G4842" t="s">
        <v>18</v>
      </c>
      <c r="H4842" t="s">
        <v>23635</v>
      </c>
      <c r="I4842" s="4">
        <v>100000</v>
      </c>
      <c r="J4842" s="4" t="s">
        <v>24161</v>
      </c>
      <c r="K4842">
        <v>7.7</v>
      </c>
      <c r="L4842">
        <v>16</v>
      </c>
      <c r="M4842" t="s">
        <v>4835</v>
      </c>
      <c r="N4842" t="s">
        <v>23630</v>
      </c>
      <c r="O4842">
        <v>0</v>
      </c>
      <c r="P4842" t="s">
        <v>23632</v>
      </c>
      <c r="Q4842">
        <v>0</v>
      </c>
      <c r="R4842" t="s">
        <v>23631</v>
      </c>
      <c r="S4842">
        <v>0</v>
      </c>
      <c r="T4842" t="s">
        <v>23634</v>
      </c>
      <c r="U4842">
        <v>0</v>
      </c>
      <c r="V4842">
        <v>0</v>
      </c>
      <c r="W4842">
        <v>0</v>
      </c>
      <c r="X4842">
        <v>0</v>
      </c>
      <c r="Y4842">
        <v>16701</v>
      </c>
      <c r="Z4842">
        <v>50</v>
      </c>
      <c r="AA4842">
        <v>23</v>
      </c>
      <c r="AB4842" t="s">
        <v>23636</v>
      </c>
    </row>
    <row r="4843" spans="1:28" x14ac:dyDescent="0.3">
      <c r="A4843" s="4" t="s">
        <v>23639</v>
      </c>
      <c r="B4843" t="s">
        <v>67</v>
      </c>
      <c r="C4843" t="s">
        <v>86</v>
      </c>
      <c r="D4843" t="s">
        <v>58</v>
      </c>
      <c r="E4843">
        <v>2007</v>
      </c>
      <c r="F4843">
        <v>80</v>
      </c>
      <c r="G4843" t="s">
        <v>8</v>
      </c>
      <c r="H4843" t="s">
        <v>23640</v>
      </c>
      <c r="I4843" s="4">
        <v>1800000</v>
      </c>
      <c r="J4843" s="4" t="s">
        <v>24161</v>
      </c>
      <c r="K4843">
        <v>5.6</v>
      </c>
      <c r="L4843">
        <v>1.85</v>
      </c>
      <c r="M4843" t="s">
        <v>612</v>
      </c>
      <c r="N4843" t="s">
        <v>23637</v>
      </c>
      <c r="O4843">
        <v>3</v>
      </c>
      <c r="P4843" t="s">
        <v>15287</v>
      </c>
      <c r="Q4843">
        <v>798</v>
      </c>
      <c r="R4843" t="s">
        <v>23638</v>
      </c>
      <c r="S4843">
        <v>279</v>
      </c>
      <c r="T4843" t="s">
        <v>388</v>
      </c>
      <c r="U4843">
        <v>140</v>
      </c>
      <c r="V4843">
        <v>246</v>
      </c>
      <c r="W4843">
        <v>1401</v>
      </c>
      <c r="X4843">
        <v>1</v>
      </c>
      <c r="Y4843">
        <v>5747</v>
      </c>
      <c r="Z4843">
        <v>61</v>
      </c>
      <c r="AA4843">
        <v>44</v>
      </c>
      <c r="AB4843" t="s">
        <v>23641</v>
      </c>
    </row>
    <row r="4844" spans="1:28" x14ac:dyDescent="0.3">
      <c r="A4844" s="4" t="s">
        <v>23644</v>
      </c>
      <c r="B4844" t="s">
        <v>67</v>
      </c>
      <c r="C4844" t="s">
        <v>68</v>
      </c>
      <c r="D4844" t="s">
        <v>24160</v>
      </c>
      <c r="E4844">
        <v>1948</v>
      </c>
      <c r="F4844">
        <v>68</v>
      </c>
      <c r="G4844" t="s">
        <v>1954</v>
      </c>
      <c r="H4844" t="s">
        <v>23646</v>
      </c>
      <c r="I4844" s="4" t="s">
        <v>24161</v>
      </c>
      <c r="J4844" s="4" t="s">
        <v>24161</v>
      </c>
      <c r="K4844">
        <v>7.1</v>
      </c>
      <c r="L4844">
        <v>1.37</v>
      </c>
      <c r="M4844" t="s">
        <v>6035</v>
      </c>
      <c r="N4844" t="s">
        <v>23642</v>
      </c>
      <c r="O4844">
        <v>2</v>
      </c>
      <c r="P4844" t="s">
        <v>23643</v>
      </c>
      <c r="Q4844">
        <v>142</v>
      </c>
      <c r="R4844" t="s">
        <v>12227</v>
      </c>
      <c r="S4844">
        <v>86</v>
      </c>
      <c r="T4844" t="s">
        <v>23645</v>
      </c>
      <c r="U4844">
        <v>75</v>
      </c>
      <c r="V4844">
        <v>10</v>
      </c>
      <c r="W4844">
        <v>354</v>
      </c>
      <c r="X4844">
        <v>3</v>
      </c>
      <c r="Y4844">
        <v>67</v>
      </c>
      <c r="Z4844">
        <v>1</v>
      </c>
      <c r="AA4844">
        <v>9</v>
      </c>
      <c r="AB4844" t="s">
        <v>23647</v>
      </c>
    </row>
    <row r="4845" spans="1:28" x14ac:dyDescent="0.3">
      <c r="A4845" s="4" t="s">
        <v>23651</v>
      </c>
      <c r="B4845" t="s">
        <v>67</v>
      </c>
      <c r="C4845" t="s">
        <v>68</v>
      </c>
      <c r="D4845" t="s">
        <v>58</v>
      </c>
      <c r="E4845">
        <v>2013</v>
      </c>
      <c r="F4845">
        <v>81</v>
      </c>
      <c r="G4845" t="s">
        <v>1412</v>
      </c>
      <c r="H4845" t="s">
        <v>23653</v>
      </c>
      <c r="I4845" s="4">
        <v>100000</v>
      </c>
      <c r="J4845" s="4" t="s">
        <v>24161</v>
      </c>
      <c r="K4845">
        <v>3.6</v>
      </c>
      <c r="L4845">
        <v>1.78</v>
      </c>
      <c r="M4845" t="s">
        <v>24161</v>
      </c>
      <c r="N4845" t="s">
        <v>23648</v>
      </c>
      <c r="O4845">
        <v>0</v>
      </c>
      <c r="P4845" t="s">
        <v>23650</v>
      </c>
      <c r="Q4845">
        <v>416</v>
      </c>
      <c r="R4845" t="s">
        <v>23649</v>
      </c>
      <c r="S4845">
        <v>18</v>
      </c>
      <c r="T4845" t="s">
        <v>23652</v>
      </c>
      <c r="U4845">
        <v>10</v>
      </c>
      <c r="V4845">
        <v>17</v>
      </c>
      <c r="W4845">
        <v>459</v>
      </c>
      <c r="X4845">
        <v>2</v>
      </c>
      <c r="Y4845">
        <v>101</v>
      </c>
      <c r="Z4845">
        <v>5</v>
      </c>
      <c r="AA4845">
        <v>1</v>
      </c>
      <c r="AB4845" t="s">
        <v>23654</v>
      </c>
    </row>
    <row r="4846" spans="1:28" x14ac:dyDescent="0.3">
      <c r="A4846" s="4" t="s">
        <v>23657</v>
      </c>
      <c r="B4846" t="s">
        <v>67</v>
      </c>
      <c r="C4846" t="s">
        <v>68</v>
      </c>
      <c r="D4846" t="s">
        <v>58</v>
      </c>
      <c r="E4846">
        <v>1971</v>
      </c>
      <c r="F4846">
        <v>106</v>
      </c>
      <c r="G4846" t="s">
        <v>6786</v>
      </c>
      <c r="H4846" t="s">
        <v>23659</v>
      </c>
      <c r="I4846" s="4" t="s">
        <v>24161</v>
      </c>
      <c r="J4846" s="4" t="s">
        <v>24161</v>
      </c>
      <c r="K4846">
        <v>6.8</v>
      </c>
      <c r="L4846" t="s">
        <v>24161</v>
      </c>
      <c r="M4846" t="s">
        <v>14060</v>
      </c>
      <c r="N4846" t="s">
        <v>23655</v>
      </c>
      <c r="O4846">
        <v>6</v>
      </c>
      <c r="P4846" t="s">
        <v>17436</v>
      </c>
      <c r="Q4846">
        <v>440</v>
      </c>
      <c r="R4846" t="s">
        <v>23656</v>
      </c>
      <c r="S4846">
        <v>98</v>
      </c>
      <c r="T4846" t="s">
        <v>23658</v>
      </c>
      <c r="U4846">
        <v>13</v>
      </c>
      <c r="V4846">
        <v>65</v>
      </c>
      <c r="W4846">
        <v>564</v>
      </c>
      <c r="X4846">
        <v>1</v>
      </c>
      <c r="Y4846">
        <v>544</v>
      </c>
      <c r="Z4846">
        <v>14</v>
      </c>
      <c r="AA4846">
        <v>19</v>
      </c>
      <c r="AB4846" t="s">
        <v>23660</v>
      </c>
    </row>
    <row r="4847" spans="1:28" x14ac:dyDescent="0.3">
      <c r="A4847" s="4" t="s">
        <v>23664</v>
      </c>
      <c r="B4847" t="s">
        <v>67</v>
      </c>
      <c r="C4847" t="s">
        <v>68</v>
      </c>
      <c r="D4847" t="s">
        <v>58</v>
      </c>
      <c r="E4847">
        <v>2014</v>
      </c>
      <c r="F4847">
        <v>77</v>
      </c>
      <c r="G4847" t="s">
        <v>21504</v>
      </c>
      <c r="H4847" t="s">
        <v>23666</v>
      </c>
      <c r="I4847" s="4">
        <v>100000</v>
      </c>
      <c r="J4847" s="4" t="s">
        <v>24161</v>
      </c>
      <c r="K4847">
        <v>7.6</v>
      </c>
      <c r="L4847">
        <v>1.78</v>
      </c>
      <c r="M4847" t="s">
        <v>5613</v>
      </c>
      <c r="N4847" t="s">
        <v>23661</v>
      </c>
      <c r="O4847">
        <v>0</v>
      </c>
      <c r="P4847" t="s">
        <v>23663</v>
      </c>
      <c r="Q4847">
        <v>45</v>
      </c>
      <c r="R4847" t="s">
        <v>23662</v>
      </c>
      <c r="S4847">
        <v>0</v>
      </c>
      <c r="T4847" t="s">
        <v>23665</v>
      </c>
      <c r="U4847">
        <v>0</v>
      </c>
      <c r="V4847">
        <v>82</v>
      </c>
      <c r="W4847">
        <v>45</v>
      </c>
      <c r="X4847">
        <v>0</v>
      </c>
      <c r="Y4847">
        <v>80</v>
      </c>
      <c r="Z4847">
        <v>5</v>
      </c>
      <c r="AA4847">
        <v>1</v>
      </c>
      <c r="AB4847" t="s">
        <v>23667</v>
      </c>
    </row>
    <row r="4848" spans="1:28" x14ac:dyDescent="0.3">
      <c r="A4848" s="4" t="s">
        <v>23670</v>
      </c>
      <c r="B4848" t="s">
        <v>67</v>
      </c>
      <c r="C4848" t="s">
        <v>68</v>
      </c>
      <c r="D4848" t="s">
        <v>58</v>
      </c>
      <c r="E4848">
        <v>2004</v>
      </c>
      <c r="F4848">
        <v>80</v>
      </c>
      <c r="G4848" t="s">
        <v>18</v>
      </c>
      <c r="H4848" t="s">
        <v>23672</v>
      </c>
      <c r="I4848" s="4">
        <v>70000</v>
      </c>
      <c r="J4848" s="4" t="s">
        <v>24161</v>
      </c>
      <c r="K4848">
        <v>8.3000000000000007</v>
      </c>
      <c r="L4848" t="s">
        <v>24161</v>
      </c>
      <c r="M4848" t="s">
        <v>24161</v>
      </c>
      <c r="N4848" t="s">
        <v>23668</v>
      </c>
      <c r="O4848">
        <v>3</v>
      </c>
      <c r="P4848" t="s">
        <v>17194</v>
      </c>
      <c r="Q4848">
        <v>103</v>
      </c>
      <c r="R4848" t="s">
        <v>23669</v>
      </c>
      <c r="S4848">
        <v>0</v>
      </c>
      <c r="T4848" t="s">
        <v>23671</v>
      </c>
      <c r="U4848">
        <v>0</v>
      </c>
      <c r="V4848">
        <v>110</v>
      </c>
      <c r="W4848">
        <v>103</v>
      </c>
      <c r="X4848">
        <v>3</v>
      </c>
      <c r="Y4848">
        <v>496</v>
      </c>
      <c r="Z4848">
        <v>16</v>
      </c>
      <c r="AA4848">
        <v>13</v>
      </c>
      <c r="AB4848" t="s">
        <v>23673</v>
      </c>
    </row>
    <row r="4849" spans="1:28" x14ac:dyDescent="0.3">
      <c r="A4849" s="4" t="s">
        <v>23675</v>
      </c>
      <c r="B4849" t="s">
        <v>67</v>
      </c>
      <c r="C4849" t="s">
        <v>68</v>
      </c>
      <c r="D4849" t="s">
        <v>24160</v>
      </c>
      <c r="E4849">
        <v>1998</v>
      </c>
      <c r="F4849">
        <v>84</v>
      </c>
      <c r="G4849" t="s">
        <v>1943</v>
      </c>
      <c r="H4849" t="s">
        <v>23677</v>
      </c>
      <c r="I4849" s="4">
        <v>60000</v>
      </c>
      <c r="J4849" s="4">
        <v>3216970</v>
      </c>
      <c r="K4849">
        <v>7.5</v>
      </c>
      <c r="L4849">
        <v>1.66</v>
      </c>
      <c r="M4849" t="s">
        <v>612</v>
      </c>
      <c r="N4849" t="s">
        <v>1228</v>
      </c>
      <c r="O4849">
        <v>0</v>
      </c>
      <c r="P4849" t="s">
        <v>1839</v>
      </c>
      <c r="Q4849">
        <v>1000</v>
      </c>
      <c r="R4849" t="s">
        <v>23674</v>
      </c>
      <c r="S4849">
        <v>512</v>
      </c>
      <c r="T4849" t="s">
        <v>23676</v>
      </c>
      <c r="U4849">
        <v>194</v>
      </c>
      <c r="V4849">
        <v>24000</v>
      </c>
      <c r="W4849">
        <v>2065</v>
      </c>
      <c r="X4849">
        <v>0</v>
      </c>
      <c r="Y4849">
        <v>142619</v>
      </c>
      <c r="Z4849">
        <v>138</v>
      </c>
      <c r="AA4849">
        <v>586</v>
      </c>
      <c r="AB4849" t="s">
        <v>23678</v>
      </c>
    </row>
    <row r="4850" spans="1:28" x14ac:dyDescent="0.3">
      <c r="A4850" s="4" t="s">
        <v>23681</v>
      </c>
      <c r="B4850" t="s">
        <v>67</v>
      </c>
      <c r="C4850" t="s">
        <v>68</v>
      </c>
      <c r="D4850" t="s">
        <v>58</v>
      </c>
      <c r="E4850">
        <v>1997</v>
      </c>
      <c r="F4850">
        <v>86</v>
      </c>
      <c r="G4850" t="s">
        <v>1700</v>
      </c>
      <c r="H4850" t="s">
        <v>23683</v>
      </c>
      <c r="I4850" s="4" t="s">
        <v>24161</v>
      </c>
      <c r="J4850" s="4">
        <v>33598</v>
      </c>
      <c r="K4850">
        <v>5.4</v>
      </c>
      <c r="L4850" t="s">
        <v>24161</v>
      </c>
      <c r="M4850" t="s">
        <v>612</v>
      </c>
      <c r="N4850" t="s">
        <v>23679</v>
      </c>
      <c r="O4850">
        <v>12</v>
      </c>
      <c r="P4850" t="s">
        <v>14458</v>
      </c>
      <c r="Q4850">
        <v>238</v>
      </c>
      <c r="R4850" t="s">
        <v>23680</v>
      </c>
      <c r="S4850">
        <v>166</v>
      </c>
      <c r="T4850" t="s">
        <v>23682</v>
      </c>
      <c r="U4850">
        <v>117</v>
      </c>
      <c r="V4850">
        <v>97</v>
      </c>
      <c r="W4850">
        <v>623</v>
      </c>
      <c r="X4850">
        <v>1</v>
      </c>
      <c r="Y4850">
        <v>405</v>
      </c>
      <c r="Z4850">
        <v>5</v>
      </c>
      <c r="AA4850">
        <v>15</v>
      </c>
      <c r="AB4850" t="s">
        <v>23684</v>
      </c>
    </row>
    <row r="4851" spans="1:28" x14ac:dyDescent="0.3">
      <c r="A4851" s="4" t="s">
        <v>23687</v>
      </c>
      <c r="B4851" t="s">
        <v>67</v>
      </c>
      <c r="C4851" t="s">
        <v>68</v>
      </c>
      <c r="D4851" t="s">
        <v>58</v>
      </c>
      <c r="E4851">
        <v>1998</v>
      </c>
      <c r="F4851">
        <v>87</v>
      </c>
      <c r="G4851" t="s">
        <v>7213</v>
      </c>
      <c r="H4851" t="s">
        <v>23689</v>
      </c>
      <c r="I4851" s="4">
        <v>60000</v>
      </c>
      <c r="J4851" s="4">
        <v>536767</v>
      </c>
      <c r="K4851">
        <v>5.3</v>
      </c>
      <c r="L4851">
        <v>1.85</v>
      </c>
      <c r="M4851" t="s">
        <v>612</v>
      </c>
      <c r="N4851" t="s">
        <v>23685</v>
      </c>
      <c r="O4851">
        <v>0</v>
      </c>
      <c r="P4851" t="s">
        <v>1751</v>
      </c>
      <c r="Q4851">
        <v>1000</v>
      </c>
      <c r="R4851" t="s">
        <v>23686</v>
      </c>
      <c r="S4851">
        <v>184</v>
      </c>
      <c r="T4851" t="s">
        <v>23688</v>
      </c>
      <c r="U4851">
        <v>153</v>
      </c>
      <c r="V4851">
        <v>30</v>
      </c>
      <c r="W4851">
        <v>1362</v>
      </c>
      <c r="X4851">
        <v>0</v>
      </c>
      <c r="Y4851">
        <v>1622</v>
      </c>
      <c r="Z4851">
        <v>32</v>
      </c>
      <c r="AA4851">
        <v>83</v>
      </c>
      <c r="AB4851" t="s">
        <v>23690</v>
      </c>
    </row>
    <row r="4852" spans="1:28" x14ac:dyDescent="0.3">
      <c r="A4852" s="4" t="s">
        <v>23694</v>
      </c>
      <c r="B4852" t="s">
        <v>67</v>
      </c>
      <c r="C4852" t="s">
        <v>68</v>
      </c>
      <c r="D4852" t="s">
        <v>58</v>
      </c>
      <c r="E4852">
        <v>2015</v>
      </c>
      <c r="F4852">
        <v>80</v>
      </c>
      <c r="G4852" t="s">
        <v>2829</v>
      </c>
      <c r="H4852" t="s">
        <v>24161</v>
      </c>
      <c r="I4852" s="4">
        <v>75000</v>
      </c>
      <c r="J4852" s="4" t="s">
        <v>24161</v>
      </c>
      <c r="K4852">
        <v>4.5</v>
      </c>
      <c r="L4852" t="s">
        <v>24161</v>
      </c>
      <c r="M4852" t="s">
        <v>24161</v>
      </c>
      <c r="N4852" t="s">
        <v>23691</v>
      </c>
      <c r="O4852">
        <v>7</v>
      </c>
      <c r="P4852" t="s">
        <v>23693</v>
      </c>
      <c r="Q4852">
        <v>118</v>
      </c>
      <c r="R4852" t="s">
        <v>23692</v>
      </c>
      <c r="S4852">
        <v>15</v>
      </c>
      <c r="T4852" t="s">
        <v>23695</v>
      </c>
      <c r="U4852">
        <v>3</v>
      </c>
      <c r="V4852">
        <v>34</v>
      </c>
      <c r="W4852">
        <v>138</v>
      </c>
      <c r="X4852">
        <v>0</v>
      </c>
      <c r="Y4852">
        <v>48</v>
      </c>
      <c r="Z4852">
        <v>18</v>
      </c>
      <c r="AA4852">
        <v>18</v>
      </c>
      <c r="AB4852" t="s">
        <v>23696</v>
      </c>
    </row>
    <row r="4853" spans="1:28" x14ac:dyDescent="0.3">
      <c r="A4853" s="4" t="s">
        <v>23700</v>
      </c>
      <c r="B4853" t="s">
        <v>67</v>
      </c>
      <c r="C4853" t="s">
        <v>68</v>
      </c>
      <c r="D4853" t="s">
        <v>58</v>
      </c>
      <c r="E4853">
        <v>2004</v>
      </c>
      <c r="F4853">
        <v>100</v>
      </c>
      <c r="G4853" t="s">
        <v>23698</v>
      </c>
      <c r="H4853" t="s">
        <v>23702</v>
      </c>
      <c r="I4853" s="4">
        <v>65000</v>
      </c>
      <c r="J4853" s="4">
        <v>11529368</v>
      </c>
      <c r="K4853">
        <v>7.3</v>
      </c>
      <c r="L4853">
        <v>1.78</v>
      </c>
      <c r="M4853" t="s">
        <v>122</v>
      </c>
      <c r="N4853" t="s">
        <v>14974</v>
      </c>
      <c r="O4853">
        <v>293</v>
      </c>
      <c r="P4853" t="s">
        <v>23699</v>
      </c>
      <c r="Q4853">
        <v>0</v>
      </c>
      <c r="R4853" t="s">
        <v>23697</v>
      </c>
      <c r="S4853">
        <v>0</v>
      </c>
      <c r="T4853" t="s">
        <v>23701</v>
      </c>
      <c r="U4853">
        <v>0</v>
      </c>
      <c r="V4853">
        <v>0</v>
      </c>
      <c r="W4853">
        <v>0</v>
      </c>
      <c r="X4853">
        <v>2</v>
      </c>
      <c r="Y4853">
        <v>85028</v>
      </c>
      <c r="Z4853">
        <v>193</v>
      </c>
      <c r="AA4853">
        <v>404</v>
      </c>
      <c r="AB4853" t="s">
        <v>23703</v>
      </c>
    </row>
    <row r="4854" spans="1:28" x14ac:dyDescent="0.3">
      <c r="A4854" s="4" t="s">
        <v>23706</v>
      </c>
      <c r="B4854" t="s">
        <v>67</v>
      </c>
      <c r="C4854" t="s">
        <v>68</v>
      </c>
      <c r="D4854" t="s">
        <v>58</v>
      </c>
      <c r="E4854">
        <v>2011</v>
      </c>
      <c r="F4854">
        <v>82</v>
      </c>
      <c r="G4854" t="s">
        <v>10</v>
      </c>
      <c r="H4854" t="s">
        <v>23708</v>
      </c>
      <c r="I4854" s="4">
        <v>60000</v>
      </c>
      <c r="J4854" s="4">
        <v>40557</v>
      </c>
      <c r="K4854">
        <v>5.6</v>
      </c>
      <c r="L4854">
        <v>2.35</v>
      </c>
      <c r="M4854" t="s">
        <v>612</v>
      </c>
      <c r="N4854" t="s">
        <v>23704</v>
      </c>
      <c r="O4854">
        <v>32</v>
      </c>
      <c r="P4854" t="s">
        <v>406</v>
      </c>
      <c r="Q4854">
        <v>968</v>
      </c>
      <c r="R4854" t="s">
        <v>23705</v>
      </c>
      <c r="S4854">
        <v>407</v>
      </c>
      <c r="T4854" t="s">
        <v>23707</v>
      </c>
      <c r="U4854">
        <v>128</v>
      </c>
      <c r="V4854">
        <v>0</v>
      </c>
      <c r="W4854">
        <v>2046</v>
      </c>
      <c r="X4854">
        <v>0</v>
      </c>
      <c r="Y4854">
        <v>1389</v>
      </c>
      <c r="Z4854">
        <v>66</v>
      </c>
      <c r="AA4854">
        <v>22</v>
      </c>
      <c r="AB4854" t="s">
        <v>23709</v>
      </c>
    </row>
    <row r="4855" spans="1:28" x14ac:dyDescent="0.3">
      <c r="A4855" s="4" t="s">
        <v>23710</v>
      </c>
      <c r="B4855" t="s">
        <v>67</v>
      </c>
      <c r="C4855" t="s">
        <v>68</v>
      </c>
      <c r="D4855" t="s">
        <v>58</v>
      </c>
      <c r="E4855">
        <v>2014</v>
      </c>
      <c r="F4855">
        <v>82</v>
      </c>
      <c r="G4855" t="s">
        <v>2545</v>
      </c>
      <c r="H4855" t="s">
        <v>23711</v>
      </c>
      <c r="I4855" s="4">
        <v>70000</v>
      </c>
      <c r="J4855" s="4">
        <v>30084</v>
      </c>
      <c r="K4855">
        <v>5.6</v>
      </c>
      <c r="L4855">
        <v>1.85</v>
      </c>
      <c r="M4855" t="s">
        <v>612</v>
      </c>
      <c r="N4855" t="s">
        <v>22495</v>
      </c>
      <c r="O4855">
        <v>217</v>
      </c>
      <c r="P4855" t="s">
        <v>2474</v>
      </c>
      <c r="Q4855">
        <v>10000</v>
      </c>
      <c r="R4855" t="s">
        <v>21709</v>
      </c>
      <c r="S4855">
        <v>969</v>
      </c>
      <c r="T4855" t="s">
        <v>11455</v>
      </c>
      <c r="U4855">
        <v>442</v>
      </c>
      <c r="V4855">
        <v>812</v>
      </c>
      <c r="W4855">
        <v>11642</v>
      </c>
      <c r="X4855">
        <v>3</v>
      </c>
      <c r="Y4855">
        <v>5507</v>
      </c>
      <c r="Z4855">
        <v>65</v>
      </c>
      <c r="AA4855">
        <v>23</v>
      </c>
      <c r="AB4855" t="s">
        <v>23712</v>
      </c>
    </row>
    <row r="4856" spans="1:28" x14ac:dyDescent="0.3">
      <c r="A4856" s="4" t="s">
        <v>23716</v>
      </c>
      <c r="B4856" t="s">
        <v>67</v>
      </c>
      <c r="C4856" t="s">
        <v>68</v>
      </c>
      <c r="D4856" t="s">
        <v>24160</v>
      </c>
      <c r="E4856">
        <v>1962</v>
      </c>
      <c r="F4856">
        <v>70</v>
      </c>
      <c r="G4856" t="s">
        <v>10204</v>
      </c>
      <c r="H4856" t="s">
        <v>23718</v>
      </c>
      <c r="I4856" s="4">
        <v>62000</v>
      </c>
      <c r="J4856" s="4" t="s">
        <v>24161</v>
      </c>
      <c r="K4856">
        <v>4.0999999999999996</v>
      </c>
      <c r="L4856">
        <v>1.66</v>
      </c>
      <c r="M4856" t="s">
        <v>6035</v>
      </c>
      <c r="N4856" t="s">
        <v>23713</v>
      </c>
      <c r="O4856">
        <v>2</v>
      </c>
      <c r="P4856" t="s">
        <v>23715</v>
      </c>
      <c r="Q4856">
        <v>24</v>
      </c>
      <c r="R4856" t="s">
        <v>23714</v>
      </c>
      <c r="S4856">
        <v>16</v>
      </c>
      <c r="T4856" t="s">
        <v>23717</v>
      </c>
      <c r="U4856">
        <v>6</v>
      </c>
      <c r="V4856">
        <v>1000</v>
      </c>
      <c r="W4856">
        <v>52</v>
      </c>
      <c r="X4856">
        <v>1</v>
      </c>
      <c r="Y4856">
        <v>4752</v>
      </c>
      <c r="Z4856">
        <v>95</v>
      </c>
      <c r="AA4856">
        <v>152</v>
      </c>
      <c r="AB4856" t="s">
        <v>23719</v>
      </c>
    </row>
    <row r="4857" spans="1:28" x14ac:dyDescent="0.3">
      <c r="A4857" s="4" t="s">
        <v>23723</v>
      </c>
      <c r="B4857" t="s">
        <v>67</v>
      </c>
      <c r="C4857" t="s">
        <v>68</v>
      </c>
      <c r="D4857" t="s">
        <v>58</v>
      </c>
      <c r="E4857">
        <v>2014</v>
      </c>
      <c r="F4857">
        <v>75</v>
      </c>
      <c r="G4857" t="s">
        <v>19</v>
      </c>
      <c r="H4857" t="s">
        <v>23725</v>
      </c>
      <c r="I4857" s="4">
        <v>100000</v>
      </c>
      <c r="J4857" s="4" t="s">
        <v>24161</v>
      </c>
      <c r="K4857">
        <v>6.8</v>
      </c>
      <c r="L4857">
        <v>1.78</v>
      </c>
      <c r="M4857" t="s">
        <v>5613</v>
      </c>
      <c r="N4857" t="s">
        <v>23720</v>
      </c>
      <c r="O4857">
        <v>0</v>
      </c>
      <c r="P4857" t="s">
        <v>23722</v>
      </c>
      <c r="Q4857">
        <v>267</v>
      </c>
      <c r="R4857" t="s">
        <v>23721</v>
      </c>
      <c r="S4857">
        <v>87</v>
      </c>
      <c r="T4857" t="s">
        <v>23724</v>
      </c>
      <c r="U4857">
        <v>46</v>
      </c>
      <c r="V4857">
        <v>182</v>
      </c>
      <c r="W4857">
        <v>488</v>
      </c>
      <c r="X4857">
        <v>2</v>
      </c>
      <c r="Y4857">
        <v>683</v>
      </c>
      <c r="Z4857">
        <v>13</v>
      </c>
      <c r="AA4857">
        <v>8</v>
      </c>
      <c r="AB4857" t="s">
        <v>23726</v>
      </c>
    </row>
    <row r="4858" spans="1:28" x14ac:dyDescent="0.3">
      <c r="A4858" s="4" t="s">
        <v>23728</v>
      </c>
      <c r="B4858" t="s">
        <v>67</v>
      </c>
      <c r="C4858" t="s">
        <v>68</v>
      </c>
      <c r="D4858" t="s">
        <v>58</v>
      </c>
      <c r="E4858">
        <v>2012</v>
      </c>
      <c r="F4858">
        <v>87</v>
      </c>
      <c r="G4858" t="s">
        <v>10</v>
      </c>
      <c r="H4858" t="s">
        <v>23729</v>
      </c>
      <c r="I4858" s="4" t="s">
        <v>24161</v>
      </c>
      <c r="J4858" s="4" t="s">
        <v>24161</v>
      </c>
      <c r="K4858">
        <v>6.3</v>
      </c>
      <c r="L4858" t="s">
        <v>24161</v>
      </c>
      <c r="M4858" t="s">
        <v>4835</v>
      </c>
      <c r="N4858" t="s">
        <v>23727</v>
      </c>
      <c r="O4858">
        <v>8</v>
      </c>
      <c r="P4858" t="s">
        <v>21709</v>
      </c>
      <c r="Q4858">
        <v>969</v>
      </c>
      <c r="R4858" t="s">
        <v>4376</v>
      </c>
      <c r="S4858">
        <v>778</v>
      </c>
      <c r="T4858" t="s">
        <v>14599</v>
      </c>
      <c r="U4858">
        <v>272</v>
      </c>
      <c r="V4858">
        <v>209</v>
      </c>
      <c r="W4858">
        <v>2398</v>
      </c>
      <c r="X4858">
        <v>0</v>
      </c>
      <c r="Y4858">
        <v>760</v>
      </c>
      <c r="Z4858">
        <v>15</v>
      </c>
      <c r="AA4858">
        <v>4</v>
      </c>
      <c r="AB4858" t="s">
        <v>23730</v>
      </c>
    </row>
    <row r="4859" spans="1:28" x14ac:dyDescent="0.3">
      <c r="A4859" s="4" t="s">
        <v>23733</v>
      </c>
      <c r="B4859" t="s">
        <v>67</v>
      </c>
      <c r="C4859" t="s">
        <v>68</v>
      </c>
      <c r="D4859" t="s">
        <v>58</v>
      </c>
      <c r="E4859">
        <v>2011</v>
      </c>
      <c r="F4859">
        <v>87</v>
      </c>
      <c r="G4859" t="s">
        <v>18349</v>
      </c>
      <c r="H4859" t="s">
        <v>23735</v>
      </c>
      <c r="I4859" s="4">
        <v>70000</v>
      </c>
      <c r="J4859" s="4" t="s">
        <v>24161</v>
      </c>
      <c r="K4859">
        <v>5.8</v>
      </c>
      <c r="L4859">
        <v>1.78</v>
      </c>
      <c r="M4859" t="s">
        <v>612</v>
      </c>
      <c r="N4859" t="s">
        <v>17544</v>
      </c>
      <c r="O4859">
        <v>59</v>
      </c>
      <c r="P4859" t="s">
        <v>23732</v>
      </c>
      <c r="Q4859">
        <v>35</v>
      </c>
      <c r="R4859" t="s">
        <v>23731</v>
      </c>
      <c r="S4859">
        <v>28</v>
      </c>
      <c r="T4859" t="s">
        <v>23734</v>
      </c>
      <c r="U4859">
        <v>9</v>
      </c>
      <c r="V4859">
        <v>3000</v>
      </c>
      <c r="W4859">
        <v>97</v>
      </c>
      <c r="X4859">
        <v>0</v>
      </c>
      <c r="Y4859">
        <v>13065</v>
      </c>
      <c r="Z4859">
        <v>125</v>
      </c>
      <c r="AA4859">
        <v>136</v>
      </c>
      <c r="AB4859" t="s">
        <v>23736</v>
      </c>
    </row>
    <row r="4860" spans="1:28" x14ac:dyDescent="0.3">
      <c r="A4860" s="4" t="s">
        <v>23738</v>
      </c>
      <c r="B4860" t="s">
        <v>67</v>
      </c>
      <c r="C4860" t="s">
        <v>68</v>
      </c>
      <c r="D4860" t="s">
        <v>58</v>
      </c>
      <c r="E4860">
        <v>1995</v>
      </c>
      <c r="F4860">
        <v>98</v>
      </c>
      <c r="G4860" t="s">
        <v>1437</v>
      </c>
      <c r="H4860" t="s">
        <v>23740</v>
      </c>
      <c r="I4860" s="4">
        <v>25000</v>
      </c>
      <c r="J4860" s="4">
        <v>10246600</v>
      </c>
      <c r="K4860">
        <v>6.6</v>
      </c>
      <c r="L4860">
        <v>1.85</v>
      </c>
      <c r="M4860" t="s">
        <v>612</v>
      </c>
      <c r="N4860" t="s">
        <v>18668</v>
      </c>
      <c r="O4860">
        <v>0</v>
      </c>
      <c r="P4860" t="s">
        <v>23737</v>
      </c>
      <c r="Q4860">
        <v>138</v>
      </c>
      <c r="R4860" t="s">
        <v>18846</v>
      </c>
      <c r="S4860">
        <v>111</v>
      </c>
      <c r="T4860" t="s">
        <v>23739</v>
      </c>
      <c r="U4860">
        <v>73</v>
      </c>
      <c r="V4860">
        <v>265</v>
      </c>
      <c r="W4860">
        <v>388</v>
      </c>
      <c r="X4860">
        <v>0</v>
      </c>
      <c r="Y4860">
        <v>6375</v>
      </c>
      <c r="Z4860">
        <v>36</v>
      </c>
      <c r="AA4860">
        <v>36</v>
      </c>
      <c r="AB4860" t="s">
        <v>23741</v>
      </c>
    </row>
    <row r="4861" spans="1:28" x14ac:dyDescent="0.3">
      <c r="A4861" s="4" t="s">
        <v>23745</v>
      </c>
      <c r="B4861" t="s">
        <v>67</v>
      </c>
      <c r="C4861" t="s">
        <v>295</v>
      </c>
      <c r="D4861" t="s">
        <v>58</v>
      </c>
      <c r="E4861">
        <v>2013</v>
      </c>
      <c r="F4861">
        <v>83</v>
      </c>
      <c r="G4861" t="s">
        <v>2144</v>
      </c>
      <c r="H4861" t="s">
        <v>23746</v>
      </c>
      <c r="I4861" s="4" t="s">
        <v>24161</v>
      </c>
      <c r="J4861" s="4" t="s">
        <v>24161</v>
      </c>
      <c r="K4861">
        <v>6.7</v>
      </c>
      <c r="L4861" t="s">
        <v>24161</v>
      </c>
      <c r="M4861" t="s">
        <v>4835</v>
      </c>
      <c r="N4861" t="s">
        <v>23742</v>
      </c>
      <c r="O4861">
        <v>8</v>
      </c>
      <c r="P4861" t="s">
        <v>23744</v>
      </c>
      <c r="Q4861">
        <v>111</v>
      </c>
      <c r="R4861" t="s">
        <v>23743</v>
      </c>
      <c r="S4861">
        <v>19</v>
      </c>
      <c r="T4861" t="s">
        <v>23742</v>
      </c>
      <c r="U4861">
        <v>8</v>
      </c>
      <c r="V4861">
        <v>1000</v>
      </c>
      <c r="W4861">
        <v>147</v>
      </c>
      <c r="X4861">
        <v>0</v>
      </c>
      <c r="Y4861">
        <v>3885</v>
      </c>
      <c r="Z4861">
        <v>73</v>
      </c>
      <c r="AA4861">
        <v>40</v>
      </c>
      <c r="AB4861" t="s">
        <v>23747</v>
      </c>
    </row>
    <row r="4862" spans="1:28" x14ac:dyDescent="0.3">
      <c r="A4862" s="4" t="s">
        <v>23750</v>
      </c>
      <c r="B4862" t="s">
        <v>14454</v>
      </c>
      <c r="C4862" t="s">
        <v>16778</v>
      </c>
      <c r="D4862" t="s">
        <v>58</v>
      </c>
      <c r="E4862">
        <v>1983</v>
      </c>
      <c r="F4862">
        <v>99</v>
      </c>
      <c r="G4862" t="s">
        <v>1437</v>
      </c>
      <c r="H4862" t="s">
        <v>23752</v>
      </c>
      <c r="I4862" s="4" t="s">
        <v>24161</v>
      </c>
      <c r="J4862" s="4" t="s">
        <v>24161</v>
      </c>
      <c r="K4862">
        <v>6.4</v>
      </c>
      <c r="L4862">
        <v>2.35</v>
      </c>
      <c r="M4862" t="s">
        <v>612</v>
      </c>
      <c r="N4862" t="s">
        <v>23748</v>
      </c>
      <c r="O4862">
        <v>9</v>
      </c>
      <c r="P4862" t="s">
        <v>23749</v>
      </c>
      <c r="Q4862">
        <v>866</v>
      </c>
      <c r="R4862" t="s">
        <v>7011</v>
      </c>
      <c r="S4862">
        <v>308</v>
      </c>
      <c r="T4862" t="s">
        <v>23751</v>
      </c>
      <c r="U4862">
        <v>3</v>
      </c>
      <c r="V4862">
        <v>114</v>
      </c>
      <c r="W4862">
        <v>1179</v>
      </c>
      <c r="X4862">
        <v>0</v>
      </c>
      <c r="Y4862">
        <v>712</v>
      </c>
      <c r="Z4862">
        <v>1</v>
      </c>
      <c r="AA4862">
        <v>9</v>
      </c>
      <c r="AB4862" t="s">
        <v>23753</v>
      </c>
    </row>
    <row r="4863" spans="1:28" x14ac:dyDescent="0.3">
      <c r="A4863" s="4" t="s">
        <v>23754</v>
      </c>
      <c r="B4863" t="s">
        <v>67</v>
      </c>
      <c r="C4863" t="s">
        <v>68</v>
      </c>
      <c r="D4863" t="s">
        <v>58</v>
      </c>
      <c r="E4863">
        <v>2010</v>
      </c>
      <c r="F4863">
        <v>98</v>
      </c>
      <c r="G4863" t="s">
        <v>1437</v>
      </c>
      <c r="H4863" t="s">
        <v>23756</v>
      </c>
      <c r="I4863" s="4">
        <v>65000</v>
      </c>
      <c r="J4863" s="4">
        <v>389804</v>
      </c>
      <c r="K4863">
        <v>6.3</v>
      </c>
      <c r="L4863">
        <v>2.35</v>
      </c>
      <c r="M4863" t="s">
        <v>4835</v>
      </c>
      <c r="N4863" t="s">
        <v>21709</v>
      </c>
      <c r="O4863">
        <v>969</v>
      </c>
      <c r="P4863" t="s">
        <v>21709</v>
      </c>
      <c r="Q4863">
        <v>969</v>
      </c>
      <c r="R4863" t="s">
        <v>3300</v>
      </c>
      <c r="S4863">
        <v>529</v>
      </c>
      <c r="T4863" t="s">
        <v>23755</v>
      </c>
      <c r="U4863">
        <v>433</v>
      </c>
      <c r="V4863">
        <v>0</v>
      </c>
      <c r="W4863">
        <v>2530</v>
      </c>
      <c r="X4863">
        <v>0</v>
      </c>
      <c r="Y4863">
        <v>11816</v>
      </c>
      <c r="Z4863">
        <v>113</v>
      </c>
      <c r="AA4863">
        <v>35</v>
      </c>
      <c r="AB4863" t="s">
        <v>23757</v>
      </c>
    </row>
    <row r="4864" spans="1:28" x14ac:dyDescent="0.3">
      <c r="A4864" s="4" t="s">
        <v>23761</v>
      </c>
      <c r="B4864" t="s">
        <v>67</v>
      </c>
      <c r="C4864" t="s">
        <v>68</v>
      </c>
      <c r="D4864" t="s">
        <v>58</v>
      </c>
      <c r="E4864">
        <v>2012</v>
      </c>
      <c r="F4864">
        <v>93</v>
      </c>
      <c r="G4864" t="s">
        <v>23760</v>
      </c>
      <c r="H4864" t="s">
        <v>24161</v>
      </c>
      <c r="I4864" s="4">
        <v>60000</v>
      </c>
      <c r="J4864" s="4" t="s">
        <v>24161</v>
      </c>
      <c r="K4864">
        <v>3.4</v>
      </c>
      <c r="L4864">
        <v>1.78</v>
      </c>
      <c r="M4864" t="s">
        <v>4835</v>
      </c>
      <c r="N4864" t="s">
        <v>23758</v>
      </c>
      <c r="O4864">
        <v>9</v>
      </c>
      <c r="P4864" t="s">
        <v>2854</v>
      </c>
      <c r="Q4864">
        <v>743</v>
      </c>
      <c r="R4864" t="s">
        <v>23759</v>
      </c>
      <c r="S4864">
        <v>413</v>
      </c>
      <c r="T4864" t="s">
        <v>23762</v>
      </c>
      <c r="U4864">
        <v>133</v>
      </c>
      <c r="V4864">
        <v>284</v>
      </c>
      <c r="W4864">
        <v>1527</v>
      </c>
      <c r="X4864">
        <v>0</v>
      </c>
      <c r="Y4864">
        <v>485</v>
      </c>
      <c r="Z4864">
        <v>13</v>
      </c>
      <c r="AA4864">
        <v>5</v>
      </c>
      <c r="AB4864" t="s">
        <v>23763</v>
      </c>
    </row>
    <row r="4865" spans="1:28" x14ac:dyDescent="0.3">
      <c r="A4865" s="4" t="s">
        <v>23766</v>
      </c>
      <c r="B4865" t="s">
        <v>67</v>
      </c>
      <c r="C4865" t="s">
        <v>68</v>
      </c>
      <c r="D4865" t="s">
        <v>58</v>
      </c>
      <c r="E4865">
        <v>2006</v>
      </c>
      <c r="F4865" t="s">
        <v>24161</v>
      </c>
      <c r="G4865" t="s">
        <v>2545</v>
      </c>
      <c r="H4865" t="s">
        <v>23768</v>
      </c>
      <c r="I4865" s="4" t="s">
        <v>24161</v>
      </c>
      <c r="J4865" s="4" t="s">
        <v>24161</v>
      </c>
      <c r="K4865">
        <v>4.7</v>
      </c>
      <c r="L4865" t="s">
        <v>24161</v>
      </c>
      <c r="M4865" t="s">
        <v>24161</v>
      </c>
      <c r="N4865" t="s">
        <v>23764</v>
      </c>
      <c r="O4865">
        <v>0</v>
      </c>
      <c r="P4865" t="s">
        <v>13116</v>
      </c>
      <c r="Q4865">
        <v>1000</v>
      </c>
      <c r="R4865" t="s">
        <v>23765</v>
      </c>
      <c r="S4865">
        <v>36</v>
      </c>
      <c r="T4865" t="s">
        <v>23767</v>
      </c>
      <c r="U4865">
        <v>15</v>
      </c>
      <c r="V4865">
        <v>2</v>
      </c>
      <c r="W4865">
        <v>1077</v>
      </c>
      <c r="X4865">
        <v>0</v>
      </c>
      <c r="Y4865">
        <v>128</v>
      </c>
      <c r="Z4865" t="s">
        <v>24161</v>
      </c>
      <c r="AA4865">
        <v>3</v>
      </c>
      <c r="AB4865" t="s">
        <v>23769</v>
      </c>
    </row>
    <row r="4866" spans="1:28" x14ac:dyDescent="0.3">
      <c r="A4866" s="4" t="s">
        <v>23771</v>
      </c>
      <c r="B4866" t="s">
        <v>67</v>
      </c>
      <c r="C4866" t="s">
        <v>68</v>
      </c>
      <c r="D4866" t="s">
        <v>58</v>
      </c>
      <c r="E4866">
        <v>2015</v>
      </c>
      <c r="F4866">
        <v>111</v>
      </c>
      <c r="G4866" t="s">
        <v>18</v>
      </c>
      <c r="H4866" t="s">
        <v>23772</v>
      </c>
      <c r="I4866" s="4">
        <v>50000</v>
      </c>
      <c r="J4866" s="4" t="s">
        <v>24161</v>
      </c>
      <c r="K4866">
        <v>6</v>
      </c>
      <c r="L4866">
        <v>1.78</v>
      </c>
      <c r="M4866" t="s">
        <v>24161</v>
      </c>
      <c r="N4866" t="s">
        <v>23770</v>
      </c>
      <c r="O4866">
        <v>6</v>
      </c>
      <c r="P4866" t="s">
        <v>24161</v>
      </c>
      <c r="Q4866" t="s">
        <v>24161</v>
      </c>
      <c r="R4866" t="s">
        <v>24161</v>
      </c>
      <c r="S4866" t="s">
        <v>24161</v>
      </c>
      <c r="T4866" t="s">
        <v>24161</v>
      </c>
      <c r="U4866" t="s">
        <v>24161</v>
      </c>
      <c r="V4866">
        <v>5</v>
      </c>
      <c r="W4866">
        <v>0</v>
      </c>
      <c r="X4866">
        <v>0</v>
      </c>
      <c r="Y4866">
        <v>61</v>
      </c>
      <c r="Z4866">
        <v>12</v>
      </c>
      <c r="AA4866">
        <v>1</v>
      </c>
      <c r="AB4866" t="s">
        <v>23773</v>
      </c>
    </row>
    <row r="4867" spans="1:28" x14ac:dyDescent="0.3">
      <c r="A4867" s="4" t="s">
        <v>23777</v>
      </c>
      <c r="B4867" t="s">
        <v>67</v>
      </c>
      <c r="C4867" t="s">
        <v>68</v>
      </c>
      <c r="D4867" t="s">
        <v>24160</v>
      </c>
      <c r="E4867">
        <v>2005</v>
      </c>
      <c r="F4867">
        <v>47</v>
      </c>
      <c r="G4867" t="s">
        <v>2681</v>
      </c>
      <c r="H4867" t="s">
        <v>23779</v>
      </c>
      <c r="I4867" s="4">
        <v>50000</v>
      </c>
      <c r="J4867" s="4" t="s">
        <v>24161</v>
      </c>
      <c r="K4867">
        <v>7.3</v>
      </c>
      <c r="L4867">
        <v>1.33</v>
      </c>
      <c r="M4867" t="s">
        <v>24161</v>
      </c>
      <c r="N4867" t="s">
        <v>23774</v>
      </c>
      <c r="O4867">
        <v>2</v>
      </c>
      <c r="P4867" t="s">
        <v>23776</v>
      </c>
      <c r="Q4867">
        <v>19</v>
      </c>
      <c r="R4867" t="s">
        <v>23775</v>
      </c>
      <c r="S4867">
        <v>9</v>
      </c>
      <c r="T4867" t="s">
        <v>23778</v>
      </c>
      <c r="U4867">
        <v>5</v>
      </c>
      <c r="V4867">
        <v>0</v>
      </c>
      <c r="W4867">
        <v>43</v>
      </c>
      <c r="X4867">
        <v>0</v>
      </c>
      <c r="Y4867">
        <v>6261</v>
      </c>
      <c r="Z4867">
        <v>60</v>
      </c>
      <c r="AA4867">
        <v>99</v>
      </c>
      <c r="AB4867" t="s">
        <v>23780</v>
      </c>
    </row>
    <row r="4868" spans="1:28" x14ac:dyDescent="0.3">
      <c r="A4868" s="4" t="s">
        <v>23783</v>
      </c>
      <c r="B4868" t="s">
        <v>67</v>
      </c>
      <c r="C4868" t="s">
        <v>68</v>
      </c>
      <c r="D4868" t="s">
        <v>58</v>
      </c>
      <c r="E4868">
        <v>2013</v>
      </c>
      <c r="F4868">
        <v>92</v>
      </c>
      <c r="G4868" t="s">
        <v>18</v>
      </c>
      <c r="H4868" t="s">
        <v>24161</v>
      </c>
      <c r="I4868" s="4">
        <v>50000</v>
      </c>
      <c r="J4868" s="4" t="s">
        <v>24161</v>
      </c>
      <c r="K4868">
        <v>7.9</v>
      </c>
      <c r="L4868">
        <v>16</v>
      </c>
      <c r="M4868" t="s">
        <v>24161</v>
      </c>
      <c r="N4868" t="s">
        <v>23781</v>
      </c>
      <c r="O4868">
        <v>0</v>
      </c>
      <c r="P4868" t="s">
        <v>23782</v>
      </c>
      <c r="Q4868">
        <v>0</v>
      </c>
      <c r="R4868" t="s">
        <v>24161</v>
      </c>
      <c r="S4868" t="s">
        <v>24161</v>
      </c>
      <c r="T4868" t="s">
        <v>24161</v>
      </c>
      <c r="U4868" t="s">
        <v>24161</v>
      </c>
      <c r="V4868">
        <v>33</v>
      </c>
      <c r="W4868">
        <v>0</v>
      </c>
      <c r="X4868">
        <v>0</v>
      </c>
      <c r="Y4868">
        <v>53</v>
      </c>
      <c r="Z4868">
        <v>10</v>
      </c>
      <c r="AA4868">
        <v>10</v>
      </c>
      <c r="AB4868" t="s">
        <v>23784</v>
      </c>
    </row>
    <row r="4869" spans="1:28" x14ac:dyDescent="0.3">
      <c r="A4869" s="4" t="s">
        <v>23787</v>
      </c>
      <c r="B4869" t="s">
        <v>67</v>
      </c>
      <c r="C4869" t="s">
        <v>68</v>
      </c>
      <c r="D4869" t="s">
        <v>58</v>
      </c>
      <c r="E4869">
        <v>2014</v>
      </c>
      <c r="F4869">
        <v>97</v>
      </c>
      <c r="G4869" t="s">
        <v>2970</v>
      </c>
      <c r="H4869" t="s">
        <v>23789</v>
      </c>
      <c r="I4869" s="4">
        <v>4000000</v>
      </c>
      <c r="J4869" s="4" t="s">
        <v>24161</v>
      </c>
      <c r="K4869">
        <v>6.1</v>
      </c>
      <c r="L4869">
        <v>2.35</v>
      </c>
      <c r="M4869" t="s">
        <v>69</v>
      </c>
      <c r="N4869" t="s">
        <v>23785</v>
      </c>
      <c r="O4869">
        <v>18</v>
      </c>
      <c r="P4869" t="s">
        <v>7323</v>
      </c>
      <c r="Q4869">
        <v>852</v>
      </c>
      <c r="R4869" t="s">
        <v>23786</v>
      </c>
      <c r="S4869">
        <v>680</v>
      </c>
      <c r="T4869" t="s">
        <v>23788</v>
      </c>
      <c r="U4869">
        <v>236</v>
      </c>
      <c r="V4869">
        <v>10000</v>
      </c>
      <c r="W4869">
        <v>1922</v>
      </c>
      <c r="X4869">
        <v>0</v>
      </c>
      <c r="Y4869">
        <v>48236</v>
      </c>
      <c r="Z4869">
        <v>161</v>
      </c>
      <c r="AA4869">
        <v>180</v>
      </c>
      <c r="AB4869" t="s">
        <v>23790</v>
      </c>
    </row>
    <row r="4870" spans="1:28" x14ac:dyDescent="0.3">
      <c r="A4870" s="4" t="s">
        <v>23794</v>
      </c>
      <c r="B4870" t="s">
        <v>67</v>
      </c>
      <c r="C4870" t="s">
        <v>68</v>
      </c>
      <c r="D4870" t="s">
        <v>58</v>
      </c>
      <c r="E4870">
        <v>2014</v>
      </c>
      <c r="F4870">
        <v>81</v>
      </c>
      <c r="G4870" t="s">
        <v>22766</v>
      </c>
      <c r="H4870" t="s">
        <v>23796</v>
      </c>
      <c r="I4870" s="4">
        <v>50000</v>
      </c>
      <c r="J4870" s="4" t="s">
        <v>24161</v>
      </c>
      <c r="K4870">
        <v>7.4</v>
      </c>
      <c r="L4870" t="s">
        <v>24161</v>
      </c>
      <c r="M4870" t="s">
        <v>24161</v>
      </c>
      <c r="N4870" t="s">
        <v>23791</v>
      </c>
      <c r="O4870">
        <v>3</v>
      </c>
      <c r="P4870" t="s">
        <v>23793</v>
      </c>
      <c r="Q4870">
        <v>26</v>
      </c>
      <c r="R4870" t="s">
        <v>23792</v>
      </c>
      <c r="S4870">
        <v>20</v>
      </c>
      <c r="T4870" t="s">
        <v>23795</v>
      </c>
      <c r="U4870">
        <v>18</v>
      </c>
      <c r="V4870">
        <v>83</v>
      </c>
      <c r="W4870">
        <v>70</v>
      </c>
      <c r="X4870">
        <v>7</v>
      </c>
      <c r="Y4870">
        <v>66</v>
      </c>
      <c r="Z4870">
        <v>7</v>
      </c>
      <c r="AA4870">
        <v>2</v>
      </c>
      <c r="AB4870" t="s">
        <v>23797</v>
      </c>
    </row>
    <row r="4871" spans="1:28" x14ac:dyDescent="0.3">
      <c r="A4871" s="4" t="s">
        <v>23801</v>
      </c>
      <c r="B4871" t="s">
        <v>67</v>
      </c>
      <c r="C4871" t="s">
        <v>68</v>
      </c>
      <c r="D4871" t="s">
        <v>58</v>
      </c>
      <c r="E4871">
        <v>2013</v>
      </c>
      <c r="F4871">
        <v>83</v>
      </c>
      <c r="G4871" t="s">
        <v>19</v>
      </c>
      <c r="H4871" t="s">
        <v>23803</v>
      </c>
      <c r="I4871" s="4">
        <v>42000</v>
      </c>
      <c r="J4871" s="4" t="s">
        <v>24161</v>
      </c>
      <c r="K4871">
        <v>6.6</v>
      </c>
      <c r="L4871">
        <v>16</v>
      </c>
      <c r="M4871" t="s">
        <v>612</v>
      </c>
      <c r="N4871" t="s">
        <v>23798</v>
      </c>
      <c r="O4871">
        <v>3</v>
      </c>
      <c r="P4871" t="s">
        <v>23800</v>
      </c>
      <c r="Q4871">
        <v>695</v>
      </c>
      <c r="R4871" t="s">
        <v>23799</v>
      </c>
      <c r="S4871">
        <v>571</v>
      </c>
      <c r="T4871" t="s">
        <v>23802</v>
      </c>
      <c r="U4871">
        <v>69</v>
      </c>
      <c r="V4871">
        <v>234</v>
      </c>
      <c r="W4871">
        <v>1438</v>
      </c>
      <c r="X4871">
        <v>0</v>
      </c>
      <c r="Y4871">
        <v>733</v>
      </c>
      <c r="Z4871">
        <v>34</v>
      </c>
      <c r="AA4871">
        <v>7</v>
      </c>
      <c r="AB4871" t="s">
        <v>23804</v>
      </c>
    </row>
    <row r="4872" spans="1:28" x14ac:dyDescent="0.3">
      <c r="A4872" s="4" t="s">
        <v>23805</v>
      </c>
      <c r="B4872" t="s">
        <v>67</v>
      </c>
      <c r="C4872" t="s">
        <v>68</v>
      </c>
      <c r="D4872" t="s">
        <v>58</v>
      </c>
      <c r="E4872">
        <v>2013</v>
      </c>
      <c r="F4872">
        <v>96</v>
      </c>
      <c r="G4872" t="s">
        <v>10</v>
      </c>
      <c r="H4872" t="s">
        <v>23807</v>
      </c>
      <c r="I4872" s="4">
        <v>45000</v>
      </c>
      <c r="J4872" s="4" t="s">
        <v>24161</v>
      </c>
      <c r="K4872">
        <v>5.5</v>
      </c>
      <c r="L4872">
        <v>2.35</v>
      </c>
      <c r="M4872" t="s">
        <v>24161</v>
      </c>
      <c r="N4872" t="s">
        <v>4486</v>
      </c>
      <c r="O4872">
        <v>117</v>
      </c>
      <c r="P4872" t="s">
        <v>11621</v>
      </c>
      <c r="Q4872">
        <v>948</v>
      </c>
      <c r="R4872" t="s">
        <v>5591</v>
      </c>
      <c r="S4872">
        <v>482</v>
      </c>
      <c r="T4872" t="s">
        <v>23806</v>
      </c>
      <c r="U4872">
        <v>281</v>
      </c>
      <c r="V4872">
        <v>72</v>
      </c>
      <c r="W4872">
        <v>2058</v>
      </c>
      <c r="X4872">
        <v>5</v>
      </c>
      <c r="Y4872">
        <v>181</v>
      </c>
      <c r="Z4872" t="s">
        <v>24161</v>
      </c>
      <c r="AA4872">
        <v>4</v>
      </c>
      <c r="AB4872" t="s">
        <v>23808</v>
      </c>
    </row>
    <row r="4873" spans="1:28" x14ac:dyDescent="0.3">
      <c r="A4873" s="4" t="s">
        <v>23809</v>
      </c>
      <c r="B4873" t="s">
        <v>67</v>
      </c>
      <c r="C4873" t="s">
        <v>68</v>
      </c>
      <c r="D4873" t="s">
        <v>58</v>
      </c>
      <c r="E4873">
        <v>2000</v>
      </c>
      <c r="F4873">
        <v>90</v>
      </c>
      <c r="G4873" t="s">
        <v>19</v>
      </c>
      <c r="H4873" t="s">
        <v>23811</v>
      </c>
      <c r="I4873" s="4">
        <v>42000</v>
      </c>
      <c r="J4873" s="4">
        <v>241816</v>
      </c>
      <c r="K4873">
        <v>7.5</v>
      </c>
      <c r="L4873">
        <v>2.35</v>
      </c>
      <c r="M4873" t="s">
        <v>5613</v>
      </c>
      <c r="N4873" t="s">
        <v>5420</v>
      </c>
      <c r="O4873">
        <v>234</v>
      </c>
      <c r="P4873" t="s">
        <v>11725</v>
      </c>
      <c r="Q4873">
        <v>552</v>
      </c>
      <c r="R4873" t="s">
        <v>6812</v>
      </c>
      <c r="S4873">
        <v>61</v>
      </c>
      <c r="T4873" t="s">
        <v>23810</v>
      </c>
      <c r="U4873">
        <v>15</v>
      </c>
      <c r="V4873">
        <v>451</v>
      </c>
      <c r="W4873">
        <v>642</v>
      </c>
      <c r="X4873">
        <v>0</v>
      </c>
      <c r="Y4873">
        <v>6246</v>
      </c>
      <c r="Z4873">
        <v>75</v>
      </c>
      <c r="AA4873">
        <v>76</v>
      </c>
      <c r="AB4873" t="s">
        <v>23812</v>
      </c>
    </row>
    <row r="4874" spans="1:28" x14ac:dyDescent="0.3">
      <c r="A4874" s="4" t="s">
        <v>23815</v>
      </c>
      <c r="B4874" t="s">
        <v>67</v>
      </c>
      <c r="C4874" t="s">
        <v>68</v>
      </c>
      <c r="D4874" t="s">
        <v>58</v>
      </c>
      <c r="E4874">
        <v>1999</v>
      </c>
      <c r="F4874">
        <v>90</v>
      </c>
      <c r="G4874" t="s">
        <v>1700</v>
      </c>
      <c r="H4874" t="s">
        <v>23817</v>
      </c>
      <c r="I4874" s="4">
        <v>40000</v>
      </c>
      <c r="J4874" s="4">
        <v>277233</v>
      </c>
      <c r="K4874">
        <v>7.6</v>
      </c>
      <c r="L4874">
        <v>1.85</v>
      </c>
      <c r="M4874" t="s">
        <v>612</v>
      </c>
      <c r="N4874" t="s">
        <v>23813</v>
      </c>
      <c r="O4874">
        <v>4</v>
      </c>
      <c r="P4874" t="s">
        <v>20494</v>
      </c>
      <c r="Q4874">
        <v>20000</v>
      </c>
      <c r="R4874" t="s">
        <v>23814</v>
      </c>
      <c r="S4874">
        <v>467</v>
      </c>
      <c r="T4874" t="s">
        <v>23816</v>
      </c>
      <c r="U4874">
        <v>113</v>
      </c>
      <c r="V4874">
        <v>0</v>
      </c>
      <c r="W4874">
        <v>20814</v>
      </c>
      <c r="X4874">
        <v>5</v>
      </c>
      <c r="Y4874">
        <v>2631</v>
      </c>
      <c r="Z4874">
        <v>21</v>
      </c>
      <c r="AA4874">
        <v>26</v>
      </c>
      <c r="AB4874" t="s">
        <v>23818</v>
      </c>
    </row>
    <row r="4875" spans="1:28" x14ac:dyDescent="0.3">
      <c r="A4875" s="4" t="s">
        <v>23821</v>
      </c>
      <c r="B4875" t="s">
        <v>67</v>
      </c>
      <c r="C4875" t="s">
        <v>68</v>
      </c>
      <c r="D4875" t="s">
        <v>58</v>
      </c>
      <c r="E4875">
        <v>2014</v>
      </c>
      <c r="F4875">
        <v>95</v>
      </c>
      <c r="G4875" t="s">
        <v>2700</v>
      </c>
      <c r="H4875" t="s">
        <v>24161</v>
      </c>
      <c r="I4875" s="4">
        <v>75000</v>
      </c>
      <c r="J4875" s="4" t="s">
        <v>24161</v>
      </c>
      <c r="K4875">
        <v>5</v>
      </c>
      <c r="L4875" t="s">
        <v>24161</v>
      </c>
      <c r="M4875" t="s">
        <v>24161</v>
      </c>
      <c r="N4875" t="s">
        <v>23819</v>
      </c>
      <c r="O4875">
        <v>0</v>
      </c>
      <c r="P4875" t="s">
        <v>4552</v>
      </c>
      <c r="Q4875">
        <v>883</v>
      </c>
      <c r="R4875" t="s">
        <v>23820</v>
      </c>
      <c r="S4875">
        <v>507</v>
      </c>
      <c r="T4875" t="s">
        <v>23822</v>
      </c>
      <c r="U4875">
        <v>279</v>
      </c>
      <c r="V4875">
        <v>87</v>
      </c>
      <c r="W4875">
        <v>2618</v>
      </c>
      <c r="X4875">
        <v>0</v>
      </c>
      <c r="Y4875">
        <v>34</v>
      </c>
      <c r="Z4875">
        <v>3</v>
      </c>
      <c r="AA4875">
        <v>2</v>
      </c>
      <c r="AB4875" t="s">
        <v>23823</v>
      </c>
    </row>
    <row r="4876" spans="1:28" x14ac:dyDescent="0.3">
      <c r="A4876" s="4" t="s">
        <v>23826</v>
      </c>
      <c r="B4876" t="s">
        <v>67</v>
      </c>
      <c r="C4876" t="s">
        <v>68</v>
      </c>
      <c r="D4876" t="s">
        <v>58</v>
      </c>
      <c r="E4876">
        <v>2011</v>
      </c>
      <c r="F4876">
        <v>83</v>
      </c>
      <c r="G4876" t="s">
        <v>23</v>
      </c>
      <c r="H4876" t="s">
        <v>23828</v>
      </c>
      <c r="I4876" s="4">
        <v>40000</v>
      </c>
      <c r="J4876" s="4" t="s">
        <v>24161</v>
      </c>
      <c r="K4876">
        <v>3.2</v>
      </c>
      <c r="L4876">
        <v>2.35</v>
      </c>
      <c r="M4876" t="s">
        <v>5613</v>
      </c>
      <c r="N4876" t="s">
        <v>23824</v>
      </c>
      <c r="O4876">
        <v>138</v>
      </c>
      <c r="P4876" t="s">
        <v>23627</v>
      </c>
      <c r="Q4876">
        <v>307</v>
      </c>
      <c r="R4876" t="s">
        <v>23825</v>
      </c>
      <c r="S4876">
        <v>114</v>
      </c>
      <c r="T4876" t="s">
        <v>23827</v>
      </c>
      <c r="U4876">
        <v>76</v>
      </c>
      <c r="V4876">
        <v>239</v>
      </c>
      <c r="W4876">
        <v>619</v>
      </c>
      <c r="X4876">
        <v>0</v>
      </c>
      <c r="Y4876">
        <v>192</v>
      </c>
      <c r="Z4876">
        <v>2</v>
      </c>
      <c r="AA4876">
        <v>6</v>
      </c>
      <c r="AB4876" t="s">
        <v>23829</v>
      </c>
    </row>
    <row r="4877" spans="1:28" x14ac:dyDescent="0.3">
      <c r="A4877" s="4" t="s">
        <v>23830</v>
      </c>
      <c r="B4877" t="s">
        <v>67</v>
      </c>
      <c r="C4877" t="s">
        <v>68</v>
      </c>
      <c r="D4877" t="s">
        <v>58</v>
      </c>
      <c r="E4877">
        <v>1978</v>
      </c>
      <c r="F4877">
        <v>117</v>
      </c>
      <c r="G4877" t="s">
        <v>4078</v>
      </c>
      <c r="H4877" t="s">
        <v>23831</v>
      </c>
      <c r="I4877" s="4" t="s">
        <v>24161</v>
      </c>
      <c r="J4877" s="4">
        <v>321952</v>
      </c>
      <c r="K4877">
        <v>8.1999999999999993</v>
      </c>
      <c r="L4877">
        <v>1.85</v>
      </c>
      <c r="M4877" t="s">
        <v>122</v>
      </c>
      <c r="N4877" t="s">
        <v>514</v>
      </c>
      <c r="O4877">
        <v>17000</v>
      </c>
      <c r="P4877" t="s">
        <v>22353</v>
      </c>
      <c r="Q4877">
        <v>725</v>
      </c>
      <c r="R4877" t="s">
        <v>12675</v>
      </c>
      <c r="S4877">
        <v>572</v>
      </c>
      <c r="T4877" t="s">
        <v>18083</v>
      </c>
      <c r="U4877">
        <v>476</v>
      </c>
      <c r="V4877">
        <v>0</v>
      </c>
      <c r="W4877">
        <v>2783</v>
      </c>
      <c r="X4877">
        <v>0</v>
      </c>
      <c r="Y4877">
        <v>12611</v>
      </c>
      <c r="Z4877">
        <v>71</v>
      </c>
      <c r="AA4877">
        <v>113</v>
      </c>
      <c r="AB4877" t="s">
        <v>23832</v>
      </c>
    </row>
    <row r="4878" spans="1:28" x14ac:dyDescent="0.3">
      <c r="A4878" s="4" t="s">
        <v>23836</v>
      </c>
      <c r="B4878" t="s">
        <v>67</v>
      </c>
      <c r="C4878" t="s">
        <v>68</v>
      </c>
      <c r="D4878" t="s">
        <v>58</v>
      </c>
      <c r="E4878">
        <v>2012</v>
      </c>
      <c r="F4878">
        <v>75</v>
      </c>
      <c r="G4878" t="s">
        <v>5544</v>
      </c>
      <c r="H4878" t="s">
        <v>24161</v>
      </c>
      <c r="I4878" s="4">
        <v>50000</v>
      </c>
      <c r="J4878" s="4" t="s">
        <v>24161</v>
      </c>
      <c r="K4878">
        <v>3.7</v>
      </c>
      <c r="L4878">
        <v>2.35</v>
      </c>
      <c r="M4878" t="s">
        <v>24161</v>
      </c>
      <c r="N4878" t="s">
        <v>23833</v>
      </c>
      <c r="O4878">
        <v>14</v>
      </c>
      <c r="P4878" t="s">
        <v>23835</v>
      </c>
      <c r="Q4878">
        <v>252</v>
      </c>
      <c r="R4878" t="s">
        <v>23834</v>
      </c>
      <c r="S4878">
        <v>132</v>
      </c>
      <c r="T4878" t="s">
        <v>23837</v>
      </c>
      <c r="U4878">
        <v>130</v>
      </c>
      <c r="V4878">
        <v>225</v>
      </c>
      <c r="W4878">
        <v>638</v>
      </c>
      <c r="X4878">
        <v>0</v>
      </c>
      <c r="Y4878">
        <v>106</v>
      </c>
      <c r="Z4878">
        <v>7</v>
      </c>
      <c r="AA4878">
        <v>5</v>
      </c>
      <c r="AB4878" t="s">
        <v>23838</v>
      </c>
    </row>
    <row r="4879" spans="1:28" x14ac:dyDescent="0.3">
      <c r="A4879" s="4" t="s">
        <v>23840</v>
      </c>
      <c r="B4879" t="s">
        <v>67</v>
      </c>
      <c r="C4879" t="s">
        <v>68</v>
      </c>
      <c r="D4879" t="s">
        <v>58</v>
      </c>
      <c r="E4879">
        <v>2009</v>
      </c>
      <c r="F4879">
        <v>79</v>
      </c>
      <c r="G4879" t="s">
        <v>19</v>
      </c>
      <c r="H4879" t="s">
        <v>23842</v>
      </c>
      <c r="I4879" s="4" t="s">
        <v>24161</v>
      </c>
      <c r="J4879" s="4">
        <v>24705</v>
      </c>
      <c r="K4879">
        <v>6.3</v>
      </c>
      <c r="L4879" t="s">
        <v>24161</v>
      </c>
      <c r="M4879" t="s">
        <v>5613</v>
      </c>
      <c r="N4879" t="s">
        <v>23839</v>
      </c>
      <c r="O4879">
        <v>2</v>
      </c>
      <c r="P4879" t="s">
        <v>2397</v>
      </c>
      <c r="Q4879">
        <v>962</v>
      </c>
      <c r="R4879" t="s">
        <v>8364</v>
      </c>
      <c r="S4879">
        <v>72</v>
      </c>
      <c r="T4879" t="s">
        <v>23841</v>
      </c>
      <c r="U4879">
        <v>20</v>
      </c>
      <c r="V4879">
        <v>377</v>
      </c>
      <c r="W4879">
        <v>1054</v>
      </c>
      <c r="X4879">
        <v>0</v>
      </c>
      <c r="Y4879">
        <v>1516</v>
      </c>
      <c r="Z4879">
        <v>61</v>
      </c>
      <c r="AA4879">
        <v>10</v>
      </c>
      <c r="AB4879" t="s">
        <v>23843</v>
      </c>
    </row>
    <row r="4880" spans="1:28" x14ac:dyDescent="0.3">
      <c r="A4880" s="4" t="s">
        <v>23847</v>
      </c>
      <c r="B4880" t="s">
        <v>67</v>
      </c>
      <c r="C4880" t="s">
        <v>68</v>
      </c>
      <c r="D4880" t="s">
        <v>58</v>
      </c>
      <c r="E4880">
        <v>2007</v>
      </c>
      <c r="F4880">
        <v>78</v>
      </c>
      <c r="G4880" t="s">
        <v>24</v>
      </c>
      <c r="H4880" t="s">
        <v>24161</v>
      </c>
      <c r="I4880" s="4">
        <v>30000</v>
      </c>
      <c r="J4880" s="4">
        <v>243768</v>
      </c>
      <c r="K4880">
        <v>4.0999999999999996</v>
      </c>
      <c r="L4880">
        <v>2.35</v>
      </c>
      <c r="M4880" t="s">
        <v>612</v>
      </c>
      <c r="N4880" t="s">
        <v>23844</v>
      </c>
      <c r="O4880">
        <v>6</v>
      </c>
      <c r="P4880" t="s">
        <v>23846</v>
      </c>
      <c r="Q4880">
        <v>32</v>
      </c>
      <c r="R4880" t="s">
        <v>23845</v>
      </c>
      <c r="S4880">
        <v>17</v>
      </c>
      <c r="T4880" t="s">
        <v>23848</v>
      </c>
      <c r="U4880">
        <v>17</v>
      </c>
      <c r="V4880">
        <v>13</v>
      </c>
      <c r="W4880">
        <v>72</v>
      </c>
      <c r="X4880">
        <v>0</v>
      </c>
      <c r="Y4880">
        <v>143</v>
      </c>
      <c r="Z4880">
        <v>3</v>
      </c>
      <c r="AA4880">
        <v>9</v>
      </c>
      <c r="AB4880" t="s">
        <v>23849</v>
      </c>
    </row>
    <row r="4881" spans="1:28" x14ac:dyDescent="0.3">
      <c r="A4881" s="4" t="s">
        <v>23852</v>
      </c>
      <c r="B4881" t="s">
        <v>67</v>
      </c>
      <c r="C4881" t="s">
        <v>68</v>
      </c>
      <c r="D4881" t="s">
        <v>24160</v>
      </c>
      <c r="E4881">
        <v>2005</v>
      </c>
      <c r="F4881">
        <v>109</v>
      </c>
      <c r="G4881" t="s">
        <v>10</v>
      </c>
      <c r="H4881" t="s">
        <v>23854</v>
      </c>
      <c r="I4881" s="4" t="s">
        <v>24161</v>
      </c>
      <c r="J4881" s="4" t="s">
        <v>24161</v>
      </c>
      <c r="K4881">
        <v>6.9</v>
      </c>
      <c r="L4881">
        <v>1.66</v>
      </c>
      <c r="M4881" t="s">
        <v>612</v>
      </c>
      <c r="N4881" t="s">
        <v>23850</v>
      </c>
      <c r="O4881">
        <v>26</v>
      </c>
      <c r="P4881" t="s">
        <v>23850</v>
      </c>
      <c r="Q4881">
        <v>26</v>
      </c>
      <c r="R4881" t="s">
        <v>23851</v>
      </c>
      <c r="S4881">
        <v>6</v>
      </c>
      <c r="T4881" t="s">
        <v>23853</v>
      </c>
      <c r="U4881">
        <v>3</v>
      </c>
      <c r="V4881">
        <v>91</v>
      </c>
      <c r="W4881">
        <v>38</v>
      </c>
      <c r="X4881">
        <v>0</v>
      </c>
      <c r="Y4881">
        <v>1578</v>
      </c>
      <c r="Z4881">
        <v>52</v>
      </c>
      <c r="AA4881">
        <v>23</v>
      </c>
      <c r="AB4881" t="s">
        <v>23855</v>
      </c>
    </row>
    <row r="4882" spans="1:28" x14ac:dyDescent="0.3">
      <c r="A4882" s="4" t="s">
        <v>23859</v>
      </c>
      <c r="B4882" t="s">
        <v>67</v>
      </c>
      <c r="C4882" t="s">
        <v>68</v>
      </c>
      <c r="D4882" t="s">
        <v>58</v>
      </c>
      <c r="E4882">
        <v>2013</v>
      </c>
      <c r="F4882">
        <v>89</v>
      </c>
      <c r="G4882" t="s">
        <v>23</v>
      </c>
      <c r="H4882" t="s">
        <v>23861</v>
      </c>
      <c r="I4882" s="4">
        <v>60000</v>
      </c>
      <c r="J4882" s="4" t="s">
        <v>24161</v>
      </c>
      <c r="K4882">
        <v>5.4</v>
      </c>
      <c r="L4882" t="s">
        <v>24161</v>
      </c>
      <c r="M4882" t="s">
        <v>4835</v>
      </c>
      <c r="N4882" t="s">
        <v>23856</v>
      </c>
      <c r="O4882">
        <v>2</v>
      </c>
      <c r="P4882" t="s">
        <v>23858</v>
      </c>
      <c r="Q4882">
        <v>5</v>
      </c>
      <c r="R4882" t="s">
        <v>23857</v>
      </c>
      <c r="S4882">
        <v>0</v>
      </c>
      <c r="T4882" t="s">
        <v>23860</v>
      </c>
      <c r="U4882">
        <v>0</v>
      </c>
      <c r="V4882">
        <v>48</v>
      </c>
      <c r="W4882">
        <v>5</v>
      </c>
      <c r="X4882">
        <v>0</v>
      </c>
      <c r="Y4882">
        <v>23</v>
      </c>
      <c r="Z4882" t="s">
        <v>24161</v>
      </c>
      <c r="AA4882">
        <v>2</v>
      </c>
      <c r="AB4882" t="s">
        <v>23862</v>
      </c>
    </row>
    <row r="4883" spans="1:28" x14ac:dyDescent="0.3">
      <c r="A4883" s="4" t="s">
        <v>23864</v>
      </c>
      <c r="B4883" t="s">
        <v>67</v>
      </c>
      <c r="C4883" t="s">
        <v>86</v>
      </c>
      <c r="D4883" t="s">
        <v>58</v>
      </c>
      <c r="E4883">
        <v>2009</v>
      </c>
      <c r="F4883">
        <v>93</v>
      </c>
      <c r="G4883" t="s">
        <v>9178</v>
      </c>
      <c r="H4883" t="s">
        <v>23866</v>
      </c>
      <c r="I4883" s="4" t="s">
        <v>24161</v>
      </c>
      <c r="J4883" s="4">
        <v>9609</v>
      </c>
      <c r="K4883">
        <v>6.5</v>
      </c>
      <c r="L4883" t="s">
        <v>24161</v>
      </c>
      <c r="M4883" t="s">
        <v>612</v>
      </c>
      <c r="N4883" t="s">
        <v>22151</v>
      </c>
      <c r="O4883">
        <v>214</v>
      </c>
      <c r="P4883" t="s">
        <v>3855</v>
      </c>
      <c r="Q4883">
        <v>177</v>
      </c>
      <c r="R4883" t="s">
        <v>23863</v>
      </c>
      <c r="S4883">
        <v>95</v>
      </c>
      <c r="T4883" t="s">
        <v>23865</v>
      </c>
      <c r="U4883">
        <v>59</v>
      </c>
      <c r="V4883">
        <v>535</v>
      </c>
      <c r="W4883">
        <v>365</v>
      </c>
      <c r="X4883">
        <v>4</v>
      </c>
      <c r="Y4883">
        <v>2646</v>
      </c>
      <c r="Z4883">
        <v>53</v>
      </c>
      <c r="AA4883">
        <v>22</v>
      </c>
      <c r="AB4883" t="s">
        <v>23867</v>
      </c>
    </row>
    <row r="4884" spans="1:28" x14ac:dyDescent="0.3">
      <c r="A4884" s="4" t="s">
        <v>23868</v>
      </c>
      <c r="B4884" t="s">
        <v>67</v>
      </c>
      <c r="C4884" t="s">
        <v>68</v>
      </c>
      <c r="D4884" t="s">
        <v>24160</v>
      </c>
      <c r="E4884">
        <v>1994</v>
      </c>
      <c r="F4884">
        <v>102</v>
      </c>
      <c r="G4884" t="s">
        <v>10</v>
      </c>
      <c r="H4884" t="s">
        <v>23869</v>
      </c>
      <c r="I4884" s="4">
        <v>230000</v>
      </c>
      <c r="J4884" s="4">
        <v>3151130</v>
      </c>
      <c r="K4884">
        <v>7.8</v>
      </c>
      <c r="L4884">
        <v>1.37</v>
      </c>
      <c r="M4884" t="s">
        <v>612</v>
      </c>
      <c r="N4884" t="s">
        <v>7129</v>
      </c>
      <c r="O4884">
        <v>0</v>
      </c>
      <c r="P4884" t="s">
        <v>10412</v>
      </c>
      <c r="Q4884">
        <v>898</v>
      </c>
      <c r="R4884" t="s">
        <v>17551</v>
      </c>
      <c r="S4884">
        <v>657</v>
      </c>
      <c r="T4884" t="s">
        <v>10099</v>
      </c>
      <c r="U4884">
        <v>216</v>
      </c>
      <c r="V4884">
        <v>0</v>
      </c>
      <c r="W4884">
        <v>2103</v>
      </c>
      <c r="X4884">
        <v>4</v>
      </c>
      <c r="Y4884">
        <v>181749</v>
      </c>
      <c r="Z4884">
        <v>136</v>
      </c>
      <c r="AA4884">
        <v>615</v>
      </c>
      <c r="AB4884" t="s">
        <v>23870</v>
      </c>
    </row>
    <row r="4885" spans="1:28" x14ac:dyDescent="0.3">
      <c r="A4885" s="4" t="s">
        <v>23874</v>
      </c>
      <c r="B4885" t="s">
        <v>67</v>
      </c>
      <c r="C4885" t="s">
        <v>68</v>
      </c>
      <c r="D4885" t="s">
        <v>58</v>
      </c>
      <c r="E4885">
        <v>1971</v>
      </c>
      <c r="F4885">
        <v>65</v>
      </c>
      <c r="G4885" t="s">
        <v>5327</v>
      </c>
      <c r="H4885" t="s">
        <v>23875</v>
      </c>
      <c r="I4885" s="4">
        <v>27000</v>
      </c>
      <c r="J4885" s="4">
        <v>8231</v>
      </c>
      <c r="K4885">
        <v>6.7</v>
      </c>
      <c r="L4885">
        <v>1.37</v>
      </c>
      <c r="M4885" t="s">
        <v>4835</v>
      </c>
      <c r="N4885" t="s">
        <v>23871</v>
      </c>
      <c r="O4885">
        <v>0</v>
      </c>
      <c r="P4885" t="s">
        <v>23873</v>
      </c>
      <c r="Q4885">
        <v>0</v>
      </c>
      <c r="R4885" t="s">
        <v>23872</v>
      </c>
      <c r="S4885">
        <v>0</v>
      </c>
      <c r="T4885" t="s">
        <v>24161</v>
      </c>
      <c r="U4885" t="s">
        <v>24161</v>
      </c>
      <c r="V4885">
        <v>85</v>
      </c>
      <c r="W4885">
        <v>0</v>
      </c>
      <c r="X4885">
        <v>1</v>
      </c>
      <c r="Y4885">
        <v>803</v>
      </c>
      <c r="Z4885">
        <v>8</v>
      </c>
      <c r="AA4885">
        <v>16</v>
      </c>
      <c r="AB4885" t="s">
        <v>23876</v>
      </c>
    </row>
    <row r="4886" spans="1:28" x14ac:dyDescent="0.3">
      <c r="A4886" s="4" t="s">
        <v>23877</v>
      </c>
      <c r="B4886" t="s">
        <v>67</v>
      </c>
      <c r="C4886" t="s">
        <v>68</v>
      </c>
      <c r="D4886" t="s">
        <v>58</v>
      </c>
      <c r="E4886">
        <v>2002</v>
      </c>
      <c r="F4886">
        <v>85</v>
      </c>
      <c r="G4886" t="s">
        <v>2545</v>
      </c>
      <c r="H4886" t="s">
        <v>23878</v>
      </c>
      <c r="I4886" s="4" t="s">
        <v>24161</v>
      </c>
      <c r="J4886" s="4" t="s">
        <v>24161</v>
      </c>
      <c r="K4886">
        <v>6.4</v>
      </c>
      <c r="L4886">
        <v>1.37</v>
      </c>
      <c r="M4886" t="s">
        <v>24161</v>
      </c>
      <c r="N4886" t="s">
        <v>23850</v>
      </c>
      <c r="O4886">
        <v>26</v>
      </c>
      <c r="P4886" t="s">
        <v>23850</v>
      </c>
      <c r="Q4886">
        <v>26</v>
      </c>
      <c r="R4886" t="s">
        <v>23851</v>
      </c>
      <c r="S4886">
        <v>6</v>
      </c>
      <c r="T4886" t="s">
        <v>23853</v>
      </c>
      <c r="U4886">
        <v>3</v>
      </c>
      <c r="V4886">
        <v>108</v>
      </c>
      <c r="W4886">
        <v>40</v>
      </c>
      <c r="X4886">
        <v>1</v>
      </c>
      <c r="Y4886">
        <v>1894</v>
      </c>
      <c r="Z4886">
        <v>43</v>
      </c>
      <c r="AA4886">
        <v>61</v>
      </c>
      <c r="AB4886" t="s">
        <v>23879</v>
      </c>
    </row>
    <row r="4887" spans="1:28" x14ac:dyDescent="0.3">
      <c r="A4887" s="4" t="s">
        <v>23881</v>
      </c>
      <c r="B4887" t="s">
        <v>67</v>
      </c>
      <c r="C4887" t="s">
        <v>295</v>
      </c>
      <c r="D4887" t="s">
        <v>58</v>
      </c>
      <c r="E4887">
        <v>1997</v>
      </c>
      <c r="F4887">
        <v>97</v>
      </c>
      <c r="G4887" t="s">
        <v>2545</v>
      </c>
      <c r="H4887" t="s">
        <v>23883</v>
      </c>
      <c r="I4887" s="4">
        <v>25000</v>
      </c>
      <c r="J4887" s="4">
        <v>2856622</v>
      </c>
      <c r="K4887">
        <v>7.3</v>
      </c>
      <c r="L4887">
        <v>1.85</v>
      </c>
      <c r="M4887" t="s">
        <v>612</v>
      </c>
      <c r="N4887" t="s">
        <v>10104</v>
      </c>
      <c r="O4887">
        <v>119</v>
      </c>
      <c r="P4887" t="s">
        <v>23880</v>
      </c>
      <c r="Q4887">
        <v>136</v>
      </c>
      <c r="R4887" t="s">
        <v>5775</v>
      </c>
      <c r="S4887">
        <v>108</v>
      </c>
      <c r="T4887" t="s">
        <v>23882</v>
      </c>
      <c r="U4887">
        <v>7</v>
      </c>
      <c r="V4887">
        <v>489</v>
      </c>
      <c r="W4887">
        <v>254</v>
      </c>
      <c r="X4887">
        <v>0</v>
      </c>
      <c r="Y4887">
        <v>11550</v>
      </c>
      <c r="Z4887">
        <v>80</v>
      </c>
      <c r="AA4887">
        <v>197</v>
      </c>
      <c r="AB4887" t="s">
        <v>23884</v>
      </c>
    </row>
    <row r="4888" spans="1:28" x14ac:dyDescent="0.3">
      <c r="A4888" s="4" t="s">
        <v>23887</v>
      </c>
      <c r="B4888" t="s">
        <v>67</v>
      </c>
      <c r="C4888" t="s">
        <v>68</v>
      </c>
      <c r="D4888" t="s">
        <v>58</v>
      </c>
      <c r="E4888">
        <v>2002</v>
      </c>
      <c r="F4888">
        <v>79</v>
      </c>
      <c r="G4888" t="s">
        <v>7139</v>
      </c>
      <c r="H4888" t="s">
        <v>23889</v>
      </c>
      <c r="I4888" s="4">
        <v>24000</v>
      </c>
      <c r="J4888" s="4" t="s">
        <v>24161</v>
      </c>
      <c r="K4888">
        <v>7</v>
      </c>
      <c r="L4888">
        <v>1.78</v>
      </c>
      <c r="M4888" t="s">
        <v>24161</v>
      </c>
      <c r="N4888" t="s">
        <v>23885</v>
      </c>
      <c r="O4888">
        <v>3</v>
      </c>
      <c r="P4888" t="s">
        <v>17365</v>
      </c>
      <c r="Q4888">
        <v>93</v>
      </c>
      <c r="R4888" t="s">
        <v>23886</v>
      </c>
      <c r="S4888">
        <v>46</v>
      </c>
      <c r="T4888" t="s">
        <v>23888</v>
      </c>
      <c r="U4888">
        <v>42</v>
      </c>
      <c r="V4888">
        <v>61</v>
      </c>
      <c r="W4888">
        <v>243</v>
      </c>
      <c r="X4888">
        <v>0</v>
      </c>
      <c r="Y4888">
        <v>493</v>
      </c>
      <c r="Z4888">
        <v>28</v>
      </c>
      <c r="AA4888">
        <v>21</v>
      </c>
      <c r="AB4888" t="s">
        <v>23890</v>
      </c>
    </row>
    <row r="4889" spans="1:28" x14ac:dyDescent="0.3">
      <c r="A4889" s="4" t="s">
        <v>23891</v>
      </c>
      <c r="B4889" t="s">
        <v>67</v>
      </c>
      <c r="C4889" t="s">
        <v>295</v>
      </c>
      <c r="D4889" t="s">
        <v>58</v>
      </c>
      <c r="E4889">
        <v>2009</v>
      </c>
      <c r="F4889">
        <v>80</v>
      </c>
      <c r="G4889" t="s">
        <v>361</v>
      </c>
      <c r="H4889" t="s">
        <v>23892</v>
      </c>
      <c r="I4889" s="4" t="s">
        <v>24161</v>
      </c>
      <c r="J4889" s="4" t="s">
        <v>24161</v>
      </c>
      <c r="K4889">
        <v>6.3</v>
      </c>
      <c r="L4889">
        <v>2.35</v>
      </c>
      <c r="M4889" t="s">
        <v>612</v>
      </c>
      <c r="N4889" t="s">
        <v>4417</v>
      </c>
      <c r="O4889">
        <v>892</v>
      </c>
      <c r="P4889" t="s">
        <v>1078</v>
      </c>
      <c r="Q4889">
        <v>986</v>
      </c>
      <c r="R4889" t="s">
        <v>9410</v>
      </c>
      <c r="S4889">
        <v>918</v>
      </c>
      <c r="T4889" t="s">
        <v>9968</v>
      </c>
      <c r="U4889">
        <v>492</v>
      </c>
      <c r="V4889">
        <v>0</v>
      </c>
      <c r="W4889">
        <v>3197</v>
      </c>
      <c r="X4889">
        <v>0</v>
      </c>
      <c r="Y4889">
        <v>15091</v>
      </c>
      <c r="Z4889">
        <v>58</v>
      </c>
      <c r="AA4889">
        <v>129</v>
      </c>
      <c r="AB4889" t="s">
        <v>23893</v>
      </c>
    </row>
    <row r="4890" spans="1:28" x14ac:dyDescent="0.3">
      <c r="A4890" s="4" t="s">
        <v>23895</v>
      </c>
      <c r="B4890" t="s">
        <v>67</v>
      </c>
      <c r="C4890" t="s">
        <v>68</v>
      </c>
      <c r="D4890" t="s">
        <v>24160</v>
      </c>
      <c r="E4890">
        <v>1991</v>
      </c>
      <c r="F4890">
        <v>100</v>
      </c>
      <c r="G4890" t="s">
        <v>2545</v>
      </c>
      <c r="H4890" t="s">
        <v>23897</v>
      </c>
      <c r="I4890" s="4">
        <v>23000</v>
      </c>
      <c r="J4890" s="4">
        <v>1227508</v>
      </c>
      <c r="K4890">
        <v>7.1</v>
      </c>
      <c r="L4890">
        <v>1.37</v>
      </c>
      <c r="M4890" t="s">
        <v>612</v>
      </c>
      <c r="N4890" t="s">
        <v>9147</v>
      </c>
      <c r="O4890">
        <v>0</v>
      </c>
      <c r="P4890" t="s">
        <v>23894</v>
      </c>
      <c r="Q4890">
        <v>5</v>
      </c>
      <c r="R4890" t="s">
        <v>9147</v>
      </c>
      <c r="S4890">
        <v>0</v>
      </c>
      <c r="T4890" t="s">
        <v>23896</v>
      </c>
      <c r="U4890">
        <v>0</v>
      </c>
      <c r="V4890">
        <v>2000</v>
      </c>
      <c r="W4890">
        <v>5</v>
      </c>
      <c r="X4890">
        <v>0</v>
      </c>
      <c r="Y4890">
        <v>15103</v>
      </c>
      <c r="Z4890">
        <v>61</v>
      </c>
      <c r="AA4890">
        <v>80</v>
      </c>
      <c r="AB4890" t="s">
        <v>23898</v>
      </c>
    </row>
    <row r="4891" spans="1:28" x14ac:dyDescent="0.3">
      <c r="A4891" s="4" t="s">
        <v>23902</v>
      </c>
      <c r="B4891" t="s">
        <v>67</v>
      </c>
      <c r="C4891" t="s">
        <v>68</v>
      </c>
      <c r="D4891" t="s">
        <v>58</v>
      </c>
      <c r="E4891">
        <v>2015</v>
      </c>
      <c r="F4891">
        <v>90</v>
      </c>
      <c r="G4891" t="s">
        <v>2144</v>
      </c>
      <c r="H4891" t="s">
        <v>24161</v>
      </c>
      <c r="I4891" s="4">
        <v>25000</v>
      </c>
      <c r="J4891" s="4" t="s">
        <v>24161</v>
      </c>
      <c r="K4891">
        <v>4.8</v>
      </c>
      <c r="L4891" t="s">
        <v>24161</v>
      </c>
      <c r="M4891" t="s">
        <v>24161</v>
      </c>
      <c r="N4891" t="s">
        <v>23899</v>
      </c>
      <c r="O4891">
        <v>0</v>
      </c>
      <c r="P4891" t="s">
        <v>23901</v>
      </c>
      <c r="Q4891">
        <v>313</v>
      </c>
      <c r="R4891" t="s">
        <v>23900</v>
      </c>
      <c r="S4891">
        <v>25</v>
      </c>
      <c r="T4891" t="s">
        <v>23903</v>
      </c>
      <c r="U4891">
        <v>9</v>
      </c>
      <c r="V4891">
        <v>33</v>
      </c>
      <c r="W4891">
        <v>366</v>
      </c>
      <c r="X4891">
        <v>2</v>
      </c>
      <c r="Y4891">
        <v>57</v>
      </c>
      <c r="Z4891" t="s">
        <v>24161</v>
      </c>
      <c r="AA4891">
        <v>2</v>
      </c>
      <c r="AB4891" t="s">
        <v>23904</v>
      </c>
    </row>
    <row r="4892" spans="1:28" x14ac:dyDescent="0.3">
      <c r="A4892" s="4" t="s">
        <v>23907</v>
      </c>
      <c r="B4892" t="s">
        <v>67</v>
      </c>
      <c r="C4892" t="s">
        <v>68</v>
      </c>
      <c r="D4892" t="s">
        <v>58</v>
      </c>
      <c r="E4892">
        <v>2013</v>
      </c>
      <c r="F4892">
        <v>90</v>
      </c>
      <c r="G4892" t="s">
        <v>1700</v>
      </c>
      <c r="H4892" t="s">
        <v>23908</v>
      </c>
      <c r="I4892" s="4">
        <v>22000</v>
      </c>
      <c r="J4892" s="4" t="s">
        <v>24161</v>
      </c>
      <c r="K4892">
        <v>3.3</v>
      </c>
      <c r="L4892">
        <v>1.78</v>
      </c>
      <c r="M4892" t="s">
        <v>24161</v>
      </c>
      <c r="N4892" t="s">
        <v>23824</v>
      </c>
      <c r="O4892">
        <v>138</v>
      </c>
      <c r="P4892" t="s">
        <v>23906</v>
      </c>
      <c r="Q4892">
        <v>370</v>
      </c>
      <c r="R4892" t="s">
        <v>23905</v>
      </c>
      <c r="S4892">
        <v>184</v>
      </c>
      <c r="T4892" t="s">
        <v>23824</v>
      </c>
      <c r="U4892">
        <v>138</v>
      </c>
      <c r="V4892">
        <v>200</v>
      </c>
      <c r="W4892">
        <v>841</v>
      </c>
      <c r="X4892">
        <v>1</v>
      </c>
      <c r="Y4892">
        <v>114</v>
      </c>
      <c r="Z4892">
        <v>1</v>
      </c>
      <c r="AA4892">
        <v>3</v>
      </c>
      <c r="AB4892" t="s">
        <v>23909</v>
      </c>
    </row>
    <row r="4893" spans="1:28" x14ac:dyDescent="0.3">
      <c r="A4893" s="4" t="s">
        <v>23911</v>
      </c>
      <c r="B4893" t="s">
        <v>67</v>
      </c>
      <c r="C4893" t="s">
        <v>68</v>
      </c>
      <c r="D4893" t="s">
        <v>58</v>
      </c>
      <c r="E4893">
        <v>2003</v>
      </c>
      <c r="F4893">
        <v>120</v>
      </c>
      <c r="G4893" t="s">
        <v>19</v>
      </c>
      <c r="H4893" t="s">
        <v>23913</v>
      </c>
      <c r="I4893" s="4">
        <v>20000</v>
      </c>
      <c r="J4893" s="4" t="s">
        <v>24161</v>
      </c>
      <c r="K4893">
        <v>6.9</v>
      </c>
      <c r="L4893">
        <v>1.85</v>
      </c>
      <c r="M4893" t="s">
        <v>24161</v>
      </c>
      <c r="N4893" t="s">
        <v>18190</v>
      </c>
      <c r="O4893">
        <v>589</v>
      </c>
      <c r="P4893" t="s">
        <v>23577</v>
      </c>
      <c r="Q4893">
        <v>51</v>
      </c>
      <c r="R4893" t="s">
        <v>23910</v>
      </c>
      <c r="S4893">
        <v>49</v>
      </c>
      <c r="T4893" t="s">
        <v>23912</v>
      </c>
      <c r="U4893">
        <v>4</v>
      </c>
      <c r="V4893">
        <v>725</v>
      </c>
      <c r="W4893">
        <v>108</v>
      </c>
      <c r="X4893">
        <v>1</v>
      </c>
      <c r="Y4893">
        <v>2986</v>
      </c>
      <c r="Z4893">
        <v>5</v>
      </c>
      <c r="AA4893">
        <v>49</v>
      </c>
      <c r="AB4893" t="s">
        <v>23914</v>
      </c>
    </row>
    <row r="4894" spans="1:28" x14ac:dyDescent="0.3">
      <c r="A4894" s="4" t="s">
        <v>23917</v>
      </c>
      <c r="B4894" t="s">
        <v>67</v>
      </c>
      <c r="C4894" t="s">
        <v>68</v>
      </c>
      <c r="D4894" t="s">
        <v>58</v>
      </c>
      <c r="E4894">
        <v>2015</v>
      </c>
      <c r="F4894">
        <v>91</v>
      </c>
      <c r="G4894" t="s">
        <v>3046</v>
      </c>
      <c r="H4894" t="s">
        <v>23919</v>
      </c>
      <c r="I4894" s="4" t="s">
        <v>24161</v>
      </c>
      <c r="J4894" s="4" t="s">
        <v>24161</v>
      </c>
      <c r="K4894">
        <v>4.5999999999999996</v>
      </c>
      <c r="L4894">
        <v>1.85</v>
      </c>
      <c r="M4894" t="s">
        <v>612</v>
      </c>
      <c r="N4894" t="s">
        <v>23915</v>
      </c>
      <c r="O4894">
        <v>158</v>
      </c>
      <c r="P4894" t="s">
        <v>23916</v>
      </c>
      <c r="Q4894">
        <v>630</v>
      </c>
      <c r="R4894" t="s">
        <v>5376</v>
      </c>
      <c r="S4894">
        <v>512</v>
      </c>
      <c r="T4894" t="s">
        <v>23918</v>
      </c>
      <c r="U4894">
        <v>265</v>
      </c>
      <c r="V4894">
        <v>0</v>
      </c>
      <c r="W4894">
        <v>2679</v>
      </c>
      <c r="X4894">
        <v>0</v>
      </c>
      <c r="Y4894">
        <v>3836</v>
      </c>
      <c r="Z4894">
        <v>43</v>
      </c>
      <c r="AA4894">
        <v>33</v>
      </c>
      <c r="AB4894" t="s">
        <v>23920</v>
      </c>
    </row>
    <row r="4895" spans="1:28" x14ac:dyDescent="0.3">
      <c r="A4895" s="4" t="s">
        <v>23924</v>
      </c>
      <c r="B4895" t="s">
        <v>67</v>
      </c>
      <c r="C4895" t="s">
        <v>68</v>
      </c>
      <c r="D4895" t="s">
        <v>24161</v>
      </c>
      <c r="E4895">
        <v>2011</v>
      </c>
      <c r="F4895">
        <v>143</v>
      </c>
      <c r="G4895" t="s">
        <v>4393</v>
      </c>
      <c r="H4895" t="s">
        <v>23925</v>
      </c>
      <c r="I4895" s="4">
        <v>17350</v>
      </c>
      <c r="J4895" s="4" t="s">
        <v>24161</v>
      </c>
      <c r="K4895">
        <v>3</v>
      </c>
      <c r="L4895" t="s">
        <v>24161</v>
      </c>
      <c r="M4895" t="s">
        <v>24161</v>
      </c>
      <c r="N4895" t="s">
        <v>23921</v>
      </c>
      <c r="O4895">
        <v>8</v>
      </c>
      <c r="P4895" t="s">
        <v>23923</v>
      </c>
      <c r="Q4895">
        <v>720</v>
      </c>
      <c r="R4895" t="s">
        <v>23922</v>
      </c>
      <c r="S4895">
        <v>19</v>
      </c>
      <c r="T4895" t="s">
        <v>23921</v>
      </c>
      <c r="U4895">
        <v>8</v>
      </c>
      <c r="V4895">
        <v>33</v>
      </c>
      <c r="W4895">
        <v>770</v>
      </c>
      <c r="X4895">
        <v>0</v>
      </c>
      <c r="Y4895">
        <v>125</v>
      </c>
      <c r="Z4895" t="s">
        <v>24161</v>
      </c>
      <c r="AA4895">
        <v>8</v>
      </c>
      <c r="AB4895" t="s">
        <v>23926</v>
      </c>
    </row>
    <row r="4896" spans="1:28" x14ac:dyDescent="0.3">
      <c r="A4896" s="4" t="s">
        <v>23927</v>
      </c>
      <c r="B4896" t="s">
        <v>67</v>
      </c>
      <c r="C4896" t="s">
        <v>68</v>
      </c>
      <c r="D4896" t="s">
        <v>58</v>
      </c>
      <c r="E4896">
        <v>2005</v>
      </c>
      <c r="F4896">
        <v>85</v>
      </c>
      <c r="G4896" t="s">
        <v>1437</v>
      </c>
      <c r="H4896" t="s">
        <v>23929</v>
      </c>
      <c r="I4896" s="4">
        <v>15000</v>
      </c>
      <c r="J4896" s="4">
        <v>192467</v>
      </c>
      <c r="K4896">
        <v>6.6</v>
      </c>
      <c r="L4896" t="s">
        <v>24161</v>
      </c>
      <c r="M4896" t="s">
        <v>612</v>
      </c>
      <c r="N4896" t="s">
        <v>15122</v>
      </c>
      <c r="O4896">
        <v>157</v>
      </c>
      <c r="P4896" t="s">
        <v>10670</v>
      </c>
      <c r="Q4896">
        <v>830</v>
      </c>
      <c r="R4896" t="s">
        <v>16578</v>
      </c>
      <c r="S4896">
        <v>224</v>
      </c>
      <c r="T4896" t="s">
        <v>23928</v>
      </c>
      <c r="U4896">
        <v>10</v>
      </c>
      <c r="V4896">
        <v>297</v>
      </c>
      <c r="W4896">
        <v>1064</v>
      </c>
      <c r="X4896">
        <v>0</v>
      </c>
      <c r="Y4896">
        <v>4067</v>
      </c>
      <c r="Z4896">
        <v>51</v>
      </c>
      <c r="AA4896">
        <v>71</v>
      </c>
      <c r="AB4896" t="s">
        <v>23930</v>
      </c>
    </row>
    <row r="4897" spans="1:28" x14ac:dyDescent="0.3">
      <c r="A4897" s="4" t="s">
        <v>23934</v>
      </c>
      <c r="B4897" t="s">
        <v>23937</v>
      </c>
      <c r="C4897" t="s">
        <v>23938</v>
      </c>
      <c r="D4897" t="s">
        <v>24160</v>
      </c>
      <c r="E4897">
        <v>2014</v>
      </c>
      <c r="F4897">
        <v>60</v>
      </c>
      <c r="G4897" t="s">
        <v>19</v>
      </c>
      <c r="H4897" t="s">
        <v>24161</v>
      </c>
      <c r="I4897" s="4">
        <v>15000</v>
      </c>
      <c r="J4897" s="4" t="s">
        <v>24161</v>
      </c>
      <c r="K4897">
        <v>7.4</v>
      </c>
      <c r="L4897" t="s">
        <v>24161</v>
      </c>
      <c r="M4897" t="s">
        <v>24161</v>
      </c>
      <c r="N4897" t="s">
        <v>23931</v>
      </c>
      <c r="O4897">
        <v>0</v>
      </c>
      <c r="P4897" t="s">
        <v>23933</v>
      </c>
      <c r="Q4897">
        <v>147</v>
      </c>
      <c r="R4897" t="s">
        <v>23932</v>
      </c>
      <c r="S4897">
        <v>19</v>
      </c>
      <c r="T4897" t="s">
        <v>23935</v>
      </c>
      <c r="U4897">
        <v>4</v>
      </c>
      <c r="V4897">
        <v>45</v>
      </c>
      <c r="W4897">
        <v>170</v>
      </c>
      <c r="X4897">
        <v>0</v>
      </c>
      <c r="Y4897">
        <v>70</v>
      </c>
      <c r="Z4897">
        <v>6</v>
      </c>
      <c r="AA4897">
        <v>1</v>
      </c>
      <c r="AB4897" t="s">
        <v>23936</v>
      </c>
    </row>
    <row r="4898" spans="1:28" x14ac:dyDescent="0.3">
      <c r="A4898" s="4" t="s">
        <v>23941</v>
      </c>
      <c r="B4898" t="s">
        <v>67</v>
      </c>
      <c r="C4898" t="s">
        <v>68</v>
      </c>
      <c r="D4898" t="s">
        <v>58</v>
      </c>
      <c r="E4898">
        <v>2009</v>
      </c>
      <c r="F4898">
        <v>88</v>
      </c>
      <c r="G4898" t="s">
        <v>9</v>
      </c>
      <c r="H4898" t="s">
        <v>24161</v>
      </c>
      <c r="I4898" s="4">
        <v>15000</v>
      </c>
      <c r="J4898" s="4">
        <v>76382</v>
      </c>
      <c r="K4898">
        <v>6.2</v>
      </c>
      <c r="L4898">
        <v>2.35</v>
      </c>
      <c r="M4898" t="s">
        <v>24161</v>
      </c>
      <c r="N4898" t="s">
        <v>23939</v>
      </c>
      <c r="O4898">
        <v>38</v>
      </c>
      <c r="P4898" t="s">
        <v>23940</v>
      </c>
      <c r="Q4898">
        <v>331</v>
      </c>
      <c r="R4898" t="s">
        <v>5713</v>
      </c>
      <c r="S4898">
        <v>212</v>
      </c>
      <c r="T4898" t="s">
        <v>6484</v>
      </c>
      <c r="U4898">
        <v>211</v>
      </c>
      <c r="V4898">
        <v>324</v>
      </c>
      <c r="W4898">
        <v>1546</v>
      </c>
      <c r="X4898">
        <v>2</v>
      </c>
      <c r="Y4898">
        <v>1194</v>
      </c>
      <c r="Z4898">
        <v>22</v>
      </c>
      <c r="AA4898">
        <v>8</v>
      </c>
      <c r="AB4898" t="s">
        <v>23942</v>
      </c>
    </row>
    <row r="4899" spans="1:28" x14ac:dyDescent="0.3">
      <c r="A4899" s="4" t="s">
        <v>23944</v>
      </c>
      <c r="B4899" t="s">
        <v>67</v>
      </c>
      <c r="C4899" t="s">
        <v>68</v>
      </c>
      <c r="D4899" t="s">
        <v>58</v>
      </c>
      <c r="E4899">
        <v>2011</v>
      </c>
      <c r="F4899">
        <v>78</v>
      </c>
      <c r="G4899" t="s">
        <v>2970</v>
      </c>
      <c r="H4899" t="s">
        <v>23946</v>
      </c>
      <c r="I4899" s="4">
        <v>20000</v>
      </c>
      <c r="J4899" s="4" t="s">
        <v>24161</v>
      </c>
      <c r="K4899">
        <v>4</v>
      </c>
      <c r="L4899">
        <v>2.35</v>
      </c>
      <c r="M4899" t="s">
        <v>5613</v>
      </c>
      <c r="N4899" t="s">
        <v>23943</v>
      </c>
      <c r="O4899">
        <v>91</v>
      </c>
      <c r="P4899" t="s">
        <v>23705</v>
      </c>
      <c r="Q4899">
        <v>407</v>
      </c>
      <c r="R4899" t="s">
        <v>23943</v>
      </c>
      <c r="S4899">
        <v>91</v>
      </c>
      <c r="T4899" t="s">
        <v>23945</v>
      </c>
      <c r="U4899">
        <v>86</v>
      </c>
      <c r="V4899">
        <v>835</v>
      </c>
      <c r="W4899">
        <v>674</v>
      </c>
      <c r="X4899">
        <v>0</v>
      </c>
      <c r="Y4899">
        <v>1771</v>
      </c>
      <c r="Z4899">
        <v>42</v>
      </c>
      <c r="AA4899">
        <v>35</v>
      </c>
      <c r="AB4899" t="s">
        <v>23947</v>
      </c>
    </row>
    <row r="4900" spans="1:28" x14ac:dyDescent="0.3">
      <c r="A4900" s="4" t="s">
        <v>23951</v>
      </c>
      <c r="B4900" t="s">
        <v>67</v>
      </c>
      <c r="C4900" t="s">
        <v>68</v>
      </c>
      <c r="D4900" t="s">
        <v>58</v>
      </c>
      <c r="E4900">
        <v>1972</v>
      </c>
      <c r="F4900">
        <v>108</v>
      </c>
      <c r="G4900" t="s">
        <v>23949</v>
      </c>
      <c r="H4900" t="s">
        <v>23953</v>
      </c>
      <c r="I4900" s="4">
        <v>10000</v>
      </c>
      <c r="J4900" s="4">
        <v>180483</v>
      </c>
      <c r="K4900">
        <v>6.1</v>
      </c>
      <c r="L4900">
        <v>1.37</v>
      </c>
      <c r="M4900" t="s">
        <v>6719</v>
      </c>
      <c r="N4900" t="s">
        <v>13749</v>
      </c>
      <c r="O4900">
        <v>0</v>
      </c>
      <c r="P4900" t="s">
        <v>23950</v>
      </c>
      <c r="Q4900">
        <v>462</v>
      </c>
      <c r="R4900" t="s">
        <v>23948</v>
      </c>
      <c r="S4900">
        <v>143</v>
      </c>
      <c r="T4900" t="s">
        <v>23952</v>
      </c>
      <c r="U4900">
        <v>105</v>
      </c>
      <c r="V4900">
        <v>0</v>
      </c>
      <c r="W4900">
        <v>760</v>
      </c>
      <c r="X4900">
        <v>2</v>
      </c>
      <c r="Y4900">
        <v>16792</v>
      </c>
      <c r="Z4900">
        <v>73</v>
      </c>
      <c r="AA4900">
        <v>183</v>
      </c>
      <c r="AB4900" t="s">
        <v>23954</v>
      </c>
    </row>
    <row r="4901" spans="1:28" x14ac:dyDescent="0.3">
      <c r="A4901" s="4" t="s">
        <v>23956</v>
      </c>
      <c r="B4901" t="s">
        <v>1486</v>
      </c>
      <c r="C4901" t="s">
        <v>1487</v>
      </c>
      <c r="D4901" t="s">
        <v>58</v>
      </c>
      <c r="E4901">
        <v>2004</v>
      </c>
      <c r="F4901">
        <v>110</v>
      </c>
      <c r="G4901" t="s">
        <v>7829</v>
      </c>
      <c r="H4901" t="s">
        <v>23957</v>
      </c>
      <c r="I4901" s="4">
        <v>4500</v>
      </c>
      <c r="J4901" s="4">
        <v>136007</v>
      </c>
      <c r="K4901">
        <v>6.9</v>
      </c>
      <c r="L4901">
        <v>2.35</v>
      </c>
      <c r="M4901" t="s">
        <v>612</v>
      </c>
      <c r="N4901" t="s">
        <v>13782</v>
      </c>
      <c r="O4901">
        <v>107</v>
      </c>
      <c r="P4901" t="s">
        <v>6167</v>
      </c>
      <c r="Q4901">
        <v>576</v>
      </c>
      <c r="R4901" t="s">
        <v>23955</v>
      </c>
      <c r="S4901">
        <v>133</v>
      </c>
      <c r="T4901" t="s">
        <v>9961</v>
      </c>
      <c r="U4901">
        <v>45</v>
      </c>
      <c r="V4901">
        <v>171</v>
      </c>
      <c r="W4901">
        <v>776</v>
      </c>
      <c r="X4901">
        <v>1</v>
      </c>
      <c r="Y4901">
        <v>3924</v>
      </c>
      <c r="Z4901">
        <v>81</v>
      </c>
      <c r="AA4901">
        <v>39</v>
      </c>
      <c r="AB4901" t="s">
        <v>23958</v>
      </c>
    </row>
    <row r="4902" spans="1:28" x14ac:dyDescent="0.3">
      <c r="A4902" s="4" t="s">
        <v>23962</v>
      </c>
      <c r="B4902" t="s">
        <v>21976</v>
      </c>
      <c r="C4902" t="s">
        <v>13506</v>
      </c>
      <c r="D4902" t="s">
        <v>58</v>
      </c>
      <c r="E4902">
        <v>2000</v>
      </c>
      <c r="F4902">
        <v>90</v>
      </c>
      <c r="G4902" t="s">
        <v>19</v>
      </c>
      <c r="H4902" t="s">
        <v>23964</v>
      </c>
      <c r="I4902" s="4">
        <v>10000</v>
      </c>
      <c r="J4902" s="4">
        <v>673780</v>
      </c>
      <c r="K4902">
        <v>7.5</v>
      </c>
      <c r="L4902">
        <v>1.85</v>
      </c>
      <c r="M4902" t="s">
        <v>4835</v>
      </c>
      <c r="N4902" t="s">
        <v>23959</v>
      </c>
      <c r="O4902">
        <v>397</v>
      </c>
      <c r="P4902" t="s">
        <v>23961</v>
      </c>
      <c r="Q4902">
        <v>5</v>
      </c>
      <c r="R4902" t="s">
        <v>23960</v>
      </c>
      <c r="S4902">
        <v>0</v>
      </c>
      <c r="T4902" t="s">
        <v>23963</v>
      </c>
      <c r="U4902">
        <v>0</v>
      </c>
      <c r="V4902">
        <v>697</v>
      </c>
      <c r="W4902">
        <v>5</v>
      </c>
      <c r="X4902">
        <v>0</v>
      </c>
      <c r="Y4902">
        <v>4555</v>
      </c>
      <c r="Z4902">
        <v>64</v>
      </c>
      <c r="AA4902">
        <v>26</v>
      </c>
      <c r="AB4902" t="s">
        <v>23965</v>
      </c>
    </row>
    <row r="4903" spans="1:28" x14ac:dyDescent="0.3">
      <c r="A4903" s="4" t="s">
        <v>23969</v>
      </c>
      <c r="B4903" t="s">
        <v>67</v>
      </c>
      <c r="C4903" t="s">
        <v>7979</v>
      </c>
      <c r="D4903" t="s">
        <v>24160</v>
      </c>
      <c r="E4903">
        <v>2007</v>
      </c>
      <c r="F4903">
        <v>83</v>
      </c>
      <c r="G4903" t="s">
        <v>23</v>
      </c>
      <c r="H4903" t="s">
        <v>24161</v>
      </c>
      <c r="I4903" s="4">
        <v>10000</v>
      </c>
      <c r="J4903" s="4" t="s">
        <v>24161</v>
      </c>
      <c r="K4903">
        <v>6.7</v>
      </c>
      <c r="L4903">
        <v>1.33</v>
      </c>
      <c r="M4903" t="s">
        <v>24161</v>
      </c>
      <c r="N4903" t="s">
        <v>23966</v>
      </c>
      <c r="O4903">
        <v>18</v>
      </c>
      <c r="P4903" t="s">
        <v>23968</v>
      </c>
      <c r="Q4903">
        <v>10</v>
      </c>
      <c r="R4903" t="s">
        <v>23967</v>
      </c>
      <c r="S4903">
        <v>5</v>
      </c>
      <c r="T4903" t="s">
        <v>23970</v>
      </c>
      <c r="U4903">
        <v>0</v>
      </c>
      <c r="V4903">
        <v>105</v>
      </c>
      <c r="W4903">
        <v>15</v>
      </c>
      <c r="X4903">
        <v>0</v>
      </c>
      <c r="Y4903">
        <v>57</v>
      </c>
      <c r="Z4903">
        <v>12</v>
      </c>
      <c r="AA4903">
        <v>1</v>
      </c>
      <c r="AB4903" t="s">
        <v>23971</v>
      </c>
    </row>
    <row r="4904" spans="1:28" x14ac:dyDescent="0.3">
      <c r="A4904" s="4" t="s">
        <v>23975</v>
      </c>
      <c r="B4904" t="s">
        <v>703</v>
      </c>
      <c r="C4904" t="s">
        <v>704</v>
      </c>
      <c r="D4904" t="s">
        <v>58</v>
      </c>
      <c r="E4904">
        <v>1997</v>
      </c>
      <c r="F4904">
        <v>111</v>
      </c>
      <c r="G4904" t="s">
        <v>4838</v>
      </c>
      <c r="H4904" t="s">
        <v>23977</v>
      </c>
      <c r="I4904" s="4">
        <v>1000000</v>
      </c>
      <c r="J4904" s="4">
        <v>94596</v>
      </c>
      <c r="K4904">
        <v>7.4</v>
      </c>
      <c r="L4904">
        <v>1.85</v>
      </c>
      <c r="M4904" t="s">
        <v>24161</v>
      </c>
      <c r="N4904" t="s">
        <v>23972</v>
      </c>
      <c r="O4904">
        <v>62</v>
      </c>
      <c r="P4904" t="s">
        <v>23974</v>
      </c>
      <c r="Q4904">
        <v>89</v>
      </c>
      <c r="R4904" t="s">
        <v>23973</v>
      </c>
      <c r="S4904">
        <v>13</v>
      </c>
      <c r="T4904" t="s">
        <v>23976</v>
      </c>
      <c r="U4904">
        <v>6</v>
      </c>
      <c r="V4904">
        <v>817</v>
      </c>
      <c r="W4904">
        <v>115</v>
      </c>
      <c r="X4904">
        <v>0</v>
      </c>
      <c r="Y4904">
        <v>6318</v>
      </c>
      <c r="Z4904">
        <v>78</v>
      </c>
      <c r="AA4904">
        <v>50</v>
      </c>
      <c r="AB4904" t="s">
        <v>23978</v>
      </c>
    </row>
    <row r="4905" spans="1:28" x14ac:dyDescent="0.3">
      <c r="A4905" s="4" t="s">
        <v>23982</v>
      </c>
      <c r="B4905" t="s">
        <v>67</v>
      </c>
      <c r="C4905" t="s">
        <v>68</v>
      </c>
      <c r="D4905" t="s">
        <v>58</v>
      </c>
      <c r="E4905">
        <v>2004</v>
      </c>
      <c r="F4905">
        <v>84</v>
      </c>
      <c r="G4905" t="s">
        <v>19</v>
      </c>
      <c r="H4905" t="s">
        <v>23984</v>
      </c>
      <c r="I4905" s="4" t="s">
        <v>24161</v>
      </c>
      <c r="J4905" s="4" t="s">
        <v>24161</v>
      </c>
      <c r="K4905">
        <v>6.1</v>
      </c>
      <c r="L4905" t="s">
        <v>24161</v>
      </c>
      <c r="M4905" t="s">
        <v>24161</v>
      </c>
      <c r="N4905" t="s">
        <v>23979</v>
      </c>
      <c r="O4905">
        <v>5</v>
      </c>
      <c r="P4905" t="s">
        <v>23981</v>
      </c>
      <c r="Q4905">
        <v>21</v>
      </c>
      <c r="R4905" t="s">
        <v>23980</v>
      </c>
      <c r="S4905">
        <v>20</v>
      </c>
      <c r="T4905" t="s">
        <v>23983</v>
      </c>
      <c r="U4905">
        <v>12</v>
      </c>
      <c r="V4905">
        <v>22</v>
      </c>
      <c r="W4905">
        <v>62</v>
      </c>
      <c r="X4905">
        <v>2</v>
      </c>
      <c r="Y4905">
        <v>156</v>
      </c>
      <c r="Z4905" t="s">
        <v>24161</v>
      </c>
      <c r="AA4905">
        <v>3</v>
      </c>
      <c r="AB4905" t="s">
        <v>23985</v>
      </c>
    </row>
    <row r="4906" spans="1:28" x14ac:dyDescent="0.3">
      <c r="A4906" s="4" t="s">
        <v>23989</v>
      </c>
      <c r="B4906" t="s">
        <v>67</v>
      </c>
      <c r="C4906" t="s">
        <v>68</v>
      </c>
      <c r="D4906" t="s">
        <v>58</v>
      </c>
      <c r="E4906">
        <v>2012</v>
      </c>
      <c r="F4906">
        <v>82</v>
      </c>
      <c r="G4906" t="s">
        <v>12802</v>
      </c>
      <c r="H4906" t="s">
        <v>23991</v>
      </c>
      <c r="I4906" s="4">
        <v>200000</v>
      </c>
      <c r="J4906" s="4" t="s">
        <v>24161</v>
      </c>
      <c r="K4906">
        <v>5.4</v>
      </c>
      <c r="L4906">
        <v>16</v>
      </c>
      <c r="M4906" t="s">
        <v>24161</v>
      </c>
      <c r="N4906" t="s">
        <v>23986</v>
      </c>
      <c r="O4906">
        <v>120</v>
      </c>
      <c r="P4906" t="s">
        <v>23988</v>
      </c>
      <c r="Q4906">
        <v>785</v>
      </c>
      <c r="R4906" t="s">
        <v>23987</v>
      </c>
      <c r="S4906">
        <v>98</v>
      </c>
      <c r="T4906" t="s">
        <v>23990</v>
      </c>
      <c r="U4906">
        <v>84</v>
      </c>
      <c r="V4906">
        <v>424</v>
      </c>
      <c r="W4906">
        <v>1111</v>
      </c>
      <c r="X4906" t="s">
        <v>24161</v>
      </c>
      <c r="Y4906">
        <v>133</v>
      </c>
      <c r="Z4906">
        <v>13</v>
      </c>
      <c r="AA4906">
        <v>8</v>
      </c>
      <c r="AB4906" t="s">
        <v>23992</v>
      </c>
    </row>
    <row r="4907" spans="1:28" x14ac:dyDescent="0.3">
      <c r="A4907" s="4" t="s">
        <v>23994</v>
      </c>
      <c r="B4907" t="s">
        <v>67</v>
      </c>
      <c r="C4907" t="s">
        <v>68</v>
      </c>
      <c r="D4907" t="s">
        <v>58</v>
      </c>
      <c r="E4907">
        <v>1995</v>
      </c>
      <c r="F4907">
        <v>98</v>
      </c>
      <c r="G4907" t="s">
        <v>1954</v>
      </c>
      <c r="H4907" t="s">
        <v>23996</v>
      </c>
      <c r="I4907" s="4" t="s">
        <v>24161</v>
      </c>
      <c r="J4907" s="4" t="s">
        <v>24161</v>
      </c>
      <c r="K4907">
        <v>6.4</v>
      </c>
      <c r="L4907" t="s">
        <v>24161</v>
      </c>
      <c r="M4907" t="s">
        <v>24161</v>
      </c>
      <c r="N4907" t="s">
        <v>23993</v>
      </c>
      <c r="O4907">
        <v>3</v>
      </c>
      <c r="P4907" t="s">
        <v>4165</v>
      </c>
      <c r="Q4907">
        <v>789</v>
      </c>
      <c r="R4907" t="s">
        <v>23676</v>
      </c>
      <c r="S4907">
        <v>194</v>
      </c>
      <c r="T4907" t="s">
        <v>23995</v>
      </c>
      <c r="U4907">
        <v>152</v>
      </c>
      <c r="V4907">
        <v>20</v>
      </c>
      <c r="W4907">
        <v>1186</v>
      </c>
      <c r="X4907">
        <v>1</v>
      </c>
      <c r="Y4907">
        <v>438</v>
      </c>
      <c r="Z4907">
        <v>10</v>
      </c>
      <c r="AA4907">
        <v>14</v>
      </c>
      <c r="AB4907" t="s">
        <v>23997</v>
      </c>
    </row>
    <row r="4908" spans="1:28" x14ac:dyDescent="0.3">
      <c r="A4908" s="4" t="s">
        <v>24000</v>
      </c>
      <c r="B4908" t="s">
        <v>67</v>
      </c>
      <c r="C4908" t="s">
        <v>68</v>
      </c>
      <c r="D4908" t="s">
        <v>58</v>
      </c>
      <c r="E4908">
        <v>2004</v>
      </c>
      <c r="F4908">
        <v>77</v>
      </c>
      <c r="G4908" t="s">
        <v>2700</v>
      </c>
      <c r="H4908" t="s">
        <v>24002</v>
      </c>
      <c r="I4908" s="4">
        <v>7000</v>
      </c>
      <c r="J4908" s="4">
        <v>424760</v>
      </c>
      <c r="K4908">
        <v>7</v>
      </c>
      <c r="L4908">
        <v>1.85</v>
      </c>
      <c r="M4908" t="s">
        <v>69</v>
      </c>
      <c r="N4908" t="s">
        <v>23998</v>
      </c>
      <c r="O4908">
        <v>291</v>
      </c>
      <c r="P4908" t="s">
        <v>23998</v>
      </c>
      <c r="Q4908">
        <v>291</v>
      </c>
      <c r="R4908" t="s">
        <v>23999</v>
      </c>
      <c r="S4908">
        <v>45</v>
      </c>
      <c r="T4908" t="s">
        <v>24001</v>
      </c>
      <c r="U4908">
        <v>8</v>
      </c>
      <c r="V4908">
        <v>19000</v>
      </c>
      <c r="W4908">
        <v>368</v>
      </c>
      <c r="X4908">
        <v>0</v>
      </c>
      <c r="Y4908">
        <v>72639</v>
      </c>
      <c r="Z4908">
        <v>143</v>
      </c>
      <c r="AA4908">
        <v>371</v>
      </c>
      <c r="AB4908" t="s">
        <v>24003</v>
      </c>
    </row>
    <row r="4909" spans="1:28" x14ac:dyDescent="0.3">
      <c r="A4909" s="4" t="s">
        <v>24007</v>
      </c>
      <c r="B4909" t="s">
        <v>67</v>
      </c>
      <c r="C4909" t="s">
        <v>24011</v>
      </c>
      <c r="D4909" t="s">
        <v>58</v>
      </c>
      <c r="E4909">
        <v>2005</v>
      </c>
      <c r="F4909">
        <v>80</v>
      </c>
      <c r="G4909" t="s">
        <v>8</v>
      </c>
      <c r="H4909" t="s">
        <v>24009</v>
      </c>
      <c r="I4909" s="4">
        <v>7000</v>
      </c>
      <c r="J4909" s="4">
        <v>70071</v>
      </c>
      <c r="K4909">
        <v>6.3</v>
      </c>
      <c r="L4909" t="s">
        <v>24161</v>
      </c>
      <c r="M4909" t="s">
        <v>4835</v>
      </c>
      <c r="N4909" t="s">
        <v>24004</v>
      </c>
      <c r="O4909">
        <v>0</v>
      </c>
      <c r="P4909" t="s">
        <v>24006</v>
      </c>
      <c r="Q4909">
        <v>0</v>
      </c>
      <c r="R4909" t="s">
        <v>24005</v>
      </c>
      <c r="S4909">
        <v>0</v>
      </c>
      <c r="T4909" t="s">
        <v>24008</v>
      </c>
      <c r="U4909">
        <v>0</v>
      </c>
      <c r="V4909">
        <v>74</v>
      </c>
      <c r="W4909">
        <v>0</v>
      </c>
      <c r="X4909">
        <v>0</v>
      </c>
      <c r="Y4909">
        <v>589</v>
      </c>
      <c r="Z4909">
        <v>35</v>
      </c>
      <c r="AA4909">
        <v>35</v>
      </c>
      <c r="AB4909" t="s">
        <v>24010</v>
      </c>
    </row>
    <row r="4910" spans="1:28" x14ac:dyDescent="0.3">
      <c r="A4910" s="4" t="s">
        <v>24014</v>
      </c>
      <c r="B4910" t="s">
        <v>2794</v>
      </c>
      <c r="C4910" t="s">
        <v>68</v>
      </c>
      <c r="D4910" t="s">
        <v>58</v>
      </c>
      <c r="E4910">
        <v>1992</v>
      </c>
      <c r="F4910">
        <v>81</v>
      </c>
      <c r="G4910" t="s">
        <v>5806</v>
      </c>
      <c r="H4910" t="s">
        <v>24016</v>
      </c>
      <c r="I4910" s="4">
        <v>7000</v>
      </c>
      <c r="J4910" s="4">
        <v>2040920</v>
      </c>
      <c r="K4910">
        <v>6.9</v>
      </c>
      <c r="L4910">
        <v>1.37</v>
      </c>
      <c r="M4910" t="s">
        <v>612</v>
      </c>
      <c r="N4910" t="s">
        <v>4908</v>
      </c>
      <c r="O4910">
        <v>0</v>
      </c>
      <c r="P4910" t="s">
        <v>24013</v>
      </c>
      <c r="Q4910">
        <v>121</v>
      </c>
      <c r="R4910" t="s">
        <v>24012</v>
      </c>
      <c r="S4910">
        <v>20</v>
      </c>
      <c r="T4910" t="s">
        <v>24015</v>
      </c>
      <c r="U4910">
        <v>6</v>
      </c>
      <c r="V4910">
        <v>0</v>
      </c>
      <c r="W4910">
        <v>147</v>
      </c>
      <c r="X4910">
        <v>0</v>
      </c>
      <c r="Y4910">
        <v>52055</v>
      </c>
      <c r="Z4910">
        <v>56</v>
      </c>
      <c r="AA4910">
        <v>130</v>
      </c>
      <c r="AB4910" t="s">
        <v>24017</v>
      </c>
    </row>
    <row r="4911" spans="1:28" x14ac:dyDescent="0.3">
      <c r="A4911" s="4" t="s">
        <v>24021</v>
      </c>
      <c r="B4911" t="s">
        <v>67</v>
      </c>
      <c r="C4911" t="s">
        <v>68</v>
      </c>
      <c r="D4911" t="s">
        <v>58</v>
      </c>
      <c r="E4911">
        <v>2005</v>
      </c>
      <c r="F4911">
        <v>84</v>
      </c>
      <c r="G4911" t="s">
        <v>1954</v>
      </c>
      <c r="H4911" t="s">
        <v>24023</v>
      </c>
      <c r="I4911" s="4">
        <v>3250</v>
      </c>
      <c r="J4911" s="4" t="s">
        <v>24161</v>
      </c>
      <c r="K4911">
        <v>7.8</v>
      </c>
      <c r="L4911" t="s">
        <v>24161</v>
      </c>
      <c r="M4911" t="s">
        <v>69</v>
      </c>
      <c r="N4911" t="s">
        <v>24018</v>
      </c>
      <c r="O4911">
        <v>2</v>
      </c>
      <c r="P4911" t="s">
        <v>24020</v>
      </c>
      <c r="Q4911">
        <v>45</v>
      </c>
      <c r="R4911" t="s">
        <v>24019</v>
      </c>
      <c r="S4911">
        <v>44</v>
      </c>
      <c r="T4911" t="s">
        <v>24022</v>
      </c>
      <c r="U4911">
        <v>2</v>
      </c>
      <c r="V4911">
        <v>4</v>
      </c>
      <c r="W4911">
        <v>93</v>
      </c>
      <c r="X4911">
        <v>0</v>
      </c>
      <c r="Y4911">
        <v>36</v>
      </c>
      <c r="Z4911" t="s">
        <v>24161</v>
      </c>
      <c r="AA4911">
        <v>1</v>
      </c>
      <c r="AB4911" t="s">
        <v>24024</v>
      </c>
    </row>
    <row r="4912" spans="1:28" x14ac:dyDescent="0.3">
      <c r="A4912" s="4" t="s">
        <v>24027</v>
      </c>
      <c r="B4912" t="s">
        <v>67</v>
      </c>
      <c r="C4912" t="s">
        <v>68</v>
      </c>
      <c r="D4912" t="s">
        <v>58</v>
      </c>
      <c r="E4912">
        <v>2011</v>
      </c>
      <c r="F4912">
        <v>95</v>
      </c>
      <c r="G4912" t="s">
        <v>2545</v>
      </c>
      <c r="H4912" t="s">
        <v>24029</v>
      </c>
      <c r="I4912" s="4">
        <v>9000</v>
      </c>
      <c r="J4912" s="4">
        <v>4584</v>
      </c>
      <c r="K4912">
        <v>6.4</v>
      </c>
      <c r="L4912" t="s">
        <v>24161</v>
      </c>
      <c r="M4912" t="s">
        <v>4835</v>
      </c>
      <c r="N4912" t="s">
        <v>18668</v>
      </c>
      <c r="O4912">
        <v>0</v>
      </c>
      <c r="P4912" t="s">
        <v>24026</v>
      </c>
      <c r="Q4912">
        <v>296</v>
      </c>
      <c r="R4912" t="s">
        <v>24025</v>
      </c>
      <c r="S4912">
        <v>205</v>
      </c>
      <c r="T4912" t="s">
        <v>24028</v>
      </c>
      <c r="U4912">
        <v>133</v>
      </c>
      <c r="V4912">
        <v>413</v>
      </c>
      <c r="W4912">
        <v>690</v>
      </c>
      <c r="X4912">
        <v>1</v>
      </c>
      <c r="Y4912">
        <v>1338</v>
      </c>
      <c r="Z4912">
        <v>14</v>
      </c>
      <c r="AA4912">
        <v>14</v>
      </c>
      <c r="AB4912" t="s">
        <v>24030</v>
      </c>
    </row>
    <row r="4913" spans="1:28" x14ac:dyDescent="0.3">
      <c r="A4913" s="4" t="s">
        <v>24033</v>
      </c>
      <c r="B4913" t="s">
        <v>67</v>
      </c>
      <c r="C4913" t="s">
        <v>295</v>
      </c>
      <c r="D4913" t="s">
        <v>58</v>
      </c>
      <c r="E4913">
        <v>2013</v>
      </c>
      <c r="F4913">
        <v>87</v>
      </c>
      <c r="G4913" t="s">
        <v>2545</v>
      </c>
      <c r="H4913" t="s">
        <v>24034</v>
      </c>
      <c r="I4913" s="4" t="s">
        <v>24161</v>
      </c>
      <c r="J4913" s="4" t="s">
        <v>24161</v>
      </c>
      <c r="K4913">
        <v>7.7</v>
      </c>
      <c r="L4913" t="s">
        <v>24161</v>
      </c>
      <c r="M4913" t="s">
        <v>24161</v>
      </c>
      <c r="N4913" t="s">
        <v>24031</v>
      </c>
      <c r="O4913">
        <v>2</v>
      </c>
      <c r="P4913" t="s">
        <v>14498</v>
      </c>
      <c r="Q4913">
        <v>637</v>
      </c>
      <c r="R4913" t="s">
        <v>24032</v>
      </c>
      <c r="S4913">
        <v>470</v>
      </c>
      <c r="T4913" t="s">
        <v>5661</v>
      </c>
      <c r="U4913">
        <v>318</v>
      </c>
      <c r="V4913">
        <v>84</v>
      </c>
      <c r="W4913">
        <v>2283</v>
      </c>
      <c r="X4913">
        <v>2</v>
      </c>
      <c r="Y4913">
        <v>629</v>
      </c>
      <c r="Z4913">
        <v>1</v>
      </c>
      <c r="AA4913">
        <v>6</v>
      </c>
      <c r="AB4913" t="s">
        <v>24035</v>
      </c>
    </row>
    <row r="4914" spans="1:28" x14ac:dyDescent="0.3">
      <c r="A4914" s="4" t="s">
        <v>24159</v>
      </c>
      <c r="B4914" t="s">
        <v>67</v>
      </c>
      <c r="C4914" t="s">
        <v>68</v>
      </c>
      <c r="D4914" t="s">
        <v>58</v>
      </c>
      <c r="E4914" t="s">
        <v>24161</v>
      </c>
      <c r="F4914">
        <v>43</v>
      </c>
      <c r="G4914" t="s">
        <v>2161</v>
      </c>
      <c r="H4914" t="s">
        <v>24039</v>
      </c>
      <c r="I4914" s="4" t="s">
        <v>24161</v>
      </c>
      <c r="J4914" s="4" t="s">
        <v>24161</v>
      </c>
      <c r="K4914">
        <v>7.5</v>
      </c>
      <c r="L4914">
        <v>16</v>
      </c>
      <c r="M4914" t="s">
        <v>1150</v>
      </c>
      <c r="N4914" t="s">
        <v>24161</v>
      </c>
      <c r="O4914" t="s">
        <v>24161</v>
      </c>
      <c r="P4914" t="s">
        <v>24037</v>
      </c>
      <c r="Q4914">
        <v>841</v>
      </c>
      <c r="R4914" t="s">
        <v>24036</v>
      </c>
      <c r="S4914">
        <v>593</v>
      </c>
      <c r="T4914" t="s">
        <v>24038</v>
      </c>
      <c r="U4914">
        <v>319</v>
      </c>
      <c r="V4914">
        <v>32000</v>
      </c>
      <c r="W4914">
        <v>1753</v>
      </c>
      <c r="X4914">
        <v>1</v>
      </c>
      <c r="Y4914">
        <v>73839</v>
      </c>
      <c r="Z4914">
        <v>43</v>
      </c>
      <c r="AA4914">
        <v>359</v>
      </c>
      <c r="AB4914" t="s">
        <v>24040</v>
      </c>
    </row>
    <row r="4915" spans="1:28" x14ac:dyDescent="0.3">
      <c r="A4915" s="4" t="s">
        <v>24044</v>
      </c>
      <c r="B4915" t="s">
        <v>67</v>
      </c>
      <c r="C4915" t="s">
        <v>68</v>
      </c>
      <c r="D4915" t="s">
        <v>58</v>
      </c>
      <c r="E4915">
        <v>2013</v>
      </c>
      <c r="F4915">
        <v>76</v>
      </c>
      <c r="G4915" t="s">
        <v>4393</v>
      </c>
      <c r="H4915" t="s">
        <v>24161</v>
      </c>
      <c r="I4915" s="4">
        <v>1400</v>
      </c>
      <c r="J4915" s="4" t="s">
        <v>24161</v>
      </c>
      <c r="K4915">
        <v>6.3</v>
      </c>
      <c r="L4915" t="s">
        <v>24161</v>
      </c>
      <c r="M4915" t="s">
        <v>24161</v>
      </c>
      <c r="N4915" t="s">
        <v>24041</v>
      </c>
      <c r="O4915">
        <v>0</v>
      </c>
      <c r="P4915" t="s">
        <v>24043</v>
      </c>
      <c r="Q4915">
        <v>0</v>
      </c>
      <c r="R4915" t="s">
        <v>24042</v>
      </c>
      <c r="S4915">
        <v>0</v>
      </c>
      <c r="T4915" t="s">
        <v>24045</v>
      </c>
      <c r="U4915">
        <v>0</v>
      </c>
      <c r="V4915">
        <v>16</v>
      </c>
      <c r="W4915">
        <v>0</v>
      </c>
      <c r="X4915">
        <v>0</v>
      </c>
      <c r="Y4915">
        <v>38</v>
      </c>
      <c r="Z4915">
        <v>13</v>
      </c>
      <c r="AA4915">
        <v>3</v>
      </c>
      <c r="AB4915" t="s">
        <v>24046</v>
      </c>
    </row>
    <row r="4916" spans="1:28" x14ac:dyDescent="0.3">
      <c r="A4916" s="4" t="s">
        <v>24048</v>
      </c>
      <c r="B4916" t="s">
        <v>67</v>
      </c>
      <c r="C4916" t="s">
        <v>68</v>
      </c>
      <c r="D4916" t="s">
        <v>58</v>
      </c>
      <c r="E4916">
        <v>2012</v>
      </c>
      <c r="F4916">
        <v>100</v>
      </c>
      <c r="G4916" t="s">
        <v>1437</v>
      </c>
      <c r="H4916" t="s">
        <v>24161</v>
      </c>
      <c r="I4916" s="4" t="s">
        <v>24161</v>
      </c>
      <c r="J4916" s="4">
        <v>10443</v>
      </c>
      <c r="K4916">
        <v>6.3</v>
      </c>
      <c r="L4916">
        <v>2.35</v>
      </c>
      <c r="M4916" t="s">
        <v>69</v>
      </c>
      <c r="N4916" t="s">
        <v>24047</v>
      </c>
      <c r="O4916">
        <v>0</v>
      </c>
      <c r="P4916" t="s">
        <v>2321</v>
      </c>
      <c r="Q4916">
        <v>946</v>
      </c>
      <c r="R4916" t="s">
        <v>639</v>
      </c>
      <c r="S4916">
        <v>719</v>
      </c>
      <c r="T4916" t="s">
        <v>13438</v>
      </c>
      <c r="U4916">
        <v>489</v>
      </c>
      <c r="V4916">
        <v>660</v>
      </c>
      <c r="W4916">
        <v>2386</v>
      </c>
      <c r="X4916">
        <v>5</v>
      </c>
      <c r="Y4916">
        <v>1255</v>
      </c>
      <c r="Z4916">
        <v>14</v>
      </c>
      <c r="AA4916">
        <v>9</v>
      </c>
      <c r="AB4916" t="s">
        <v>24049</v>
      </c>
    </row>
    <row r="4917" spans="1:28" x14ac:dyDescent="0.3">
      <c r="A4917" s="4" t="s">
        <v>24052</v>
      </c>
      <c r="B4917" t="s">
        <v>67</v>
      </c>
      <c r="C4917" t="s">
        <v>68</v>
      </c>
      <c r="D4917" t="s">
        <v>58</v>
      </c>
      <c r="E4917">
        <v>2004</v>
      </c>
      <c r="F4917">
        <v>90</v>
      </c>
      <c r="G4917" t="s">
        <v>18</v>
      </c>
      <c r="H4917" t="s">
        <v>24053</v>
      </c>
      <c r="I4917" s="4">
        <v>1100</v>
      </c>
      <c r="J4917" s="4">
        <v>85222</v>
      </c>
      <c r="K4917">
        <v>6.6</v>
      </c>
      <c r="L4917">
        <v>1.85</v>
      </c>
      <c r="M4917" t="s">
        <v>122</v>
      </c>
      <c r="N4917" t="s">
        <v>19940</v>
      </c>
      <c r="O4917">
        <v>16</v>
      </c>
      <c r="P4917" t="s">
        <v>24051</v>
      </c>
      <c r="Q4917">
        <v>86</v>
      </c>
      <c r="R4917" t="s">
        <v>24050</v>
      </c>
      <c r="S4917">
        <v>23</v>
      </c>
      <c r="T4917" t="s">
        <v>19940</v>
      </c>
      <c r="U4917">
        <v>16</v>
      </c>
      <c r="V4917">
        <v>456</v>
      </c>
      <c r="W4917">
        <v>163</v>
      </c>
      <c r="X4917">
        <v>0</v>
      </c>
      <c r="Y4917">
        <v>4285</v>
      </c>
      <c r="Z4917">
        <v>43</v>
      </c>
      <c r="AA4917">
        <v>84</v>
      </c>
      <c r="AB4917" t="s">
        <v>24054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7D7E-0CF6-4CCD-A23B-23E90D74CEF0}">
  <dimension ref="A1:P4917"/>
  <sheetViews>
    <sheetView showGridLines="0" topLeftCell="B1" zoomScaleNormal="100" workbookViewId="0">
      <selection activeCell="S12" sqref="S12"/>
    </sheetView>
  </sheetViews>
  <sheetFormatPr defaultRowHeight="14.4" x14ac:dyDescent="0.3"/>
  <cols>
    <col min="1" max="1" width="37.5546875" customWidth="1"/>
    <col min="2" max="2" width="19.77734375" customWidth="1"/>
    <col min="3" max="3" width="12.6640625" customWidth="1"/>
    <col min="7" max="7" width="14.109375" customWidth="1"/>
    <col min="8" max="8" width="15.77734375" customWidth="1"/>
    <col min="10" max="10" width="10" customWidth="1"/>
    <col min="11" max="11" width="10.77734375" customWidth="1"/>
    <col min="18" max="18" width="23.5546875" customWidth="1"/>
  </cols>
  <sheetData>
    <row r="1" spans="1:16" x14ac:dyDescent="0.3">
      <c r="A1" t="s">
        <v>41</v>
      </c>
      <c r="B1" t="s">
        <v>39</v>
      </c>
      <c r="C1" t="s">
        <v>55</v>
      </c>
      <c r="G1" t="s">
        <v>24167</v>
      </c>
      <c r="H1" t="s">
        <v>24166</v>
      </c>
      <c r="I1" t="s">
        <v>24165</v>
      </c>
      <c r="J1" t="s">
        <v>24164</v>
      </c>
      <c r="K1" t="s">
        <v>24163</v>
      </c>
      <c r="L1" t="s">
        <v>24162</v>
      </c>
      <c r="M1" t="s">
        <v>0</v>
      </c>
      <c r="N1" t="s">
        <v>1</v>
      </c>
      <c r="O1" t="s">
        <v>2</v>
      </c>
      <c r="P1" t="s">
        <v>3</v>
      </c>
    </row>
    <row r="2" spans="1:16" x14ac:dyDescent="0.3">
      <c r="A2" t="s">
        <v>63</v>
      </c>
      <c r="B2" t="s">
        <v>61</v>
      </c>
      <c r="C2">
        <v>7.9</v>
      </c>
      <c r="G2" t="s">
        <v>4</v>
      </c>
      <c r="H2">
        <f t="array" ref="H2">COUNTIF(Table2[genres],"*"&amp;G2&amp;"*")</f>
        <v>1113</v>
      </c>
      <c r="I2" s="1">
        <f t="array" ref="I2">AVERAGEIF(Table2[genres],"*"&amp;G2&amp;"*",Table2[imdb_score])</f>
        <v>6.2316262353998306</v>
      </c>
      <c r="J2">
        <f t="array" ref="J2">MEDIAN(IF(ISNUMBER(SEARCH("*"&amp;G2&amp;"*",Table2[genres])),Table2[imdb_score]))</f>
        <v>6.3</v>
      </c>
      <c r="K2">
        <f t="array" ref="K2">_xlfn.MODE.MULT(IF(ISNUMBER(SEARCH("*"&amp;G2&amp;"*",Table2[genres])),Table2[imdb_score]))</f>
        <v>6.6</v>
      </c>
      <c r="L2">
        <f t="array" ref="L2">MAX(IF(ISNUMBER(SEARCH("*"&amp;G2&amp;"*",Table2[genres])),Table2[imdb_score]))</f>
        <v>9.1</v>
      </c>
      <c r="M2">
        <f t="array" ref="M2">MIN(IF(ISNUMBER(SEARCH("*"&amp;G2&amp;"*",Table2[genres])),Table2[imdb_score]))</f>
        <v>1.7</v>
      </c>
      <c r="N2">
        <f t="array" ref="N2">L2-M2</f>
        <v>7.3999999999999995</v>
      </c>
      <c r="O2" s="1">
        <f t="array" ref="O2">_xlfn.VAR.P(IF(ISNUMBER(SEARCH("*"&amp;G2&amp;"*",Table2[genres])),Table2[imdb_score]))</f>
        <v>1.2515424586826167</v>
      </c>
      <c r="P2">
        <f t="array" ref="P2">_xlfn.STDEV.P(IF(ISNUMBER(SEARCH("*"&amp;G2&amp;"*",Table2[genres])),Table2[imdb_score]))</f>
        <v>1.1187235845742312</v>
      </c>
    </row>
    <row r="3" spans="1:16" x14ac:dyDescent="0.3">
      <c r="A3" t="s">
        <v>74</v>
      </c>
      <c r="B3" t="s">
        <v>72</v>
      </c>
      <c r="C3">
        <v>7.1</v>
      </c>
      <c r="G3" t="s">
        <v>5</v>
      </c>
      <c r="H3">
        <f t="array" ref="H3">COUNTIF(Table2[genres],"*"&amp;G3&amp;"*")</f>
        <v>888</v>
      </c>
      <c r="I3" s="1">
        <f t="array" ref="I3">AVERAGEIF(Table2[genres],"*"&amp;G3&amp;"*",Table2[imdb_score])</f>
        <v>6.4388513513513566</v>
      </c>
      <c r="J3">
        <f t="array" ref="J3">MEDIAN(IF(ISNUMBER(SEARCH("*"&amp;G3&amp;"*",Table2[genres])),Table2[imdb_score]))</f>
        <v>6.6</v>
      </c>
      <c r="K3">
        <f t="array" ref="K3">_xlfn.MODE.MULT(IF(ISNUMBER(SEARCH("*"&amp;G3&amp;"*",Table2[genres])),Table2[imdb_score]))</f>
        <v>6.7</v>
      </c>
      <c r="L3">
        <f t="array" ref="L3">MAX(IF(ISNUMBER(SEARCH("*"&amp;G3&amp;"*",Table2[genres])),Table2[imdb_score]))</f>
        <v>8.9</v>
      </c>
      <c r="M3">
        <f t="array" ref="M3">MIN(IF(ISNUMBER(SEARCH("*"&amp;G3&amp;"*",Table2[genres])),Table2[imdb_score]))</f>
        <v>1.9</v>
      </c>
      <c r="N3">
        <f t="array" ref="N3">L3-M3</f>
        <v>7</v>
      </c>
      <c r="O3" s="1">
        <f t="array" ref="O3">_xlfn.VAR.P(IF(ISNUMBER(SEARCH("*"&amp;G3&amp;"*",Table2[genres])),Table2[imdb_score]))</f>
        <v>1.292195527453083</v>
      </c>
      <c r="P3">
        <f t="array" ref="P3">_xlfn.STDEV.P(IF(ISNUMBER(SEARCH("*"&amp;G3&amp;"*",Table2[genres])),Table2[imdb_score]))</f>
        <v>1.1367477853301862</v>
      </c>
    </row>
    <row r="4" spans="1:16" x14ac:dyDescent="0.3">
      <c r="A4" t="s">
        <v>82</v>
      </c>
      <c r="B4" t="s">
        <v>80</v>
      </c>
      <c r="C4">
        <v>6.8</v>
      </c>
      <c r="G4" t="s">
        <v>6</v>
      </c>
      <c r="H4">
        <f t="array" ref="H4">COUNTIF(Table2[genres],"*"&amp;G4&amp;"*")</f>
        <v>583</v>
      </c>
      <c r="I4" s="1">
        <f t="array" ref="I4">AVERAGEIF(Table2[genres],"*"&amp;G4&amp;"*",Table2[imdb_score])</f>
        <v>6.302744425385935</v>
      </c>
      <c r="J4">
        <f t="array" ref="J4">MEDIAN(IF(ISNUMBER(SEARCH("*"&amp;G4&amp;"*",Table2[genres])),Table2[imdb_score]))</f>
        <v>6.4</v>
      </c>
      <c r="K4">
        <f t="array" ref="K4">_xlfn.MODE.MULT(IF(ISNUMBER(SEARCH("*"&amp;G4&amp;"*",Table2[genres])),Table2[imdb_score]))</f>
        <v>6.7</v>
      </c>
      <c r="L4">
        <f t="array" ref="L4">MAX(IF(ISNUMBER(SEARCH("*"&amp;G4&amp;"*",Table2[genres])),Table2[imdb_score]))</f>
        <v>8.9</v>
      </c>
      <c r="M4">
        <f t="array" ref="M4">MIN(IF(ISNUMBER(SEARCH("*"&amp;G4&amp;"*",Table2[genres])),Table2[imdb_score]))</f>
        <v>1.7</v>
      </c>
      <c r="N4">
        <f t="array" ref="N4">L4-M4</f>
        <v>7.2</v>
      </c>
      <c r="O4" s="1">
        <f t="array" ref="O4">_xlfn.VAR.P(IF(ISNUMBER(SEARCH("*"&amp;G4&amp;"*",Table2[genres])),Table2[imdb_score]))</f>
        <v>1.3597180255907164</v>
      </c>
      <c r="P4">
        <f t="array" ref="P4">_xlfn.STDEV.P(IF(ISNUMBER(SEARCH("*"&amp;G4&amp;"*",Table2[genres])),Table2[imdb_score]))</f>
        <v>1.1660694771713718</v>
      </c>
    </row>
    <row r="5" spans="1:16" x14ac:dyDescent="0.3">
      <c r="A5" t="s">
        <v>91</v>
      </c>
      <c r="B5" t="s">
        <v>89</v>
      </c>
      <c r="C5">
        <v>8.5</v>
      </c>
      <c r="G5" t="s">
        <v>7</v>
      </c>
      <c r="H5">
        <f t="array" ref="H5">COUNTIF(Table2[genres],"*"&amp;G5&amp;"*")</f>
        <v>593</v>
      </c>
      <c r="I5" s="1">
        <f t="array" ref="I5">AVERAGEIF(Table2[genres],"*"&amp;G5&amp;"*",Table2[imdb_score])</f>
        <v>6.277065767284987</v>
      </c>
      <c r="J5">
        <f t="array" ref="J5">MEDIAN(IF(ISNUMBER(SEARCH("*"&amp;G5&amp;"*",Table2[genres])),Table2[imdb_score]))</f>
        <v>6.4</v>
      </c>
      <c r="K5">
        <f t="array" ref="K5">_xlfn.MODE.MULT(IF(ISNUMBER(SEARCH("*"&amp;G5&amp;"*",Table2[genres])),Table2[imdb_score]))</f>
        <v>6.7</v>
      </c>
      <c r="L5">
        <f t="array" ref="L5">MAX(IF(ISNUMBER(SEARCH("*"&amp;G5&amp;"*",Table2[genres])),Table2[imdb_score]))</f>
        <v>8.8000000000000007</v>
      </c>
      <c r="M5">
        <f t="array" ref="M5">MIN(IF(ISNUMBER(SEARCH("*"&amp;G5&amp;"*",Table2[genres])),Table2[imdb_score]))</f>
        <v>1.9</v>
      </c>
      <c r="N5">
        <f t="array" ref="N5">L5-M5</f>
        <v>6.9</v>
      </c>
      <c r="O5" s="1">
        <f t="array" ref="O5">_xlfn.VAR.P(IF(ISNUMBER(SEARCH("*"&amp;G5&amp;"*",Table2[genres])),Table2[imdb_score]))</f>
        <v>1.4805532789799292</v>
      </c>
      <c r="P5">
        <f t="array" ref="P5">_xlfn.STDEV.P(IF(ISNUMBER(SEARCH("*"&amp;G5&amp;"*",Table2[genres])),Table2[imdb_score]))</f>
        <v>1.2167798810713173</v>
      </c>
    </row>
    <row r="6" spans="1:16" x14ac:dyDescent="0.3">
      <c r="A6" t="s">
        <v>24055</v>
      </c>
      <c r="B6" t="s">
        <v>18</v>
      </c>
      <c r="C6">
        <v>7.1</v>
      </c>
      <c r="G6" t="s">
        <v>8</v>
      </c>
      <c r="H6">
        <f t="array" ref="H6">COUNTIF(Table2[genres],"*"&amp;G6&amp;"*")</f>
        <v>1363</v>
      </c>
      <c r="I6" s="1">
        <f t="array" ref="I6">AVERAGEIF(Table2[genres],"*"&amp;G6&amp;"*",Table2[imdb_score])</f>
        <v>6.3068965517241411</v>
      </c>
      <c r="J6">
        <f t="array" ref="J6">MEDIAN(IF(ISNUMBER(SEARCH("*"&amp;G6&amp;"*",Table2[genres])),Table2[imdb_score]))</f>
        <v>6.4</v>
      </c>
      <c r="K6">
        <f t="array" ref="K6">_xlfn.MODE.MULT(IF(ISNUMBER(SEARCH("*"&amp;G6&amp;"*",Table2[genres])),Table2[imdb_score]))</f>
        <v>6.4</v>
      </c>
      <c r="L6">
        <f t="array" ref="L6">MAX(IF(ISNUMBER(SEARCH("*"&amp;G6&amp;"*",Table2[genres])),Table2[imdb_score]))</f>
        <v>9</v>
      </c>
      <c r="M6">
        <f t="array" ref="M6">MIN(IF(ISNUMBER(SEARCH("*"&amp;G6&amp;"*",Table2[genres])),Table2[imdb_score]))</f>
        <v>2.2000000000000002</v>
      </c>
      <c r="N6">
        <f t="array" ref="N6">L6-M6</f>
        <v>6.8</v>
      </c>
      <c r="O6" s="1">
        <f t="array" ref="O6">_xlfn.VAR.P(IF(ISNUMBER(SEARCH("*"&amp;G6&amp;"*",Table2[genres])),Table2[imdb_score]))</f>
        <v>1.1150221367672182</v>
      </c>
      <c r="P6">
        <f t="array" ref="P6">_xlfn.STDEV.P(IF(ISNUMBER(SEARCH("*"&amp;G6&amp;"*",Table2[genres])),Table2[imdb_score]))</f>
        <v>1.0559460861081962</v>
      </c>
    </row>
    <row r="7" spans="1:16" x14ac:dyDescent="0.3">
      <c r="A7" t="s">
        <v>102</v>
      </c>
      <c r="B7" t="s">
        <v>100</v>
      </c>
      <c r="C7">
        <v>6.6</v>
      </c>
      <c r="G7" t="s">
        <v>9</v>
      </c>
      <c r="H7">
        <f t="array" ref="H7">COUNTIF(Table2[genres],"*"&amp;G7&amp;"*")</f>
        <v>1084</v>
      </c>
      <c r="I7" s="1">
        <f t="array" ref="I7">AVERAGEIF(Table2[genres],"*"&amp;G7&amp;"*",Table2[imdb_score])</f>
        <v>6.4466789667896718</v>
      </c>
      <c r="J7">
        <f t="array" ref="J7">MEDIAN(IF(ISNUMBER(SEARCH("*"&amp;G7&amp;"*",Table2[genres])),Table2[imdb_score]))</f>
        <v>6.5</v>
      </c>
      <c r="K7">
        <f t="array" ref="K7">_xlfn.MODE.MULT(IF(ISNUMBER(SEARCH("*"&amp;G7&amp;"*",Table2[genres])),Table2[imdb_score]))</f>
        <v>6.5</v>
      </c>
      <c r="L7">
        <f t="array" ref="L7">MAX(IF(ISNUMBER(SEARCH("*"&amp;G7&amp;"*",Table2[genres])),Table2[imdb_score]))</f>
        <v>8.6</v>
      </c>
      <c r="M7">
        <f t="array" ref="M7">MIN(IF(ISNUMBER(SEARCH("*"&amp;G7&amp;"*",Table2[genres])),Table2[imdb_score]))</f>
        <v>2.1</v>
      </c>
      <c r="N7">
        <f t="array" ref="N7">L7-M7</f>
        <v>6.5</v>
      </c>
      <c r="O7" s="1">
        <f t="array" ref="O7">_xlfn.VAR.P(IF(ISNUMBER(SEARCH("*"&amp;G7&amp;"*",Table2[genres])),Table2[imdb_score]))</f>
        <v>0.99573620321063028</v>
      </c>
      <c r="P7">
        <f t="array" ref="P7">_xlfn.STDEV.P(IF(ISNUMBER(SEARCH("*"&amp;G7&amp;"*",Table2[genres])),Table2[imdb_score]))</f>
        <v>0.99786582425225401</v>
      </c>
    </row>
    <row r="8" spans="1:16" x14ac:dyDescent="0.3">
      <c r="A8" t="s">
        <v>110</v>
      </c>
      <c r="B8" t="s">
        <v>108</v>
      </c>
      <c r="C8">
        <v>6.2</v>
      </c>
      <c r="G8" t="s">
        <v>10</v>
      </c>
      <c r="H8">
        <f t="array" ref="H8">COUNTIF(Table2[genres],"*"&amp;G8&amp;"*")</f>
        <v>1847</v>
      </c>
      <c r="I8" s="1">
        <f t="array" ref="I8">AVERAGEIF(Table2[genres],"*"&amp;G8&amp;"*",Table2[imdb_score])</f>
        <v>6.19242014076882</v>
      </c>
      <c r="J8">
        <f t="array" ref="J8">MEDIAN(IF(ISNUMBER(SEARCH("*"&amp;G8&amp;"*",Table2[genres])),Table2[imdb_score]))</f>
        <v>6.3</v>
      </c>
      <c r="K8">
        <f t="array" ref="K8">_xlfn.MODE.MULT(IF(ISNUMBER(SEARCH("*"&amp;G8&amp;"*",Table2[genres])),Table2[imdb_score]))</f>
        <v>6.7</v>
      </c>
      <c r="L8">
        <f t="array" ref="L8">MAX(IF(ISNUMBER(SEARCH("*"&amp;G8&amp;"*",Table2[genres])),Table2[imdb_score]))</f>
        <v>9.5</v>
      </c>
      <c r="M8">
        <f t="array" ref="M8">MIN(IF(ISNUMBER(SEARCH("*"&amp;G8&amp;"*",Table2[genres])),Table2[imdb_score]))</f>
        <v>1.7</v>
      </c>
      <c r="N8">
        <f t="array" ref="N8">L8-M8</f>
        <v>7.8</v>
      </c>
      <c r="O8" s="1">
        <f t="array" ref="O8">_xlfn.VAR.P(IF(ISNUMBER(SEARCH("*"&amp;G8&amp;"*",Table2[genres])),Table2[imdb_score]))</f>
        <v>1.1905218635466479</v>
      </c>
      <c r="P8">
        <f t="array" ref="P8">_xlfn.STDEV.P(IF(ISNUMBER(SEARCH("*"&amp;G8&amp;"*",Table2[genres])),Table2[imdb_score]))</f>
        <v>1.0911103810094778</v>
      </c>
    </row>
    <row r="9" spans="1:16" x14ac:dyDescent="0.3">
      <c r="A9" t="s">
        <v>118</v>
      </c>
      <c r="B9" t="s">
        <v>116</v>
      </c>
      <c r="C9">
        <v>7.8</v>
      </c>
      <c r="G9" t="s">
        <v>11</v>
      </c>
      <c r="H9">
        <f t="array" ref="H9">COUNTIF(Table2[genres],"*"&amp;G9&amp;"*")</f>
        <v>240</v>
      </c>
      <c r="I9" s="1">
        <f t="array" ref="I9">AVERAGEIF(Table2[genres],"*"&amp;G9&amp;"*",Table2[imdb_score])</f>
        <v>6.575000000000002</v>
      </c>
      <c r="J9">
        <f t="array" ref="J9">MEDIAN(IF(ISNUMBER(SEARCH("*"&amp;G9&amp;"*",Table2[genres])),Table2[imdb_score]))</f>
        <v>6.7</v>
      </c>
      <c r="K9">
        <f t="array" ref="K9">_xlfn.MODE.MULT(IF(ISNUMBER(SEARCH("*"&amp;G9&amp;"*",Table2[genres])),Table2[imdb_score]))</f>
        <v>6.7</v>
      </c>
      <c r="L9">
        <f t="array" ref="L9">MAX(IF(ISNUMBER(SEARCH("*"&amp;G9&amp;"*",Table2[genres])),Table2[imdb_score]))</f>
        <v>8.6</v>
      </c>
      <c r="M9">
        <f t="array" ref="M9">MIN(IF(ISNUMBER(SEARCH("*"&amp;G9&amp;"*",Table2[genres])),Table2[imdb_score]))</f>
        <v>1.7</v>
      </c>
      <c r="N9">
        <f t="array" ref="N9">L9-M9</f>
        <v>6.8999999999999995</v>
      </c>
      <c r="O9" s="1">
        <f t="array" ref="O9">_xlfn.VAR.P(IF(ISNUMBER(SEARCH("*"&amp;G9&amp;"*",Table2[genres])),Table2[imdb_score]))</f>
        <v>1.3039583333333171</v>
      </c>
      <c r="P9">
        <f t="array" ref="P9">_xlfn.STDEV.P(IF(ISNUMBER(SEARCH("*"&amp;G9&amp;"*",Table2[genres])),Table2[imdb_score]))</f>
        <v>1.1419099497479288</v>
      </c>
    </row>
    <row r="10" spans="1:16" x14ac:dyDescent="0.3">
      <c r="A10" t="s">
        <v>126</v>
      </c>
      <c r="B10" t="s">
        <v>100</v>
      </c>
      <c r="C10">
        <v>7.5</v>
      </c>
      <c r="G10" t="s">
        <v>12</v>
      </c>
      <c r="H10">
        <f t="array" ref="H10">COUNTIF(Table2[genres],"*"&amp;G10&amp;"*")</f>
        <v>534</v>
      </c>
      <c r="I10" s="1">
        <f t="array" ref="I10">AVERAGEIF(Table2[genres],"*"&amp;G10&amp;"*",Table2[imdb_score])</f>
        <v>6.2376404494382038</v>
      </c>
      <c r="J10">
        <f t="array" ref="J10">MEDIAN(IF(ISNUMBER(SEARCH("*"&amp;G10&amp;"*",Table2[genres])),Table2[imdb_score]))</f>
        <v>6.4</v>
      </c>
      <c r="K10">
        <f t="array" ref="K10">_xlfn.MODE.MULT(IF(ISNUMBER(SEARCH("*"&amp;G10&amp;"*",Table2[genres])),Table2[imdb_score]))</f>
        <v>6.7</v>
      </c>
      <c r="L10">
        <f t="array" ref="L10">MAX(IF(ISNUMBER(SEARCH("*"&amp;G10&amp;"*",Table2[genres])),Table2[imdb_score]))</f>
        <v>8.6999999999999993</v>
      </c>
      <c r="M10">
        <f t="array" ref="M10">MIN(IF(ISNUMBER(SEARCH("*"&amp;G10&amp;"*",Table2[genres])),Table2[imdb_score]))</f>
        <v>1.7</v>
      </c>
      <c r="N10">
        <f t="array" ref="N10">L10-M10</f>
        <v>6.9999999999999991</v>
      </c>
      <c r="O10" s="1">
        <f t="array" ref="O10">_xlfn.VAR.P(IF(ISNUMBER(SEARCH("*"&amp;G10&amp;"*",Table2[genres])),Table2[imdb_score]))</f>
        <v>1.4614483651053882</v>
      </c>
      <c r="P10">
        <f t="array" ref="P10">_xlfn.STDEV.P(IF(ISNUMBER(SEARCH("*"&amp;G10&amp;"*",Table2[genres])),Table2[imdb_score]))</f>
        <v>1.2089037865377825</v>
      </c>
    </row>
    <row r="11" spans="1:16" x14ac:dyDescent="0.3">
      <c r="A11" t="s">
        <v>134</v>
      </c>
      <c r="B11" t="s">
        <v>132</v>
      </c>
      <c r="C11">
        <v>7.5</v>
      </c>
      <c r="G11" t="s">
        <v>13</v>
      </c>
      <c r="H11">
        <f t="array" ref="H11">COUNTIF(Table2[genres],"*"&amp;G11&amp;"*")</f>
        <v>323</v>
      </c>
      <c r="I11" s="1">
        <f t="array" ref="I11">AVERAGEIF(Table2[genres],"*"&amp;G11&amp;"*",Table2[imdb_score])</f>
        <v>6.4526315789473667</v>
      </c>
      <c r="J11">
        <f t="array" ref="J11">MEDIAN(IF(ISNUMBER(SEARCH("*"&amp;G11&amp;"*",Table2[genres])),Table2[imdb_score]))</f>
        <v>6.7</v>
      </c>
      <c r="K11">
        <f t="array" ref="K11">_xlfn.MODE.MULT(IF(ISNUMBER(SEARCH("*"&amp;G11&amp;"*",Table2[genres])),Table2[imdb_score]))</f>
        <v>7.1</v>
      </c>
      <c r="L11">
        <f t="array" ref="L11">MAX(IF(ISNUMBER(SEARCH("*"&amp;G11&amp;"*",Table2[genres])),Table2[imdb_score]))</f>
        <v>8.5</v>
      </c>
      <c r="M11">
        <f t="array" ref="M11">MIN(IF(ISNUMBER(SEARCH("*"&amp;G11&amp;"*",Table2[genres])),Table2[imdb_score]))</f>
        <v>1.6</v>
      </c>
      <c r="N11">
        <f t="array" ref="N11">L11-M11</f>
        <v>6.9</v>
      </c>
      <c r="O11" s="1">
        <f t="array" ref="O11">_xlfn.VAR.P(IF(ISNUMBER(SEARCH("*"&amp;G11&amp;"*",Table2[genres])),Table2[imdb_score]))</f>
        <v>1.4404497311390347</v>
      </c>
      <c r="P11">
        <f t="array" ref="P11">_xlfn.STDEV.P(IF(ISNUMBER(SEARCH("*"&amp;G11&amp;"*",Table2[genres])),Table2[imdb_score]))</f>
        <v>1.2001873733459434</v>
      </c>
    </row>
    <row r="12" spans="1:16" x14ac:dyDescent="0.3">
      <c r="A12" t="s">
        <v>141</v>
      </c>
      <c r="B12" t="s">
        <v>100</v>
      </c>
      <c r="C12">
        <v>6.9</v>
      </c>
      <c r="G12" t="s">
        <v>14</v>
      </c>
      <c r="H12">
        <f t="array" ref="H12">COUNTIF(Table2[genres],"*"&amp;G12&amp;"*")</f>
        <v>131</v>
      </c>
      <c r="I12" s="1">
        <f t="array" ref="I12">AVERAGEIF(Table2[genres],"*"&amp;G12&amp;"*",Table2[imdb_score])</f>
        <v>6.5007633587786255</v>
      </c>
      <c r="J12">
        <f t="array" ref="J12">MEDIAN(IF(ISNUMBER(SEARCH("*"&amp;G12&amp;"*",Table2[genres])),Table2[imdb_score]))</f>
        <v>6.7</v>
      </c>
      <c r="K12">
        <f t="array" ref="K12">_xlfn.MODE.MULT(IF(ISNUMBER(SEARCH("*"&amp;G12&amp;"*",Table2[genres])),Table2[imdb_score]))</f>
        <v>7</v>
      </c>
      <c r="L12">
        <f t="array" ref="L12">MAX(IF(ISNUMBER(SEARCH("*"&amp;G12&amp;"*",Table2[genres])),Table2[imdb_score]))</f>
        <v>8.5</v>
      </c>
      <c r="M12">
        <f t="array" ref="M12">MIN(IF(ISNUMBER(SEARCH("*"&amp;G12&amp;"*",Table2[genres])),Table2[imdb_score]))</f>
        <v>2.1</v>
      </c>
      <c r="N12">
        <f t="array" ref="N12">L12-M12</f>
        <v>6.4</v>
      </c>
      <c r="O12" s="1">
        <f t="array" ref="O12">_xlfn.VAR.P(IF(ISNUMBER(SEARCH("*"&amp;G12&amp;"*",Table2[genres])),Table2[imdb_score]))</f>
        <v>1.4962589592681175</v>
      </c>
      <c r="P12">
        <f t="array" ref="P12">_xlfn.STDEV.P(IF(ISNUMBER(SEARCH("*"&amp;G12&amp;"*",Table2[genres])),Table2[imdb_score]))</f>
        <v>1.2232166444535153</v>
      </c>
    </row>
    <row r="13" spans="1:16" x14ac:dyDescent="0.3">
      <c r="A13" t="s">
        <v>148</v>
      </c>
      <c r="B13" t="s">
        <v>100</v>
      </c>
      <c r="C13">
        <v>6.1</v>
      </c>
      <c r="G13" t="s">
        <v>15</v>
      </c>
      <c r="H13">
        <f t="array" ref="H13">COUNTIF(Table2[genres],"*"&amp;G13&amp;"*")</f>
        <v>485</v>
      </c>
      <c r="I13" s="1">
        <f t="array" ref="I13">AVERAGEIF(Table2[genres],"*"&amp;G13&amp;"*",Table2[imdb_score])</f>
        <v>6.4839175257731956</v>
      </c>
      <c r="J13">
        <f t="array" ref="J13">MEDIAN(IF(ISNUMBER(SEARCH("*"&amp;G13&amp;"*",Table2[genres])),Table2[imdb_score]))</f>
        <v>6.6</v>
      </c>
      <c r="K13">
        <f t="array" ref="K13">_xlfn.MODE.MULT(IF(ISNUMBER(SEARCH("*"&amp;G13&amp;"*",Table2[genres])),Table2[imdb_score]))</f>
        <v>6.6</v>
      </c>
      <c r="L13">
        <f t="array" ref="L13">MAX(IF(ISNUMBER(SEARCH("*"&amp;G13&amp;"*",Table2[genres])),Table2[imdb_score]))</f>
        <v>8.6</v>
      </c>
      <c r="M13">
        <f t="array" ref="M13">MIN(IF(ISNUMBER(SEARCH("*"&amp;G13&amp;"*",Table2[genres])),Table2[imdb_score]))</f>
        <v>2.2000000000000002</v>
      </c>
      <c r="N13">
        <f t="array" ref="N13">L13-M13</f>
        <v>6.3999999999999995</v>
      </c>
      <c r="O13" s="1">
        <f t="array" ref="O13">_xlfn.VAR.P(IF(ISNUMBER(SEARCH("*"&amp;G13&amp;"*",Table2[genres])),Table2[imdb_score]))</f>
        <v>1.1717001169093744</v>
      </c>
      <c r="P13">
        <f t="array" ref="P13">_xlfn.STDEV.P(IF(ISNUMBER(SEARCH("*"&amp;G13&amp;"*",Table2[genres])),Table2[imdb_score]))</f>
        <v>1.082450976677177</v>
      </c>
    </row>
    <row r="14" spans="1:16" x14ac:dyDescent="0.3">
      <c r="A14" t="s">
        <v>156</v>
      </c>
      <c r="B14" t="s">
        <v>154</v>
      </c>
      <c r="C14">
        <v>6.7</v>
      </c>
      <c r="G14" t="s">
        <v>16</v>
      </c>
      <c r="H14">
        <f t="array" ref="H14">COUNTIF(Table2[genres],"*"&amp;G14&amp;"*")</f>
        <v>291</v>
      </c>
      <c r="I14" s="1">
        <f t="array" ref="I14">AVERAGEIF(Table2[genres],"*"&amp;G14&amp;"*",Table2[imdb_score])</f>
        <v>7.1487972508591087</v>
      </c>
      <c r="J14">
        <f t="array" ref="J14">MEDIAN(IF(ISNUMBER(SEARCH("*"&amp;G14&amp;"*",Table2[genres])),Table2[imdb_score]))</f>
        <v>7.2</v>
      </c>
      <c r="K14">
        <f t="array" ref="K14">_xlfn.MODE.MULT(IF(ISNUMBER(SEARCH("*"&amp;G14&amp;"*",Table2[genres])),Table2[imdb_score]))</f>
        <v>7</v>
      </c>
      <c r="L14">
        <f t="array" ref="L14">MAX(IF(ISNUMBER(SEARCH("*"&amp;G14&amp;"*",Table2[genres])),Table2[imdb_score]))</f>
        <v>8.9</v>
      </c>
      <c r="M14">
        <f t="array" ref="M14">MIN(IF(ISNUMBER(SEARCH("*"&amp;G14&amp;"*",Table2[genres])),Table2[imdb_score]))</f>
        <v>4.5</v>
      </c>
      <c r="N14">
        <f t="array" ref="N14">L14-M14</f>
        <v>4.4000000000000004</v>
      </c>
      <c r="O14" s="1">
        <f t="array" ref="O14">_xlfn.VAR.P(IF(ISNUMBER(SEARCH("*"&amp;G14&amp;"*",Table2[genres])),Table2[imdb_score]))</f>
        <v>0.52339202418488606</v>
      </c>
      <c r="P14">
        <f t="array" ref="P14">_xlfn.STDEV.P(IF(ISNUMBER(SEARCH("*"&amp;G14&amp;"*",Table2[genres])),Table2[imdb_score]))</f>
        <v>0.72345837764510412</v>
      </c>
    </row>
    <row r="15" spans="1:16" x14ac:dyDescent="0.3">
      <c r="A15" t="s">
        <v>159</v>
      </c>
      <c r="B15" t="s">
        <v>72</v>
      </c>
      <c r="C15">
        <v>7.3</v>
      </c>
      <c r="G15" t="s">
        <v>17</v>
      </c>
      <c r="H15">
        <f t="array" ref="H15">COUNTIF(Table2[genres],"*"&amp;G15&amp;"*")</f>
        <v>868</v>
      </c>
      <c r="I15" s="1">
        <f t="array" ref="I15">AVERAGEIF(Table2[genres],"*"&amp;G15&amp;"*",Table2[imdb_score])</f>
        <v>6.5622119815668167</v>
      </c>
      <c r="J15">
        <f t="array" ref="J15">MEDIAN(IF(ISNUMBER(SEARCH("*"&amp;G15&amp;"*",Table2[genres])),Table2[imdb_score]))</f>
        <v>6.6</v>
      </c>
      <c r="K15">
        <f t="array" ref="K15">_xlfn.MODE.MULT(IF(ISNUMBER(SEARCH("*"&amp;G15&amp;"*",Table2[genres])),Table2[imdb_score]))</f>
        <v>6.6</v>
      </c>
      <c r="L15">
        <f t="array" ref="L15">MAX(IF(ISNUMBER(SEARCH("*"&amp;G15&amp;"*",Table2[genres])),Table2[imdb_score]))</f>
        <v>9.3000000000000007</v>
      </c>
      <c r="M15">
        <f t="array" ref="M15">MIN(IF(ISNUMBER(SEARCH("*"&amp;G15&amp;"*",Table2[genres])),Table2[imdb_score]))</f>
        <v>2.4</v>
      </c>
      <c r="N15">
        <f t="array" ref="N15">L15-M15</f>
        <v>6.9</v>
      </c>
      <c r="O15" s="1">
        <f t="array" ref="O15">_xlfn.VAR.P(IF(ISNUMBER(SEARCH("*"&amp;G15&amp;"*",Table2[genres])),Table2[imdb_score]))</f>
        <v>1.0584107753403502</v>
      </c>
      <c r="P15">
        <f t="array" ref="P15">_xlfn.STDEV.P(IF(ISNUMBER(SEARCH("*"&amp;G15&amp;"*",Table2[genres])),Table2[imdb_score]))</f>
        <v>1.0287909288773645</v>
      </c>
    </row>
    <row r="16" spans="1:16" x14ac:dyDescent="0.3">
      <c r="A16" t="s">
        <v>164</v>
      </c>
      <c r="B16" t="s">
        <v>163</v>
      </c>
      <c r="C16">
        <v>6.5</v>
      </c>
      <c r="G16" t="s">
        <v>18</v>
      </c>
      <c r="H16">
        <f t="array" ref="H16">COUNTIF(Table2[genres],"*"&amp;G16&amp;"*")</f>
        <v>121</v>
      </c>
      <c r="I16" s="1">
        <f t="array" ref="I16">AVERAGEIF(Table2[genres],"*"&amp;G16&amp;"*",Table2[imdb_score])</f>
        <v>7.1801652892562009</v>
      </c>
      <c r="J16">
        <f t="array" ref="J16">MEDIAN(IF(ISNUMBER(SEARCH("*"&amp;G16&amp;"*",Table2[genres])),Table2[imdb_score]))</f>
        <v>7.4</v>
      </c>
      <c r="K16">
        <f t="array" ref="K16">_xlfn.MODE.MULT(IF(ISNUMBER(SEARCH("*"&amp;G16&amp;"*",Table2[genres])),Table2[imdb_score]))</f>
        <v>7.5</v>
      </c>
      <c r="L16">
        <f t="array" ref="L16">MAX(IF(ISNUMBER(SEARCH("*"&amp;G16&amp;"*",Table2[genres])),Table2[imdb_score]))</f>
        <v>8.6999999999999993</v>
      </c>
      <c r="M16">
        <f t="array" ref="M16">MIN(IF(ISNUMBER(SEARCH("*"&amp;G16&amp;"*",Table2[genres])),Table2[imdb_score]))</f>
        <v>1.6</v>
      </c>
      <c r="N16">
        <f t="array" ref="N16">L16-M16</f>
        <v>7.1</v>
      </c>
      <c r="O16" s="1">
        <f t="array" ref="O16">_xlfn.VAR.P(IF(ISNUMBER(SEARCH("*"&amp;G16&amp;"*",Table2[genres])),Table2[imdb_score]))</f>
        <v>1.1070446007786188</v>
      </c>
      <c r="P16">
        <f t="array" ref="P16">_xlfn.STDEV.P(IF(ISNUMBER(SEARCH("*"&amp;G16&amp;"*",Table2[genres])),Table2[imdb_score]))</f>
        <v>1.0521618700459634</v>
      </c>
    </row>
    <row r="17" spans="1:16" x14ac:dyDescent="0.3">
      <c r="A17" t="s">
        <v>169</v>
      </c>
      <c r="B17" t="s">
        <v>61</v>
      </c>
      <c r="C17">
        <v>7.2</v>
      </c>
      <c r="G17" t="s">
        <v>19</v>
      </c>
      <c r="H17">
        <f t="array" ref="H17">COUNTIF(Table2[genres],"*"&amp;G17&amp;"*")</f>
        <v>2533</v>
      </c>
      <c r="I17" s="1">
        <f t="array" ref="I17">AVERAGEIF(Table2[genres],"*"&amp;G17&amp;"*",Table2[imdb_score])</f>
        <v>6.7652980655349459</v>
      </c>
      <c r="J17">
        <f t="array" ref="J17">MEDIAN(IF(ISNUMBER(SEARCH("*"&amp;G17&amp;"*",Table2[genres])),Table2[imdb_score]))</f>
        <v>6.9</v>
      </c>
      <c r="K17">
        <f t="array" ref="K17">_xlfn.MODE.MULT(IF(ISNUMBER(SEARCH("*"&amp;G17&amp;"*",Table2[genres])),Table2[imdb_score]))</f>
        <v>6.7</v>
      </c>
      <c r="L17">
        <f t="array" ref="L17">MAX(IF(ISNUMBER(SEARCH("*"&amp;G17&amp;"*",Table2[genres])),Table2[imdb_score]))</f>
        <v>9.3000000000000007</v>
      </c>
      <c r="M17">
        <f t="array" ref="M17">MIN(IF(ISNUMBER(SEARCH("*"&amp;G17&amp;"*",Table2[genres])),Table2[imdb_score]))</f>
        <v>2</v>
      </c>
      <c r="N17">
        <f t="array" ref="N17">L17-M17</f>
        <v>7.3000000000000007</v>
      </c>
      <c r="O17" s="1">
        <f t="array" ref="O17">_xlfn.VAR.P(IF(ISNUMBER(SEARCH("*"&amp;G17&amp;"*",Table2[genres])),Table2[imdb_score]))</f>
        <v>0.90976695616261571</v>
      </c>
      <c r="P17">
        <f t="array" ref="P17">_xlfn.STDEV.P(IF(ISNUMBER(SEARCH("*"&amp;G17&amp;"*",Table2[genres])),Table2[imdb_score]))</f>
        <v>0.95381704543513779</v>
      </c>
    </row>
    <row r="18" spans="1:16" x14ac:dyDescent="0.3">
      <c r="A18" t="s">
        <v>177</v>
      </c>
      <c r="B18" t="s">
        <v>175</v>
      </c>
      <c r="C18">
        <v>6.6</v>
      </c>
      <c r="G18" t="s">
        <v>20</v>
      </c>
      <c r="H18">
        <f t="array" ref="H18">COUNTIF(Table2[genres],"*"&amp;G18&amp;"*")</f>
        <v>6</v>
      </c>
      <c r="I18" s="1">
        <f t="array" ref="I18">AVERAGEIF(Table2[genres],"*"&amp;G18&amp;"*",Table2[imdb_score])</f>
        <v>7.6333333333333337</v>
      </c>
      <c r="J18">
        <f t="array" ref="J18">MEDIAN(IF(ISNUMBER(SEARCH("*"&amp;G18&amp;"*",Table2[genres])),Table2[imdb_score]))</f>
        <v>7.65</v>
      </c>
      <c r="K18" t="str">
        <f>IFERROR(_xlfn.MODE.MULT(IF(ISNUMBER(SEARCH("*"&amp;G18&amp;"*",Table2[genres])),Table2[imdb_score],)),"NO MODE")</f>
        <v>NO MODE</v>
      </c>
      <c r="L18">
        <f t="array" ref="L18">MAX(IF(ISNUMBER(SEARCH("*"&amp;G18&amp;"*",Table2[genres])),Table2[imdb_score]))</f>
        <v>8.1999999999999993</v>
      </c>
      <c r="M18">
        <f t="array" ref="M18">MIN(IF(ISNUMBER(SEARCH("*"&amp;G18&amp;"*",Table2[genres])),Table2[imdb_score]))</f>
        <v>7.1</v>
      </c>
      <c r="N18">
        <f t="array" ref="N18">L18-M18</f>
        <v>1.0999999999999996</v>
      </c>
      <c r="O18" s="1">
        <f t="array" ref="O18">_xlfn.VAR.P(IF(ISNUMBER(SEARCH("*"&amp;G18&amp;"*",Table2[genres])),Table2[imdb_score]))</f>
        <v>0.15555555555555547</v>
      </c>
      <c r="P18">
        <f t="array" ref="P18">_xlfn.STDEV.P(IF(ISNUMBER(SEARCH("*"&amp;G18&amp;"*",Table2[genres])),Table2[imdb_score]))</f>
        <v>0.39440531887330765</v>
      </c>
    </row>
    <row r="19" spans="1:16" x14ac:dyDescent="0.3">
      <c r="A19" t="s">
        <v>181</v>
      </c>
      <c r="B19" t="s">
        <v>100</v>
      </c>
      <c r="C19">
        <v>8.1</v>
      </c>
      <c r="G19" t="s">
        <v>21</v>
      </c>
      <c r="H19">
        <f t="array" ref="H19">COUNTIF(Table2[genres],"*"&amp;G19&amp;"*")</f>
        <v>1</v>
      </c>
      <c r="I19" s="1">
        <f t="array" ref="I19">AVERAGEIF(Table2[genres],"*"&amp;G19&amp;"*",Table2[imdb_score])</f>
        <v>2.9</v>
      </c>
      <c r="J19">
        <f t="array" ref="J19">MEDIAN(IF(ISNUMBER(SEARCH("*"&amp;G19&amp;"*",Table2[genres])),Table2[imdb_score]))</f>
        <v>2.9</v>
      </c>
      <c r="K19" t="str">
        <f>IFERROR(_xlfn.MODE.MULT(IF(ISNUMBER(SEARCH("*"&amp;G19&amp;"*",Table2[genres])),Table2[imdb_score],)),"NO MODE")</f>
        <v>NO MODE</v>
      </c>
      <c r="L19">
        <f t="array" ref="L19">MAX(IF(ISNUMBER(SEARCH("*"&amp;G19&amp;"*",Table2[genres])),Table2[imdb_score]))</f>
        <v>2.9</v>
      </c>
      <c r="M19">
        <f t="array" ref="M19">MIN(IF(ISNUMBER(SEARCH("*"&amp;G19&amp;"*",Table2[genres])),Table2[imdb_score]))</f>
        <v>2.9</v>
      </c>
      <c r="N19">
        <f t="array" ref="N19">L19-M19</f>
        <v>0</v>
      </c>
      <c r="O19" s="1">
        <f t="array" ref="O19">_xlfn.VAR.P(IF(ISNUMBER(SEARCH("*"&amp;G19&amp;"*",Table2[genres])),Table2[imdb_score]))</f>
        <v>0</v>
      </c>
      <c r="P19">
        <f t="array" ref="P19">_xlfn.STDEV.P(IF(ISNUMBER(SEARCH("*"&amp;G19&amp;"*",Table2[genres])),Table2[imdb_score]))</f>
        <v>0</v>
      </c>
    </row>
    <row r="20" spans="1:16" x14ac:dyDescent="0.3">
      <c r="A20" t="s">
        <v>186</v>
      </c>
      <c r="B20" t="s">
        <v>72</v>
      </c>
      <c r="C20">
        <v>6.7</v>
      </c>
      <c r="G20" t="s">
        <v>22</v>
      </c>
      <c r="H20">
        <f t="array" ref="H20">COUNTIF(Table2[genres],"*"&amp;G20&amp;"*")</f>
        <v>202</v>
      </c>
      <c r="I20" s="1">
        <f t="array" ref="I20">AVERAGEIF(Table2[genres],"*"&amp;G20&amp;"*",Table2[imdb_score])</f>
        <v>7.0910891089108885</v>
      </c>
      <c r="J20">
        <f t="array" ref="J20">MEDIAN(IF(ISNUMBER(SEARCH("*"&amp;G20&amp;"*",Table2[genres])),Table2[imdb_score]))</f>
        <v>7.2</v>
      </c>
      <c r="K20">
        <f t="array" ref="K20">_xlfn.MODE.MULT(IF(ISNUMBER(SEARCH("*"&amp;G20&amp;"*",Table2[genres])),Table2[imdb_score]))</f>
        <v>7.5</v>
      </c>
      <c r="L20">
        <f t="array" ref="L20">MAX(IF(ISNUMBER(SEARCH("*"&amp;G20&amp;"*",Table2[genres])),Table2[imdb_score]))</f>
        <v>8.9</v>
      </c>
      <c r="M20">
        <f t="array" ref="M20">MIN(IF(ISNUMBER(SEARCH("*"&amp;G20&amp;"*",Table2[genres])),Table2[imdb_score]))</f>
        <v>2</v>
      </c>
      <c r="N20">
        <f t="array" ref="N20">L20-M20</f>
        <v>6.9</v>
      </c>
      <c r="O20" s="1">
        <f t="array" ref="O20">_xlfn.VAR.P(IF(ISNUMBER(SEARCH("*"&amp;G20&amp;"*",Table2[genres])),Table2[imdb_score]))</f>
        <v>0.78091069502993393</v>
      </c>
      <c r="P20">
        <f t="array" ref="P20">_xlfn.STDEV.P(IF(ISNUMBER(SEARCH("*"&amp;G20&amp;"*",Table2[genres])),Table2[imdb_score]))</f>
        <v>0.88369151576210914</v>
      </c>
    </row>
    <row r="21" spans="1:16" x14ac:dyDescent="0.3">
      <c r="A21" t="s">
        <v>194</v>
      </c>
      <c r="B21" t="s">
        <v>192</v>
      </c>
      <c r="C21">
        <v>6.8</v>
      </c>
      <c r="G21" t="s">
        <v>23</v>
      </c>
      <c r="H21">
        <f t="array" ref="H21">COUNTIF(Table2[genres],"*"&amp;G21&amp;"*")</f>
        <v>538</v>
      </c>
      <c r="I21" s="1">
        <f t="array" ref="I21">AVERAGEIF(Table2[genres],"*"&amp;G21&amp;"*",Table2[imdb_score])</f>
        <v>5.7998141263940495</v>
      </c>
      <c r="J21">
        <f t="array" ref="J21">MEDIAN(IF(ISNUMBER(SEARCH("*"&amp;G21&amp;"*",Table2[genres])),Table2[imdb_score]))</f>
        <v>5.9</v>
      </c>
      <c r="K21">
        <f t="array" ref="K21">_xlfn.MODE.MULT(IF(ISNUMBER(SEARCH("*"&amp;G21&amp;"*",Table2[genres])),Table2[imdb_score]))</f>
        <v>6.2</v>
      </c>
      <c r="L21">
        <f t="array" ref="L21">MAX(IF(ISNUMBER(SEARCH("*"&amp;G21&amp;"*",Table2[genres])),Table2[imdb_score]))</f>
        <v>8.6999999999999993</v>
      </c>
      <c r="M21">
        <f t="array" ref="M21">MIN(IF(ISNUMBER(SEARCH("*"&amp;G21&amp;"*",Table2[genres])),Table2[imdb_score]))</f>
        <v>2.2000000000000002</v>
      </c>
      <c r="N21">
        <f t="array" ref="N21">L21-M21</f>
        <v>6.4999999999999991</v>
      </c>
      <c r="O21" s="1">
        <f t="array" ref="O21">_xlfn.VAR.P(IF(ISNUMBER(SEARCH("*"&amp;G21&amp;"*",Table2[genres])),Table2[imdb_score]))</f>
        <v>1.2513196680532483</v>
      </c>
      <c r="P21">
        <f t="array" ref="P21">_xlfn.STDEV.P(IF(ISNUMBER(SEARCH("*"&amp;G21&amp;"*",Table2[genres])),Table2[imdb_score]))</f>
        <v>1.118624006560403</v>
      </c>
    </row>
    <row r="22" spans="1:16" x14ac:dyDescent="0.3">
      <c r="A22" t="s">
        <v>202</v>
      </c>
      <c r="B22" t="s">
        <v>200</v>
      </c>
      <c r="C22">
        <v>7.5</v>
      </c>
      <c r="G22" t="s">
        <v>24</v>
      </c>
      <c r="H22">
        <f t="array" ref="H22">COUNTIF(Table2[genres],"*"&amp;G22&amp;"*")</f>
        <v>94</v>
      </c>
      <c r="I22" s="1">
        <f t="array" ref="I22">AVERAGEIF(Table2[genres],"*"&amp;G22&amp;"*",Table2[imdb_score])</f>
        <v>6.7031914893617044</v>
      </c>
      <c r="J22">
        <f t="array" ref="J22">MEDIAN(IF(ISNUMBER(SEARCH("*"&amp;G22&amp;"*",Table2[genres])),Table2[imdb_score]))</f>
        <v>6.8</v>
      </c>
      <c r="K22">
        <f t="array" ref="K22">_xlfn.MODE.MULT(IF(ISNUMBER(SEARCH("*"&amp;G22&amp;"*",Table2[genres])),Table2[imdb_score]))</f>
        <v>6.5</v>
      </c>
      <c r="L22">
        <f t="array" ref="L22">MAX(IF(ISNUMBER(SEARCH("*"&amp;G22&amp;"*",Table2[genres])),Table2[imdb_score]))</f>
        <v>8.9</v>
      </c>
      <c r="M22">
        <f t="array" ref="M22">MIN(IF(ISNUMBER(SEARCH("*"&amp;G22&amp;"*",Table2[genres])),Table2[imdb_score]))</f>
        <v>3.8</v>
      </c>
      <c r="N22">
        <f t="array" ref="N22">L22-M22</f>
        <v>5.1000000000000005</v>
      </c>
      <c r="O22" s="1">
        <f t="array" ref="O22">_xlfn.VAR.P(IF(ISNUMBER(SEARCH("*"&amp;G22&amp;"*",Table2[genres])),Table2[imdb_score]))</f>
        <v>1.1026493888637074</v>
      </c>
      <c r="P22">
        <f t="array" ref="P22">_xlfn.STDEV.P(IF(ISNUMBER(SEARCH("*"&amp;G22&amp;"*",Table2[genres])),Table2[imdb_score]))</f>
        <v>1.0500711351445231</v>
      </c>
    </row>
    <row r="23" spans="1:16" x14ac:dyDescent="0.3">
      <c r="A23" t="s">
        <v>210</v>
      </c>
      <c r="B23" t="s">
        <v>72</v>
      </c>
      <c r="C23">
        <v>7</v>
      </c>
      <c r="G23" t="s">
        <v>25</v>
      </c>
      <c r="H23">
        <f t="array" ref="H23">COUNTIF(Table2[genres],"*"&amp;G23&amp;"*")</f>
        <v>3</v>
      </c>
      <c r="I23" s="1">
        <f t="array" ref="I23">AVERAGEIF(Table2[genres],"*"&amp;G23&amp;"*",Table2[imdb_score])</f>
        <v>7.5333333333333341</v>
      </c>
      <c r="J23">
        <f t="array" ref="J23">MEDIAN(IF(ISNUMBER(SEARCH("*"&amp;G23&amp;"*",Table2[genres])),Table2[imdb_score]))</f>
        <v>7.4</v>
      </c>
      <c r="K23" t="str">
        <f>IFERROR(_xlfn.MODE.MULT(IF(ISNUMBER(SEARCH("*"&amp;G23&amp;"*",Table2[genres])),Table2[imdb_score],)),"NO MODE")</f>
        <v>NO MODE</v>
      </c>
      <c r="L23">
        <f t="array" ref="L23">MAX(IF(ISNUMBER(SEARCH("*"&amp;G23&amp;"*",Table2[genres])),Table2[imdb_score]))</f>
        <v>8.1</v>
      </c>
      <c r="M23">
        <f t="array" ref="M23">MIN(IF(ISNUMBER(SEARCH("*"&amp;G23&amp;"*",Table2[genres])),Table2[imdb_score]))</f>
        <v>7.1</v>
      </c>
      <c r="N23">
        <f t="array" ref="N23">L23-M23</f>
        <v>1</v>
      </c>
      <c r="O23" s="1">
        <f t="array" ref="O23">_xlfn.VAR.P(IF(ISNUMBER(SEARCH("*"&amp;G23&amp;"*",Table2[genres])),Table2[imdb_score]))</f>
        <v>0.17555555555555549</v>
      </c>
      <c r="P23">
        <f t="array" ref="P23">_xlfn.STDEV.P(IF(ISNUMBER(SEARCH("*"&amp;G23&amp;"*",Table2[genres])),Table2[imdb_score]))</f>
        <v>0.41899350299921773</v>
      </c>
    </row>
    <row r="24" spans="1:16" x14ac:dyDescent="0.3">
      <c r="A24" t="s">
        <v>218</v>
      </c>
      <c r="B24" t="s">
        <v>216</v>
      </c>
      <c r="C24">
        <v>6.7</v>
      </c>
      <c r="G24" t="s">
        <v>26</v>
      </c>
      <c r="H24">
        <f t="array" ref="H24">COUNTIF(Table2[genres],"*"&amp;G24&amp;"*")</f>
        <v>2</v>
      </c>
      <c r="I24" s="1">
        <f t="array" ref="I24">AVERAGEIF(Table2[genres],"*"&amp;G24&amp;"*",Table2[imdb_score])</f>
        <v>4.75</v>
      </c>
      <c r="J24">
        <f t="array" ref="J24">MEDIAN(IF(ISNUMBER(SEARCH("*"&amp;G24&amp;"*",Table2[genres])),Table2[imdb_score]))</f>
        <v>4.75</v>
      </c>
      <c r="K24" t="str">
        <f>IFERROR(_xlfn.MODE.MULT(IF(ISNUMBER(SEARCH("*"&amp;G24&amp;"*",Table2[genres])),Table2[imdb_score],)),"NO MODE")</f>
        <v>NO MODE</v>
      </c>
      <c r="L24">
        <f t="array" ref="L24">MAX(IF(ISNUMBER(SEARCH("*"&amp;G24&amp;"*",Table2[genres])),Table2[imdb_score]))</f>
        <v>6.6</v>
      </c>
      <c r="M24">
        <f t="array" ref="M24">MIN(IF(ISNUMBER(SEARCH("*"&amp;G24&amp;"*",Table2[genres])),Table2[imdb_score]))</f>
        <v>2.9</v>
      </c>
      <c r="N24">
        <f t="array" ref="N24">L24-M24</f>
        <v>3.6999999999999997</v>
      </c>
      <c r="O24" s="1">
        <f t="array" ref="O24">_xlfn.VAR.P(IF(ISNUMBER(SEARCH("*"&amp;G24&amp;"*",Table2[genres])),Table2[imdb_score]))</f>
        <v>3.4224999999999994</v>
      </c>
      <c r="P24">
        <f t="array" ref="P24">_xlfn.STDEV.P(IF(ISNUMBER(SEARCH("*"&amp;G24&amp;"*",Table2[genres])),Table2[imdb_score]))</f>
        <v>1.8499999999999999</v>
      </c>
    </row>
    <row r="25" spans="1:16" x14ac:dyDescent="0.3">
      <c r="A25" t="s">
        <v>222</v>
      </c>
      <c r="B25" t="s">
        <v>200</v>
      </c>
      <c r="C25">
        <v>7.9</v>
      </c>
      <c r="G25" t="s">
        <v>27</v>
      </c>
      <c r="H25">
        <f t="array" ref="H25">COUNTIF(Table2[genres],"*"&amp;G25&amp;"*")</f>
        <v>5</v>
      </c>
      <c r="I25" s="1">
        <f t="array" ref="I25">AVERAGEIF(Table2[genres],"*"&amp;G25&amp;"*",Table2[imdb_score])</f>
        <v>6.38</v>
      </c>
      <c r="J25">
        <f t="array" ref="J25">MEDIAN(IF(ISNUMBER(SEARCH("*"&amp;G25&amp;"*",Table2[genres])),Table2[imdb_score]))</f>
        <v>6.5</v>
      </c>
      <c r="K25" t="str">
        <f>IFERROR(_xlfn.MODE.MULT(IF(ISNUMBER(SEARCH("*"&amp;G25&amp;"*",Table2[genres])),Table2[imdb_score],)),"NO MODE")</f>
        <v>NO MODE</v>
      </c>
      <c r="L25">
        <f t="array" ref="L25">MAX(IF(ISNUMBER(SEARCH("*"&amp;G25&amp;"*",Table2[genres])),Table2[imdb_score]))</f>
        <v>7.1</v>
      </c>
      <c r="M25">
        <f t="array" ref="M25">MIN(IF(ISNUMBER(SEARCH("*"&amp;G25&amp;"*",Table2[genres])),Table2[imdb_score]))</f>
        <v>5.2</v>
      </c>
      <c r="N25">
        <f t="array" ref="N25">L25-M25</f>
        <v>1.8999999999999995</v>
      </c>
      <c r="O25" s="1">
        <f t="array" ref="O25">_xlfn.VAR.P(IF(ISNUMBER(SEARCH("*"&amp;G25&amp;"*",Table2[genres])),Table2[imdb_score]))</f>
        <v>0.4456000000000131</v>
      </c>
      <c r="P25">
        <f t="array" ref="P25">_xlfn.STDEV.P(IF(ISNUMBER(SEARCH("*"&amp;G25&amp;"*",Table2[genres])),Table2[imdb_score]))</f>
        <v>0.66753277073115524</v>
      </c>
    </row>
    <row r="26" spans="1:16" x14ac:dyDescent="0.3">
      <c r="A26" t="s">
        <v>229</v>
      </c>
      <c r="B26" t="s">
        <v>227</v>
      </c>
      <c r="C26">
        <v>6.1</v>
      </c>
      <c r="G26" t="s">
        <v>28</v>
      </c>
      <c r="H26">
        <f t="array" ref="H26">COUNTIF(Table2[genres],"*"&amp;G26&amp;"*")</f>
        <v>177</v>
      </c>
      <c r="I26" s="1">
        <f t="array" ref="I26">AVERAGEIF(Table2[genres],"*"&amp;G26&amp;"*",Table2[imdb_score])</f>
        <v>6.6011299435028228</v>
      </c>
      <c r="J26">
        <f t="array" ref="J26">MEDIAN(IF(ISNUMBER(SEARCH("*"&amp;G26&amp;"*",Table2[genres])),Table2[imdb_score]))</f>
        <v>6.8</v>
      </c>
      <c r="K26">
        <f t="array" ref="K26">_xlfn.MODE.MULT(IF(ISNUMBER(SEARCH("*"&amp;G26&amp;"*",Table2[genres])),Table2[imdb_score]))</f>
        <v>7.2</v>
      </c>
      <c r="L26">
        <f t="array" ref="L26">MAX(IF(ISNUMBER(SEARCH("*"&amp;G26&amp;"*",Table2[genres])),Table2[imdb_score]))</f>
        <v>8.6999999999999993</v>
      </c>
      <c r="M26">
        <f t="array" ref="M26">MIN(IF(ISNUMBER(SEARCH("*"&amp;G26&amp;"*",Table2[genres])),Table2[imdb_score]))</f>
        <v>2</v>
      </c>
      <c r="N26">
        <f t="array" ref="N26">L26-M26</f>
        <v>6.6999999999999993</v>
      </c>
      <c r="O26" s="1">
        <f t="array" ref="O26">_xlfn.VAR.P(IF(ISNUMBER(SEARCH("*"&amp;G26&amp;"*",Table2[genres])),Table2[imdb_score]))</f>
        <v>1.223501548086477</v>
      </c>
      <c r="P26">
        <f t="array" ref="P26">_xlfn.STDEV.P(IF(ISNUMBER(SEARCH("*"&amp;G26&amp;"*",Table2[genres])),Table2[imdb_score]))</f>
        <v>1.1061200423491462</v>
      </c>
    </row>
    <row r="27" spans="1:16" x14ac:dyDescent="0.3">
      <c r="A27" t="s">
        <v>236</v>
      </c>
      <c r="B27" t="s">
        <v>234</v>
      </c>
      <c r="C27">
        <v>7.2</v>
      </c>
      <c r="G27" t="s">
        <v>29</v>
      </c>
      <c r="H27">
        <f t="array" ref="H27">COUNTIF(Table2[genres],"*"&amp;G27&amp;"*")</f>
        <v>210</v>
      </c>
      <c r="I27" s="1">
        <f t="array" ref="I27">AVERAGEIF(Table2[genres],"*"&amp;G27&amp;"*",Table2[imdb_score])</f>
        <v>7.0709523809523782</v>
      </c>
      <c r="J27">
        <f t="array" ref="J27">MEDIAN(IF(ISNUMBER(SEARCH("*"&amp;G27&amp;"*",Table2[genres])),Table2[imdb_score]))</f>
        <v>7.1</v>
      </c>
      <c r="K27">
        <f t="array" ref="K27">_xlfn.MODE.MULT(IF(ISNUMBER(SEARCH("*"&amp;G27&amp;"*",Table2[genres])),Table2[imdb_score]))</f>
        <v>7.1</v>
      </c>
      <c r="L27">
        <f t="array" ref="L27">MAX(IF(ISNUMBER(SEARCH("*"&amp;G27&amp;"*",Table2[genres])),Table2[imdb_score]))</f>
        <v>8.6</v>
      </c>
      <c r="M27">
        <f t="array" ref="M27">MIN(IF(ISNUMBER(SEARCH("*"&amp;G27&amp;"*",Table2[genres])),Table2[imdb_score]))</f>
        <v>2.7</v>
      </c>
      <c r="N27">
        <f t="array" ref="N27">L27-M27</f>
        <v>5.8999999999999995</v>
      </c>
      <c r="O27" s="1">
        <f t="array" ref="O27">_xlfn.VAR.P(IF(ISNUMBER(SEARCH("*"&amp;G27&amp;"*",Table2[genres])),Table2[imdb_score]))</f>
        <v>0.76358480725625355</v>
      </c>
      <c r="P27">
        <f t="array" ref="P27">_xlfn.STDEV.P(IF(ISNUMBER(SEARCH("*"&amp;G27&amp;"*",Table2[genres])),Table2[imdb_score]))</f>
        <v>0.87383339788328851</v>
      </c>
    </row>
    <row r="28" spans="1:16" x14ac:dyDescent="0.3">
      <c r="A28" t="s">
        <v>243</v>
      </c>
      <c r="B28" t="s">
        <v>241</v>
      </c>
      <c r="C28">
        <v>7.7</v>
      </c>
    </row>
    <row r="29" spans="1:16" x14ac:dyDescent="0.3">
      <c r="A29" t="s">
        <v>248</v>
      </c>
      <c r="B29" t="s">
        <v>100</v>
      </c>
      <c r="C29">
        <v>8.1999999999999993</v>
      </c>
    </row>
    <row r="30" spans="1:16" x14ac:dyDescent="0.3">
      <c r="A30" t="s">
        <v>256</v>
      </c>
      <c r="B30" t="s">
        <v>254</v>
      </c>
      <c r="C30">
        <v>5.9</v>
      </c>
    </row>
    <row r="31" spans="1:16" x14ac:dyDescent="0.3">
      <c r="A31" t="s">
        <v>263</v>
      </c>
      <c r="B31" t="s">
        <v>254</v>
      </c>
      <c r="C31">
        <v>7</v>
      </c>
    </row>
    <row r="32" spans="1:16" x14ac:dyDescent="0.3">
      <c r="A32" t="s">
        <v>269</v>
      </c>
      <c r="B32" t="s">
        <v>80</v>
      </c>
      <c r="C32">
        <v>7.8</v>
      </c>
    </row>
    <row r="33" spans="1:3" x14ac:dyDescent="0.3">
      <c r="A33" t="s">
        <v>273</v>
      </c>
      <c r="B33" t="s">
        <v>272</v>
      </c>
      <c r="C33">
        <v>7.3</v>
      </c>
    </row>
    <row r="34" spans="1:3" x14ac:dyDescent="0.3">
      <c r="A34" t="s">
        <v>278</v>
      </c>
      <c r="B34" t="s">
        <v>100</v>
      </c>
      <c r="C34">
        <v>7.2</v>
      </c>
    </row>
    <row r="35" spans="1:3" x14ac:dyDescent="0.3">
      <c r="A35" t="s">
        <v>283</v>
      </c>
      <c r="B35" t="s">
        <v>227</v>
      </c>
      <c r="C35">
        <v>6.5</v>
      </c>
    </row>
    <row r="36" spans="1:3" x14ac:dyDescent="0.3">
      <c r="A36" t="s">
        <v>291</v>
      </c>
      <c r="B36" t="s">
        <v>289</v>
      </c>
      <c r="C36">
        <v>6.8</v>
      </c>
    </row>
    <row r="37" spans="1:3" x14ac:dyDescent="0.3">
      <c r="A37" t="s">
        <v>300</v>
      </c>
      <c r="B37" t="s">
        <v>298</v>
      </c>
      <c r="C37">
        <v>7.3</v>
      </c>
    </row>
    <row r="38" spans="1:3" x14ac:dyDescent="0.3">
      <c r="A38" t="s">
        <v>308</v>
      </c>
      <c r="B38" t="s">
        <v>100</v>
      </c>
      <c r="C38">
        <v>6</v>
      </c>
    </row>
    <row r="39" spans="1:3" x14ac:dyDescent="0.3">
      <c r="A39" t="s">
        <v>314</v>
      </c>
      <c r="B39" t="s">
        <v>100</v>
      </c>
      <c r="C39">
        <v>5.7</v>
      </c>
    </row>
    <row r="40" spans="1:3" x14ac:dyDescent="0.3">
      <c r="A40" t="s">
        <v>319</v>
      </c>
      <c r="B40" t="s">
        <v>227</v>
      </c>
      <c r="C40">
        <v>6.4</v>
      </c>
    </row>
    <row r="41" spans="1:3" x14ac:dyDescent="0.3">
      <c r="A41" t="s">
        <v>322</v>
      </c>
      <c r="B41" t="s">
        <v>61</v>
      </c>
      <c r="C41">
        <v>6.7</v>
      </c>
    </row>
    <row r="42" spans="1:3" x14ac:dyDescent="0.3">
      <c r="A42" t="s">
        <v>329</v>
      </c>
      <c r="B42" t="s">
        <v>100</v>
      </c>
      <c r="C42">
        <v>6.8</v>
      </c>
    </row>
    <row r="43" spans="1:3" x14ac:dyDescent="0.3">
      <c r="A43" t="s">
        <v>336</v>
      </c>
      <c r="B43" t="s">
        <v>334</v>
      </c>
      <c r="C43">
        <v>6.3</v>
      </c>
    </row>
    <row r="44" spans="1:3" x14ac:dyDescent="0.3">
      <c r="A44" t="s">
        <v>343</v>
      </c>
      <c r="B44" t="s">
        <v>100</v>
      </c>
      <c r="C44">
        <v>5.6</v>
      </c>
    </row>
    <row r="45" spans="1:3" x14ac:dyDescent="0.3">
      <c r="A45" t="s">
        <v>350</v>
      </c>
      <c r="B45" t="s">
        <v>298</v>
      </c>
      <c r="C45">
        <v>8.3000000000000007</v>
      </c>
    </row>
    <row r="46" spans="1:3" x14ac:dyDescent="0.3">
      <c r="A46" t="s">
        <v>355</v>
      </c>
      <c r="B46" t="s">
        <v>100</v>
      </c>
      <c r="C46">
        <v>6.6</v>
      </c>
    </row>
    <row r="47" spans="1:3" x14ac:dyDescent="0.3">
      <c r="A47" t="s">
        <v>363</v>
      </c>
      <c r="B47" t="s">
        <v>361</v>
      </c>
      <c r="C47">
        <v>7.2</v>
      </c>
    </row>
    <row r="48" spans="1:3" x14ac:dyDescent="0.3">
      <c r="A48" t="s">
        <v>370</v>
      </c>
      <c r="B48" t="s">
        <v>368</v>
      </c>
      <c r="C48">
        <v>7</v>
      </c>
    </row>
    <row r="49" spans="1:3" x14ac:dyDescent="0.3">
      <c r="A49" t="s">
        <v>375</v>
      </c>
      <c r="B49" t="s">
        <v>289</v>
      </c>
      <c r="C49">
        <v>8</v>
      </c>
    </row>
    <row r="50" spans="1:3" x14ac:dyDescent="0.3">
      <c r="A50" t="s">
        <v>381</v>
      </c>
      <c r="B50" t="s">
        <v>100</v>
      </c>
      <c r="C50">
        <v>7.8</v>
      </c>
    </row>
    <row r="51" spans="1:3" x14ac:dyDescent="0.3">
      <c r="A51" t="s">
        <v>387</v>
      </c>
      <c r="B51" t="s">
        <v>200</v>
      </c>
      <c r="C51">
        <v>6.3</v>
      </c>
    </row>
    <row r="52" spans="1:3" x14ac:dyDescent="0.3">
      <c r="A52" t="s">
        <v>393</v>
      </c>
      <c r="B52" t="s">
        <v>241</v>
      </c>
      <c r="C52">
        <v>7.3</v>
      </c>
    </row>
    <row r="53" spans="1:3" x14ac:dyDescent="0.3">
      <c r="A53" t="s">
        <v>401</v>
      </c>
      <c r="B53" t="s">
        <v>272</v>
      </c>
      <c r="C53">
        <v>6.6</v>
      </c>
    </row>
    <row r="54" spans="1:3" x14ac:dyDescent="0.3">
      <c r="A54" t="s">
        <v>408</v>
      </c>
      <c r="B54" t="s">
        <v>100</v>
      </c>
      <c r="C54">
        <v>7</v>
      </c>
    </row>
    <row r="55" spans="1:3" x14ac:dyDescent="0.3">
      <c r="A55" t="s">
        <v>413</v>
      </c>
      <c r="B55" t="s">
        <v>100</v>
      </c>
      <c r="C55">
        <v>6.3</v>
      </c>
    </row>
    <row r="56" spans="1:3" x14ac:dyDescent="0.3">
      <c r="A56" t="s">
        <v>419</v>
      </c>
      <c r="B56" t="s">
        <v>72</v>
      </c>
      <c r="C56">
        <v>6.2</v>
      </c>
    </row>
    <row r="57" spans="1:3" x14ac:dyDescent="0.3">
      <c r="A57" t="s">
        <v>426</v>
      </c>
      <c r="B57" t="s">
        <v>298</v>
      </c>
      <c r="C57">
        <v>6.8</v>
      </c>
    </row>
    <row r="58" spans="1:3" x14ac:dyDescent="0.3">
      <c r="A58" t="s">
        <v>431</v>
      </c>
      <c r="B58" t="s">
        <v>298</v>
      </c>
      <c r="C58">
        <v>7.2</v>
      </c>
    </row>
    <row r="59" spans="1:3" x14ac:dyDescent="0.3">
      <c r="A59" t="s">
        <v>438</v>
      </c>
      <c r="B59" t="s">
        <v>254</v>
      </c>
      <c r="C59">
        <v>7.5</v>
      </c>
    </row>
    <row r="60" spans="1:3" x14ac:dyDescent="0.3">
      <c r="A60" t="s">
        <v>444</v>
      </c>
      <c r="B60" t="s">
        <v>443</v>
      </c>
      <c r="C60">
        <v>8.4</v>
      </c>
    </row>
    <row r="61" spans="1:3" x14ac:dyDescent="0.3">
      <c r="A61" t="s">
        <v>451</v>
      </c>
      <c r="B61" t="s">
        <v>449</v>
      </c>
      <c r="C61">
        <v>6.2</v>
      </c>
    </row>
    <row r="62" spans="1:3" x14ac:dyDescent="0.3">
      <c r="A62" t="s">
        <v>458</v>
      </c>
      <c r="B62" t="s">
        <v>100</v>
      </c>
      <c r="C62">
        <v>5.8</v>
      </c>
    </row>
    <row r="63" spans="1:3" x14ac:dyDescent="0.3">
      <c r="A63" t="s">
        <v>466</v>
      </c>
      <c r="B63" t="s">
        <v>464</v>
      </c>
      <c r="C63">
        <v>6.8</v>
      </c>
    </row>
    <row r="64" spans="1:3" x14ac:dyDescent="0.3">
      <c r="A64" t="s">
        <v>472</v>
      </c>
      <c r="B64" t="s">
        <v>100</v>
      </c>
      <c r="C64">
        <v>5.4</v>
      </c>
    </row>
    <row r="65" spans="1:3" x14ac:dyDescent="0.3">
      <c r="A65" t="s">
        <v>476</v>
      </c>
      <c r="B65" t="s">
        <v>234</v>
      </c>
      <c r="C65">
        <v>6.6</v>
      </c>
    </row>
    <row r="66" spans="1:3" x14ac:dyDescent="0.3">
      <c r="A66" t="s">
        <v>481</v>
      </c>
      <c r="B66" t="s">
        <v>227</v>
      </c>
      <c r="C66">
        <v>6.9</v>
      </c>
    </row>
    <row r="67" spans="1:3" x14ac:dyDescent="0.3">
      <c r="A67" t="s">
        <v>486</v>
      </c>
      <c r="B67" t="s">
        <v>100</v>
      </c>
      <c r="C67">
        <v>7.3</v>
      </c>
    </row>
    <row r="68" spans="1:3" x14ac:dyDescent="0.3">
      <c r="A68" t="s">
        <v>492</v>
      </c>
      <c r="B68" t="s">
        <v>491</v>
      </c>
      <c r="C68">
        <v>9</v>
      </c>
    </row>
    <row r="69" spans="1:3" x14ac:dyDescent="0.3">
      <c r="A69" t="s">
        <v>499</v>
      </c>
      <c r="B69" t="s">
        <v>498</v>
      </c>
      <c r="C69">
        <v>8.3000000000000007</v>
      </c>
    </row>
    <row r="70" spans="1:3" x14ac:dyDescent="0.3">
      <c r="A70" t="s">
        <v>507</v>
      </c>
      <c r="B70" t="s">
        <v>505</v>
      </c>
      <c r="C70">
        <v>6.5</v>
      </c>
    </row>
    <row r="71" spans="1:3" x14ac:dyDescent="0.3">
      <c r="A71" t="s">
        <v>511</v>
      </c>
      <c r="B71" t="s">
        <v>100</v>
      </c>
      <c r="C71">
        <v>7.9</v>
      </c>
    </row>
    <row r="72" spans="1:3" x14ac:dyDescent="0.3">
      <c r="A72" t="s">
        <v>517</v>
      </c>
      <c r="B72" t="s">
        <v>515</v>
      </c>
      <c r="C72">
        <v>7.5</v>
      </c>
    </row>
    <row r="73" spans="1:3" x14ac:dyDescent="0.3">
      <c r="A73" t="s">
        <v>522</v>
      </c>
      <c r="B73" t="s">
        <v>521</v>
      </c>
      <c r="C73">
        <v>4.8</v>
      </c>
    </row>
    <row r="74" spans="1:3" x14ac:dyDescent="0.3">
      <c r="A74" t="s">
        <v>530</v>
      </c>
      <c r="B74" t="s">
        <v>528</v>
      </c>
      <c r="C74">
        <v>5.2</v>
      </c>
    </row>
    <row r="75" spans="1:3" x14ac:dyDescent="0.3">
      <c r="A75" t="s">
        <v>537</v>
      </c>
      <c r="B75" t="s">
        <v>536</v>
      </c>
      <c r="C75">
        <v>6.9</v>
      </c>
    </row>
    <row r="76" spans="1:3" x14ac:dyDescent="0.3">
      <c r="A76" t="s">
        <v>544</v>
      </c>
      <c r="B76" t="s">
        <v>542</v>
      </c>
      <c r="C76">
        <v>5.4</v>
      </c>
    </row>
    <row r="77" spans="1:3" x14ac:dyDescent="0.3">
      <c r="A77" t="s">
        <v>551</v>
      </c>
      <c r="B77" t="s">
        <v>100</v>
      </c>
      <c r="C77">
        <v>7.9</v>
      </c>
    </row>
    <row r="78" spans="1:3" x14ac:dyDescent="0.3">
      <c r="A78" t="s">
        <v>558</v>
      </c>
      <c r="B78" t="s">
        <v>254</v>
      </c>
      <c r="C78">
        <v>6.1</v>
      </c>
    </row>
    <row r="79" spans="1:3" x14ac:dyDescent="0.3">
      <c r="A79" t="s">
        <v>564</v>
      </c>
      <c r="B79" t="s">
        <v>254</v>
      </c>
      <c r="C79">
        <v>5.8</v>
      </c>
    </row>
    <row r="80" spans="1:3" x14ac:dyDescent="0.3">
      <c r="A80" t="s">
        <v>570</v>
      </c>
      <c r="B80" t="s">
        <v>569</v>
      </c>
      <c r="C80">
        <v>8.3000000000000007</v>
      </c>
    </row>
    <row r="81" spans="1:3" x14ac:dyDescent="0.3">
      <c r="A81" t="s">
        <v>576</v>
      </c>
      <c r="B81" t="s">
        <v>575</v>
      </c>
      <c r="C81">
        <v>7.8</v>
      </c>
    </row>
    <row r="82" spans="1:3" x14ac:dyDescent="0.3">
      <c r="A82" t="s">
        <v>580</v>
      </c>
      <c r="B82" t="s">
        <v>100</v>
      </c>
      <c r="C82">
        <v>7</v>
      </c>
    </row>
    <row r="83" spans="1:3" x14ac:dyDescent="0.3">
      <c r="A83" t="s">
        <v>586</v>
      </c>
      <c r="B83" t="s">
        <v>585</v>
      </c>
      <c r="C83">
        <v>6.1</v>
      </c>
    </row>
    <row r="84" spans="1:3" x14ac:dyDescent="0.3">
      <c r="A84" t="s">
        <v>593</v>
      </c>
      <c r="B84" t="s">
        <v>591</v>
      </c>
      <c r="C84">
        <v>7</v>
      </c>
    </row>
    <row r="85" spans="1:3" x14ac:dyDescent="0.3">
      <c r="A85" t="s">
        <v>599</v>
      </c>
      <c r="B85" t="s">
        <v>598</v>
      </c>
      <c r="C85">
        <v>7.6</v>
      </c>
    </row>
    <row r="86" spans="1:3" x14ac:dyDescent="0.3">
      <c r="A86" t="s">
        <v>607</v>
      </c>
      <c r="B86" t="s">
        <v>605</v>
      </c>
      <c r="C86">
        <v>4.5</v>
      </c>
    </row>
    <row r="87" spans="1:3" x14ac:dyDescent="0.3">
      <c r="A87" t="s">
        <v>616</v>
      </c>
      <c r="B87" t="s">
        <v>585</v>
      </c>
      <c r="C87">
        <v>6.3</v>
      </c>
    </row>
    <row r="88" spans="1:3" x14ac:dyDescent="0.3">
      <c r="A88" t="s">
        <v>620</v>
      </c>
      <c r="B88" t="s">
        <v>100</v>
      </c>
      <c r="C88">
        <v>7.8</v>
      </c>
    </row>
    <row r="89" spans="1:3" x14ac:dyDescent="0.3">
      <c r="A89" t="s">
        <v>627</v>
      </c>
      <c r="B89" t="s">
        <v>298</v>
      </c>
      <c r="C89">
        <v>6.4</v>
      </c>
    </row>
    <row r="90" spans="1:3" x14ac:dyDescent="0.3">
      <c r="A90" t="s">
        <v>634</v>
      </c>
      <c r="B90" t="s">
        <v>633</v>
      </c>
      <c r="C90">
        <v>6.5</v>
      </c>
    </row>
    <row r="91" spans="1:3" x14ac:dyDescent="0.3">
      <c r="A91" t="s">
        <v>642</v>
      </c>
      <c r="B91" t="s">
        <v>640</v>
      </c>
      <c r="C91">
        <v>7.9</v>
      </c>
    </row>
    <row r="92" spans="1:3" x14ac:dyDescent="0.3">
      <c r="A92" t="s">
        <v>650</v>
      </c>
      <c r="B92" t="s">
        <v>648</v>
      </c>
      <c r="C92">
        <v>7.8</v>
      </c>
    </row>
    <row r="93" spans="1:3" x14ac:dyDescent="0.3">
      <c r="A93" t="s">
        <v>656</v>
      </c>
      <c r="B93" t="s">
        <v>655</v>
      </c>
      <c r="C93">
        <v>6.6</v>
      </c>
    </row>
    <row r="94" spans="1:3" x14ac:dyDescent="0.3">
      <c r="A94" t="s">
        <v>662</v>
      </c>
      <c r="B94" t="s">
        <v>100</v>
      </c>
      <c r="C94">
        <v>5.5</v>
      </c>
    </row>
    <row r="95" spans="1:3" x14ac:dyDescent="0.3">
      <c r="A95" t="s">
        <v>669</v>
      </c>
      <c r="B95" t="s">
        <v>655</v>
      </c>
      <c r="C95">
        <v>8.1999999999999993</v>
      </c>
    </row>
    <row r="96" spans="1:3" x14ac:dyDescent="0.3">
      <c r="A96" t="s">
        <v>676</v>
      </c>
      <c r="B96" t="s">
        <v>674</v>
      </c>
      <c r="C96">
        <v>6.4</v>
      </c>
    </row>
    <row r="97" spans="1:3" x14ac:dyDescent="0.3">
      <c r="A97" t="s">
        <v>682</v>
      </c>
      <c r="B97" t="s">
        <v>100</v>
      </c>
      <c r="C97">
        <v>8.1</v>
      </c>
    </row>
    <row r="98" spans="1:3" x14ac:dyDescent="0.3">
      <c r="A98" t="s">
        <v>688</v>
      </c>
      <c r="B98" t="s">
        <v>686</v>
      </c>
      <c r="C98">
        <v>8.6</v>
      </c>
    </row>
    <row r="99" spans="1:3" x14ac:dyDescent="0.3">
      <c r="A99" t="s">
        <v>692</v>
      </c>
      <c r="B99" t="s">
        <v>254</v>
      </c>
      <c r="C99">
        <v>8.8000000000000007</v>
      </c>
    </row>
    <row r="100" spans="1:3" x14ac:dyDescent="0.3">
      <c r="A100" t="s">
        <v>699</v>
      </c>
      <c r="B100" t="s">
        <v>697</v>
      </c>
      <c r="C100">
        <v>8.1999999999999993</v>
      </c>
    </row>
    <row r="101" spans="1:3" x14ac:dyDescent="0.3">
      <c r="A101" t="s">
        <v>705</v>
      </c>
      <c r="B101" t="s">
        <v>200</v>
      </c>
      <c r="C101">
        <v>7.9</v>
      </c>
    </row>
    <row r="102" spans="1:3" x14ac:dyDescent="0.3">
      <c r="A102" t="s">
        <v>708</v>
      </c>
      <c r="B102" t="s">
        <v>361</v>
      </c>
      <c r="C102">
        <v>6.7</v>
      </c>
    </row>
    <row r="103" spans="1:3" x14ac:dyDescent="0.3">
      <c r="A103" t="s">
        <v>715</v>
      </c>
      <c r="B103" t="s">
        <v>714</v>
      </c>
      <c r="C103">
        <v>7.8</v>
      </c>
    </row>
    <row r="104" spans="1:3" x14ac:dyDescent="0.3">
      <c r="A104" t="s">
        <v>720</v>
      </c>
      <c r="B104" t="s">
        <v>100</v>
      </c>
      <c r="C104">
        <v>7.8</v>
      </c>
    </row>
    <row r="105" spans="1:3" x14ac:dyDescent="0.3">
      <c r="A105" t="s">
        <v>726</v>
      </c>
      <c r="B105" t="s">
        <v>725</v>
      </c>
      <c r="C105">
        <v>6.6</v>
      </c>
    </row>
    <row r="106" spans="1:3" x14ac:dyDescent="0.3">
      <c r="A106" t="s">
        <v>733</v>
      </c>
      <c r="B106" t="s">
        <v>175</v>
      </c>
      <c r="C106">
        <v>6.1</v>
      </c>
    </row>
    <row r="107" spans="1:3" x14ac:dyDescent="0.3">
      <c r="A107" t="s">
        <v>740</v>
      </c>
      <c r="B107" t="s">
        <v>739</v>
      </c>
      <c r="C107">
        <v>5.6</v>
      </c>
    </row>
    <row r="108" spans="1:3" x14ac:dyDescent="0.3">
      <c r="A108" t="s">
        <v>745</v>
      </c>
      <c r="B108" t="s">
        <v>227</v>
      </c>
      <c r="C108">
        <v>6.4</v>
      </c>
    </row>
    <row r="109" spans="1:3" x14ac:dyDescent="0.3">
      <c r="A109" t="s">
        <v>751</v>
      </c>
      <c r="B109" t="s">
        <v>298</v>
      </c>
      <c r="C109">
        <v>6.1</v>
      </c>
    </row>
    <row r="110" spans="1:3" x14ac:dyDescent="0.3">
      <c r="A110" t="s">
        <v>758</v>
      </c>
      <c r="B110" t="s">
        <v>72</v>
      </c>
      <c r="C110">
        <v>7.3</v>
      </c>
    </row>
    <row r="111" spans="1:3" x14ac:dyDescent="0.3">
      <c r="A111" t="s">
        <v>764</v>
      </c>
      <c r="B111" t="s">
        <v>100</v>
      </c>
      <c r="C111">
        <v>6.6</v>
      </c>
    </row>
    <row r="112" spans="1:3" x14ac:dyDescent="0.3">
      <c r="A112" t="s">
        <v>770</v>
      </c>
      <c r="B112" t="s">
        <v>227</v>
      </c>
      <c r="C112">
        <v>6.3</v>
      </c>
    </row>
    <row r="113" spans="1:3" x14ac:dyDescent="0.3">
      <c r="A113" t="s">
        <v>777</v>
      </c>
      <c r="B113" t="s">
        <v>775</v>
      </c>
      <c r="C113">
        <v>6.1</v>
      </c>
    </row>
    <row r="114" spans="1:3" x14ac:dyDescent="0.3">
      <c r="A114" t="s">
        <v>783</v>
      </c>
      <c r="B114" t="s">
        <v>100</v>
      </c>
      <c r="C114">
        <v>7.1</v>
      </c>
    </row>
    <row r="115" spans="1:3" x14ac:dyDescent="0.3">
      <c r="A115" t="s">
        <v>789</v>
      </c>
      <c r="B115" t="s">
        <v>787</v>
      </c>
      <c r="C115">
        <v>5.5</v>
      </c>
    </row>
    <row r="116" spans="1:3" x14ac:dyDescent="0.3">
      <c r="A116" t="s">
        <v>795</v>
      </c>
      <c r="B116" t="s">
        <v>132</v>
      </c>
      <c r="C116">
        <v>7.5</v>
      </c>
    </row>
    <row r="117" spans="1:3" x14ac:dyDescent="0.3">
      <c r="A117" t="s">
        <v>799</v>
      </c>
      <c r="B117" t="s">
        <v>132</v>
      </c>
      <c r="C117">
        <v>7.6</v>
      </c>
    </row>
    <row r="118" spans="1:3" x14ac:dyDescent="0.3">
      <c r="A118" t="s">
        <v>804</v>
      </c>
      <c r="B118" t="s">
        <v>803</v>
      </c>
      <c r="C118">
        <v>6.4</v>
      </c>
    </row>
    <row r="119" spans="1:3" x14ac:dyDescent="0.3">
      <c r="A119" t="s">
        <v>809</v>
      </c>
      <c r="B119" t="s">
        <v>808</v>
      </c>
      <c r="C119">
        <v>7.2</v>
      </c>
    </row>
    <row r="120" spans="1:3" x14ac:dyDescent="0.3">
      <c r="A120" t="s">
        <v>814</v>
      </c>
      <c r="B120" t="s">
        <v>813</v>
      </c>
      <c r="C120">
        <v>6.7</v>
      </c>
    </row>
    <row r="121" spans="1:3" x14ac:dyDescent="0.3">
      <c r="A121" t="s">
        <v>820</v>
      </c>
      <c r="B121" t="s">
        <v>818</v>
      </c>
      <c r="C121">
        <v>8</v>
      </c>
    </row>
    <row r="122" spans="1:3" x14ac:dyDescent="0.3">
      <c r="A122" t="s">
        <v>824</v>
      </c>
      <c r="B122" t="s">
        <v>154</v>
      </c>
      <c r="C122">
        <v>8.3000000000000007</v>
      </c>
    </row>
    <row r="123" spans="1:3" x14ac:dyDescent="0.3">
      <c r="A123" t="s">
        <v>831</v>
      </c>
      <c r="B123" t="s">
        <v>829</v>
      </c>
      <c r="C123">
        <v>6.7</v>
      </c>
    </row>
    <row r="124" spans="1:3" x14ac:dyDescent="0.3">
      <c r="A124" t="s">
        <v>838</v>
      </c>
      <c r="B124" t="s">
        <v>813</v>
      </c>
      <c r="C124">
        <v>5.9</v>
      </c>
    </row>
    <row r="125" spans="1:3" x14ac:dyDescent="0.3">
      <c r="A125" t="s">
        <v>843</v>
      </c>
      <c r="B125" t="s">
        <v>289</v>
      </c>
      <c r="C125">
        <v>6.7</v>
      </c>
    </row>
    <row r="126" spans="1:3" x14ac:dyDescent="0.3">
      <c r="A126" t="s">
        <v>849</v>
      </c>
      <c r="B126" t="s">
        <v>674</v>
      </c>
      <c r="C126">
        <v>6.7</v>
      </c>
    </row>
    <row r="127" spans="1:3" x14ac:dyDescent="0.3">
      <c r="A127" t="s">
        <v>857</v>
      </c>
      <c r="B127" t="s">
        <v>855</v>
      </c>
      <c r="C127">
        <v>7.6</v>
      </c>
    </row>
    <row r="128" spans="1:3" x14ac:dyDescent="0.3">
      <c r="A128" t="s">
        <v>863</v>
      </c>
      <c r="B128" t="s">
        <v>674</v>
      </c>
      <c r="C128">
        <v>7.2</v>
      </c>
    </row>
    <row r="129" spans="1:3" x14ac:dyDescent="0.3">
      <c r="A129" t="s">
        <v>868</v>
      </c>
      <c r="B129" t="s">
        <v>72</v>
      </c>
      <c r="C129">
        <v>7.1</v>
      </c>
    </row>
    <row r="130" spans="1:3" x14ac:dyDescent="0.3">
      <c r="A130" t="s">
        <v>872</v>
      </c>
      <c r="B130" t="s">
        <v>254</v>
      </c>
      <c r="C130">
        <v>8.1</v>
      </c>
    </row>
    <row r="131" spans="1:3" x14ac:dyDescent="0.3">
      <c r="A131" t="s">
        <v>879</v>
      </c>
      <c r="B131" t="s">
        <v>878</v>
      </c>
      <c r="C131">
        <v>6.7</v>
      </c>
    </row>
    <row r="132" spans="1:3" x14ac:dyDescent="0.3">
      <c r="A132" t="s">
        <v>884</v>
      </c>
      <c r="B132" t="s">
        <v>72</v>
      </c>
      <c r="C132">
        <v>7</v>
      </c>
    </row>
    <row r="133" spans="1:3" x14ac:dyDescent="0.3">
      <c r="A133" t="s">
        <v>890</v>
      </c>
      <c r="B133" t="s">
        <v>889</v>
      </c>
      <c r="C133">
        <v>6.9</v>
      </c>
    </row>
    <row r="134" spans="1:3" x14ac:dyDescent="0.3">
      <c r="A134" t="s">
        <v>898</v>
      </c>
      <c r="B134" t="s">
        <v>896</v>
      </c>
      <c r="C134">
        <v>5.0999999999999996</v>
      </c>
    </row>
    <row r="135" spans="1:3" x14ac:dyDescent="0.3">
      <c r="A135" t="s">
        <v>904</v>
      </c>
      <c r="B135" t="s">
        <v>72</v>
      </c>
      <c r="C135">
        <v>5.8</v>
      </c>
    </row>
    <row r="136" spans="1:3" x14ac:dyDescent="0.3">
      <c r="A136" t="s">
        <v>909</v>
      </c>
      <c r="B136" t="s">
        <v>908</v>
      </c>
      <c r="C136">
        <v>6.2</v>
      </c>
    </row>
    <row r="137" spans="1:3" x14ac:dyDescent="0.3">
      <c r="A137" t="s">
        <v>914</v>
      </c>
      <c r="B137" t="s">
        <v>80</v>
      </c>
      <c r="C137">
        <v>7.4</v>
      </c>
    </row>
    <row r="138" spans="1:3" x14ac:dyDescent="0.3">
      <c r="A138" t="s">
        <v>922</v>
      </c>
      <c r="B138" t="s">
        <v>921</v>
      </c>
      <c r="C138">
        <v>5.8</v>
      </c>
    </row>
    <row r="139" spans="1:3" x14ac:dyDescent="0.3">
      <c r="A139" t="s">
        <v>929</v>
      </c>
      <c r="B139" t="s">
        <v>498</v>
      </c>
      <c r="C139">
        <v>6.2</v>
      </c>
    </row>
    <row r="140" spans="1:3" x14ac:dyDescent="0.3">
      <c r="A140" t="s">
        <v>934</v>
      </c>
      <c r="B140" t="s">
        <v>829</v>
      </c>
      <c r="C140">
        <v>7.3</v>
      </c>
    </row>
    <row r="141" spans="1:3" x14ac:dyDescent="0.3">
      <c r="A141" t="s">
        <v>941</v>
      </c>
      <c r="B141" t="s">
        <v>175</v>
      </c>
      <c r="C141">
        <v>4.2</v>
      </c>
    </row>
    <row r="142" spans="1:3" x14ac:dyDescent="0.3">
      <c r="A142" t="s">
        <v>945</v>
      </c>
      <c r="B142" t="s">
        <v>80</v>
      </c>
      <c r="C142">
        <v>6.9</v>
      </c>
    </row>
    <row r="143" spans="1:3" x14ac:dyDescent="0.3">
      <c r="A143" t="s">
        <v>950</v>
      </c>
      <c r="B143" t="s">
        <v>949</v>
      </c>
      <c r="C143">
        <v>6.4</v>
      </c>
    </row>
    <row r="144" spans="1:3" x14ac:dyDescent="0.3">
      <c r="A144" t="s">
        <v>957</v>
      </c>
      <c r="B144" t="s">
        <v>505</v>
      </c>
      <c r="C144">
        <v>5.4</v>
      </c>
    </row>
    <row r="145" spans="1:3" x14ac:dyDescent="0.3">
      <c r="A145" t="s">
        <v>962</v>
      </c>
      <c r="B145" t="s">
        <v>498</v>
      </c>
      <c r="C145">
        <v>6.7</v>
      </c>
    </row>
    <row r="146" spans="1:3" x14ac:dyDescent="0.3">
      <c r="A146" t="s">
        <v>968</v>
      </c>
      <c r="B146" t="s">
        <v>227</v>
      </c>
      <c r="C146">
        <v>5.8</v>
      </c>
    </row>
    <row r="147" spans="1:3" x14ac:dyDescent="0.3">
      <c r="A147" t="s">
        <v>975</v>
      </c>
      <c r="B147" t="s">
        <v>648</v>
      </c>
      <c r="C147">
        <v>6.9</v>
      </c>
    </row>
    <row r="148" spans="1:3" x14ac:dyDescent="0.3">
      <c r="A148" t="s">
        <v>979</v>
      </c>
      <c r="B148" t="s">
        <v>5</v>
      </c>
      <c r="C148">
        <v>7.2</v>
      </c>
    </row>
    <row r="149" spans="1:3" x14ac:dyDescent="0.3">
      <c r="A149" t="s">
        <v>984</v>
      </c>
      <c r="B149" t="s">
        <v>498</v>
      </c>
      <c r="C149">
        <v>6.9</v>
      </c>
    </row>
    <row r="150" spans="1:3" x14ac:dyDescent="0.3">
      <c r="A150" t="s">
        <v>990</v>
      </c>
      <c r="B150" t="s">
        <v>80</v>
      </c>
      <c r="C150">
        <v>6.1</v>
      </c>
    </row>
    <row r="151" spans="1:3" x14ac:dyDescent="0.3">
      <c r="A151" t="s">
        <v>998</v>
      </c>
      <c r="B151" t="s">
        <v>996</v>
      </c>
      <c r="C151">
        <v>5.5</v>
      </c>
    </row>
    <row r="152" spans="1:3" x14ac:dyDescent="0.3">
      <c r="A152" t="s">
        <v>1003</v>
      </c>
      <c r="B152" t="s">
        <v>254</v>
      </c>
      <c r="C152">
        <v>6.6</v>
      </c>
    </row>
    <row r="153" spans="1:3" x14ac:dyDescent="0.3">
      <c r="A153" t="s">
        <v>1009</v>
      </c>
      <c r="B153" t="s">
        <v>1008</v>
      </c>
      <c r="C153">
        <v>6.1</v>
      </c>
    </row>
    <row r="154" spans="1:3" x14ac:dyDescent="0.3">
      <c r="A154" t="s">
        <v>1013</v>
      </c>
      <c r="B154" t="s">
        <v>1012</v>
      </c>
      <c r="C154">
        <v>6.3</v>
      </c>
    </row>
    <row r="155" spans="1:3" x14ac:dyDescent="0.3">
      <c r="A155" t="s">
        <v>1018</v>
      </c>
      <c r="B155" t="s">
        <v>829</v>
      </c>
      <c r="C155">
        <v>7.2</v>
      </c>
    </row>
    <row r="156" spans="1:3" x14ac:dyDescent="0.3">
      <c r="A156" t="s">
        <v>1022</v>
      </c>
      <c r="B156" t="s">
        <v>80</v>
      </c>
      <c r="C156">
        <v>7.4</v>
      </c>
    </row>
    <row r="157" spans="1:3" x14ac:dyDescent="0.3">
      <c r="A157" t="s">
        <v>1028</v>
      </c>
      <c r="B157" t="s">
        <v>655</v>
      </c>
      <c r="C157">
        <v>7.3</v>
      </c>
    </row>
    <row r="158" spans="1:3" x14ac:dyDescent="0.3">
      <c r="A158" t="s">
        <v>1036</v>
      </c>
      <c r="B158" t="s">
        <v>1034</v>
      </c>
      <c r="C158">
        <v>6.1</v>
      </c>
    </row>
    <row r="159" spans="1:3" x14ac:dyDescent="0.3">
      <c r="A159" t="s">
        <v>1043</v>
      </c>
      <c r="B159" t="s">
        <v>1042</v>
      </c>
      <c r="C159">
        <v>7.7</v>
      </c>
    </row>
    <row r="160" spans="1:3" x14ac:dyDescent="0.3">
      <c r="A160" t="s">
        <v>1049</v>
      </c>
      <c r="B160" t="s">
        <v>1048</v>
      </c>
      <c r="C160">
        <v>6.1</v>
      </c>
    </row>
    <row r="161" spans="1:3" x14ac:dyDescent="0.3">
      <c r="A161" t="s">
        <v>1054</v>
      </c>
      <c r="B161" t="s">
        <v>100</v>
      </c>
      <c r="C161">
        <v>8</v>
      </c>
    </row>
    <row r="162" spans="1:3" x14ac:dyDescent="0.3">
      <c r="A162" t="s">
        <v>1057</v>
      </c>
      <c r="B162" t="s">
        <v>272</v>
      </c>
      <c r="C162">
        <v>7.3</v>
      </c>
    </row>
    <row r="163" spans="1:3" x14ac:dyDescent="0.3">
      <c r="A163" t="s">
        <v>1061</v>
      </c>
      <c r="B163" t="s">
        <v>1060</v>
      </c>
      <c r="C163">
        <v>7.9</v>
      </c>
    </row>
    <row r="164" spans="1:3" x14ac:dyDescent="0.3">
      <c r="A164" t="s">
        <v>1066</v>
      </c>
      <c r="B164" t="s">
        <v>72</v>
      </c>
      <c r="C164">
        <v>5.5</v>
      </c>
    </row>
    <row r="165" spans="1:3" x14ac:dyDescent="0.3">
      <c r="A165" t="s">
        <v>1072</v>
      </c>
      <c r="B165" t="s">
        <v>254</v>
      </c>
      <c r="C165">
        <v>5</v>
      </c>
    </row>
    <row r="166" spans="1:3" x14ac:dyDescent="0.3">
      <c r="A166" t="s">
        <v>1079</v>
      </c>
      <c r="B166" t="s">
        <v>1077</v>
      </c>
      <c r="C166">
        <v>7.7</v>
      </c>
    </row>
    <row r="167" spans="1:3" x14ac:dyDescent="0.3">
      <c r="A167" t="s">
        <v>1085</v>
      </c>
      <c r="B167" t="s">
        <v>361</v>
      </c>
      <c r="C167">
        <v>6.6</v>
      </c>
    </row>
    <row r="168" spans="1:3" x14ac:dyDescent="0.3">
      <c r="A168" t="s">
        <v>1092</v>
      </c>
      <c r="B168" t="s">
        <v>674</v>
      </c>
      <c r="C168">
        <v>5.7</v>
      </c>
    </row>
    <row r="169" spans="1:3" x14ac:dyDescent="0.3">
      <c r="A169" t="s">
        <v>1098</v>
      </c>
      <c r="B169" t="s">
        <v>254</v>
      </c>
      <c r="C169">
        <v>5.8</v>
      </c>
    </row>
    <row r="170" spans="1:3" x14ac:dyDescent="0.3">
      <c r="A170" t="s">
        <v>1103</v>
      </c>
      <c r="B170" t="s">
        <v>1102</v>
      </c>
      <c r="C170">
        <v>6</v>
      </c>
    </row>
    <row r="171" spans="1:3" x14ac:dyDescent="0.3">
      <c r="A171" t="s">
        <v>1109</v>
      </c>
      <c r="B171" t="s">
        <v>1108</v>
      </c>
      <c r="C171">
        <v>6.4</v>
      </c>
    </row>
    <row r="172" spans="1:3" x14ac:dyDescent="0.3">
      <c r="A172" t="s">
        <v>1113</v>
      </c>
      <c r="B172" t="s">
        <v>100</v>
      </c>
      <c r="C172">
        <v>6.9</v>
      </c>
    </row>
    <row r="173" spans="1:3" x14ac:dyDescent="0.3">
      <c r="A173" t="s">
        <v>1117</v>
      </c>
      <c r="B173" t="s">
        <v>80</v>
      </c>
      <c r="C173">
        <v>6.4</v>
      </c>
    </row>
    <row r="174" spans="1:3" x14ac:dyDescent="0.3">
      <c r="A174" t="s">
        <v>1125</v>
      </c>
      <c r="B174" t="s">
        <v>1123</v>
      </c>
      <c r="C174">
        <v>7.4</v>
      </c>
    </row>
    <row r="175" spans="1:3" x14ac:dyDescent="0.3">
      <c r="A175" t="s">
        <v>1131</v>
      </c>
      <c r="B175" t="s">
        <v>1130</v>
      </c>
      <c r="C175">
        <v>5.5</v>
      </c>
    </row>
    <row r="176" spans="1:3" x14ac:dyDescent="0.3">
      <c r="A176" t="s">
        <v>1136</v>
      </c>
      <c r="B176" t="s">
        <v>1135</v>
      </c>
      <c r="C176">
        <v>5.9</v>
      </c>
    </row>
    <row r="177" spans="1:3" x14ac:dyDescent="0.3">
      <c r="A177" t="s">
        <v>1141</v>
      </c>
      <c r="B177" t="s">
        <v>100</v>
      </c>
      <c r="C177">
        <v>6.8</v>
      </c>
    </row>
    <row r="178" spans="1:3" x14ac:dyDescent="0.3">
      <c r="A178" t="s">
        <v>24056</v>
      </c>
      <c r="B178" t="s">
        <v>1145</v>
      </c>
      <c r="C178">
        <v>7.5</v>
      </c>
    </row>
    <row r="179" spans="1:3" x14ac:dyDescent="0.3">
      <c r="A179" t="s">
        <v>1153</v>
      </c>
      <c r="B179" t="s">
        <v>227</v>
      </c>
      <c r="C179">
        <v>6.8</v>
      </c>
    </row>
    <row r="180" spans="1:3" x14ac:dyDescent="0.3">
      <c r="A180" t="s">
        <v>1159</v>
      </c>
      <c r="B180" t="s">
        <v>1158</v>
      </c>
      <c r="C180">
        <v>8.1</v>
      </c>
    </row>
    <row r="181" spans="1:3" x14ac:dyDescent="0.3">
      <c r="A181" t="s">
        <v>1165</v>
      </c>
      <c r="B181" t="s">
        <v>334</v>
      </c>
      <c r="C181">
        <v>6.5</v>
      </c>
    </row>
    <row r="182" spans="1:3" x14ac:dyDescent="0.3">
      <c r="A182" t="s">
        <v>1170</v>
      </c>
      <c r="B182" t="s">
        <v>1169</v>
      </c>
      <c r="C182">
        <v>7.2</v>
      </c>
    </row>
    <row r="183" spans="1:3" x14ac:dyDescent="0.3">
      <c r="A183" t="s">
        <v>1175</v>
      </c>
      <c r="B183" t="s">
        <v>498</v>
      </c>
      <c r="C183">
        <v>6.7</v>
      </c>
    </row>
    <row r="184" spans="1:3" x14ac:dyDescent="0.3">
      <c r="A184" t="s">
        <v>1182</v>
      </c>
      <c r="B184" t="s">
        <v>1180</v>
      </c>
      <c r="C184">
        <v>8.1</v>
      </c>
    </row>
    <row r="185" spans="1:3" x14ac:dyDescent="0.3">
      <c r="A185" t="s">
        <v>1186</v>
      </c>
      <c r="B185" t="s">
        <v>829</v>
      </c>
      <c r="C185">
        <v>7.6</v>
      </c>
    </row>
    <row r="186" spans="1:3" x14ac:dyDescent="0.3">
      <c r="A186" t="s">
        <v>1190</v>
      </c>
      <c r="B186" t="s">
        <v>536</v>
      </c>
      <c r="C186">
        <v>7.4</v>
      </c>
    </row>
    <row r="187" spans="1:3" x14ac:dyDescent="0.3">
      <c r="A187" t="s">
        <v>1195</v>
      </c>
      <c r="B187" t="s">
        <v>1194</v>
      </c>
      <c r="C187">
        <v>7.6</v>
      </c>
    </row>
    <row r="188" spans="1:3" x14ac:dyDescent="0.3">
      <c r="A188" t="s">
        <v>1203</v>
      </c>
      <c r="B188" t="s">
        <v>1201</v>
      </c>
      <c r="C188">
        <v>6.7</v>
      </c>
    </row>
    <row r="189" spans="1:3" x14ac:dyDescent="0.3">
      <c r="A189" t="s">
        <v>1208</v>
      </c>
      <c r="B189" t="s">
        <v>1194</v>
      </c>
      <c r="C189">
        <v>6.5</v>
      </c>
    </row>
    <row r="190" spans="1:3" x14ac:dyDescent="0.3">
      <c r="A190" t="s">
        <v>1213</v>
      </c>
      <c r="B190" t="s">
        <v>449</v>
      </c>
      <c r="C190">
        <v>6.6</v>
      </c>
    </row>
    <row r="191" spans="1:3" x14ac:dyDescent="0.3">
      <c r="A191" t="s">
        <v>1218</v>
      </c>
      <c r="B191" t="s">
        <v>1060</v>
      </c>
      <c r="C191">
        <v>6.7</v>
      </c>
    </row>
    <row r="192" spans="1:3" x14ac:dyDescent="0.3">
      <c r="A192" t="s">
        <v>1224</v>
      </c>
      <c r="B192" t="s">
        <v>1223</v>
      </c>
      <c r="C192">
        <v>6.4</v>
      </c>
    </row>
    <row r="193" spans="1:3" x14ac:dyDescent="0.3">
      <c r="A193" t="s">
        <v>1230</v>
      </c>
      <c r="B193" t="s">
        <v>1048</v>
      </c>
      <c r="C193">
        <v>5.8</v>
      </c>
    </row>
    <row r="194" spans="1:3" x14ac:dyDescent="0.3">
      <c r="A194" t="s">
        <v>1237</v>
      </c>
      <c r="B194" t="s">
        <v>1235</v>
      </c>
      <c r="C194">
        <v>7.4</v>
      </c>
    </row>
    <row r="195" spans="1:3" x14ac:dyDescent="0.3">
      <c r="A195" t="s">
        <v>1242</v>
      </c>
      <c r="B195" t="s">
        <v>132</v>
      </c>
      <c r="C195">
        <v>7.8</v>
      </c>
    </row>
    <row r="196" spans="1:3" x14ac:dyDescent="0.3">
      <c r="A196" t="s">
        <v>1246</v>
      </c>
      <c r="B196" t="s">
        <v>1245</v>
      </c>
      <c r="C196">
        <v>6.6</v>
      </c>
    </row>
    <row r="197" spans="1:3" x14ac:dyDescent="0.3">
      <c r="A197" t="s">
        <v>1250</v>
      </c>
      <c r="B197" t="s">
        <v>100</v>
      </c>
      <c r="C197">
        <v>4.9000000000000004</v>
      </c>
    </row>
    <row r="198" spans="1:3" x14ac:dyDescent="0.3">
      <c r="A198" t="s">
        <v>1257</v>
      </c>
      <c r="B198" t="s">
        <v>1255</v>
      </c>
      <c r="C198">
        <v>6.5</v>
      </c>
    </row>
    <row r="199" spans="1:3" x14ac:dyDescent="0.3">
      <c r="A199" t="s">
        <v>1264</v>
      </c>
      <c r="B199" t="s">
        <v>1263</v>
      </c>
      <c r="C199">
        <v>7.5</v>
      </c>
    </row>
    <row r="200" spans="1:3" x14ac:dyDescent="0.3">
      <c r="A200" t="s">
        <v>1267</v>
      </c>
      <c r="B200" t="s">
        <v>813</v>
      </c>
      <c r="C200">
        <v>6.2</v>
      </c>
    </row>
    <row r="201" spans="1:3" x14ac:dyDescent="0.3">
      <c r="A201" t="s">
        <v>1272</v>
      </c>
      <c r="B201" t="s">
        <v>1271</v>
      </c>
      <c r="C201">
        <v>7.3</v>
      </c>
    </row>
    <row r="202" spans="1:3" x14ac:dyDescent="0.3">
      <c r="A202" t="s">
        <v>1277</v>
      </c>
      <c r="B202" t="s">
        <v>227</v>
      </c>
      <c r="C202">
        <v>7.5</v>
      </c>
    </row>
    <row r="203" spans="1:3" x14ac:dyDescent="0.3">
      <c r="A203" t="s">
        <v>1283</v>
      </c>
      <c r="B203" t="s">
        <v>1282</v>
      </c>
      <c r="C203">
        <v>5.6</v>
      </c>
    </row>
    <row r="204" spans="1:3" x14ac:dyDescent="0.3">
      <c r="A204" t="s">
        <v>1287</v>
      </c>
      <c r="B204" t="s">
        <v>72</v>
      </c>
      <c r="C204">
        <v>8.1</v>
      </c>
    </row>
    <row r="205" spans="1:3" x14ac:dyDescent="0.3">
      <c r="A205" t="s">
        <v>1290</v>
      </c>
      <c r="B205" t="s">
        <v>6</v>
      </c>
      <c r="C205">
        <v>6.4</v>
      </c>
    </row>
    <row r="206" spans="1:3" x14ac:dyDescent="0.3">
      <c r="A206" t="s">
        <v>1293</v>
      </c>
      <c r="B206" t="s">
        <v>1194</v>
      </c>
      <c r="C206">
        <v>6.7</v>
      </c>
    </row>
    <row r="207" spans="1:3" x14ac:dyDescent="0.3">
      <c r="A207" t="s">
        <v>1297</v>
      </c>
      <c r="B207" t="s">
        <v>878</v>
      </c>
      <c r="C207">
        <v>6.6</v>
      </c>
    </row>
    <row r="208" spans="1:3" x14ac:dyDescent="0.3">
      <c r="A208" t="s">
        <v>1305</v>
      </c>
      <c r="B208" t="s">
        <v>1303</v>
      </c>
      <c r="C208">
        <v>6.4</v>
      </c>
    </row>
    <row r="209" spans="1:3" x14ac:dyDescent="0.3">
      <c r="A209" t="s">
        <v>1310</v>
      </c>
      <c r="B209" t="s">
        <v>289</v>
      </c>
      <c r="C209">
        <v>7.5</v>
      </c>
    </row>
    <row r="210" spans="1:3" x14ac:dyDescent="0.3">
      <c r="A210" t="s">
        <v>1314</v>
      </c>
      <c r="B210" t="s">
        <v>361</v>
      </c>
      <c r="C210">
        <v>7.3</v>
      </c>
    </row>
    <row r="211" spans="1:3" x14ac:dyDescent="0.3">
      <c r="A211" t="s">
        <v>1319</v>
      </c>
      <c r="B211" t="s">
        <v>1318</v>
      </c>
      <c r="C211">
        <v>7.5</v>
      </c>
    </row>
    <row r="212" spans="1:3" x14ac:dyDescent="0.3">
      <c r="A212" t="s">
        <v>1323</v>
      </c>
      <c r="B212" t="s">
        <v>72</v>
      </c>
      <c r="C212">
        <v>5.8</v>
      </c>
    </row>
    <row r="213" spans="1:3" x14ac:dyDescent="0.3">
      <c r="A213" t="s">
        <v>1330</v>
      </c>
      <c r="B213" t="s">
        <v>674</v>
      </c>
      <c r="C213">
        <v>7.5</v>
      </c>
    </row>
    <row r="214" spans="1:3" x14ac:dyDescent="0.3">
      <c r="A214" t="s">
        <v>1337</v>
      </c>
      <c r="B214" t="s">
        <v>1336</v>
      </c>
      <c r="C214">
        <v>6.6</v>
      </c>
    </row>
    <row r="215" spans="1:3" x14ac:dyDescent="0.3">
      <c r="A215" t="s">
        <v>1343</v>
      </c>
      <c r="B215" t="s">
        <v>80</v>
      </c>
      <c r="C215">
        <v>6.7</v>
      </c>
    </row>
    <row r="216" spans="1:3" x14ac:dyDescent="0.3">
      <c r="A216" t="s">
        <v>1349</v>
      </c>
      <c r="B216" t="s">
        <v>4</v>
      </c>
      <c r="C216">
        <v>3.7</v>
      </c>
    </row>
    <row r="217" spans="1:3" x14ac:dyDescent="0.3">
      <c r="A217" t="s">
        <v>1355</v>
      </c>
      <c r="B217" t="s">
        <v>542</v>
      </c>
      <c r="C217">
        <v>6</v>
      </c>
    </row>
    <row r="218" spans="1:3" x14ac:dyDescent="0.3">
      <c r="A218" t="s">
        <v>1359</v>
      </c>
      <c r="B218" t="s">
        <v>254</v>
      </c>
      <c r="C218">
        <v>6.4</v>
      </c>
    </row>
    <row r="219" spans="1:3" x14ac:dyDescent="0.3">
      <c r="A219" t="s">
        <v>1364</v>
      </c>
      <c r="B219" t="s">
        <v>80</v>
      </c>
      <c r="C219">
        <v>6.1</v>
      </c>
    </row>
    <row r="220" spans="1:3" x14ac:dyDescent="0.3">
      <c r="A220" t="s">
        <v>1369</v>
      </c>
      <c r="B220" t="s">
        <v>739</v>
      </c>
      <c r="C220">
        <v>6.4</v>
      </c>
    </row>
    <row r="221" spans="1:3" x14ac:dyDescent="0.3">
      <c r="A221" t="s">
        <v>1375</v>
      </c>
      <c r="B221" t="s">
        <v>254</v>
      </c>
      <c r="C221">
        <v>5.6</v>
      </c>
    </row>
    <row r="222" spans="1:3" x14ac:dyDescent="0.3">
      <c r="A222" t="s">
        <v>1380</v>
      </c>
      <c r="B222" t="s">
        <v>1378</v>
      </c>
      <c r="C222">
        <v>8</v>
      </c>
    </row>
    <row r="223" spans="1:3" x14ac:dyDescent="0.3">
      <c r="A223" t="s">
        <v>1387</v>
      </c>
      <c r="B223" t="s">
        <v>1386</v>
      </c>
      <c r="C223">
        <v>5.2</v>
      </c>
    </row>
    <row r="224" spans="1:3" x14ac:dyDescent="0.3">
      <c r="A224" t="s">
        <v>1392</v>
      </c>
      <c r="B224" t="s">
        <v>89</v>
      </c>
      <c r="C224">
        <v>7.1</v>
      </c>
    </row>
    <row r="225" spans="1:3" x14ac:dyDescent="0.3">
      <c r="A225" t="s">
        <v>1398</v>
      </c>
      <c r="B225" t="s">
        <v>1396</v>
      </c>
      <c r="C225">
        <v>4.8</v>
      </c>
    </row>
    <row r="226" spans="1:3" x14ac:dyDescent="0.3">
      <c r="A226" t="s">
        <v>1403</v>
      </c>
      <c r="B226" t="s">
        <v>1402</v>
      </c>
      <c r="C226">
        <v>7</v>
      </c>
    </row>
    <row r="227" spans="1:3" x14ac:dyDescent="0.3">
      <c r="A227" t="s">
        <v>1407</v>
      </c>
      <c r="B227" t="s">
        <v>298</v>
      </c>
      <c r="C227">
        <v>5.4</v>
      </c>
    </row>
    <row r="228" spans="1:3" x14ac:dyDescent="0.3">
      <c r="A228" t="s">
        <v>1413</v>
      </c>
      <c r="B228" t="s">
        <v>1412</v>
      </c>
      <c r="C228">
        <v>6.6</v>
      </c>
    </row>
    <row r="229" spans="1:3" x14ac:dyDescent="0.3">
      <c r="A229" t="s">
        <v>1417</v>
      </c>
      <c r="B229" t="s">
        <v>254</v>
      </c>
      <c r="C229">
        <v>6.7</v>
      </c>
    </row>
    <row r="230" spans="1:3" x14ac:dyDescent="0.3">
      <c r="A230" t="s">
        <v>1424</v>
      </c>
      <c r="B230" t="s">
        <v>1423</v>
      </c>
      <c r="C230">
        <v>6.2</v>
      </c>
    </row>
    <row r="231" spans="1:3" x14ac:dyDescent="0.3">
      <c r="A231" t="s">
        <v>1431</v>
      </c>
      <c r="B231" t="s">
        <v>1429</v>
      </c>
      <c r="C231">
        <v>6.1</v>
      </c>
    </row>
    <row r="232" spans="1:3" x14ac:dyDescent="0.3">
      <c r="A232" t="s">
        <v>1439</v>
      </c>
      <c r="B232" t="s">
        <v>1437</v>
      </c>
      <c r="C232">
        <v>5.3</v>
      </c>
    </row>
    <row r="233" spans="1:3" x14ac:dyDescent="0.3">
      <c r="A233" t="s">
        <v>1446</v>
      </c>
      <c r="B233" t="s">
        <v>1445</v>
      </c>
      <c r="C233">
        <v>6.3</v>
      </c>
    </row>
    <row r="234" spans="1:3" x14ac:dyDescent="0.3">
      <c r="A234" t="s">
        <v>1450</v>
      </c>
      <c r="B234" t="s">
        <v>1449</v>
      </c>
      <c r="C234">
        <v>7</v>
      </c>
    </row>
    <row r="235" spans="1:3" x14ac:dyDescent="0.3">
      <c r="A235" t="s">
        <v>1455</v>
      </c>
      <c r="B235" t="s">
        <v>61</v>
      </c>
      <c r="C235">
        <v>7.6</v>
      </c>
    </row>
    <row r="236" spans="1:3" x14ac:dyDescent="0.3">
      <c r="A236" t="s">
        <v>1459</v>
      </c>
      <c r="B236" t="s">
        <v>61</v>
      </c>
      <c r="C236">
        <v>6.7</v>
      </c>
    </row>
    <row r="237" spans="1:3" x14ac:dyDescent="0.3">
      <c r="A237" t="s">
        <v>1462</v>
      </c>
      <c r="B237" t="s">
        <v>298</v>
      </c>
      <c r="C237">
        <v>8.1</v>
      </c>
    </row>
    <row r="238" spans="1:3" x14ac:dyDescent="0.3">
      <c r="A238" t="s">
        <v>1467</v>
      </c>
      <c r="B238" t="s">
        <v>254</v>
      </c>
      <c r="C238">
        <v>6.7</v>
      </c>
    </row>
    <row r="239" spans="1:3" x14ac:dyDescent="0.3">
      <c r="A239" t="s">
        <v>1471</v>
      </c>
      <c r="B239" t="s">
        <v>61</v>
      </c>
      <c r="C239">
        <v>6.5</v>
      </c>
    </row>
    <row r="240" spans="1:3" x14ac:dyDescent="0.3">
      <c r="A240" t="s">
        <v>1476</v>
      </c>
      <c r="B240" t="s">
        <v>298</v>
      </c>
      <c r="C240">
        <v>7.3</v>
      </c>
    </row>
    <row r="241" spans="1:3" x14ac:dyDescent="0.3">
      <c r="A241" t="s">
        <v>1482</v>
      </c>
      <c r="B241" t="s">
        <v>813</v>
      </c>
      <c r="C241">
        <v>5.0999999999999996</v>
      </c>
    </row>
    <row r="242" spans="1:3" x14ac:dyDescent="0.3">
      <c r="A242" t="s">
        <v>1490</v>
      </c>
      <c r="B242" t="s">
        <v>1489</v>
      </c>
      <c r="C242">
        <v>6</v>
      </c>
    </row>
    <row r="243" spans="1:3" x14ac:dyDescent="0.3">
      <c r="A243" t="s">
        <v>1495</v>
      </c>
      <c r="B243" t="s">
        <v>585</v>
      </c>
      <c r="C243">
        <v>6.1</v>
      </c>
    </row>
    <row r="244" spans="1:3" x14ac:dyDescent="0.3">
      <c r="A244" t="s">
        <v>1500</v>
      </c>
      <c r="B244" t="s">
        <v>536</v>
      </c>
      <c r="C244">
        <v>5.9</v>
      </c>
    </row>
    <row r="245" spans="1:3" x14ac:dyDescent="0.3">
      <c r="A245" t="s">
        <v>1507</v>
      </c>
      <c r="B245" t="s">
        <v>1505</v>
      </c>
      <c r="C245">
        <v>7.8</v>
      </c>
    </row>
    <row r="246" spans="1:3" x14ac:dyDescent="0.3">
      <c r="A246" t="s">
        <v>1514</v>
      </c>
      <c r="B246" t="s">
        <v>80</v>
      </c>
      <c r="C246">
        <v>5.8</v>
      </c>
    </row>
    <row r="247" spans="1:3" x14ac:dyDescent="0.3">
      <c r="A247" t="s">
        <v>1519</v>
      </c>
      <c r="B247" t="s">
        <v>536</v>
      </c>
      <c r="C247">
        <v>6.3</v>
      </c>
    </row>
    <row r="248" spans="1:3" x14ac:dyDescent="0.3">
      <c r="A248" t="s">
        <v>1525</v>
      </c>
      <c r="B248" t="s">
        <v>100</v>
      </c>
      <c r="C248">
        <v>4.3</v>
      </c>
    </row>
    <row r="249" spans="1:3" x14ac:dyDescent="0.3">
      <c r="A249" t="s">
        <v>1530</v>
      </c>
      <c r="B249" t="s">
        <v>1529</v>
      </c>
      <c r="C249">
        <v>6.4</v>
      </c>
    </row>
    <row r="250" spans="1:3" x14ac:dyDescent="0.3">
      <c r="A250" t="s">
        <v>1534</v>
      </c>
      <c r="B250" t="s">
        <v>739</v>
      </c>
      <c r="C250">
        <v>6.1</v>
      </c>
    </row>
    <row r="251" spans="1:3" x14ac:dyDescent="0.3">
      <c r="A251" t="s">
        <v>1540</v>
      </c>
      <c r="B251" t="s">
        <v>80</v>
      </c>
      <c r="C251">
        <v>6.5</v>
      </c>
    </row>
    <row r="252" spans="1:3" x14ac:dyDescent="0.3">
      <c r="A252" t="s">
        <v>1545</v>
      </c>
      <c r="B252" t="s">
        <v>1042</v>
      </c>
      <c r="C252">
        <v>7.1</v>
      </c>
    </row>
    <row r="253" spans="1:3" x14ac:dyDescent="0.3">
      <c r="A253" t="s">
        <v>1551</v>
      </c>
      <c r="B253" t="s">
        <v>1550</v>
      </c>
      <c r="C253">
        <v>6.4</v>
      </c>
    </row>
    <row r="254" spans="1:3" x14ac:dyDescent="0.3">
      <c r="A254" t="s">
        <v>1556</v>
      </c>
      <c r="B254" t="s">
        <v>1555</v>
      </c>
      <c r="C254">
        <v>6.5</v>
      </c>
    </row>
    <row r="255" spans="1:3" x14ac:dyDescent="0.3">
      <c r="A255" t="s">
        <v>1561</v>
      </c>
      <c r="B255" t="s">
        <v>1194</v>
      </c>
      <c r="C255">
        <v>6.3</v>
      </c>
    </row>
    <row r="256" spans="1:3" x14ac:dyDescent="0.3">
      <c r="A256" t="s">
        <v>1567</v>
      </c>
      <c r="B256" t="s">
        <v>1566</v>
      </c>
      <c r="C256">
        <v>7.5</v>
      </c>
    </row>
    <row r="257" spans="1:3" x14ac:dyDescent="0.3">
      <c r="A257" t="s">
        <v>1573</v>
      </c>
      <c r="B257" t="s">
        <v>813</v>
      </c>
      <c r="C257">
        <v>4.9000000000000004</v>
      </c>
    </row>
    <row r="258" spans="1:3" x14ac:dyDescent="0.3">
      <c r="A258" t="s">
        <v>1579</v>
      </c>
      <c r="B258" t="s">
        <v>1578</v>
      </c>
      <c r="C258">
        <v>5.8</v>
      </c>
    </row>
    <row r="259" spans="1:3" x14ac:dyDescent="0.3">
      <c r="A259" t="s">
        <v>24057</v>
      </c>
      <c r="B259" t="s">
        <v>1584</v>
      </c>
      <c r="C259">
        <v>7.6</v>
      </c>
    </row>
    <row r="260" spans="1:3" x14ac:dyDescent="0.3">
      <c r="A260" t="s">
        <v>1593</v>
      </c>
      <c r="B260" t="s">
        <v>1592</v>
      </c>
      <c r="C260">
        <v>6.2</v>
      </c>
    </row>
    <row r="261" spans="1:3" x14ac:dyDescent="0.3">
      <c r="A261" t="s">
        <v>1599</v>
      </c>
      <c r="B261" t="s">
        <v>298</v>
      </c>
      <c r="C261">
        <v>5.5</v>
      </c>
    </row>
    <row r="262" spans="1:3" x14ac:dyDescent="0.3">
      <c r="A262" t="s">
        <v>1606</v>
      </c>
      <c r="B262" t="s">
        <v>1605</v>
      </c>
      <c r="C262">
        <v>5.4</v>
      </c>
    </row>
    <row r="263" spans="1:3" x14ac:dyDescent="0.3">
      <c r="A263" t="s">
        <v>1611</v>
      </c>
      <c r="B263" t="s">
        <v>1610</v>
      </c>
      <c r="C263">
        <v>5.8</v>
      </c>
    </row>
    <row r="264" spans="1:3" x14ac:dyDescent="0.3">
      <c r="A264" t="s">
        <v>1616</v>
      </c>
      <c r="B264" t="s">
        <v>1615</v>
      </c>
      <c r="C264">
        <v>7.1</v>
      </c>
    </row>
    <row r="265" spans="1:3" x14ac:dyDescent="0.3">
      <c r="A265" t="s">
        <v>1622</v>
      </c>
      <c r="B265" t="s">
        <v>298</v>
      </c>
      <c r="C265">
        <v>5.4</v>
      </c>
    </row>
    <row r="266" spans="1:3" x14ac:dyDescent="0.3">
      <c r="A266" t="s">
        <v>1629</v>
      </c>
      <c r="B266" t="s">
        <v>1627</v>
      </c>
      <c r="C266">
        <v>3.7</v>
      </c>
    </row>
    <row r="267" spans="1:3" x14ac:dyDescent="0.3">
      <c r="A267" t="s">
        <v>1634</v>
      </c>
      <c r="B267" t="s">
        <v>674</v>
      </c>
      <c r="C267">
        <v>6.7</v>
      </c>
    </row>
    <row r="268" spans="1:3" x14ac:dyDescent="0.3">
      <c r="A268" t="s">
        <v>1640</v>
      </c>
      <c r="B268" t="s">
        <v>80</v>
      </c>
      <c r="C268">
        <v>7.2</v>
      </c>
    </row>
    <row r="269" spans="1:3" x14ac:dyDescent="0.3">
      <c r="A269" t="s">
        <v>1644</v>
      </c>
      <c r="B269" t="s">
        <v>585</v>
      </c>
      <c r="C269">
        <v>8.8000000000000007</v>
      </c>
    </row>
    <row r="270" spans="1:3" x14ac:dyDescent="0.3">
      <c r="A270" t="s">
        <v>1650</v>
      </c>
      <c r="B270" t="s">
        <v>1649</v>
      </c>
      <c r="C270">
        <v>5.8</v>
      </c>
    </row>
    <row r="271" spans="1:3" x14ac:dyDescent="0.3">
      <c r="A271" t="s">
        <v>1656</v>
      </c>
      <c r="B271" t="s">
        <v>1655</v>
      </c>
      <c r="C271">
        <v>6.8</v>
      </c>
    </row>
    <row r="272" spans="1:3" x14ac:dyDescent="0.3">
      <c r="A272" t="s">
        <v>1661</v>
      </c>
      <c r="B272" t="s">
        <v>813</v>
      </c>
      <c r="C272">
        <v>3.8</v>
      </c>
    </row>
    <row r="273" spans="1:3" x14ac:dyDescent="0.3">
      <c r="A273" t="s">
        <v>1666</v>
      </c>
      <c r="B273" t="s">
        <v>1665</v>
      </c>
      <c r="C273">
        <v>7.1</v>
      </c>
    </row>
    <row r="274" spans="1:3" x14ac:dyDescent="0.3">
      <c r="A274" t="s">
        <v>1670</v>
      </c>
      <c r="B274" t="s">
        <v>1123</v>
      </c>
      <c r="C274">
        <v>7.2</v>
      </c>
    </row>
    <row r="275" spans="1:3" x14ac:dyDescent="0.3">
      <c r="A275" t="s">
        <v>1675</v>
      </c>
      <c r="B275" t="s">
        <v>813</v>
      </c>
      <c r="C275">
        <v>5.9</v>
      </c>
    </row>
    <row r="276" spans="1:3" x14ac:dyDescent="0.3">
      <c r="A276" t="s">
        <v>1682</v>
      </c>
      <c r="B276" t="s">
        <v>1681</v>
      </c>
      <c r="C276">
        <v>7.1</v>
      </c>
    </row>
    <row r="277" spans="1:3" x14ac:dyDescent="0.3">
      <c r="A277" t="s">
        <v>1687</v>
      </c>
      <c r="B277" t="s">
        <v>686</v>
      </c>
      <c r="C277">
        <v>8.1</v>
      </c>
    </row>
    <row r="278" spans="1:3" x14ac:dyDescent="0.3">
      <c r="A278" t="s">
        <v>24058</v>
      </c>
      <c r="B278" t="s">
        <v>10</v>
      </c>
      <c r="C278">
        <v>7.2</v>
      </c>
    </row>
    <row r="279" spans="1:3" x14ac:dyDescent="0.3">
      <c r="A279" t="s">
        <v>1695</v>
      </c>
      <c r="B279" t="s">
        <v>1694</v>
      </c>
      <c r="C279">
        <v>6.9</v>
      </c>
    </row>
    <row r="280" spans="1:3" x14ac:dyDescent="0.3">
      <c r="A280" t="s">
        <v>1702</v>
      </c>
      <c r="B280" t="s">
        <v>1700</v>
      </c>
      <c r="C280">
        <v>4.4000000000000004</v>
      </c>
    </row>
    <row r="281" spans="1:3" x14ac:dyDescent="0.3">
      <c r="A281" t="s">
        <v>1707</v>
      </c>
      <c r="B281" t="s">
        <v>361</v>
      </c>
      <c r="C281">
        <v>6.5</v>
      </c>
    </row>
    <row r="282" spans="1:3" x14ac:dyDescent="0.3">
      <c r="A282" t="s">
        <v>1713</v>
      </c>
      <c r="B282" t="s">
        <v>1712</v>
      </c>
      <c r="C282">
        <v>8.5</v>
      </c>
    </row>
    <row r="283" spans="1:3" x14ac:dyDescent="0.3">
      <c r="A283" t="s">
        <v>1718</v>
      </c>
      <c r="B283" t="s">
        <v>1665</v>
      </c>
      <c r="C283">
        <v>7.7</v>
      </c>
    </row>
    <row r="284" spans="1:3" x14ac:dyDescent="0.3">
      <c r="A284" t="s">
        <v>1722</v>
      </c>
      <c r="B284" t="s">
        <v>132</v>
      </c>
      <c r="C284">
        <v>7.4</v>
      </c>
    </row>
    <row r="285" spans="1:3" x14ac:dyDescent="0.3">
      <c r="A285" t="s">
        <v>1726</v>
      </c>
      <c r="B285" t="s">
        <v>80</v>
      </c>
      <c r="C285">
        <v>8</v>
      </c>
    </row>
    <row r="286" spans="1:3" x14ac:dyDescent="0.3">
      <c r="A286" t="s">
        <v>1731</v>
      </c>
      <c r="B286" t="s">
        <v>254</v>
      </c>
      <c r="C286">
        <v>5.7</v>
      </c>
    </row>
    <row r="287" spans="1:3" x14ac:dyDescent="0.3">
      <c r="A287" t="s">
        <v>1736</v>
      </c>
      <c r="B287" t="s">
        <v>674</v>
      </c>
      <c r="C287">
        <v>8.5</v>
      </c>
    </row>
    <row r="288" spans="1:3" x14ac:dyDescent="0.3">
      <c r="A288" t="s">
        <v>1741</v>
      </c>
      <c r="B288" t="s">
        <v>1740</v>
      </c>
      <c r="C288">
        <v>7</v>
      </c>
    </row>
    <row r="289" spans="1:3" x14ac:dyDescent="0.3">
      <c r="A289" t="s">
        <v>1747</v>
      </c>
      <c r="B289" t="s">
        <v>1745</v>
      </c>
      <c r="C289">
        <v>7.8</v>
      </c>
    </row>
    <row r="290" spans="1:3" x14ac:dyDescent="0.3">
      <c r="A290" t="s">
        <v>1754</v>
      </c>
      <c r="B290" t="s">
        <v>1752</v>
      </c>
      <c r="C290">
        <v>7.2</v>
      </c>
    </row>
    <row r="291" spans="1:3" x14ac:dyDescent="0.3">
      <c r="A291" t="s">
        <v>1759</v>
      </c>
      <c r="B291" t="s">
        <v>361</v>
      </c>
      <c r="C291">
        <v>6.4</v>
      </c>
    </row>
    <row r="292" spans="1:3" x14ac:dyDescent="0.3">
      <c r="A292" t="s">
        <v>1766</v>
      </c>
      <c r="B292" t="s">
        <v>1700</v>
      </c>
      <c r="C292">
        <v>5.5</v>
      </c>
    </row>
    <row r="293" spans="1:3" x14ac:dyDescent="0.3">
      <c r="A293" t="s">
        <v>1772</v>
      </c>
      <c r="B293" t="s">
        <v>1771</v>
      </c>
      <c r="C293">
        <v>6.7</v>
      </c>
    </row>
    <row r="294" spans="1:3" x14ac:dyDescent="0.3">
      <c r="A294" t="s">
        <v>1779</v>
      </c>
      <c r="B294" t="s">
        <v>1777</v>
      </c>
      <c r="C294">
        <v>6.1</v>
      </c>
    </row>
    <row r="295" spans="1:3" x14ac:dyDescent="0.3">
      <c r="A295" t="s">
        <v>1785</v>
      </c>
      <c r="B295" t="s">
        <v>1784</v>
      </c>
      <c r="C295">
        <v>8.5</v>
      </c>
    </row>
    <row r="296" spans="1:3" x14ac:dyDescent="0.3">
      <c r="A296" t="s">
        <v>1791</v>
      </c>
      <c r="B296" t="s">
        <v>1790</v>
      </c>
      <c r="C296">
        <v>6.9</v>
      </c>
    </row>
    <row r="297" spans="1:3" x14ac:dyDescent="0.3">
      <c r="A297" t="s">
        <v>1798</v>
      </c>
      <c r="B297" t="s">
        <v>298</v>
      </c>
      <c r="C297">
        <v>7.3</v>
      </c>
    </row>
    <row r="298" spans="1:3" x14ac:dyDescent="0.3">
      <c r="A298" t="s">
        <v>1804</v>
      </c>
      <c r="B298" t="s">
        <v>80</v>
      </c>
      <c r="C298">
        <v>6.7</v>
      </c>
    </row>
    <row r="299" spans="1:3" x14ac:dyDescent="0.3">
      <c r="A299" t="s">
        <v>1809</v>
      </c>
      <c r="B299" t="s">
        <v>1808</v>
      </c>
      <c r="C299">
        <v>6.9</v>
      </c>
    </row>
    <row r="300" spans="1:3" x14ac:dyDescent="0.3">
      <c r="A300" t="s">
        <v>1815</v>
      </c>
      <c r="B300" t="s">
        <v>175</v>
      </c>
      <c r="C300">
        <v>5.0999999999999996</v>
      </c>
    </row>
    <row r="301" spans="1:3" x14ac:dyDescent="0.3">
      <c r="A301" t="s">
        <v>1822</v>
      </c>
      <c r="B301" t="s">
        <v>575</v>
      </c>
      <c r="C301">
        <v>6.8</v>
      </c>
    </row>
    <row r="302" spans="1:3" x14ac:dyDescent="0.3">
      <c r="A302" t="s">
        <v>1828</v>
      </c>
      <c r="B302" t="s">
        <v>655</v>
      </c>
      <c r="C302">
        <v>6.7</v>
      </c>
    </row>
    <row r="303" spans="1:3" x14ac:dyDescent="0.3">
      <c r="A303" t="s">
        <v>1834</v>
      </c>
      <c r="B303" t="s">
        <v>1833</v>
      </c>
      <c r="C303">
        <v>6</v>
      </c>
    </row>
    <row r="304" spans="1:3" x14ac:dyDescent="0.3">
      <c r="A304" t="s">
        <v>1841</v>
      </c>
      <c r="B304" t="s">
        <v>1840</v>
      </c>
      <c r="C304">
        <v>5.7</v>
      </c>
    </row>
    <row r="305" spans="1:3" x14ac:dyDescent="0.3">
      <c r="A305" t="s">
        <v>1846</v>
      </c>
      <c r="B305" t="s">
        <v>1845</v>
      </c>
      <c r="C305">
        <v>8</v>
      </c>
    </row>
    <row r="306" spans="1:3" x14ac:dyDescent="0.3">
      <c r="A306" t="s">
        <v>1851</v>
      </c>
      <c r="B306" t="s">
        <v>1850</v>
      </c>
      <c r="C306">
        <v>8.1999999999999993</v>
      </c>
    </row>
    <row r="307" spans="1:3" x14ac:dyDescent="0.3">
      <c r="A307" t="s">
        <v>1855</v>
      </c>
      <c r="B307" t="s">
        <v>72</v>
      </c>
      <c r="C307">
        <v>5.4</v>
      </c>
    </row>
    <row r="308" spans="1:3" x14ac:dyDescent="0.3">
      <c r="A308" t="s">
        <v>1862</v>
      </c>
      <c r="B308" t="s">
        <v>1860</v>
      </c>
      <c r="C308">
        <v>7.2</v>
      </c>
    </row>
    <row r="309" spans="1:3" x14ac:dyDescent="0.3">
      <c r="A309" t="s">
        <v>1869</v>
      </c>
      <c r="B309" t="s">
        <v>1868</v>
      </c>
      <c r="C309">
        <v>7.5</v>
      </c>
    </row>
    <row r="310" spans="1:3" x14ac:dyDescent="0.3">
      <c r="A310" t="s">
        <v>1873</v>
      </c>
      <c r="B310" t="s">
        <v>1872</v>
      </c>
      <c r="C310">
        <v>7</v>
      </c>
    </row>
    <row r="311" spans="1:3" x14ac:dyDescent="0.3">
      <c r="A311" t="s">
        <v>1880</v>
      </c>
      <c r="B311" t="s">
        <v>1879</v>
      </c>
      <c r="C311">
        <v>3.3</v>
      </c>
    </row>
    <row r="312" spans="1:3" x14ac:dyDescent="0.3">
      <c r="A312" t="s">
        <v>1884</v>
      </c>
      <c r="B312" t="s">
        <v>154</v>
      </c>
      <c r="C312">
        <v>6</v>
      </c>
    </row>
    <row r="313" spans="1:3" x14ac:dyDescent="0.3">
      <c r="A313" t="s">
        <v>1888</v>
      </c>
      <c r="B313" t="s">
        <v>443</v>
      </c>
      <c r="C313">
        <v>7.1</v>
      </c>
    </row>
    <row r="314" spans="1:3" x14ac:dyDescent="0.3">
      <c r="A314" t="s">
        <v>1895</v>
      </c>
      <c r="B314" t="s">
        <v>1894</v>
      </c>
      <c r="C314">
        <v>5.4</v>
      </c>
    </row>
    <row r="315" spans="1:3" x14ac:dyDescent="0.3">
      <c r="A315" t="s">
        <v>1900</v>
      </c>
      <c r="B315" t="s">
        <v>80</v>
      </c>
      <c r="C315">
        <v>6.1</v>
      </c>
    </row>
    <row r="316" spans="1:3" x14ac:dyDescent="0.3">
      <c r="A316" t="s">
        <v>1905</v>
      </c>
      <c r="B316" t="s">
        <v>1904</v>
      </c>
      <c r="C316">
        <v>5.3</v>
      </c>
    </row>
    <row r="317" spans="1:3" x14ac:dyDescent="0.3">
      <c r="A317" t="s">
        <v>1911</v>
      </c>
      <c r="B317" t="s">
        <v>542</v>
      </c>
      <c r="C317">
        <v>2.2000000000000002</v>
      </c>
    </row>
    <row r="318" spans="1:3" x14ac:dyDescent="0.3">
      <c r="A318" t="s">
        <v>1917</v>
      </c>
      <c r="B318" t="s">
        <v>1916</v>
      </c>
      <c r="C318">
        <v>7</v>
      </c>
    </row>
    <row r="319" spans="1:3" x14ac:dyDescent="0.3">
      <c r="A319" t="s">
        <v>1924</v>
      </c>
      <c r="B319" t="s">
        <v>1923</v>
      </c>
      <c r="C319">
        <v>3.8</v>
      </c>
    </row>
    <row r="320" spans="1:3" x14ac:dyDescent="0.3">
      <c r="A320" t="s">
        <v>1930</v>
      </c>
      <c r="B320" t="s">
        <v>1929</v>
      </c>
      <c r="C320">
        <v>6.9</v>
      </c>
    </row>
    <row r="321" spans="1:3" x14ac:dyDescent="0.3">
      <c r="A321" t="s">
        <v>1937</v>
      </c>
      <c r="B321" t="s">
        <v>498</v>
      </c>
      <c r="C321">
        <v>7.2</v>
      </c>
    </row>
    <row r="322" spans="1:3" x14ac:dyDescent="0.3">
      <c r="A322" t="s">
        <v>1945</v>
      </c>
      <c r="B322" t="s">
        <v>1943</v>
      </c>
      <c r="C322">
        <v>7.3</v>
      </c>
    </row>
    <row r="323" spans="1:3" x14ac:dyDescent="0.3">
      <c r="A323" t="s">
        <v>1950</v>
      </c>
      <c r="B323" t="s">
        <v>1949</v>
      </c>
      <c r="C323">
        <v>6.3</v>
      </c>
    </row>
    <row r="324" spans="1:3" x14ac:dyDescent="0.3">
      <c r="A324" t="s">
        <v>1955</v>
      </c>
      <c r="B324" t="s">
        <v>1954</v>
      </c>
      <c r="C324">
        <v>7.5</v>
      </c>
    </row>
    <row r="325" spans="1:3" x14ac:dyDescent="0.3">
      <c r="A325" t="s">
        <v>1961</v>
      </c>
      <c r="B325" t="s">
        <v>1960</v>
      </c>
      <c r="C325">
        <v>7.6</v>
      </c>
    </row>
    <row r="326" spans="1:3" x14ac:dyDescent="0.3">
      <c r="A326" t="s">
        <v>1969</v>
      </c>
      <c r="B326" t="s">
        <v>1968</v>
      </c>
      <c r="C326">
        <v>6.8</v>
      </c>
    </row>
    <row r="327" spans="1:3" x14ac:dyDescent="0.3">
      <c r="A327" t="s">
        <v>1976</v>
      </c>
      <c r="B327" t="s">
        <v>1974</v>
      </c>
      <c r="C327">
        <v>5.2</v>
      </c>
    </row>
    <row r="328" spans="1:3" x14ac:dyDescent="0.3">
      <c r="A328" t="s">
        <v>1981</v>
      </c>
      <c r="B328" t="s">
        <v>1980</v>
      </c>
      <c r="C328">
        <v>7.7</v>
      </c>
    </row>
    <row r="329" spans="1:3" x14ac:dyDescent="0.3">
      <c r="A329" t="s">
        <v>1986</v>
      </c>
      <c r="B329" t="s">
        <v>10</v>
      </c>
      <c r="C329">
        <v>6.2</v>
      </c>
    </row>
    <row r="330" spans="1:3" x14ac:dyDescent="0.3">
      <c r="A330" t="s">
        <v>1992</v>
      </c>
      <c r="B330" t="s">
        <v>100</v>
      </c>
      <c r="C330">
        <v>7.7</v>
      </c>
    </row>
    <row r="331" spans="1:3" x14ac:dyDescent="0.3">
      <c r="A331" t="s">
        <v>1998</v>
      </c>
      <c r="B331" t="s">
        <v>1437</v>
      </c>
      <c r="C331">
        <v>4.3</v>
      </c>
    </row>
    <row r="332" spans="1:3" x14ac:dyDescent="0.3">
      <c r="A332" t="s">
        <v>2006</v>
      </c>
      <c r="B332" t="s">
        <v>2004</v>
      </c>
      <c r="C332">
        <v>6.9</v>
      </c>
    </row>
    <row r="333" spans="1:3" x14ac:dyDescent="0.3">
      <c r="A333" t="s">
        <v>2010</v>
      </c>
      <c r="B333" t="s">
        <v>498</v>
      </c>
      <c r="C333">
        <v>6.6</v>
      </c>
    </row>
    <row r="334" spans="1:3" x14ac:dyDescent="0.3">
      <c r="A334" t="s">
        <v>2016</v>
      </c>
      <c r="B334" t="s">
        <v>2015</v>
      </c>
      <c r="C334">
        <v>7</v>
      </c>
    </row>
    <row r="335" spans="1:3" x14ac:dyDescent="0.3">
      <c r="A335" t="s">
        <v>2022</v>
      </c>
      <c r="B335" t="s">
        <v>2020</v>
      </c>
      <c r="C335">
        <v>6.7</v>
      </c>
    </row>
    <row r="336" spans="1:3" x14ac:dyDescent="0.3">
      <c r="A336" t="s">
        <v>2026</v>
      </c>
      <c r="B336" t="s">
        <v>498</v>
      </c>
      <c r="C336">
        <v>8.1999999999999993</v>
      </c>
    </row>
    <row r="337" spans="1:3" x14ac:dyDescent="0.3">
      <c r="A337" t="s">
        <v>2029</v>
      </c>
      <c r="B337" t="s">
        <v>585</v>
      </c>
      <c r="C337">
        <v>8.9</v>
      </c>
    </row>
    <row r="338" spans="1:3" x14ac:dyDescent="0.3">
      <c r="A338" t="s">
        <v>2033</v>
      </c>
      <c r="B338" t="s">
        <v>585</v>
      </c>
      <c r="C338">
        <v>8.6999999999999993</v>
      </c>
    </row>
    <row r="339" spans="1:3" x14ac:dyDescent="0.3">
      <c r="A339" t="s">
        <v>2037</v>
      </c>
      <c r="B339" t="s">
        <v>72</v>
      </c>
      <c r="C339">
        <v>5.5</v>
      </c>
    </row>
    <row r="340" spans="1:3" x14ac:dyDescent="0.3">
      <c r="A340" t="s">
        <v>2041</v>
      </c>
      <c r="B340" t="s">
        <v>1949</v>
      </c>
      <c r="C340">
        <v>5.7</v>
      </c>
    </row>
    <row r="341" spans="1:3" x14ac:dyDescent="0.3">
      <c r="A341" t="s">
        <v>2047</v>
      </c>
      <c r="B341" t="s">
        <v>2046</v>
      </c>
      <c r="C341">
        <v>6.3</v>
      </c>
    </row>
    <row r="342" spans="1:3" x14ac:dyDescent="0.3">
      <c r="A342" t="s">
        <v>2052</v>
      </c>
      <c r="B342" t="s">
        <v>254</v>
      </c>
      <c r="C342">
        <v>5.9</v>
      </c>
    </row>
    <row r="343" spans="1:3" x14ac:dyDescent="0.3">
      <c r="A343" t="s">
        <v>2058</v>
      </c>
      <c r="B343" t="s">
        <v>1412</v>
      </c>
      <c r="C343">
        <v>7.6</v>
      </c>
    </row>
    <row r="344" spans="1:3" x14ac:dyDescent="0.3">
      <c r="A344" t="s">
        <v>2063</v>
      </c>
      <c r="B344" t="s">
        <v>227</v>
      </c>
      <c r="C344">
        <v>6.6</v>
      </c>
    </row>
    <row r="345" spans="1:3" x14ac:dyDescent="0.3">
      <c r="A345" t="s">
        <v>2069</v>
      </c>
      <c r="B345" t="s">
        <v>89</v>
      </c>
      <c r="C345">
        <v>5.3</v>
      </c>
    </row>
    <row r="346" spans="1:3" x14ac:dyDescent="0.3">
      <c r="A346" t="s">
        <v>2075</v>
      </c>
      <c r="B346" t="s">
        <v>2074</v>
      </c>
      <c r="C346">
        <v>6</v>
      </c>
    </row>
    <row r="347" spans="1:3" x14ac:dyDescent="0.3">
      <c r="A347" t="s">
        <v>2081</v>
      </c>
      <c r="B347" t="s">
        <v>2079</v>
      </c>
      <c r="C347">
        <v>8</v>
      </c>
    </row>
    <row r="348" spans="1:3" x14ac:dyDescent="0.3">
      <c r="A348" t="s">
        <v>2087</v>
      </c>
      <c r="B348" t="s">
        <v>1649</v>
      </c>
      <c r="C348">
        <v>5.6</v>
      </c>
    </row>
    <row r="349" spans="1:3" x14ac:dyDescent="0.3">
      <c r="A349" t="s">
        <v>2091</v>
      </c>
      <c r="B349" t="s">
        <v>227</v>
      </c>
      <c r="C349">
        <v>5.9</v>
      </c>
    </row>
    <row r="350" spans="1:3" x14ac:dyDescent="0.3">
      <c r="A350" t="s">
        <v>2095</v>
      </c>
      <c r="B350" t="s">
        <v>2094</v>
      </c>
      <c r="C350">
        <v>7.3</v>
      </c>
    </row>
    <row r="351" spans="1:3" x14ac:dyDescent="0.3">
      <c r="A351" t="s">
        <v>2099</v>
      </c>
      <c r="B351" t="s">
        <v>298</v>
      </c>
      <c r="C351">
        <v>7.9</v>
      </c>
    </row>
    <row r="352" spans="1:3" x14ac:dyDescent="0.3">
      <c r="A352" t="s">
        <v>2102</v>
      </c>
      <c r="B352" t="s">
        <v>89</v>
      </c>
      <c r="C352">
        <v>6.8</v>
      </c>
    </row>
    <row r="353" spans="1:3" x14ac:dyDescent="0.3">
      <c r="A353" t="s">
        <v>2108</v>
      </c>
      <c r="B353" t="s">
        <v>449</v>
      </c>
      <c r="C353">
        <v>6.6</v>
      </c>
    </row>
    <row r="354" spans="1:3" x14ac:dyDescent="0.3">
      <c r="A354" t="s">
        <v>2114</v>
      </c>
      <c r="B354" t="s">
        <v>2113</v>
      </c>
      <c r="C354">
        <v>6.6</v>
      </c>
    </row>
    <row r="355" spans="1:3" x14ac:dyDescent="0.3">
      <c r="A355" t="s">
        <v>2121</v>
      </c>
      <c r="B355" t="s">
        <v>2119</v>
      </c>
      <c r="C355">
        <v>7</v>
      </c>
    </row>
    <row r="356" spans="1:3" x14ac:dyDescent="0.3">
      <c r="A356" t="s">
        <v>2127</v>
      </c>
      <c r="B356" t="s">
        <v>829</v>
      </c>
      <c r="C356">
        <v>7</v>
      </c>
    </row>
    <row r="357" spans="1:3" x14ac:dyDescent="0.3">
      <c r="A357" t="s">
        <v>2134</v>
      </c>
      <c r="B357" t="s">
        <v>2133</v>
      </c>
      <c r="C357">
        <v>7.3</v>
      </c>
    </row>
    <row r="358" spans="1:3" x14ac:dyDescent="0.3">
      <c r="A358" t="s">
        <v>2140</v>
      </c>
      <c r="B358" t="s">
        <v>2139</v>
      </c>
      <c r="C358">
        <v>5.5</v>
      </c>
    </row>
    <row r="359" spans="1:3" x14ac:dyDescent="0.3">
      <c r="A359" t="s">
        <v>2145</v>
      </c>
      <c r="B359" t="s">
        <v>2144</v>
      </c>
      <c r="C359">
        <v>8.5</v>
      </c>
    </row>
    <row r="360" spans="1:3" x14ac:dyDescent="0.3">
      <c r="A360" t="s">
        <v>2151</v>
      </c>
      <c r="B360" t="s">
        <v>2150</v>
      </c>
      <c r="C360">
        <v>7.5</v>
      </c>
    </row>
    <row r="361" spans="1:3" x14ac:dyDescent="0.3">
      <c r="A361" t="s">
        <v>2156</v>
      </c>
      <c r="B361" t="s">
        <v>2155</v>
      </c>
      <c r="C361">
        <v>7</v>
      </c>
    </row>
    <row r="362" spans="1:3" x14ac:dyDescent="0.3">
      <c r="A362" t="s">
        <v>2162</v>
      </c>
      <c r="B362" t="s">
        <v>2161</v>
      </c>
      <c r="C362">
        <v>7.8</v>
      </c>
    </row>
    <row r="363" spans="1:3" x14ac:dyDescent="0.3">
      <c r="A363" t="s">
        <v>2167</v>
      </c>
      <c r="B363" t="s">
        <v>80</v>
      </c>
      <c r="C363">
        <v>7.6</v>
      </c>
    </row>
    <row r="364" spans="1:3" x14ac:dyDescent="0.3">
      <c r="A364" t="s">
        <v>2171</v>
      </c>
      <c r="B364" t="s">
        <v>1318</v>
      </c>
      <c r="C364">
        <v>7.6</v>
      </c>
    </row>
    <row r="365" spans="1:3" x14ac:dyDescent="0.3">
      <c r="A365" t="s">
        <v>2177</v>
      </c>
      <c r="B365" t="s">
        <v>2176</v>
      </c>
      <c r="C365">
        <v>6.1</v>
      </c>
    </row>
    <row r="366" spans="1:3" x14ac:dyDescent="0.3">
      <c r="A366" t="s">
        <v>2181</v>
      </c>
      <c r="B366" t="s">
        <v>2180</v>
      </c>
      <c r="C366">
        <v>6.8</v>
      </c>
    </row>
    <row r="367" spans="1:3" x14ac:dyDescent="0.3">
      <c r="A367" t="s">
        <v>2189</v>
      </c>
      <c r="B367" t="s">
        <v>2187</v>
      </c>
      <c r="C367">
        <v>5</v>
      </c>
    </row>
    <row r="368" spans="1:3" x14ac:dyDescent="0.3">
      <c r="A368" t="s">
        <v>2194</v>
      </c>
      <c r="B368" t="s">
        <v>2193</v>
      </c>
      <c r="C368">
        <v>7.1</v>
      </c>
    </row>
    <row r="369" spans="1:3" x14ac:dyDescent="0.3">
      <c r="A369" t="s">
        <v>2200</v>
      </c>
      <c r="B369" t="s">
        <v>2155</v>
      </c>
      <c r="C369">
        <v>5.5</v>
      </c>
    </row>
    <row r="370" spans="1:3" x14ac:dyDescent="0.3">
      <c r="A370" t="s">
        <v>2205</v>
      </c>
      <c r="B370" t="s">
        <v>2204</v>
      </c>
      <c r="C370">
        <v>5.6</v>
      </c>
    </row>
    <row r="371" spans="1:3" x14ac:dyDescent="0.3">
      <c r="A371" t="s">
        <v>2209</v>
      </c>
      <c r="B371" t="s">
        <v>686</v>
      </c>
      <c r="C371">
        <v>7.1</v>
      </c>
    </row>
    <row r="372" spans="1:3" x14ac:dyDescent="0.3">
      <c r="A372" t="s">
        <v>2216</v>
      </c>
      <c r="B372" t="s">
        <v>2214</v>
      </c>
      <c r="C372">
        <v>4.9000000000000004</v>
      </c>
    </row>
    <row r="373" spans="1:3" x14ac:dyDescent="0.3">
      <c r="A373" t="s">
        <v>2222</v>
      </c>
      <c r="B373" t="s">
        <v>2221</v>
      </c>
      <c r="C373">
        <v>7.4</v>
      </c>
    </row>
    <row r="374" spans="1:3" x14ac:dyDescent="0.3">
      <c r="A374" t="s">
        <v>2229</v>
      </c>
      <c r="B374" t="s">
        <v>2227</v>
      </c>
      <c r="C374">
        <v>5.7</v>
      </c>
    </row>
    <row r="375" spans="1:3" x14ac:dyDescent="0.3">
      <c r="A375" t="s">
        <v>2236</v>
      </c>
      <c r="B375" t="s">
        <v>2234</v>
      </c>
      <c r="C375">
        <v>6.4</v>
      </c>
    </row>
    <row r="376" spans="1:3" x14ac:dyDescent="0.3">
      <c r="A376" t="s">
        <v>2243</v>
      </c>
      <c r="B376" t="s">
        <v>227</v>
      </c>
      <c r="C376">
        <v>5.9</v>
      </c>
    </row>
    <row r="377" spans="1:3" x14ac:dyDescent="0.3">
      <c r="A377" t="s">
        <v>2246</v>
      </c>
      <c r="B377" t="s">
        <v>72</v>
      </c>
      <c r="C377">
        <v>5.5</v>
      </c>
    </row>
    <row r="378" spans="1:3" x14ac:dyDescent="0.3">
      <c r="A378" t="s">
        <v>2250</v>
      </c>
      <c r="B378" t="s">
        <v>2249</v>
      </c>
      <c r="C378">
        <v>6.9</v>
      </c>
    </row>
    <row r="379" spans="1:3" x14ac:dyDescent="0.3">
      <c r="A379" t="s">
        <v>2256</v>
      </c>
      <c r="B379" t="s">
        <v>1694</v>
      </c>
      <c r="C379">
        <v>6.2</v>
      </c>
    </row>
    <row r="380" spans="1:3" x14ac:dyDescent="0.3">
      <c r="A380" t="s">
        <v>2261</v>
      </c>
      <c r="B380" t="s">
        <v>361</v>
      </c>
      <c r="C380">
        <v>7</v>
      </c>
    </row>
    <row r="381" spans="1:3" x14ac:dyDescent="0.3">
      <c r="A381" t="s">
        <v>2266</v>
      </c>
      <c r="B381" t="s">
        <v>1194</v>
      </c>
      <c r="C381">
        <v>5.6</v>
      </c>
    </row>
    <row r="382" spans="1:3" x14ac:dyDescent="0.3">
      <c r="A382" t="s">
        <v>2271</v>
      </c>
      <c r="B382" t="s">
        <v>1303</v>
      </c>
      <c r="C382">
        <v>7</v>
      </c>
    </row>
    <row r="383" spans="1:3" x14ac:dyDescent="0.3">
      <c r="A383" t="s">
        <v>2276</v>
      </c>
      <c r="B383" t="s">
        <v>2275</v>
      </c>
      <c r="C383">
        <v>6.8</v>
      </c>
    </row>
    <row r="384" spans="1:3" x14ac:dyDescent="0.3">
      <c r="A384" t="s">
        <v>2281</v>
      </c>
      <c r="B384" t="s">
        <v>1412</v>
      </c>
      <c r="C384">
        <v>5.4</v>
      </c>
    </row>
    <row r="385" spans="1:3" x14ac:dyDescent="0.3">
      <c r="A385" t="s">
        <v>2286</v>
      </c>
      <c r="B385" t="s">
        <v>491</v>
      </c>
      <c r="C385">
        <v>6.1</v>
      </c>
    </row>
    <row r="386" spans="1:3" x14ac:dyDescent="0.3">
      <c r="A386" t="s">
        <v>2292</v>
      </c>
      <c r="B386" t="s">
        <v>2193</v>
      </c>
      <c r="C386">
        <v>6.7</v>
      </c>
    </row>
    <row r="387" spans="1:3" x14ac:dyDescent="0.3">
      <c r="A387" t="s">
        <v>2298</v>
      </c>
      <c r="B387" t="s">
        <v>200</v>
      </c>
      <c r="C387">
        <v>6.9</v>
      </c>
    </row>
    <row r="388" spans="1:3" x14ac:dyDescent="0.3">
      <c r="A388" t="s">
        <v>2304</v>
      </c>
      <c r="B388" t="s">
        <v>1655</v>
      </c>
      <c r="C388">
        <v>8</v>
      </c>
    </row>
    <row r="389" spans="1:3" x14ac:dyDescent="0.3">
      <c r="A389" t="s">
        <v>2311</v>
      </c>
      <c r="B389" t="s">
        <v>2309</v>
      </c>
      <c r="C389">
        <v>4.4000000000000004</v>
      </c>
    </row>
    <row r="390" spans="1:3" x14ac:dyDescent="0.3">
      <c r="A390" t="s">
        <v>2318</v>
      </c>
      <c r="B390" t="s">
        <v>2317</v>
      </c>
      <c r="C390">
        <v>7.3</v>
      </c>
    </row>
    <row r="391" spans="1:3" x14ac:dyDescent="0.3">
      <c r="A391" t="s">
        <v>2322</v>
      </c>
      <c r="B391" t="s">
        <v>739</v>
      </c>
      <c r="C391">
        <v>6.3</v>
      </c>
    </row>
    <row r="392" spans="1:3" x14ac:dyDescent="0.3">
      <c r="A392" t="s">
        <v>2328</v>
      </c>
      <c r="B392" t="s">
        <v>2327</v>
      </c>
      <c r="C392">
        <v>7.7</v>
      </c>
    </row>
    <row r="393" spans="1:3" x14ac:dyDescent="0.3">
      <c r="A393" t="s">
        <v>2333</v>
      </c>
      <c r="B393" t="s">
        <v>2332</v>
      </c>
      <c r="C393">
        <v>6.5</v>
      </c>
    </row>
    <row r="394" spans="1:3" x14ac:dyDescent="0.3">
      <c r="A394" t="s">
        <v>2338</v>
      </c>
      <c r="B394" t="s">
        <v>1180</v>
      </c>
      <c r="C394">
        <v>7.8</v>
      </c>
    </row>
    <row r="395" spans="1:3" x14ac:dyDescent="0.3">
      <c r="A395" t="s">
        <v>2342</v>
      </c>
      <c r="B395" t="s">
        <v>739</v>
      </c>
      <c r="C395">
        <v>6.4</v>
      </c>
    </row>
    <row r="396" spans="1:3" x14ac:dyDescent="0.3">
      <c r="A396" t="s">
        <v>2346</v>
      </c>
      <c r="B396" t="s">
        <v>1550</v>
      </c>
      <c r="C396">
        <v>7.8</v>
      </c>
    </row>
    <row r="397" spans="1:3" x14ac:dyDescent="0.3">
      <c r="A397" t="s">
        <v>2351</v>
      </c>
      <c r="B397" t="s">
        <v>108</v>
      </c>
      <c r="C397">
        <v>5.8</v>
      </c>
    </row>
    <row r="398" spans="1:3" x14ac:dyDescent="0.3">
      <c r="A398" t="s">
        <v>2355</v>
      </c>
      <c r="B398" t="s">
        <v>818</v>
      </c>
      <c r="C398">
        <v>7.1</v>
      </c>
    </row>
    <row r="399" spans="1:3" x14ac:dyDescent="0.3">
      <c r="A399" t="s">
        <v>2362</v>
      </c>
      <c r="B399" t="s">
        <v>2360</v>
      </c>
      <c r="C399">
        <v>7.1</v>
      </c>
    </row>
    <row r="400" spans="1:3" x14ac:dyDescent="0.3">
      <c r="A400" t="s">
        <v>24059</v>
      </c>
      <c r="B400" t="s">
        <v>2367</v>
      </c>
      <c r="C400">
        <v>8.6</v>
      </c>
    </row>
    <row r="401" spans="1:3" x14ac:dyDescent="0.3">
      <c r="A401" t="s">
        <v>2373</v>
      </c>
      <c r="B401" t="s">
        <v>1223</v>
      </c>
      <c r="C401">
        <v>6.8</v>
      </c>
    </row>
    <row r="402" spans="1:3" x14ac:dyDescent="0.3">
      <c r="A402" t="s">
        <v>2377</v>
      </c>
      <c r="B402" t="s">
        <v>2376</v>
      </c>
      <c r="C402">
        <v>4.8</v>
      </c>
    </row>
    <row r="403" spans="1:3" x14ac:dyDescent="0.3">
      <c r="A403" t="s">
        <v>2382</v>
      </c>
      <c r="B403" t="s">
        <v>1771</v>
      </c>
      <c r="C403">
        <v>6.2</v>
      </c>
    </row>
    <row r="404" spans="1:3" x14ac:dyDescent="0.3">
      <c r="A404" t="s">
        <v>2386</v>
      </c>
      <c r="B404" t="s">
        <v>1700</v>
      </c>
      <c r="C404">
        <v>6.9</v>
      </c>
    </row>
    <row r="405" spans="1:3" x14ac:dyDescent="0.3">
      <c r="A405" t="s">
        <v>2390</v>
      </c>
      <c r="B405" t="s">
        <v>1145</v>
      </c>
      <c r="C405">
        <v>7.3</v>
      </c>
    </row>
    <row r="406" spans="1:3" x14ac:dyDescent="0.3">
      <c r="A406" t="s">
        <v>2396</v>
      </c>
      <c r="B406" t="s">
        <v>1437</v>
      </c>
      <c r="C406">
        <v>6.6</v>
      </c>
    </row>
    <row r="407" spans="1:3" x14ac:dyDescent="0.3">
      <c r="A407" t="s">
        <v>2401</v>
      </c>
      <c r="B407" t="s">
        <v>1550</v>
      </c>
      <c r="C407">
        <v>6.9</v>
      </c>
    </row>
    <row r="408" spans="1:3" x14ac:dyDescent="0.3">
      <c r="A408" t="s">
        <v>2406</v>
      </c>
      <c r="B408" t="s">
        <v>498</v>
      </c>
      <c r="C408">
        <v>6.2</v>
      </c>
    </row>
    <row r="409" spans="1:3" x14ac:dyDescent="0.3">
      <c r="A409" t="s">
        <v>2411</v>
      </c>
      <c r="B409" t="s">
        <v>1402</v>
      </c>
      <c r="C409">
        <v>6.7</v>
      </c>
    </row>
    <row r="410" spans="1:3" x14ac:dyDescent="0.3">
      <c r="A410" t="s">
        <v>2417</v>
      </c>
      <c r="B410" t="s">
        <v>1980</v>
      </c>
      <c r="C410">
        <v>7.6</v>
      </c>
    </row>
    <row r="411" spans="1:3" x14ac:dyDescent="0.3">
      <c r="A411" t="s">
        <v>2421</v>
      </c>
      <c r="B411" t="s">
        <v>1102</v>
      </c>
      <c r="C411">
        <v>6.7</v>
      </c>
    </row>
    <row r="412" spans="1:3" x14ac:dyDescent="0.3">
      <c r="A412" t="s">
        <v>2427</v>
      </c>
      <c r="B412" t="s">
        <v>2425</v>
      </c>
      <c r="C412">
        <v>6.2</v>
      </c>
    </row>
    <row r="413" spans="1:3" x14ac:dyDescent="0.3">
      <c r="A413" t="s">
        <v>2431</v>
      </c>
      <c r="B413" t="s">
        <v>241</v>
      </c>
      <c r="C413">
        <v>7.3</v>
      </c>
    </row>
    <row r="414" spans="1:3" x14ac:dyDescent="0.3">
      <c r="A414" t="s">
        <v>2437</v>
      </c>
      <c r="B414" t="s">
        <v>361</v>
      </c>
      <c r="C414">
        <v>6</v>
      </c>
    </row>
    <row r="415" spans="1:3" x14ac:dyDescent="0.3">
      <c r="A415" t="s">
        <v>2443</v>
      </c>
      <c r="B415" t="s">
        <v>298</v>
      </c>
      <c r="C415">
        <v>7.1</v>
      </c>
    </row>
    <row r="416" spans="1:3" x14ac:dyDescent="0.3">
      <c r="A416" t="s">
        <v>2448</v>
      </c>
      <c r="B416" t="s">
        <v>714</v>
      </c>
      <c r="C416">
        <v>7.1</v>
      </c>
    </row>
    <row r="417" spans="1:3" x14ac:dyDescent="0.3">
      <c r="A417" t="s">
        <v>2454</v>
      </c>
      <c r="B417" t="s">
        <v>949</v>
      </c>
      <c r="C417">
        <v>5.5</v>
      </c>
    </row>
    <row r="418" spans="1:3" x14ac:dyDescent="0.3">
      <c r="A418" t="s">
        <v>2462</v>
      </c>
      <c r="B418" t="s">
        <v>2460</v>
      </c>
      <c r="C418">
        <v>7.8</v>
      </c>
    </row>
    <row r="419" spans="1:3" x14ac:dyDescent="0.3">
      <c r="A419" t="s">
        <v>2468</v>
      </c>
      <c r="B419" t="s">
        <v>2467</v>
      </c>
      <c r="C419">
        <v>5.6</v>
      </c>
    </row>
    <row r="420" spans="1:3" x14ac:dyDescent="0.3">
      <c r="A420" t="s">
        <v>2475</v>
      </c>
      <c r="B420" t="s">
        <v>2473</v>
      </c>
      <c r="C420">
        <v>7.5</v>
      </c>
    </row>
    <row r="421" spans="1:3" x14ac:dyDescent="0.3">
      <c r="A421" t="s">
        <v>2481</v>
      </c>
      <c r="B421" t="s">
        <v>254</v>
      </c>
      <c r="C421">
        <v>5.4</v>
      </c>
    </row>
    <row r="422" spans="1:3" x14ac:dyDescent="0.3">
      <c r="A422" t="s">
        <v>2489</v>
      </c>
      <c r="B422" t="s">
        <v>2487</v>
      </c>
      <c r="C422">
        <v>4.3</v>
      </c>
    </row>
    <row r="423" spans="1:3" x14ac:dyDescent="0.3">
      <c r="A423" t="s">
        <v>2496</v>
      </c>
      <c r="B423" t="s">
        <v>2494</v>
      </c>
      <c r="C423">
        <v>4.9000000000000004</v>
      </c>
    </row>
    <row r="424" spans="1:3" x14ac:dyDescent="0.3">
      <c r="A424" t="s">
        <v>2503</v>
      </c>
      <c r="B424" t="s">
        <v>674</v>
      </c>
      <c r="C424">
        <v>7.1</v>
      </c>
    </row>
    <row r="425" spans="1:3" x14ac:dyDescent="0.3">
      <c r="A425" t="s">
        <v>2509</v>
      </c>
      <c r="B425" t="s">
        <v>2508</v>
      </c>
      <c r="C425">
        <v>6.4</v>
      </c>
    </row>
    <row r="426" spans="1:3" x14ac:dyDescent="0.3">
      <c r="A426" t="s">
        <v>2516</v>
      </c>
      <c r="B426" t="s">
        <v>908</v>
      </c>
      <c r="C426">
        <v>6.9</v>
      </c>
    </row>
    <row r="427" spans="1:3" x14ac:dyDescent="0.3">
      <c r="A427" t="s">
        <v>2521</v>
      </c>
      <c r="B427" t="s">
        <v>2520</v>
      </c>
      <c r="C427">
        <v>4.3</v>
      </c>
    </row>
    <row r="428" spans="1:3" x14ac:dyDescent="0.3">
      <c r="A428" t="s">
        <v>2525</v>
      </c>
      <c r="B428" t="s">
        <v>254</v>
      </c>
      <c r="C428">
        <v>6.1</v>
      </c>
    </row>
    <row r="429" spans="1:3" x14ac:dyDescent="0.3">
      <c r="A429" t="s">
        <v>2532</v>
      </c>
      <c r="B429" t="s">
        <v>2530</v>
      </c>
      <c r="C429">
        <v>7</v>
      </c>
    </row>
    <row r="430" spans="1:3" x14ac:dyDescent="0.3">
      <c r="A430" t="s">
        <v>2537</v>
      </c>
      <c r="B430" t="s">
        <v>2536</v>
      </c>
      <c r="C430">
        <v>7.7</v>
      </c>
    </row>
    <row r="431" spans="1:3" x14ac:dyDescent="0.3">
      <c r="A431" t="s">
        <v>2542</v>
      </c>
      <c r="B431" t="s">
        <v>1665</v>
      </c>
      <c r="C431">
        <v>5.9</v>
      </c>
    </row>
    <row r="432" spans="1:3" x14ac:dyDescent="0.3">
      <c r="A432" t="s">
        <v>2546</v>
      </c>
      <c r="B432" t="s">
        <v>2545</v>
      </c>
      <c r="C432">
        <v>6.7</v>
      </c>
    </row>
    <row r="433" spans="1:3" x14ac:dyDescent="0.3">
      <c r="A433" t="s">
        <v>2549</v>
      </c>
      <c r="B433" t="s">
        <v>80</v>
      </c>
      <c r="C433">
        <v>6.5</v>
      </c>
    </row>
    <row r="434" spans="1:3" x14ac:dyDescent="0.3">
      <c r="A434" t="s">
        <v>2552</v>
      </c>
      <c r="B434" t="s">
        <v>80</v>
      </c>
      <c r="C434">
        <v>7.1</v>
      </c>
    </row>
    <row r="435" spans="1:3" x14ac:dyDescent="0.3">
      <c r="A435" t="s">
        <v>2556</v>
      </c>
      <c r="B435" t="s">
        <v>1505</v>
      </c>
      <c r="C435">
        <v>7.3</v>
      </c>
    </row>
    <row r="436" spans="1:3" x14ac:dyDescent="0.3">
      <c r="A436" t="s">
        <v>2562</v>
      </c>
      <c r="B436" t="s">
        <v>10</v>
      </c>
      <c r="C436">
        <v>6.5</v>
      </c>
    </row>
    <row r="437" spans="1:3" x14ac:dyDescent="0.3">
      <c r="A437" t="s">
        <v>2566</v>
      </c>
      <c r="B437" t="s">
        <v>4</v>
      </c>
      <c r="C437">
        <v>7</v>
      </c>
    </row>
    <row r="438" spans="1:3" x14ac:dyDescent="0.3">
      <c r="A438" t="s">
        <v>2570</v>
      </c>
      <c r="B438" t="s">
        <v>498</v>
      </c>
      <c r="C438">
        <v>6.8</v>
      </c>
    </row>
    <row r="439" spans="1:3" x14ac:dyDescent="0.3">
      <c r="A439" t="s">
        <v>2575</v>
      </c>
      <c r="B439" t="s">
        <v>2574</v>
      </c>
      <c r="C439">
        <v>7.2</v>
      </c>
    </row>
    <row r="440" spans="1:3" x14ac:dyDescent="0.3">
      <c r="A440" t="s">
        <v>2580</v>
      </c>
      <c r="B440" t="s">
        <v>542</v>
      </c>
      <c r="C440">
        <v>6.4</v>
      </c>
    </row>
    <row r="441" spans="1:3" x14ac:dyDescent="0.3">
      <c r="A441" t="s">
        <v>2585</v>
      </c>
      <c r="B441" t="s">
        <v>2584</v>
      </c>
      <c r="C441">
        <v>6.1</v>
      </c>
    </row>
    <row r="442" spans="1:3" x14ac:dyDescent="0.3">
      <c r="A442" t="s">
        <v>2588</v>
      </c>
      <c r="B442" t="s">
        <v>449</v>
      </c>
      <c r="C442">
        <v>6.7</v>
      </c>
    </row>
    <row r="443" spans="1:3" x14ac:dyDescent="0.3">
      <c r="A443" t="s">
        <v>2594</v>
      </c>
      <c r="B443" t="s">
        <v>2593</v>
      </c>
      <c r="C443">
        <v>6.4</v>
      </c>
    </row>
    <row r="444" spans="1:3" x14ac:dyDescent="0.3">
      <c r="A444" t="s">
        <v>2598</v>
      </c>
      <c r="B444" t="s">
        <v>2187</v>
      </c>
      <c r="C444">
        <v>4.4000000000000004</v>
      </c>
    </row>
    <row r="445" spans="1:3" x14ac:dyDescent="0.3">
      <c r="A445" t="s">
        <v>2602</v>
      </c>
      <c r="B445" t="s">
        <v>10</v>
      </c>
      <c r="C445">
        <v>5.4</v>
      </c>
    </row>
    <row r="446" spans="1:3" x14ac:dyDescent="0.3">
      <c r="A446" t="s">
        <v>2605</v>
      </c>
      <c r="B446" t="s">
        <v>1649</v>
      </c>
      <c r="C446">
        <v>6.5</v>
      </c>
    </row>
    <row r="447" spans="1:3" x14ac:dyDescent="0.3">
      <c r="A447" t="s">
        <v>2608</v>
      </c>
      <c r="B447" t="s">
        <v>1437</v>
      </c>
      <c r="C447">
        <v>6.7</v>
      </c>
    </row>
    <row r="448" spans="1:3" x14ac:dyDescent="0.3">
      <c r="A448" t="s">
        <v>2613</v>
      </c>
      <c r="B448" t="s">
        <v>878</v>
      </c>
      <c r="C448">
        <v>8.1</v>
      </c>
    </row>
    <row r="449" spans="1:3" x14ac:dyDescent="0.3">
      <c r="A449" t="s">
        <v>2618</v>
      </c>
      <c r="B449" t="s">
        <v>1437</v>
      </c>
      <c r="C449">
        <v>5.6</v>
      </c>
    </row>
    <row r="450" spans="1:3" x14ac:dyDescent="0.3">
      <c r="A450" t="s">
        <v>2623</v>
      </c>
      <c r="B450" t="s">
        <v>648</v>
      </c>
      <c r="C450">
        <v>6.3</v>
      </c>
    </row>
    <row r="451" spans="1:3" x14ac:dyDescent="0.3">
      <c r="A451" t="s">
        <v>2627</v>
      </c>
      <c r="B451" t="s">
        <v>1423</v>
      </c>
      <c r="C451">
        <v>7.3</v>
      </c>
    </row>
    <row r="452" spans="1:3" x14ac:dyDescent="0.3">
      <c r="A452" t="s">
        <v>2633</v>
      </c>
      <c r="B452" t="s">
        <v>2632</v>
      </c>
      <c r="C452">
        <v>6.1</v>
      </c>
    </row>
    <row r="453" spans="1:3" x14ac:dyDescent="0.3">
      <c r="A453" t="s">
        <v>2638</v>
      </c>
      <c r="B453" t="s">
        <v>2144</v>
      </c>
      <c r="C453">
        <v>7.7</v>
      </c>
    </row>
    <row r="454" spans="1:3" x14ac:dyDescent="0.3">
      <c r="A454" t="s">
        <v>2643</v>
      </c>
      <c r="B454" t="s">
        <v>1700</v>
      </c>
      <c r="C454">
        <v>6.4</v>
      </c>
    </row>
    <row r="455" spans="1:3" x14ac:dyDescent="0.3">
      <c r="A455" t="s">
        <v>24060</v>
      </c>
      <c r="B455" t="s">
        <v>2647</v>
      </c>
      <c r="C455">
        <v>8.8000000000000007</v>
      </c>
    </row>
    <row r="456" spans="1:3" x14ac:dyDescent="0.3">
      <c r="A456" t="s">
        <v>2654</v>
      </c>
      <c r="B456" t="s">
        <v>361</v>
      </c>
      <c r="C456">
        <v>6.8</v>
      </c>
    </row>
    <row r="457" spans="1:3" x14ac:dyDescent="0.3">
      <c r="A457" t="s">
        <v>2660</v>
      </c>
      <c r="B457" t="s">
        <v>1180</v>
      </c>
      <c r="C457">
        <v>6.6</v>
      </c>
    </row>
    <row r="458" spans="1:3" x14ac:dyDescent="0.3">
      <c r="A458" t="s">
        <v>2666</v>
      </c>
      <c r="B458" t="s">
        <v>2665</v>
      </c>
      <c r="C458">
        <v>7.2</v>
      </c>
    </row>
    <row r="459" spans="1:3" x14ac:dyDescent="0.3">
      <c r="A459" t="s">
        <v>2670</v>
      </c>
      <c r="B459" t="s">
        <v>739</v>
      </c>
      <c r="C459">
        <v>6.9</v>
      </c>
    </row>
    <row r="460" spans="1:3" x14ac:dyDescent="0.3">
      <c r="A460" t="s">
        <v>2676</v>
      </c>
      <c r="B460" t="s">
        <v>2675</v>
      </c>
      <c r="C460">
        <v>5.2</v>
      </c>
    </row>
    <row r="461" spans="1:3" x14ac:dyDescent="0.3">
      <c r="A461" t="s">
        <v>2682</v>
      </c>
      <c r="B461" t="s">
        <v>2681</v>
      </c>
      <c r="C461">
        <v>4.9000000000000004</v>
      </c>
    </row>
    <row r="462" spans="1:3" x14ac:dyDescent="0.3">
      <c r="A462" t="s">
        <v>2688</v>
      </c>
      <c r="B462" t="s">
        <v>2687</v>
      </c>
      <c r="C462">
        <v>6.3</v>
      </c>
    </row>
    <row r="463" spans="1:3" x14ac:dyDescent="0.3">
      <c r="A463" t="s">
        <v>2695</v>
      </c>
      <c r="B463" t="s">
        <v>2693</v>
      </c>
      <c r="C463">
        <v>5.6</v>
      </c>
    </row>
    <row r="464" spans="1:3" x14ac:dyDescent="0.3">
      <c r="A464" t="s">
        <v>2701</v>
      </c>
      <c r="B464" t="s">
        <v>2700</v>
      </c>
      <c r="C464">
        <v>5.5</v>
      </c>
    </row>
    <row r="465" spans="1:3" x14ac:dyDescent="0.3">
      <c r="A465" t="s">
        <v>2707</v>
      </c>
      <c r="B465" t="s">
        <v>2706</v>
      </c>
      <c r="C465">
        <v>6.7</v>
      </c>
    </row>
    <row r="466" spans="1:3" x14ac:dyDescent="0.3">
      <c r="A466" t="s">
        <v>2711</v>
      </c>
      <c r="B466" t="s">
        <v>1489</v>
      </c>
      <c r="C466">
        <v>7.6</v>
      </c>
    </row>
    <row r="467" spans="1:3" x14ac:dyDescent="0.3">
      <c r="A467" t="s">
        <v>2717</v>
      </c>
      <c r="B467" t="s">
        <v>2716</v>
      </c>
      <c r="C467">
        <v>5.7</v>
      </c>
    </row>
    <row r="468" spans="1:3" x14ac:dyDescent="0.3">
      <c r="A468" t="s">
        <v>2722</v>
      </c>
      <c r="B468" t="s">
        <v>498</v>
      </c>
      <c r="C468">
        <v>4.5999999999999996</v>
      </c>
    </row>
    <row r="469" spans="1:3" x14ac:dyDescent="0.3">
      <c r="A469" t="s">
        <v>2729</v>
      </c>
      <c r="B469" t="s">
        <v>2728</v>
      </c>
      <c r="C469">
        <v>7</v>
      </c>
    </row>
    <row r="470" spans="1:3" x14ac:dyDescent="0.3">
      <c r="A470" t="s">
        <v>2735</v>
      </c>
      <c r="B470" t="s">
        <v>2734</v>
      </c>
      <c r="C470">
        <v>5.2</v>
      </c>
    </row>
    <row r="471" spans="1:3" x14ac:dyDescent="0.3">
      <c r="A471" t="s">
        <v>2741</v>
      </c>
      <c r="B471" t="s">
        <v>2740</v>
      </c>
      <c r="C471">
        <v>5.0999999999999996</v>
      </c>
    </row>
    <row r="472" spans="1:3" x14ac:dyDescent="0.3">
      <c r="A472" t="s">
        <v>2747</v>
      </c>
      <c r="B472" t="s">
        <v>2221</v>
      </c>
      <c r="C472">
        <v>6.6</v>
      </c>
    </row>
    <row r="473" spans="1:3" x14ac:dyDescent="0.3">
      <c r="A473" t="s">
        <v>2752</v>
      </c>
      <c r="B473" t="s">
        <v>241</v>
      </c>
      <c r="C473">
        <v>7</v>
      </c>
    </row>
    <row r="474" spans="1:3" x14ac:dyDescent="0.3">
      <c r="A474" t="s">
        <v>2756</v>
      </c>
      <c r="B474" t="s">
        <v>818</v>
      </c>
      <c r="C474">
        <v>6.7</v>
      </c>
    </row>
    <row r="475" spans="1:3" x14ac:dyDescent="0.3">
      <c r="A475" t="s">
        <v>24061</v>
      </c>
      <c r="B475" t="s">
        <v>542</v>
      </c>
      <c r="C475">
        <v>7.6</v>
      </c>
    </row>
    <row r="476" spans="1:3" x14ac:dyDescent="0.3">
      <c r="A476" t="s">
        <v>2770</v>
      </c>
      <c r="B476" t="s">
        <v>2768</v>
      </c>
      <c r="C476">
        <v>7.3</v>
      </c>
    </row>
    <row r="477" spans="1:3" x14ac:dyDescent="0.3">
      <c r="A477" t="s">
        <v>2775</v>
      </c>
      <c r="B477" t="s">
        <v>100</v>
      </c>
      <c r="C477">
        <v>5.9</v>
      </c>
    </row>
    <row r="478" spans="1:3" x14ac:dyDescent="0.3">
      <c r="A478" t="s">
        <v>2781</v>
      </c>
      <c r="B478" t="s">
        <v>2780</v>
      </c>
      <c r="C478">
        <v>5.6</v>
      </c>
    </row>
    <row r="479" spans="1:3" x14ac:dyDescent="0.3">
      <c r="A479" t="s">
        <v>2785</v>
      </c>
      <c r="B479" t="s">
        <v>361</v>
      </c>
      <c r="C479">
        <v>6.5</v>
      </c>
    </row>
    <row r="480" spans="1:3" x14ac:dyDescent="0.3">
      <c r="A480" t="s">
        <v>2790</v>
      </c>
      <c r="B480" t="s">
        <v>163</v>
      </c>
      <c r="C480">
        <v>5.9</v>
      </c>
    </row>
    <row r="481" spans="1:3" x14ac:dyDescent="0.3">
      <c r="A481" t="s">
        <v>2797</v>
      </c>
      <c r="B481" t="s">
        <v>714</v>
      </c>
      <c r="C481">
        <v>7</v>
      </c>
    </row>
    <row r="482" spans="1:3" x14ac:dyDescent="0.3">
      <c r="A482" t="s">
        <v>2803</v>
      </c>
      <c r="B482" t="s">
        <v>2802</v>
      </c>
      <c r="C482">
        <v>5.3</v>
      </c>
    </row>
    <row r="483" spans="1:3" x14ac:dyDescent="0.3">
      <c r="A483" t="s">
        <v>2809</v>
      </c>
      <c r="B483" t="s">
        <v>2808</v>
      </c>
      <c r="C483">
        <v>5.9</v>
      </c>
    </row>
    <row r="484" spans="1:3" x14ac:dyDescent="0.3">
      <c r="A484" t="s">
        <v>2812</v>
      </c>
      <c r="B484" t="s">
        <v>1923</v>
      </c>
      <c r="C484">
        <v>6.3</v>
      </c>
    </row>
    <row r="485" spans="1:3" x14ac:dyDescent="0.3">
      <c r="A485" t="s">
        <v>2819</v>
      </c>
      <c r="B485" t="s">
        <v>2817</v>
      </c>
      <c r="C485">
        <v>6.4</v>
      </c>
    </row>
    <row r="486" spans="1:3" x14ac:dyDescent="0.3">
      <c r="A486" t="s">
        <v>2824</v>
      </c>
      <c r="B486" t="s">
        <v>739</v>
      </c>
      <c r="C486">
        <v>6.9</v>
      </c>
    </row>
    <row r="487" spans="1:3" x14ac:dyDescent="0.3">
      <c r="A487" t="s">
        <v>2830</v>
      </c>
      <c r="B487" t="s">
        <v>2829</v>
      </c>
      <c r="C487">
        <v>6.3</v>
      </c>
    </row>
    <row r="488" spans="1:3" x14ac:dyDescent="0.3">
      <c r="A488" t="s">
        <v>2836</v>
      </c>
      <c r="B488" t="s">
        <v>2835</v>
      </c>
      <c r="C488">
        <v>7.3</v>
      </c>
    </row>
    <row r="489" spans="1:3" x14ac:dyDescent="0.3">
      <c r="A489" t="s">
        <v>2841</v>
      </c>
      <c r="B489" t="s">
        <v>739</v>
      </c>
      <c r="C489">
        <v>5.8</v>
      </c>
    </row>
    <row r="490" spans="1:3" x14ac:dyDescent="0.3">
      <c r="A490" t="s">
        <v>2849</v>
      </c>
      <c r="B490" t="s">
        <v>2847</v>
      </c>
      <c r="C490">
        <v>5.2</v>
      </c>
    </row>
    <row r="491" spans="1:3" x14ac:dyDescent="0.3">
      <c r="A491" t="s">
        <v>2855</v>
      </c>
      <c r="B491" t="s">
        <v>100</v>
      </c>
      <c r="C491">
        <v>2.4</v>
      </c>
    </row>
    <row r="492" spans="1:3" x14ac:dyDescent="0.3">
      <c r="A492" t="s">
        <v>2861</v>
      </c>
      <c r="B492" t="s">
        <v>1201</v>
      </c>
      <c r="C492">
        <v>5.7</v>
      </c>
    </row>
    <row r="493" spans="1:3" x14ac:dyDescent="0.3">
      <c r="A493" t="s">
        <v>2868</v>
      </c>
      <c r="B493" t="s">
        <v>2866</v>
      </c>
      <c r="C493">
        <v>5.8</v>
      </c>
    </row>
    <row r="494" spans="1:3" x14ac:dyDescent="0.3">
      <c r="A494" t="s">
        <v>2872</v>
      </c>
      <c r="B494" t="s">
        <v>100</v>
      </c>
      <c r="C494">
        <v>5.6</v>
      </c>
    </row>
    <row r="495" spans="1:3" x14ac:dyDescent="0.3">
      <c r="A495" t="s">
        <v>2877</v>
      </c>
      <c r="B495" t="s">
        <v>598</v>
      </c>
      <c r="C495">
        <v>6</v>
      </c>
    </row>
    <row r="496" spans="1:3" x14ac:dyDescent="0.3">
      <c r="A496" t="s">
        <v>2882</v>
      </c>
      <c r="B496" t="s">
        <v>2467</v>
      </c>
      <c r="C496">
        <v>5.8</v>
      </c>
    </row>
    <row r="497" spans="1:3" x14ac:dyDescent="0.3">
      <c r="A497" t="s">
        <v>2887</v>
      </c>
      <c r="B497" t="s">
        <v>72</v>
      </c>
      <c r="C497">
        <v>6</v>
      </c>
    </row>
    <row r="498" spans="1:3" x14ac:dyDescent="0.3">
      <c r="A498" t="s">
        <v>2894</v>
      </c>
      <c r="B498" t="s">
        <v>2829</v>
      </c>
      <c r="C498">
        <v>5.7</v>
      </c>
    </row>
    <row r="499" spans="1:3" x14ac:dyDescent="0.3">
      <c r="A499" t="s">
        <v>2900</v>
      </c>
      <c r="B499" t="s">
        <v>655</v>
      </c>
      <c r="C499">
        <v>6</v>
      </c>
    </row>
    <row r="500" spans="1:3" x14ac:dyDescent="0.3">
      <c r="A500" t="s">
        <v>2907</v>
      </c>
      <c r="B500" t="s">
        <v>2905</v>
      </c>
      <c r="C500">
        <v>7.8</v>
      </c>
    </row>
    <row r="501" spans="1:3" x14ac:dyDescent="0.3">
      <c r="A501" t="s">
        <v>2911</v>
      </c>
      <c r="B501" t="s">
        <v>368</v>
      </c>
      <c r="C501">
        <v>4.2</v>
      </c>
    </row>
    <row r="502" spans="1:3" x14ac:dyDescent="0.3">
      <c r="A502" t="s">
        <v>2918</v>
      </c>
      <c r="B502" t="s">
        <v>2916</v>
      </c>
      <c r="C502">
        <v>5.6</v>
      </c>
    </row>
    <row r="503" spans="1:3" x14ac:dyDescent="0.3">
      <c r="A503" t="s">
        <v>2926</v>
      </c>
      <c r="B503" t="s">
        <v>2924</v>
      </c>
      <c r="C503">
        <v>4.4000000000000004</v>
      </c>
    </row>
    <row r="504" spans="1:3" x14ac:dyDescent="0.3">
      <c r="A504" t="s">
        <v>2931</v>
      </c>
      <c r="B504" t="s">
        <v>1566</v>
      </c>
      <c r="C504">
        <v>8.1999999999999993</v>
      </c>
    </row>
    <row r="505" spans="1:3" x14ac:dyDescent="0.3">
      <c r="A505" t="s">
        <v>2935</v>
      </c>
      <c r="B505" t="s">
        <v>2934</v>
      </c>
      <c r="C505">
        <v>8.5</v>
      </c>
    </row>
    <row r="506" spans="1:3" x14ac:dyDescent="0.3">
      <c r="A506" t="s">
        <v>2939</v>
      </c>
      <c r="B506" t="s">
        <v>192</v>
      </c>
      <c r="C506">
        <v>5.8</v>
      </c>
    </row>
    <row r="507" spans="1:3" x14ac:dyDescent="0.3">
      <c r="A507" t="s">
        <v>2944</v>
      </c>
      <c r="B507" t="s">
        <v>2943</v>
      </c>
      <c r="C507">
        <v>6.5</v>
      </c>
    </row>
    <row r="508" spans="1:3" x14ac:dyDescent="0.3">
      <c r="A508" t="s">
        <v>2948</v>
      </c>
      <c r="B508" t="s">
        <v>2144</v>
      </c>
      <c r="C508">
        <v>7.2</v>
      </c>
    </row>
    <row r="509" spans="1:3" x14ac:dyDescent="0.3">
      <c r="A509" t="s">
        <v>2952</v>
      </c>
      <c r="B509" t="s">
        <v>163</v>
      </c>
      <c r="C509">
        <v>6.7</v>
      </c>
    </row>
    <row r="510" spans="1:3" x14ac:dyDescent="0.3">
      <c r="A510" t="s">
        <v>2955</v>
      </c>
      <c r="B510" t="s">
        <v>10</v>
      </c>
      <c r="C510">
        <v>3.4</v>
      </c>
    </row>
    <row r="511" spans="1:3" x14ac:dyDescent="0.3">
      <c r="A511" t="s">
        <v>2960</v>
      </c>
      <c r="B511" t="s">
        <v>361</v>
      </c>
      <c r="C511">
        <v>5.9</v>
      </c>
    </row>
    <row r="512" spans="1:3" x14ac:dyDescent="0.3">
      <c r="A512" t="s">
        <v>2965</v>
      </c>
      <c r="B512" t="s">
        <v>2964</v>
      </c>
      <c r="C512">
        <v>7.8</v>
      </c>
    </row>
    <row r="513" spans="1:3" x14ac:dyDescent="0.3">
      <c r="A513" t="s">
        <v>2971</v>
      </c>
      <c r="B513" t="s">
        <v>2970</v>
      </c>
      <c r="C513">
        <v>5.9</v>
      </c>
    </row>
    <row r="514" spans="1:3" x14ac:dyDescent="0.3">
      <c r="A514" t="s">
        <v>2976</v>
      </c>
      <c r="B514" t="s">
        <v>298</v>
      </c>
      <c r="C514">
        <v>4.0999999999999996</v>
      </c>
    </row>
    <row r="515" spans="1:3" x14ac:dyDescent="0.3">
      <c r="A515" t="s">
        <v>2983</v>
      </c>
      <c r="B515" t="s">
        <v>2982</v>
      </c>
      <c r="C515">
        <v>6.8</v>
      </c>
    </row>
    <row r="516" spans="1:3" x14ac:dyDescent="0.3">
      <c r="A516" t="s">
        <v>2989</v>
      </c>
      <c r="B516" t="s">
        <v>61</v>
      </c>
      <c r="C516">
        <v>5.8</v>
      </c>
    </row>
    <row r="517" spans="1:3" x14ac:dyDescent="0.3">
      <c r="A517" t="s">
        <v>2994</v>
      </c>
      <c r="B517" t="s">
        <v>2119</v>
      </c>
      <c r="C517">
        <v>7.5</v>
      </c>
    </row>
    <row r="518" spans="1:3" x14ac:dyDescent="0.3">
      <c r="A518" t="s">
        <v>2997</v>
      </c>
      <c r="B518" t="s">
        <v>100</v>
      </c>
      <c r="C518">
        <v>6.9</v>
      </c>
    </row>
    <row r="519" spans="1:3" x14ac:dyDescent="0.3">
      <c r="A519" t="s">
        <v>3003</v>
      </c>
      <c r="B519" t="s">
        <v>100</v>
      </c>
      <c r="C519">
        <v>6.5</v>
      </c>
    </row>
    <row r="520" spans="1:3" x14ac:dyDescent="0.3">
      <c r="A520" t="s">
        <v>3007</v>
      </c>
      <c r="B520" t="s">
        <v>498</v>
      </c>
      <c r="C520">
        <v>6.9</v>
      </c>
    </row>
    <row r="521" spans="1:3" x14ac:dyDescent="0.3">
      <c r="A521" t="s">
        <v>3011</v>
      </c>
      <c r="B521" t="s">
        <v>2700</v>
      </c>
      <c r="C521">
        <v>7.9</v>
      </c>
    </row>
    <row r="522" spans="1:3" x14ac:dyDescent="0.3">
      <c r="A522" t="s">
        <v>3016</v>
      </c>
      <c r="B522" t="s">
        <v>100</v>
      </c>
      <c r="C522">
        <v>7.4</v>
      </c>
    </row>
    <row r="523" spans="1:3" x14ac:dyDescent="0.3">
      <c r="A523" t="s">
        <v>3020</v>
      </c>
      <c r="B523" t="s">
        <v>3019</v>
      </c>
      <c r="C523">
        <v>6.7</v>
      </c>
    </row>
    <row r="524" spans="1:3" x14ac:dyDescent="0.3">
      <c r="A524" t="s">
        <v>3024</v>
      </c>
      <c r="B524" t="s">
        <v>80</v>
      </c>
      <c r="C524">
        <v>7.4</v>
      </c>
    </row>
    <row r="525" spans="1:3" x14ac:dyDescent="0.3">
      <c r="A525" t="s">
        <v>3029</v>
      </c>
      <c r="B525" t="s">
        <v>1060</v>
      </c>
      <c r="C525">
        <v>6.9</v>
      </c>
    </row>
    <row r="526" spans="1:3" x14ac:dyDescent="0.3">
      <c r="A526" t="s">
        <v>3034</v>
      </c>
      <c r="B526" t="s">
        <v>1700</v>
      </c>
      <c r="C526">
        <v>6.8</v>
      </c>
    </row>
    <row r="527" spans="1:3" x14ac:dyDescent="0.3">
      <c r="A527" t="s">
        <v>3041</v>
      </c>
      <c r="B527" t="s">
        <v>3039</v>
      </c>
      <c r="C527">
        <v>6.7</v>
      </c>
    </row>
    <row r="528" spans="1:3" x14ac:dyDescent="0.3">
      <c r="A528" t="s">
        <v>3047</v>
      </c>
      <c r="B528" t="s">
        <v>3046</v>
      </c>
      <c r="C528">
        <v>5.0999999999999996</v>
      </c>
    </row>
    <row r="529" spans="1:3" x14ac:dyDescent="0.3">
      <c r="A529" t="s">
        <v>3053</v>
      </c>
      <c r="B529" t="s">
        <v>3052</v>
      </c>
      <c r="C529">
        <v>4.0999999999999996</v>
      </c>
    </row>
    <row r="530" spans="1:3" x14ac:dyDescent="0.3">
      <c r="A530" t="s">
        <v>3056</v>
      </c>
      <c r="B530" t="s">
        <v>2234</v>
      </c>
      <c r="C530">
        <v>7.3</v>
      </c>
    </row>
    <row r="531" spans="1:3" x14ac:dyDescent="0.3">
      <c r="A531" t="s">
        <v>3060</v>
      </c>
      <c r="B531" t="s">
        <v>10</v>
      </c>
      <c r="C531">
        <v>6</v>
      </c>
    </row>
    <row r="532" spans="1:3" x14ac:dyDescent="0.3">
      <c r="A532" t="s">
        <v>3063</v>
      </c>
      <c r="B532" t="s">
        <v>2545</v>
      </c>
      <c r="C532">
        <v>7.3</v>
      </c>
    </row>
    <row r="533" spans="1:3" x14ac:dyDescent="0.3">
      <c r="A533" t="s">
        <v>24062</v>
      </c>
      <c r="B533" t="s">
        <v>921</v>
      </c>
      <c r="C533">
        <v>7.5</v>
      </c>
    </row>
    <row r="534" spans="1:3" x14ac:dyDescent="0.3">
      <c r="A534" t="s">
        <v>3073</v>
      </c>
      <c r="B534" t="s">
        <v>3072</v>
      </c>
      <c r="C534">
        <v>5.4</v>
      </c>
    </row>
    <row r="535" spans="1:3" x14ac:dyDescent="0.3">
      <c r="A535" t="s">
        <v>3078</v>
      </c>
      <c r="B535" t="s">
        <v>739</v>
      </c>
      <c r="C535">
        <v>5.9</v>
      </c>
    </row>
    <row r="536" spans="1:3" x14ac:dyDescent="0.3">
      <c r="A536" t="s">
        <v>3083</v>
      </c>
      <c r="B536" t="s">
        <v>3082</v>
      </c>
      <c r="C536">
        <v>7.1</v>
      </c>
    </row>
    <row r="537" spans="1:3" x14ac:dyDescent="0.3">
      <c r="A537" t="s">
        <v>3087</v>
      </c>
      <c r="B537" t="s">
        <v>498</v>
      </c>
      <c r="C537">
        <v>6</v>
      </c>
    </row>
    <row r="538" spans="1:3" x14ac:dyDescent="0.3">
      <c r="A538" t="s">
        <v>3093</v>
      </c>
      <c r="B538" t="s">
        <v>3091</v>
      </c>
      <c r="C538">
        <v>6.5</v>
      </c>
    </row>
    <row r="539" spans="1:3" x14ac:dyDescent="0.3">
      <c r="A539" t="s">
        <v>24063</v>
      </c>
      <c r="B539" t="s">
        <v>3097</v>
      </c>
      <c r="C539">
        <v>8.3000000000000007</v>
      </c>
    </row>
    <row r="540" spans="1:3" x14ac:dyDescent="0.3">
      <c r="A540" t="s">
        <v>3105</v>
      </c>
      <c r="B540" t="s">
        <v>3104</v>
      </c>
      <c r="C540">
        <v>5.7</v>
      </c>
    </row>
    <row r="541" spans="1:3" x14ac:dyDescent="0.3">
      <c r="A541" t="s">
        <v>3109</v>
      </c>
      <c r="B541" t="s">
        <v>2835</v>
      </c>
      <c r="C541">
        <v>7.6</v>
      </c>
    </row>
    <row r="542" spans="1:3" x14ac:dyDescent="0.3">
      <c r="A542" t="s">
        <v>3113</v>
      </c>
      <c r="B542" t="s">
        <v>1929</v>
      </c>
      <c r="C542">
        <v>6.6</v>
      </c>
    </row>
    <row r="543" spans="1:3" x14ac:dyDescent="0.3">
      <c r="A543" t="s">
        <v>3119</v>
      </c>
      <c r="B543" t="s">
        <v>3117</v>
      </c>
      <c r="C543">
        <v>5.4</v>
      </c>
    </row>
    <row r="544" spans="1:3" x14ac:dyDescent="0.3">
      <c r="A544" t="s">
        <v>3122</v>
      </c>
      <c r="B544" t="s">
        <v>1649</v>
      </c>
      <c r="C544">
        <v>7.3</v>
      </c>
    </row>
    <row r="545" spans="1:3" x14ac:dyDescent="0.3">
      <c r="A545" t="s">
        <v>3127</v>
      </c>
      <c r="B545" t="s">
        <v>1437</v>
      </c>
      <c r="C545">
        <v>6.5</v>
      </c>
    </row>
    <row r="546" spans="1:3" x14ac:dyDescent="0.3">
      <c r="A546" t="s">
        <v>3133</v>
      </c>
      <c r="B546" t="s">
        <v>3132</v>
      </c>
      <c r="C546">
        <v>6.6</v>
      </c>
    </row>
    <row r="547" spans="1:3" x14ac:dyDescent="0.3">
      <c r="A547" t="s">
        <v>3139</v>
      </c>
      <c r="B547" t="s">
        <v>3138</v>
      </c>
      <c r="C547">
        <v>6.6</v>
      </c>
    </row>
    <row r="548" spans="1:3" x14ac:dyDescent="0.3">
      <c r="A548" t="s">
        <v>3146</v>
      </c>
      <c r="B548" t="s">
        <v>3145</v>
      </c>
      <c r="C548">
        <v>5.9</v>
      </c>
    </row>
    <row r="549" spans="1:3" x14ac:dyDescent="0.3">
      <c r="A549" t="s">
        <v>3153</v>
      </c>
      <c r="B549" t="s">
        <v>3152</v>
      </c>
      <c r="C549">
        <v>6.7</v>
      </c>
    </row>
    <row r="550" spans="1:3" x14ac:dyDescent="0.3">
      <c r="A550" t="s">
        <v>3159</v>
      </c>
      <c r="B550" t="s">
        <v>3158</v>
      </c>
      <c r="C550">
        <v>6.1</v>
      </c>
    </row>
    <row r="551" spans="1:3" x14ac:dyDescent="0.3">
      <c r="A551" t="s">
        <v>3164</v>
      </c>
      <c r="B551" t="s">
        <v>1145</v>
      </c>
      <c r="C551">
        <v>6.6</v>
      </c>
    </row>
    <row r="552" spans="1:3" x14ac:dyDescent="0.3">
      <c r="A552" t="s">
        <v>3170</v>
      </c>
      <c r="B552" t="s">
        <v>3169</v>
      </c>
      <c r="C552">
        <v>6.6</v>
      </c>
    </row>
    <row r="553" spans="1:3" x14ac:dyDescent="0.3">
      <c r="A553" t="s">
        <v>3174</v>
      </c>
      <c r="B553" t="s">
        <v>449</v>
      </c>
      <c r="C553">
        <v>5.3</v>
      </c>
    </row>
    <row r="554" spans="1:3" x14ac:dyDescent="0.3">
      <c r="A554" t="s">
        <v>3180</v>
      </c>
      <c r="B554" t="s">
        <v>3179</v>
      </c>
      <c r="C554">
        <v>6</v>
      </c>
    </row>
    <row r="555" spans="1:3" x14ac:dyDescent="0.3">
      <c r="A555" t="s">
        <v>3186</v>
      </c>
      <c r="B555" t="s">
        <v>3185</v>
      </c>
      <c r="C555">
        <v>6</v>
      </c>
    </row>
    <row r="556" spans="1:3" x14ac:dyDescent="0.3">
      <c r="A556" t="s">
        <v>3193</v>
      </c>
      <c r="B556" t="s">
        <v>3192</v>
      </c>
      <c r="C556">
        <v>4.7</v>
      </c>
    </row>
    <row r="557" spans="1:3" x14ac:dyDescent="0.3">
      <c r="A557" t="s">
        <v>3197</v>
      </c>
      <c r="B557" t="s">
        <v>739</v>
      </c>
      <c r="C557">
        <v>6.1</v>
      </c>
    </row>
    <row r="558" spans="1:3" x14ac:dyDescent="0.3">
      <c r="A558" t="s">
        <v>3200</v>
      </c>
      <c r="B558" t="s">
        <v>2221</v>
      </c>
      <c r="C558">
        <v>7.2</v>
      </c>
    </row>
    <row r="559" spans="1:3" x14ac:dyDescent="0.3">
      <c r="A559" t="s">
        <v>3204</v>
      </c>
      <c r="B559" t="s">
        <v>1271</v>
      </c>
      <c r="C559">
        <v>6.4</v>
      </c>
    </row>
    <row r="560" spans="1:3" x14ac:dyDescent="0.3">
      <c r="A560" t="s">
        <v>3207</v>
      </c>
      <c r="B560" t="s">
        <v>1263</v>
      </c>
      <c r="C560">
        <v>6.1</v>
      </c>
    </row>
    <row r="561" spans="1:3" x14ac:dyDescent="0.3">
      <c r="A561" t="s">
        <v>3211</v>
      </c>
      <c r="B561" t="s">
        <v>2234</v>
      </c>
      <c r="C561">
        <v>5.9</v>
      </c>
    </row>
    <row r="562" spans="1:3" x14ac:dyDescent="0.3">
      <c r="A562" t="s">
        <v>3217</v>
      </c>
      <c r="B562" t="s">
        <v>2221</v>
      </c>
      <c r="C562">
        <v>6</v>
      </c>
    </row>
    <row r="563" spans="1:3" x14ac:dyDescent="0.3">
      <c r="A563" t="s">
        <v>3223</v>
      </c>
      <c r="B563" t="s">
        <v>3222</v>
      </c>
      <c r="C563">
        <v>6.3</v>
      </c>
    </row>
    <row r="564" spans="1:3" x14ac:dyDescent="0.3">
      <c r="A564" t="s">
        <v>3228</v>
      </c>
      <c r="B564" t="s">
        <v>3227</v>
      </c>
      <c r="C564">
        <v>5.6</v>
      </c>
    </row>
    <row r="565" spans="1:3" x14ac:dyDescent="0.3">
      <c r="A565" t="s">
        <v>3233</v>
      </c>
      <c r="B565" t="s">
        <v>2545</v>
      </c>
      <c r="C565">
        <v>6.4</v>
      </c>
    </row>
    <row r="566" spans="1:3" x14ac:dyDescent="0.3">
      <c r="A566" t="s">
        <v>3238</v>
      </c>
      <c r="B566" t="s">
        <v>949</v>
      </c>
      <c r="C566">
        <v>7.1</v>
      </c>
    </row>
    <row r="567" spans="1:3" x14ac:dyDescent="0.3">
      <c r="A567" t="s">
        <v>3243</v>
      </c>
      <c r="B567" t="s">
        <v>3242</v>
      </c>
      <c r="C567">
        <v>6.6</v>
      </c>
    </row>
    <row r="568" spans="1:3" x14ac:dyDescent="0.3">
      <c r="A568" t="s">
        <v>3249</v>
      </c>
      <c r="B568" t="s">
        <v>542</v>
      </c>
      <c r="C568">
        <v>4.5999999999999996</v>
      </c>
    </row>
    <row r="569" spans="1:3" x14ac:dyDescent="0.3">
      <c r="A569" t="s">
        <v>3257</v>
      </c>
      <c r="B569" t="s">
        <v>3255</v>
      </c>
      <c r="C569">
        <v>8.4</v>
      </c>
    </row>
    <row r="570" spans="1:3" x14ac:dyDescent="0.3">
      <c r="A570" t="s">
        <v>3262</v>
      </c>
      <c r="B570" t="s">
        <v>1489</v>
      </c>
      <c r="C570">
        <v>7.1</v>
      </c>
    </row>
    <row r="571" spans="1:3" x14ac:dyDescent="0.3">
      <c r="A571" t="s">
        <v>3269</v>
      </c>
      <c r="B571" t="s">
        <v>3268</v>
      </c>
      <c r="C571">
        <v>7.4</v>
      </c>
    </row>
    <row r="572" spans="1:3" x14ac:dyDescent="0.3">
      <c r="A572" t="s">
        <v>3275</v>
      </c>
      <c r="B572" t="s">
        <v>241</v>
      </c>
      <c r="C572">
        <v>6.9</v>
      </c>
    </row>
    <row r="573" spans="1:3" x14ac:dyDescent="0.3">
      <c r="A573" t="s">
        <v>3280</v>
      </c>
      <c r="B573" t="s">
        <v>3279</v>
      </c>
      <c r="C573">
        <v>4.5</v>
      </c>
    </row>
    <row r="574" spans="1:3" x14ac:dyDescent="0.3">
      <c r="A574" t="s">
        <v>3287</v>
      </c>
      <c r="B574" t="s">
        <v>3285</v>
      </c>
      <c r="C574">
        <v>7.1</v>
      </c>
    </row>
    <row r="575" spans="1:3" x14ac:dyDescent="0.3">
      <c r="A575" t="s">
        <v>3292</v>
      </c>
      <c r="B575" t="s">
        <v>3291</v>
      </c>
      <c r="C575">
        <v>6.5</v>
      </c>
    </row>
    <row r="576" spans="1:3" x14ac:dyDescent="0.3">
      <c r="A576" t="s">
        <v>3296</v>
      </c>
      <c r="B576" t="s">
        <v>542</v>
      </c>
      <c r="C576">
        <v>5.3</v>
      </c>
    </row>
    <row r="577" spans="1:3" x14ac:dyDescent="0.3">
      <c r="A577" t="s">
        <v>3302</v>
      </c>
      <c r="B577" t="s">
        <v>2700</v>
      </c>
      <c r="C577">
        <v>6.7</v>
      </c>
    </row>
    <row r="578" spans="1:3" x14ac:dyDescent="0.3">
      <c r="A578" t="s">
        <v>3308</v>
      </c>
      <c r="B578" t="s">
        <v>3307</v>
      </c>
      <c r="C578">
        <v>7.2</v>
      </c>
    </row>
    <row r="579" spans="1:3" x14ac:dyDescent="0.3">
      <c r="A579" t="s">
        <v>3313</v>
      </c>
      <c r="B579" t="s">
        <v>334</v>
      </c>
      <c r="C579">
        <v>7.2</v>
      </c>
    </row>
    <row r="580" spans="1:3" x14ac:dyDescent="0.3">
      <c r="A580" t="s">
        <v>3318</v>
      </c>
      <c r="B580" t="s">
        <v>1700</v>
      </c>
      <c r="C580">
        <v>5.5</v>
      </c>
    </row>
    <row r="581" spans="1:3" x14ac:dyDescent="0.3">
      <c r="A581" t="s">
        <v>3323</v>
      </c>
      <c r="B581" t="s">
        <v>80</v>
      </c>
      <c r="C581">
        <v>5.8</v>
      </c>
    </row>
    <row r="582" spans="1:3" x14ac:dyDescent="0.3">
      <c r="A582" t="s">
        <v>3330</v>
      </c>
      <c r="B582" t="s">
        <v>298</v>
      </c>
      <c r="C582">
        <v>6</v>
      </c>
    </row>
    <row r="583" spans="1:3" x14ac:dyDescent="0.3">
      <c r="A583" t="s">
        <v>3333</v>
      </c>
      <c r="B583" t="s">
        <v>1550</v>
      </c>
      <c r="C583">
        <v>6.6</v>
      </c>
    </row>
    <row r="584" spans="1:3" x14ac:dyDescent="0.3">
      <c r="A584" t="s">
        <v>3337</v>
      </c>
      <c r="B584" t="s">
        <v>3336</v>
      </c>
      <c r="C584">
        <v>8.3000000000000007</v>
      </c>
    </row>
    <row r="585" spans="1:3" x14ac:dyDescent="0.3">
      <c r="A585" t="s">
        <v>3340</v>
      </c>
      <c r="B585" t="s">
        <v>813</v>
      </c>
      <c r="C585">
        <v>6.7</v>
      </c>
    </row>
    <row r="586" spans="1:3" x14ac:dyDescent="0.3">
      <c r="A586" t="s">
        <v>3344</v>
      </c>
      <c r="B586" t="s">
        <v>89</v>
      </c>
      <c r="C586">
        <v>7.1</v>
      </c>
    </row>
    <row r="587" spans="1:3" x14ac:dyDescent="0.3">
      <c r="A587" t="s">
        <v>3351</v>
      </c>
      <c r="B587" t="s">
        <v>3350</v>
      </c>
      <c r="C587">
        <v>6</v>
      </c>
    </row>
    <row r="588" spans="1:3" x14ac:dyDescent="0.3">
      <c r="A588" t="s">
        <v>24064</v>
      </c>
      <c r="B588" t="s">
        <v>3355</v>
      </c>
      <c r="C588">
        <v>7.5</v>
      </c>
    </row>
    <row r="589" spans="1:3" x14ac:dyDescent="0.3">
      <c r="A589" t="s">
        <v>3362</v>
      </c>
      <c r="B589" t="s">
        <v>3361</v>
      </c>
      <c r="C589">
        <v>6.9</v>
      </c>
    </row>
    <row r="590" spans="1:3" x14ac:dyDescent="0.3">
      <c r="A590" t="s">
        <v>3367</v>
      </c>
      <c r="B590" t="s">
        <v>3366</v>
      </c>
      <c r="C590">
        <v>5.6</v>
      </c>
    </row>
    <row r="591" spans="1:3" x14ac:dyDescent="0.3">
      <c r="A591" t="s">
        <v>3371</v>
      </c>
      <c r="B591" t="s">
        <v>2227</v>
      </c>
      <c r="C591">
        <v>5.6</v>
      </c>
    </row>
    <row r="592" spans="1:3" x14ac:dyDescent="0.3">
      <c r="A592" t="s">
        <v>3377</v>
      </c>
      <c r="B592" t="s">
        <v>3376</v>
      </c>
      <c r="C592">
        <v>4.5</v>
      </c>
    </row>
    <row r="593" spans="1:3" x14ac:dyDescent="0.3">
      <c r="A593" t="s">
        <v>3381</v>
      </c>
      <c r="B593" t="s">
        <v>1042</v>
      </c>
      <c r="C593">
        <v>7.1</v>
      </c>
    </row>
    <row r="594" spans="1:3" x14ac:dyDescent="0.3">
      <c r="A594" t="s">
        <v>3385</v>
      </c>
      <c r="B594" t="s">
        <v>89</v>
      </c>
      <c r="C594">
        <v>6.5</v>
      </c>
    </row>
    <row r="595" spans="1:3" x14ac:dyDescent="0.3">
      <c r="A595" t="s">
        <v>3391</v>
      </c>
      <c r="B595" t="s">
        <v>254</v>
      </c>
      <c r="C595">
        <v>6.4</v>
      </c>
    </row>
    <row r="596" spans="1:3" x14ac:dyDescent="0.3">
      <c r="A596" t="s">
        <v>3395</v>
      </c>
      <c r="B596" t="s">
        <v>674</v>
      </c>
      <c r="C596">
        <v>5.8</v>
      </c>
    </row>
    <row r="597" spans="1:3" x14ac:dyDescent="0.3">
      <c r="A597" t="s">
        <v>3399</v>
      </c>
      <c r="B597" t="s">
        <v>1378</v>
      </c>
      <c r="C597">
        <v>8</v>
      </c>
    </row>
    <row r="598" spans="1:3" x14ac:dyDescent="0.3">
      <c r="A598" t="s">
        <v>3405</v>
      </c>
      <c r="B598" t="s">
        <v>3403</v>
      </c>
      <c r="C598">
        <v>6.2</v>
      </c>
    </row>
    <row r="599" spans="1:3" x14ac:dyDescent="0.3">
      <c r="A599" t="s">
        <v>3411</v>
      </c>
      <c r="B599" t="s">
        <v>3409</v>
      </c>
      <c r="C599">
        <v>7.2</v>
      </c>
    </row>
    <row r="600" spans="1:3" x14ac:dyDescent="0.3">
      <c r="A600" t="s">
        <v>3415</v>
      </c>
      <c r="B600" t="s">
        <v>3409</v>
      </c>
      <c r="C600">
        <v>6.1</v>
      </c>
    </row>
    <row r="601" spans="1:3" x14ac:dyDescent="0.3">
      <c r="A601" t="s">
        <v>3419</v>
      </c>
      <c r="B601" t="s">
        <v>1505</v>
      </c>
      <c r="C601">
        <v>7.6</v>
      </c>
    </row>
    <row r="602" spans="1:3" x14ac:dyDescent="0.3">
      <c r="A602" t="s">
        <v>3422</v>
      </c>
      <c r="B602" t="s">
        <v>19</v>
      </c>
      <c r="C602">
        <v>6.3</v>
      </c>
    </row>
    <row r="603" spans="1:3" x14ac:dyDescent="0.3">
      <c r="A603" t="s">
        <v>3429</v>
      </c>
      <c r="B603" t="s">
        <v>3428</v>
      </c>
      <c r="C603">
        <v>6.3</v>
      </c>
    </row>
    <row r="604" spans="1:3" x14ac:dyDescent="0.3">
      <c r="A604" t="s">
        <v>3433</v>
      </c>
      <c r="B604" t="s">
        <v>89</v>
      </c>
      <c r="C604">
        <v>6.3</v>
      </c>
    </row>
    <row r="605" spans="1:3" x14ac:dyDescent="0.3">
      <c r="A605" t="s">
        <v>3438</v>
      </c>
      <c r="B605" t="s">
        <v>3437</v>
      </c>
      <c r="C605">
        <v>7.7</v>
      </c>
    </row>
    <row r="606" spans="1:3" x14ac:dyDescent="0.3">
      <c r="A606" t="s">
        <v>3443</v>
      </c>
      <c r="B606" t="s">
        <v>3442</v>
      </c>
      <c r="C606">
        <v>7</v>
      </c>
    </row>
    <row r="607" spans="1:3" x14ac:dyDescent="0.3">
      <c r="A607" t="s">
        <v>3447</v>
      </c>
      <c r="B607" t="s">
        <v>2545</v>
      </c>
      <c r="C607">
        <v>5.3</v>
      </c>
    </row>
    <row r="608" spans="1:3" x14ac:dyDescent="0.3">
      <c r="A608" t="s">
        <v>3452</v>
      </c>
      <c r="B608" t="s">
        <v>1102</v>
      </c>
      <c r="C608">
        <v>5.6</v>
      </c>
    </row>
    <row r="609" spans="1:3" x14ac:dyDescent="0.3">
      <c r="A609" t="s">
        <v>3459</v>
      </c>
      <c r="B609" t="s">
        <v>3458</v>
      </c>
      <c r="C609">
        <v>5.2</v>
      </c>
    </row>
    <row r="610" spans="1:3" x14ac:dyDescent="0.3">
      <c r="A610" t="s">
        <v>3464</v>
      </c>
      <c r="B610" t="s">
        <v>1102</v>
      </c>
      <c r="C610">
        <v>5.4</v>
      </c>
    </row>
    <row r="611" spans="1:3" x14ac:dyDescent="0.3">
      <c r="A611" t="s">
        <v>3471</v>
      </c>
      <c r="B611" t="s">
        <v>3470</v>
      </c>
      <c r="C611">
        <v>6.4</v>
      </c>
    </row>
    <row r="612" spans="1:3" x14ac:dyDescent="0.3">
      <c r="A612" t="s">
        <v>3478</v>
      </c>
      <c r="B612" t="s">
        <v>3476</v>
      </c>
      <c r="C612">
        <v>5.9</v>
      </c>
    </row>
    <row r="613" spans="1:3" x14ac:dyDescent="0.3">
      <c r="A613" t="s">
        <v>3483</v>
      </c>
      <c r="B613" t="s">
        <v>3409</v>
      </c>
      <c r="C613">
        <v>6.3</v>
      </c>
    </row>
    <row r="614" spans="1:3" x14ac:dyDescent="0.3">
      <c r="A614" t="s">
        <v>3488</v>
      </c>
      <c r="B614" t="s">
        <v>361</v>
      </c>
      <c r="C614">
        <v>6.5</v>
      </c>
    </row>
    <row r="615" spans="1:3" x14ac:dyDescent="0.3">
      <c r="A615" t="s">
        <v>3492</v>
      </c>
      <c r="B615" t="s">
        <v>3491</v>
      </c>
      <c r="C615">
        <v>3</v>
      </c>
    </row>
    <row r="616" spans="1:3" x14ac:dyDescent="0.3">
      <c r="A616" t="s">
        <v>3497</v>
      </c>
      <c r="B616" t="s">
        <v>1423</v>
      </c>
      <c r="C616">
        <v>3.6</v>
      </c>
    </row>
    <row r="617" spans="1:3" x14ac:dyDescent="0.3">
      <c r="A617" t="s">
        <v>3503</v>
      </c>
      <c r="B617" t="s">
        <v>491</v>
      </c>
      <c r="C617">
        <v>5.8</v>
      </c>
    </row>
    <row r="618" spans="1:3" x14ac:dyDescent="0.3">
      <c r="A618" t="s">
        <v>3509</v>
      </c>
      <c r="B618" t="s">
        <v>3508</v>
      </c>
      <c r="C618">
        <v>6.2</v>
      </c>
    </row>
    <row r="619" spans="1:3" x14ac:dyDescent="0.3">
      <c r="A619" t="s">
        <v>3514</v>
      </c>
      <c r="B619" t="s">
        <v>3512</v>
      </c>
      <c r="C619">
        <v>5.6</v>
      </c>
    </row>
    <row r="620" spans="1:3" x14ac:dyDescent="0.3">
      <c r="A620" t="s">
        <v>3519</v>
      </c>
      <c r="B620" t="s">
        <v>1145</v>
      </c>
      <c r="C620">
        <v>5.4</v>
      </c>
    </row>
    <row r="621" spans="1:3" x14ac:dyDescent="0.3">
      <c r="A621" t="s">
        <v>3525</v>
      </c>
      <c r="B621" t="s">
        <v>1610</v>
      </c>
      <c r="C621">
        <v>6.1</v>
      </c>
    </row>
    <row r="622" spans="1:3" x14ac:dyDescent="0.3">
      <c r="A622" t="s">
        <v>3531</v>
      </c>
      <c r="B622" t="s">
        <v>2234</v>
      </c>
      <c r="C622">
        <v>4.2</v>
      </c>
    </row>
    <row r="623" spans="1:3" x14ac:dyDescent="0.3">
      <c r="A623" t="s">
        <v>3538</v>
      </c>
      <c r="B623" t="s">
        <v>3537</v>
      </c>
      <c r="C623">
        <v>6.7</v>
      </c>
    </row>
    <row r="624" spans="1:3" x14ac:dyDescent="0.3">
      <c r="A624" t="s">
        <v>3544</v>
      </c>
      <c r="B624" t="s">
        <v>72</v>
      </c>
      <c r="C624">
        <v>4.2</v>
      </c>
    </row>
    <row r="625" spans="1:3" x14ac:dyDescent="0.3">
      <c r="A625" t="s">
        <v>3549</v>
      </c>
      <c r="B625" t="s">
        <v>949</v>
      </c>
      <c r="C625">
        <v>6.4</v>
      </c>
    </row>
    <row r="626" spans="1:3" x14ac:dyDescent="0.3">
      <c r="A626" t="s">
        <v>3554</v>
      </c>
      <c r="B626" t="s">
        <v>1130</v>
      </c>
      <c r="C626">
        <v>4.9000000000000004</v>
      </c>
    </row>
    <row r="627" spans="1:3" x14ac:dyDescent="0.3">
      <c r="A627" t="s">
        <v>3557</v>
      </c>
      <c r="B627" t="s">
        <v>2144</v>
      </c>
      <c r="C627">
        <v>6.8</v>
      </c>
    </row>
    <row r="628" spans="1:3" x14ac:dyDescent="0.3">
      <c r="A628" t="s">
        <v>3561</v>
      </c>
      <c r="B628" t="s">
        <v>2982</v>
      </c>
      <c r="C628">
        <v>7.7</v>
      </c>
    </row>
    <row r="629" spans="1:3" x14ac:dyDescent="0.3">
      <c r="A629" t="s">
        <v>3568</v>
      </c>
      <c r="B629" t="s">
        <v>3566</v>
      </c>
      <c r="C629">
        <v>5.6</v>
      </c>
    </row>
    <row r="630" spans="1:3" x14ac:dyDescent="0.3">
      <c r="A630" t="s">
        <v>3572</v>
      </c>
      <c r="B630" t="s">
        <v>10</v>
      </c>
      <c r="C630">
        <v>6.4</v>
      </c>
    </row>
    <row r="631" spans="1:3" x14ac:dyDescent="0.3">
      <c r="A631" t="s">
        <v>3579</v>
      </c>
      <c r="B631" t="s">
        <v>3577</v>
      </c>
      <c r="C631">
        <v>7.2</v>
      </c>
    </row>
    <row r="632" spans="1:3" x14ac:dyDescent="0.3">
      <c r="A632" t="s">
        <v>3585</v>
      </c>
      <c r="B632" t="s">
        <v>996</v>
      </c>
      <c r="C632">
        <v>6</v>
      </c>
    </row>
    <row r="633" spans="1:3" x14ac:dyDescent="0.3">
      <c r="A633" t="s">
        <v>3589</v>
      </c>
      <c r="B633" t="s">
        <v>1700</v>
      </c>
      <c r="C633">
        <v>5.9</v>
      </c>
    </row>
    <row r="634" spans="1:3" x14ac:dyDescent="0.3">
      <c r="A634" t="s">
        <v>3594</v>
      </c>
      <c r="B634" t="s">
        <v>3593</v>
      </c>
      <c r="C634">
        <v>7.9</v>
      </c>
    </row>
    <row r="635" spans="1:3" x14ac:dyDescent="0.3">
      <c r="A635" t="s">
        <v>3600</v>
      </c>
      <c r="B635" t="s">
        <v>3598</v>
      </c>
      <c r="C635">
        <v>6.8</v>
      </c>
    </row>
    <row r="636" spans="1:3" x14ac:dyDescent="0.3">
      <c r="A636" t="s">
        <v>3605</v>
      </c>
      <c r="B636" t="s">
        <v>949</v>
      </c>
      <c r="C636">
        <v>7.1</v>
      </c>
    </row>
    <row r="637" spans="1:3" x14ac:dyDescent="0.3">
      <c r="A637" t="s">
        <v>3609</v>
      </c>
      <c r="B637" t="s">
        <v>10</v>
      </c>
      <c r="C637">
        <v>5.9</v>
      </c>
    </row>
    <row r="638" spans="1:3" x14ac:dyDescent="0.3">
      <c r="A638" t="s">
        <v>3612</v>
      </c>
      <c r="B638" t="s">
        <v>3470</v>
      </c>
      <c r="C638">
        <v>5.9</v>
      </c>
    </row>
    <row r="639" spans="1:3" x14ac:dyDescent="0.3">
      <c r="A639" t="s">
        <v>3616</v>
      </c>
      <c r="B639" t="s">
        <v>1627</v>
      </c>
      <c r="C639">
        <v>6.2</v>
      </c>
    </row>
    <row r="640" spans="1:3" x14ac:dyDescent="0.3">
      <c r="A640" t="s">
        <v>24065</v>
      </c>
      <c r="B640" t="s">
        <v>10</v>
      </c>
      <c r="C640">
        <v>7.4</v>
      </c>
    </row>
    <row r="641" spans="1:3" x14ac:dyDescent="0.3">
      <c r="A641" t="s">
        <v>3626</v>
      </c>
      <c r="B641" t="s">
        <v>2221</v>
      </c>
      <c r="C641">
        <v>7</v>
      </c>
    </row>
    <row r="642" spans="1:3" x14ac:dyDescent="0.3">
      <c r="A642" t="s">
        <v>3631</v>
      </c>
      <c r="B642" t="s">
        <v>3630</v>
      </c>
      <c r="C642">
        <v>5.4</v>
      </c>
    </row>
    <row r="643" spans="1:3" x14ac:dyDescent="0.3">
      <c r="A643" t="s">
        <v>3635</v>
      </c>
      <c r="B643" t="s">
        <v>1489</v>
      </c>
      <c r="C643">
        <v>8.6</v>
      </c>
    </row>
    <row r="644" spans="1:3" x14ac:dyDescent="0.3">
      <c r="A644" t="s">
        <v>3639</v>
      </c>
      <c r="B644" t="s">
        <v>491</v>
      </c>
      <c r="C644">
        <v>6.5</v>
      </c>
    </row>
    <row r="645" spans="1:3" x14ac:dyDescent="0.3">
      <c r="A645" t="s">
        <v>3644</v>
      </c>
      <c r="B645" t="s">
        <v>3643</v>
      </c>
      <c r="C645">
        <v>6.4</v>
      </c>
    </row>
    <row r="646" spans="1:3" x14ac:dyDescent="0.3">
      <c r="A646" t="s">
        <v>3647</v>
      </c>
      <c r="B646" t="s">
        <v>498</v>
      </c>
      <c r="C646">
        <v>7.6</v>
      </c>
    </row>
    <row r="647" spans="1:3" x14ac:dyDescent="0.3">
      <c r="A647" t="s">
        <v>3651</v>
      </c>
      <c r="B647" t="s">
        <v>3185</v>
      </c>
      <c r="C647">
        <v>5.5</v>
      </c>
    </row>
    <row r="648" spans="1:3" x14ac:dyDescent="0.3">
      <c r="A648" t="s">
        <v>3655</v>
      </c>
      <c r="B648" t="s">
        <v>3255</v>
      </c>
      <c r="C648">
        <v>7.4</v>
      </c>
    </row>
    <row r="649" spans="1:3" x14ac:dyDescent="0.3">
      <c r="A649" t="s">
        <v>3659</v>
      </c>
      <c r="B649" t="s">
        <v>674</v>
      </c>
      <c r="C649">
        <v>8.6999999999999993</v>
      </c>
    </row>
    <row r="650" spans="1:3" x14ac:dyDescent="0.3">
      <c r="A650" t="s">
        <v>3664</v>
      </c>
      <c r="B650" t="s">
        <v>2176</v>
      </c>
      <c r="C650">
        <v>7.6</v>
      </c>
    </row>
    <row r="651" spans="1:3" x14ac:dyDescent="0.3">
      <c r="A651" t="s">
        <v>3671</v>
      </c>
      <c r="B651" t="s">
        <v>542</v>
      </c>
      <c r="C651">
        <v>5.5</v>
      </c>
    </row>
    <row r="652" spans="1:3" x14ac:dyDescent="0.3">
      <c r="A652" t="s">
        <v>3676</v>
      </c>
      <c r="B652" t="s">
        <v>2866</v>
      </c>
      <c r="C652">
        <v>7.6</v>
      </c>
    </row>
    <row r="653" spans="1:3" x14ac:dyDescent="0.3">
      <c r="A653" t="s">
        <v>3681</v>
      </c>
      <c r="B653" t="s">
        <v>1437</v>
      </c>
      <c r="C653">
        <v>6.5</v>
      </c>
    </row>
    <row r="654" spans="1:3" x14ac:dyDescent="0.3">
      <c r="A654" t="s">
        <v>3684</v>
      </c>
      <c r="B654" t="s">
        <v>10</v>
      </c>
      <c r="C654">
        <v>6.9</v>
      </c>
    </row>
    <row r="655" spans="1:3" x14ac:dyDescent="0.3">
      <c r="A655" t="s">
        <v>3690</v>
      </c>
      <c r="B655" t="s">
        <v>3689</v>
      </c>
      <c r="C655">
        <v>6.7</v>
      </c>
    </row>
    <row r="656" spans="1:3" x14ac:dyDescent="0.3">
      <c r="A656" t="s">
        <v>3694</v>
      </c>
      <c r="B656" t="s">
        <v>2545</v>
      </c>
      <c r="C656">
        <v>6.6</v>
      </c>
    </row>
    <row r="657" spans="1:3" x14ac:dyDescent="0.3">
      <c r="A657" t="s">
        <v>3701</v>
      </c>
      <c r="B657" t="s">
        <v>3699</v>
      </c>
      <c r="C657">
        <v>7.2</v>
      </c>
    </row>
    <row r="658" spans="1:3" x14ac:dyDescent="0.3">
      <c r="A658" t="s">
        <v>3707</v>
      </c>
      <c r="B658" t="s">
        <v>80</v>
      </c>
      <c r="C658">
        <v>6.4</v>
      </c>
    </row>
    <row r="659" spans="1:3" x14ac:dyDescent="0.3">
      <c r="A659" t="s">
        <v>3712</v>
      </c>
      <c r="B659" t="s">
        <v>80</v>
      </c>
      <c r="C659">
        <v>6.4</v>
      </c>
    </row>
    <row r="660" spans="1:3" x14ac:dyDescent="0.3">
      <c r="A660" t="s">
        <v>3717</v>
      </c>
      <c r="B660" t="s">
        <v>361</v>
      </c>
      <c r="C660">
        <v>6</v>
      </c>
    </row>
    <row r="661" spans="1:3" x14ac:dyDescent="0.3">
      <c r="A661" t="s">
        <v>3721</v>
      </c>
      <c r="B661" t="s">
        <v>542</v>
      </c>
      <c r="C661">
        <v>6.1</v>
      </c>
    </row>
    <row r="662" spans="1:3" x14ac:dyDescent="0.3">
      <c r="A662" t="s">
        <v>3726</v>
      </c>
      <c r="B662" t="s">
        <v>2835</v>
      </c>
      <c r="C662">
        <v>6</v>
      </c>
    </row>
    <row r="663" spans="1:3" x14ac:dyDescent="0.3">
      <c r="A663" t="s">
        <v>3729</v>
      </c>
      <c r="B663" t="s">
        <v>19</v>
      </c>
      <c r="C663">
        <v>6.4</v>
      </c>
    </row>
    <row r="664" spans="1:3" x14ac:dyDescent="0.3">
      <c r="A664" t="s">
        <v>3734</v>
      </c>
      <c r="B664" t="s">
        <v>1700</v>
      </c>
      <c r="C664">
        <v>6.4</v>
      </c>
    </row>
    <row r="665" spans="1:3" x14ac:dyDescent="0.3">
      <c r="A665" t="s">
        <v>3740</v>
      </c>
      <c r="B665" t="s">
        <v>1943</v>
      </c>
      <c r="C665">
        <v>7.3</v>
      </c>
    </row>
    <row r="666" spans="1:3" x14ac:dyDescent="0.3">
      <c r="A666" t="s">
        <v>3746</v>
      </c>
      <c r="B666" t="s">
        <v>3744</v>
      </c>
      <c r="C666">
        <v>5.2</v>
      </c>
    </row>
    <row r="667" spans="1:3" x14ac:dyDescent="0.3">
      <c r="A667" t="s">
        <v>3751</v>
      </c>
      <c r="B667" t="s">
        <v>3138</v>
      </c>
      <c r="C667">
        <v>6.6</v>
      </c>
    </row>
    <row r="668" spans="1:3" x14ac:dyDescent="0.3">
      <c r="A668" t="s">
        <v>3756</v>
      </c>
      <c r="B668" t="s">
        <v>1445</v>
      </c>
      <c r="C668">
        <v>6.3</v>
      </c>
    </row>
    <row r="669" spans="1:3" x14ac:dyDescent="0.3">
      <c r="A669" t="s">
        <v>3763</v>
      </c>
      <c r="B669" t="s">
        <v>3762</v>
      </c>
      <c r="C669">
        <v>5.9</v>
      </c>
    </row>
    <row r="670" spans="1:3" x14ac:dyDescent="0.3">
      <c r="A670" t="s">
        <v>3768</v>
      </c>
      <c r="B670" t="s">
        <v>1489</v>
      </c>
      <c r="C670">
        <v>6.4</v>
      </c>
    </row>
    <row r="671" spans="1:3" x14ac:dyDescent="0.3">
      <c r="A671" t="s">
        <v>3773</v>
      </c>
      <c r="B671" t="s">
        <v>2545</v>
      </c>
      <c r="C671">
        <v>6.7</v>
      </c>
    </row>
    <row r="672" spans="1:3" x14ac:dyDescent="0.3">
      <c r="A672" t="s">
        <v>3777</v>
      </c>
      <c r="B672" t="s">
        <v>2227</v>
      </c>
      <c r="C672">
        <v>5.4</v>
      </c>
    </row>
    <row r="673" spans="1:3" x14ac:dyDescent="0.3">
      <c r="A673" t="s">
        <v>3780</v>
      </c>
      <c r="B673" t="s">
        <v>2829</v>
      </c>
      <c r="C673">
        <v>6.4</v>
      </c>
    </row>
    <row r="674" spans="1:3" x14ac:dyDescent="0.3">
      <c r="A674" t="s">
        <v>3785</v>
      </c>
      <c r="B674" t="s">
        <v>1145</v>
      </c>
      <c r="C674">
        <v>6.7</v>
      </c>
    </row>
    <row r="675" spans="1:3" x14ac:dyDescent="0.3">
      <c r="A675" t="s">
        <v>3791</v>
      </c>
      <c r="B675" t="s">
        <v>949</v>
      </c>
      <c r="C675">
        <v>6.2</v>
      </c>
    </row>
    <row r="676" spans="1:3" x14ac:dyDescent="0.3">
      <c r="A676" t="s">
        <v>3795</v>
      </c>
      <c r="B676" t="s">
        <v>192</v>
      </c>
      <c r="C676">
        <v>6.1</v>
      </c>
    </row>
    <row r="677" spans="1:3" x14ac:dyDescent="0.3">
      <c r="A677" t="s">
        <v>3800</v>
      </c>
      <c r="B677" t="s">
        <v>19</v>
      </c>
      <c r="C677">
        <v>8.8000000000000007</v>
      </c>
    </row>
    <row r="678" spans="1:3" x14ac:dyDescent="0.3">
      <c r="A678" t="s">
        <v>3806</v>
      </c>
      <c r="B678" t="s">
        <v>3805</v>
      </c>
      <c r="C678">
        <v>7.1</v>
      </c>
    </row>
    <row r="679" spans="1:3" x14ac:dyDescent="0.3">
      <c r="A679" t="s">
        <v>24066</v>
      </c>
      <c r="B679" t="s">
        <v>3097</v>
      </c>
      <c r="C679">
        <v>8.1</v>
      </c>
    </row>
    <row r="680" spans="1:3" x14ac:dyDescent="0.3">
      <c r="A680" t="s">
        <v>3813</v>
      </c>
      <c r="B680" t="s">
        <v>1649</v>
      </c>
      <c r="C680">
        <v>5.7</v>
      </c>
    </row>
    <row r="681" spans="1:3" x14ac:dyDescent="0.3">
      <c r="A681" t="s">
        <v>3817</v>
      </c>
      <c r="B681" t="s">
        <v>1034</v>
      </c>
      <c r="C681">
        <v>5</v>
      </c>
    </row>
    <row r="682" spans="1:3" x14ac:dyDescent="0.3">
      <c r="A682" t="s">
        <v>3824</v>
      </c>
      <c r="B682" t="s">
        <v>3822</v>
      </c>
      <c r="C682">
        <v>5.0999999999999996</v>
      </c>
    </row>
    <row r="683" spans="1:3" x14ac:dyDescent="0.3">
      <c r="A683" t="s">
        <v>3830</v>
      </c>
      <c r="B683" t="s">
        <v>1954</v>
      </c>
      <c r="C683">
        <v>6.9</v>
      </c>
    </row>
    <row r="684" spans="1:3" x14ac:dyDescent="0.3">
      <c r="A684" t="s">
        <v>3834</v>
      </c>
      <c r="B684" t="s">
        <v>3019</v>
      </c>
      <c r="C684">
        <v>4.8</v>
      </c>
    </row>
    <row r="685" spans="1:3" x14ac:dyDescent="0.3">
      <c r="A685" t="s">
        <v>3838</v>
      </c>
      <c r="B685" t="s">
        <v>361</v>
      </c>
      <c r="C685">
        <v>6.5</v>
      </c>
    </row>
    <row r="686" spans="1:3" x14ac:dyDescent="0.3">
      <c r="A686" t="s">
        <v>3842</v>
      </c>
      <c r="B686" t="s">
        <v>3841</v>
      </c>
      <c r="C686">
        <v>5.0999999999999996</v>
      </c>
    </row>
    <row r="687" spans="1:3" x14ac:dyDescent="0.3">
      <c r="A687" t="s">
        <v>3849</v>
      </c>
      <c r="B687" t="s">
        <v>3848</v>
      </c>
      <c r="C687">
        <v>7.1</v>
      </c>
    </row>
    <row r="688" spans="1:3" x14ac:dyDescent="0.3">
      <c r="A688" t="s">
        <v>3856</v>
      </c>
      <c r="B688" t="s">
        <v>3854</v>
      </c>
      <c r="C688">
        <v>7.5</v>
      </c>
    </row>
    <row r="689" spans="1:3" x14ac:dyDescent="0.3">
      <c r="A689" t="s">
        <v>3861</v>
      </c>
      <c r="B689" t="s">
        <v>1771</v>
      </c>
      <c r="C689">
        <v>6.2</v>
      </c>
    </row>
    <row r="690" spans="1:3" x14ac:dyDescent="0.3">
      <c r="A690" t="s">
        <v>3865</v>
      </c>
      <c r="B690" t="s">
        <v>1271</v>
      </c>
      <c r="C690">
        <v>6.3</v>
      </c>
    </row>
    <row r="691" spans="1:3" x14ac:dyDescent="0.3">
      <c r="A691" t="s">
        <v>3870</v>
      </c>
      <c r="B691" t="s">
        <v>1194</v>
      </c>
      <c r="C691">
        <v>8.1</v>
      </c>
    </row>
    <row r="692" spans="1:3" x14ac:dyDescent="0.3">
      <c r="A692" t="s">
        <v>3875</v>
      </c>
      <c r="B692" t="s">
        <v>3874</v>
      </c>
      <c r="C692">
        <v>6.6</v>
      </c>
    </row>
    <row r="693" spans="1:3" x14ac:dyDescent="0.3">
      <c r="A693" t="s">
        <v>3880</v>
      </c>
      <c r="B693" t="s">
        <v>491</v>
      </c>
      <c r="C693">
        <v>6.9</v>
      </c>
    </row>
    <row r="694" spans="1:3" x14ac:dyDescent="0.3">
      <c r="A694" t="s">
        <v>3886</v>
      </c>
      <c r="B694" t="s">
        <v>216</v>
      </c>
      <c r="C694">
        <v>6.1</v>
      </c>
    </row>
    <row r="695" spans="1:3" x14ac:dyDescent="0.3">
      <c r="A695" t="s">
        <v>3892</v>
      </c>
      <c r="B695" t="s">
        <v>1034</v>
      </c>
      <c r="C695">
        <v>4.3</v>
      </c>
    </row>
    <row r="696" spans="1:3" x14ac:dyDescent="0.3">
      <c r="A696" t="s">
        <v>3897</v>
      </c>
      <c r="B696" t="s">
        <v>3896</v>
      </c>
      <c r="C696">
        <v>6.6</v>
      </c>
    </row>
    <row r="697" spans="1:3" x14ac:dyDescent="0.3">
      <c r="A697" t="s">
        <v>3903</v>
      </c>
      <c r="B697" t="s">
        <v>1437</v>
      </c>
      <c r="C697">
        <v>6.8</v>
      </c>
    </row>
    <row r="698" spans="1:3" x14ac:dyDescent="0.3">
      <c r="A698" t="s">
        <v>3909</v>
      </c>
      <c r="B698" t="s">
        <v>3908</v>
      </c>
      <c r="C698">
        <v>3.8</v>
      </c>
    </row>
    <row r="699" spans="1:3" x14ac:dyDescent="0.3">
      <c r="A699" t="s">
        <v>3913</v>
      </c>
      <c r="B699" t="s">
        <v>449</v>
      </c>
      <c r="C699">
        <v>5.9</v>
      </c>
    </row>
    <row r="700" spans="1:3" x14ac:dyDescent="0.3">
      <c r="A700" t="s">
        <v>3919</v>
      </c>
      <c r="B700" t="s">
        <v>3917</v>
      </c>
      <c r="C700">
        <v>7.9</v>
      </c>
    </row>
    <row r="701" spans="1:3" x14ac:dyDescent="0.3">
      <c r="A701" t="s">
        <v>3924</v>
      </c>
      <c r="B701" t="s">
        <v>3923</v>
      </c>
      <c r="C701">
        <v>6.3</v>
      </c>
    </row>
    <row r="702" spans="1:3" x14ac:dyDescent="0.3">
      <c r="A702" t="s">
        <v>3929</v>
      </c>
      <c r="B702" t="s">
        <v>298</v>
      </c>
      <c r="C702">
        <v>5.5</v>
      </c>
    </row>
    <row r="703" spans="1:3" x14ac:dyDescent="0.3">
      <c r="A703" t="s">
        <v>3933</v>
      </c>
      <c r="B703" t="s">
        <v>1592</v>
      </c>
      <c r="C703">
        <v>7.7</v>
      </c>
    </row>
    <row r="704" spans="1:3" x14ac:dyDescent="0.3">
      <c r="A704" t="s">
        <v>3937</v>
      </c>
      <c r="B704" t="s">
        <v>1700</v>
      </c>
      <c r="C704">
        <v>6.3</v>
      </c>
    </row>
    <row r="705" spans="1:3" x14ac:dyDescent="0.3">
      <c r="A705" t="s">
        <v>3944</v>
      </c>
      <c r="B705" t="s">
        <v>3942</v>
      </c>
      <c r="C705">
        <v>7.1</v>
      </c>
    </row>
    <row r="706" spans="1:3" x14ac:dyDescent="0.3">
      <c r="A706" t="s">
        <v>3949</v>
      </c>
      <c r="B706" t="s">
        <v>3948</v>
      </c>
      <c r="C706">
        <v>8.5</v>
      </c>
    </row>
    <row r="707" spans="1:3" x14ac:dyDescent="0.3">
      <c r="A707" t="s">
        <v>3954</v>
      </c>
      <c r="B707" t="s">
        <v>1649</v>
      </c>
      <c r="C707">
        <v>5.9</v>
      </c>
    </row>
    <row r="708" spans="1:3" x14ac:dyDescent="0.3">
      <c r="A708" t="s">
        <v>3958</v>
      </c>
      <c r="B708" t="s">
        <v>648</v>
      </c>
      <c r="C708">
        <v>5.8</v>
      </c>
    </row>
    <row r="709" spans="1:3" x14ac:dyDescent="0.3">
      <c r="A709" t="s">
        <v>3962</v>
      </c>
      <c r="B709" t="s">
        <v>2161</v>
      </c>
      <c r="C709">
        <v>8.1</v>
      </c>
    </row>
    <row r="710" spans="1:3" x14ac:dyDescent="0.3">
      <c r="A710" t="s">
        <v>3967</v>
      </c>
      <c r="B710" t="s">
        <v>1180</v>
      </c>
      <c r="C710">
        <v>7.9</v>
      </c>
    </row>
    <row r="711" spans="1:3" x14ac:dyDescent="0.3">
      <c r="A711" t="s">
        <v>3971</v>
      </c>
      <c r="B711" t="s">
        <v>80</v>
      </c>
      <c r="C711">
        <v>7.2</v>
      </c>
    </row>
    <row r="712" spans="1:3" x14ac:dyDescent="0.3">
      <c r="A712" t="s">
        <v>3975</v>
      </c>
      <c r="B712" t="s">
        <v>1943</v>
      </c>
      <c r="C712">
        <v>6.3</v>
      </c>
    </row>
    <row r="713" spans="1:3" x14ac:dyDescent="0.3">
      <c r="A713" t="s">
        <v>3979</v>
      </c>
      <c r="B713" t="s">
        <v>2275</v>
      </c>
      <c r="C713">
        <v>8.1</v>
      </c>
    </row>
    <row r="714" spans="1:3" x14ac:dyDescent="0.3">
      <c r="A714" t="s">
        <v>3986</v>
      </c>
      <c r="B714" t="s">
        <v>3985</v>
      </c>
      <c r="C714">
        <v>7</v>
      </c>
    </row>
    <row r="715" spans="1:3" x14ac:dyDescent="0.3">
      <c r="A715" t="s">
        <v>3991</v>
      </c>
      <c r="B715" t="s">
        <v>3072</v>
      </c>
      <c r="C715">
        <v>5.5</v>
      </c>
    </row>
    <row r="716" spans="1:3" x14ac:dyDescent="0.3">
      <c r="A716" t="s">
        <v>3995</v>
      </c>
      <c r="B716" t="s">
        <v>3566</v>
      </c>
      <c r="C716">
        <v>6.7</v>
      </c>
    </row>
    <row r="717" spans="1:3" x14ac:dyDescent="0.3">
      <c r="A717" t="s">
        <v>4000</v>
      </c>
      <c r="B717" t="s">
        <v>2520</v>
      </c>
      <c r="C717">
        <v>5.2</v>
      </c>
    </row>
    <row r="718" spans="1:3" x14ac:dyDescent="0.3">
      <c r="A718" t="s">
        <v>4004</v>
      </c>
      <c r="B718" t="s">
        <v>361</v>
      </c>
      <c r="C718">
        <v>7</v>
      </c>
    </row>
    <row r="719" spans="1:3" x14ac:dyDescent="0.3">
      <c r="A719" t="s">
        <v>4010</v>
      </c>
      <c r="B719" t="s">
        <v>1700</v>
      </c>
      <c r="C719">
        <v>6.1</v>
      </c>
    </row>
    <row r="720" spans="1:3" x14ac:dyDescent="0.3">
      <c r="A720" t="s">
        <v>4014</v>
      </c>
      <c r="B720" t="s">
        <v>498</v>
      </c>
      <c r="C720">
        <v>6.6</v>
      </c>
    </row>
    <row r="721" spans="1:3" x14ac:dyDescent="0.3">
      <c r="A721" t="s">
        <v>4019</v>
      </c>
      <c r="B721" t="s">
        <v>10</v>
      </c>
      <c r="C721">
        <v>5.5</v>
      </c>
    </row>
    <row r="722" spans="1:3" x14ac:dyDescent="0.3">
      <c r="A722" t="s">
        <v>4023</v>
      </c>
      <c r="B722" t="s">
        <v>3279</v>
      </c>
      <c r="C722">
        <v>5.9</v>
      </c>
    </row>
    <row r="723" spans="1:3" x14ac:dyDescent="0.3">
      <c r="A723" t="s">
        <v>4027</v>
      </c>
      <c r="B723" t="s">
        <v>2376</v>
      </c>
      <c r="C723">
        <v>5.4</v>
      </c>
    </row>
    <row r="724" spans="1:3" x14ac:dyDescent="0.3">
      <c r="A724" t="s">
        <v>4033</v>
      </c>
      <c r="B724" t="s">
        <v>2829</v>
      </c>
      <c r="C724">
        <v>6.4</v>
      </c>
    </row>
    <row r="725" spans="1:3" x14ac:dyDescent="0.3">
      <c r="A725" t="s">
        <v>4038</v>
      </c>
      <c r="B725" t="s">
        <v>241</v>
      </c>
      <c r="C725">
        <v>5.7</v>
      </c>
    </row>
    <row r="726" spans="1:3" x14ac:dyDescent="0.3">
      <c r="A726" t="s">
        <v>4041</v>
      </c>
      <c r="B726" t="s">
        <v>2508</v>
      </c>
      <c r="C726">
        <v>6.7</v>
      </c>
    </row>
    <row r="727" spans="1:3" x14ac:dyDescent="0.3">
      <c r="A727" t="s">
        <v>4044</v>
      </c>
      <c r="B727" t="s">
        <v>449</v>
      </c>
      <c r="C727">
        <v>7.1</v>
      </c>
    </row>
    <row r="728" spans="1:3" x14ac:dyDescent="0.3">
      <c r="A728" t="s">
        <v>4048</v>
      </c>
      <c r="B728" t="s">
        <v>3805</v>
      </c>
      <c r="C728">
        <v>6.8</v>
      </c>
    </row>
    <row r="729" spans="1:3" x14ac:dyDescent="0.3">
      <c r="A729" t="s">
        <v>4053</v>
      </c>
      <c r="B729" t="s">
        <v>4052</v>
      </c>
      <c r="C729">
        <v>6.5</v>
      </c>
    </row>
    <row r="730" spans="1:3" x14ac:dyDescent="0.3">
      <c r="A730" t="s">
        <v>4057</v>
      </c>
      <c r="B730" t="s">
        <v>2144</v>
      </c>
      <c r="C730">
        <v>7.6</v>
      </c>
    </row>
    <row r="731" spans="1:3" x14ac:dyDescent="0.3">
      <c r="A731" t="s">
        <v>4060</v>
      </c>
      <c r="B731" t="s">
        <v>1949</v>
      </c>
      <c r="C731">
        <v>5.5</v>
      </c>
    </row>
    <row r="732" spans="1:3" x14ac:dyDescent="0.3">
      <c r="A732" t="s">
        <v>4065</v>
      </c>
      <c r="B732" t="s">
        <v>949</v>
      </c>
      <c r="C732">
        <v>6.5</v>
      </c>
    </row>
    <row r="733" spans="1:3" x14ac:dyDescent="0.3">
      <c r="A733" t="s">
        <v>4069</v>
      </c>
      <c r="B733" t="s">
        <v>1223</v>
      </c>
      <c r="C733">
        <v>7</v>
      </c>
    </row>
    <row r="734" spans="1:3" x14ac:dyDescent="0.3">
      <c r="A734" t="s">
        <v>4072</v>
      </c>
      <c r="B734" t="s">
        <v>2829</v>
      </c>
      <c r="C734">
        <v>5.8</v>
      </c>
    </row>
    <row r="735" spans="1:3" x14ac:dyDescent="0.3">
      <c r="A735" t="s">
        <v>4080</v>
      </c>
      <c r="B735" t="s">
        <v>4078</v>
      </c>
      <c r="C735">
        <v>7.3</v>
      </c>
    </row>
    <row r="736" spans="1:3" x14ac:dyDescent="0.3">
      <c r="A736" t="s">
        <v>4086</v>
      </c>
      <c r="B736" t="s">
        <v>4085</v>
      </c>
      <c r="C736">
        <v>6.6</v>
      </c>
    </row>
    <row r="737" spans="1:3" x14ac:dyDescent="0.3">
      <c r="A737" t="s">
        <v>4092</v>
      </c>
      <c r="B737" t="s">
        <v>1396</v>
      </c>
      <c r="C737">
        <v>4.4000000000000004</v>
      </c>
    </row>
    <row r="738" spans="1:3" x14ac:dyDescent="0.3">
      <c r="A738" t="s">
        <v>4098</v>
      </c>
      <c r="B738" t="s">
        <v>4097</v>
      </c>
      <c r="C738">
        <v>7.7</v>
      </c>
    </row>
    <row r="739" spans="1:3" x14ac:dyDescent="0.3">
      <c r="A739" t="s">
        <v>4102</v>
      </c>
      <c r="B739" t="s">
        <v>2970</v>
      </c>
      <c r="C739">
        <v>5</v>
      </c>
    </row>
    <row r="740" spans="1:3" x14ac:dyDescent="0.3">
      <c r="A740" t="s">
        <v>4106</v>
      </c>
      <c r="B740" t="s">
        <v>491</v>
      </c>
      <c r="C740">
        <v>7.7</v>
      </c>
    </row>
    <row r="741" spans="1:3" x14ac:dyDescent="0.3">
      <c r="A741" t="s">
        <v>4110</v>
      </c>
      <c r="B741" t="s">
        <v>542</v>
      </c>
      <c r="C741">
        <v>4.4000000000000004</v>
      </c>
    </row>
    <row r="742" spans="1:3" x14ac:dyDescent="0.3">
      <c r="A742" t="s">
        <v>4113</v>
      </c>
      <c r="B742" t="s">
        <v>1034</v>
      </c>
      <c r="C742">
        <v>6.1</v>
      </c>
    </row>
    <row r="743" spans="1:3" x14ac:dyDescent="0.3">
      <c r="A743" t="s">
        <v>4119</v>
      </c>
      <c r="B743" t="s">
        <v>3072</v>
      </c>
      <c r="C743">
        <v>5.4</v>
      </c>
    </row>
    <row r="744" spans="1:3" x14ac:dyDescent="0.3">
      <c r="A744" t="s">
        <v>4125</v>
      </c>
      <c r="B744" t="s">
        <v>4123</v>
      </c>
      <c r="C744">
        <v>6.8</v>
      </c>
    </row>
    <row r="745" spans="1:3" x14ac:dyDescent="0.3">
      <c r="A745" t="s">
        <v>4129</v>
      </c>
      <c r="B745" t="s">
        <v>19</v>
      </c>
      <c r="C745">
        <v>6.5</v>
      </c>
    </row>
    <row r="746" spans="1:3" x14ac:dyDescent="0.3">
      <c r="A746" t="s">
        <v>4133</v>
      </c>
      <c r="B746" t="s">
        <v>298</v>
      </c>
      <c r="C746">
        <v>7</v>
      </c>
    </row>
    <row r="747" spans="1:3" x14ac:dyDescent="0.3">
      <c r="A747" t="s">
        <v>4137</v>
      </c>
      <c r="B747" t="s">
        <v>3350</v>
      </c>
      <c r="C747">
        <v>6.3</v>
      </c>
    </row>
    <row r="748" spans="1:3" x14ac:dyDescent="0.3">
      <c r="A748" t="s">
        <v>4141</v>
      </c>
      <c r="B748" t="s">
        <v>1665</v>
      </c>
      <c r="C748">
        <v>6.3</v>
      </c>
    </row>
    <row r="749" spans="1:3" x14ac:dyDescent="0.3">
      <c r="A749" t="s">
        <v>4146</v>
      </c>
      <c r="B749" t="s">
        <v>241</v>
      </c>
      <c r="C749">
        <v>6.1</v>
      </c>
    </row>
    <row r="750" spans="1:3" x14ac:dyDescent="0.3">
      <c r="A750" t="s">
        <v>4150</v>
      </c>
      <c r="B750" t="s">
        <v>298</v>
      </c>
      <c r="C750">
        <v>6.1</v>
      </c>
    </row>
    <row r="751" spans="1:3" x14ac:dyDescent="0.3">
      <c r="A751" t="s">
        <v>24067</v>
      </c>
      <c r="B751" t="s">
        <v>1700</v>
      </c>
      <c r="C751">
        <v>7.3</v>
      </c>
    </row>
    <row r="752" spans="1:3" x14ac:dyDescent="0.3">
      <c r="A752" t="s">
        <v>4159</v>
      </c>
      <c r="B752" t="s">
        <v>1923</v>
      </c>
      <c r="C752">
        <v>5.3</v>
      </c>
    </row>
    <row r="753" spans="1:3" x14ac:dyDescent="0.3">
      <c r="A753" t="s">
        <v>4166</v>
      </c>
      <c r="B753" t="s">
        <v>89</v>
      </c>
      <c r="C753">
        <v>5.4</v>
      </c>
    </row>
    <row r="754" spans="1:3" x14ac:dyDescent="0.3">
      <c r="A754" t="s">
        <v>4171</v>
      </c>
      <c r="B754" t="s">
        <v>949</v>
      </c>
      <c r="C754">
        <v>6.2</v>
      </c>
    </row>
    <row r="755" spans="1:3" x14ac:dyDescent="0.3">
      <c r="A755" t="s">
        <v>4177</v>
      </c>
      <c r="B755" t="s">
        <v>4176</v>
      </c>
      <c r="C755">
        <v>6.6</v>
      </c>
    </row>
    <row r="756" spans="1:3" x14ac:dyDescent="0.3">
      <c r="A756" t="s">
        <v>4181</v>
      </c>
      <c r="B756" t="s">
        <v>491</v>
      </c>
      <c r="C756">
        <v>5.9</v>
      </c>
    </row>
    <row r="757" spans="1:3" x14ac:dyDescent="0.3">
      <c r="A757" t="s">
        <v>4188</v>
      </c>
      <c r="B757" t="s">
        <v>4186</v>
      </c>
      <c r="C757">
        <v>6.3</v>
      </c>
    </row>
    <row r="758" spans="1:3" x14ac:dyDescent="0.3">
      <c r="A758" t="s">
        <v>4193</v>
      </c>
      <c r="B758" t="s">
        <v>1145</v>
      </c>
      <c r="C758">
        <v>7.2</v>
      </c>
    </row>
    <row r="759" spans="1:3" x14ac:dyDescent="0.3">
      <c r="A759" t="s">
        <v>4199</v>
      </c>
      <c r="B759" t="s">
        <v>298</v>
      </c>
      <c r="C759">
        <v>6.8</v>
      </c>
    </row>
    <row r="760" spans="1:3" x14ac:dyDescent="0.3">
      <c r="A760" t="s">
        <v>4205</v>
      </c>
      <c r="B760" t="s">
        <v>2508</v>
      </c>
      <c r="C760">
        <v>6.1</v>
      </c>
    </row>
    <row r="761" spans="1:3" x14ac:dyDescent="0.3">
      <c r="A761" t="s">
        <v>4208</v>
      </c>
      <c r="B761" t="s">
        <v>1060</v>
      </c>
      <c r="C761">
        <v>7.8</v>
      </c>
    </row>
    <row r="762" spans="1:3" x14ac:dyDescent="0.3">
      <c r="A762" t="s">
        <v>4214</v>
      </c>
      <c r="B762" t="s">
        <v>1771</v>
      </c>
      <c r="C762">
        <v>5</v>
      </c>
    </row>
    <row r="763" spans="1:3" x14ac:dyDescent="0.3">
      <c r="A763" t="s">
        <v>4218</v>
      </c>
      <c r="B763" t="s">
        <v>289</v>
      </c>
      <c r="C763">
        <v>6.2</v>
      </c>
    </row>
    <row r="764" spans="1:3" x14ac:dyDescent="0.3">
      <c r="A764" t="s">
        <v>4223</v>
      </c>
      <c r="B764" t="s">
        <v>491</v>
      </c>
      <c r="C764">
        <v>6.7</v>
      </c>
    </row>
    <row r="765" spans="1:3" x14ac:dyDescent="0.3">
      <c r="A765" t="s">
        <v>4229</v>
      </c>
      <c r="B765" t="s">
        <v>4228</v>
      </c>
      <c r="C765">
        <v>4.9000000000000004</v>
      </c>
    </row>
    <row r="766" spans="1:3" x14ac:dyDescent="0.3">
      <c r="A766" t="s">
        <v>4234</v>
      </c>
      <c r="B766" t="s">
        <v>4233</v>
      </c>
      <c r="C766">
        <v>7.4</v>
      </c>
    </row>
    <row r="767" spans="1:3" x14ac:dyDescent="0.3">
      <c r="A767" t="s">
        <v>4239</v>
      </c>
      <c r="B767" t="s">
        <v>2161</v>
      </c>
      <c r="C767">
        <v>7.1</v>
      </c>
    </row>
    <row r="768" spans="1:3" x14ac:dyDescent="0.3">
      <c r="A768" t="s">
        <v>4244</v>
      </c>
      <c r="B768" t="s">
        <v>4243</v>
      </c>
      <c r="C768">
        <v>6.2</v>
      </c>
    </row>
    <row r="769" spans="1:3" x14ac:dyDescent="0.3">
      <c r="A769" t="s">
        <v>4251</v>
      </c>
      <c r="B769" t="s">
        <v>2675</v>
      </c>
      <c r="C769">
        <v>4.9000000000000004</v>
      </c>
    </row>
    <row r="770" spans="1:3" x14ac:dyDescent="0.3">
      <c r="A770" t="s">
        <v>4257</v>
      </c>
      <c r="B770" t="s">
        <v>361</v>
      </c>
      <c r="C770">
        <v>6.1</v>
      </c>
    </row>
    <row r="771" spans="1:3" x14ac:dyDescent="0.3">
      <c r="A771" t="s">
        <v>4262</v>
      </c>
      <c r="B771" t="s">
        <v>648</v>
      </c>
      <c r="C771">
        <v>6.1</v>
      </c>
    </row>
    <row r="772" spans="1:3" x14ac:dyDescent="0.3">
      <c r="A772" t="s">
        <v>4266</v>
      </c>
      <c r="B772" t="s">
        <v>254</v>
      </c>
      <c r="C772">
        <v>6.4</v>
      </c>
    </row>
    <row r="773" spans="1:3" x14ac:dyDescent="0.3">
      <c r="A773" t="s">
        <v>4272</v>
      </c>
      <c r="B773" t="s">
        <v>4271</v>
      </c>
      <c r="C773">
        <v>6.3</v>
      </c>
    </row>
    <row r="774" spans="1:3" x14ac:dyDescent="0.3">
      <c r="A774" t="s">
        <v>4278</v>
      </c>
      <c r="B774" t="s">
        <v>3805</v>
      </c>
      <c r="C774">
        <v>6.8</v>
      </c>
    </row>
    <row r="775" spans="1:3" x14ac:dyDescent="0.3">
      <c r="A775" t="s">
        <v>4282</v>
      </c>
      <c r="B775" t="s">
        <v>2161</v>
      </c>
      <c r="C775">
        <v>6.6</v>
      </c>
    </row>
    <row r="776" spans="1:3" x14ac:dyDescent="0.3">
      <c r="A776" t="s">
        <v>4288</v>
      </c>
      <c r="B776" t="s">
        <v>4286</v>
      </c>
      <c r="C776">
        <v>5.7</v>
      </c>
    </row>
    <row r="777" spans="1:3" x14ac:dyDescent="0.3">
      <c r="A777" t="s">
        <v>4293</v>
      </c>
      <c r="B777" t="s">
        <v>1034</v>
      </c>
      <c r="C777">
        <v>5.9</v>
      </c>
    </row>
    <row r="778" spans="1:3" x14ac:dyDescent="0.3">
      <c r="A778" t="s">
        <v>4297</v>
      </c>
      <c r="B778" t="s">
        <v>1145</v>
      </c>
      <c r="C778">
        <v>6</v>
      </c>
    </row>
    <row r="779" spans="1:3" x14ac:dyDescent="0.3">
      <c r="A779" t="s">
        <v>4301</v>
      </c>
      <c r="B779" t="s">
        <v>491</v>
      </c>
      <c r="C779">
        <v>6.1</v>
      </c>
    </row>
    <row r="780" spans="1:3" x14ac:dyDescent="0.3">
      <c r="A780" t="s">
        <v>4306</v>
      </c>
      <c r="B780" t="s">
        <v>4305</v>
      </c>
      <c r="C780">
        <v>6.7</v>
      </c>
    </row>
    <row r="781" spans="1:3" x14ac:dyDescent="0.3">
      <c r="A781" t="s">
        <v>4310</v>
      </c>
      <c r="B781" t="s">
        <v>4309</v>
      </c>
      <c r="C781">
        <v>6.7</v>
      </c>
    </row>
    <row r="782" spans="1:3" x14ac:dyDescent="0.3">
      <c r="A782" t="s">
        <v>4314</v>
      </c>
      <c r="B782" t="s">
        <v>4313</v>
      </c>
      <c r="C782">
        <v>7.9</v>
      </c>
    </row>
    <row r="783" spans="1:3" x14ac:dyDescent="0.3">
      <c r="A783" t="s">
        <v>4317</v>
      </c>
      <c r="B783" t="s">
        <v>818</v>
      </c>
      <c r="C783">
        <v>5</v>
      </c>
    </row>
    <row r="784" spans="1:3" x14ac:dyDescent="0.3">
      <c r="A784" t="s">
        <v>4322</v>
      </c>
      <c r="B784" t="s">
        <v>3350</v>
      </c>
      <c r="C784">
        <v>4.3</v>
      </c>
    </row>
    <row r="785" spans="1:3" x14ac:dyDescent="0.3">
      <c r="A785" t="s">
        <v>4330</v>
      </c>
      <c r="B785" t="s">
        <v>4328</v>
      </c>
      <c r="C785">
        <v>5.7</v>
      </c>
    </row>
    <row r="786" spans="1:3" x14ac:dyDescent="0.3">
      <c r="A786" t="s">
        <v>4337</v>
      </c>
      <c r="B786" t="s">
        <v>4336</v>
      </c>
      <c r="C786">
        <v>6.7</v>
      </c>
    </row>
    <row r="787" spans="1:3" x14ac:dyDescent="0.3">
      <c r="A787" t="s">
        <v>4342</v>
      </c>
      <c r="B787" t="s">
        <v>4341</v>
      </c>
      <c r="C787">
        <v>6.7</v>
      </c>
    </row>
    <row r="788" spans="1:3" x14ac:dyDescent="0.3">
      <c r="A788" t="s">
        <v>4347</v>
      </c>
      <c r="B788" t="s">
        <v>4346</v>
      </c>
      <c r="C788">
        <v>6.1</v>
      </c>
    </row>
    <row r="789" spans="1:3" x14ac:dyDescent="0.3">
      <c r="A789" t="s">
        <v>4351</v>
      </c>
      <c r="B789" t="s">
        <v>2161</v>
      </c>
      <c r="C789">
        <v>5.6</v>
      </c>
    </row>
    <row r="790" spans="1:3" x14ac:dyDescent="0.3">
      <c r="A790" t="s">
        <v>4356</v>
      </c>
      <c r="B790" t="s">
        <v>4355</v>
      </c>
      <c r="C790">
        <v>6.6</v>
      </c>
    </row>
    <row r="791" spans="1:3" x14ac:dyDescent="0.3">
      <c r="A791" t="s">
        <v>4361</v>
      </c>
      <c r="B791" t="s">
        <v>949</v>
      </c>
      <c r="C791">
        <v>6.9</v>
      </c>
    </row>
    <row r="792" spans="1:3" x14ac:dyDescent="0.3">
      <c r="A792" t="s">
        <v>4368</v>
      </c>
      <c r="B792" t="s">
        <v>4341</v>
      </c>
      <c r="C792">
        <v>4.8</v>
      </c>
    </row>
    <row r="793" spans="1:3" x14ac:dyDescent="0.3">
      <c r="A793" t="s">
        <v>4375</v>
      </c>
      <c r="B793" t="s">
        <v>4373</v>
      </c>
      <c r="C793">
        <v>6.2</v>
      </c>
    </row>
    <row r="794" spans="1:3" x14ac:dyDescent="0.3">
      <c r="A794" t="s">
        <v>4382</v>
      </c>
      <c r="B794" t="s">
        <v>4381</v>
      </c>
      <c r="C794">
        <v>6</v>
      </c>
    </row>
    <row r="795" spans="1:3" x14ac:dyDescent="0.3">
      <c r="A795" t="s">
        <v>4387</v>
      </c>
      <c r="B795" t="s">
        <v>4386</v>
      </c>
      <c r="C795">
        <v>4.9000000000000004</v>
      </c>
    </row>
    <row r="796" spans="1:3" x14ac:dyDescent="0.3">
      <c r="A796" t="s">
        <v>4394</v>
      </c>
      <c r="B796" t="s">
        <v>4393</v>
      </c>
      <c r="C796">
        <v>5.6</v>
      </c>
    </row>
    <row r="797" spans="1:3" x14ac:dyDescent="0.3">
      <c r="A797" t="s">
        <v>4398</v>
      </c>
      <c r="B797" t="s">
        <v>2545</v>
      </c>
      <c r="C797">
        <v>6.1</v>
      </c>
    </row>
    <row r="798" spans="1:3" x14ac:dyDescent="0.3">
      <c r="A798" t="s">
        <v>4402</v>
      </c>
      <c r="B798" t="s">
        <v>227</v>
      </c>
      <c r="C798">
        <v>6.1</v>
      </c>
    </row>
    <row r="799" spans="1:3" x14ac:dyDescent="0.3">
      <c r="A799" t="s">
        <v>4406</v>
      </c>
      <c r="B799" t="s">
        <v>3019</v>
      </c>
      <c r="C799">
        <v>4.8</v>
      </c>
    </row>
    <row r="800" spans="1:3" x14ac:dyDescent="0.3">
      <c r="A800" t="s">
        <v>4413</v>
      </c>
      <c r="B800" t="s">
        <v>4412</v>
      </c>
      <c r="C800">
        <v>5.5</v>
      </c>
    </row>
    <row r="801" spans="1:3" x14ac:dyDescent="0.3">
      <c r="A801" t="s">
        <v>4419</v>
      </c>
      <c r="B801" t="s">
        <v>1949</v>
      </c>
      <c r="C801">
        <v>3.8</v>
      </c>
    </row>
    <row r="802" spans="1:3" x14ac:dyDescent="0.3">
      <c r="A802" t="s">
        <v>4423</v>
      </c>
      <c r="B802" t="s">
        <v>1245</v>
      </c>
      <c r="C802">
        <v>6.5</v>
      </c>
    </row>
    <row r="803" spans="1:3" x14ac:dyDescent="0.3">
      <c r="A803" t="s">
        <v>4428</v>
      </c>
      <c r="B803" t="s">
        <v>72</v>
      </c>
      <c r="C803">
        <v>6</v>
      </c>
    </row>
    <row r="804" spans="1:3" x14ac:dyDescent="0.3">
      <c r="A804" t="s">
        <v>4434</v>
      </c>
      <c r="B804" t="s">
        <v>1489</v>
      </c>
      <c r="C804">
        <v>6.7</v>
      </c>
    </row>
    <row r="805" spans="1:3" x14ac:dyDescent="0.3">
      <c r="A805" t="s">
        <v>4442</v>
      </c>
      <c r="B805" t="s">
        <v>4441</v>
      </c>
      <c r="C805">
        <v>8.1</v>
      </c>
    </row>
    <row r="806" spans="1:3" x14ac:dyDescent="0.3">
      <c r="A806" t="s">
        <v>4448</v>
      </c>
      <c r="B806" t="s">
        <v>2545</v>
      </c>
      <c r="C806">
        <v>4.9000000000000004</v>
      </c>
    </row>
    <row r="807" spans="1:3" x14ac:dyDescent="0.3">
      <c r="A807" t="s">
        <v>4454</v>
      </c>
      <c r="B807" t="s">
        <v>4453</v>
      </c>
      <c r="C807">
        <v>7.3</v>
      </c>
    </row>
    <row r="808" spans="1:3" x14ac:dyDescent="0.3">
      <c r="A808" t="s">
        <v>4461</v>
      </c>
      <c r="B808" t="s">
        <v>4459</v>
      </c>
      <c r="C808">
        <v>6.4</v>
      </c>
    </row>
    <row r="809" spans="1:3" x14ac:dyDescent="0.3">
      <c r="A809" t="s">
        <v>24068</v>
      </c>
      <c r="B809" t="s">
        <v>542</v>
      </c>
      <c r="C809">
        <v>6.6</v>
      </c>
    </row>
    <row r="810" spans="1:3" x14ac:dyDescent="0.3">
      <c r="A810" t="s">
        <v>4470</v>
      </c>
      <c r="B810" t="s">
        <v>3643</v>
      </c>
      <c r="C810">
        <v>6.7</v>
      </c>
    </row>
    <row r="811" spans="1:3" x14ac:dyDescent="0.3">
      <c r="A811" t="s">
        <v>4476</v>
      </c>
      <c r="B811" t="s">
        <v>4474</v>
      </c>
      <c r="C811">
        <v>3.6</v>
      </c>
    </row>
    <row r="812" spans="1:3" x14ac:dyDescent="0.3">
      <c r="A812" t="s">
        <v>4482</v>
      </c>
      <c r="B812" t="s">
        <v>4481</v>
      </c>
      <c r="C812">
        <v>5.7</v>
      </c>
    </row>
    <row r="813" spans="1:3" x14ac:dyDescent="0.3">
      <c r="A813" t="s">
        <v>4489</v>
      </c>
      <c r="B813" t="s">
        <v>4487</v>
      </c>
      <c r="C813">
        <v>6</v>
      </c>
    </row>
    <row r="814" spans="1:3" x14ac:dyDescent="0.3">
      <c r="A814" t="s">
        <v>4494</v>
      </c>
      <c r="B814" t="s">
        <v>4493</v>
      </c>
      <c r="C814">
        <v>4.9000000000000004</v>
      </c>
    </row>
    <row r="815" spans="1:3" x14ac:dyDescent="0.3">
      <c r="A815" t="s">
        <v>4498</v>
      </c>
      <c r="B815" t="s">
        <v>1437</v>
      </c>
      <c r="C815">
        <v>4.7</v>
      </c>
    </row>
    <row r="816" spans="1:3" x14ac:dyDescent="0.3">
      <c r="A816" t="s">
        <v>4503</v>
      </c>
      <c r="B816" t="s">
        <v>10</v>
      </c>
      <c r="C816">
        <v>6.3</v>
      </c>
    </row>
    <row r="817" spans="1:3" x14ac:dyDescent="0.3">
      <c r="A817" t="s">
        <v>4507</v>
      </c>
      <c r="B817" t="s">
        <v>3458</v>
      </c>
      <c r="C817">
        <v>5.9</v>
      </c>
    </row>
    <row r="818" spans="1:3" x14ac:dyDescent="0.3">
      <c r="A818" t="s">
        <v>4513</v>
      </c>
      <c r="B818" t="s">
        <v>1123</v>
      </c>
      <c r="C818">
        <v>5.9</v>
      </c>
    </row>
    <row r="819" spans="1:3" x14ac:dyDescent="0.3">
      <c r="A819" t="s">
        <v>24069</v>
      </c>
      <c r="B819" t="s">
        <v>1700</v>
      </c>
      <c r="C819">
        <v>7</v>
      </c>
    </row>
    <row r="820" spans="1:3" x14ac:dyDescent="0.3">
      <c r="A820" t="s">
        <v>4520</v>
      </c>
      <c r="B820" t="s">
        <v>1943</v>
      </c>
      <c r="C820">
        <v>7.5</v>
      </c>
    </row>
    <row r="821" spans="1:3" x14ac:dyDescent="0.3">
      <c r="A821" t="s">
        <v>4525</v>
      </c>
      <c r="B821" t="s">
        <v>10</v>
      </c>
      <c r="C821">
        <v>5.6</v>
      </c>
    </row>
    <row r="822" spans="1:3" x14ac:dyDescent="0.3">
      <c r="A822" t="s">
        <v>4529</v>
      </c>
      <c r="B822" t="s">
        <v>72</v>
      </c>
      <c r="C822">
        <v>6.4</v>
      </c>
    </row>
    <row r="823" spans="1:3" x14ac:dyDescent="0.3">
      <c r="A823" t="s">
        <v>4534</v>
      </c>
      <c r="B823" t="s">
        <v>4533</v>
      </c>
      <c r="C823">
        <v>6.3</v>
      </c>
    </row>
    <row r="824" spans="1:3" x14ac:dyDescent="0.3">
      <c r="A824" t="s">
        <v>4540</v>
      </c>
      <c r="B824" t="s">
        <v>1386</v>
      </c>
      <c r="C824">
        <v>4.3</v>
      </c>
    </row>
    <row r="825" spans="1:3" x14ac:dyDescent="0.3">
      <c r="A825" t="s">
        <v>4547</v>
      </c>
      <c r="B825" t="s">
        <v>4546</v>
      </c>
      <c r="C825">
        <v>5.9</v>
      </c>
    </row>
    <row r="826" spans="1:3" x14ac:dyDescent="0.3">
      <c r="A826" t="s">
        <v>24070</v>
      </c>
      <c r="B826" t="s">
        <v>1700</v>
      </c>
      <c r="C826">
        <v>6.7</v>
      </c>
    </row>
    <row r="827" spans="1:3" x14ac:dyDescent="0.3">
      <c r="A827" t="s">
        <v>4557</v>
      </c>
      <c r="B827" t="s">
        <v>4556</v>
      </c>
      <c r="C827">
        <v>5.5</v>
      </c>
    </row>
    <row r="828" spans="1:3" x14ac:dyDescent="0.3">
      <c r="A828" t="s">
        <v>4563</v>
      </c>
      <c r="B828" t="s">
        <v>4562</v>
      </c>
      <c r="C828">
        <v>6.2</v>
      </c>
    </row>
    <row r="829" spans="1:3" x14ac:dyDescent="0.3">
      <c r="A829" t="s">
        <v>4568</v>
      </c>
      <c r="B829" t="s">
        <v>2545</v>
      </c>
      <c r="C829">
        <v>8.8000000000000007</v>
      </c>
    </row>
    <row r="830" spans="1:3" x14ac:dyDescent="0.3">
      <c r="A830" t="s">
        <v>4573</v>
      </c>
      <c r="B830" t="s">
        <v>3376</v>
      </c>
      <c r="C830">
        <v>5.2</v>
      </c>
    </row>
    <row r="831" spans="1:3" x14ac:dyDescent="0.3">
      <c r="A831" t="s">
        <v>4577</v>
      </c>
      <c r="B831" t="s">
        <v>10</v>
      </c>
      <c r="C831">
        <v>7</v>
      </c>
    </row>
    <row r="832" spans="1:3" x14ac:dyDescent="0.3">
      <c r="A832" t="s">
        <v>4582</v>
      </c>
      <c r="B832" t="s">
        <v>4581</v>
      </c>
      <c r="C832">
        <v>6.6</v>
      </c>
    </row>
    <row r="833" spans="1:3" x14ac:dyDescent="0.3">
      <c r="A833" t="s">
        <v>4588</v>
      </c>
      <c r="B833" t="s">
        <v>4587</v>
      </c>
      <c r="C833">
        <v>7.3</v>
      </c>
    </row>
    <row r="834" spans="1:3" x14ac:dyDescent="0.3">
      <c r="A834" t="s">
        <v>4591</v>
      </c>
      <c r="B834" t="s">
        <v>2487</v>
      </c>
      <c r="C834">
        <v>5.6</v>
      </c>
    </row>
    <row r="835" spans="1:3" x14ac:dyDescent="0.3">
      <c r="A835" t="s">
        <v>4594</v>
      </c>
      <c r="B835" t="s">
        <v>1700</v>
      </c>
      <c r="C835">
        <v>6.6</v>
      </c>
    </row>
    <row r="836" spans="1:3" x14ac:dyDescent="0.3">
      <c r="A836" t="s">
        <v>4599</v>
      </c>
      <c r="B836" t="s">
        <v>4598</v>
      </c>
      <c r="C836">
        <v>5.4</v>
      </c>
    </row>
    <row r="837" spans="1:3" x14ac:dyDescent="0.3">
      <c r="A837" t="s">
        <v>4606</v>
      </c>
      <c r="B837" t="s">
        <v>1700</v>
      </c>
      <c r="C837">
        <v>6.3</v>
      </c>
    </row>
    <row r="838" spans="1:3" x14ac:dyDescent="0.3">
      <c r="A838" t="s">
        <v>4610</v>
      </c>
      <c r="B838" t="s">
        <v>3593</v>
      </c>
      <c r="C838">
        <v>7.9</v>
      </c>
    </row>
    <row r="839" spans="1:3" x14ac:dyDescent="0.3">
      <c r="A839" t="s">
        <v>4614</v>
      </c>
      <c r="B839" t="s">
        <v>4243</v>
      </c>
      <c r="C839">
        <v>6.3</v>
      </c>
    </row>
    <row r="840" spans="1:3" x14ac:dyDescent="0.3">
      <c r="A840" t="s">
        <v>4618</v>
      </c>
      <c r="B840" t="s">
        <v>542</v>
      </c>
      <c r="C840">
        <v>6</v>
      </c>
    </row>
    <row r="841" spans="1:3" x14ac:dyDescent="0.3">
      <c r="A841" t="s">
        <v>4621</v>
      </c>
      <c r="B841" t="s">
        <v>361</v>
      </c>
      <c r="C841">
        <v>7.2</v>
      </c>
    </row>
    <row r="842" spans="1:3" x14ac:dyDescent="0.3">
      <c r="A842" t="s">
        <v>4626</v>
      </c>
      <c r="B842" t="s">
        <v>1437</v>
      </c>
      <c r="C842">
        <v>5.0999999999999996</v>
      </c>
    </row>
    <row r="843" spans="1:3" x14ac:dyDescent="0.3">
      <c r="A843" t="s">
        <v>4630</v>
      </c>
      <c r="B843" t="s">
        <v>1929</v>
      </c>
      <c r="C843">
        <v>7.3</v>
      </c>
    </row>
    <row r="844" spans="1:3" x14ac:dyDescent="0.3">
      <c r="A844" t="s">
        <v>4636</v>
      </c>
      <c r="B844" t="s">
        <v>1566</v>
      </c>
      <c r="C844">
        <v>8</v>
      </c>
    </row>
    <row r="845" spans="1:3" x14ac:dyDescent="0.3">
      <c r="A845" t="s">
        <v>4641</v>
      </c>
      <c r="B845" t="s">
        <v>1943</v>
      </c>
      <c r="C845">
        <v>6.2</v>
      </c>
    </row>
    <row r="846" spans="1:3" x14ac:dyDescent="0.3">
      <c r="A846" t="s">
        <v>4646</v>
      </c>
      <c r="B846" t="s">
        <v>4085</v>
      </c>
      <c r="C846">
        <v>6</v>
      </c>
    </row>
    <row r="847" spans="1:3" x14ac:dyDescent="0.3">
      <c r="A847" t="s">
        <v>4649</v>
      </c>
      <c r="B847" t="s">
        <v>714</v>
      </c>
      <c r="C847">
        <v>6.7</v>
      </c>
    </row>
    <row r="848" spans="1:3" x14ac:dyDescent="0.3">
      <c r="A848" t="s">
        <v>4653</v>
      </c>
      <c r="B848" t="s">
        <v>4</v>
      </c>
      <c r="C848">
        <v>8.1</v>
      </c>
    </row>
    <row r="849" spans="1:3" x14ac:dyDescent="0.3">
      <c r="A849" t="s">
        <v>4658</v>
      </c>
      <c r="B849" t="s">
        <v>10</v>
      </c>
      <c r="C849">
        <v>6.4</v>
      </c>
    </row>
    <row r="850" spans="1:3" x14ac:dyDescent="0.3">
      <c r="A850" t="s">
        <v>24071</v>
      </c>
      <c r="B850" t="s">
        <v>598</v>
      </c>
      <c r="C850">
        <v>8.4</v>
      </c>
    </row>
    <row r="851" spans="1:3" x14ac:dyDescent="0.3">
      <c r="A851" t="s">
        <v>4667</v>
      </c>
      <c r="B851" t="s">
        <v>491</v>
      </c>
      <c r="C851">
        <v>8</v>
      </c>
    </row>
    <row r="852" spans="1:3" x14ac:dyDescent="0.3">
      <c r="A852" t="s">
        <v>4671</v>
      </c>
      <c r="B852" t="s">
        <v>449</v>
      </c>
      <c r="C852">
        <v>6.3</v>
      </c>
    </row>
    <row r="853" spans="1:3" x14ac:dyDescent="0.3">
      <c r="A853" t="s">
        <v>4675</v>
      </c>
      <c r="B853" t="s">
        <v>908</v>
      </c>
      <c r="C853">
        <v>6.4</v>
      </c>
    </row>
    <row r="854" spans="1:3" x14ac:dyDescent="0.3">
      <c r="A854" t="s">
        <v>4681</v>
      </c>
      <c r="B854" t="s">
        <v>4680</v>
      </c>
      <c r="C854">
        <v>6.6</v>
      </c>
    </row>
    <row r="855" spans="1:3" x14ac:dyDescent="0.3">
      <c r="A855" t="s">
        <v>4685</v>
      </c>
      <c r="B855" t="s">
        <v>80</v>
      </c>
      <c r="C855">
        <v>6.4</v>
      </c>
    </row>
    <row r="856" spans="1:3" x14ac:dyDescent="0.3">
      <c r="A856" t="s">
        <v>4691</v>
      </c>
      <c r="B856" t="s">
        <v>542</v>
      </c>
      <c r="C856">
        <v>6</v>
      </c>
    </row>
    <row r="857" spans="1:3" x14ac:dyDescent="0.3">
      <c r="A857" t="s">
        <v>4695</v>
      </c>
      <c r="B857" t="s">
        <v>72</v>
      </c>
      <c r="C857">
        <v>6.6</v>
      </c>
    </row>
    <row r="858" spans="1:3" x14ac:dyDescent="0.3">
      <c r="A858" t="s">
        <v>4700</v>
      </c>
      <c r="B858" t="s">
        <v>498</v>
      </c>
      <c r="C858">
        <v>5.9</v>
      </c>
    </row>
    <row r="859" spans="1:3" x14ac:dyDescent="0.3">
      <c r="A859" t="s">
        <v>4705</v>
      </c>
      <c r="B859" t="s">
        <v>4186</v>
      </c>
      <c r="C859">
        <v>6.4</v>
      </c>
    </row>
    <row r="860" spans="1:3" x14ac:dyDescent="0.3">
      <c r="A860" t="s">
        <v>4713</v>
      </c>
      <c r="B860" t="s">
        <v>4711</v>
      </c>
      <c r="C860">
        <v>6.3</v>
      </c>
    </row>
    <row r="861" spans="1:3" x14ac:dyDescent="0.3">
      <c r="A861" t="s">
        <v>4718</v>
      </c>
      <c r="B861" t="s">
        <v>3350</v>
      </c>
      <c r="C861">
        <v>7.3</v>
      </c>
    </row>
    <row r="862" spans="1:3" x14ac:dyDescent="0.3">
      <c r="A862" t="s">
        <v>4723</v>
      </c>
      <c r="B862" t="s">
        <v>4722</v>
      </c>
      <c r="C862">
        <v>6.8</v>
      </c>
    </row>
    <row r="863" spans="1:3" x14ac:dyDescent="0.3">
      <c r="A863" t="s">
        <v>4729</v>
      </c>
      <c r="B863" t="s">
        <v>818</v>
      </c>
      <c r="C863">
        <v>7.2</v>
      </c>
    </row>
    <row r="864" spans="1:3" x14ac:dyDescent="0.3">
      <c r="A864" t="s">
        <v>4735</v>
      </c>
      <c r="B864" t="s">
        <v>1923</v>
      </c>
      <c r="C864">
        <v>5.7</v>
      </c>
    </row>
    <row r="865" spans="1:3" x14ac:dyDescent="0.3">
      <c r="A865" t="s">
        <v>4740</v>
      </c>
      <c r="B865" t="s">
        <v>491</v>
      </c>
      <c r="C865">
        <v>6</v>
      </c>
    </row>
    <row r="866" spans="1:3" x14ac:dyDescent="0.3">
      <c r="A866" t="s">
        <v>4744</v>
      </c>
      <c r="B866" t="s">
        <v>4085</v>
      </c>
      <c r="C866">
        <v>6.5</v>
      </c>
    </row>
    <row r="867" spans="1:3" x14ac:dyDescent="0.3">
      <c r="A867" t="s">
        <v>4749</v>
      </c>
      <c r="B867" t="s">
        <v>10</v>
      </c>
      <c r="C867">
        <v>5.8</v>
      </c>
    </row>
    <row r="868" spans="1:3" x14ac:dyDescent="0.3">
      <c r="A868" t="s">
        <v>4754</v>
      </c>
      <c r="B868" t="s">
        <v>3923</v>
      </c>
      <c r="C868">
        <v>5.8</v>
      </c>
    </row>
    <row r="869" spans="1:3" x14ac:dyDescent="0.3">
      <c r="A869" t="s">
        <v>4759</v>
      </c>
      <c r="B869" t="s">
        <v>498</v>
      </c>
      <c r="C869">
        <v>6.7</v>
      </c>
    </row>
    <row r="870" spans="1:3" x14ac:dyDescent="0.3">
      <c r="A870" t="s">
        <v>4762</v>
      </c>
      <c r="B870" t="s">
        <v>2161</v>
      </c>
      <c r="C870">
        <v>7.8</v>
      </c>
    </row>
    <row r="871" spans="1:3" x14ac:dyDescent="0.3">
      <c r="A871" t="s">
        <v>4765</v>
      </c>
      <c r="B871" t="s">
        <v>1412</v>
      </c>
      <c r="C871">
        <v>5.6</v>
      </c>
    </row>
    <row r="872" spans="1:3" x14ac:dyDescent="0.3">
      <c r="A872" t="s">
        <v>4769</v>
      </c>
      <c r="B872" t="s">
        <v>4768</v>
      </c>
      <c r="C872">
        <v>5.8</v>
      </c>
    </row>
    <row r="873" spans="1:3" x14ac:dyDescent="0.3">
      <c r="A873" t="s">
        <v>4774</v>
      </c>
      <c r="B873" t="s">
        <v>4773</v>
      </c>
      <c r="C873">
        <v>7.4</v>
      </c>
    </row>
    <row r="874" spans="1:3" x14ac:dyDescent="0.3">
      <c r="A874" t="s">
        <v>4779</v>
      </c>
      <c r="B874" t="s">
        <v>3255</v>
      </c>
      <c r="C874">
        <v>6.9</v>
      </c>
    </row>
    <row r="875" spans="1:3" x14ac:dyDescent="0.3">
      <c r="A875" t="s">
        <v>4783</v>
      </c>
      <c r="B875" t="s">
        <v>674</v>
      </c>
      <c r="C875">
        <v>5.5</v>
      </c>
    </row>
    <row r="876" spans="1:3" x14ac:dyDescent="0.3">
      <c r="A876" t="s">
        <v>4790</v>
      </c>
      <c r="B876" t="s">
        <v>1980</v>
      </c>
      <c r="C876">
        <v>6.3</v>
      </c>
    </row>
    <row r="877" spans="1:3" x14ac:dyDescent="0.3">
      <c r="A877" t="s">
        <v>4796</v>
      </c>
      <c r="B877" t="s">
        <v>89</v>
      </c>
      <c r="C877">
        <v>4.7</v>
      </c>
    </row>
    <row r="878" spans="1:3" x14ac:dyDescent="0.3">
      <c r="A878" t="s">
        <v>4801</v>
      </c>
      <c r="B878" t="s">
        <v>4800</v>
      </c>
      <c r="C878">
        <v>5.6</v>
      </c>
    </row>
    <row r="879" spans="1:3" x14ac:dyDescent="0.3">
      <c r="A879" t="s">
        <v>4806</v>
      </c>
      <c r="B879" t="s">
        <v>4805</v>
      </c>
      <c r="C879">
        <v>6.4</v>
      </c>
    </row>
    <row r="880" spans="1:3" x14ac:dyDescent="0.3">
      <c r="A880" t="s">
        <v>4810</v>
      </c>
      <c r="B880" t="s">
        <v>3052</v>
      </c>
      <c r="C880">
        <v>4.2</v>
      </c>
    </row>
    <row r="881" spans="1:3" x14ac:dyDescent="0.3">
      <c r="A881" t="s">
        <v>4817</v>
      </c>
      <c r="B881" t="s">
        <v>4816</v>
      </c>
      <c r="C881">
        <v>6.4</v>
      </c>
    </row>
    <row r="882" spans="1:3" x14ac:dyDescent="0.3">
      <c r="A882" t="s">
        <v>4824</v>
      </c>
      <c r="B882" t="s">
        <v>4822</v>
      </c>
      <c r="C882">
        <v>7.7</v>
      </c>
    </row>
    <row r="883" spans="1:3" x14ac:dyDescent="0.3">
      <c r="A883" t="s">
        <v>4831</v>
      </c>
      <c r="B883" t="s">
        <v>4829</v>
      </c>
      <c r="C883">
        <v>7.7</v>
      </c>
    </row>
    <row r="884" spans="1:3" x14ac:dyDescent="0.3">
      <c r="A884" t="s">
        <v>4839</v>
      </c>
      <c r="B884" t="s">
        <v>4838</v>
      </c>
      <c r="C884">
        <v>5.3</v>
      </c>
    </row>
    <row r="885" spans="1:3" x14ac:dyDescent="0.3">
      <c r="A885" t="s">
        <v>4843</v>
      </c>
      <c r="B885" t="s">
        <v>2227</v>
      </c>
      <c r="C885">
        <v>6.7</v>
      </c>
    </row>
    <row r="886" spans="1:3" x14ac:dyDescent="0.3">
      <c r="A886" t="s">
        <v>4846</v>
      </c>
      <c r="B886" t="s">
        <v>241</v>
      </c>
      <c r="C886">
        <v>7.7</v>
      </c>
    </row>
    <row r="887" spans="1:3" x14ac:dyDescent="0.3">
      <c r="A887" t="s">
        <v>4851</v>
      </c>
      <c r="B887" t="s">
        <v>89</v>
      </c>
      <c r="C887">
        <v>5.7</v>
      </c>
    </row>
    <row r="888" spans="1:3" x14ac:dyDescent="0.3">
      <c r="A888" t="s">
        <v>4856</v>
      </c>
      <c r="B888" t="s">
        <v>1954</v>
      </c>
      <c r="C888">
        <v>7.6</v>
      </c>
    </row>
    <row r="889" spans="1:3" x14ac:dyDescent="0.3">
      <c r="A889" t="s">
        <v>4859</v>
      </c>
      <c r="B889" t="s">
        <v>1437</v>
      </c>
      <c r="C889">
        <v>6.4</v>
      </c>
    </row>
    <row r="890" spans="1:3" x14ac:dyDescent="0.3">
      <c r="A890" t="s">
        <v>4864</v>
      </c>
      <c r="B890" t="s">
        <v>1700</v>
      </c>
      <c r="C890">
        <v>5.6</v>
      </c>
    </row>
    <row r="891" spans="1:3" x14ac:dyDescent="0.3">
      <c r="A891" t="s">
        <v>4869</v>
      </c>
      <c r="B891" t="s">
        <v>605</v>
      </c>
      <c r="C891">
        <v>6.8</v>
      </c>
    </row>
    <row r="892" spans="1:3" x14ac:dyDescent="0.3">
      <c r="A892" t="s">
        <v>4875</v>
      </c>
      <c r="B892" t="s">
        <v>4271</v>
      </c>
      <c r="C892">
        <v>2.4</v>
      </c>
    </row>
    <row r="893" spans="1:3" x14ac:dyDescent="0.3">
      <c r="A893" t="s">
        <v>4879</v>
      </c>
      <c r="B893" t="s">
        <v>4085</v>
      </c>
      <c r="C893">
        <v>6.2</v>
      </c>
    </row>
    <row r="894" spans="1:3" x14ac:dyDescent="0.3">
      <c r="A894" t="s">
        <v>4882</v>
      </c>
      <c r="B894" t="s">
        <v>361</v>
      </c>
      <c r="C894">
        <v>5.9</v>
      </c>
    </row>
    <row r="895" spans="1:3" x14ac:dyDescent="0.3">
      <c r="A895" t="s">
        <v>4886</v>
      </c>
      <c r="B895" t="s">
        <v>4885</v>
      </c>
      <c r="C895">
        <v>7.1</v>
      </c>
    </row>
    <row r="896" spans="1:3" x14ac:dyDescent="0.3">
      <c r="A896" t="s">
        <v>4891</v>
      </c>
      <c r="B896" t="s">
        <v>2866</v>
      </c>
      <c r="C896">
        <v>7.6</v>
      </c>
    </row>
    <row r="897" spans="1:3" x14ac:dyDescent="0.3">
      <c r="A897" t="s">
        <v>4894</v>
      </c>
      <c r="B897" t="s">
        <v>2234</v>
      </c>
      <c r="C897">
        <v>5.5</v>
      </c>
    </row>
    <row r="898" spans="1:3" x14ac:dyDescent="0.3">
      <c r="A898" t="s">
        <v>4899</v>
      </c>
      <c r="B898" t="s">
        <v>1745</v>
      </c>
      <c r="C898">
        <v>7</v>
      </c>
    </row>
    <row r="899" spans="1:3" x14ac:dyDescent="0.3">
      <c r="A899" t="s">
        <v>4902</v>
      </c>
      <c r="B899" t="s">
        <v>1980</v>
      </c>
      <c r="C899">
        <v>7.1</v>
      </c>
    </row>
    <row r="900" spans="1:3" x14ac:dyDescent="0.3">
      <c r="A900" t="s">
        <v>4905</v>
      </c>
      <c r="B900" t="s">
        <v>2144</v>
      </c>
      <c r="C900">
        <v>7.4</v>
      </c>
    </row>
    <row r="901" spans="1:3" x14ac:dyDescent="0.3">
      <c r="A901" t="s">
        <v>4910</v>
      </c>
      <c r="B901" t="s">
        <v>4909</v>
      </c>
      <c r="C901">
        <v>7.6</v>
      </c>
    </row>
    <row r="902" spans="1:3" x14ac:dyDescent="0.3">
      <c r="A902" t="s">
        <v>4915</v>
      </c>
      <c r="B902" t="s">
        <v>4914</v>
      </c>
      <c r="C902">
        <v>5.9</v>
      </c>
    </row>
    <row r="903" spans="1:3" x14ac:dyDescent="0.3">
      <c r="A903" t="s">
        <v>4921</v>
      </c>
      <c r="B903" t="s">
        <v>4920</v>
      </c>
      <c r="C903">
        <v>5.9</v>
      </c>
    </row>
    <row r="904" spans="1:3" x14ac:dyDescent="0.3">
      <c r="A904" t="s">
        <v>4925</v>
      </c>
      <c r="B904" t="s">
        <v>1745</v>
      </c>
      <c r="C904">
        <v>8</v>
      </c>
    </row>
    <row r="905" spans="1:3" x14ac:dyDescent="0.3">
      <c r="A905" t="s">
        <v>4928</v>
      </c>
      <c r="B905" t="s">
        <v>2835</v>
      </c>
      <c r="C905">
        <v>7.4</v>
      </c>
    </row>
    <row r="906" spans="1:3" x14ac:dyDescent="0.3">
      <c r="A906" t="s">
        <v>4932</v>
      </c>
      <c r="B906" t="s">
        <v>1437</v>
      </c>
      <c r="C906">
        <v>5.8</v>
      </c>
    </row>
    <row r="907" spans="1:3" x14ac:dyDescent="0.3">
      <c r="A907" t="s">
        <v>4938</v>
      </c>
      <c r="B907" t="s">
        <v>4937</v>
      </c>
      <c r="C907">
        <v>6.3</v>
      </c>
    </row>
    <row r="908" spans="1:3" x14ac:dyDescent="0.3">
      <c r="A908" t="s">
        <v>4941</v>
      </c>
      <c r="B908" t="s">
        <v>1700</v>
      </c>
      <c r="C908">
        <v>5.7</v>
      </c>
    </row>
    <row r="909" spans="1:3" x14ac:dyDescent="0.3">
      <c r="A909" t="s">
        <v>4947</v>
      </c>
      <c r="B909" t="s">
        <v>1649</v>
      </c>
      <c r="C909">
        <v>5.0999999999999996</v>
      </c>
    </row>
    <row r="910" spans="1:3" x14ac:dyDescent="0.3">
      <c r="A910" t="s">
        <v>4951</v>
      </c>
      <c r="B910" t="s">
        <v>3409</v>
      </c>
      <c r="C910">
        <v>7.6</v>
      </c>
    </row>
    <row r="911" spans="1:3" x14ac:dyDescent="0.3">
      <c r="A911" t="s">
        <v>4956</v>
      </c>
      <c r="B911" t="s">
        <v>2802</v>
      </c>
      <c r="C911">
        <v>6.4</v>
      </c>
    </row>
    <row r="912" spans="1:3" x14ac:dyDescent="0.3">
      <c r="A912" t="s">
        <v>4963</v>
      </c>
      <c r="B912" t="s">
        <v>4176</v>
      </c>
      <c r="C912">
        <v>7.4</v>
      </c>
    </row>
    <row r="913" spans="1:3" x14ac:dyDescent="0.3">
      <c r="A913" t="s">
        <v>4967</v>
      </c>
      <c r="B913" t="s">
        <v>1745</v>
      </c>
      <c r="C913">
        <v>8.1999999999999993</v>
      </c>
    </row>
    <row r="914" spans="1:3" x14ac:dyDescent="0.3">
      <c r="A914" t="s">
        <v>4973</v>
      </c>
      <c r="B914" t="s">
        <v>89</v>
      </c>
      <c r="C914">
        <v>6.5</v>
      </c>
    </row>
    <row r="915" spans="1:3" x14ac:dyDescent="0.3">
      <c r="A915" t="s">
        <v>4978</v>
      </c>
      <c r="B915" t="s">
        <v>1282</v>
      </c>
      <c r="C915">
        <v>5.5</v>
      </c>
    </row>
    <row r="916" spans="1:3" x14ac:dyDescent="0.3">
      <c r="A916" t="s">
        <v>4983</v>
      </c>
      <c r="B916" t="s">
        <v>10</v>
      </c>
      <c r="C916">
        <v>6.5</v>
      </c>
    </row>
    <row r="917" spans="1:3" x14ac:dyDescent="0.3">
      <c r="A917" t="s">
        <v>4989</v>
      </c>
      <c r="B917" t="s">
        <v>2982</v>
      </c>
      <c r="C917">
        <v>5.6</v>
      </c>
    </row>
    <row r="918" spans="1:3" x14ac:dyDescent="0.3">
      <c r="A918" t="s">
        <v>4994</v>
      </c>
      <c r="B918" t="s">
        <v>3072</v>
      </c>
      <c r="C918">
        <v>4.9000000000000004</v>
      </c>
    </row>
    <row r="919" spans="1:3" x14ac:dyDescent="0.3">
      <c r="A919" t="s">
        <v>4998</v>
      </c>
      <c r="B919" t="s">
        <v>1130</v>
      </c>
      <c r="C919">
        <v>4.5999999999999996</v>
      </c>
    </row>
    <row r="920" spans="1:3" x14ac:dyDescent="0.3">
      <c r="A920" t="s">
        <v>5002</v>
      </c>
      <c r="B920" t="s">
        <v>298</v>
      </c>
      <c r="C920">
        <v>7.9</v>
      </c>
    </row>
    <row r="921" spans="1:3" x14ac:dyDescent="0.3">
      <c r="A921" t="s">
        <v>5008</v>
      </c>
      <c r="B921" t="s">
        <v>5007</v>
      </c>
      <c r="C921">
        <v>7.1</v>
      </c>
    </row>
    <row r="922" spans="1:3" x14ac:dyDescent="0.3">
      <c r="A922" t="s">
        <v>5012</v>
      </c>
      <c r="B922" t="s">
        <v>234</v>
      </c>
      <c r="C922">
        <v>6.9</v>
      </c>
    </row>
    <row r="923" spans="1:3" x14ac:dyDescent="0.3">
      <c r="A923" t="s">
        <v>5015</v>
      </c>
      <c r="B923" t="s">
        <v>4487</v>
      </c>
      <c r="C923">
        <v>7.3</v>
      </c>
    </row>
    <row r="924" spans="1:3" x14ac:dyDescent="0.3">
      <c r="A924" t="s">
        <v>5019</v>
      </c>
      <c r="B924" t="s">
        <v>2802</v>
      </c>
      <c r="C924">
        <v>7</v>
      </c>
    </row>
    <row r="925" spans="1:3" x14ac:dyDescent="0.3">
      <c r="A925" t="s">
        <v>5023</v>
      </c>
      <c r="B925" t="s">
        <v>1437</v>
      </c>
      <c r="C925">
        <v>7.7</v>
      </c>
    </row>
    <row r="926" spans="1:3" x14ac:dyDescent="0.3">
      <c r="A926" t="s">
        <v>5028</v>
      </c>
      <c r="B926" t="s">
        <v>5027</v>
      </c>
      <c r="C926">
        <v>6.7</v>
      </c>
    </row>
    <row r="927" spans="1:3" x14ac:dyDescent="0.3">
      <c r="A927" t="s">
        <v>5031</v>
      </c>
      <c r="B927" t="s">
        <v>10</v>
      </c>
      <c r="C927">
        <v>6.3</v>
      </c>
    </row>
    <row r="928" spans="1:3" x14ac:dyDescent="0.3">
      <c r="A928" t="s">
        <v>5034</v>
      </c>
      <c r="B928" t="s">
        <v>1700</v>
      </c>
      <c r="C928">
        <v>5.8</v>
      </c>
    </row>
    <row r="929" spans="1:3" x14ac:dyDescent="0.3">
      <c r="A929" t="s">
        <v>5039</v>
      </c>
      <c r="B929" t="s">
        <v>5037</v>
      </c>
      <c r="C929">
        <v>7.1</v>
      </c>
    </row>
    <row r="930" spans="1:3" x14ac:dyDescent="0.3">
      <c r="A930" t="s">
        <v>5043</v>
      </c>
      <c r="B930" t="s">
        <v>1566</v>
      </c>
      <c r="C930">
        <v>7.3</v>
      </c>
    </row>
    <row r="931" spans="1:3" x14ac:dyDescent="0.3">
      <c r="A931" t="s">
        <v>5047</v>
      </c>
      <c r="B931" t="s">
        <v>1700</v>
      </c>
      <c r="C931">
        <v>6.4</v>
      </c>
    </row>
    <row r="932" spans="1:3" x14ac:dyDescent="0.3">
      <c r="A932" t="s">
        <v>5052</v>
      </c>
      <c r="B932" t="s">
        <v>1771</v>
      </c>
      <c r="C932">
        <v>7.1</v>
      </c>
    </row>
    <row r="933" spans="1:3" x14ac:dyDescent="0.3">
      <c r="A933" t="s">
        <v>5057</v>
      </c>
      <c r="B933" t="s">
        <v>5056</v>
      </c>
      <c r="C933">
        <v>7.6</v>
      </c>
    </row>
    <row r="934" spans="1:3" x14ac:dyDescent="0.3">
      <c r="A934" t="s">
        <v>5060</v>
      </c>
      <c r="B934" t="s">
        <v>1700</v>
      </c>
      <c r="C934">
        <v>6.8</v>
      </c>
    </row>
    <row r="935" spans="1:3" x14ac:dyDescent="0.3">
      <c r="A935" t="s">
        <v>5065</v>
      </c>
      <c r="B935" t="s">
        <v>1771</v>
      </c>
      <c r="C935">
        <v>6.6</v>
      </c>
    </row>
    <row r="936" spans="1:3" x14ac:dyDescent="0.3">
      <c r="A936" t="s">
        <v>5069</v>
      </c>
      <c r="B936" t="s">
        <v>2545</v>
      </c>
      <c r="C936">
        <v>6.7</v>
      </c>
    </row>
    <row r="937" spans="1:3" x14ac:dyDescent="0.3">
      <c r="A937" t="s">
        <v>5073</v>
      </c>
      <c r="B937" t="s">
        <v>3072</v>
      </c>
      <c r="C937">
        <v>6.1</v>
      </c>
    </row>
    <row r="938" spans="1:3" x14ac:dyDescent="0.3">
      <c r="A938" t="s">
        <v>5078</v>
      </c>
      <c r="B938" t="s">
        <v>5077</v>
      </c>
      <c r="C938">
        <v>6</v>
      </c>
    </row>
    <row r="939" spans="1:3" x14ac:dyDescent="0.3">
      <c r="A939" t="s">
        <v>5083</v>
      </c>
      <c r="B939" t="s">
        <v>2161</v>
      </c>
      <c r="C939">
        <v>7.6</v>
      </c>
    </row>
    <row r="940" spans="1:3" x14ac:dyDescent="0.3">
      <c r="A940" t="s">
        <v>5089</v>
      </c>
      <c r="B940" t="s">
        <v>491</v>
      </c>
      <c r="C940">
        <v>7.1</v>
      </c>
    </row>
    <row r="941" spans="1:3" x14ac:dyDescent="0.3">
      <c r="A941" t="s">
        <v>5094</v>
      </c>
      <c r="B941" t="s">
        <v>1449</v>
      </c>
      <c r="C941">
        <v>5</v>
      </c>
    </row>
    <row r="942" spans="1:3" x14ac:dyDescent="0.3">
      <c r="A942" t="s">
        <v>5097</v>
      </c>
      <c r="B942" t="s">
        <v>3942</v>
      </c>
      <c r="C942">
        <v>7.1</v>
      </c>
    </row>
    <row r="943" spans="1:3" x14ac:dyDescent="0.3">
      <c r="A943" t="s">
        <v>5100</v>
      </c>
      <c r="B943" t="s">
        <v>2221</v>
      </c>
      <c r="C943">
        <v>6.2</v>
      </c>
    </row>
    <row r="944" spans="1:3" x14ac:dyDescent="0.3">
      <c r="A944" t="s">
        <v>5104</v>
      </c>
      <c r="B944" t="s">
        <v>1700</v>
      </c>
      <c r="C944">
        <v>5.6</v>
      </c>
    </row>
    <row r="945" spans="1:3" x14ac:dyDescent="0.3">
      <c r="A945" t="s">
        <v>5109</v>
      </c>
      <c r="B945" t="s">
        <v>5108</v>
      </c>
      <c r="C945">
        <v>5.4</v>
      </c>
    </row>
    <row r="946" spans="1:3" x14ac:dyDescent="0.3">
      <c r="A946" t="s">
        <v>5113</v>
      </c>
      <c r="B946" t="s">
        <v>1437</v>
      </c>
      <c r="C946">
        <v>7.4</v>
      </c>
    </row>
    <row r="947" spans="1:3" x14ac:dyDescent="0.3">
      <c r="A947" t="s">
        <v>5118</v>
      </c>
      <c r="B947" t="s">
        <v>818</v>
      </c>
      <c r="C947">
        <v>5</v>
      </c>
    </row>
    <row r="948" spans="1:3" x14ac:dyDescent="0.3">
      <c r="A948" t="s">
        <v>5123</v>
      </c>
      <c r="B948" t="s">
        <v>3072</v>
      </c>
      <c r="C948">
        <v>5.2</v>
      </c>
    </row>
    <row r="949" spans="1:3" x14ac:dyDescent="0.3">
      <c r="A949" t="s">
        <v>5127</v>
      </c>
      <c r="B949" t="s">
        <v>1655</v>
      </c>
      <c r="C949">
        <v>7.6</v>
      </c>
    </row>
    <row r="950" spans="1:3" x14ac:dyDescent="0.3">
      <c r="A950" t="s">
        <v>5130</v>
      </c>
      <c r="B950" t="s">
        <v>949</v>
      </c>
      <c r="C950">
        <v>6.6</v>
      </c>
    </row>
    <row r="951" spans="1:3" x14ac:dyDescent="0.3">
      <c r="A951" t="s">
        <v>5134</v>
      </c>
      <c r="B951" t="s">
        <v>1180</v>
      </c>
      <c r="C951">
        <v>7</v>
      </c>
    </row>
    <row r="952" spans="1:3" x14ac:dyDescent="0.3">
      <c r="A952" t="s">
        <v>5141</v>
      </c>
      <c r="B952" t="s">
        <v>5140</v>
      </c>
      <c r="C952">
        <v>5.7</v>
      </c>
    </row>
    <row r="953" spans="1:3" x14ac:dyDescent="0.3">
      <c r="A953" t="s">
        <v>5145</v>
      </c>
      <c r="B953" t="s">
        <v>949</v>
      </c>
      <c r="C953">
        <v>8.1999999999999993</v>
      </c>
    </row>
    <row r="954" spans="1:3" x14ac:dyDescent="0.3">
      <c r="A954" t="s">
        <v>5151</v>
      </c>
      <c r="B954" t="s">
        <v>1649</v>
      </c>
      <c r="C954">
        <v>6.2</v>
      </c>
    </row>
    <row r="955" spans="1:3" x14ac:dyDescent="0.3">
      <c r="A955" t="s">
        <v>24072</v>
      </c>
      <c r="B955" t="s">
        <v>1954</v>
      </c>
      <c r="C955">
        <v>7.9</v>
      </c>
    </row>
    <row r="956" spans="1:3" x14ac:dyDescent="0.3">
      <c r="A956" t="s">
        <v>5159</v>
      </c>
      <c r="B956" t="s">
        <v>498</v>
      </c>
      <c r="C956">
        <v>6.6</v>
      </c>
    </row>
    <row r="957" spans="1:3" x14ac:dyDescent="0.3">
      <c r="A957" t="s">
        <v>5164</v>
      </c>
      <c r="B957" t="s">
        <v>5163</v>
      </c>
      <c r="C957">
        <v>4.7</v>
      </c>
    </row>
    <row r="958" spans="1:3" x14ac:dyDescent="0.3">
      <c r="A958" t="s">
        <v>5170</v>
      </c>
      <c r="B958" t="s">
        <v>2161</v>
      </c>
      <c r="C958">
        <v>6.3</v>
      </c>
    </row>
    <row r="959" spans="1:3" x14ac:dyDescent="0.3">
      <c r="A959" t="s">
        <v>5176</v>
      </c>
      <c r="B959" t="s">
        <v>3470</v>
      </c>
      <c r="C959">
        <v>6.1</v>
      </c>
    </row>
    <row r="960" spans="1:3" x14ac:dyDescent="0.3">
      <c r="A960" t="s">
        <v>5182</v>
      </c>
      <c r="B960" t="s">
        <v>4085</v>
      </c>
      <c r="C960">
        <v>6.7</v>
      </c>
    </row>
    <row r="961" spans="1:3" x14ac:dyDescent="0.3">
      <c r="A961" t="s">
        <v>5188</v>
      </c>
      <c r="B961" t="s">
        <v>254</v>
      </c>
      <c r="C961">
        <v>6.1</v>
      </c>
    </row>
    <row r="962" spans="1:3" x14ac:dyDescent="0.3">
      <c r="A962" t="s">
        <v>5194</v>
      </c>
      <c r="B962" t="s">
        <v>4085</v>
      </c>
      <c r="C962">
        <v>7</v>
      </c>
    </row>
    <row r="963" spans="1:3" x14ac:dyDescent="0.3">
      <c r="A963" t="s">
        <v>5199</v>
      </c>
      <c r="B963" t="s">
        <v>1929</v>
      </c>
      <c r="C963">
        <v>7.4</v>
      </c>
    </row>
    <row r="964" spans="1:3" x14ac:dyDescent="0.3">
      <c r="A964" t="s">
        <v>5204</v>
      </c>
      <c r="B964" t="s">
        <v>3307</v>
      </c>
      <c r="C964">
        <v>7.3</v>
      </c>
    </row>
    <row r="965" spans="1:3" x14ac:dyDescent="0.3">
      <c r="A965" t="s">
        <v>5209</v>
      </c>
      <c r="B965" t="s">
        <v>1550</v>
      </c>
      <c r="C965">
        <v>5.8</v>
      </c>
    </row>
    <row r="966" spans="1:3" x14ac:dyDescent="0.3">
      <c r="A966" t="s">
        <v>5213</v>
      </c>
      <c r="B966" t="s">
        <v>491</v>
      </c>
      <c r="C966">
        <v>6.7</v>
      </c>
    </row>
    <row r="967" spans="1:3" x14ac:dyDescent="0.3">
      <c r="A967" t="s">
        <v>5216</v>
      </c>
      <c r="B967" t="s">
        <v>1489</v>
      </c>
      <c r="C967">
        <v>5.8</v>
      </c>
    </row>
    <row r="968" spans="1:3" x14ac:dyDescent="0.3">
      <c r="A968" t="s">
        <v>5219</v>
      </c>
      <c r="B968" t="s">
        <v>1943</v>
      </c>
      <c r="C968">
        <v>7.8</v>
      </c>
    </row>
    <row r="969" spans="1:3" x14ac:dyDescent="0.3">
      <c r="A969" t="s">
        <v>5225</v>
      </c>
      <c r="B969" t="s">
        <v>5224</v>
      </c>
      <c r="C969">
        <v>6.6</v>
      </c>
    </row>
    <row r="970" spans="1:3" x14ac:dyDescent="0.3">
      <c r="A970" t="s">
        <v>5230</v>
      </c>
      <c r="B970" t="s">
        <v>3923</v>
      </c>
      <c r="C970">
        <v>6.5</v>
      </c>
    </row>
    <row r="971" spans="1:3" x14ac:dyDescent="0.3">
      <c r="A971" t="s">
        <v>5236</v>
      </c>
      <c r="B971" t="s">
        <v>10</v>
      </c>
      <c r="C971">
        <v>6.7</v>
      </c>
    </row>
    <row r="972" spans="1:3" x14ac:dyDescent="0.3">
      <c r="A972" t="s">
        <v>5240</v>
      </c>
      <c r="B972" t="s">
        <v>1145</v>
      </c>
      <c r="C972">
        <v>7.3</v>
      </c>
    </row>
    <row r="973" spans="1:3" x14ac:dyDescent="0.3">
      <c r="A973" t="s">
        <v>5245</v>
      </c>
      <c r="B973" t="s">
        <v>89</v>
      </c>
      <c r="C973">
        <v>5.8</v>
      </c>
    </row>
    <row r="974" spans="1:3" x14ac:dyDescent="0.3">
      <c r="A974" t="s">
        <v>5251</v>
      </c>
      <c r="B974" t="s">
        <v>449</v>
      </c>
      <c r="C974">
        <v>5.5</v>
      </c>
    </row>
    <row r="975" spans="1:3" x14ac:dyDescent="0.3">
      <c r="A975" t="s">
        <v>5256</v>
      </c>
      <c r="B975" t="s">
        <v>908</v>
      </c>
      <c r="C975">
        <v>6.3</v>
      </c>
    </row>
    <row r="976" spans="1:3" x14ac:dyDescent="0.3">
      <c r="A976" t="s">
        <v>5260</v>
      </c>
      <c r="B976" t="s">
        <v>1954</v>
      </c>
      <c r="C976">
        <v>7.4</v>
      </c>
    </row>
    <row r="977" spans="1:3" x14ac:dyDescent="0.3">
      <c r="A977" t="s">
        <v>5263</v>
      </c>
      <c r="B977" t="s">
        <v>89</v>
      </c>
      <c r="C977">
        <v>5.9</v>
      </c>
    </row>
    <row r="978" spans="1:3" x14ac:dyDescent="0.3">
      <c r="A978" t="s">
        <v>5268</v>
      </c>
      <c r="B978" t="s">
        <v>2227</v>
      </c>
      <c r="C978">
        <v>6.2</v>
      </c>
    </row>
    <row r="979" spans="1:3" x14ac:dyDescent="0.3">
      <c r="A979" t="s">
        <v>5273</v>
      </c>
      <c r="B979" t="s">
        <v>1437</v>
      </c>
      <c r="C979">
        <v>5.9</v>
      </c>
    </row>
    <row r="980" spans="1:3" x14ac:dyDescent="0.3">
      <c r="A980" t="s">
        <v>5279</v>
      </c>
      <c r="B980" t="s">
        <v>5278</v>
      </c>
      <c r="C980">
        <v>6.5</v>
      </c>
    </row>
    <row r="981" spans="1:3" x14ac:dyDescent="0.3">
      <c r="A981" t="s">
        <v>5285</v>
      </c>
      <c r="B981" t="s">
        <v>80</v>
      </c>
      <c r="C981">
        <v>4.4000000000000004</v>
      </c>
    </row>
    <row r="982" spans="1:3" x14ac:dyDescent="0.3">
      <c r="A982" t="s">
        <v>5289</v>
      </c>
      <c r="B982" t="s">
        <v>175</v>
      </c>
      <c r="C982">
        <v>3.5</v>
      </c>
    </row>
    <row r="983" spans="1:3" x14ac:dyDescent="0.3">
      <c r="A983" t="s">
        <v>5295</v>
      </c>
      <c r="B983" t="s">
        <v>1845</v>
      </c>
      <c r="C983">
        <v>6.6</v>
      </c>
    </row>
    <row r="984" spans="1:3" x14ac:dyDescent="0.3">
      <c r="A984" t="s">
        <v>5299</v>
      </c>
      <c r="B984" t="s">
        <v>1437</v>
      </c>
      <c r="C984">
        <v>6</v>
      </c>
    </row>
    <row r="985" spans="1:3" x14ac:dyDescent="0.3">
      <c r="A985" t="s">
        <v>5304</v>
      </c>
      <c r="B985" t="s">
        <v>361</v>
      </c>
      <c r="C985">
        <v>6.4</v>
      </c>
    </row>
    <row r="986" spans="1:3" x14ac:dyDescent="0.3">
      <c r="A986" t="s">
        <v>5308</v>
      </c>
      <c r="B986" t="s">
        <v>4920</v>
      </c>
      <c r="C986">
        <v>6.5</v>
      </c>
    </row>
    <row r="987" spans="1:3" x14ac:dyDescent="0.3">
      <c r="A987" t="s">
        <v>24073</v>
      </c>
      <c r="B987" t="s">
        <v>3097</v>
      </c>
      <c r="C987">
        <v>7.8</v>
      </c>
    </row>
    <row r="988" spans="1:3" x14ac:dyDescent="0.3">
      <c r="A988" t="s">
        <v>5320</v>
      </c>
      <c r="B988" t="s">
        <v>5319</v>
      </c>
      <c r="C988">
        <v>4.3</v>
      </c>
    </row>
    <row r="989" spans="1:3" x14ac:dyDescent="0.3">
      <c r="A989" t="s">
        <v>5323</v>
      </c>
      <c r="B989" t="s">
        <v>3072</v>
      </c>
      <c r="C989">
        <v>4.2</v>
      </c>
    </row>
    <row r="990" spans="1:3" x14ac:dyDescent="0.3">
      <c r="A990" t="s">
        <v>5328</v>
      </c>
      <c r="B990" t="s">
        <v>5327</v>
      </c>
      <c r="C990">
        <v>6.5</v>
      </c>
    </row>
    <row r="991" spans="1:3" x14ac:dyDescent="0.3">
      <c r="A991" t="s">
        <v>5332</v>
      </c>
      <c r="B991" t="s">
        <v>2234</v>
      </c>
      <c r="C991">
        <v>6.1</v>
      </c>
    </row>
    <row r="992" spans="1:3" x14ac:dyDescent="0.3">
      <c r="A992" t="s">
        <v>5337</v>
      </c>
      <c r="B992" t="s">
        <v>361</v>
      </c>
      <c r="C992">
        <v>6.3</v>
      </c>
    </row>
    <row r="993" spans="1:3" x14ac:dyDescent="0.3">
      <c r="A993" t="s">
        <v>5343</v>
      </c>
      <c r="B993" t="s">
        <v>2144</v>
      </c>
      <c r="C993">
        <v>6.2</v>
      </c>
    </row>
    <row r="994" spans="1:3" x14ac:dyDescent="0.3">
      <c r="A994" t="s">
        <v>5348</v>
      </c>
      <c r="B994" t="s">
        <v>1437</v>
      </c>
      <c r="C994">
        <v>5.9</v>
      </c>
    </row>
    <row r="995" spans="1:3" x14ac:dyDescent="0.3">
      <c r="A995" t="s">
        <v>5354</v>
      </c>
      <c r="B995" t="s">
        <v>1694</v>
      </c>
      <c r="C995">
        <v>5.9</v>
      </c>
    </row>
    <row r="996" spans="1:3" x14ac:dyDescent="0.3">
      <c r="A996" t="s">
        <v>5359</v>
      </c>
      <c r="B996" t="s">
        <v>1145</v>
      </c>
      <c r="C996">
        <v>6.5</v>
      </c>
    </row>
    <row r="997" spans="1:3" x14ac:dyDescent="0.3">
      <c r="A997" t="s">
        <v>5363</v>
      </c>
      <c r="B997" t="s">
        <v>1145</v>
      </c>
      <c r="C997">
        <v>6.4</v>
      </c>
    </row>
    <row r="998" spans="1:3" x14ac:dyDescent="0.3">
      <c r="A998" t="s">
        <v>5367</v>
      </c>
      <c r="B998" t="s">
        <v>1145</v>
      </c>
      <c r="C998">
        <v>6.5</v>
      </c>
    </row>
    <row r="999" spans="1:3" x14ac:dyDescent="0.3">
      <c r="A999" t="s">
        <v>5372</v>
      </c>
      <c r="B999" t="s">
        <v>254</v>
      </c>
      <c r="C999">
        <v>5.7</v>
      </c>
    </row>
    <row r="1000" spans="1:3" x14ac:dyDescent="0.3">
      <c r="A1000" t="s">
        <v>24074</v>
      </c>
      <c r="B1000" t="s">
        <v>1943</v>
      </c>
      <c r="C1000">
        <v>7.5</v>
      </c>
    </row>
    <row r="1001" spans="1:3" x14ac:dyDescent="0.3">
      <c r="A1001" t="s">
        <v>5380</v>
      </c>
      <c r="B1001" t="s">
        <v>640</v>
      </c>
      <c r="C1001">
        <v>8</v>
      </c>
    </row>
    <row r="1002" spans="1:3" x14ac:dyDescent="0.3">
      <c r="A1002" t="s">
        <v>5386</v>
      </c>
      <c r="B1002" t="s">
        <v>5385</v>
      </c>
      <c r="C1002">
        <v>7.3</v>
      </c>
    </row>
    <row r="1003" spans="1:3" x14ac:dyDescent="0.3">
      <c r="A1003" t="s">
        <v>5391</v>
      </c>
      <c r="B1003" t="s">
        <v>5390</v>
      </c>
      <c r="C1003">
        <v>6.7</v>
      </c>
    </row>
    <row r="1004" spans="1:3" x14ac:dyDescent="0.3">
      <c r="A1004" t="s">
        <v>5395</v>
      </c>
      <c r="B1004" t="s">
        <v>2144</v>
      </c>
      <c r="C1004">
        <v>7.5</v>
      </c>
    </row>
    <row r="1005" spans="1:3" x14ac:dyDescent="0.3">
      <c r="A1005" t="s">
        <v>5399</v>
      </c>
      <c r="B1005" t="s">
        <v>2155</v>
      </c>
      <c r="C1005">
        <v>5.4</v>
      </c>
    </row>
    <row r="1006" spans="1:3" x14ac:dyDescent="0.3">
      <c r="A1006" t="s">
        <v>5402</v>
      </c>
      <c r="B1006" t="s">
        <v>491</v>
      </c>
      <c r="C1006">
        <v>6.6</v>
      </c>
    </row>
    <row r="1007" spans="1:3" x14ac:dyDescent="0.3">
      <c r="A1007" t="s">
        <v>5406</v>
      </c>
      <c r="B1007" t="s">
        <v>2234</v>
      </c>
      <c r="C1007">
        <v>7.7</v>
      </c>
    </row>
    <row r="1008" spans="1:3" x14ac:dyDescent="0.3">
      <c r="A1008" t="s">
        <v>5411</v>
      </c>
      <c r="B1008" t="s">
        <v>3350</v>
      </c>
      <c r="C1008">
        <v>5.8</v>
      </c>
    </row>
    <row r="1009" spans="1:3" x14ac:dyDescent="0.3">
      <c r="A1009" t="s">
        <v>5416</v>
      </c>
      <c r="B1009" t="s">
        <v>3442</v>
      </c>
      <c r="C1009">
        <v>6.4</v>
      </c>
    </row>
    <row r="1010" spans="1:3" x14ac:dyDescent="0.3">
      <c r="A1010" t="s">
        <v>5422</v>
      </c>
      <c r="B1010" t="s">
        <v>5421</v>
      </c>
      <c r="C1010">
        <v>5.6</v>
      </c>
    </row>
    <row r="1011" spans="1:3" x14ac:dyDescent="0.3">
      <c r="A1011" t="s">
        <v>5427</v>
      </c>
      <c r="B1011" t="s">
        <v>1943</v>
      </c>
      <c r="C1011">
        <v>6</v>
      </c>
    </row>
    <row r="1012" spans="1:3" x14ac:dyDescent="0.3">
      <c r="A1012" t="s">
        <v>5431</v>
      </c>
      <c r="B1012" t="s">
        <v>2144</v>
      </c>
      <c r="C1012">
        <v>6.2</v>
      </c>
    </row>
    <row r="1013" spans="1:3" x14ac:dyDescent="0.3">
      <c r="A1013" t="s">
        <v>5438</v>
      </c>
      <c r="B1013" t="s">
        <v>5437</v>
      </c>
      <c r="C1013">
        <v>5.9</v>
      </c>
    </row>
    <row r="1014" spans="1:3" x14ac:dyDescent="0.3">
      <c r="A1014" t="s">
        <v>5441</v>
      </c>
      <c r="B1014" t="s">
        <v>241</v>
      </c>
      <c r="C1014">
        <v>5.0999999999999996</v>
      </c>
    </row>
    <row r="1015" spans="1:3" x14ac:dyDescent="0.3">
      <c r="A1015" t="s">
        <v>5444</v>
      </c>
      <c r="B1015" t="s">
        <v>3593</v>
      </c>
      <c r="C1015">
        <v>6.8</v>
      </c>
    </row>
    <row r="1016" spans="1:3" x14ac:dyDescent="0.3">
      <c r="A1016" t="s">
        <v>24075</v>
      </c>
      <c r="B1016" t="s">
        <v>3179</v>
      </c>
      <c r="C1016">
        <v>7</v>
      </c>
    </row>
    <row r="1017" spans="1:3" x14ac:dyDescent="0.3">
      <c r="A1017" t="s">
        <v>5454</v>
      </c>
      <c r="B1017" t="s">
        <v>5452</v>
      </c>
      <c r="C1017">
        <v>6</v>
      </c>
    </row>
    <row r="1018" spans="1:3" x14ac:dyDescent="0.3">
      <c r="A1018" t="s">
        <v>5457</v>
      </c>
      <c r="B1018" t="s">
        <v>2144</v>
      </c>
      <c r="C1018">
        <v>5.0999999999999996</v>
      </c>
    </row>
    <row r="1019" spans="1:3" x14ac:dyDescent="0.3">
      <c r="A1019" t="s">
        <v>5460</v>
      </c>
      <c r="B1019" t="s">
        <v>2829</v>
      </c>
      <c r="C1019">
        <v>5.8</v>
      </c>
    </row>
    <row r="1020" spans="1:3" x14ac:dyDescent="0.3">
      <c r="A1020" t="s">
        <v>5466</v>
      </c>
      <c r="B1020" t="s">
        <v>714</v>
      </c>
      <c r="C1020">
        <v>6.2</v>
      </c>
    </row>
    <row r="1021" spans="1:3" x14ac:dyDescent="0.3">
      <c r="A1021" t="s">
        <v>5471</v>
      </c>
      <c r="B1021" t="s">
        <v>5319</v>
      </c>
      <c r="C1021">
        <v>6.4</v>
      </c>
    </row>
    <row r="1022" spans="1:3" x14ac:dyDescent="0.3">
      <c r="A1022" t="s">
        <v>5474</v>
      </c>
      <c r="B1022" t="s">
        <v>10</v>
      </c>
      <c r="C1022">
        <v>4.8</v>
      </c>
    </row>
    <row r="1023" spans="1:3" x14ac:dyDescent="0.3">
      <c r="A1023" t="s">
        <v>5479</v>
      </c>
      <c r="B1023" t="s">
        <v>1034</v>
      </c>
      <c r="C1023">
        <v>4.9000000000000004</v>
      </c>
    </row>
    <row r="1024" spans="1:3" x14ac:dyDescent="0.3">
      <c r="A1024" t="s">
        <v>5484</v>
      </c>
      <c r="B1024" t="s">
        <v>5483</v>
      </c>
      <c r="C1024">
        <v>5.6</v>
      </c>
    </row>
    <row r="1025" spans="1:3" x14ac:dyDescent="0.3">
      <c r="A1025" t="s">
        <v>5488</v>
      </c>
      <c r="B1025" t="s">
        <v>1386</v>
      </c>
      <c r="C1025">
        <v>5.5</v>
      </c>
    </row>
    <row r="1026" spans="1:3" x14ac:dyDescent="0.3">
      <c r="A1026" t="s">
        <v>5492</v>
      </c>
      <c r="B1026" t="s">
        <v>1145</v>
      </c>
      <c r="C1026">
        <v>3.7</v>
      </c>
    </row>
    <row r="1027" spans="1:3" x14ac:dyDescent="0.3">
      <c r="A1027" t="s">
        <v>5497</v>
      </c>
      <c r="B1027" t="s">
        <v>2829</v>
      </c>
      <c r="C1027">
        <v>5.9</v>
      </c>
    </row>
    <row r="1028" spans="1:3" x14ac:dyDescent="0.3">
      <c r="A1028" t="s">
        <v>24076</v>
      </c>
      <c r="B1028" t="s">
        <v>5500</v>
      </c>
      <c r="C1028">
        <v>8.5</v>
      </c>
    </row>
    <row r="1029" spans="1:3" x14ac:dyDescent="0.3">
      <c r="A1029" t="s">
        <v>5505</v>
      </c>
      <c r="B1029" t="s">
        <v>5504</v>
      </c>
      <c r="C1029">
        <v>6.3</v>
      </c>
    </row>
    <row r="1030" spans="1:3" x14ac:dyDescent="0.3">
      <c r="A1030" t="s">
        <v>5511</v>
      </c>
      <c r="B1030" t="s">
        <v>5510</v>
      </c>
      <c r="C1030">
        <v>7.4</v>
      </c>
    </row>
    <row r="1031" spans="1:3" x14ac:dyDescent="0.3">
      <c r="A1031" t="s">
        <v>5516</v>
      </c>
      <c r="B1031" t="s">
        <v>2144</v>
      </c>
      <c r="C1031">
        <v>7.6</v>
      </c>
    </row>
    <row r="1032" spans="1:3" x14ac:dyDescent="0.3">
      <c r="A1032" t="s">
        <v>5520</v>
      </c>
      <c r="B1032" t="s">
        <v>72</v>
      </c>
      <c r="C1032">
        <v>8.3000000000000007</v>
      </c>
    </row>
    <row r="1033" spans="1:3" x14ac:dyDescent="0.3">
      <c r="A1033" t="s">
        <v>5525</v>
      </c>
      <c r="B1033" t="s">
        <v>241</v>
      </c>
      <c r="C1033">
        <v>6.6</v>
      </c>
    </row>
    <row r="1034" spans="1:3" x14ac:dyDescent="0.3">
      <c r="A1034" t="s">
        <v>5530</v>
      </c>
      <c r="B1034" t="s">
        <v>5529</v>
      </c>
      <c r="C1034">
        <v>6.9</v>
      </c>
    </row>
    <row r="1035" spans="1:3" x14ac:dyDescent="0.3">
      <c r="A1035" t="s">
        <v>5533</v>
      </c>
      <c r="B1035" t="s">
        <v>2161</v>
      </c>
      <c r="C1035">
        <v>6.7</v>
      </c>
    </row>
    <row r="1036" spans="1:3" x14ac:dyDescent="0.3">
      <c r="A1036" t="s">
        <v>5538</v>
      </c>
      <c r="B1036" t="s">
        <v>2144</v>
      </c>
      <c r="C1036">
        <v>6.8</v>
      </c>
    </row>
    <row r="1037" spans="1:3" x14ac:dyDescent="0.3">
      <c r="A1037" t="s">
        <v>5546</v>
      </c>
      <c r="B1037" t="s">
        <v>5544</v>
      </c>
      <c r="C1037">
        <v>4.5999999999999996</v>
      </c>
    </row>
    <row r="1038" spans="1:3" x14ac:dyDescent="0.3">
      <c r="A1038" t="s">
        <v>5551</v>
      </c>
      <c r="B1038" t="s">
        <v>5550</v>
      </c>
      <c r="C1038">
        <v>7.1</v>
      </c>
    </row>
    <row r="1039" spans="1:3" x14ac:dyDescent="0.3">
      <c r="A1039" t="s">
        <v>5556</v>
      </c>
      <c r="B1039" t="s">
        <v>2144</v>
      </c>
      <c r="C1039">
        <v>6.4</v>
      </c>
    </row>
    <row r="1040" spans="1:3" x14ac:dyDescent="0.3">
      <c r="A1040" t="s">
        <v>5563</v>
      </c>
      <c r="B1040" t="s">
        <v>4228</v>
      </c>
      <c r="C1040">
        <v>6.4</v>
      </c>
    </row>
    <row r="1041" spans="1:3" x14ac:dyDescent="0.3">
      <c r="A1041" t="s">
        <v>5568</v>
      </c>
      <c r="B1041" t="s">
        <v>5567</v>
      </c>
      <c r="C1041">
        <v>7.4</v>
      </c>
    </row>
    <row r="1042" spans="1:3" x14ac:dyDescent="0.3">
      <c r="A1042" t="s">
        <v>5571</v>
      </c>
      <c r="B1042" t="s">
        <v>3643</v>
      </c>
      <c r="C1042">
        <v>6.4</v>
      </c>
    </row>
    <row r="1043" spans="1:3" x14ac:dyDescent="0.3">
      <c r="A1043" t="s">
        <v>5575</v>
      </c>
      <c r="B1043" t="s">
        <v>3643</v>
      </c>
      <c r="C1043">
        <v>6</v>
      </c>
    </row>
    <row r="1044" spans="1:3" x14ac:dyDescent="0.3">
      <c r="A1044" t="s">
        <v>5580</v>
      </c>
      <c r="B1044" t="s">
        <v>5579</v>
      </c>
      <c r="C1044">
        <v>6.5</v>
      </c>
    </row>
    <row r="1045" spans="1:3" x14ac:dyDescent="0.3">
      <c r="A1045" t="s">
        <v>5585</v>
      </c>
      <c r="B1045" t="s">
        <v>5584</v>
      </c>
      <c r="C1045">
        <v>7.8</v>
      </c>
    </row>
    <row r="1046" spans="1:3" x14ac:dyDescent="0.3">
      <c r="A1046" t="s">
        <v>5590</v>
      </c>
      <c r="B1046" t="s">
        <v>89</v>
      </c>
      <c r="C1046">
        <v>6</v>
      </c>
    </row>
    <row r="1047" spans="1:3" x14ac:dyDescent="0.3">
      <c r="A1047" t="s">
        <v>5594</v>
      </c>
      <c r="B1047" t="s">
        <v>5278</v>
      </c>
      <c r="C1047">
        <v>7</v>
      </c>
    </row>
    <row r="1048" spans="1:3" x14ac:dyDescent="0.3">
      <c r="A1048" t="s">
        <v>5599</v>
      </c>
      <c r="B1048" t="s">
        <v>5598</v>
      </c>
      <c r="C1048">
        <v>6</v>
      </c>
    </row>
    <row r="1049" spans="1:3" x14ac:dyDescent="0.3">
      <c r="A1049" t="s">
        <v>5607</v>
      </c>
      <c r="B1049" t="s">
        <v>5605</v>
      </c>
      <c r="C1049">
        <v>7.8</v>
      </c>
    </row>
    <row r="1050" spans="1:3" x14ac:dyDescent="0.3">
      <c r="A1050" t="s">
        <v>5616</v>
      </c>
      <c r="B1050" t="s">
        <v>5614</v>
      </c>
      <c r="C1050">
        <v>6.1</v>
      </c>
    </row>
    <row r="1051" spans="1:3" x14ac:dyDescent="0.3">
      <c r="A1051" t="s">
        <v>5621</v>
      </c>
      <c r="B1051" t="s">
        <v>5620</v>
      </c>
      <c r="C1051">
        <v>6.8</v>
      </c>
    </row>
    <row r="1052" spans="1:3" x14ac:dyDescent="0.3">
      <c r="A1052" t="s">
        <v>5626</v>
      </c>
      <c r="B1052" t="s">
        <v>4176</v>
      </c>
      <c r="C1052">
        <v>6.4</v>
      </c>
    </row>
    <row r="1053" spans="1:3" x14ac:dyDescent="0.3">
      <c r="A1053" t="s">
        <v>5631</v>
      </c>
      <c r="B1053" t="s">
        <v>1048</v>
      </c>
      <c r="C1053">
        <v>7.7</v>
      </c>
    </row>
    <row r="1054" spans="1:3" x14ac:dyDescent="0.3">
      <c r="A1054" t="s">
        <v>5637</v>
      </c>
      <c r="B1054" t="s">
        <v>5567</v>
      </c>
      <c r="C1054">
        <v>8.1</v>
      </c>
    </row>
    <row r="1055" spans="1:3" x14ac:dyDescent="0.3">
      <c r="A1055" t="s">
        <v>5644</v>
      </c>
      <c r="B1055" t="s">
        <v>298</v>
      </c>
      <c r="C1055">
        <v>4.5</v>
      </c>
    </row>
    <row r="1056" spans="1:3" x14ac:dyDescent="0.3">
      <c r="A1056" t="s">
        <v>5649</v>
      </c>
      <c r="B1056" t="s">
        <v>3403</v>
      </c>
      <c r="C1056">
        <v>5.8</v>
      </c>
    </row>
    <row r="1057" spans="1:3" x14ac:dyDescent="0.3">
      <c r="A1057" t="s">
        <v>5654</v>
      </c>
      <c r="B1057" t="s">
        <v>1700</v>
      </c>
      <c r="C1057">
        <v>6.3</v>
      </c>
    </row>
    <row r="1058" spans="1:3" x14ac:dyDescent="0.3">
      <c r="A1058" t="s">
        <v>5657</v>
      </c>
      <c r="B1058" t="s">
        <v>1700</v>
      </c>
      <c r="C1058">
        <v>5.7</v>
      </c>
    </row>
    <row r="1059" spans="1:3" x14ac:dyDescent="0.3">
      <c r="A1059" t="s">
        <v>5660</v>
      </c>
      <c r="B1059" t="s">
        <v>1943</v>
      </c>
      <c r="C1059">
        <v>7.2</v>
      </c>
    </row>
    <row r="1060" spans="1:3" x14ac:dyDescent="0.3">
      <c r="A1060" t="s">
        <v>5665</v>
      </c>
      <c r="B1060" t="s">
        <v>5664</v>
      </c>
      <c r="C1060">
        <v>7.6</v>
      </c>
    </row>
    <row r="1061" spans="1:3" x14ac:dyDescent="0.3">
      <c r="A1061" t="s">
        <v>5670</v>
      </c>
      <c r="B1061" t="s">
        <v>5669</v>
      </c>
      <c r="C1061">
        <v>4.7</v>
      </c>
    </row>
    <row r="1062" spans="1:3" x14ac:dyDescent="0.3">
      <c r="A1062" t="s">
        <v>5675</v>
      </c>
      <c r="B1062" t="s">
        <v>5674</v>
      </c>
      <c r="C1062">
        <v>6.6</v>
      </c>
    </row>
    <row r="1063" spans="1:3" x14ac:dyDescent="0.3">
      <c r="A1063" t="s">
        <v>5679</v>
      </c>
      <c r="B1063" t="s">
        <v>3643</v>
      </c>
      <c r="C1063">
        <v>6.8</v>
      </c>
    </row>
    <row r="1064" spans="1:3" x14ac:dyDescent="0.3">
      <c r="A1064" t="s">
        <v>5686</v>
      </c>
      <c r="B1064" t="s">
        <v>5685</v>
      </c>
      <c r="C1064">
        <v>7.3</v>
      </c>
    </row>
    <row r="1065" spans="1:3" x14ac:dyDescent="0.3">
      <c r="A1065" t="s">
        <v>5690</v>
      </c>
      <c r="B1065" t="s">
        <v>1980</v>
      </c>
      <c r="C1065">
        <v>2.7</v>
      </c>
    </row>
    <row r="1066" spans="1:3" x14ac:dyDescent="0.3">
      <c r="A1066" t="s">
        <v>5695</v>
      </c>
      <c r="B1066" t="s">
        <v>542</v>
      </c>
      <c r="C1066">
        <v>4.8</v>
      </c>
    </row>
    <row r="1067" spans="1:3" x14ac:dyDescent="0.3">
      <c r="A1067" t="s">
        <v>5699</v>
      </c>
      <c r="B1067" t="s">
        <v>361</v>
      </c>
      <c r="C1067">
        <v>6.3</v>
      </c>
    </row>
    <row r="1068" spans="1:3" x14ac:dyDescent="0.3">
      <c r="A1068" t="s">
        <v>5705</v>
      </c>
      <c r="B1068" t="s">
        <v>10</v>
      </c>
      <c r="C1068">
        <v>5.5</v>
      </c>
    </row>
    <row r="1069" spans="1:3" x14ac:dyDescent="0.3">
      <c r="A1069" t="s">
        <v>5712</v>
      </c>
      <c r="B1069" t="s">
        <v>5710</v>
      </c>
      <c r="C1069">
        <v>6.2</v>
      </c>
    </row>
    <row r="1070" spans="1:3" x14ac:dyDescent="0.3">
      <c r="A1070" t="s">
        <v>5717</v>
      </c>
      <c r="B1070" t="s">
        <v>5716</v>
      </c>
      <c r="C1070">
        <v>5.8</v>
      </c>
    </row>
    <row r="1071" spans="1:3" x14ac:dyDescent="0.3">
      <c r="A1071" t="s">
        <v>5721</v>
      </c>
      <c r="B1071" t="s">
        <v>2734</v>
      </c>
      <c r="C1071">
        <v>5.7</v>
      </c>
    </row>
    <row r="1072" spans="1:3" x14ac:dyDescent="0.3">
      <c r="A1072" t="s">
        <v>5724</v>
      </c>
      <c r="B1072" t="s">
        <v>2161</v>
      </c>
      <c r="C1072">
        <v>6.5</v>
      </c>
    </row>
    <row r="1073" spans="1:3" x14ac:dyDescent="0.3">
      <c r="A1073" t="s">
        <v>5727</v>
      </c>
      <c r="B1073" t="s">
        <v>2161</v>
      </c>
      <c r="C1073">
        <v>6.7</v>
      </c>
    </row>
    <row r="1074" spans="1:3" x14ac:dyDescent="0.3">
      <c r="A1074" t="s">
        <v>5732</v>
      </c>
      <c r="B1074" t="s">
        <v>5385</v>
      </c>
      <c r="C1074">
        <v>7.4</v>
      </c>
    </row>
    <row r="1075" spans="1:3" x14ac:dyDescent="0.3">
      <c r="A1075" t="s">
        <v>5735</v>
      </c>
      <c r="B1075" t="s">
        <v>89</v>
      </c>
      <c r="C1075">
        <v>6.9</v>
      </c>
    </row>
    <row r="1076" spans="1:3" x14ac:dyDescent="0.3">
      <c r="A1076" t="s">
        <v>5740</v>
      </c>
      <c r="B1076" t="s">
        <v>1700</v>
      </c>
      <c r="C1076">
        <v>5.5</v>
      </c>
    </row>
    <row r="1077" spans="1:3" x14ac:dyDescent="0.3">
      <c r="A1077" t="s">
        <v>5744</v>
      </c>
      <c r="B1077" t="s">
        <v>2161</v>
      </c>
      <c r="C1077">
        <v>8.1</v>
      </c>
    </row>
    <row r="1078" spans="1:3" x14ac:dyDescent="0.3">
      <c r="A1078" t="s">
        <v>5747</v>
      </c>
      <c r="B1078" t="s">
        <v>2144</v>
      </c>
      <c r="C1078">
        <v>7.7</v>
      </c>
    </row>
    <row r="1079" spans="1:3" x14ac:dyDescent="0.3">
      <c r="A1079" t="s">
        <v>5751</v>
      </c>
      <c r="B1079" t="s">
        <v>1894</v>
      </c>
      <c r="C1079">
        <v>7.3</v>
      </c>
    </row>
    <row r="1080" spans="1:3" x14ac:dyDescent="0.3">
      <c r="A1080" t="s">
        <v>5755</v>
      </c>
      <c r="B1080" t="s">
        <v>10</v>
      </c>
      <c r="C1080">
        <v>5.2</v>
      </c>
    </row>
    <row r="1081" spans="1:3" x14ac:dyDescent="0.3">
      <c r="A1081" t="s">
        <v>5760</v>
      </c>
      <c r="B1081" t="s">
        <v>5759</v>
      </c>
      <c r="C1081">
        <v>7.1</v>
      </c>
    </row>
    <row r="1082" spans="1:3" x14ac:dyDescent="0.3">
      <c r="A1082" t="s">
        <v>5766</v>
      </c>
      <c r="B1082" t="s">
        <v>5765</v>
      </c>
      <c r="C1082">
        <v>7.1</v>
      </c>
    </row>
    <row r="1083" spans="1:3" x14ac:dyDescent="0.3">
      <c r="A1083" t="s">
        <v>5770</v>
      </c>
      <c r="B1083" t="s">
        <v>3805</v>
      </c>
      <c r="C1083">
        <v>7.2</v>
      </c>
    </row>
    <row r="1084" spans="1:3" x14ac:dyDescent="0.3">
      <c r="A1084" t="s">
        <v>5776</v>
      </c>
      <c r="B1084" t="s">
        <v>4085</v>
      </c>
      <c r="C1084">
        <v>6.5</v>
      </c>
    </row>
    <row r="1085" spans="1:3" x14ac:dyDescent="0.3">
      <c r="A1085" t="s">
        <v>5783</v>
      </c>
      <c r="B1085" t="s">
        <v>5782</v>
      </c>
      <c r="C1085">
        <v>4.5999999999999996</v>
      </c>
    </row>
    <row r="1086" spans="1:3" x14ac:dyDescent="0.3">
      <c r="A1086" t="s">
        <v>5789</v>
      </c>
      <c r="B1086" t="s">
        <v>5788</v>
      </c>
      <c r="C1086">
        <v>5.6</v>
      </c>
    </row>
    <row r="1087" spans="1:3" x14ac:dyDescent="0.3">
      <c r="A1087" t="s">
        <v>5793</v>
      </c>
      <c r="B1087" t="s">
        <v>1437</v>
      </c>
      <c r="C1087">
        <v>7.7</v>
      </c>
    </row>
    <row r="1088" spans="1:3" x14ac:dyDescent="0.3">
      <c r="A1088" t="s">
        <v>5798</v>
      </c>
      <c r="B1088" t="s">
        <v>298</v>
      </c>
      <c r="C1088">
        <v>7.2</v>
      </c>
    </row>
    <row r="1089" spans="1:3" x14ac:dyDescent="0.3">
      <c r="A1089" t="s">
        <v>5801</v>
      </c>
      <c r="B1089" t="s">
        <v>3046</v>
      </c>
      <c r="C1089">
        <v>6.8</v>
      </c>
    </row>
    <row r="1090" spans="1:3" x14ac:dyDescent="0.3">
      <c r="A1090" t="s">
        <v>5807</v>
      </c>
      <c r="B1090" t="s">
        <v>5806</v>
      </c>
      <c r="C1090">
        <v>5.4</v>
      </c>
    </row>
    <row r="1091" spans="1:3" x14ac:dyDescent="0.3">
      <c r="A1091" t="s">
        <v>5812</v>
      </c>
      <c r="B1091" t="s">
        <v>4487</v>
      </c>
      <c r="C1091">
        <v>6.3</v>
      </c>
    </row>
    <row r="1092" spans="1:3" x14ac:dyDescent="0.3">
      <c r="A1092" t="s">
        <v>5818</v>
      </c>
      <c r="B1092" t="s">
        <v>3072</v>
      </c>
      <c r="C1092">
        <v>7.2</v>
      </c>
    </row>
    <row r="1093" spans="1:3" x14ac:dyDescent="0.3">
      <c r="A1093" t="s">
        <v>5822</v>
      </c>
      <c r="B1093" t="s">
        <v>5821</v>
      </c>
      <c r="C1093">
        <v>5.6</v>
      </c>
    </row>
    <row r="1094" spans="1:3" x14ac:dyDescent="0.3">
      <c r="A1094" t="s">
        <v>5826</v>
      </c>
      <c r="B1094" t="s">
        <v>1894</v>
      </c>
      <c r="C1094">
        <v>6.8</v>
      </c>
    </row>
    <row r="1095" spans="1:3" x14ac:dyDescent="0.3">
      <c r="A1095" t="s">
        <v>5831</v>
      </c>
      <c r="B1095" t="s">
        <v>2632</v>
      </c>
      <c r="C1095">
        <v>4.3</v>
      </c>
    </row>
    <row r="1096" spans="1:3" x14ac:dyDescent="0.3">
      <c r="A1096" t="s">
        <v>5835</v>
      </c>
      <c r="B1096" t="s">
        <v>2227</v>
      </c>
      <c r="C1096">
        <v>6.3</v>
      </c>
    </row>
    <row r="1097" spans="1:3" x14ac:dyDescent="0.3">
      <c r="A1097" t="s">
        <v>5839</v>
      </c>
      <c r="B1097" t="s">
        <v>1700</v>
      </c>
      <c r="C1097">
        <v>6.5</v>
      </c>
    </row>
    <row r="1098" spans="1:3" x14ac:dyDescent="0.3">
      <c r="A1098" t="s">
        <v>5843</v>
      </c>
      <c r="B1098" t="s">
        <v>5385</v>
      </c>
      <c r="C1098">
        <v>6.4</v>
      </c>
    </row>
    <row r="1099" spans="1:3" x14ac:dyDescent="0.3">
      <c r="A1099" t="s">
        <v>5846</v>
      </c>
      <c r="B1099" t="s">
        <v>3350</v>
      </c>
      <c r="C1099">
        <v>6.3</v>
      </c>
    </row>
    <row r="1100" spans="1:3" x14ac:dyDescent="0.3">
      <c r="A1100" t="s">
        <v>5852</v>
      </c>
      <c r="B1100" t="s">
        <v>5851</v>
      </c>
      <c r="C1100">
        <v>5.9</v>
      </c>
    </row>
    <row r="1101" spans="1:3" x14ac:dyDescent="0.3">
      <c r="A1101" t="s">
        <v>5857</v>
      </c>
      <c r="B1101" t="s">
        <v>2144</v>
      </c>
      <c r="C1101">
        <v>6.5</v>
      </c>
    </row>
    <row r="1102" spans="1:3" x14ac:dyDescent="0.3">
      <c r="A1102" t="s">
        <v>5863</v>
      </c>
      <c r="B1102" t="s">
        <v>361</v>
      </c>
      <c r="C1102">
        <v>6.5</v>
      </c>
    </row>
    <row r="1103" spans="1:3" x14ac:dyDescent="0.3">
      <c r="A1103" t="s">
        <v>5869</v>
      </c>
      <c r="B1103" t="s">
        <v>1649</v>
      </c>
      <c r="C1103">
        <v>6.1</v>
      </c>
    </row>
    <row r="1104" spans="1:3" x14ac:dyDescent="0.3">
      <c r="A1104" t="s">
        <v>5874</v>
      </c>
      <c r="B1104" t="s">
        <v>298</v>
      </c>
      <c r="C1104">
        <v>5.9</v>
      </c>
    </row>
    <row r="1105" spans="1:3" x14ac:dyDescent="0.3">
      <c r="A1105" t="s">
        <v>5878</v>
      </c>
      <c r="B1105" t="s">
        <v>100</v>
      </c>
      <c r="C1105">
        <v>6.6</v>
      </c>
    </row>
    <row r="1106" spans="1:3" x14ac:dyDescent="0.3">
      <c r="A1106" t="s">
        <v>5885</v>
      </c>
      <c r="B1106" t="s">
        <v>5884</v>
      </c>
      <c r="C1106">
        <v>7.4</v>
      </c>
    </row>
    <row r="1107" spans="1:3" x14ac:dyDescent="0.3">
      <c r="A1107" t="s">
        <v>5889</v>
      </c>
      <c r="B1107" t="s">
        <v>241</v>
      </c>
      <c r="C1107">
        <v>7.3</v>
      </c>
    </row>
    <row r="1108" spans="1:3" x14ac:dyDescent="0.3">
      <c r="A1108" t="s">
        <v>5893</v>
      </c>
      <c r="B1108" t="s">
        <v>491</v>
      </c>
      <c r="C1108">
        <v>6.6</v>
      </c>
    </row>
    <row r="1109" spans="1:3" x14ac:dyDescent="0.3">
      <c r="A1109" t="s">
        <v>5897</v>
      </c>
      <c r="B1109" t="s">
        <v>254</v>
      </c>
      <c r="C1109">
        <v>5.6</v>
      </c>
    </row>
    <row r="1110" spans="1:3" x14ac:dyDescent="0.3">
      <c r="A1110" t="s">
        <v>5903</v>
      </c>
      <c r="B1110" t="s">
        <v>3566</v>
      </c>
      <c r="C1110">
        <v>5.3</v>
      </c>
    </row>
    <row r="1111" spans="1:3" x14ac:dyDescent="0.3">
      <c r="A1111" t="s">
        <v>5907</v>
      </c>
      <c r="B1111" t="s">
        <v>2487</v>
      </c>
      <c r="C1111">
        <v>6</v>
      </c>
    </row>
    <row r="1112" spans="1:3" x14ac:dyDescent="0.3">
      <c r="A1112" t="s">
        <v>5915</v>
      </c>
      <c r="B1112" t="s">
        <v>5913</v>
      </c>
      <c r="C1112">
        <v>5.4</v>
      </c>
    </row>
    <row r="1113" spans="1:3" x14ac:dyDescent="0.3">
      <c r="A1113" t="s">
        <v>5921</v>
      </c>
      <c r="B1113" t="s">
        <v>2161</v>
      </c>
      <c r="C1113">
        <v>6.8</v>
      </c>
    </row>
    <row r="1114" spans="1:3" x14ac:dyDescent="0.3">
      <c r="A1114" t="s">
        <v>5927</v>
      </c>
      <c r="B1114" t="s">
        <v>5926</v>
      </c>
      <c r="C1114">
        <v>6.4</v>
      </c>
    </row>
    <row r="1115" spans="1:3" x14ac:dyDescent="0.3">
      <c r="A1115" t="s">
        <v>5931</v>
      </c>
      <c r="B1115" t="s">
        <v>2425</v>
      </c>
      <c r="C1115">
        <v>4.9000000000000004</v>
      </c>
    </row>
    <row r="1116" spans="1:3" x14ac:dyDescent="0.3">
      <c r="A1116" t="s">
        <v>5937</v>
      </c>
      <c r="B1116" t="s">
        <v>4052</v>
      </c>
      <c r="C1116">
        <v>5.8</v>
      </c>
    </row>
    <row r="1117" spans="1:3" x14ac:dyDescent="0.3">
      <c r="A1117" t="s">
        <v>5941</v>
      </c>
      <c r="B1117" t="s">
        <v>5940</v>
      </c>
      <c r="C1117">
        <v>7.1</v>
      </c>
    </row>
    <row r="1118" spans="1:3" x14ac:dyDescent="0.3">
      <c r="A1118" t="s">
        <v>5944</v>
      </c>
      <c r="B1118" t="s">
        <v>878</v>
      </c>
      <c r="C1118">
        <v>7.2</v>
      </c>
    </row>
    <row r="1119" spans="1:3" x14ac:dyDescent="0.3">
      <c r="A1119" t="s">
        <v>5947</v>
      </c>
      <c r="B1119" t="s">
        <v>3458</v>
      </c>
      <c r="C1119">
        <v>6</v>
      </c>
    </row>
    <row r="1120" spans="1:3" x14ac:dyDescent="0.3">
      <c r="A1120" t="s">
        <v>5952</v>
      </c>
      <c r="B1120" t="s">
        <v>5951</v>
      </c>
      <c r="C1120">
        <v>6</v>
      </c>
    </row>
    <row r="1121" spans="1:3" x14ac:dyDescent="0.3">
      <c r="A1121" t="s">
        <v>5957</v>
      </c>
      <c r="B1121" t="s">
        <v>241</v>
      </c>
      <c r="C1121">
        <v>7</v>
      </c>
    </row>
    <row r="1122" spans="1:3" x14ac:dyDescent="0.3">
      <c r="A1122" t="s">
        <v>5963</v>
      </c>
      <c r="B1122" t="s">
        <v>361</v>
      </c>
      <c r="C1122">
        <v>5.4</v>
      </c>
    </row>
    <row r="1123" spans="1:3" x14ac:dyDescent="0.3">
      <c r="A1123" t="s">
        <v>5968</v>
      </c>
      <c r="B1123" t="s">
        <v>5967</v>
      </c>
      <c r="C1123">
        <v>6.5</v>
      </c>
    </row>
    <row r="1124" spans="1:3" x14ac:dyDescent="0.3">
      <c r="A1124" t="s">
        <v>5974</v>
      </c>
      <c r="B1124" t="s">
        <v>241</v>
      </c>
      <c r="C1124">
        <v>6.4</v>
      </c>
    </row>
    <row r="1125" spans="1:3" x14ac:dyDescent="0.3">
      <c r="A1125" t="s">
        <v>24077</v>
      </c>
      <c r="B1125" t="s">
        <v>5979</v>
      </c>
      <c r="C1125">
        <v>8.3000000000000007</v>
      </c>
    </row>
    <row r="1126" spans="1:3" x14ac:dyDescent="0.3">
      <c r="A1126" t="s">
        <v>5986</v>
      </c>
      <c r="B1126" t="s">
        <v>89</v>
      </c>
      <c r="C1126">
        <v>4.9000000000000004</v>
      </c>
    </row>
    <row r="1127" spans="1:3" x14ac:dyDescent="0.3">
      <c r="A1127" t="s">
        <v>5992</v>
      </c>
      <c r="B1127" t="s">
        <v>1396</v>
      </c>
      <c r="C1127">
        <v>6.3</v>
      </c>
    </row>
    <row r="1128" spans="1:3" x14ac:dyDescent="0.3">
      <c r="A1128" t="s">
        <v>5998</v>
      </c>
      <c r="B1128" t="s">
        <v>5997</v>
      </c>
      <c r="C1128">
        <v>1.7</v>
      </c>
    </row>
    <row r="1129" spans="1:3" x14ac:dyDescent="0.3">
      <c r="A1129" t="s">
        <v>6004</v>
      </c>
      <c r="B1129" t="s">
        <v>6002</v>
      </c>
      <c r="C1129">
        <v>7.7</v>
      </c>
    </row>
    <row r="1130" spans="1:3" x14ac:dyDescent="0.3">
      <c r="A1130" t="s">
        <v>6009</v>
      </c>
      <c r="B1130" t="s">
        <v>6008</v>
      </c>
      <c r="C1130">
        <v>7.8</v>
      </c>
    </row>
    <row r="1131" spans="1:3" x14ac:dyDescent="0.3">
      <c r="A1131" t="s">
        <v>6012</v>
      </c>
      <c r="B1131" t="s">
        <v>1445</v>
      </c>
      <c r="C1131">
        <v>5.5</v>
      </c>
    </row>
    <row r="1132" spans="1:3" x14ac:dyDescent="0.3">
      <c r="A1132" t="s">
        <v>6015</v>
      </c>
      <c r="B1132" t="s">
        <v>2144</v>
      </c>
      <c r="C1132">
        <v>7.5</v>
      </c>
    </row>
    <row r="1133" spans="1:3" x14ac:dyDescent="0.3">
      <c r="A1133" t="s">
        <v>6019</v>
      </c>
      <c r="B1133" t="s">
        <v>4481</v>
      </c>
      <c r="C1133">
        <v>6.4</v>
      </c>
    </row>
    <row r="1134" spans="1:3" x14ac:dyDescent="0.3">
      <c r="A1134" t="s">
        <v>6024</v>
      </c>
      <c r="B1134" t="s">
        <v>4085</v>
      </c>
      <c r="C1134">
        <v>5.6</v>
      </c>
    </row>
    <row r="1135" spans="1:3" x14ac:dyDescent="0.3">
      <c r="A1135" t="s">
        <v>6031</v>
      </c>
      <c r="B1135" t="s">
        <v>6029</v>
      </c>
      <c r="C1135">
        <v>7.5</v>
      </c>
    </row>
    <row r="1136" spans="1:3" x14ac:dyDescent="0.3">
      <c r="A1136" t="s">
        <v>6038</v>
      </c>
      <c r="B1136" t="s">
        <v>6037</v>
      </c>
      <c r="C1136">
        <v>6.8</v>
      </c>
    </row>
    <row r="1137" spans="1:3" x14ac:dyDescent="0.3">
      <c r="A1137" t="s">
        <v>6042</v>
      </c>
      <c r="B1137" t="s">
        <v>289</v>
      </c>
      <c r="C1137">
        <v>6.8</v>
      </c>
    </row>
    <row r="1138" spans="1:3" x14ac:dyDescent="0.3">
      <c r="A1138" t="s">
        <v>6046</v>
      </c>
      <c r="B1138" t="s">
        <v>3185</v>
      </c>
      <c r="C1138">
        <v>6</v>
      </c>
    </row>
    <row r="1139" spans="1:3" x14ac:dyDescent="0.3">
      <c r="A1139" t="s">
        <v>6052</v>
      </c>
      <c r="B1139" t="s">
        <v>19</v>
      </c>
      <c r="C1139">
        <v>7.3</v>
      </c>
    </row>
    <row r="1140" spans="1:3" x14ac:dyDescent="0.3">
      <c r="A1140" t="s">
        <v>6056</v>
      </c>
      <c r="B1140" t="s">
        <v>2545</v>
      </c>
      <c r="C1140">
        <v>6</v>
      </c>
    </row>
    <row r="1141" spans="1:3" x14ac:dyDescent="0.3">
      <c r="A1141" t="s">
        <v>6059</v>
      </c>
      <c r="B1141" t="s">
        <v>491</v>
      </c>
      <c r="C1141">
        <v>7</v>
      </c>
    </row>
    <row r="1142" spans="1:3" x14ac:dyDescent="0.3">
      <c r="A1142" t="s">
        <v>6065</v>
      </c>
      <c r="B1142" t="s">
        <v>1700</v>
      </c>
      <c r="C1142">
        <v>5.0999999999999996</v>
      </c>
    </row>
    <row r="1143" spans="1:3" x14ac:dyDescent="0.3">
      <c r="A1143" t="s">
        <v>6069</v>
      </c>
      <c r="B1143" t="s">
        <v>1943</v>
      </c>
      <c r="C1143">
        <v>6.8</v>
      </c>
    </row>
    <row r="1144" spans="1:3" x14ac:dyDescent="0.3">
      <c r="A1144" t="s">
        <v>6076</v>
      </c>
      <c r="B1144" t="s">
        <v>714</v>
      </c>
      <c r="C1144">
        <v>6.5</v>
      </c>
    </row>
    <row r="1145" spans="1:3" x14ac:dyDescent="0.3">
      <c r="A1145" t="s">
        <v>6080</v>
      </c>
      <c r="B1145" t="s">
        <v>361</v>
      </c>
      <c r="C1145">
        <v>6.6</v>
      </c>
    </row>
    <row r="1146" spans="1:3" x14ac:dyDescent="0.3">
      <c r="A1146" t="s">
        <v>6084</v>
      </c>
      <c r="B1146" t="s">
        <v>1771</v>
      </c>
      <c r="C1146">
        <v>7.2</v>
      </c>
    </row>
    <row r="1147" spans="1:3" x14ac:dyDescent="0.3">
      <c r="A1147" t="s">
        <v>6088</v>
      </c>
      <c r="B1147" t="s">
        <v>1437</v>
      </c>
      <c r="C1147">
        <v>7</v>
      </c>
    </row>
    <row r="1148" spans="1:3" x14ac:dyDescent="0.3">
      <c r="A1148" t="s">
        <v>6092</v>
      </c>
      <c r="B1148" t="s">
        <v>889</v>
      </c>
      <c r="C1148">
        <v>7</v>
      </c>
    </row>
    <row r="1149" spans="1:3" x14ac:dyDescent="0.3">
      <c r="A1149" t="s">
        <v>6098</v>
      </c>
      <c r="B1149" t="s">
        <v>1700</v>
      </c>
      <c r="C1149">
        <v>5.9</v>
      </c>
    </row>
    <row r="1150" spans="1:3" x14ac:dyDescent="0.3">
      <c r="A1150" t="s">
        <v>6102</v>
      </c>
      <c r="B1150" t="s">
        <v>1437</v>
      </c>
      <c r="C1150">
        <v>5.4</v>
      </c>
    </row>
    <row r="1151" spans="1:3" x14ac:dyDescent="0.3">
      <c r="A1151" t="s">
        <v>6107</v>
      </c>
      <c r="B1151" t="s">
        <v>1771</v>
      </c>
      <c r="C1151">
        <v>6.6</v>
      </c>
    </row>
    <row r="1152" spans="1:3" x14ac:dyDescent="0.3">
      <c r="A1152" t="s">
        <v>6113</v>
      </c>
      <c r="B1152" t="s">
        <v>6112</v>
      </c>
      <c r="C1152">
        <v>7</v>
      </c>
    </row>
    <row r="1153" spans="1:3" x14ac:dyDescent="0.3">
      <c r="A1153" t="s">
        <v>6118</v>
      </c>
      <c r="B1153" t="s">
        <v>3242</v>
      </c>
      <c r="C1153">
        <v>6.5</v>
      </c>
    </row>
    <row r="1154" spans="1:3" x14ac:dyDescent="0.3">
      <c r="A1154" t="s">
        <v>6122</v>
      </c>
      <c r="B1154" t="s">
        <v>2161</v>
      </c>
      <c r="C1154">
        <v>6.3</v>
      </c>
    </row>
    <row r="1155" spans="1:3" x14ac:dyDescent="0.3">
      <c r="A1155" t="s">
        <v>6126</v>
      </c>
      <c r="B1155" t="s">
        <v>1437</v>
      </c>
      <c r="C1155">
        <v>6.5</v>
      </c>
    </row>
    <row r="1156" spans="1:3" x14ac:dyDescent="0.3">
      <c r="A1156" t="s">
        <v>6132</v>
      </c>
      <c r="B1156" t="s">
        <v>6131</v>
      </c>
      <c r="C1156">
        <v>6.5</v>
      </c>
    </row>
    <row r="1157" spans="1:3" x14ac:dyDescent="0.3">
      <c r="A1157" t="s">
        <v>6137</v>
      </c>
      <c r="B1157" t="s">
        <v>10</v>
      </c>
      <c r="C1157">
        <v>5.8</v>
      </c>
    </row>
    <row r="1158" spans="1:3" x14ac:dyDescent="0.3">
      <c r="A1158" t="s">
        <v>6143</v>
      </c>
      <c r="B1158" t="s">
        <v>80</v>
      </c>
      <c r="C1158">
        <v>6.6</v>
      </c>
    </row>
    <row r="1159" spans="1:3" x14ac:dyDescent="0.3">
      <c r="A1159" t="s">
        <v>6148</v>
      </c>
      <c r="B1159" t="s">
        <v>2681</v>
      </c>
      <c r="C1159">
        <v>5.4</v>
      </c>
    </row>
    <row r="1160" spans="1:3" x14ac:dyDescent="0.3">
      <c r="A1160" t="s">
        <v>6152</v>
      </c>
      <c r="B1160" t="s">
        <v>491</v>
      </c>
      <c r="C1160">
        <v>6.1</v>
      </c>
    </row>
    <row r="1161" spans="1:3" x14ac:dyDescent="0.3">
      <c r="A1161" t="s">
        <v>6157</v>
      </c>
      <c r="B1161" t="s">
        <v>5913</v>
      </c>
      <c r="C1161">
        <v>4</v>
      </c>
    </row>
    <row r="1162" spans="1:3" x14ac:dyDescent="0.3">
      <c r="A1162" t="s">
        <v>6161</v>
      </c>
      <c r="B1162" t="s">
        <v>2144</v>
      </c>
      <c r="C1162">
        <v>7.6</v>
      </c>
    </row>
    <row r="1163" spans="1:3" x14ac:dyDescent="0.3">
      <c r="A1163" t="s">
        <v>6166</v>
      </c>
      <c r="B1163" t="s">
        <v>1336</v>
      </c>
      <c r="C1163">
        <v>7.9</v>
      </c>
    </row>
    <row r="1164" spans="1:3" x14ac:dyDescent="0.3">
      <c r="A1164" t="s">
        <v>6172</v>
      </c>
      <c r="B1164" t="s">
        <v>1555</v>
      </c>
      <c r="C1164">
        <v>5.3</v>
      </c>
    </row>
    <row r="1165" spans="1:3" x14ac:dyDescent="0.3">
      <c r="A1165" t="s">
        <v>6177</v>
      </c>
      <c r="B1165" t="s">
        <v>10</v>
      </c>
      <c r="C1165">
        <v>6.6</v>
      </c>
    </row>
    <row r="1166" spans="1:3" x14ac:dyDescent="0.3">
      <c r="A1166" t="s">
        <v>6184</v>
      </c>
      <c r="B1166" t="s">
        <v>6183</v>
      </c>
      <c r="C1166">
        <v>6.3</v>
      </c>
    </row>
    <row r="1167" spans="1:3" x14ac:dyDescent="0.3">
      <c r="A1167" t="s">
        <v>24078</v>
      </c>
      <c r="B1167" t="s">
        <v>6189</v>
      </c>
      <c r="C1167">
        <v>7.5</v>
      </c>
    </row>
    <row r="1168" spans="1:3" x14ac:dyDescent="0.3">
      <c r="A1168" t="s">
        <v>6194</v>
      </c>
      <c r="B1168" t="s">
        <v>1771</v>
      </c>
      <c r="C1168">
        <v>7.2</v>
      </c>
    </row>
    <row r="1169" spans="1:3" x14ac:dyDescent="0.3">
      <c r="A1169" t="s">
        <v>6198</v>
      </c>
      <c r="B1169" t="s">
        <v>6197</v>
      </c>
      <c r="C1169">
        <v>7</v>
      </c>
    </row>
    <row r="1170" spans="1:3" x14ac:dyDescent="0.3">
      <c r="A1170" t="s">
        <v>6204</v>
      </c>
      <c r="B1170" t="s">
        <v>498</v>
      </c>
      <c r="C1170">
        <v>4.9000000000000004</v>
      </c>
    </row>
    <row r="1171" spans="1:3" x14ac:dyDescent="0.3">
      <c r="A1171" t="s">
        <v>6208</v>
      </c>
      <c r="B1171" t="s">
        <v>108</v>
      </c>
      <c r="C1171">
        <v>6.9</v>
      </c>
    </row>
    <row r="1172" spans="1:3" x14ac:dyDescent="0.3">
      <c r="A1172" t="s">
        <v>6215</v>
      </c>
      <c r="B1172" t="s">
        <v>1282</v>
      </c>
      <c r="C1172">
        <v>5.2</v>
      </c>
    </row>
    <row r="1173" spans="1:3" x14ac:dyDescent="0.3">
      <c r="A1173" t="s">
        <v>6219</v>
      </c>
      <c r="B1173" t="s">
        <v>1943</v>
      </c>
      <c r="C1173">
        <v>8.1</v>
      </c>
    </row>
    <row r="1174" spans="1:3" x14ac:dyDescent="0.3">
      <c r="A1174" t="s">
        <v>6224</v>
      </c>
      <c r="B1174" t="s">
        <v>361</v>
      </c>
      <c r="C1174">
        <v>6.6</v>
      </c>
    </row>
    <row r="1175" spans="1:3" x14ac:dyDescent="0.3">
      <c r="A1175" t="s">
        <v>6228</v>
      </c>
      <c r="B1175" t="s">
        <v>10</v>
      </c>
      <c r="C1175">
        <v>6.2</v>
      </c>
    </row>
    <row r="1176" spans="1:3" x14ac:dyDescent="0.3">
      <c r="A1176" t="s">
        <v>6235</v>
      </c>
      <c r="B1176" t="s">
        <v>6234</v>
      </c>
      <c r="C1176">
        <v>7.2</v>
      </c>
    </row>
    <row r="1177" spans="1:3" x14ac:dyDescent="0.3">
      <c r="A1177" t="s">
        <v>6239</v>
      </c>
      <c r="B1177" t="s">
        <v>1954</v>
      </c>
      <c r="C1177">
        <v>7.3</v>
      </c>
    </row>
    <row r="1178" spans="1:3" x14ac:dyDescent="0.3">
      <c r="A1178" t="s">
        <v>6243</v>
      </c>
      <c r="B1178" t="s">
        <v>1437</v>
      </c>
      <c r="C1178">
        <v>6.7</v>
      </c>
    </row>
    <row r="1179" spans="1:3" x14ac:dyDescent="0.3">
      <c r="A1179" t="s">
        <v>6248</v>
      </c>
      <c r="B1179" t="s">
        <v>2234</v>
      </c>
      <c r="C1179">
        <v>6.4</v>
      </c>
    </row>
    <row r="1180" spans="1:3" x14ac:dyDescent="0.3">
      <c r="A1180" t="s">
        <v>6253</v>
      </c>
      <c r="B1180" t="s">
        <v>1894</v>
      </c>
      <c r="C1180">
        <v>7.8</v>
      </c>
    </row>
    <row r="1181" spans="1:3" x14ac:dyDescent="0.3">
      <c r="A1181" t="s">
        <v>6257</v>
      </c>
      <c r="B1181" t="s">
        <v>2829</v>
      </c>
      <c r="C1181">
        <v>6.4</v>
      </c>
    </row>
    <row r="1182" spans="1:3" x14ac:dyDescent="0.3">
      <c r="A1182" t="s">
        <v>6261</v>
      </c>
      <c r="B1182" t="s">
        <v>241</v>
      </c>
      <c r="C1182">
        <v>4.0999999999999996</v>
      </c>
    </row>
    <row r="1183" spans="1:3" x14ac:dyDescent="0.3">
      <c r="A1183" t="s">
        <v>6264</v>
      </c>
      <c r="B1183" t="s">
        <v>3052</v>
      </c>
      <c r="C1183">
        <v>4.0999999999999996</v>
      </c>
    </row>
    <row r="1184" spans="1:3" x14ac:dyDescent="0.3">
      <c r="A1184" t="s">
        <v>6267</v>
      </c>
      <c r="B1184" t="s">
        <v>2144</v>
      </c>
      <c r="C1184">
        <v>7.4</v>
      </c>
    </row>
    <row r="1185" spans="1:3" x14ac:dyDescent="0.3">
      <c r="A1185" t="s">
        <v>6270</v>
      </c>
      <c r="B1185" t="s">
        <v>3072</v>
      </c>
      <c r="C1185">
        <v>5.8</v>
      </c>
    </row>
    <row r="1186" spans="1:3" x14ac:dyDescent="0.3">
      <c r="A1186" t="s">
        <v>6276</v>
      </c>
      <c r="B1186" t="s">
        <v>6274</v>
      </c>
      <c r="C1186">
        <v>7.6</v>
      </c>
    </row>
    <row r="1187" spans="1:3" x14ac:dyDescent="0.3">
      <c r="A1187" t="s">
        <v>6282</v>
      </c>
      <c r="B1187" t="s">
        <v>6281</v>
      </c>
      <c r="C1187">
        <v>7.2</v>
      </c>
    </row>
    <row r="1188" spans="1:3" x14ac:dyDescent="0.3">
      <c r="A1188" t="s">
        <v>6287</v>
      </c>
      <c r="B1188" t="s">
        <v>3046</v>
      </c>
      <c r="C1188">
        <v>7.8</v>
      </c>
    </row>
    <row r="1189" spans="1:3" x14ac:dyDescent="0.3">
      <c r="A1189" t="s">
        <v>6291</v>
      </c>
      <c r="B1189" t="s">
        <v>1566</v>
      </c>
      <c r="C1189">
        <v>7.7</v>
      </c>
    </row>
    <row r="1190" spans="1:3" x14ac:dyDescent="0.3">
      <c r="A1190" t="s">
        <v>6298</v>
      </c>
      <c r="B1190" t="s">
        <v>1437</v>
      </c>
      <c r="C1190">
        <v>6.4</v>
      </c>
    </row>
    <row r="1191" spans="1:3" x14ac:dyDescent="0.3">
      <c r="A1191" t="s">
        <v>6303</v>
      </c>
      <c r="B1191" t="s">
        <v>10</v>
      </c>
      <c r="C1191">
        <v>5.0999999999999996</v>
      </c>
    </row>
    <row r="1192" spans="1:3" x14ac:dyDescent="0.3">
      <c r="A1192" t="s">
        <v>6309</v>
      </c>
      <c r="B1192" t="s">
        <v>5108</v>
      </c>
      <c r="C1192">
        <v>5.5</v>
      </c>
    </row>
    <row r="1193" spans="1:3" x14ac:dyDescent="0.3">
      <c r="A1193" t="s">
        <v>6313</v>
      </c>
      <c r="B1193" t="s">
        <v>6312</v>
      </c>
      <c r="C1193">
        <v>7.4</v>
      </c>
    </row>
    <row r="1194" spans="1:3" x14ac:dyDescent="0.3">
      <c r="A1194" t="s">
        <v>6317</v>
      </c>
      <c r="B1194" t="s">
        <v>1034</v>
      </c>
      <c r="C1194">
        <v>6</v>
      </c>
    </row>
    <row r="1195" spans="1:3" x14ac:dyDescent="0.3">
      <c r="A1195" t="s">
        <v>6321</v>
      </c>
      <c r="B1195" t="s">
        <v>6320</v>
      </c>
      <c r="C1195">
        <v>7.5</v>
      </c>
    </row>
    <row r="1196" spans="1:3" x14ac:dyDescent="0.3">
      <c r="A1196" t="s">
        <v>6325</v>
      </c>
      <c r="B1196" t="s">
        <v>6324</v>
      </c>
      <c r="C1196">
        <v>7</v>
      </c>
    </row>
    <row r="1197" spans="1:3" x14ac:dyDescent="0.3">
      <c r="A1197" t="s">
        <v>6328</v>
      </c>
      <c r="B1197" t="s">
        <v>1655</v>
      </c>
      <c r="C1197">
        <v>7.5</v>
      </c>
    </row>
    <row r="1198" spans="1:3" x14ac:dyDescent="0.3">
      <c r="A1198" t="s">
        <v>6331</v>
      </c>
      <c r="B1198" t="s">
        <v>2144</v>
      </c>
      <c r="C1198">
        <v>7.3</v>
      </c>
    </row>
    <row r="1199" spans="1:3" x14ac:dyDescent="0.3">
      <c r="A1199" t="s">
        <v>6334</v>
      </c>
      <c r="B1199" t="s">
        <v>10</v>
      </c>
      <c r="C1199">
        <v>5.7</v>
      </c>
    </row>
    <row r="1200" spans="1:3" x14ac:dyDescent="0.3">
      <c r="A1200" t="s">
        <v>6337</v>
      </c>
      <c r="B1200" t="s">
        <v>3285</v>
      </c>
      <c r="C1200">
        <v>7.3</v>
      </c>
    </row>
    <row r="1201" spans="1:3" x14ac:dyDescent="0.3">
      <c r="A1201" t="s">
        <v>6341</v>
      </c>
      <c r="B1201" t="s">
        <v>2545</v>
      </c>
      <c r="C1201">
        <v>7.2</v>
      </c>
    </row>
    <row r="1202" spans="1:3" x14ac:dyDescent="0.3">
      <c r="A1202" t="s">
        <v>6345</v>
      </c>
      <c r="B1202" t="s">
        <v>2155</v>
      </c>
      <c r="C1202">
        <v>5.9</v>
      </c>
    </row>
    <row r="1203" spans="1:3" x14ac:dyDescent="0.3">
      <c r="A1203" t="s">
        <v>6350</v>
      </c>
      <c r="B1203" t="s">
        <v>6349</v>
      </c>
      <c r="C1203">
        <v>7.8</v>
      </c>
    </row>
    <row r="1204" spans="1:3" x14ac:dyDescent="0.3">
      <c r="A1204" t="s">
        <v>6355</v>
      </c>
      <c r="B1204" t="s">
        <v>4305</v>
      </c>
      <c r="C1204">
        <v>7.7</v>
      </c>
    </row>
    <row r="1205" spans="1:3" x14ac:dyDescent="0.3">
      <c r="A1205" t="s">
        <v>6359</v>
      </c>
      <c r="B1205" t="s">
        <v>1550</v>
      </c>
      <c r="C1205">
        <v>8.1</v>
      </c>
    </row>
    <row r="1206" spans="1:3" x14ac:dyDescent="0.3">
      <c r="A1206" t="s">
        <v>6363</v>
      </c>
      <c r="B1206" t="s">
        <v>2161</v>
      </c>
      <c r="C1206">
        <v>6.6</v>
      </c>
    </row>
    <row r="1207" spans="1:3" x14ac:dyDescent="0.3">
      <c r="A1207" t="s">
        <v>6366</v>
      </c>
      <c r="B1207" t="s">
        <v>1700</v>
      </c>
      <c r="C1207">
        <v>7.1</v>
      </c>
    </row>
    <row r="1208" spans="1:3" x14ac:dyDescent="0.3">
      <c r="A1208" t="s">
        <v>6370</v>
      </c>
      <c r="B1208" t="s">
        <v>2508</v>
      </c>
      <c r="C1208">
        <v>5.9</v>
      </c>
    </row>
    <row r="1209" spans="1:3" x14ac:dyDescent="0.3">
      <c r="A1209" t="s">
        <v>6376</v>
      </c>
      <c r="B1209" t="s">
        <v>2835</v>
      </c>
      <c r="C1209">
        <v>8</v>
      </c>
    </row>
    <row r="1210" spans="1:3" x14ac:dyDescent="0.3">
      <c r="A1210" t="s">
        <v>6381</v>
      </c>
      <c r="B1210" t="s">
        <v>1034</v>
      </c>
      <c r="C1210">
        <v>4.5999999999999996</v>
      </c>
    </row>
    <row r="1211" spans="1:3" x14ac:dyDescent="0.3">
      <c r="A1211" t="s">
        <v>6386</v>
      </c>
      <c r="B1211" t="s">
        <v>6385</v>
      </c>
      <c r="C1211">
        <v>6.1</v>
      </c>
    </row>
    <row r="1212" spans="1:3" x14ac:dyDescent="0.3">
      <c r="A1212" t="s">
        <v>6391</v>
      </c>
      <c r="B1212" t="s">
        <v>6389</v>
      </c>
      <c r="C1212">
        <v>6.4</v>
      </c>
    </row>
    <row r="1213" spans="1:3" x14ac:dyDescent="0.3">
      <c r="A1213" t="s">
        <v>6396</v>
      </c>
      <c r="B1213" t="s">
        <v>1700</v>
      </c>
      <c r="C1213">
        <v>6</v>
      </c>
    </row>
    <row r="1214" spans="1:3" x14ac:dyDescent="0.3">
      <c r="A1214" t="s">
        <v>6402</v>
      </c>
      <c r="B1214" t="s">
        <v>23</v>
      </c>
      <c r="C1214">
        <v>5.2</v>
      </c>
    </row>
    <row r="1215" spans="1:3" x14ac:dyDescent="0.3">
      <c r="A1215" t="s">
        <v>6406</v>
      </c>
      <c r="B1215" t="s">
        <v>2835</v>
      </c>
      <c r="C1215">
        <v>7.6</v>
      </c>
    </row>
    <row r="1216" spans="1:3" x14ac:dyDescent="0.3">
      <c r="A1216" t="s">
        <v>6410</v>
      </c>
      <c r="B1216" t="s">
        <v>1929</v>
      </c>
      <c r="C1216">
        <v>6.4</v>
      </c>
    </row>
    <row r="1217" spans="1:3" x14ac:dyDescent="0.3">
      <c r="A1217" t="s">
        <v>6418</v>
      </c>
      <c r="B1217" t="s">
        <v>6416</v>
      </c>
      <c r="C1217">
        <v>6.4</v>
      </c>
    </row>
    <row r="1218" spans="1:3" x14ac:dyDescent="0.3">
      <c r="A1218" t="s">
        <v>6423</v>
      </c>
      <c r="B1218" t="s">
        <v>1437</v>
      </c>
      <c r="C1218">
        <v>6.1</v>
      </c>
    </row>
    <row r="1219" spans="1:3" x14ac:dyDescent="0.3">
      <c r="A1219" t="s">
        <v>6426</v>
      </c>
      <c r="B1219" t="s">
        <v>3052</v>
      </c>
      <c r="C1219">
        <v>6.1</v>
      </c>
    </row>
    <row r="1220" spans="1:3" x14ac:dyDescent="0.3">
      <c r="A1220" t="s">
        <v>6431</v>
      </c>
      <c r="B1220" t="s">
        <v>5765</v>
      </c>
      <c r="C1220">
        <v>5.2</v>
      </c>
    </row>
    <row r="1221" spans="1:3" x14ac:dyDescent="0.3">
      <c r="A1221" t="s">
        <v>6435</v>
      </c>
      <c r="B1221" t="s">
        <v>6434</v>
      </c>
      <c r="C1221">
        <v>7.7</v>
      </c>
    </row>
    <row r="1222" spans="1:3" x14ac:dyDescent="0.3">
      <c r="A1222" t="s">
        <v>6439</v>
      </c>
      <c r="B1222" t="s">
        <v>2144</v>
      </c>
      <c r="C1222">
        <v>7.3</v>
      </c>
    </row>
    <row r="1223" spans="1:3" x14ac:dyDescent="0.3">
      <c r="A1223" t="s">
        <v>6442</v>
      </c>
      <c r="B1223" t="s">
        <v>1180</v>
      </c>
      <c r="C1223">
        <v>6.9</v>
      </c>
    </row>
    <row r="1224" spans="1:3" x14ac:dyDescent="0.3">
      <c r="A1224" t="s">
        <v>6446</v>
      </c>
      <c r="B1224" t="s">
        <v>2221</v>
      </c>
      <c r="C1224">
        <v>8.5</v>
      </c>
    </row>
    <row r="1225" spans="1:3" x14ac:dyDescent="0.3">
      <c r="A1225" t="s">
        <v>6449</v>
      </c>
      <c r="B1225" t="s">
        <v>1034</v>
      </c>
      <c r="C1225">
        <v>6.3</v>
      </c>
    </row>
    <row r="1226" spans="1:3" x14ac:dyDescent="0.3">
      <c r="A1226" t="s">
        <v>6455</v>
      </c>
      <c r="B1226" t="s">
        <v>648</v>
      </c>
      <c r="C1226">
        <v>5.9</v>
      </c>
    </row>
    <row r="1227" spans="1:3" x14ac:dyDescent="0.3">
      <c r="A1227" t="s">
        <v>6461</v>
      </c>
      <c r="B1227" t="s">
        <v>739</v>
      </c>
      <c r="C1227">
        <v>7.8</v>
      </c>
    </row>
    <row r="1228" spans="1:3" x14ac:dyDescent="0.3">
      <c r="A1228" t="s">
        <v>6466</v>
      </c>
      <c r="B1228" t="s">
        <v>80</v>
      </c>
      <c r="C1228">
        <v>6.7</v>
      </c>
    </row>
    <row r="1229" spans="1:3" x14ac:dyDescent="0.3">
      <c r="A1229" t="s">
        <v>6471</v>
      </c>
      <c r="B1229" t="s">
        <v>254</v>
      </c>
      <c r="C1229">
        <v>6.4</v>
      </c>
    </row>
    <row r="1230" spans="1:3" x14ac:dyDescent="0.3">
      <c r="A1230" t="s">
        <v>6475</v>
      </c>
      <c r="B1230" t="s">
        <v>4271</v>
      </c>
      <c r="C1230">
        <v>5.9</v>
      </c>
    </row>
    <row r="1231" spans="1:3" x14ac:dyDescent="0.3">
      <c r="A1231" t="s">
        <v>6479</v>
      </c>
      <c r="B1231" t="s">
        <v>878</v>
      </c>
      <c r="C1231">
        <v>6.6</v>
      </c>
    </row>
    <row r="1232" spans="1:3" x14ac:dyDescent="0.3">
      <c r="A1232" t="s">
        <v>6483</v>
      </c>
      <c r="B1232" t="s">
        <v>714</v>
      </c>
      <c r="C1232">
        <v>6.8</v>
      </c>
    </row>
    <row r="1233" spans="1:3" x14ac:dyDescent="0.3">
      <c r="A1233" t="s">
        <v>6489</v>
      </c>
      <c r="B1233" t="s">
        <v>3046</v>
      </c>
      <c r="C1233">
        <v>6.5</v>
      </c>
    </row>
    <row r="1234" spans="1:3" x14ac:dyDescent="0.3">
      <c r="A1234" t="s">
        <v>6494</v>
      </c>
      <c r="B1234" t="s">
        <v>4800</v>
      </c>
      <c r="C1234">
        <v>6.6</v>
      </c>
    </row>
    <row r="1235" spans="1:3" x14ac:dyDescent="0.3">
      <c r="A1235" t="s">
        <v>6500</v>
      </c>
      <c r="B1235" t="s">
        <v>1700</v>
      </c>
      <c r="C1235">
        <v>5.8</v>
      </c>
    </row>
    <row r="1236" spans="1:3" x14ac:dyDescent="0.3">
      <c r="A1236" t="s">
        <v>6506</v>
      </c>
      <c r="B1236" t="s">
        <v>6504</v>
      </c>
      <c r="C1236">
        <v>6.9</v>
      </c>
    </row>
    <row r="1237" spans="1:3" x14ac:dyDescent="0.3">
      <c r="A1237" t="s">
        <v>6510</v>
      </c>
      <c r="B1237" t="s">
        <v>2144</v>
      </c>
      <c r="C1237">
        <v>7.1</v>
      </c>
    </row>
    <row r="1238" spans="1:3" x14ac:dyDescent="0.3">
      <c r="A1238" t="s">
        <v>6513</v>
      </c>
      <c r="B1238" t="s">
        <v>3046</v>
      </c>
      <c r="C1238">
        <v>5.8</v>
      </c>
    </row>
    <row r="1239" spans="1:3" x14ac:dyDescent="0.3">
      <c r="A1239" t="s">
        <v>6517</v>
      </c>
      <c r="B1239" t="s">
        <v>6516</v>
      </c>
      <c r="C1239">
        <v>7.2</v>
      </c>
    </row>
    <row r="1240" spans="1:3" x14ac:dyDescent="0.3">
      <c r="A1240" t="s">
        <v>6522</v>
      </c>
      <c r="B1240" t="s">
        <v>2327</v>
      </c>
      <c r="C1240">
        <v>6</v>
      </c>
    </row>
    <row r="1241" spans="1:3" x14ac:dyDescent="0.3">
      <c r="A1241" t="s">
        <v>6529</v>
      </c>
      <c r="B1241" t="s">
        <v>2227</v>
      </c>
      <c r="C1241">
        <v>4.7</v>
      </c>
    </row>
    <row r="1242" spans="1:3" x14ac:dyDescent="0.3">
      <c r="A1242" t="s">
        <v>6535</v>
      </c>
      <c r="B1242" t="s">
        <v>3072</v>
      </c>
      <c r="C1242">
        <v>5.2</v>
      </c>
    </row>
    <row r="1243" spans="1:3" x14ac:dyDescent="0.3">
      <c r="A1243" t="s">
        <v>6539</v>
      </c>
      <c r="B1243" t="s">
        <v>241</v>
      </c>
      <c r="C1243">
        <v>5.5</v>
      </c>
    </row>
    <row r="1244" spans="1:3" x14ac:dyDescent="0.3">
      <c r="A1244" t="s">
        <v>6543</v>
      </c>
      <c r="B1244" t="s">
        <v>6542</v>
      </c>
      <c r="C1244">
        <v>6.5</v>
      </c>
    </row>
    <row r="1245" spans="1:3" x14ac:dyDescent="0.3">
      <c r="A1245" t="s">
        <v>6549</v>
      </c>
      <c r="B1245" t="s">
        <v>1894</v>
      </c>
      <c r="C1245">
        <v>7</v>
      </c>
    </row>
    <row r="1246" spans="1:3" x14ac:dyDescent="0.3">
      <c r="A1246" t="s">
        <v>6554</v>
      </c>
      <c r="B1246" t="s">
        <v>2545</v>
      </c>
      <c r="C1246">
        <v>5.8</v>
      </c>
    </row>
    <row r="1247" spans="1:3" x14ac:dyDescent="0.3">
      <c r="A1247" t="s">
        <v>6559</v>
      </c>
      <c r="B1247" t="s">
        <v>5108</v>
      </c>
      <c r="C1247">
        <v>6.2</v>
      </c>
    </row>
    <row r="1248" spans="1:3" x14ac:dyDescent="0.3">
      <c r="A1248" t="s">
        <v>6563</v>
      </c>
      <c r="B1248" t="s">
        <v>878</v>
      </c>
      <c r="C1248">
        <v>6.5</v>
      </c>
    </row>
    <row r="1249" spans="1:3" x14ac:dyDescent="0.3">
      <c r="A1249" t="s">
        <v>6567</v>
      </c>
      <c r="B1249" t="s">
        <v>6504</v>
      </c>
      <c r="C1249">
        <v>7.2</v>
      </c>
    </row>
    <row r="1250" spans="1:3" x14ac:dyDescent="0.3">
      <c r="A1250" t="s">
        <v>6571</v>
      </c>
      <c r="B1250" t="s">
        <v>10</v>
      </c>
      <c r="C1250">
        <v>5.0999999999999996</v>
      </c>
    </row>
    <row r="1251" spans="1:3" x14ac:dyDescent="0.3">
      <c r="A1251" t="s">
        <v>6576</v>
      </c>
      <c r="B1251" t="s">
        <v>2545</v>
      </c>
      <c r="C1251">
        <v>4.7</v>
      </c>
    </row>
    <row r="1252" spans="1:3" x14ac:dyDescent="0.3">
      <c r="A1252" t="s">
        <v>6582</v>
      </c>
      <c r="B1252" t="s">
        <v>23</v>
      </c>
      <c r="C1252">
        <v>5.9</v>
      </c>
    </row>
    <row r="1253" spans="1:3" x14ac:dyDescent="0.3">
      <c r="A1253" t="s">
        <v>6586</v>
      </c>
      <c r="B1253" t="s">
        <v>4271</v>
      </c>
      <c r="C1253">
        <v>5.8</v>
      </c>
    </row>
    <row r="1254" spans="1:3" x14ac:dyDescent="0.3">
      <c r="A1254" t="s">
        <v>6589</v>
      </c>
      <c r="B1254" t="s">
        <v>19</v>
      </c>
      <c r="C1254">
        <v>7.2</v>
      </c>
    </row>
    <row r="1255" spans="1:3" x14ac:dyDescent="0.3">
      <c r="A1255" t="s">
        <v>6595</v>
      </c>
      <c r="B1255" t="s">
        <v>4487</v>
      </c>
      <c r="C1255">
        <v>6.2</v>
      </c>
    </row>
    <row r="1256" spans="1:3" x14ac:dyDescent="0.3">
      <c r="A1256" t="s">
        <v>24079</v>
      </c>
      <c r="B1256" t="s">
        <v>2982</v>
      </c>
      <c r="C1256">
        <v>7.4</v>
      </c>
    </row>
    <row r="1257" spans="1:3" x14ac:dyDescent="0.3">
      <c r="A1257" t="s">
        <v>6606</v>
      </c>
      <c r="B1257" t="s">
        <v>2545</v>
      </c>
      <c r="C1257">
        <v>5.7</v>
      </c>
    </row>
    <row r="1258" spans="1:3" x14ac:dyDescent="0.3">
      <c r="A1258" t="s">
        <v>6609</v>
      </c>
      <c r="B1258" t="s">
        <v>4493</v>
      </c>
      <c r="C1258">
        <v>6.1</v>
      </c>
    </row>
    <row r="1259" spans="1:3" x14ac:dyDescent="0.3">
      <c r="A1259" t="s">
        <v>6613</v>
      </c>
      <c r="B1259" t="s">
        <v>6612</v>
      </c>
      <c r="C1259">
        <v>6</v>
      </c>
    </row>
    <row r="1260" spans="1:3" x14ac:dyDescent="0.3">
      <c r="A1260" t="s">
        <v>6619</v>
      </c>
      <c r="B1260" t="s">
        <v>6618</v>
      </c>
      <c r="C1260">
        <v>6.9</v>
      </c>
    </row>
    <row r="1261" spans="1:3" x14ac:dyDescent="0.3">
      <c r="A1261" t="s">
        <v>6625</v>
      </c>
      <c r="B1261" t="s">
        <v>1437</v>
      </c>
      <c r="C1261">
        <v>6.5</v>
      </c>
    </row>
    <row r="1262" spans="1:3" x14ac:dyDescent="0.3">
      <c r="A1262" t="s">
        <v>6630</v>
      </c>
      <c r="B1262" t="s">
        <v>6629</v>
      </c>
      <c r="C1262">
        <v>5</v>
      </c>
    </row>
    <row r="1263" spans="1:3" x14ac:dyDescent="0.3">
      <c r="A1263" t="s">
        <v>6634</v>
      </c>
      <c r="B1263" t="s">
        <v>3350</v>
      </c>
      <c r="C1263">
        <v>5.7</v>
      </c>
    </row>
    <row r="1264" spans="1:3" x14ac:dyDescent="0.3">
      <c r="A1264" t="s">
        <v>6639</v>
      </c>
      <c r="B1264" t="s">
        <v>2866</v>
      </c>
      <c r="C1264">
        <v>7</v>
      </c>
    </row>
    <row r="1265" spans="1:3" x14ac:dyDescent="0.3">
      <c r="A1265" t="s">
        <v>6645</v>
      </c>
      <c r="B1265" t="s">
        <v>6644</v>
      </c>
      <c r="C1265">
        <v>5.0999999999999996</v>
      </c>
    </row>
    <row r="1266" spans="1:3" x14ac:dyDescent="0.3">
      <c r="A1266" t="s">
        <v>6650</v>
      </c>
      <c r="B1266" t="s">
        <v>10</v>
      </c>
      <c r="C1266">
        <v>5.3</v>
      </c>
    </row>
    <row r="1267" spans="1:3" x14ac:dyDescent="0.3">
      <c r="A1267" t="s">
        <v>6654</v>
      </c>
      <c r="B1267" t="s">
        <v>4341</v>
      </c>
      <c r="C1267">
        <v>4.4000000000000004</v>
      </c>
    </row>
    <row r="1268" spans="1:3" x14ac:dyDescent="0.3">
      <c r="A1268" t="s">
        <v>6660</v>
      </c>
      <c r="B1268" t="s">
        <v>108</v>
      </c>
      <c r="C1268">
        <v>4.7</v>
      </c>
    </row>
    <row r="1269" spans="1:3" x14ac:dyDescent="0.3">
      <c r="A1269" t="s">
        <v>6664</v>
      </c>
      <c r="B1269" t="s">
        <v>6112</v>
      </c>
      <c r="C1269">
        <v>6.7</v>
      </c>
    </row>
    <row r="1270" spans="1:3" x14ac:dyDescent="0.3">
      <c r="A1270" t="s">
        <v>6668</v>
      </c>
      <c r="B1270" t="s">
        <v>241</v>
      </c>
      <c r="C1270">
        <v>6.7</v>
      </c>
    </row>
    <row r="1271" spans="1:3" x14ac:dyDescent="0.3">
      <c r="A1271" t="s">
        <v>6672</v>
      </c>
      <c r="B1271" t="s">
        <v>5544</v>
      </c>
      <c r="C1271">
        <v>5.7</v>
      </c>
    </row>
    <row r="1272" spans="1:3" x14ac:dyDescent="0.3">
      <c r="A1272" t="s">
        <v>6676</v>
      </c>
      <c r="B1272" t="s">
        <v>5278</v>
      </c>
      <c r="C1272">
        <v>7.4</v>
      </c>
    </row>
    <row r="1273" spans="1:3" x14ac:dyDescent="0.3">
      <c r="A1273" t="s">
        <v>6681</v>
      </c>
      <c r="B1273" t="s">
        <v>2545</v>
      </c>
      <c r="C1273">
        <v>6.1</v>
      </c>
    </row>
    <row r="1274" spans="1:3" x14ac:dyDescent="0.3">
      <c r="A1274" t="s">
        <v>6686</v>
      </c>
      <c r="B1274" t="s">
        <v>491</v>
      </c>
      <c r="C1274">
        <v>6.4</v>
      </c>
    </row>
    <row r="1275" spans="1:3" x14ac:dyDescent="0.3">
      <c r="A1275" t="s">
        <v>6693</v>
      </c>
      <c r="B1275" t="s">
        <v>6692</v>
      </c>
      <c r="C1275">
        <v>6.2</v>
      </c>
    </row>
    <row r="1276" spans="1:3" x14ac:dyDescent="0.3">
      <c r="A1276" t="s">
        <v>6696</v>
      </c>
      <c r="B1276" t="s">
        <v>2161</v>
      </c>
      <c r="C1276">
        <v>6.2</v>
      </c>
    </row>
    <row r="1277" spans="1:3" x14ac:dyDescent="0.3">
      <c r="A1277" t="s">
        <v>6702</v>
      </c>
      <c r="B1277" t="s">
        <v>241</v>
      </c>
      <c r="C1277">
        <v>5.9</v>
      </c>
    </row>
    <row r="1278" spans="1:3" x14ac:dyDescent="0.3">
      <c r="A1278" t="s">
        <v>6708</v>
      </c>
      <c r="B1278" t="s">
        <v>1771</v>
      </c>
      <c r="C1278">
        <v>4</v>
      </c>
    </row>
    <row r="1279" spans="1:3" x14ac:dyDescent="0.3">
      <c r="A1279" t="s">
        <v>6711</v>
      </c>
      <c r="B1279" t="s">
        <v>4085</v>
      </c>
      <c r="C1279">
        <v>6.2</v>
      </c>
    </row>
    <row r="1280" spans="1:3" x14ac:dyDescent="0.3">
      <c r="A1280" t="s">
        <v>6716</v>
      </c>
      <c r="B1280" t="s">
        <v>19</v>
      </c>
      <c r="C1280">
        <v>4.5999999999999996</v>
      </c>
    </row>
    <row r="1281" spans="1:3" x14ac:dyDescent="0.3">
      <c r="A1281" t="s">
        <v>6721</v>
      </c>
      <c r="B1281" t="s">
        <v>6112</v>
      </c>
      <c r="C1281">
        <v>6.4</v>
      </c>
    </row>
    <row r="1282" spans="1:3" x14ac:dyDescent="0.3">
      <c r="A1282" t="s">
        <v>6724</v>
      </c>
      <c r="B1282" t="s">
        <v>361</v>
      </c>
      <c r="C1282">
        <v>5.9</v>
      </c>
    </row>
    <row r="1283" spans="1:3" x14ac:dyDescent="0.3">
      <c r="A1283" t="s">
        <v>6728</v>
      </c>
      <c r="B1283" t="s">
        <v>491</v>
      </c>
      <c r="C1283">
        <v>5.0999999999999996</v>
      </c>
    </row>
    <row r="1284" spans="1:3" x14ac:dyDescent="0.3">
      <c r="A1284" t="s">
        <v>6734</v>
      </c>
      <c r="B1284" t="s">
        <v>4085</v>
      </c>
      <c r="C1284">
        <v>7.6</v>
      </c>
    </row>
    <row r="1285" spans="1:3" x14ac:dyDescent="0.3">
      <c r="A1285" t="s">
        <v>6741</v>
      </c>
      <c r="B1285" t="s">
        <v>6739</v>
      </c>
      <c r="C1285">
        <v>4.2</v>
      </c>
    </row>
    <row r="1286" spans="1:3" x14ac:dyDescent="0.3">
      <c r="A1286" t="s">
        <v>6746</v>
      </c>
      <c r="B1286" t="s">
        <v>6745</v>
      </c>
      <c r="C1286">
        <v>7.8</v>
      </c>
    </row>
    <row r="1287" spans="1:3" x14ac:dyDescent="0.3">
      <c r="A1287" t="s">
        <v>6749</v>
      </c>
      <c r="B1287" t="s">
        <v>1700</v>
      </c>
      <c r="C1287">
        <v>5.8</v>
      </c>
    </row>
    <row r="1288" spans="1:3" x14ac:dyDescent="0.3">
      <c r="A1288" t="s">
        <v>6755</v>
      </c>
      <c r="B1288" t="s">
        <v>6753</v>
      </c>
      <c r="C1288">
        <v>5.9</v>
      </c>
    </row>
    <row r="1289" spans="1:3" x14ac:dyDescent="0.3">
      <c r="A1289" t="s">
        <v>6759</v>
      </c>
      <c r="B1289" t="s">
        <v>1700</v>
      </c>
      <c r="C1289">
        <v>8.4</v>
      </c>
    </row>
    <row r="1290" spans="1:3" x14ac:dyDescent="0.3">
      <c r="A1290" t="s">
        <v>6767</v>
      </c>
      <c r="B1290" t="s">
        <v>6765</v>
      </c>
      <c r="C1290">
        <v>4.8</v>
      </c>
    </row>
    <row r="1291" spans="1:3" x14ac:dyDescent="0.3">
      <c r="A1291" t="s">
        <v>6772</v>
      </c>
      <c r="B1291" t="s">
        <v>1437</v>
      </c>
      <c r="C1291">
        <v>6.2</v>
      </c>
    </row>
    <row r="1292" spans="1:3" x14ac:dyDescent="0.3">
      <c r="A1292" t="s">
        <v>6775</v>
      </c>
      <c r="B1292" t="s">
        <v>6324</v>
      </c>
      <c r="C1292">
        <v>6.5</v>
      </c>
    </row>
    <row r="1293" spans="1:3" x14ac:dyDescent="0.3">
      <c r="A1293" t="s">
        <v>6780</v>
      </c>
      <c r="B1293" t="s">
        <v>19</v>
      </c>
      <c r="C1293">
        <v>6.3</v>
      </c>
    </row>
    <row r="1294" spans="1:3" x14ac:dyDescent="0.3">
      <c r="A1294" t="s">
        <v>6787</v>
      </c>
      <c r="B1294" t="s">
        <v>6786</v>
      </c>
      <c r="C1294">
        <v>3.3</v>
      </c>
    </row>
    <row r="1295" spans="1:3" x14ac:dyDescent="0.3">
      <c r="A1295" t="s">
        <v>6790</v>
      </c>
      <c r="B1295" t="s">
        <v>1949</v>
      </c>
      <c r="C1295">
        <v>5.9</v>
      </c>
    </row>
    <row r="1296" spans="1:3" x14ac:dyDescent="0.3">
      <c r="A1296" t="s">
        <v>6793</v>
      </c>
      <c r="B1296" t="s">
        <v>10</v>
      </c>
      <c r="C1296">
        <v>5.8</v>
      </c>
    </row>
    <row r="1297" spans="1:3" x14ac:dyDescent="0.3">
      <c r="A1297" t="s">
        <v>6797</v>
      </c>
      <c r="B1297" t="s">
        <v>5510</v>
      </c>
      <c r="C1297">
        <v>6.5</v>
      </c>
    </row>
    <row r="1298" spans="1:3" x14ac:dyDescent="0.3">
      <c r="A1298" t="s">
        <v>6802</v>
      </c>
      <c r="B1298" t="s">
        <v>739</v>
      </c>
      <c r="C1298">
        <v>4.7</v>
      </c>
    </row>
    <row r="1299" spans="1:3" x14ac:dyDescent="0.3">
      <c r="A1299" t="s">
        <v>6806</v>
      </c>
      <c r="B1299" t="s">
        <v>674</v>
      </c>
      <c r="C1299">
        <v>4.0999999999999996</v>
      </c>
    </row>
    <row r="1300" spans="1:3" x14ac:dyDescent="0.3">
      <c r="A1300" t="s">
        <v>6811</v>
      </c>
      <c r="B1300" t="s">
        <v>6810</v>
      </c>
      <c r="C1300">
        <v>6.8</v>
      </c>
    </row>
    <row r="1301" spans="1:3" x14ac:dyDescent="0.3">
      <c r="A1301" t="s">
        <v>6815</v>
      </c>
      <c r="B1301" t="s">
        <v>2221</v>
      </c>
      <c r="C1301">
        <v>6.2</v>
      </c>
    </row>
    <row r="1302" spans="1:3" x14ac:dyDescent="0.3">
      <c r="A1302" t="s">
        <v>6820</v>
      </c>
      <c r="B1302" t="s">
        <v>80</v>
      </c>
      <c r="C1302">
        <v>4.5</v>
      </c>
    </row>
    <row r="1303" spans="1:3" x14ac:dyDescent="0.3">
      <c r="A1303" t="s">
        <v>6826</v>
      </c>
      <c r="B1303" t="s">
        <v>6825</v>
      </c>
      <c r="C1303">
        <v>5.8</v>
      </c>
    </row>
    <row r="1304" spans="1:3" x14ac:dyDescent="0.3">
      <c r="A1304" t="s">
        <v>6830</v>
      </c>
      <c r="B1304" t="s">
        <v>1194</v>
      </c>
      <c r="C1304">
        <v>7.3</v>
      </c>
    </row>
    <row r="1305" spans="1:3" x14ac:dyDescent="0.3">
      <c r="A1305" t="s">
        <v>6836</v>
      </c>
      <c r="B1305" t="s">
        <v>2545</v>
      </c>
      <c r="C1305">
        <v>5.9</v>
      </c>
    </row>
    <row r="1306" spans="1:3" x14ac:dyDescent="0.3">
      <c r="A1306" t="s">
        <v>6842</v>
      </c>
      <c r="B1306" t="s">
        <v>6841</v>
      </c>
      <c r="C1306">
        <v>4.4000000000000004</v>
      </c>
    </row>
    <row r="1307" spans="1:3" x14ac:dyDescent="0.3">
      <c r="A1307" t="s">
        <v>6846</v>
      </c>
      <c r="B1307" t="s">
        <v>1145</v>
      </c>
      <c r="C1307">
        <v>5.8</v>
      </c>
    </row>
    <row r="1308" spans="1:3" x14ac:dyDescent="0.3">
      <c r="A1308" t="s">
        <v>6852</v>
      </c>
      <c r="B1308" t="s">
        <v>6851</v>
      </c>
      <c r="C1308">
        <v>5.0999999999999996</v>
      </c>
    </row>
    <row r="1309" spans="1:3" x14ac:dyDescent="0.3">
      <c r="A1309" t="s">
        <v>6858</v>
      </c>
      <c r="B1309" t="s">
        <v>1943</v>
      </c>
      <c r="C1309">
        <v>6.9</v>
      </c>
    </row>
    <row r="1310" spans="1:3" x14ac:dyDescent="0.3">
      <c r="A1310" t="s">
        <v>6861</v>
      </c>
      <c r="B1310" t="s">
        <v>5319</v>
      </c>
      <c r="C1310">
        <v>6.2</v>
      </c>
    </row>
    <row r="1311" spans="1:3" x14ac:dyDescent="0.3">
      <c r="A1311" t="s">
        <v>6868</v>
      </c>
      <c r="B1311" t="s">
        <v>6866</v>
      </c>
      <c r="C1311">
        <v>6.9</v>
      </c>
    </row>
    <row r="1312" spans="1:3" x14ac:dyDescent="0.3">
      <c r="A1312" t="s">
        <v>6872</v>
      </c>
      <c r="B1312" t="s">
        <v>2802</v>
      </c>
      <c r="C1312">
        <v>7.3</v>
      </c>
    </row>
    <row r="1313" spans="1:3" x14ac:dyDescent="0.3">
      <c r="A1313" t="s">
        <v>6878</v>
      </c>
      <c r="B1313" t="s">
        <v>775</v>
      </c>
      <c r="C1313">
        <v>7.1</v>
      </c>
    </row>
    <row r="1314" spans="1:3" x14ac:dyDescent="0.3">
      <c r="A1314" t="s">
        <v>6883</v>
      </c>
      <c r="B1314" t="s">
        <v>1980</v>
      </c>
      <c r="C1314">
        <v>6</v>
      </c>
    </row>
    <row r="1315" spans="1:3" x14ac:dyDescent="0.3">
      <c r="A1315" t="s">
        <v>6888</v>
      </c>
      <c r="B1315" t="s">
        <v>1412</v>
      </c>
      <c r="C1315">
        <v>7</v>
      </c>
    </row>
    <row r="1316" spans="1:3" x14ac:dyDescent="0.3">
      <c r="A1316" t="s">
        <v>6893</v>
      </c>
      <c r="B1316" t="s">
        <v>6892</v>
      </c>
      <c r="C1316">
        <v>6.8</v>
      </c>
    </row>
    <row r="1317" spans="1:3" x14ac:dyDescent="0.3">
      <c r="A1317" t="s">
        <v>6898</v>
      </c>
      <c r="B1317" t="s">
        <v>10</v>
      </c>
      <c r="C1317">
        <v>5.7</v>
      </c>
    </row>
    <row r="1318" spans="1:3" x14ac:dyDescent="0.3">
      <c r="A1318" t="s">
        <v>6902</v>
      </c>
      <c r="B1318" t="s">
        <v>6901</v>
      </c>
      <c r="C1318">
        <v>7.6</v>
      </c>
    </row>
    <row r="1319" spans="1:3" x14ac:dyDescent="0.3">
      <c r="A1319" t="s">
        <v>6909</v>
      </c>
      <c r="B1319" t="s">
        <v>6907</v>
      </c>
      <c r="C1319">
        <v>8.4</v>
      </c>
    </row>
    <row r="1320" spans="1:3" x14ac:dyDescent="0.3">
      <c r="A1320" t="s">
        <v>6917</v>
      </c>
      <c r="B1320" t="s">
        <v>6915</v>
      </c>
      <c r="C1320">
        <v>7.1</v>
      </c>
    </row>
    <row r="1321" spans="1:3" x14ac:dyDescent="0.3">
      <c r="A1321" t="s">
        <v>6922</v>
      </c>
      <c r="B1321" t="s">
        <v>1700</v>
      </c>
      <c r="C1321">
        <v>5.6</v>
      </c>
    </row>
    <row r="1322" spans="1:3" x14ac:dyDescent="0.3">
      <c r="A1322" t="s">
        <v>6926</v>
      </c>
      <c r="B1322" t="s">
        <v>6925</v>
      </c>
      <c r="C1322">
        <v>7</v>
      </c>
    </row>
    <row r="1323" spans="1:3" x14ac:dyDescent="0.3">
      <c r="A1323" t="s">
        <v>6931</v>
      </c>
      <c r="B1323" t="s">
        <v>254</v>
      </c>
      <c r="C1323">
        <v>8</v>
      </c>
    </row>
    <row r="1324" spans="1:3" x14ac:dyDescent="0.3">
      <c r="A1324" t="s">
        <v>6936</v>
      </c>
      <c r="B1324" t="s">
        <v>6935</v>
      </c>
      <c r="C1324">
        <v>5.3</v>
      </c>
    </row>
    <row r="1325" spans="1:3" x14ac:dyDescent="0.3">
      <c r="A1325" t="s">
        <v>6940</v>
      </c>
      <c r="B1325" t="s">
        <v>1923</v>
      </c>
      <c r="C1325">
        <v>4.9000000000000004</v>
      </c>
    </row>
    <row r="1326" spans="1:3" x14ac:dyDescent="0.3">
      <c r="A1326" t="s">
        <v>6943</v>
      </c>
      <c r="B1326" t="s">
        <v>3923</v>
      </c>
      <c r="C1326">
        <v>6.4</v>
      </c>
    </row>
    <row r="1327" spans="1:3" x14ac:dyDescent="0.3">
      <c r="A1327" t="s">
        <v>6947</v>
      </c>
      <c r="B1327" t="s">
        <v>1123</v>
      </c>
      <c r="C1327">
        <v>7.4</v>
      </c>
    </row>
    <row r="1328" spans="1:3" x14ac:dyDescent="0.3">
      <c r="A1328" t="s">
        <v>6951</v>
      </c>
      <c r="B1328" t="s">
        <v>1700</v>
      </c>
      <c r="C1328">
        <v>6.1</v>
      </c>
    </row>
    <row r="1329" spans="1:3" x14ac:dyDescent="0.3">
      <c r="A1329" t="s">
        <v>6955</v>
      </c>
      <c r="B1329" t="s">
        <v>1700</v>
      </c>
      <c r="C1329">
        <v>6.5</v>
      </c>
    </row>
    <row r="1330" spans="1:3" x14ac:dyDescent="0.3">
      <c r="A1330" t="s">
        <v>6961</v>
      </c>
      <c r="B1330" t="s">
        <v>10</v>
      </c>
      <c r="C1330">
        <v>5.7</v>
      </c>
    </row>
    <row r="1331" spans="1:3" x14ac:dyDescent="0.3">
      <c r="A1331" t="s">
        <v>6965</v>
      </c>
      <c r="B1331" t="s">
        <v>3052</v>
      </c>
      <c r="C1331">
        <v>5.0999999999999996</v>
      </c>
    </row>
    <row r="1332" spans="1:3" x14ac:dyDescent="0.3">
      <c r="A1332" t="s">
        <v>6970</v>
      </c>
      <c r="B1332" t="s">
        <v>1610</v>
      </c>
      <c r="C1332">
        <v>6.6</v>
      </c>
    </row>
    <row r="1333" spans="1:3" x14ac:dyDescent="0.3">
      <c r="A1333" t="s">
        <v>6976</v>
      </c>
      <c r="B1333" t="s">
        <v>6975</v>
      </c>
      <c r="C1333">
        <v>6.5</v>
      </c>
    </row>
    <row r="1334" spans="1:3" x14ac:dyDescent="0.3">
      <c r="A1334" t="s">
        <v>6980</v>
      </c>
      <c r="B1334" t="s">
        <v>241</v>
      </c>
      <c r="C1334">
        <v>6.9</v>
      </c>
    </row>
    <row r="1335" spans="1:3" x14ac:dyDescent="0.3">
      <c r="A1335" t="s">
        <v>24080</v>
      </c>
      <c r="B1335" t="s">
        <v>2675</v>
      </c>
      <c r="C1335">
        <v>7.8</v>
      </c>
    </row>
    <row r="1336" spans="1:3" x14ac:dyDescent="0.3">
      <c r="A1336" t="s">
        <v>6989</v>
      </c>
      <c r="B1336" t="s">
        <v>655</v>
      </c>
      <c r="C1336">
        <v>6.4</v>
      </c>
    </row>
    <row r="1337" spans="1:3" x14ac:dyDescent="0.3">
      <c r="A1337" t="s">
        <v>6993</v>
      </c>
      <c r="B1337" t="s">
        <v>1655</v>
      </c>
      <c r="C1337">
        <v>7.6</v>
      </c>
    </row>
    <row r="1338" spans="1:3" x14ac:dyDescent="0.3">
      <c r="A1338" t="s">
        <v>6997</v>
      </c>
      <c r="B1338" t="s">
        <v>2144</v>
      </c>
      <c r="C1338">
        <v>5.6</v>
      </c>
    </row>
    <row r="1339" spans="1:3" x14ac:dyDescent="0.3">
      <c r="A1339" t="s">
        <v>7001</v>
      </c>
      <c r="B1339" t="s">
        <v>4271</v>
      </c>
      <c r="C1339">
        <v>6.2</v>
      </c>
    </row>
    <row r="1340" spans="1:3" x14ac:dyDescent="0.3">
      <c r="A1340" t="s">
        <v>7006</v>
      </c>
      <c r="B1340" t="s">
        <v>1771</v>
      </c>
      <c r="C1340">
        <v>4.4000000000000004</v>
      </c>
    </row>
    <row r="1341" spans="1:3" x14ac:dyDescent="0.3">
      <c r="A1341" t="s">
        <v>7012</v>
      </c>
      <c r="B1341" t="s">
        <v>241</v>
      </c>
      <c r="C1341">
        <v>5.6</v>
      </c>
    </row>
    <row r="1342" spans="1:3" x14ac:dyDescent="0.3">
      <c r="A1342" t="s">
        <v>7016</v>
      </c>
      <c r="B1342" t="s">
        <v>2545</v>
      </c>
      <c r="C1342">
        <v>5.5</v>
      </c>
    </row>
    <row r="1343" spans="1:3" x14ac:dyDescent="0.3">
      <c r="A1343" t="s">
        <v>7019</v>
      </c>
      <c r="B1343" t="s">
        <v>878</v>
      </c>
      <c r="C1343">
        <v>6.7</v>
      </c>
    </row>
    <row r="1344" spans="1:3" x14ac:dyDescent="0.3">
      <c r="A1344" t="s">
        <v>7022</v>
      </c>
      <c r="B1344" t="s">
        <v>2161</v>
      </c>
      <c r="C1344">
        <v>6.1</v>
      </c>
    </row>
    <row r="1345" spans="1:3" x14ac:dyDescent="0.3">
      <c r="A1345" t="s">
        <v>7028</v>
      </c>
      <c r="B1345" t="s">
        <v>6197</v>
      </c>
      <c r="C1345">
        <v>6.2</v>
      </c>
    </row>
    <row r="1346" spans="1:3" x14ac:dyDescent="0.3">
      <c r="A1346" t="s">
        <v>7033</v>
      </c>
      <c r="B1346" t="s">
        <v>19</v>
      </c>
      <c r="C1346">
        <v>7.3</v>
      </c>
    </row>
    <row r="1347" spans="1:3" x14ac:dyDescent="0.3">
      <c r="A1347" t="s">
        <v>7039</v>
      </c>
      <c r="B1347" t="s">
        <v>7038</v>
      </c>
      <c r="C1347">
        <v>6.6</v>
      </c>
    </row>
    <row r="1348" spans="1:3" x14ac:dyDescent="0.3">
      <c r="A1348" t="s">
        <v>7044</v>
      </c>
      <c r="B1348" t="s">
        <v>7043</v>
      </c>
      <c r="C1348">
        <v>8.1999999999999993</v>
      </c>
    </row>
    <row r="1349" spans="1:3" x14ac:dyDescent="0.3">
      <c r="A1349" t="s">
        <v>7049</v>
      </c>
      <c r="B1349" t="s">
        <v>2829</v>
      </c>
      <c r="C1349">
        <v>6.4</v>
      </c>
    </row>
    <row r="1350" spans="1:3" x14ac:dyDescent="0.3">
      <c r="A1350" t="s">
        <v>7055</v>
      </c>
      <c r="B1350" t="s">
        <v>2234</v>
      </c>
      <c r="C1350">
        <v>6.4</v>
      </c>
    </row>
    <row r="1351" spans="1:3" x14ac:dyDescent="0.3">
      <c r="A1351" t="s">
        <v>7062</v>
      </c>
      <c r="B1351" t="s">
        <v>7061</v>
      </c>
      <c r="C1351">
        <v>5.2</v>
      </c>
    </row>
    <row r="1352" spans="1:3" x14ac:dyDescent="0.3">
      <c r="A1352" t="s">
        <v>7067</v>
      </c>
      <c r="B1352" t="s">
        <v>7066</v>
      </c>
      <c r="C1352">
        <v>6.5</v>
      </c>
    </row>
    <row r="1353" spans="1:3" x14ac:dyDescent="0.3">
      <c r="A1353" t="s">
        <v>7074</v>
      </c>
      <c r="B1353" t="s">
        <v>19</v>
      </c>
      <c r="C1353">
        <v>7.1</v>
      </c>
    </row>
    <row r="1354" spans="1:3" x14ac:dyDescent="0.3">
      <c r="A1354" t="s">
        <v>7081</v>
      </c>
      <c r="B1354" t="s">
        <v>7080</v>
      </c>
      <c r="C1354">
        <v>4.8</v>
      </c>
    </row>
    <row r="1355" spans="1:3" x14ac:dyDescent="0.3">
      <c r="A1355" t="s">
        <v>7086</v>
      </c>
      <c r="B1355" t="s">
        <v>1655</v>
      </c>
      <c r="C1355">
        <v>7.3</v>
      </c>
    </row>
    <row r="1356" spans="1:3" x14ac:dyDescent="0.3">
      <c r="A1356" t="s">
        <v>7091</v>
      </c>
      <c r="B1356" t="s">
        <v>254</v>
      </c>
      <c r="C1356">
        <v>5.2</v>
      </c>
    </row>
    <row r="1357" spans="1:3" x14ac:dyDescent="0.3">
      <c r="A1357" t="s">
        <v>7097</v>
      </c>
      <c r="B1357" t="s">
        <v>3805</v>
      </c>
      <c r="C1357">
        <v>7.7</v>
      </c>
    </row>
    <row r="1358" spans="1:3" x14ac:dyDescent="0.3">
      <c r="A1358" t="s">
        <v>7100</v>
      </c>
      <c r="B1358" t="s">
        <v>2144</v>
      </c>
      <c r="C1358">
        <v>7.6</v>
      </c>
    </row>
    <row r="1359" spans="1:3" x14ac:dyDescent="0.3">
      <c r="A1359" t="s">
        <v>7105</v>
      </c>
      <c r="B1359" t="s">
        <v>1437</v>
      </c>
      <c r="C1359">
        <v>5.7</v>
      </c>
    </row>
    <row r="1360" spans="1:3" x14ac:dyDescent="0.3">
      <c r="A1360" t="s">
        <v>7109</v>
      </c>
      <c r="B1360" t="s">
        <v>2545</v>
      </c>
      <c r="C1360">
        <v>7</v>
      </c>
    </row>
    <row r="1361" spans="1:3" x14ac:dyDescent="0.3">
      <c r="A1361" t="s">
        <v>7114</v>
      </c>
      <c r="B1361" t="s">
        <v>813</v>
      </c>
      <c r="C1361">
        <v>6</v>
      </c>
    </row>
    <row r="1362" spans="1:3" x14ac:dyDescent="0.3">
      <c r="A1362" t="s">
        <v>7119</v>
      </c>
      <c r="B1362" t="s">
        <v>7118</v>
      </c>
      <c r="C1362">
        <v>8.1</v>
      </c>
    </row>
    <row r="1363" spans="1:3" x14ac:dyDescent="0.3">
      <c r="A1363" t="s">
        <v>7125</v>
      </c>
      <c r="B1363" t="s">
        <v>19</v>
      </c>
      <c r="C1363">
        <v>8</v>
      </c>
    </row>
    <row r="1364" spans="1:3" x14ac:dyDescent="0.3">
      <c r="A1364" t="s">
        <v>7130</v>
      </c>
      <c r="B1364" t="s">
        <v>1771</v>
      </c>
      <c r="C1364">
        <v>5.6</v>
      </c>
    </row>
    <row r="1365" spans="1:3" x14ac:dyDescent="0.3">
      <c r="A1365" t="s">
        <v>7134</v>
      </c>
      <c r="B1365" t="s">
        <v>1700</v>
      </c>
      <c r="C1365">
        <v>6.1</v>
      </c>
    </row>
    <row r="1366" spans="1:3" x14ac:dyDescent="0.3">
      <c r="A1366" t="s">
        <v>7140</v>
      </c>
      <c r="B1366" t="s">
        <v>7139</v>
      </c>
      <c r="C1366">
        <v>6.9</v>
      </c>
    </row>
    <row r="1367" spans="1:3" x14ac:dyDescent="0.3">
      <c r="A1367" t="s">
        <v>7143</v>
      </c>
      <c r="B1367" t="s">
        <v>714</v>
      </c>
      <c r="C1367">
        <v>5.2</v>
      </c>
    </row>
    <row r="1368" spans="1:3" x14ac:dyDescent="0.3">
      <c r="A1368" t="s">
        <v>7147</v>
      </c>
      <c r="B1368" t="s">
        <v>2144</v>
      </c>
      <c r="C1368">
        <v>7</v>
      </c>
    </row>
    <row r="1369" spans="1:3" x14ac:dyDescent="0.3">
      <c r="A1369" t="s">
        <v>7150</v>
      </c>
      <c r="B1369" t="s">
        <v>449</v>
      </c>
      <c r="C1369">
        <v>6.3</v>
      </c>
    </row>
    <row r="1370" spans="1:3" x14ac:dyDescent="0.3">
      <c r="A1370" t="s">
        <v>7156</v>
      </c>
      <c r="B1370" t="s">
        <v>1034</v>
      </c>
      <c r="C1370">
        <v>7</v>
      </c>
    </row>
    <row r="1371" spans="1:3" x14ac:dyDescent="0.3">
      <c r="A1371" t="s">
        <v>7161</v>
      </c>
      <c r="B1371" t="s">
        <v>100</v>
      </c>
      <c r="C1371">
        <v>5.3</v>
      </c>
    </row>
    <row r="1372" spans="1:3" x14ac:dyDescent="0.3">
      <c r="A1372" t="s">
        <v>7166</v>
      </c>
      <c r="B1372" t="s">
        <v>1145</v>
      </c>
      <c r="C1372">
        <v>6.9</v>
      </c>
    </row>
    <row r="1373" spans="1:3" x14ac:dyDescent="0.3">
      <c r="A1373" t="s">
        <v>7172</v>
      </c>
      <c r="B1373" t="s">
        <v>80</v>
      </c>
      <c r="C1373">
        <v>6.2</v>
      </c>
    </row>
    <row r="1374" spans="1:3" x14ac:dyDescent="0.3">
      <c r="A1374" t="s">
        <v>7179</v>
      </c>
      <c r="B1374" t="s">
        <v>5483</v>
      </c>
      <c r="C1374">
        <v>6.4</v>
      </c>
    </row>
    <row r="1375" spans="1:3" x14ac:dyDescent="0.3">
      <c r="A1375" t="s">
        <v>7183</v>
      </c>
      <c r="B1375" t="s">
        <v>7139</v>
      </c>
      <c r="C1375">
        <v>6.4</v>
      </c>
    </row>
    <row r="1376" spans="1:3" x14ac:dyDescent="0.3">
      <c r="A1376" t="s">
        <v>7187</v>
      </c>
      <c r="B1376" t="s">
        <v>7186</v>
      </c>
      <c r="C1376">
        <v>5.7</v>
      </c>
    </row>
    <row r="1377" spans="1:3" x14ac:dyDescent="0.3">
      <c r="A1377" t="s">
        <v>7190</v>
      </c>
      <c r="B1377" t="s">
        <v>491</v>
      </c>
      <c r="C1377">
        <v>6.1</v>
      </c>
    </row>
    <row r="1378" spans="1:3" x14ac:dyDescent="0.3">
      <c r="A1378" t="s">
        <v>7193</v>
      </c>
      <c r="B1378" t="s">
        <v>1437</v>
      </c>
      <c r="C1378">
        <v>5.4</v>
      </c>
    </row>
    <row r="1379" spans="1:3" x14ac:dyDescent="0.3">
      <c r="A1379" t="s">
        <v>7196</v>
      </c>
      <c r="B1379" t="s">
        <v>6516</v>
      </c>
      <c r="C1379">
        <v>6.7</v>
      </c>
    </row>
    <row r="1380" spans="1:3" x14ac:dyDescent="0.3">
      <c r="A1380" t="s">
        <v>7201</v>
      </c>
      <c r="B1380" t="s">
        <v>3291</v>
      </c>
      <c r="C1380">
        <v>6.8</v>
      </c>
    </row>
    <row r="1381" spans="1:3" x14ac:dyDescent="0.3">
      <c r="A1381" t="s">
        <v>7205</v>
      </c>
      <c r="B1381" t="s">
        <v>6131</v>
      </c>
      <c r="C1381">
        <v>6</v>
      </c>
    </row>
    <row r="1382" spans="1:3" x14ac:dyDescent="0.3">
      <c r="A1382" t="s">
        <v>7209</v>
      </c>
      <c r="B1382" t="s">
        <v>2700</v>
      </c>
      <c r="C1382">
        <v>7.8</v>
      </c>
    </row>
    <row r="1383" spans="1:3" x14ac:dyDescent="0.3">
      <c r="A1383" t="s">
        <v>7214</v>
      </c>
      <c r="B1383" t="s">
        <v>7213</v>
      </c>
      <c r="C1383">
        <v>5.3</v>
      </c>
    </row>
    <row r="1384" spans="1:3" x14ac:dyDescent="0.3">
      <c r="A1384" t="s">
        <v>7218</v>
      </c>
      <c r="B1384" t="s">
        <v>648</v>
      </c>
      <c r="C1384">
        <v>4.5</v>
      </c>
    </row>
    <row r="1385" spans="1:3" x14ac:dyDescent="0.3">
      <c r="A1385" t="s">
        <v>7223</v>
      </c>
      <c r="B1385" t="s">
        <v>10</v>
      </c>
      <c r="C1385">
        <v>5.4</v>
      </c>
    </row>
    <row r="1386" spans="1:3" x14ac:dyDescent="0.3">
      <c r="A1386" t="s">
        <v>7226</v>
      </c>
      <c r="B1386" t="s">
        <v>10</v>
      </c>
      <c r="C1386">
        <v>7.8</v>
      </c>
    </row>
    <row r="1387" spans="1:3" x14ac:dyDescent="0.3">
      <c r="A1387" t="s">
        <v>7232</v>
      </c>
      <c r="B1387" t="s">
        <v>7231</v>
      </c>
      <c r="C1387">
        <v>7.2</v>
      </c>
    </row>
    <row r="1388" spans="1:3" x14ac:dyDescent="0.3">
      <c r="A1388" t="s">
        <v>7237</v>
      </c>
      <c r="B1388" t="s">
        <v>1396</v>
      </c>
      <c r="C1388">
        <v>6.6</v>
      </c>
    </row>
    <row r="1389" spans="1:3" x14ac:dyDescent="0.3">
      <c r="A1389" t="s">
        <v>7240</v>
      </c>
      <c r="B1389" t="s">
        <v>154</v>
      </c>
      <c r="C1389">
        <v>7.6</v>
      </c>
    </row>
    <row r="1390" spans="1:3" x14ac:dyDescent="0.3">
      <c r="A1390" t="s">
        <v>7245</v>
      </c>
      <c r="B1390" t="s">
        <v>7244</v>
      </c>
      <c r="C1390">
        <v>5.9</v>
      </c>
    </row>
    <row r="1391" spans="1:3" x14ac:dyDescent="0.3">
      <c r="A1391" t="s">
        <v>7249</v>
      </c>
      <c r="B1391" t="s">
        <v>361</v>
      </c>
      <c r="C1391">
        <v>6.7</v>
      </c>
    </row>
    <row r="1392" spans="1:3" x14ac:dyDescent="0.3">
      <c r="A1392" t="s">
        <v>7254</v>
      </c>
      <c r="B1392" t="s">
        <v>1655</v>
      </c>
      <c r="C1392">
        <v>7.7</v>
      </c>
    </row>
    <row r="1393" spans="1:3" x14ac:dyDescent="0.3">
      <c r="A1393" t="s">
        <v>24081</v>
      </c>
      <c r="B1393" t="s">
        <v>1771</v>
      </c>
      <c r="C1393">
        <v>5.8</v>
      </c>
    </row>
    <row r="1394" spans="1:3" x14ac:dyDescent="0.3">
      <c r="A1394" t="s">
        <v>7260</v>
      </c>
      <c r="B1394" t="s">
        <v>3052</v>
      </c>
      <c r="C1394">
        <v>5.4</v>
      </c>
    </row>
    <row r="1395" spans="1:3" x14ac:dyDescent="0.3">
      <c r="A1395" t="s">
        <v>7263</v>
      </c>
      <c r="B1395" t="s">
        <v>1034</v>
      </c>
      <c r="C1395">
        <v>6.9</v>
      </c>
    </row>
    <row r="1396" spans="1:3" x14ac:dyDescent="0.3">
      <c r="A1396" t="s">
        <v>7267</v>
      </c>
      <c r="B1396" t="s">
        <v>6037</v>
      </c>
      <c r="C1396">
        <v>7.7</v>
      </c>
    </row>
    <row r="1397" spans="1:3" x14ac:dyDescent="0.3">
      <c r="A1397" t="s">
        <v>7271</v>
      </c>
      <c r="B1397" t="s">
        <v>1437</v>
      </c>
      <c r="C1397">
        <v>6.8</v>
      </c>
    </row>
    <row r="1398" spans="1:3" x14ac:dyDescent="0.3">
      <c r="A1398" t="s">
        <v>7277</v>
      </c>
      <c r="B1398" t="s">
        <v>1402</v>
      </c>
      <c r="C1398">
        <v>6.4</v>
      </c>
    </row>
    <row r="1399" spans="1:3" x14ac:dyDescent="0.3">
      <c r="A1399" t="s">
        <v>7281</v>
      </c>
      <c r="B1399" t="s">
        <v>1034</v>
      </c>
      <c r="C1399">
        <v>5.7</v>
      </c>
    </row>
    <row r="1400" spans="1:3" x14ac:dyDescent="0.3">
      <c r="A1400" t="s">
        <v>7285</v>
      </c>
      <c r="B1400" t="s">
        <v>1550</v>
      </c>
      <c r="C1400">
        <v>7.3</v>
      </c>
    </row>
    <row r="1401" spans="1:3" x14ac:dyDescent="0.3">
      <c r="A1401" t="s">
        <v>7288</v>
      </c>
      <c r="B1401" t="s">
        <v>2144</v>
      </c>
      <c r="C1401">
        <v>6.8</v>
      </c>
    </row>
    <row r="1402" spans="1:3" x14ac:dyDescent="0.3">
      <c r="A1402" t="s">
        <v>7292</v>
      </c>
      <c r="B1402" t="s">
        <v>1700</v>
      </c>
      <c r="C1402">
        <v>6.3</v>
      </c>
    </row>
    <row r="1403" spans="1:3" x14ac:dyDescent="0.3">
      <c r="A1403" t="s">
        <v>7298</v>
      </c>
      <c r="B1403" t="s">
        <v>1700</v>
      </c>
      <c r="C1403">
        <v>5.9</v>
      </c>
    </row>
    <row r="1404" spans="1:3" x14ac:dyDescent="0.3">
      <c r="A1404" t="s">
        <v>7302</v>
      </c>
      <c r="B1404" t="s">
        <v>5605</v>
      </c>
      <c r="C1404">
        <v>7.4</v>
      </c>
    </row>
    <row r="1405" spans="1:3" x14ac:dyDescent="0.3">
      <c r="A1405" t="s">
        <v>7306</v>
      </c>
      <c r="B1405" t="s">
        <v>2161</v>
      </c>
      <c r="C1405">
        <v>8.3000000000000007</v>
      </c>
    </row>
    <row r="1406" spans="1:3" x14ac:dyDescent="0.3">
      <c r="A1406" t="s">
        <v>7310</v>
      </c>
      <c r="B1406" t="s">
        <v>7309</v>
      </c>
      <c r="C1406">
        <v>6.2</v>
      </c>
    </row>
    <row r="1407" spans="1:3" x14ac:dyDescent="0.3">
      <c r="A1407" t="s">
        <v>7313</v>
      </c>
      <c r="B1407" t="s">
        <v>10</v>
      </c>
      <c r="C1407">
        <v>6.3</v>
      </c>
    </row>
    <row r="1408" spans="1:3" x14ac:dyDescent="0.3">
      <c r="A1408" t="s">
        <v>7319</v>
      </c>
      <c r="B1408" t="s">
        <v>2227</v>
      </c>
      <c r="C1408">
        <v>5.8</v>
      </c>
    </row>
    <row r="1409" spans="1:3" x14ac:dyDescent="0.3">
      <c r="A1409" t="s">
        <v>7324</v>
      </c>
      <c r="B1409" t="s">
        <v>23</v>
      </c>
      <c r="C1409">
        <v>7.5</v>
      </c>
    </row>
    <row r="1410" spans="1:3" x14ac:dyDescent="0.3">
      <c r="A1410" t="s">
        <v>7329</v>
      </c>
      <c r="B1410" t="s">
        <v>4341</v>
      </c>
      <c r="C1410">
        <v>6.3</v>
      </c>
    </row>
    <row r="1411" spans="1:3" x14ac:dyDescent="0.3">
      <c r="A1411" t="s">
        <v>7333</v>
      </c>
      <c r="B1411" t="s">
        <v>154</v>
      </c>
      <c r="C1411">
        <v>6.4</v>
      </c>
    </row>
    <row r="1412" spans="1:3" x14ac:dyDescent="0.3">
      <c r="A1412" t="s">
        <v>7339</v>
      </c>
      <c r="B1412" t="s">
        <v>7338</v>
      </c>
      <c r="C1412">
        <v>7.2</v>
      </c>
    </row>
    <row r="1413" spans="1:3" x14ac:dyDescent="0.3">
      <c r="A1413" t="s">
        <v>7343</v>
      </c>
      <c r="B1413" t="s">
        <v>896</v>
      </c>
      <c r="C1413">
        <v>6.3</v>
      </c>
    </row>
    <row r="1414" spans="1:3" x14ac:dyDescent="0.3">
      <c r="A1414" t="s">
        <v>7347</v>
      </c>
      <c r="B1414" t="s">
        <v>1655</v>
      </c>
      <c r="C1414">
        <v>6.9</v>
      </c>
    </row>
    <row r="1415" spans="1:3" x14ac:dyDescent="0.3">
      <c r="A1415" t="s">
        <v>7350</v>
      </c>
      <c r="B1415" t="s">
        <v>1700</v>
      </c>
      <c r="C1415">
        <v>6.6</v>
      </c>
    </row>
    <row r="1416" spans="1:3" x14ac:dyDescent="0.3">
      <c r="A1416" t="s">
        <v>7353</v>
      </c>
      <c r="B1416" t="s">
        <v>10</v>
      </c>
      <c r="C1416">
        <v>6</v>
      </c>
    </row>
    <row r="1417" spans="1:3" x14ac:dyDescent="0.3">
      <c r="A1417" t="s">
        <v>7358</v>
      </c>
      <c r="B1417" t="s">
        <v>7357</v>
      </c>
      <c r="C1417">
        <v>7.5</v>
      </c>
    </row>
    <row r="1418" spans="1:3" x14ac:dyDescent="0.3">
      <c r="A1418" t="s">
        <v>7361</v>
      </c>
      <c r="B1418" t="s">
        <v>6112</v>
      </c>
      <c r="C1418">
        <v>7.7</v>
      </c>
    </row>
    <row r="1419" spans="1:3" x14ac:dyDescent="0.3">
      <c r="A1419" t="s">
        <v>7366</v>
      </c>
      <c r="B1419" t="s">
        <v>10</v>
      </c>
      <c r="C1419">
        <v>6.2</v>
      </c>
    </row>
    <row r="1420" spans="1:3" x14ac:dyDescent="0.3">
      <c r="A1420" t="s">
        <v>7370</v>
      </c>
      <c r="B1420" t="s">
        <v>3072</v>
      </c>
      <c r="C1420">
        <v>5.4</v>
      </c>
    </row>
    <row r="1421" spans="1:3" x14ac:dyDescent="0.3">
      <c r="A1421" t="s">
        <v>7375</v>
      </c>
      <c r="B1421" t="s">
        <v>289</v>
      </c>
      <c r="C1421">
        <v>6.6</v>
      </c>
    </row>
    <row r="1422" spans="1:3" x14ac:dyDescent="0.3">
      <c r="A1422" t="s">
        <v>7380</v>
      </c>
      <c r="B1422" t="s">
        <v>1700</v>
      </c>
      <c r="C1422">
        <v>5.3</v>
      </c>
    </row>
    <row r="1423" spans="1:3" x14ac:dyDescent="0.3">
      <c r="A1423" t="s">
        <v>7383</v>
      </c>
      <c r="B1423" t="s">
        <v>3908</v>
      </c>
      <c r="C1423">
        <v>5.6</v>
      </c>
    </row>
    <row r="1424" spans="1:3" x14ac:dyDescent="0.3">
      <c r="A1424" t="s">
        <v>7388</v>
      </c>
      <c r="B1424" t="s">
        <v>1700</v>
      </c>
      <c r="C1424">
        <v>5.9</v>
      </c>
    </row>
    <row r="1425" spans="1:3" x14ac:dyDescent="0.3">
      <c r="A1425" t="s">
        <v>7391</v>
      </c>
      <c r="B1425" t="s">
        <v>1745</v>
      </c>
      <c r="C1425">
        <v>7.8</v>
      </c>
    </row>
    <row r="1426" spans="1:3" x14ac:dyDescent="0.3">
      <c r="A1426" t="s">
        <v>7395</v>
      </c>
      <c r="B1426" t="s">
        <v>4186</v>
      </c>
      <c r="C1426">
        <v>6.7</v>
      </c>
    </row>
    <row r="1427" spans="1:3" x14ac:dyDescent="0.3">
      <c r="A1427" t="s">
        <v>7402</v>
      </c>
      <c r="B1427" t="s">
        <v>7400</v>
      </c>
      <c r="C1427">
        <v>7.4</v>
      </c>
    </row>
    <row r="1428" spans="1:3" x14ac:dyDescent="0.3">
      <c r="A1428" t="s">
        <v>7405</v>
      </c>
      <c r="B1428" t="s">
        <v>5967</v>
      </c>
      <c r="C1428">
        <v>6.2</v>
      </c>
    </row>
    <row r="1429" spans="1:3" x14ac:dyDescent="0.3">
      <c r="A1429" t="s">
        <v>7409</v>
      </c>
      <c r="B1429" t="s">
        <v>1145</v>
      </c>
      <c r="C1429">
        <v>5.4</v>
      </c>
    </row>
    <row r="1430" spans="1:3" x14ac:dyDescent="0.3">
      <c r="A1430" t="s">
        <v>7413</v>
      </c>
      <c r="B1430" t="s">
        <v>2829</v>
      </c>
      <c r="C1430">
        <v>6.7</v>
      </c>
    </row>
    <row r="1431" spans="1:3" x14ac:dyDescent="0.3">
      <c r="A1431" t="s">
        <v>7418</v>
      </c>
      <c r="B1431" t="s">
        <v>1700</v>
      </c>
      <c r="C1431">
        <v>5.3</v>
      </c>
    </row>
    <row r="1432" spans="1:3" x14ac:dyDescent="0.3">
      <c r="A1432" t="s">
        <v>7424</v>
      </c>
      <c r="B1432" t="s">
        <v>1437</v>
      </c>
      <c r="C1432">
        <v>5.9</v>
      </c>
    </row>
    <row r="1433" spans="1:3" x14ac:dyDescent="0.3">
      <c r="A1433" t="s">
        <v>24082</v>
      </c>
      <c r="B1433" t="s">
        <v>241</v>
      </c>
      <c r="C1433">
        <v>7</v>
      </c>
    </row>
    <row r="1434" spans="1:3" x14ac:dyDescent="0.3">
      <c r="A1434" t="s">
        <v>7433</v>
      </c>
      <c r="B1434" t="s">
        <v>5421</v>
      </c>
      <c r="C1434">
        <v>4.8</v>
      </c>
    </row>
    <row r="1435" spans="1:3" x14ac:dyDescent="0.3">
      <c r="A1435" t="s">
        <v>7440</v>
      </c>
      <c r="B1435" t="s">
        <v>7438</v>
      </c>
      <c r="C1435">
        <v>7.3</v>
      </c>
    </row>
    <row r="1436" spans="1:3" x14ac:dyDescent="0.3">
      <c r="A1436" t="s">
        <v>7446</v>
      </c>
      <c r="B1436" t="s">
        <v>1102</v>
      </c>
      <c r="C1436">
        <v>3.8</v>
      </c>
    </row>
    <row r="1437" spans="1:3" x14ac:dyDescent="0.3">
      <c r="A1437" t="s">
        <v>7451</v>
      </c>
      <c r="B1437" t="s">
        <v>7244</v>
      </c>
      <c r="C1437">
        <v>8.5</v>
      </c>
    </row>
    <row r="1438" spans="1:3" x14ac:dyDescent="0.3">
      <c r="A1438" t="s">
        <v>7457</v>
      </c>
      <c r="B1438" t="s">
        <v>5851</v>
      </c>
      <c r="C1438">
        <v>6.8</v>
      </c>
    </row>
    <row r="1439" spans="1:3" x14ac:dyDescent="0.3">
      <c r="A1439" t="s">
        <v>7462</v>
      </c>
      <c r="B1439" t="s">
        <v>23</v>
      </c>
      <c r="C1439">
        <v>5.3</v>
      </c>
    </row>
    <row r="1440" spans="1:3" x14ac:dyDescent="0.3">
      <c r="A1440" t="s">
        <v>7466</v>
      </c>
      <c r="B1440" t="s">
        <v>241</v>
      </c>
      <c r="C1440">
        <v>7.3</v>
      </c>
    </row>
    <row r="1441" spans="1:3" x14ac:dyDescent="0.3">
      <c r="A1441" t="s">
        <v>7470</v>
      </c>
      <c r="B1441" t="s">
        <v>1745</v>
      </c>
      <c r="C1441">
        <v>6.6</v>
      </c>
    </row>
    <row r="1442" spans="1:3" x14ac:dyDescent="0.3">
      <c r="A1442" t="s">
        <v>7474</v>
      </c>
      <c r="B1442" t="s">
        <v>5108</v>
      </c>
      <c r="C1442">
        <v>6.2</v>
      </c>
    </row>
    <row r="1443" spans="1:3" x14ac:dyDescent="0.3">
      <c r="A1443" t="s">
        <v>7479</v>
      </c>
      <c r="B1443" t="s">
        <v>5056</v>
      </c>
      <c r="C1443">
        <v>5.2</v>
      </c>
    </row>
    <row r="1444" spans="1:3" x14ac:dyDescent="0.3">
      <c r="A1444" t="s">
        <v>7482</v>
      </c>
      <c r="B1444" t="s">
        <v>4186</v>
      </c>
      <c r="C1444">
        <v>6.2</v>
      </c>
    </row>
    <row r="1445" spans="1:3" x14ac:dyDescent="0.3">
      <c r="A1445" t="s">
        <v>7487</v>
      </c>
      <c r="B1445" t="s">
        <v>2144</v>
      </c>
      <c r="C1445">
        <v>6.2</v>
      </c>
    </row>
    <row r="1446" spans="1:3" x14ac:dyDescent="0.3">
      <c r="A1446" t="s">
        <v>7493</v>
      </c>
      <c r="B1446" t="s">
        <v>7492</v>
      </c>
      <c r="C1446">
        <v>6.6</v>
      </c>
    </row>
    <row r="1447" spans="1:3" x14ac:dyDescent="0.3">
      <c r="A1447" t="s">
        <v>7498</v>
      </c>
      <c r="B1447" t="s">
        <v>100</v>
      </c>
      <c r="C1447">
        <v>6.4</v>
      </c>
    </row>
    <row r="1448" spans="1:3" x14ac:dyDescent="0.3">
      <c r="A1448" t="s">
        <v>7502</v>
      </c>
      <c r="B1448" t="s">
        <v>1437</v>
      </c>
      <c r="C1448">
        <v>6.2</v>
      </c>
    </row>
    <row r="1449" spans="1:3" x14ac:dyDescent="0.3">
      <c r="A1449" t="s">
        <v>7506</v>
      </c>
      <c r="B1449" t="s">
        <v>1223</v>
      </c>
      <c r="C1449">
        <v>5.0999999999999996</v>
      </c>
    </row>
    <row r="1450" spans="1:3" x14ac:dyDescent="0.3">
      <c r="A1450" t="s">
        <v>7510</v>
      </c>
      <c r="B1450" t="s">
        <v>2161</v>
      </c>
      <c r="C1450">
        <v>6.6</v>
      </c>
    </row>
    <row r="1451" spans="1:3" x14ac:dyDescent="0.3">
      <c r="A1451" t="s">
        <v>7515</v>
      </c>
      <c r="B1451" t="s">
        <v>361</v>
      </c>
      <c r="C1451">
        <v>6.1</v>
      </c>
    </row>
    <row r="1452" spans="1:3" x14ac:dyDescent="0.3">
      <c r="A1452" t="s">
        <v>7520</v>
      </c>
      <c r="B1452" t="s">
        <v>542</v>
      </c>
      <c r="C1452">
        <v>6.1</v>
      </c>
    </row>
    <row r="1453" spans="1:3" x14ac:dyDescent="0.3">
      <c r="A1453" t="s">
        <v>7525</v>
      </c>
      <c r="B1453" t="s">
        <v>1745</v>
      </c>
      <c r="C1453">
        <v>6.6</v>
      </c>
    </row>
    <row r="1454" spans="1:3" x14ac:dyDescent="0.3">
      <c r="A1454" t="s">
        <v>7529</v>
      </c>
      <c r="B1454" t="s">
        <v>2221</v>
      </c>
      <c r="C1454">
        <v>5.9</v>
      </c>
    </row>
    <row r="1455" spans="1:3" x14ac:dyDescent="0.3">
      <c r="A1455" t="s">
        <v>7534</v>
      </c>
      <c r="B1455" t="s">
        <v>2632</v>
      </c>
      <c r="C1455">
        <v>6.3</v>
      </c>
    </row>
    <row r="1456" spans="1:3" x14ac:dyDescent="0.3">
      <c r="A1456" t="s">
        <v>7539</v>
      </c>
      <c r="B1456" t="s">
        <v>1655</v>
      </c>
      <c r="C1456">
        <v>7.1</v>
      </c>
    </row>
    <row r="1457" spans="1:3" x14ac:dyDescent="0.3">
      <c r="A1457" t="s">
        <v>7544</v>
      </c>
      <c r="B1457" t="s">
        <v>1180</v>
      </c>
      <c r="C1457">
        <v>5</v>
      </c>
    </row>
    <row r="1458" spans="1:3" x14ac:dyDescent="0.3">
      <c r="A1458" t="s">
        <v>7550</v>
      </c>
      <c r="B1458" t="s">
        <v>7549</v>
      </c>
      <c r="C1458">
        <v>5.6</v>
      </c>
    </row>
    <row r="1459" spans="1:3" x14ac:dyDescent="0.3">
      <c r="A1459" t="s">
        <v>7554</v>
      </c>
      <c r="B1459" t="s">
        <v>2545</v>
      </c>
      <c r="C1459">
        <v>7.4</v>
      </c>
    </row>
    <row r="1460" spans="1:3" x14ac:dyDescent="0.3">
      <c r="A1460" t="s">
        <v>7561</v>
      </c>
      <c r="B1460" t="s">
        <v>7559</v>
      </c>
      <c r="C1460">
        <v>4.5</v>
      </c>
    </row>
    <row r="1461" spans="1:3" x14ac:dyDescent="0.3">
      <c r="A1461" t="s">
        <v>7567</v>
      </c>
      <c r="B1461" t="s">
        <v>2144</v>
      </c>
      <c r="C1461">
        <v>6.2</v>
      </c>
    </row>
    <row r="1462" spans="1:3" x14ac:dyDescent="0.3">
      <c r="A1462" t="s">
        <v>7574</v>
      </c>
      <c r="B1462" t="s">
        <v>7572</v>
      </c>
      <c r="C1462">
        <v>5</v>
      </c>
    </row>
    <row r="1463" spans="1:3" x14ac:dyDescent="0.3">
      <c r="A1463" t="s">
        <v>7577</v>
      </c>
      <c r="B1463" t="s">
        <v>361</v>
      </c>
      <c r="C1463">
        <v>6.5</v>
      </c>
    </row>
    <row r="1464" spans="1:3" x14ac:dyDescent="0.3">
      <c r="A1464" t="s">
        <v>7582</v>
      </c>
      <c r="B1464" t="s">
        <v>1771</v>
      </c>
      <c r="C1464">
        <v>5.0999999999999996</v>
      </c>
    </row>
    <row r="1465" spans="1:3" x14ac:dyDescent="0.3">
      <c r="A1465" t="s">
        <v>7587</v>
      </c>
      <c r="B1465" t="s">
        <v>1245</v>
      </c>
      <c r="C1465">
        <v>6.5</v>
      </c>
    </row>
    <row r="1466" spans="1:3" x14ac:dyDescent="0.3">
      <c r="A1466" t="s">
        <v>7591</v>
      </c>
      <c r="B1466" t="s">
        <v>1627</v>
      </c>
      <c r="C1466">
        <v>6.2</v>
      </c>
    </row>
    <row r="1467" spans="1:3" x14ac:dyDescent="0.3">
      <c r="A1467" t="s">
        <v>7595</v>
      </c>
      <c r="B1467" t="s">
        <v>3908</v>
      </c>
      <c r="C1467">
        <v>6.3</v>
      </c>
    </row>
    <row r="1468" spans="1:3" x14ac:dyDescent="0.3">
      <c r="A1468" t="s">
        <v>7600</v>
      </c>
      <c r="B1468" t="s">
        <v>3072</v>
      </c>
      <c r="C1468">
        <v>3.8</v>
      </c>
    </row>
    <row r="1469" spans="1:3" x14ac:dyDescent="0.3">
      <c r="A1469" t="s">
        <v>7606</v>
      </c>
      <c r="B1469" t="s">
        <v>4186</v>
      </c>
      <c r="C1469">
        <v>5.2</v>
      </c>
    </row>
    <row r="1470" spans="1:3" x14ac:dyDescent="0.3">
      <c r="A1470" t="s">
        <v>7611</v>
      </c>
      <c r="B1470" t="s">
        <v>72</v>
      </c>
      <c r="C1470">
        <v>6</v>
      </c>
    </row>
    <row r="1471" spans="1:3" x14ac:dyDescent="0.3">
      <c r="A1471" t="s">
        <v>7616</v>
      </c>
      <c r="B1471" t="s">
        <v>7615</v>
      </c>
      <c r="C1471">
        <v>6.2</v>
      </c>
    </row>
    <row r="1472" spans="1:3" x14ac:dyDescent="0.3">
      <c r="A1472" t="s">
        <v>7621</v>
      </c>
      <c r="B1472" t="s">
        <v>1929</v>
      </c>
      <c r="C1472">
        <v>5.7</v>
      </c>
    </row>
    <row r="1473" spans="1:3" x14ac:dyDescent="0.3">
      <c r="A1473" t="s">
        <v>7625</v>
      </c>
      <c r="B1473" t="s">
        <v>6416</v>
      </c>
      <c r="C1473">
        <v>6.7</v>
      </c>
    </row>
    <row r="1474" spans="1:3" x14ac:dyDescent="0.3">
      <c r="A1474" t="s">
        <v>7629</v>
      </c>
      <c r="B1474" t="s">
        <v>19</v>
      </c>
      <c r="C1474">
        <v>6.8</v>
      </c>
    </row>
    <row r="1475" spans="1:3" x14ac:dyDescent="0.3">
      <c r="A1475" t="s">
        <v>7634</v>
      </c>
      <c r="B1475" t="s">
        <v>7633</v>
      </c>
      <c r="C1475">
        <v>6</v>
      </c>
    </row>
    <row r="1476" spans="1:3" x14ac:dyDescent="0.3">
      <c r="A1476" t="s">
        <v>7639</v>
      </c>
      <c r="B1476" t="s">
        <v>6112</v>
      </c>
      <c r="C1476">
        <v>7.3</v>
      </c>
    </row>
    <row r="1477" spans="1:3" x14ac:dyDescent="0.3">
      <c r="A1477" t="s">
        <v>7643</v>
      </c>
      <c r="B1477" t="s">
        <v>1223</v>
      </c>
      <c r="C1477">
        <v>5.5</v>
      </c>
    </row>
    <row r="1478" spans="1:3" x14ac:dyDescent="0.3">
      <c r="A1478" t="s">
        <v>7647</v>
      </c>
      <c r="B1478" t="s">
        <v>5327</v>
      </c>
      <c r="C1478">
        <v>6.7</v>
      </c>
    </row>
    <row r="1479" spans="1:3" x14ac:dyDescent="0.3">
      <c r="A1479" t="s">
        <v>7653</v>
      </c>
      <c r="B1479" t="s">
        <v>1752</v>
      </c>
      <c r="C1479">
        <v>4.8</v>
      </c>
    </row>
    <row r="1480" spans="1:3" x14ac:dyDescent="0.3">
      <c r="A1480" t="s">
        <v>7658</v>
      </c>
      <c r="B1480" t="s">
        <v>491</v>
      </c>
      <c r="C1480">
        <v>5.7</v>
      </c>
    </row>
    <row r="1481" spans="1:3" x14ac:dyDescent="0.3">
      <c r="A1481" t="s">
        <v>7662</v>
      </c>
      <c r="B1481" t="s">
        <v>1180</v>
      </c>
      <c r="C1481">
        <v>5.0999999999999996</v>
      </c>
    </row>
    <row r="1482" spans="1:3" x14ac:dyDescent="0.3">
      <c r="A1482" t="s">
        <v>7667</v>
      </c>
      <c r="B1482" t="s">
        <v>491</v>
      </c>
      <c r="C1482">
        <v>6</v>
      </c>
    </row>
    <row r="1483" spans="1:3" x14ac:dyDescent="0.3">
      <c r="A1483" t="s">
        <v>7671</v>
      </c>
      <c r="B1483" t="s">
        <v>7670</v>
      </c>
      <c r="C1483">
        <v>4.2</v>
      </c>
    </row>
    <row r="1484" spans="1:3" x14ac:dyDescent="0.3">
      <c r="A1484" t="s">
        <v>7676</v>
      </c>
      <c r="B1484" t="s">
        <v>7675</v>
      </c>
      <c r="C1484">
        <v>7.4</v>
      </c>
    </row>
    <row r="1485" spans="1:3" x14ac:dyDescent="0.3">
      <c r="A1485" t="s">
        <v>7683</v>
      </c>
      <c r="B1485" t="s">
        <v>72</v>
      </c>
      <c r="C1485">
        <v>4.5999999999999996</v>
      </c>
    </row>
    <row r="1486" spans="1:3" x14ac:dyDescent="0.3">
      <c r="A1486" t="s">
        <v>7687</v>
      </c>
      <c r="B1486" t="s">
        <v>1437</v>
      </c>
      <c r="C1486">
        <v>6.9</v>
      </c>
    </row>
    <row r="1487" spans="1:3" x14ac:dyDescent="0.3">
      <c r="A1487" t="s">
        <v>24083</v>
      </c>
      <c r="B1487" t="s">
        <v>2161</v>
      </c>
      <c r="C1487">
        <v>8.6</v>
      </c>
    </row>
    <row r="1488" spans="1:3" x14ac:dyDescent="0.3">
      <c r="A1488" t="s">
        <v>7693</v>
      </c>
      <c r="B1488" t="s">
        <v>19</v>
      </c>
      <c r="C1488">
        <v>6.9</v>
      </c>
    </row>
    <row r="1489" spans="1:3" x14ac:dyDescent="0.3">
      <c r="A1489" t="s">
        <v>7696</v>
      </c>
      <c r="B1489" t="s">
        <v>1954</v>
      </c>
      <c r="C1489">
        <v>8</v>
      </c>
    </row>
    <row r="1490" spans="1:3" x14ac:dyDescent="0.3">
      <c r="A1490" t="s">
        <v>7700</v>
      </c>
      <c r="B1490" t="s">
        <v>1412</v>
      </c>
      <c r="C1490">
        <v>6.4</v>
      </c>
    </row>
    <row r="1491" spans="1:3" x14ac:dyDescent="0.3">
      <c r="A1491" t="s">
        <v>7704</v>
      </c>
      <c r="B1491" t="s">
        <v>2161</v>
      </c>
      <c r="C1491">
        <v>6.3</v>
      </c>
    </row>
    <row r="1492" spans="1:3" x14ac:dyDescent="0.3">
      <c r="A1492" t="s">
        <v>7709</v>
      </c>
      <c r="B1492" t="s">
        <v>3255</v>
      </c>
      <c r="C1492">
        <v>8.4</v>
      </c>
    </row>
    <row r="1493" spans="1:3" x14ac:dyDescent="0.3">
      <c r="A1493" t="s">
        <v>7714</v>
      </c>
      <c r="B1493" t="s">
        <v>1245</v>
      </c>
      <c r="C1493">
        <v>7.1</v>
      </c>
    </row>
    <row r="1494" spans="1:3" x14ac:dyDescent="0.3">
      <c r="A1494" t="s">
        <v>7721</v>
      </c>
      <c r="B1494" t="s">
        <v>7719</v>
      </c>
      <c r="C1494">
        <v>6.8</v>
      </c>
    </row>
    <row r="1495" spans="1:3" x14ac:dyDescent="0.3">
      <c r="A1495" t="s">
        <v>7727</v>
      </c>
      <c r="B1495" t="s">
        <v>19</v>
      </c>
      <c r="C1495">
        <v>7.5</v>
      </c>
    </row>
    <row r="1496" spans="1:3" x14ac:dyDescent="0.3">
      <c r="A1496" t="s">
        <v>7733</v>
      </c>
      <c r="B1496" t="s">
        <v>7732</v>
      </c>
      <c r="C1496">
        <v>5.7</v>
      </c>
    </row>
    <row r="1497" spans="1:3" x14ac:dyDescent="0.3">
      <c r="A1497" t="s">
        <v>7737</v>
      </c>
      <c r="B1497" t="s">
        <v>1954</v>
      </c>
      <c r="C1497">
        <v>7.2</v>
      </c>
    </row>
    <row r="1498" spans="1:3" x14ac:dyDescent="0.3">
      <c r="A1498" t="s">
        <v>7742</v>
      </c>
      <c r="B1498" t="s">
        <v>1665</v>
      </c>
      <c r="C1498">
        <v>6.8</v>
      </c>
    </row>
    <row r="1499" spans="1:3" x14ac:dyDescent="0.3">
      <c r="A1499" t="s">
        <v>7748</v>
      </c>
      <c r="B1499" t="s">
        <v>10</v>
      </c>
      <c r="C1499">
        <v>5.4</v>
      </c>
    </row>
    <row r="1500" spans="1:3" x14ac:dyDescent="0.3">
      <c r="A1500" t="s">
        <v>7752</v>
      </c>
      <c r="B1500" t="s">
        <v>241</v>
      </c>
      <c r="C1500">
        <v>7.2</v>
      </c>
    </row>
    <row r="1501" spans="1:3" x14ac:dyDescent="0.3">
      <c r="A1501" t="s">
        <v>7756</v>
      </c>
      <c r="B1501" t="s">
        <v>1868</v>
      </c>
      <c r="C1501">
        <v>7.3</v>
      </c>
    </row>
    <row r="1502" spans="1:3" x14ac:dyDescent="0.3">
      <c r="A1502" t="s">
        <v>7762</v>
      </c>
      <c r="B1502" t="s">
        <v>7761</v>
      </c>
      <c r="C1502">
        <v>5.2</v>
      </c>
    </row>
    <row r="1503" spans="1:3" x14ac:dyDescent="0.3">
      <c r="A1503" t="s">
        <v>7766</v>
      </c>
      <c r="B1503" t="s">
        <v>491</v>
      </c>
      <c r="C1503">
        <v>5.5</v>
      </c>
    </row>
    <row r="1504" spans="1:3" x14ac:dyDescent="0.3">
      <c r="A1504" t="s">
        <v>7773</v>
      </c>
      <c r="B1504" t="s">
        <v>655</v>
      </c>
      <c r="C1504">
        <v>7.7</v>
      </c>
    </row>
    <row r="1505" spans="1:3" x14ac:dyDescent="0.3">
      <c r="A1505" t="s">
        <v>7780</v>
      </c>
      <c r="B1505" t="s">
        <v>241</v>
      </c>
      <c r="C1505">
        <v>7.1</v>
      </c>
    </row>
    <row r="1506" spans="1:3" x14ac:dyDescent="0.3">
      <c r="A1506" t="s">
        <v>7785</v>
      </c>
      <c r="B1506" t="s">
        <v>2700</v>
      </c>
      <c r="C1506">
        <v>5.3</v>
      </c>
    </row>
    <row r="1507" spans="1:3" x14ac:dyDescent="0.3">
      <c r="A1507" t="s">
        <v>7790</v>
      </c>
      <c r="B1507" t="s">
        <v>2327</v>
      </c>
      <c r="C1507">
        <v>5.6</v>
      </c>
    </row>
    <row r="1508" spans="1:3" x14ac:dyDescent="0.3">
      <c r="A1508" t="s">
        <v>7794</v>
      </c>
      <c r="B1508" t="s">
        <v>3908</v>
      </c>
      <c r="C1508">
        <v>5.7</v>
      </c>
    </row>
    <row r="1509" spans="1:3" x14ac:dyDescent="0.3">
      <c r="A1509" t="s">
        <v>7799</v>
      </c>
      <c r="B1509" t="s">
        <v>5940</v>
      </c>
      <c r="C1509">
        <v>7.1</v>
      </c>
    </row>
    <row r="1510" spans="1:3" x14ac:dyDescent="0.3">
      <c r="A1510" t="s">
        <v>7803</v>
      </c>
      <c r="B1510" t="s">
        <v>6112</v>
      </c>
      <c r="C1510">
        <v>7.5</v>
      </c>
    </row>
    <row r="1511" spans="1:3" x14ac:dyDescent="0.3">
      <c r="A1511" t="s">
        <v>7806</v>
      </c>
      <c r="B1511" t="s">
        <v>4085</v>
      </c>
      <c r="C1511">
        <v>7.6</v>
      </c>
    </row>
    <row r="1512" spans="1:3" x14ac:dyDescent="0.3">
      <c r="A1512" t="s">
        <v>7809</v>
      </c>
      <c r="B1512" t="s">
        <v>3566</v>
      </c>
      <c r="C1512">
        <v>5.5</v>
      </c>
    </row>
    <row r="1513" spans="1:3" x14ac:dyDescent="0.3">
      <c r="A1513" t="s">
        <v>7812</v>
      </c>
      <c r="B1513" t="s">
        <v>1771</v>
      </c>
      <c r="C1513">
        <v>5.0999999999999996</v>
      </c>
    </row>
    <row r="1514" spans="1:3" x14ac:dyDescent="0.3">
      <c r="A1514" t="s">
        <v>7818</v>
      </c>
      <c r="B1514" t="s">
        <v>298</v>
      </c>
      <c r="C1514">
        <v>6.3</v>
      </c>
    </row>
    <row r="1515" spans="1:3" x14ac:dyDescent="0.3">
      <c r="A1515" t="s">
        <v>7823</v>
      </c>
      <c r="B1515" t="s">
        <v>368</v>
      </c>
      <c r="C1515">
        <v>4.9000000000000004</v>
      </c>
    </row>
    <row r="1516" spans="1:3" x14ac:dyDescent="0.3">
      <c r="A1516" t="s">
        <v>7831</v>
      </c>
      <c r="B1516" t="s">
        <v>7829</v>
      </c>
      <c r="C1516">
        <v>6.5</v>
      </c>
    </row>
    <row r="1517" spans="1:3" x14ac:dyDescent="0.3">
      <c r="A1517" t="s">
        <v>7835</v>
      </c>
      <c r="B1517" t="s">
        <v>7834</v>
      </c>
      <c r="C1517">
        <v>5.6</v>
      </c>
    </row>
    <row r="1518" spans="1:3" x14ac:dyDescent="0.3">
      <c r="A1518" t="s">
        <v>7840</v>
      </c>
      <c r="B1518" t="s">
        <v>4838</v>
      </c>
      <c r="C1518">
        <v>5.3</v>
      </c>
    </row>
    <row r="1519" spans="1:3" x14ac:dyDescent="0.3">
      <c r="A1519" t="s">
        <v>7846</v>
      </c>
      <c r="B1519" t="s">
        <v>491</v>
      </c>
      <c r="C1519">
        <v>6.5</v>
      </c>
    </row>
    <row r="1520" spans="1:3" x14ac:dyDescent="0.3">
      <c r="A1520" t="s">
        <v>7851</v>
      </c>
      <c r="B1520" t="s">
        <v>4920</v>
      </c>
      <c r="C1520">
        <v>6.8</v>
      </c>
    </row>
    <row r="1521" spans="1:3" x14ac:dyDescent="0.3">
      <c r="A1521" t="s">
        <v>7855</v>
      </c>
      <c r="B1521" t="s">
        <v>361</v>
      </c>
      <c r="C1521">
        <v>6.5</v>
      </c>
    </row>
    <row r="1522" spans="1:3" x14ac:dyDescent="0.3">
      <c r="A1522" t="s">
        <v>7859</v>
      </c>
      <c r="B1522" t="s">
        <v>1437</v>
      </c>
      <c r="C1522">
        <v>6</v>
      </c>
    </row>
    <row r="1523" spans="1:3" x14ac:dyDescent="0.3">
      <c r="A1523" t="s">
        <v>7863</v>
      </c>
      <c r="B1523" t="s">
        <v>61</v>
      </c>
      <c r="C1523">
        <v>8.4</v>
      </c>
    </row>
    <row r="1524" spans="1:3" x14ac:dyDescent="0.3">
      <c r="A1524" t="s">
        <v>7869</v>
      </c>
      <c r="B1524" t="s">
        <v>2829</v>
      </c>
      <c r="C1524">
        <v>6</v>
      </c>
    </row>
    <row r="1525" spans="1:3" x14ac:dyDescent="0.3">
      <c r="A1525" t="s">
        <v>7873</v>
      </c>
      <c r="B1525" t="s">
        <v>241</v>
      </c>
      <c r="C1525">
        <v>7.6</v>
      </c>
    </row>
    <row r="1526" spans="1:3" x14ac:dyDescent="0.3">
      <c r="A1526" t="s">
        <v>7878</v>
      </c>
      <c r="B1526" t="s">
        <v>10</v>
      </c>
      <c r="C1526">
        <v>5.6</v>
      </c>
    </row>
    <row r="1527" spans="1:3" x14ac:dyDescent="0.3">
      <c r="A1527" t="s">
        <v>7881</v>
      </c>
      <c r="B1527" t="s">
        <v>2632</v>
      </c>
      <c r="C1527">
        <v>6.9</v>
      </c>
    </row>
    <row r="1528" spans="1:3" x14ac:dyDescent="0.3">
      <c r="A1528" t="s">
        <v>7885</v>
      </c>
      <c r="B1528" t="s">
        <v>6915</v>
      </c>
      <c r="C1528">
        <v>6.4</v>
      </c>
    </row>
    <row r="1529" spans="1:3" x14ac:dyDescent="0.3">
      <c r="A1529" t="s">
        <v>7890</v>
      </c>
      <c r="B1529" t="s">
        <v>7889</v>
      </c>
      <c r="C1529">
        <v>5.0999999999999996</v>
      </c>
    </row>
    <row r="1530" spans="1:3" x14ac:dyDescent="0.3">
      <c r="A1530" t="s">
        <v>7894</v>
      </c>
      <c r="B1530" t="s">
        <v>7893</v>
      </c>
      <c r="C1530">
        <v>7</v>
      </c>
    </row>
    <row r="1531" spans="1:3" x14ac:dyDescent="0.3">
      <c r="A1531" t="s">
        <v>7899</v>
      </c>
      <c r="B1531" t="s">
        <v>7898</v>
      </c>
      <c r="C1531">
        <v>5.7</v>
      </c>
    </row>
    <row r="1532" spans="1:3" x14ac:dyDescent="0.3">
      <c r="A1532" t="s">
        <v>7904</v>
      </c>
      <c r="B1532" t="s">
        <v>1700</v>
      </c>
      <c r="C1532">
        <v>6.8</v>
      </c>
    </row>
    <row r="1533" spans="1:3" x14ac:dyDescent="0.3">
      <c r="A1533" t="s">
        <v>7908</v>
      </c>
      <c r="B1533" t="s">
        <v>2802</v>
      </c>
      <c r="C1533">
        <v>6.7</v>
      </c>
    </row>
    <row r="1534" spans="1:3" x14ac:dyDescent="0.3">
      <c r="A1534" t="s">
        <v>7912</v>
      </c>
      <c r="B1534" t="s">
        <v>23</v>
      </c>
      <c r="C1534">
        <v>6.2</v>
      </c>
    </row>
    <row r="1535" spans="1:3" x14ac:dyDescent="0.3">
      <c r="A1535" t="s">
        <v>7915</v>
      </c>
      <c r="B1535" t="s">
        <v>1566</v>
      </c>
      <c r="C1535">
        <v>7.2</v>
      </c>
    </row>
    <row r="1536" spans="1:3" x14ac:dyDescent="0.3">
      <c r="A1536" t="s">
        <v>7919</v>
      </c>
      <c r="B1536" t="s">
        <v>361</v>
      </c>
      <c r="C1536">
        <v>6.2</v>
      </c>
    </row>
    <row r="1537" spans="1:3" x14ac:dyDescent="0.3">
      <c r="A1537" t="s">
        <v>7923</v>
      </c>
      <c r="B1537" t="s">
        <v>10</v>
      </c>
      <c r="C1537">
        <v>5.6</v>
      </c>
    </row>
    <row r="1538" spans="1:3" x14ac:dyDescent="0.3">
      <c r="A1538" t="s">
        <v>7926</v>
      </c>
      <c r="B1538" t="s">
        <v>1771</v>
      </c>
      <c r="C1538">
        <v>4.4000000000000004</v>
      </c>
    </row>
    <row r="1539" spans="1:3" x14ac:dyDescent="0.3">
      <c r="A1539" t="s">
        <v>7931</v>
      </c>
      <c r="B1539" t="s">
        <v>5037</v>
      </c>
      <c r="C1539">
        <v>7.5</v>
      </c>
    </row>
    <row r="1540" spans="1:3" x14ac:dyDescent="0.3">
      <c r="A1540" t="s">
        <v>7937</v>
      </c>
      <c r="B1540" t="s">
        <v>7675</v>
      </c>
      <c r="C1540">
        <v>7.1</v>
      </c>
    </row>
    <row r="1541" spans="1:3" x14ac:dyDescent="0.3">
      <c r="A1541" t="s">
        <v>7941</v>
      </c>
      <c r="B1541" t="s">
        <v>878</v>
      </c>
      <c r="C1541">
        <v>6.4</v>
      </c>
    </row>
    <row r="1542" spans="1:3" x14ac:dyDescent="0.3">
      <c r="A1542" t="s">
        <v>7946</v>
      </c>
      <c r="B1542" t="s">
        <v>7945</v>
      </c>
      <c r="C1542">
        <v>7.1</v>
      </c>
    </row>
    <row r="1543" spans="1:3" x14ac:dyDescent="0.3">
      <c r="A1543" t="s">
        <v>7952</v>
      </c>
      <c r="B1543" t="s">
        <v>7951</v>
      </c>
      <c r="C1543">
        <v>5.9</v>
      </c>
    </row>
    <row r="1544" spans="1:3" x14ac:dyDescent="0.3">
      <c r="A1544" t="s">
        <v>7957</v>
      </c>
      <c r="B1544" t="s">
        <v>7955</v>
      </c>
      <c r="C1544">
        <v>6.9</v>
      </c>
    </row>
    <row r="1545" spans="1:3" x14ac:dyDescent="0.3">
      <c r="A1545" t="s">
        <v>7962</v>
      </c>
      <c r="B1545" t="s">
        <v>2144</v>
      </c>
      <c r="C1545">
        <v>7.5</v>
      </c>
    </row>
    <row r="1546" spans="1:3" x14ac:dyDescent="0.3">
      <c r="A1546" t="s">
        <v>7965</v>
      </c>
      <c r="B1546" t="s">
        <v>361</v>
      </c>
      <c r="C1546">
        <v>6.3</v>
      </c>
    </row>
    <row r="1547" spans="1:3" x14ac:dyDescent="0.3">
      <c r="A1547" t="s">
        <v>7970</v>
      </c>
      <c r="B1547" t="s">
        <v>7969</v>
      </c>
      <c r="C1547">
        <v>6.4</v>
      </c>
    </row>
    <row r="1548" spans="1:3" x14ac:dyDescent="0.3">
      <c r="A1548" t="s">
        <v>7975</v>
      </c>
      <c r="B1548" t="s">
        <v>1700</v>
      </c>
      <c r="C1548">
        <v>5.9</v>
      </c>
    </row>
    <row r="1549" spans="1:3" x14ac:dyDescent="0.3">
      <c r="A1549" t="s">
        <v>7981</v>
      </c>
      <c r="B1549" t="s">
        <v>4085</v>
      </c>
      <c r="C1549">
        <v>6.8</v>
      </c>
    </row>
    <row r="1550" spans="1:3" x14ac:dyDescent="0.3">
      <c r="A1550" t="s">
        <v>7986</v>
      </c>
      <c r="B1550" t="s">
        <v>1423</v>
      </c>
      <c r="C1550">
        <v>6.3</v>
      </c>
    </row>
    <row r="1551" spans="1:3" x14ac:dyDescent="0.3">
      <c r="A1551" t="s">
        <v>7991</v>
      </c>
      <c r="B1551" t="s">
        <v>7990</v>
      </c>
      <c r="C1551">
        <v>3.6</v>
      </c>
    </row>
    <row r="1552" spans="1:3" x14ac:dyDescent="0.3">
      <c r="A1552" t="s">
        <v>7994</v>
      </c>
      <c r="B1552" t="s">
        <v>542</v>
      </c>
      <c r="C1552">
        <v>5.3</v>
      </c>
    </row>
    <row r="1553" spans="1:3" x14ac:dyDescent="0.3">
      <c r="A1553" t="s">
        <v>7999</v>
      </c>
      <c r="B1553" t="s">
        <v>10</v>
      </c>
      <c r="C1553">
        <v>5.9</v>
      </c>
    </row>
    <row r="1554" spans="1:3" x14ac:dyDescent="0.3">
      <c r="A1554" t="s">
        <v>8004</v>
      </c>
      <c r="B1554" t="s">
        <v>8002</v>
      </c>
      <c r="C1554">
        <v>6.9</v>
      </c>
    </row>
    <row r="1555" spans="1:3" x14ac:dyDescent="0.3">
      <c r="A1555" t="s">
        <v>8008</v>
      </c>
      <c r="B1555" t="s">
        <v>19</v>
      </c>
      <c r="C1555">
        <v>6.9</v>
      </c>
    </row>
    <row r="1556" spans="1:3" x14ac:dyDescent="0.3">
      <c r="A1556" t="s">
        <v>8011</v>
      </c>
      <c r="B1556" t="s">
        <v>1943</v>
      </c>
      <c r="C1556">
        <v>6.1</v>
      </c>
    </row>
    <row r="1557" spans="1:3" x14ac:dyDescent="0.3">
      <c r="A1557" t="s">
        <v>8017</v>
      </c>
      <c r="B1557" t="s">
        <v>8016</v>
      </c>
      <c r="C1557">
        <v>5.7</v>
      </c>
    </row>
    <row r="1558" spans="1:3" x14ac:dyDescent="0.3">
      <c r="A1558" t="s">
        <v>8021</v>
      </c>
      <c r="B1558" t="s">
        <v>3409</v>
      </c>
      <c r="C1558">
        <v>8.5</v>
      </c>
    </row>
    <row r="1559" spans="1:3" x14ac:dyDescent="0.3">
      <c r="A1559" t="s">
        <v>8025</v>
      </c>
      <c r="B1559" t="s">
        <v>1700</v>
      </c>
      <c r="C1559">
        <v>6.3</v>
      </c>
    </row>
    <row r="1560" spans="1:3" x14ac:dyDescent="0.3">
      <c r="A1560" t="s">
        <v>8028</v>
      </c>
      <c r="B1560" t="s">
        <v>6197</v>
      </c>
      <c r="C1560">
        <v>7.3</v>
      </c>
    </row>
    <row r="1561" spans="1:3" x14ac:dyDescent="0.3">
      <c r="A1561" t="s">
        <v>8034</v>
      </c>
      <c r="B1561" t="s">
        <v>8033</v>
      </c>
      <c r="C1561">
        <v>6.3</v>
      </c>
    </row>
    <row r="1562" spans="1:3" x14ac:dyDescent="0.3">
      <c r="A1562" t="s">
        <v>8038</v>
      </c>
      <c r="B1562" t="s">
        <v>6324</v>
      </c>
      <c r="C1562">
        <v>7.2</v>
      </c>
    </row>
    <row r="1563" spans="1:3" x14ac:dyDescent="0.3">
      <c r="A1563" t="s">
        <v>8041</v>
      </c>
      <c r="B1563" t="s">
        <v>4085</v>
      </c>
      <c r="C1563">
        <v>7.3</v>
      </c>
    </row>
    <row r="1564" spans="1:3" x14ac:dyDescent="0.3">
      <c r="A1564" t="s">
        <v>8045</v>
      </c>
      <c r="B1564" t="s">
        <v>254</v>
      </c>
      <c r="C1564">
        <v>6.3</v>
      </c>
    </row>
    <row r="1565" spans="1:3" x14ac:dyDescent="0.3">
      <c r="A1565" t="s">
        <v>8049</v>
      </c>
      <c r="B1565" t="s">
        <v>8048</v>
      </c>
      <c r="C1565">
        <v>8.1</v>
      </c>
    </row>
    <row r="1566" spans="1:3" x14ac:dyDescent="0.3">
      <c r="A1566" t="s">
        <v>8053</v>
      </c>
      <c r="B1566" t="s">
        <v>8052</v>
      </c>
      <c r="C1566">
        <v>6.9</v>
      </c>
    </row>
    <row r="1567" spans="1:3" x14ac:dyDescent="0.3">
      <c r="A1567" t="s">
        <v>8059</v>
      </c>
      <c r="B1567" t="s">
        <v>8058</v>
      </c>
      <c r="C1567">
        <v>6.3</v>
      </c>
    </row>
    <row r="1568" spans="1:3" x14ac:dyDescent="0.3">
      <c r="A1568" t="s">
        <v>8064</v>
      </c>
      <c r="B1568" t="s">
        <v>8063</v>
      </c>
      <c r="C1568">
        <v>7.3</v>
      </c>
    </row>
    <row r="1569" spans="1:3" x14ac:dyDescent="0.3">
      <c r="A1569" t="s">
        <v>8068</v>
      </c>
      <c r="B1569" t="s">
        <v>4228</v>
      </c>
      <c r="C1569">
        <v>6.1</v>
      </c>
    </row>
    <row r="1570" spans="1:3" x14ac:dyDescent="0.3">
      <c r="A1570" t="s">
        <v>8071</v>
      </c>
      <c r="B1570" t="s">
        <v>5967</v>
      </c>
      <c r="C1570">
        <v>6.9</v>
      </c>
    </row>
    <row r="1571" spans="1:3" x14ac:dyDescent="0.3">
      <c r="A1571" t="s">
        <v>8076</v>
      </c>
      <c r="B1571" t="s">
        <v>8075</v>
      </c>
      <c r="C1571">
        <v>7.2</v>
      </c>
    </row>
    <row r="1572" spans="1:3" x14ac:dyDescent="0.3">
      <c r="A1572" t="s">
        <v>8080</v>
      </c>
      <c r="B1572" t="s">
        <v>2545</v>
      </c>
      <c r="C1572">
        <v>6.4</v>
      </c>
    </row>
    <row r="1573" spans="1:3" x14ac:dyDescent="0.3">
      <c r="A1573" t="s">
        <v>8085</v>
      </c>
      <c r="B1573" t="s">
        <v>10</v>
      </c>
      <c r="C1573">
        <v>6.4</v>
      </c>
    </row>
    <row r="1574" spans="1:3" x14ac:dyDescent="0.3">
      <c r="A1574" t="s">
        <v>8088</v>
      </c>
      <c r="B1574" t="s">
        <v>298</v>
      </c>
      <c r="C1574">
        <v>8.3000000000000007</v>
      </c>
    </row>
    <row r="1575" spans="1:3" x14ac:dyDescent="0.3">
      <c r="A1575" t="s">
        <v>8091</v>
      </c>
      <c r="B1575" t="s">
        <v>3350</v>
      </c>
      <c r="C1575">
        <v>7.2</v>
      </c>
    </row>
    <row r="1576" spans="1:3" x14ac:dyDescent="0.3">
      <c r="A1576" t="s">
        <v>8096</v>
      </c>
      <c r="B1576" t="s">
        <v>241</v>
      </c>
      <c r="C1576">
        <v>6.8</v>
      </c>
    </row>
    <row r="1577" spans="1:3" x14ac:dyDescent="0.3">
      <c r="A1577" t="s">
        <v>8101</v>
      </c>
      <c r="B1577" t="s">
        <v>19</v>
      </c>
      <c r="C1577">
        <v>6.5</v>
      </c>
    </row>
    <row r="1578" spans="1:3" x14ac:dyDescent="0.3">
      <c r="A1578" t="s">
        <v>8104</v>
      </c>
      <c r="B1578" t="s">
        <v>1655</v>
      </c>
      <c r="C1578">
        <v>7.8</v>
      </c>
    </row>
    <row r="1579" spans="1:3" x14ac:dyDescent="0.3">
      <c r="A1579" t="s">
        <v>8107</v>
      </c>
      <c r="B1579" t="s">
        <v>80</v>
      </c>
      <c r="C1579">
        <v>7.6</v>
      </c>
    </row>
    <row r="1580" spans="1:3" x14ac:dyDescent="0.3">
      <c r="A1580" t="s">
        <v>8110</v>
      </c>
      <c r="B1580" t="s">
        <v>1566</v>
      </c>
      <c r="C1580">
        <v>7.2</v>
      </c>
    </row>
    <row r="1581" spans="1:3" x14ac:dyDescent="0.3">
      <c r="A1581" t="s">
        <v>8113</v>
      </c>
      <c r="B1581" t="s">
        <v>3923</v>
      </c>
      <c r="C1581">
        <v>6.7</v>
      </c>
    </row>
    <row r="1582" spans="1:3" x14ac:dyDescent="0.3">
      <c r="A1582" t="s">
        <v>8116</v>
      </c>
      <c r="B1582" t="s">
        <v>2802</v>
      </c>
      <c r="C1582">
        <v>6.8</v>
      </c>
    </row>
    <row r="1583" spans="1:3" x14ac:dyDescent="0.3">
      <c r="A1583" t="s">
        <v>8120</v>
      </c>
      <c r="B1583" t="s">
        <v>4228</v>
      </c>
      <c r="C1583">
        <v>6.3</v>
      </c>
    </row>
    <row r="1584" spans="1:3" x14ac:dyDescent="0.3">
      <c r="A1584" t="s">
        <v>8123</v>
      </c>
      <c r="B1584" t="s">
        <v>2734</v>
      </c>
      <c r="C1584">
        <v>6.2</v>
      </c>
    </row>
    <row r="1585" spans="1:3" x14ac:dyDescent="0.3">
      <c r="A1585" t="s">
        <v>8127</v>
      </c>
      <c r="B1585" t="s">
        <v>10</v>
      </c>
      <c r="C1585">
        <v>6.2</v>
      </c>
    </row>
    <row r="1586" spans="1:3" x14ac:dyDescent="0.3">
      <c r="A1586" t="s">
        <v>8130</v>
      </c>
      <c r="B1586" t="s">
        <v>2161</v>
      </c>
      <c r="C1586">
        <v>8.6</v>
      </c>
    </row>
    <row r="1587" spans="1:3" x14ac:dyDescent="0.3">
      <c r="A1587" t="s">
        <v>8133</v>
      </c>
      <c r="B1587" t="s">
        <v>2829</v>
      </c>
      <c r="C1587">
        <v>8</v>
      </c>
    </row>
    <row r="1588" spans="1:3" x14ac:dyDescent="0.3">
      <c r="A1588" t="s">
        <v>8138</v>
      </c>
      <c r="B1588" t="s">
        <v>298</v>
      </c>
      <c r="C1588">
        <v>7</v>
      </c>
    </row>
    <row r="1589" spans="1:3" x14ac:dyDescent="0.3">
      <c r="A1589" t="s">
        <v>8143</v>
      </c>
      <c r="B1589" t="s">
        <v>2161</v>
      </c>
      <c r="C1589">
        <v>8</v>
      </c>
    </row>
    <row r="1590" spans="1:3" x14ac:dyDescent="0.3">
      <c r="A1590" t="s">
        <v>8147</v>
      </c>
      <c r="B1590" t="s">
        <v>3805</v>
      </c>
      <c r="C1590">
        <v>8.1</v>
      </c>
    </row>
    <row r="1591" spans="1:3" x14ac:dyDescent="0.3">
      <c r="A1591" t="s">
        <v>8151</v>
      </c>
      <c r="B1591" t="s">
        <v>1034</v>
      </c>
      <c r="C1591">
        <v>6.7</v>
      </c>
    </row>
    <row r="1592" spans="1:3" x14ac:dyDescent="0.3">
      <c r="A1592" t="s">
        <v>8154</v>
      </c>
      <c r="B1592" t="s">
        <v>241</v>
      </c>
      <c r="C1592">
        <v>7.9</v>
      </c>
    </row>
    <row r="1593" spans="1:3" x14ac:dyDescent="0.3">
      <c r="A1593" t="s">
        <v>8158</v>
      </c>
      <c r="B1593" t="s">
        <v>1700</v>
      </c>
      <c r="C1593">
        <v>6.1</v>
      </c>
    </row>
    <row r="1594" spans="1:3" x14ac:dyDescent="0.3">
      <c r="A1594" t="s">
        <v>8163</v>
      </c>
      <c r="B1594" t="s">
        <v>8162</v>
      </c>
      <c r="C1594">
        <v>4.2</v>
      </c>
    </row>
    <row r="1595" spans="1:3" x14ac:dyDescent="0.3">
      <c r="A1595" t="s">
        <v>8168</v>
      </c>
      <c r="B1595" t="s">
        <v>2004</v>
      </c>
      <c r="C1595">
        <v>6.1</v>
      </c>
    </row>
    <row r="1596" spans="1:3" x14ac:dyDescent="0.3">
      <c r="A1596" t="s">
        <v>8171</v>
      </c>
      <c r="B1596" t="s">
        <v>241</v>
      </c>
      <c r="C1596">
        <v>6.6</v>
      </c>
    </row>
    <row r="1597" spans="1:3" x14ac:dyDescent="0.3">
      <c r="A1597" t="s">
        <v>8175</v>
      </c>
      <c r="B1597" t="s">
        <v>7719</v>
      </c>
      <c r="C1597">
        <v>7.5</v>
      </c>
    </row>
    <row r="1598" spans="1:3" x14ac:dyDescent="0.3">
      <c r="A1598" t="s">
        <v>8179</v>
      </c>
      <c r="B1598" t="s">
        <v>241</v>
      </c>
      <c r="C1598">
        <v>7.4</v>
      </c>
    </row>
    <row r="1599" spans="1:3" x14ac:dyDescent="0.3">
      <c r="A1599" t="s">
        <v>8185</v>
      </c>
      <c r="B1599" t="s">
        <v>2545</v>
      </c>
      <c r="C1599">
        <v>7.2</v>
      </c>
    </row>
    <row r="1600" spans="1:3" x14ac:dyDescent="0.3">
      <c r="A1600" t="s">
        <v>8193</v>
      </c>
      <c r="B1600" t="s">
        <v>8191</v>
      </c>
      <c r="C1600">
        <v>6.9</v>
      </c>
    </row>
    <row r="1601" spans="1:3" x14ac:dyDescent="0.3">
      <c r="A1601" t="s">
        <v>8198</v>
      </c>
      <c r="B1601" t="s">
        <v>5529</v>
      </c>
      <c r="C1601">
        <v>7.4</v>
      </c>
    </row>
    <row r="1602" spans="1:3" x14ac:dyDescent="0.3">
      <c r="A1602" t="s">
        <v>8202</v>
      </c>
      <c r="B1602" t="s">
        <v>2802</v>
      </c>
      <c r="C1602">
        <v>5.4</v>
      </c>
    </row>
    <row r="1603" spans="1:3" x14ac:dyDescent="0.3">
      <c r="A1603" t="s">
        <v>8207</v>
      </c>
      <c r="B1603" t="s">
        <v>3942</v>
      </c>
      <c r="C1603">
        <v>6.8</v>
      </c>
    </row>
    <row r="1604" spans="1:3" x14ac:dyDescent="0.3">
      <c r="A1604" t="s">
        <v>8210</v>
      </c>
      <c r="B1604" t="s">
        <v>1437</v>
      </c>
      <c r="C1604">
        <v>6.3</v>
      </c>
    </row>
    <row r="1605" spans="1:3" x14ac:dyDescent="0.3">
      <c r="A1605" t="s">
        <v>8214</v>
      </c>
      <c r="B1605" t="s">
        <v>1437</v>
      </c>
      <c r="C1605">
        <v>7.2</v>
      </c>
    </row>
    <row r="1606" spans="1:3" x14ac:dyDescent="0.3">
      <c r="A1606" t="s">
        <v>24084</v>
      </c>
      <c r="B1606" t="s">
        <v>3805</v>
      </c>
      <c r="C1606">
        <v>8.6999999999999993</v>
      </c>
    </row>
    <row r="1607" spans="1:3" x14ac:dyDescent="0.3">
      <c r="A1607" t="s">
        <v>8222</v>
      </c>
      <c r="B1607" t="s">
        <v>1145</v>
      </c>
      <c r="C1607">
        <v>6.9</v>
      </c>
    </row>
    <row r="1608" spans="1:3" x14ac:dyDescent="0.3">
      <c r="A1608" t="s">
        <v>8227</v>
      </c>
      <c r="B1608" t="s">
        <v>1700</v>
      </c>
      <c r="C1608">
        <v>6</v>
      </c>
    </row>
    <row r="1609" spans="1:3" x14ac:dyDescent="0.3">
      <c r="A1609" t="s">
        <v>8231</v>
      </c>
      <c r="B1609" t="s">
        <v>241</v>
      </c>
      <c r="C1609">
        <v>5.9</v>
      </c>
    </row>
    <row r="1610" spans="1:3" x14ac:dyDescent="0.3">
      <c r="A1610" t="s">
        <v>8234</v>
      </c>
      <c r="B1610" t="s">
        <v>1700</v>
      </c>
      <c r="C1610">
        <v>5.4</v>
      </c>
    </row>
    <row r="1611" spans="1:3" x14ac:dyDescent="0.3">
      <c r="A1611" t="s">
        <v>8239</v>
      </c>
      <c r="B1611" t="s">
        <v>2494</v>
      </c>
      <c r="C1611">
        <v>5.9</v>
      </c>
    </row>
    <row r="1612" spans="1:3" x14ac:dyDescent="0.3">
      <c r="A1612" t="s">
        <v>8243</v>
      </c>
      <c r="B1612" t="s">
        <v>3643</v>
      </c>
      <c r="C1612">
        <v>6.1</v>
      </c>
    </row>
    <row r="1613" spans="1:3" x14ac:dyDescent="0.3">
      <c r="A1613" t="s">
        <v>8248</v>
      </c>
      <c r="B1613" t="s">
        <v>3643</v>
      </c>
      <c r="C1613">
        <v>7.7</v>
      </c>
    </row>
    <row r="1614" spans="1:3" x14ac:dyDescent="0.3">
      <c r="A1614" t="s">
        <v>8253</v>
      </c>
      <c r="B1614" t="s">
        <v>498</v>
      </c>
      <c r="C1614">
        <v>5.8</v>
      </c>
    </row>
    <row r="1615" spans="1:3" x14ac:dyDescent="0.3">
      <c r="A1615" t="s">
        <v>8257</v>
      </c>
      <c r="B1615" t="s">
        <v>1745</v>
      </c>
      <c r="C1615">
        <v>7.6</v>
      </c>
    </row>
    <row r="1616" spans="1:3" x14ac:dyDescent="0.3">
      <c r="A1616" t="s">
        <v>8261</v>
      </c>
      <c r="B1616" t="s">
        <v>241</v>
      </c>
      <c r="C1616">
        <v>6.1</v>
      </c>
    </row>
    <row r="1617" spans="1:3" x14ac:dyDescent="0.3">
      <c r="A1617" t="s">
        <v>8266</v>
      </c>
      <c r="B1617" t="s">
        <v>254</v>
      </c>
      <c r="C1617">
        <v>5.4</v>
      </c>
    </row>
    <row r="1618" spans="1:3" x14ac:dyDescent="0.3">
      <c r="A1618" t="s">
        <v>8271</v>
      </c>
      <c r="B1618" t="s">
        <v>8269</v>
      </c>
      <c r="C1618">
        <v>5.0999999999999996</v>
      </c>
    </row>
    <row r="1619" spans="1:3" x14ac:dyDescent="0.3">
      <c r="A1619" t="s">
        <v>8275</v>
      </c>
      <c r="B1619" t="s">
        <v>1034</v>
      </c>
      <c r="C1619">
        <v>6.4</v>
      </c>
    </row>
    <row r="1620" spans="1:3" x14ac:dyDescent="0.3">
      <c r="A1620" t="s">
        <v>8280</v>
      </c>
      <c r="B1620" t="s">
        <v>80</v>
      </c>
      <c r="C1620">
        <v>6.3</v>
      </c>
    </row>
    <row r="1621" spans="1:3" x14ac:dyDescent="0.3">
      <c r="A1621" t="s">
        <v>8288</v>
      </c>
      <c r="B1621" t="s">
        <v>8286</v>
      </c>
      <c r="C1621">
        <v>7.5</v>
      </c>
    </row>
    <row r="1622" spans="1:3" x14ac:dyDescent="0.3">
      <c r="A1622" t="s">
        <v>8292</v>
      </c>
      <c r="B1622" t="s">
        <v>241</v>
      </c>
      <c r="C1622">
        <v>7.1</v>
      </c>
    </row>
    <row r="1623" spans="1:3" x14ac:dyDescent="0.3">
      <c r="A1623" t="s">
        <v>8298</v>
      </c>
      <c r="B1623" t="s">
        <v>8297</v>
      </c>
      <c r="C1623">
        <v>5.2</v>
      </c>
    </row>
    <row r="1624" spans="1:3" x14ac:dyDescent="0.3">
      <c r="A1624" t="s">
        <v>8302</v>
      </c>
      <c r="B1624" t="s">
        <v>4822</v>
      </c>
      <c r="C1624">
        <v>7.8</v>
      </c>
    </row>
    <row r="1625" spans="1:3" x14ac:dyDescent="0.3">
      <c r="A1625" t="s">
        <v>8307</v>
      </c>
      <c r="B1625" t="s">
        <v>1437</v>
      </c>
      <c r="C1625">
        <v>6.5</v>
      </c>
    </row>
    <row r="1626" spans="1:3" x14ac:dyDescent="0.3">
      <c r="A1626" t="s">
        <v>8312</v>
      </c>
      <c r="B1626" t="s">
        <v>361</v>
      </c>
      <c r="C1626">
        <v>6.6</v>
      </c>
    </row>
    <row r="1627" spans="1:3" x14ac:dyDescent="0.3">
      <c r="A1627" t="s">
        <v>8317</v>
      </c>
      <c r="B1627" t="s">
        <v>10</v>
      </c>
      <c r="C1627">
        <v>5.0999999999999996</v>
      </c>
    </row>
    <row r="1628" spans="1:3" x14ac:dyDescent="0.3">
      <c r="A1628" t="s">
        <v>8321</v>
      </c>
      <c r="B1628" t="s">
        <v>8320</v>
      </c>
      <c r="C1628">
        <v>7.4</v>
      </c>
    </row>
    <row r="1629" spans="1:3" x14ac:dyDescent="0.3">
      <c r="A1629" t="s">
        <v>8326</v>
      </c>
      <c r="B1629" t="s">
        <v>1655</v>
      </c>
      <c r="C1629">
        <v>7.2</v>
      </c>
    </row>
    <row r="1630" spans="1:3" x14ac:dyDescent="0.3">
      <c r="A1630" t="s">
        <v>8332</v>
      </c>
      <c r="B1630" t="s">
        <v>1145</v>
      </c>
      <c r="C1630">
        <v>7.6</v>
      </c>
    </row>
    <row r="1631" spans="1:3" x14ac:dyDescent="0.3">
      <c r="A1631" t="s">
        <v>8335</v>
      </c>
      <c r="B1631" t="s">
        <v>3805</v>
      </c>
      <c r="C1631">
        <v>7.5</v>
      </c>
    </row>
    <row r="1632" spans="1:3" x14ac:dyDescent="0.3">
      <c r="A1632" t="s">
        <v>8339</v>
      </c>
      <c r="B1632" t="s">
        <v>5544</v>
      </c>
      <c r="C1632">
        <v>6.6</v>
      </c>
    </row>
    <row r="1633" spans="1:3" x14ac:dyDescent="0.3">
      <c r="A1633" t="s">
        <v>8343</v>
      </c>
      <c r="B1633" t="s">
        <v>714</v>
      </c>
      <c r="C1633">
        <v>7.2</v>
      </c>
    </row>
    <row r="1634" spans="1:3" x14ac:dyDescent="0.3">
      <c r="A1634" t="s">
        <v>8347</v>
      </c>
      <c r="B1634" t="s">
        <v>3942</v>
      </c>
      <c r="C1634">
        <v>7.6</v>
      </c>
    </row>
    <row r="1635" spans="1:3" x14ac:dyDescent="0.3">
      <c r="A1635" t="s">
        <v>8351</v>
      </c>
      <c r="B1635" t="s">
        <v>7829</v>
      </c>
      <c r="C1635">
        <v>6.2</v>
      </c>
    </row>
    <row r="1636" spans="1:3" x14ac:dyDescent="0.3">
      <c r="A1636" t="s">
        <v>8355</v>
      </c>
      <c r="B1636" t="s">
        <v>4920</v>
      </c>
      <c r="C1636">
        <v>5.6</v>
      </c>
    </row>
    <row r="1637" spans="1:3" x14ac:dyDescent="0.3">
      <c r="A1637" t="s">
        <v>8360</v>
      </c>
      <c r="B1637" t="s">
        <v>2508</v>
      </c>
      <c r="C1637">
        <v>7.6</v>
      </c>
    </row>
    <row r="1638" spans="1:3" x14ac:dyDescent="0.3">
      <c r="A1638" t="s">
        <v>8365</v>
      </c>
      <c r="B1638" t="s">
        <v>23</v>
      </c>
      <c r="C1638">
        <v>6.6</v>
      </c>
    </row>
    <row r="1639" spans="1:3" x14ac:dyDescent="0.3">
      <c r="A1639" t="s">
        <v>8370</v>
      </c>
      <c r="B1639" t="s">
        <v>2681</v>
      </c>
      <c r="C1639">
        <v>7</v>
      </c>
    </row>
    <row r="1640" spans="1:3" x14ac:dyDescent="0.3">
      <c r="A1640" t="s">
        <v>8374</v>
      </c>
      <c r="B1640" t="s">
        <v>10</v>
      </c>
      <c r="C1640">
        <v>2.7</v>
      </c>
    </row>
    <row r="1641" spans="1:3" x14ac:dyDescent="0.3">
      <c r="A1641" t="s">
        <v>8379</v>
      </c>
      <c r="B1641" t="s">
        <v>449</v>
      </c>
      <c r="C1641">
        <v>7.6</v>
      </c>
    </row>
    <row r="1642" spans="1:3" x14ac:dyDescent="0.3">
      <c r="A1642" t="s">
        <v>8383</v>
      </c>
      <c r="B1642" t="s">
        <v>1423</v>
      </c>
      <c r="C1642">
        <v>6.6</v>
      </c>
    </row>
    <row r="1643" spans="1:3" x14ac:dyDescent="0.3">
      <c r="A1643" t="s">
        <v>8388</v>
      </c>
      <c r="B1643" t="s">
        <v>8387</v>
      </c>
      <c r="C1643">
        <v>6.9</v>
      </c>
    </row>
    <row r="1644" spans="1:3" x14ac:dyDescent="0.3">
      <c r="A1644" t="s">
        <v>8394</v>
      </c>
      <c r="B1644" t="s">
        <v>949</v>
      </c>
      <c r="C1644">
        <v>6.8</v>
      </c>
    </row>
    <row r="1645" spans="1:3" x14ac:dyDescent="0.3">
      <c r="A1645" t="s">
        <v>24085</v>
      </c>
      <c r="B1645" t="s">
        <v>8052</v>
      </c>
      <c r="C1645">
        <v>7.5</v>
      </c>
    </row>
    <row r="1646" spans="1:3" x14ac:dyDescent="0.3">
      <c r="A1646" t="s">
        <v>8401</v>
      </c>
      <c r="B1646" t="s">
        <v>289</v>
      </c>
      <c r="C1646">
        <v>3.7</v>
      </c>
    </row>
    <row r="1647" spans="1:3" x14ac:dyDescent="0.3">
      <c r="A1647" t="s">
        <v>8404</v>
      </c>
      <c r="B1647" t="s">
        <v>1437</v>
      </c>
      <c r="C1647">
        <v>6.1</v>
      </c>
    </row>
    <row r="1648" spans="1:3" x14ac:dyDescent="0.3">
      <c r="A1648" t="s">
        <v>8408</v>
      </c>
      <c r="B1648" t="s">
        <v>5056</v>
      </c>
      <c r="C1648">
        <v>5.9</v>
      </c>
    </row>
    <row r="1649" spans="1:3" x14ac:dyDescent="0.3">
      <c r="A1649" t="s">
        <v>8413</v>
      </c>
      <c r="B1649" t="s">
        <v>6197</v>
      </c>
      <c r="C1649">
        <v>6.7</v>
      </c>
    </row>
    <row r="1650" spans="1:3" x14ac:dyDescent="0.3">
      <c r="A1650" t="s">
        <v>24086</v>
      </c>
      <c r="B1650" t="s">
        <v>2545</v>
      </c>
      <c r="C1650">
        <v>8.5</v>
      </c>
    </row>
    <row r="1651" spans="1:3" x14ac:dyDescent="0.3">
      <c r="A1651" t="s">
        <v>8422</v>
      </c>
      <c r="B1651" t="s">
        <v>8421</v>
      </c>
      <c r="C1651">
        <v>6.9</v>
      </c>
    </row>
    <row r="1652" spans="1:3" x14ac:dyDescent="0.3">
      <c r="A1652" t="s">
        <v>8425</v>
      </c>
      <c r="B1652" t="s">
        <v>1034</v>
      </c>
      <c r="C1652">
        <v>5.5</v>
      </c>
    </row>
    <row r="1653" spans="1:3" x14ac:dyDescent="0.3">
      <c r="A1653" t="s">
        <v>8431</v>
      </c>
      <c r="B1653" t="s">
        <v>8430</v>
      </c>
      <c r="C1653">
        <v>7.1</v>
      </c>
    </row>
    <row r="1654" spans="1:3" x14ac:dyDescent="0.3">
      <c r="A1654" t="s">
        <v>8435</v>
      </c>
      <c r="B1654" t="s">
        <v>2144</v>
      </c>
      <c r="C1654">
        <v>7.1</v>
      </c>
    </row>
    <row r="1655" spans="1:3" x14ac:dyDescent="0.3">
      <c r="A1655" t="s">
        <v>8440</v>
      </c>
      <c r="B1655" t="s">
        <v>2734</v>
      </c>
      <c r="C1655">
        <v>5.9</v>
      </c>
    </row>
    <row r="1656" spans="1:3" x14ac:dyDescent="0.3">
      <c r="A1656" t="s">
        <v>8446</v>
      </c>
      <c r="B1656" t="s">
        <v>1303</v>
      </c>
      <c r="C1656">
        <v>7.3</v>
      </c>
    </row>
    <row r="1657" spans="1:3" x14ac:dyDescent="0.3">
      <c r="A1657" t="s">
        <v>8451</v>
      </c>
      <c r="B1657" t="s">
        <v>10</v>
      </c>
      <c r="C1657">
        <v>3.4</v>
      </c>
    </row>
    <row r="1658" spans="1:3" x14ac:dyDescent="0.3">
      <c r="A1658" t="s">
        <v>8456</v>
      </c>
      <c r="B1658" t="s">
        <v>1437</v>
      </c>
      <c r="C1658">
        <v>6.8</v>
      </c>
    </row>
    <row r="1659" spans="1:3" x14ac:dyDescent="0.3">
      <c r="A1659" t="s">
        <v>8462</v>
      </c>
      <c r="B1659" t="s">
        <v>4305</v>
      </c>
      <c r="C1659">
        <v>6.9</v>
      </c>
    </row>
    <row r="1660" spans="1:3" x14ac:dyDescent="0.3">
      <c r="A1660" t="s">
        <v>8466</v>
      </c>
      <c r="B1660" t="s">
        <v>19</v>
      </c>
      <c r="C1660">
        <v>7</v>
      </c>
    </row>
    <row r="1661" spans="1:3" x14ac:dyDescent="0.3">
      <c r="A1661" t="s">
        <v>8470</v>
      </c>
      <c r="B1661" t="s">
        <v>1423</v>
      </c>
      <c r="C1661">
        <v>5.5</v>
      </c>
    </row>
    <row r="1662" spans="1:3" x14ac:dyDescent="0.3">
      <c r="A1662" t="s">
        <v>8473</v>
      </c>
      <c r="B1662" t="s">
        <v>2487</v>
      </c>
      <c r="C1662">
        <v>5.0999999999999996</v>
      </c>
    </row>
    <row r="1663" spans="1:3" x14ac:dyDescent="0.3">
      <c r="A1663" t="s">
        <v>8476</v>
      </c>
      <c r="B1663" t="s">
        <v>3046</v>
      </c>
      <c r="C1663">
        <v>6.2</v>
      </c>
    </row>
    <row r="1664" spans="1:3" x14ac:dyDescent="0.3">
      <c r="A1664" t="s">
        <v>8481</v>
      </c>
      <c r="B1664" t="s">
        <v>1845</v>
      </c>
      <c r="C1664">
        <v>5.9</v>
      </c>
    </row>
    <row r="1665" spans="1:3" x14ac:dyDescent="0.3">
      <c r="A1665" t="s">
        <v>8485</v>
      </c>
      <c r="B1665" t="s">
        <v>1437</v>
      </c>
      <c r="C1665">
        <v>5.2</v>
      </c>
    </row>
    <row r="1666" spans="1:3" x14ac:dyDescent="0.3">
      <c r="A1666" t="s">
        <v>8490</v>
      </c>
      <c r="B1666" t="s">
        <v>1700</v>
      </c>
      <c r="C1666">
        <v>6.2</v>
      </c>
    </row>
    <row r="1667" spans="1:3" x14ac:dyDescent="0.3">
      <c r="A1667" t="s">
        <v>8494</v>
      </c>
      <c r="B1667" t="s">
        <v>4487</v>
      </c>
      <c r="C1667">
        <v>5.5</v>
      </c>
    </row>
    <row r="1668" spans="1:3" x14ac:dyDescent="0.3">
      <c r="A1668" t="s">
        <v>8499</v>
      </c>
      <c r="B1668" t="s">
        <v>5278</v>
      </c>
      <c r="C1668">
        <v>7.4</v>
      </c>
    </row>
    <row r="1669" spans="1:3" x14ac:dyDescent="0.3">
      <c r="A1669" t="s">
        <v>8505</v>
      </c>
      <c r="B1669" t="s">
        <v>2227</v>
      </c>
      <c r="C1669">
        <v>4.4000000000000004</v>
      </c>
    </row>
    <row r="1670" spans="1:3" x14ac:dyDescent="0.3">
      <c r="A1670" t="s">
        <v>8510</v>
      </c>
      <c r="B1670" t="s">
        <v>491</v>
      </c>
      <c r="C1670">
        <v>6.3</v>
      </c>
    </row>
    <row r="1671" spans="1:3" x14ac:dyDescent="0.3">
      <c r="A1671" t="s">
        <v>8514</v>
      </c>
      <c r="B1671" t="s">
        <v>361</v>
      </c>
      <c r="C1671">
        <v>6.1</v>
      </c>
    </row>
    <row r="1672" spans="1:3" x14ac:dyDescent="0.3">
      <c r="A1672" t="s">
        <v>8520</v>
      </c>
      <c r="B1672" t="s">
        <v>8519</v>
      </c>
      <c r="C1672">
        <v>5.3</v>
      </c>
    </row>
    <row r="1673" spans="1:3" x14ac:dyDescent="0.3">
      <c r="A1673" t="s">
        <v>8526</v>
      </c>
      <c r="B1673" t="s">
        <v>8525</v>
      </c>
      <c r="C1673">
        <v>5.4</v>
      </c>
    </row>
    <row r="1674" spans="1:3" x14ac:dyDescent="0.3">
      <c r="A1674" t="s">
        <v>8529</v>
      </c>
      <c r="B1674" t="s">
        <v>1437</v>
      </c>
      <c r="C1674">
        <v>6.7</v>
      </c>
    </row>
    <row r="1675" spans="1:3" x14ac:dyDescent="0.3">
      <c r="A1675" t="s">
        <v>8532</v>
      </c>
      <c r="B1675" t="s">
        <v>2161</v>
      </c>
      <c r="C1675">
        <v>5.9</v>
      </c>
    </row>
    <row r="1676" spans="1:3" x14ac:dyDescent="0.3">
      <c r="A1676" t="s">
        <v>8536</v>
      </c>
      <c r="B1676" t="s">
        <v>19</v>
      </c>
      <c r="C1676">
        <v>7.3</v>
      </c>
    </row>
    <row r="1677" spans="1:3" x14ac:dyDescent="0.3">
      <c r="A1677" t="s">
        <v>8539</v>
      </c>
      <c r="B1677" t="s">
        <v>5967</v>
      </c>
      <c r="C1677">
        <v>5.5</v>
      </c>
    </row>
    <row r="1678" spans="1:3" x14ac:dyDescent="0.3">
      <c r="A1678" t="s">
        <v>8545</v>
      </c>
      <c r="B1678" t="s">
        <v>808</v>
      </c>
      <c r="C1678">
        <v>5.8</v>
      </c>
    </row>
    <row r="1679" spans="1:3" x14ac:dyDescent="0.3">
      <c r="A1679" t="s">
        <v>8550</v>
      </c>
      <c r="B1679" t="s">
        <v>4441</v>
      </c>
      <c r="C1679">
        <v>4.5999999999999996</v>
      </c>
    </row>
    <row r="1680" spans="1:3" x14ac:dyDescent="0.3">
      <c r="A1680" t="s">
        <v>8555</v>
      </c>
      <c r="B1680" t="s">
        <v>2144</v>
      </c>
      <c r="C1680">
        <v>6.7</v>
      </c>
    </row>
    <row r="1681" spans="1:3" x14ac:dyDescent="0.3">
      <c r="A1681" t="s">
        <v>8561</v>
      </c>
      <c r="B1681" t="s">
        <v>8559</v>
      </c>
      <c r="C1681">
        <v>5.0999999999999996</v>
      </c>
    </row>
    <row r="1682" spans="1:3" x14ac:dyDescent="0.3">
      <c r="A1682" t="s">
        <v>8565</v>
      </c>
      <c r="B1682" t="s">
        <v>1700</v>
      </c>
      <c r="C1682">
        <v>5.6</v>
      </c>
    </row>
    <row r="1683" spans="1:3" x14ac:dyDescent="0.3">
      <c r="A1683" t="s">
        <v>8571</v>
      </c>
      <c r="B1683" t="s">
        <v>3291</v>
      </c>
      <c r="C1683">
        <v>7</v>
      </c>
    </row>
    <row r="1684" spans="1:3" x14ac:dyDescent="0.3">
      <c r="A1684" t="s">
        <v>8577</v>
      </c>
      <c r="B1684" t="s">
        <v>7572</v>
      </c>
      <c r="C1684">
        <v>6.4</v>
      </c>
    </row>
    <row r="1685" spans="1:3" x14ac:dyDescent="0.3">
      <c r="A1685" t="s">
        <v>8582</v>
      </c>
      <c r="B1685" t="s">
        <v>6112</v>
      </c>
      <c r="C1685">
        <v>6.7</v>
      </c>
    </row>
    <row r="1686" spans="1:3" x14ac:dyDescent="0.3">
      <c r="A1686" t="s">
        <v>8586</v>
      </c>
      <c r="B1686" t="s">
        <v>100</v>
      </c>
      <c r="C1686">
        <v>4.0999999999999996</v>
      </c>
    </row>
    <row r="1687" spans="1:3" x14ac:dyDescent="0.3">
      <c r="A1687" t="s">
        <v>8589</v>
      </c>
      <c r="B1687" t="s">
        <v>2020</v>
      </c>
      <c r="C1687">
        <v>5.5</v>
      </c>
    </row>
    <row r="1688" spans="1:3" x14ac:dyDescent="0.3">
      <c r="A1688" t="s">
        <v>8593</v>
      </c>
      <c r="B1688" t="s">
        <v>289</v>
      </c>
      <c r="C1688">
        <v>2.7</v>
      </c>
    </row>
    <row r="1689" spans="1:3" x14ac:dyDescent="0.3">
      <c r="A1689" t="s">
        <v>8598</v>
      </c>
      <c r="B1689" t="s">
        <v>361</v>
      </c>
      <c r="C1689">
        <v>6.4</v>
      </c>
    </row>
    <row r="1690" spans="1:3" x14ac:dyDescent="0.3">
      <c r="A1690" t="s">
        <v>8603</v>
      </c>
      <c r="B1690" t="s">
        <v>3185</v>
      </c>
      <c r="C1690">
        <v>4.8</v>
      </c>
    </row>
    <row r="1691" spans="1:3" x14ac:dyDescent="0.3">
      <c r="A1691" t="s">
        <v>8609</v>
      </c>
      <c r="B1691" t="s">
        <v>1700</v>
      </c>
      <c r="C1691">
        <v>6.1</v>
      </c>
    </row>
    <row r="1692" spans="1:3" x14ac:dyDescent="0.3">
      <c r="A1692" t="s">
        <v>8615</v>
      </c>
      <c r="B1692" t="s">
        <v>2982</v>
      </c>
      <c r="C1692">
        <v>4.8</v>
      </c>
    </row>
    <row r="1693" spans="1:3" x14ac:dyDescent="0.3">
      <c r="A1693" t="s">
        <v>8618</v>
      </c>
      <c r="B1693" t="s">
        <v>19</v>
      </c>
      <c r="C1693">
        <v>7</v>
      </c>
    </row>
    <row r="1694" spans="1:3" x14ac:dyDescent="0.3">
      <c r="A1694" t="s">
        <v>8623</v>
      </c>
      <c r="B1694" t="s">
        <v>8622</v>
      </c>
      <c r="C1694">
        <v>6.8</v>
      </c>
    </row>
    <row r="1695" spans="1:3" x14ac:dyDescent="0.3">
      <c r="A1695" t="s">
        <v>8628</v>
      </c>
      <c r="B1695" t="s">
        <v>2545</v>
      </c>
      <c r="C1695">
        <v>7.3</v>
      </c>
    </row>
    <row r="1696" spans="1:3" x14ac:dyDescent="0.3">
      <c r="A1696" t="s">
        <v>24087</v>
      </c>
      <c r="B1696" t="s">
        <v>2144</v>
      </c>
      <c r="C1696">
        <v>8.1999999999999993</v>
      </c>
    </row>
    <row r="1697" spans="1:3" x14ac:dyDescent="0.3">
      <c r="A1697" t="s">
        <v>8639</v>
      </c>
      <c r="B1697" t="s">
        <v>1550</v>
      </c>
      <c r="C1697">
        <v>5.6</v>
      </c>
    </row>
    <row r="1698" spans="1:3" x14ac:dyDescent="0.3">
      <c r="A1698" t="s">
        <v>8643</v>
      </c>
      <c r="B1698" t="s">
        <v>491</v>
      </c>
      <c r="C1698">
        <v>6.1</v>
      </c>
    </row>
    <row r="1699" spans="1:3" x14ac:dyDescent="0.3">
      <c r="A1699" t="s">
        <v>8647</v>
      </c>
      <c r="B1699" t="s">
        <v>1980</v>
      </c>
      <c r="C1699">
        <v>7.9</v>
      </c>
    </row>
    <row r="1700" spans="1:3" x14ac:dyDescent="0.3">
      <c r="A1700" t="s">
        <v>8651</v>
      </c>
      <c r="B1700" t="s">
        <v>1954</v>
      </c>
      <c r="C1700">
        <v>8.4</v>
      </c>
    </row>
    <row r="1701" spans="1:3" x14ac:dyDescent="0.3">
      <c r="A1701" t="s">
        <v>8655</v>
      </c>
      <c r="B1701" t="s">
        <v>491</v>
      </c>
      <c r="C1701">
        <v>6.5</v>
      </c>
    </row>
    <row r="1702" spans="1:3" x14ac:dyDescent="0.3">
      <c r="A1702" t="s">
        <v>8660</v>
      </c>
      <c r="B1702" t="s">
        <v>241</v>
      </c>
      <c r="C1702">
        <v>7.1</v>
      </c>
    </row>
    <row r="1703" spans="1:3" x14ac:dyDescent="0.3">
      <c r="A1703" t="s">
        <v>8665</v>
      </c>
      <c r="B1703" t="s">
        <v>5806</v>
      </c>
      <c r="C1703">
        <v>6.6</v>
      </c>
    </row>
    <row r="1704" spans="1:3" x14ac:dyDescent="0.3">
      <c r="A1704" t="s">
        <v>8670</v>
      </c>
      <c r="B1704" t="s">
        <v>8669</v>
      </c>
      <c r="C1704">
        <v>4</v>
      </c>
    </row>
    <row r="1705" spans="1:3" x14ac:dyDescent="0.3">
      <c r="A1705" t="s">
        <v>8674</v>
      </c>
      <c r="B1705" t="s">
        <v>6324</v>
      </c>
      <c r="C1705">
        <v>7</v>
      </c>
    </row>
    <row r="1706" spans="1:3" x14ac:dyDescent="0.3">
      <c r="A1706" t="s">
        <v>8680</v>
      </c>
      <c r="B1706" t="s">
        <v>6901</v>
      </c>
      <c r="C1706">
        <v>5.6</v>
      </c>
    </row>
    <row r="1707" spans="1:3" x14ac:dyDescent="0.3">
      <c r="A1707" t="s">
        <v>8686</v>
      </c>
      <c r="B1707" t="s">
        <v>154</v>
      </c>
      <c r="C1707">
        <v>4.8</v>
      </c>
    </row>
    <row r="1708" spans="1:3" x14ac:dyDescent="0.3">
      <c r="A1708" t="s">
        <v>8692</v>
      </c>
      <c r="B1708" t="s">
        <v>8691</v>
      </c>
      <c r="C1708">
        <v>7.5</v>
      </c>
    </row>
    <row r="1709" spans="1:3" x14ac:dyDescent="0.3">
      <c r="A1709" t="s">
        <v>8696</v>
      </c>
      <c r="B1709" t="s">
        <v>1123</v>
      </c>
      <c r="C1709">
        <v>6</v>
      </c>
    </row>
    <row r="1710" spans="1:3" x14ac:dyDescent="0.3">
      <c r="A1710" t="s">
        <v>8703</v>
      </c>
      <c r="B1710" t="s">
        <v>3072</v>
      </c>
      <c r="C1710">
        <v>7.2</v>
      </c>
    </row>
    <row r="1711" spans="1:3" x14ac:dyDescent="0.3">
      <c r="A1711" t="s">
        <v>8707</v>
      </c>
      <c r="B1711" t="s">
        <v>491</v>
      </c>
      <c r="C1711">
        <v>5.6</v>
      </c>
    </row>
    <row r="1712" spans="1:3" x14ac:dyDescent="0.3">
      <c r="A1712" t="s">
        <v>8711</v>
      </c>
      <c r="B1712" t="s">
        <v>8710</v>
      </c>
      <c r="C1712">
        <v>6.8</v>
      </c>
    </row>
    <row r="1713" spans="1:3" x14ac:dyDescent="0.3">
      <c r="A1713" t="s">
        <v>8716</v>
      </c>
      <c r="B1713" t="s">
        <v>2982</v>
      </c>
      <c r="C1713">
        <v>4.9000000000000004</v>
      </c>
    </row>
    <row r="1714" spans="1:3" x14ac:dyDescent="0.3">
      <c r="A1714" t="s">
        <v>8721</v>
      </c>
      <c r="B1714" t="s">
        <v>5940</v>
      </c>
      <c r="C1714">
        <v>7.1</v>
      </c>
    </row>
    <row r="1715" spans="1:3" x14ac:dyDescent="0.3">
      <c r="A1715" t="s">
        <v>8726</v>
      </c>
      <c r="B1715" t="s">
        <v>2317</v>
      </c>
      <c r="C1715">
        <v>2</v>
      </c>
    </row>
    <row r="1716" spans="1:3" x14ac:dyDescent="0.3">
      <c r="A1716" t="s">
        <v>8731</v>
      </c>
      <c r="B1716" t="s">
        <v>6324</v>
      </c>
      <c r="C1716">
        <v>5.7</v>
      </c>
    </row>
    <row r="1717" spans="1:3" x14ac:dyDescent="0.3">
      <c r="A1717" t="s">
        <v>8738</v>
      </c>
      <c r="B1717" t="s">
        <v>8736</v>
      </c>
      <c r="C1717">
        <v>4.0999999999999996</v>
      </c>
    </row>
    <row r="1718" spans="1:3" x14ac:dyDescent="0.3">
      <c r="A1718" t="s">
        <v>8743</v>
      </c>
      <c r="B1718" t="s">
        <v>2161</v>
      </c>
      <c r="C1718">
        <v>6.7</v>
      </c>
    </row>
    <row r="1719" spans="1:3" x14ac:dyDescent="0.3">
      <c r="A1719" t="s">
        <v>8749</v>
      </c>
      <c r="B1719" t="s">
        <v>8748</v>
      </c>
      <c r="C1719">
        <v>7.5</v>
      </c>
    </row>
    <row r="1720" spans="1:3" x14ac:dyDescent="0.3">
      <c r="A1720" t="s">
        <v>8754</v>
      </c>
      <c r="B1720" t="s">
        <v>6416</v>
      </c>
      <c r="C1720">
        <v>6.5</v>
      </c>
    </row>
    <row r="1721" spans="1:3" x14ac:dyDescent="0.3">
      <c r="A1721" t="s">
        <v>8760</v>
      </c>
      <c r="B1721" t="s">
        <v>8759</v>
      </c>
      <c r="C1721">
        <v>7.9</v>
      </c>
    </row>
    <row r="1722" spans="1:3" x14ac:dyDescent="0.3">
      <c r="A1722" t="s">
        <v>24088</v>
      </c>
      <c r="B1722" t="s">
        <v>8765</v>
      </c>
      <c r="C1722">
        <v>7.6</v>
      </c>
    </row>
    <row r="1723" spans="1:3" x14ac:dyDescent="0.3">
      <c r="A1723" t="s">
        <v>8770</v>
      </c>
      <c r="B1723" t="s">
        <v>1437</v>
      </c>
      <c r="C1723">
        <v>6.4</v>
      </c>
    </row>
    <row r="1724" spans="1:3" x14ac:dyDescent="0.3">
      <c r="A1724" t="s">
        <v>8774</v>
      </c>
      <c r="B1724" t="s">
        <v>813</v>
      </c>
      <c r="C1724">
        <v>5.8</v>
      </c>
    </row>
    <row r="1725" spans="1:3" x14ac:dyDescent="0.3">
      <c r="A1725" t="s">
        <v>8778</v>
      </c>
      <c r="B1725" t="s">
        <v>19</v>
      </c>
      <c r="C1725">
        <v>7.7</v>
      </c>
    </row>
    <row r="1726" spans="1:3" x14ac:dyDescent="0.3">
      <c r="A1726" t="s">
        <v>8784</v>
      </c>
      <c r="B1726" t="s">
        <v>8782</v>
      </c>
      <c r="C1726">
        <v>7.1</v>
      </c>
    </row>
    <row r="1727" spans="1:3" x14ac:dyDescent="0.3">
      <c r="A1727" t="s">
        <v>8788</v>
      </c>
      <c r="B1727" t="s">
        <v>1700</v>
      </c>
      <c r="C1727">
        <v>5.3</v>
      </c>
    </row>
    <row r="1728" spans="1:3" x14ac:dyDescent="0.3">
      <c r="A1728" t="s">
        <v>8791</v>
      </c>
      <c r="B1728" t="s">
        <v>10</v>
      </c>
      <c r="C1728">
        <v>5.3</v>
      </c>
    </row>
    <row r="1729" spans="1:3" x14ac:dyDescent="0.3">
      <c r="A1729" t="s">
        <v>8795</v>
      </c>
      <c r="B1729" t="s">
        <v>5940</v>
      </c>
      <c r="C1729">
        <v>7.5</v>
      </c>
    </row>
    <row r="1730" spans="1:3" x14ac:dyDescent="0.3">
      <c r="A1730" t="s">
        <v>8798</v>
      </c>
      <c r="B1730" t="s">
        <v>2545</v>
      </c>
      <c r="C1730">
        <v>6.9</v>
      </c>
    </row>
    <row r="1731" spans="1:3" x14ac:dyDescent="0.3">
      <c r="A1731" t="s">
        <v>8802</v>
      </c>
      <c r="B1731" t="s">
        <v>8058</v>
      </c>
      <c r="C1731">
        <v>4.9000000000000004</v>
      </c>
    </row>
    <row r="1732" spans="1:3" x14ac:dyDescent="0.3">
      <c r="A1732" t="s">
        <v>8809</v>
      </c>
      <c r="B1732" t="s">
        <v>2221</v>
      </c>
      <c r="C1732">
        <v>7.1</v>
      </c>
    </row>
    <row r="1733" spans="1:3" x14ac:dyDescent="0.3">
      <c r="A1733" t="s">
        <v>8813</v>
      </c>
      <c r="B1733" t="s">
        <v>116</v>
      </c>
      <c r="C1733">
        <v>8</v>
      </c>
    </row>
    <row r="1734" spans="1:3" x14ac:dyDescent="0.3">
      <c r="A1734" t="s">
        <v>8819</v>
      </c>
      <c r="B1734" t="s">
        <v>8818</v>
      </c>
      <c r="C1734">
        <v>7.9</v>
      </c>
    </row>
    <row r="1735" spans="1:3" x14ac:dyDescent="0.3">
      <c r="A1735" t="s">
        <v>8824</v>
      </c>
      <c r="B1735" t="s">
        <v>154</v>
      </c>
      <c r="C1735">
        <v>7.6</v>
      </c>
    </row>
    <row r="1736" spans="1:3" x14ac:dyDescent="0.3">
      <c r="A1736" t="s">
        <v>8829</v>
      </c>
      <c r="B1736" t="s">
        <v>8828</v>
      </c>
      <c r="C1736">
        <v>5.9</v>
      </c>
    </row>
    <row r="1737" spans="1:3" x14ac:dyDescent="0.3">
      <c r="A1737" t="s">
        <v>8832</v>
      </c>
      <c r="B1737" t="s">
        <v>2144</v>
      </c>
      <c r="C1737">
        <v>6.3</v>
      </c>
    </row>
    <row r="1738" spans="1:3" x14ac:dyDescent="0.3">
      <c r="A1738" t="s">
        <v>8836</v>
      </c>
      <c r="B1738" t="s">
        <v>8835</v>
      </c>
      <c r="C1738">
        <v>7.1</v>
      </c>
    </row>
    <row r="1739" spans="1:3" x14ac:dyDescent="0.3">
      <c r="A1739" t="s">
        <v>8840</v>
      </c>
      <c r="B1739" t="s">
        <v>361</v>
      </c>
      <c r="C1739">
        <v>6.4</v>
      </c>
    </row>
    <row r="1740" spans="1:3" x14ac:dyDescent="0.3">
      <c r="A1740" t="s">
        <v>8844</v>
      </c>
      <c r="B1740" t="s">
        <v>89</v>
      </c>
      <c r="C1740">
        <v>8.1999999999999993</v>
      </c>
    </row>
    <row r="1741" spans="1:3" x14ac:dyDescent="0.3">
      <c r="A1741" t="s">
        <v>8848</v>
      </c>
      <c r="B1741" t="s">
        <v>10</v>
      </c>
      <c r="C1741">
        <v>6.9</v>
      </c>
    </row>
    <row r="1742" spans="1:3" x14ac:dyDescent="0.3">
      <c r="A1742" t="s">
        <v>8851</v>
      </c>
      <c r="B1742" t="s">
        <v>3082</v>
      </c>
      <c r="C1742">
        <v>7.8</v>
      </c>
    </row>
    <row r="1743" spans="1:3" x14ac:dyDescent="0.3">
      <c r="A1743" t="s">
        <v>8855</v>
      </c>
      <c r="B1743" t="s">
        <v>5510</v>
      </c>
      <c r="C1743">
        <v>6.7</v>
      </c>
    </row>
    <row r="1744" spans="1:3" x14ac:dyDescent="0.3">
      <c r="A1744" t="s">
        <v>8860</v>
      </c>
      <c r="B1744" t="s">
        <v>4233</v>
      </c>
      <c r="C1744">
        <v>7.5</v>
      </c>
    </row>
    <row r="1745" spans="1:3" x14ac:dyDescent="0.3">
      <c r="A1745" t="s">
        <v>8864</v>
      </c>
      <c r="B1745" t="s">
        <v>4909</v>
      </c>
      <c r="C1745">
        <v>7.4</v>
      </c>
    </row>
    <row r="1746" spans="1:3" x14ac:dyDescent="0.3">
      <c r="A1746" t="s">
        <v>8867</v>
      </c>
      <c r="B1746" t="s">
        <v>1700</v>
      </c>
      <c r="C1746">
        <v>5.2</v>
      </c>
    </row>
    <row r="1747" spans="1:3" x14ac:dyDescent="0.3">
      <c r="A1747" t="s">
        <v>8875</v>
      </c>
      <c r="B1747" t="s">
        <v>8873</v>
      </c>
      <c r="C1747">
        <v>6.5</v>
      </c>
    </row>
    <row r="1748" spans="1:3" x14ac:dyDescent="0.3">
      <c r="A1748" t="s">
        <v>8879</v>
      </c>
      <c r="B1748" t="s">
        <v>2545</v>
      </c>
      <c r="C1748">
        <v>7.6</v>
      </c>
    </row>
    <row r="1749" spans="1:3" x14ac:dyDescent="0.3">
      <c r="A1749" t="s">
        <v>8883</v>
      </c>
      <c r="B1749" t="s">
        <v>878</v>
      </c>
      <c r="C1749">
        <v>7.3</v>
      </c>
    </row>
    <row r="1750" spans="1:3" x14ac:dyDescent="0.3">
      <c r="A1750" t="s">
        <v>8886</v>
      </c>
      <c r="B1750" t="s">
        <v>1700</v>
      </c>
      <c r="C1750">
        <v>6.6</v>
      </c>
    </row>
    <row r="1751" spans="1:3" x14ac:dyDescent="0.3">
      <c r="A1751" t="s">
        <v>8890</v>
      </c>
      <c r="B1751" t="s">
        <v>80</v>
      </c>
      <c r="C1751">
        <v>6.8</v>
      </c>
    </row>
    <row r="1752" spans="1:3" x14ac:dyDescent="0.3">
      <c r="A1752" t="s">
        <v>8895</v>
      </c>
      <c r="B1752" t="s">
        <v>1700</v>
      </c>
      <c r="C1752">
        <v>6.9</v>
      </c>
    </row>
    <row r="1753" spans="1:3" x14ac:dyDescent="0.3">
      <c r="A1753" t="s">
        <v>8900</v>
      </c>
      <c r="B1753" t="s">
        <v>1423</v>
      </c>
      <c r="C1753">
        <v>5.8</v>
      </c>
    </row>
    <row r="1754" spans="1:3" x14ac:dyDescent="0.3">
      <c r="A1754" t="s">
        <v>8904</v>
      </c>
      <c r="B1754" t="s">
        <v>10</v>
      </c>
      <c r="C1754">
        <v>6.6</v>
      </c>
    </row>
    <row r="1755" spans="1:3" x14ac:dyDescent="0.3">
      <c r="A1755" t="s">
        <v>8910</v>
      </c>
      <c r="B1755" t="s">
        <v>8908</v>
      </c>
      <c r="C1755">
        <v>6.7</v>
      </c>
    </row>
    <row r="1756" spans="1:3" x14ac:dyDescent="0.3">
      <c r="A1756" t="s">
        <v>8915</v>
      </c>
      <c r="B1756" t="s">
        <v>542</v>
      </c>
      <c r="C1756">
        <v>6.7</v>
      </c>
    </row>
    <row r="1757" spans="1:3" x14ac:dyDescent="0.3">
      <c r="A1757" t="s">
        <v>8920</v>
      </c>
      <c r="B1757" t="s">
        <v>1437</v>
      </c>
      <c r="C1757">
        <v>6.3</v>
      </c>
    </row>
    <row r="1758" spans="1:3" x14ac:dyDescent="0.3">
      <c r="A1758" t="s">
        <v>8925</v>
      </c>
      <c r="B1758" t="s">
        <v>2155</v>
      </c>
      <c r="C1758">
        <v>7.7</v>
      </c>
    </row>
    <row r="1759" spans="1:3" x14ac:dyDescent="0.3">
      <c r="A1759" t="s">
        <v>8929</v>
      </c>
      <c r="B1759" t="s">
        <v>1771</v>
      </c>
      <c r="C1759">
        <v>6.1</v>
      </c>
    </row>
    <row r="1760" spans="1:3" x14ac:dyDescent="0.3">
      <c r="A1760" t="s">
        <v>8933</v>
      </c>
      <c r="B1760" t="s">
        <v>8932</v>
      </c>
      <c r="C1760">
        <v>4.9000000000000004</v>
      </c>
    </row>
    <row r="1761" spans="1:3" x14ac:dyDescent="0.3">
      <c r="A1761" t="s">
        <v>8938</v>
      </c>
      <c r="B1761" t="s">
        <v>3072</v>
      </c>
      <c r="C1761">
        <v>6.2</v>
      </c>
    </row>
    <row r="1762" spans="1:3" x14ac:dyDescent="0.3">
      <c r="A1762" t="s">
        <v>8942</v>
      </c>
      <c r="B1762" t="s">
        <v>241</v>
      </c>
      <c r="C1762">
        <v>7.8</v>
      </c>
    </row>
    <row r="1763" spans="1:3" x14ac:dyDescent="0.3">
      <c r="A1763" t="s">
        <v>8947</v>
      </c>
      <c r="B1763" t="s">
        <v>2970</v>
      </c>
      <c r="C1763">
        <v>8.1999999999999993</v>
      </c>
    </row>
    <row r="1764" spans="1:3" x14ac:dyDescent="0.3">
      <c r="A1764" t="s">
        <v>8951</v>
      </c>
      <c r="B1764" t="s">
        <v>8950</v>
      </c>
      <c r="C1764">
        <v>6.9</v>
      </c>
    </row>
    <row r="1765" spans="1:3" x14ac:dyDescent="0.3">
      <c r="A1765" t="s">
        <v>8955</v>
      </c>
      <c r="B1765" t="s">
        <v>949</v>
      </c>
      <c r="C1765">
        <v>6.2</v>
      </c>
    </row>
    <row r="1766" spans="1:3" x14ac:dyDescent="0.3">
      <c r="A1766" t="s">
        <v>8961</v>
      </c>
      <c r="B1766" t="s">
        <v>2144</v>
      </c>
      <c r="C1766">
        <v>6.9</v>
      </c>
    </row>
    <row r="1767" spans="1:3" x14ac:dyDescent="0.3">
      <c r="A1767" t="s">
        <v>8967</v>
      </c>
      <c r="B1767" t="s">
        <v>4393</v>
      </c>
      <c r="C1767">
        <v>4.8</v>
      </c>
    </row>
    <row r="1768" spans="1:3" x14ac:dyDescent="0.3">
      <c r="A1768" t="s">
        <v>8972</v>
      </c>
      <c r="B1768" t="s">
        <v>18</v>
      </c>
      <c r="C1768">
        <v>8</v>
      </c>
    </row>
    <row r="1769" spans="1:3" x14ac:dyDescent="0.3">
      <c r="A1769" t="s">
        <v>8976</v>
      </c>
      <c r="B1769" t="s">
        <v>3643</v>
      </c>
      <c r="C1769">
        <v>5.3</v>
      </c>
    </row>
    <row r="1770" spans="1:3" x14ac:dyDescent="0.3">
      <c r="A1770" t="s">
        <v>8980</v>
      </c>
      <c r="B1770" t="s">
        <v>6281</v>
      </c>
      <c r="C1770">
        <v>6.7</v>
      </c>
    </row>
    <row r="1771" spans="1:3" x14ac:dyDescent="0.3">
      <c r="A1771" t="s">
        <v>8985</v>
      </c>
      <c r="B1771" t="s">
        <v>8984</v>
      </c>
      <c r="C1771">
        <v>5.4</v>
      </c>
    </row>
    <row r="1772" spans="1:3" x14ac:dyDescent="0.3">
      <c r="A1772" t="s">
        <v>8991</v>
      </c>
      <c r="B1772" t="s">
        <v>542</v>
      </c>
      <c r="C1772">
        <v>5.4</v>
      </c>
    </row>
    <row r="1773" spans="1:3" x14ac:dyDescent="0.3">
      <c r="A1773" t="s">
        <v>8994</v>
      </c>
      <c r="B1773" t="s">
        <v>4186</v>
      </c>
      <c r="C1773">
        <v>4.9000000000000004</v>
      </c>
    </row>
    <row r="1774" spans="1:3" x14ac:dyDescent="0.3">
      <c r="A1774" t="s">
        <v>8998</v>
      </c>
      <c r="B1774" t="s">
        <v>2545</v>
      </c>
      <c r="C1774">
        <v>6.1</v>
      </c>
    </row>
    <row r="1775" spans="1:3" x14ac:dyDescent="0.3">
      <c r="A1775" t="s">
        <v>9003</v>
      </c>
      <c r="B1775" t="s">
        <v>9002</v>
      </c>
      <c r="C1775">
        <v>5.8</v>
      </c>
    </row>
    <row r="1776" spans="1:3" x14ac:dyDescent="0.3">
      <c r="A1776" t="s">
        <v>9008</v>
      </c>
      <c r="B1776" t="s">
        <v>3255</v>
      </c>
      <c r="C1776">
        <v>7</v>
      </c>
    </row>
    <row r="1777" spans="1:3" x14ac:dyDescent="0.3">
      <c r="A1777" t="s">
        <v>9014</v>
      </c>
      <c r="B1777" t="s">
        <v>1437</v>
      </c>
      <c r="C1777">
        <v>6.5</v>
      </c>
    </row>
    <row r="1778" spans="1:3" x14ac:dyDescent="0.3">
      <c r="A1778" t="s">
        <v>9020</v>
      </c>
      <c r="B1778" t="s">
        <v>1771</v>
      </c>
      <c r="C1778">
        <v>6.6</v>
      </c>
    </row>
    <row r="1779" spans="1:3" x14ac:dyDescent="0.3">
      <c r="A1779" t="s">
        <v>9026</v>
      </c>
      <c r="B1779" t="s">
        <v>9025</v>
      </c>
      <c r="C1779">
        <v>6.1</v>
      </c>
    </row>
    <row r="1780" spans="1:3" x14ac:dyDescent="0.3">
      <c r="A1780" t="s">
        <v>9031</v>
      </c>
      <c r="B1780" t="s">
        <v>491</v>
      </c>
      <c r="C1780">
        <v>5.7</v>
      </c>
    </row>
    <row r="1781" spans="1:3" x14ac:dyDescent="0.3">
      <c r="A1781" t="s">
        <v>9036</v>
      </c>
      <c r="B1781" t="s">
        <v>80</v>
      </c>
      <c r="C1781">
        <v>6.6</v>
      </c>
    </row>
    <row r="1782" spans="1:3" x14ac:dyDescent="0.3">
      <c r="A1782" t="s">
        <v>9041</v>
      </c>
      <c r="B1782" t="s">
        <v>1700</v>
      </c>
      <c r="C1782">
        <v>7</v>
      </c>
    </row>
    <row r="1783" spans="1:3" x14ac:dyDescent="0.3">
      <c r="A1783" t="s">
        <v>9045</v>
      </c>
      <c r="B1783" t="s">
        <v>19</v>
      </c>
      <c r="C1783">
        <v>7.4</v>
      </c>
    </row>
    <row r="1784" spans="1:3" x14ac:dyDescent="0.3">
      <c r="A1784" t="s">
        <v>9049</v>
      </c>
      <c r="B1784" t="s">
        <v>1437</v>
      </c>
      <c r="C1784">
        <v>5.3</v>
      </c>
    </row>
    <row r="1785" spans="1:3" x14ac:dyDescent="0.3">
      <c r="A1785" t="s">
        <v>9054</v>
      </c>
      <c r="B1785" t="s">
        <v>2176</v>
      </c>
      <c r="C1785">
        <v>7.4</v>
      </c>
    </row>
    <row r="1786" spans="1:3" x14ac:dyDescent="0.3">
      <c r="A1786" t="s">
        <v>9060</v>
      </c>
      <c r="B1786" t="s">
        <v>5278</v>
      </c>
      <c r="C1786">
        <v>7.4</v>
      </c>
    </row>
    <row r="1787" spans="1:3" x14ac:dyDescent="0.3">
      <c r="A1787" t="s">
        <v>9064</v>
      </c>
      <c r="B1787" t="s">
        <v>4085</v>
      </c>
      <c r="C1787">
        <v>6.8</v>
      </c>
    </row>
    <row r="1788" spans="1:3" x14ac:dyDescent="0.3">
      <c r="A1788" t="s">
        <v>24089</v>
      </c>
      <c r="B1788" t="s">
        <v>9067</v>
      </c>
      <c r="C1788">
        <v>7.9</v>
      </c>
    </row>
    <row r="1789" spans="1:3" x14ac:dyDescent="0.3">
      <c r="A1789" t="s">
        <v>9072</v>
      </c>
      <c r="B1789" t="s">
        <v>254</v>
      </c>
      <c r="C1789">
        <v>7.2</v>
      </c>
    </row>
    <row r="1790" spans="1:3" x14ac:dyDescent="0.3">
      <c r="A1790" t="s">
        <v>9076</v>
      </c>
      <c r="B1790" t="s">
        <v>19</v>
      </c>
      <c r="C1790">
        <v>6</v>
      </c>
    </row>
    <row r="1791" spans="1:3" x14ac:dyDescent="0.3">
      <c r="A1791" t="s">
        <v>9080</v>
      </c>
      <c r="B1791" t="s">
        <v>2161</v>
      </c>
      <c r="C1791">
        <v>6.6</v>
      </c>
    </row>
    <row r="1792" spans="1:3" x14ac:dyDescent="0.3">
      <c r="A1792" t="s">
        <v>9086</v>
      </c>
      <c r="B1792" t="s">
        <v>9085</v>
      </c>
      <c r="C1792">
        <v>7.9</v>
      </c>
    </row>
    <row r="1793" spans="1:3" x14ac:dyDescent="0.3">
      <c r="A1793" t="s">
        <v>9092</v>
      </c>
      <c r="B1793" t="s">
        <v>9091</v>
      </c>
      <c r="C1793">
        <v>6.2</v>
      </c>
    </row>
    <row r="1794" spans="1:3" x14ac:dyDescent="0.3">
      <c r="A1794" t="s">
        <v>9098</v>
      </c>
      <c r="B1794" t="s">
        <v>6416</v>
      </c>
      <c r="C1794">
        <v>5.7</v>
      </c>
    </row>
    <row r="1795" spans="1:3" x14ac:dyDescent="0.3">
      <c r="A1795" t="s">
        <v>9103</v>
      </c>
      <c r="B1795" t="s">
        <v>1437</v>
      </c>
      <c r="C1795">
        <v>7.1</v>
      </c>
    </row>
    <row r="1796" spans="1:3" x14ac:dyDescent="0.3">
      <c r="A1796" t="s">
        <v>9107</v>
      </c>
      <c r="B1796" t="s">
        <v>8525</v>
      </c>
      <c r="C1796">
        <v>5.6</v>
      </c>
    </row>
    <row r="1797" spans="1:3" x14ac:dyDescent="0.3">
      <c r="A1797" t="s">
        <v>9111</v>
      </c>
      <c r="B1797" t="s">
        <v>2161</v>
      </c>
      <c r="C1797">
        <v>7.8</v>
      </c>
    </row>
    <row r="1798" spans="1:3" x14ac:dyDescent="0.3">
      <c r="A1798" t="s">
        <v>9115</v>
      </c>
      <c r="B1798" t="s">
        <v>2176</v>
      </c>
      <c r="C1798">
        <v>7.9</v>
      </c>
    </row>
    <row r="1799" spans="1:3" x14ac:dyDescent="0.3">
      <c r="A1799" t="s">
        <v>9118</v>
      </c>
      <c r="B1799" t="s">
        <v>2835</v>
      </c>
      <c r="C1799">
        <v>6.9</v>
      </c>
    </row>
    <row r="1800" spans="1:3" x14ac:dyDescent="0.3">
      <c r="A1800" t="s">
        <v>9122</v>
      </c>
      <c r="B1800" t="s">
        <v>575</v>
      </c>
      <c r="C1800">
        <v>7.4</v>
      </c>
    </row>
    <row r="1801" spans="1:3" x14ac:dyDescent="0.3">
      <c r="A1801" t="s">
        <v>9127</v>
      </c>
      <c r="B1801" t="s">
        <v>9126</v>
      </c>
      <c r="C1801">
        <v>7.7</v>
      </c>
    </row>
    <row r="1802" spans="1:3" x14ac:dyDescent="0.3">
      <c r="A1802" t="s">
        <v>9131</v>
      </c>
      <c r="B1802" t="s">
        <v>6112</v>
      </c>
      <c r="C1802">
        <v>6.9</v>
      </c>
    </row>
    <row r="1803" spans="1:3" x14ac:dyDescent="0.3">
      <c r="A1803" t="s">
        <v>24090</v>
      </c>
      <c r="B1803" t="s">
        <v>3072</v>
      </c>
      <c r="C1803">
        <v>8.6999999999999993</v>
      </c>
    </row>
    <row r="1804" spans="1:3" x14ac:dyDescent="0.3">
      <c r="A1804" t="s">
        <v>9143</v>
      </c>
      <c r="B1804" t="s">
        <v>9141</v>
      </c>
      <c r="C1804">
        <v>6.7</v>
      </c>
    </row>
    <row r="1805" spans="1:3" x14ac:dyDescent="0.3">
      <c r="A1805" t="s">
        <v>9150</v>
      </c>
      <c r="B1805" t="s">
        <v>9149</v>
      </c>
      <c r="C1805">
        <v>6</v>
      </c>
    </row>
    <row r="1806" spans="1:3" x14ac:dyDescent="0.3">
      <c r="A1806" t="s">
        <v>9153</v>
      </c>
      <c r="B1806" t="s">
        <v>3046</v>
      </c>
      <c r="C1806">
        <v>6.2</v>
      </c>
    </row>
    <row r="1807" spans="1:3" x14ac:dyDescent="0.3">
      <c r="A1807" t="s">
        <v>9158</v>
      </c>
      <c r="B1807" t="s">
        <v>2161</v>
      </c>
      <c r="C1807">
        <v>5.9</v>
      </c>
    </row>
    <row r="1808" spans="1:3" x14ac:dyDescent="0.3">
      <c r="A1808" t="s">
        <v>9163</v>
      </c>
      <c r="B1808" t="s">
        <v>3942</v>
      </c>
      <c r="C1808">
        <v>6.8</v>
      </c>
    </row>
    <row r="1809" spans="1:3" x14ac:dyDescent="0.3">
      <c r="A1809" t="s">
        <v>9166</v>
      </c>
      <c r="B1809" t="s">
        <v>3052</v>
      </c>
      <c r="C1809">
        <v>3.6</v>
      </c>
    </row>
    <row r="1810" spans="1:3" x14ac:dyDescent="0.3">
      <c r="A1810" t="s">
        <v>9170</v>
      </c>
      <c r="B1810" t="s">
        <v>2144</v>
      </c>
      <c r="C1810">
        <v>6.7</v>
      </c>
    </row>
    <row r="1811" spans="1:3" x14ac:dyDescent="0.3">
      <c r="A1811" t="s">
        <v>9174</v>
      </c>
      <c r="B1811" t="s">
        <v>449</v>
      </c>
      <c r="C1811">
        <v>6.3</v>
      </c>
    </row>
    <row r="1812" spans="1:3" x14ac:dyDescent="0.3">
      <c r="A1812" t="s">
        <v>9179</v>
      </c>
      <c r="B1812" t="s">
        <v>9178</v>
      </c>
      <c r="C1812">
        <v>6.4</v>
      </c>
    </row>
    <row r="1813" spans="1:3" x14ac:dyDescent="0.3">
      <c r="A1813" t="s">
        <v>9182</v>
      </c>
      <c r="B1813" t="s">
        <v>4838</v>
      </c>
      <c r="C1813">
        <v>6.4</v>
      </c>
    </row>
    <row r="1814" spans="1:3" x14ac:dyDescent="0.3">
      <c r="A1814" t="s">
        <v>9186</v>
      </c>
      <c r="B1814" t="s">
        <v>2545</v>
      </c>
      <c r="C1814">
        <v>5.7</v>
      </c>
    </row>
    <row r="1815" spans="1:3" x14ac:dyDescent="0.3">
      <c r="A1815" t="s">
        <v>9189</v>
      </c>
      <c r="B1815" t="s">
        <v>4085</v>
      </c>
      <c r="C1815">
        <v>6.2</v>
      </c>
    </row>
    <row r="1816" spans="1:3" x14ac:dyDescent="0.3">
      <c r="A1816" t="s">
        <v>9195</v>
      </c>
      <c r="B1816" t="s">
        <v>2866</v>
      </c>
      <c r="C1816">
        <v>6.6</v>
      </c>
    </row>
    <row r="1817" spans="1:3" x14ac:dyDescent="0.3">
      <c r="A1817" t="s">
        <v>9199</v>
      </c>
      <c r="B1817" t="s">
        <v>1771</v>
      </c>
      <c r="C1817">
        <v>5.2</v>
      </c>
    </row>
    <row r="1818" spans="1:3" x14ac:dyDescent="0.3">
      <c r="A1818" t="s">
        <v>9204</v>
      </c>
      <c r="B1818" t="s">
        <v>9203</v>
      </c>
      <c r="C1818">
        <v>6.1</v>
      </c>
    </row>
    <row r="1819" spans="1:3" x14ac:dyDescent="0.3">
      <c r="A1819" t="s">
        <v>9207</v>
      </c>
      <c r="B1819" t="s">
        <v>1700</v>
      </c>
      <c r="C1819">
        <v>7.1</v>
      </c>
    </row>
    <row r="1820" spans="1:3" x14ac:dyDescent="0.3">
      <c r="A1820" t="s">
        <v>9212</v>
      </c>
      <c r="B1820" t="s">
        <v>1437</v>
      </c>
      <c r="C1820">
        <v>7.2</v>
      </c>
    </row>
    <row r="1821" spans="1:3" x14ac:dyDescent="0.3">
      <c r="A1821" t="s">
        <v>9217</v>
      </c>
      <c r="B1821" t="s">
        <v>2161</v>
      </c>
      <c r="C1821">
        <v>6.5</v>
      </c>
    </row>
    <row r="1822" spans="1:3" x14ac:dyDescent="0.3">
      <c r="A1822" t="s">
        <v>9221</v>
      </c>
      <c r="B1822" t="s">
        <v>1771</v>
      </c>
      <c r="C1822">
        <v>6</v>
      </c>
    </row>
    <row r="1823" spans="1:3" x14ac:dyDescent="0.3">
      <c r="A1823" t="s">
        <v>9224</v>
      </c>
      <c r="B1823" t="s">
        <v>1771</v>
      </c>
      <c r="C1823">
        <v>7</v>
      </c>
    </row>
    <row r="1824" spans="1:3" x14ac:dyDescent="0.3">
      <c r="A1824" t="s">
        <v>9227</v>
      </c>
      <c r="B1824" t="s">
        <v>1437</v>
      </c>
      <c r="C1824">
        <v>7</v>
      </c>
    </row>
    <row r="1825" spans="1:3" x14ac:dyDescent="0.3">
      <c r="A1825" t="s">
        <v>9231</v>
      </c>
      <c r="B1825" t="s">
        <v>4052</v>
      </c>
      <c r="C1825">
        <v>7.5</v>
      </c>
    </row>
    <row r="1826" spans="1:3" x14ac:dyDescent="0.3">
      <c r="A1826" t="s">
        <v>9234</v>
      </c>
      <c r="B1826" t="s">
        <v>3185</v>
      </c>
      <c r="C1826">
        <v>6.6</v>
      </c>
    </row>
    <row r="1827" spans="1:3" x14ac:dyDescent="0.3">
      <c r="A1827" t="s">
        <v>24091</v>
      </c>
      <c r="B1827" t="s">
        <v>10</v>
      </c>
      <c r="C1827">
        <v>8.8000000000000007</v>
      </c>
    </row>
    <row r="1828" spans="1:3" x14ac:dyDescent="0.3">
      <c r="A1828" t="s">
        <v>9244</v>
      </c>
      <c r="B1828" t="s">
        <v>1980</v>
      </c>
      <c r="C1828">
        <v>7.4</v>
      </c>
    </row>
    <row r="1829" spans="1:3" x14ac:dyDescent="0.3">
      <c r="A1829" t="s">
        <v>9250</v>
      </c>
      <c r="B1829" t="s">
        <v>878</v>
      </c>
      <c r="C1829">
        <v>6.5</v>
      </c>
    </row>
    <row r="1830" spans="1:3" x14ac:dyDescent="0.3">
      <c r="A1830" t="s">
        <v>9255</v>
      </c>
      <c r="B1830" t="s">
        <v>5544</v>
      </c>
      <c r="C1830">
        <v>6.2</v>
      </c>
    </row>
    <row r="1831" spans="1:3" x14ac:dyDescent="0.3">
      <c r="A1831" t="s">
        <v>9260</v>
      </c>
      <c r="B1831" t="s">
        <v>9259</v>
      </c>
      <c r="C1831">
        <v>7.8</v>
      </c>
    </row>
    <row r="1832" spans="1:3" x14ac:dyDescent="0.3">
      <c r="A1832" t="s">
        <v>9264</v>
      </c>
      <c r="B1832" t="s">
        <v>3470</v>
      </c>
      <c r="C1832">
        <v>5.2</v>
      </c>
    </row>
    <row r="1833" spans="1:3" x14ac:dyDescent="0.3">
      <c r="A1833" t="s">
        <v>9268</v>
      </c>
      <c r="B1833" t="s">
        <v>9178</v>
      </c>
      <c r="C1833">
        <v>6.5</v>
      </c>
    </row>
    <row r="1834" spans="1:3" x14ac:dyDescent="0.3">
      <c r="A1834" t="s">
        <v>9271</v>
      </c>
      <c r="B1834" t="s">
        <v>1437</v>
      </c>
      <c r="C1834">
        <v>6.5</v>
      </c>
    </row>
    <row r="1835" spans="1:3" x14ac:dyDescent="0.3">
      <c r="A1835" t="s">
        <v>9276</v>
      </c>
      <c r="B1835" t="s">
        <v>9275</v>
      </c>
      <c r="C1835">
        <v>5.2</v>
      </c>
    </row>
    <row r="1836" spans="1:3" x14ac:dyDescent="0.3">
      <c r="A1836" t="s">
        <v>9282</v>
      </c>
      <c r="B1836" t="s">
        <v>9281</v>
      </c>
      <c r="C1836">
        <v>7.2</v>
      </c>
    </row>
    <row r="1837" spans="1:3" x14ac:dyDescent="0.3">
      <c r="A1837" t="s">
        <v>9286</v>
      </c>
      <c r="B1837" t="s">
        <v>4085</v>
      </c>
      <c r="C1837">
        <v>7.1</v>
      </c>
    </row>
    <row r="1838" spans="1:3" x14ac:dyDescent="0.3">
      <c r="A1838" t="s">
        <v>9291</v>
      </c>
      <c r="B1838" t="s">
        <v>9290</v>
      </c>
      <c r="C1838">
        <v>4.5</v>
      </c>
    </row>
    <row r="1839" spans="1:3" x14ac:dyDescent="0.3">
      <c r="A1839" t="s">
        <v>9294</v>
      </c>
      <c r="B1839" t="s">
        <v>1700</v>
      </c>
      <c r="C1839">
        <v>5.7</v>
      </c>
    </row>
    <row r="1840" spans="1:3" x14ac:dyDescent="0.3">
      <c r="A1840" t="s">
        <v>9300</v>
      </c>
      <c r="B1840" t="s">
        <v>3291</v>
      </c>
      <c r="C1840">
        <v>6</v>
      </c>
    </row>
    <row r="1841" spans="1:3" x14ac:dyDescent="0.3">
      <c r="A1841" t="s">
        <v>9305</v>
      </c>
      <c r="B1841" t="s">
        <v>2234</v>
      </c>
      <c r="C1841">
        <v>6.4</v>
      </c>
    </row>
    <row r="1842" spans="1:3" x14ac:dyDescent="0.3">
      <c r="A1842" t="s">
        <v>9308</v>
      </c>
      <c r="B1842" t="s">
        <v>1700</v>
      </c>
      <c r="C1842">
        <v>5.2</v>
      </c>
    </row>
    <row r="1843" spans="1:3" x14ac:dyDescent="0.3">
      <c r="A1843" t="s">
        <v>9313</v>
      </c>
      <c r="B1843" t="s">
        <v>9312</v>
      </c>
      <c r="C1843">
        <v>4.3</v>
      </c>
    </row>
    <row r="1844" spans="1:3" x14ac:dyDescent="0.3">
      <c r="A1844" t="s">
        <v>9318</v>
      </c>
      <c r="B1844" t="s">
        <v>2144</v>
      </c>
      <c r="C1844">
        <v>6.1</v>
      </c>
    </row>
    <row r="1845" spans="1:3" x14ac:dyDescent="0.3">
      <c r="A1845" t="s">
        <v>9323</v>
      </c>
      <c r="B1845" t="s">
        <v>7400</v>
      </c>
      <c r="C1845">
        <v>6.3</v>
      </c>
    </row>
    <row r="1846" spans="1:3" x14ac:dyDescent="0.3">
      <c r="A1846" t="s">
        <v>9328</v>
      </c>
      <c r="B1846" t="s">
        <v>9327</v>
      </c>
      <c r="C1846">
        <v>6.8</v>
      </c>
    </row>
    <row r="1847" spans="1:3" x14ac:dyDescent="0.3">
      <c r="A1847" t="s">
        <v>9332</v>
      </c>
      <c r="B1847" t="s">
        <v>1700</v>
      </c>
      <c r="C1847">
        <v>4</v>
      </c>
    </row>
    <row r="1848" spans="1:3" x14ac:dyDescent="0.3">
      <c r="A1848" t="s">
        <v>9339</v>
      </c>
      <c r="B1848" t="s">
        <v>9337</v>
      </c>
      <c r="C1848">
        <v>5.2</v>
      </c>
    </row>
    <row r="1849" spans="1:3" x14ac:dyDescent="0.3">
      <c r="A1849" t="s">
        <v>9343</v>
      </c>
      <c r="B1849" t="s">
        <v>1665</v>
      </c>
      <c r="C1849">
        <v>6.5</v>
      </c>
    </row>
    <row r="1850" spans="1:3" x14ac:dyDescent="0.3">
      <c r="A1850" t="s">
        <v>9347</v>
      </c>
      <c r="B1850" t="s">
        <v>3291</v>
      </c>
      <c r="C1850">
        <v>7.5</v>
      </c>
    </row>
    <row r="1851" spans="1:3" x14ac:dyDescent="0.3">
      <c r="A1851" t="s">
        <v>9353</v>
      </c>
      <c r="B1851" t="s">
        <v>19</v>
      </c>
      <c r="C1851">
        <v>7.1</v>
      </c>
    </row>
    <row r="1852" spans="1:3" x14ac:dyDescent="0.3">
      <c r="A1852" t="s">
        <v>9358</v>
      </c>
      <c r="B1852" t="s">
        <v>9091</v>
      </c>
      <c r="C1852">
        <v>6.9</v>
      </c>
    </row>
    <row r="1853" spans="1:3" x14ac:dyDescent="0.3">
      <c r="A1853" t="s">
        <v>9362</v>
      </c>
      <c r="B1853" t="s">
        <v>19</v>
      </c>
      <c r="C1853">
        <v>8</v>
      </c>
    </row>
    <row r="1854" spans="1:3" x14ac:dyDescent="0.3">
      <c r="A1854" t="s">
        <v>9366</v>
      </c>
      <c r="B1854" t="s">
        <v>19</v>
      </c>
      <c r="C1854">
        <v>8.1999999999999993</v>
      </c>
    </row>
    <row r="1855" spans="1:3" x14ac:dyDescent="0.3">
      <c r="A1855" t="s">
        <v>9370</v>
      </c>
      <c r="B1855" t="s">
        <v>5940</v>
      </c>
      <c r="C1855">
        <v>6.4</v>
      </c>
    </row>
    <row r="1856" spans="1:3" x14ac:dyDescent="0.3">
      <c r="A1856" t="s">
        <v>9373</v>
      </c>
      <c r="B1856" t="s">
        <v>89</v>
      </c>
      <c r="C1856">
        <v>7.9</v>
      </c>
    </row>
    <row r="1857" spans="1:3" x14ac:dyDescent="0.3">
      <c r="A1857" t="s">
        <v>9378</v>
      </c>
      <c r="B1857" t="s">
        <v>241</v>
      </c>
      <c r="C1857">
        <v>6.7</v>
      </c>
    </row>
    <row r="1858" spans="1:3" x14ac:dyDescent="0.3">
      <c r="A1858" t="s">
        <v>9382</v>
      </c>
      <c r="B1858" t="s">
        <v>9381</v>
      </c>
      <c r="C1858">
        <v>6.1</v>
      </c>
    </row>
    <row r="1859" spans="1:3" x14ac:dyDescent="0.3">
      <c r="A1859" t="s">
        <v>9387</v>
      </c>
      <c r="B1859" t="s">
        <v>5940</v>
      </c>
      <c r="C1859">
        <v>8.9</v>
      </c>
    </row>
    <row r="1860" spans="1:3" x14ac:dyDescent="0.3">
      <c r="A1860" t="s">
        <v>9391</v>
      </c>
      <c r="B1860" t="s">
        <v>19</v>
      </c>
      <c r="C1860">
        <v>8.1</v>
      </c>
    </row>
    <row r="1861" spans="1:3" x14ac:dyDescent="0.3">
      <c r="A1861" t="s">
        <v>9394</v>
      </c>
      <c r="B1861" t="s">
        <v>3593</v>
      </c>
      <c r="C1861">
        <v>6.2</v>
      </c>
    </row>
    <row r="1862" spans="1:3" x14ac:dyDescent="0.3">
      <c r="A1862" t="s">
        <v>9399</v>
      </c>
      <c r="B1862" t="s">
        <v>9398</v>
      </c>
      <c r="C1862">
        <v>4.9000000000000004</v>
      </c>
    </row>
    <row r="1863" spans="1:3" x14ac:dyDescent="0.3">
      <c r="A1863" t="s">
        <v>9405</v>
      </c>
      <c r="B1863" t="s">
        <v>9404</v>
      </c>
      <c r="C1863">
        <v>5.4</v>
      </c>
    </row>
    <row r="1864" spans="1:3" x14ac:dyDescent="0.3">
      <c r="A1864" t="s">
        <v>9411</v>
      </c>
      <c r="B1864" t="s">
        <v>4909</v>
      </c>
      <c r="C1864">
        <v>5.8</v>
      </c>
    </row>
    <row r="1865" spans="1:3" x14ac:dyDescent="0.3">
      <c r="A1865" t="s">
        <v>9416</v>
      </c>
      <c r="B1865" t="s">
        <v>19</v>
      </c>
      <c r="C1865">
        <v>4.7</v>
      </c>
    </row>
    <row r="1866" spans="1:3" x14ac:dyDescent="0.3">
      <c r="A1866" t="s">
        <v>9419</v>
      </c>
      <c r="B1866" t="s">
        <v>505</v>
      </c>
      <c r="C1866">
        <v>6</v>
      </c>
    </row>
    <row r="1867" spans="1:3" x14ac:dyDescent="0.3">
      <c r="A1867" t="s">
        <v>9423</v>
      </c>
      <c r="B1867" t="s">
        <v>3458</v>
      </c>
      <c r="C1867">
        <v>7</v>
      </c>
    </row>
    <row r="1868" spans="1:3" x14ac:dyDescent="0.3">
      <c r="A1868" t="s">
        <v>9430</v>
      </c>
      <c r="B1868" t="s">
        <v>3052</v>
      </c>
      <c r="C1868">
        <v>6</v>
      </c>
    </row>
    <row r="1869" spans="1:3" x14ac:dyDescent="0.3">
      <c r="A1869" t="s">
        <v>9435</v>
      </c>
      <c r="B1869" t="s">
        <v>2144</v>
      </c>
      <c r="C1869">
        <v>7.9</v>
      </c>
    </row>
    <row r="1870" spans="1:3" x14ac:dyDescent="0.3">
      <c r="A1870" t="s">
        <v>9438</v>
      </c>
      <c r="B1870" t="s">
        <v>2144</v>
      </c>
      <c r="C1870">
        <v>8.1</v>
      </c>
    </row>
    <row r="1871" spans="1:3" x14ac:dyDescent="0.3">
      <c r="A1871" t="s">
        <v>9441</v>
      </c>
      <c r="B1871" t="s">
        <v>5710</v>
      </c>
      <c r="C1871">
        <v>6.2</v>
      </c>
    </row>
    <row r="1872" spans="1:3" x14ac:dyDescent="0.3">
      <c r="A1872" t="s">
        <v>9446</v>
      </c>
      <c r="B1872" t="s">
        <v>1437</v>
      </c>
      <c r="C1872">
        <v>6.7</v>
      </c>
    </row>
    <row r="1873" spans="1:3" x14ac:dyDescent="0.3">
      <c r="A1873" t="s">
        <v>9450</v>
      </c>
      <c r="B1873" t="s">
        <v>241</v>
      </c>
      <c r="C1873">
        <v>7.3</v>
      </c>
    </row>
    <row r="1874" spans="1:3" x14ac:dyDescent="0.3">
      <c r="A1874" t="s">
        <v>9455</v>
      </c>
      <c r="B1874" t="s">
        <v>10</v>
      </c>
      <c r="C1874">
        <v>4.5999999999999996</v>
      </c>
    </row>
    <row r="1875" spans="1:3" x14ac:dyDescent="0.3">
      <c r="A1875" t="s">
        <v>9460</v>
      </c>
      <c r="B1875" t="s">
        <v>3072</v>
      </c>
      <c r="C1875">
        <v>6.1</v>
      </c>
    </row>
    <row r="1876" spans="1:3" x14ac:dyDescent="0.3">
      <c r="A1876" t="s">
        <v>9464</v>
      </c>
      <c r="B1876" t="s">
        <v>1700</v>
      </c>
      <c r="C1876">
        <v>6.2</v>
      </c>
    </row>
    <row r="1877" spans="1:3" x14ac:dyDescent="0.3">
      <c r="A1877" t="s">
        <v>9469</v>
      </c>
      <c r="B1877" t="s">
        <v>9468</v>
      </c>
      <c r="C1877">
        <v>7.8</v>
      </c>
    </row>
    <row r="1878" spans="1:3" x14ac:dyDescent="0.3">
      <c r="A1878" t="s">
        <v>9472</v>
      </c>
      <c r="B1878" t="s">
        <v>361</v>
      </c>
      <c r="C1878">
        <v>6.1</v>
      </c>
    </row>
    <row r="1879" spans="1:3" x14ac:dyDescent="0.3">
      <c r="A1879" t="s">
        <v>9478</v>
      </c>
      <c r="B1879" t="s">
        <v>9476</v>
      </c>
      <c r="C1879">
        <v>7.6</v>
      </c>
    </row>
    <row r="1880" spans="1:3" x14ac:dyDescent="0.3">
      <c r="A1880" t="s">
        <v>9484</v>
      </c>
      <c r="B1880" t="s">
        <v>23</v>
      </c>
      <c r="C1880">
        <v>5.8</v>
      </c>
    </row>
    <row r="1881" spans="1:3" x14ac:dyDescent="0.3">
      <c r="A1881" t="s">
        <v>9488</v>
      </c>
      <c r="B1881" t="s">
        <v>241</v>
      </c>
      <c r="C1881">
        <v>6.5</v>
      </c>
    </row>
    <row r="1882" spans="1:3" x14ac:dyDescent="0.3">
      <c r="A1882" t="s">
        <v>9493</v>
      </c>
      <c r="B1882" t="s">
        <v>575</v>
      </c>
      <c r="C1882">
        <v>7.2</v>
      </c>
    </row>
    <row r="1883" spans="1:3" x14ac:dyDescent="0.3">
      <c r="A1883" t="s">
        <v>9497</v>
      </c>
      <c r="B1883" t="s">
        <v>9496</v>
      </c>
      <c r="C1883">
        <v>7.8</v>
      </c>
    </row>
    <row r="1884" spans="1:3" x14ac:dyDescent="0.3">
      <c r="A1884" t="s">
        <v>9501</v>
      </c>
      <c r="B1884" t="s">
        <v>2545</v>
      </c>
      <c r="C1884">
        <v>4.7</v>
      </c>
    </row>
    <row r="1885" spans="1:3" x14ac:dyDescent="0.3">
      <c r="A1885" t="s">
        <v>9506</v>
      </c>
      <c r="B1885" t="s">
        <v>739</v>
      </c>
      <c r="C1885">
        <v>6.8</v>
      </c>
    </row>
    <row r="1886" spans="1:3" x14ac:dyDescent="0.3">
      <c r="A1886" t="s">
        <v>9510</v>
      </c>
      <c r="B1886" t="s">
        <v>6131</v>
      </c>
      <c r="C1886">
        <v>5.9</v>
      </c>
    </row>
    <row r="1887" spans="1:3" x14ac:dyDescent="0.3">
      <c r="A1887" t="s">
        <v>9514</v>
      </c>
      <c r="B1887" t="s">
        <v>10</v>
      </c>
      <c r="C1887">
        <v>7.2</v>
      </c>
    </row>
    <row r="1888" spans="1:3" x14ac:dyDescent="0.3">
      <c r="A1888" t="s">
        <v>9517</v>
      </c>
      <c r="B1888" t="s">
        <v>1745</v>
      </c>
      <c r="C1888">
        <v>8.6999999999999993</v>
      </c>
    </row>
    <row r="1889" spans="1:3" x14ac:dyDescent="0.3">
      <c r="A1889" t="s">
        <v>9521</v>
      </c>
      <c r="B1889" t="s">
        <v>9520</v>
      </c>
      <c r="C1889">
        <v>5</v>
      </c>
    </row>
    <row r="1890" spans="1:3" x14ac:dyDescent="0.3">
      <c r="A1890" t="s">
        <v>9525</v>
      </c>
      <c r="B1890" t="s">
        <v>542</v>
      </c>
      <c r="C1890">
        <v>6.6</v>
      </c>
    </row>
    <row r="1891" spans="1:3" x14ac:dyDescent="0.3">
      <c r="A1891" t="s">
        <v>9528</v>
      </c>
      <c r="B1891" t="s">
        <v>1954</v>
      </c>
      <c r="C1891">
        <v>8.3000000000000007</v>
      </c>
    </row>
    <row r="1892" spans="1:3" x14ac:dyDescent="0.3">
      <c r="A1892" t="s">
        <v>9531</v>
      </c>
      <c r="B1892" t="s">
        <v>1396</v>
      </c>
      <c r="C1892">
        <v>6.7</v>
      </c>
    </row>
    <row r="1893" spans="1:3" x14ac:dyDescent="0.3">
      <c r="A1893" t="s">
        <v>9536</v>
      </c>
      <c r="B1893" t="s">
        <v>5940</v>
      </c>
      <c r="C1893">
        <v>7.8</v>
      </c>
    </row>
    <row r="1894" spans="1:3" x14ac:dyDescent="0.3">
      <c r="A1894" t="s">
        <v>9540</v>
      </c>
      <c r="B1894" t="s">
        <v>491</v>
      </c>
      <c r="C1894">
        <v>6.5</v>
      </c>
    </row>
    <row r="1895" spans="1:3" x14ac:dyDescent="0.3">
      <c r="A1895" t="s">
        <v>9543</v>
      </c>
      <c r="B1895" t="s">
        <v>449</v>
      </c>
      <c r="C1895">
        <v>6.1</v>
      </c>
    </row>
    <row r="1896" spans="1:3" x14ac:dyDescent="0.3">
      <c r="A1896" t="s">
        <v>9547</v>
      </c>
      <c r="B1896" t="s">
        <v>19</v>
      </c>
      <c r="C1896">
        <v>8.1</v>
      </c>
    </row>
    <row r="1897" spans="1:3" x14ac:dyDescent="0.3">
      <c r="A1897" t="s">
        <v>9553</v>
      </c>
      <c r="B1897" t="s">
        <v>298</v>
      </c>
      <c r="C1897">
        <v>5.2</v>
      </c>
    </row>
    <row r="1898" spans="1:3" x14ac:dyDescent="0.3">
      <c r="A1898" t="s">
        <v>9557</v>
      </c>
      <c r="B1898" t="s">
        <v>855</v>
      </c>
      <c r="C1898">
        <v>5.6</v>
      </c>
    </row>
    <row r="1899" spans="1:3" x14ac:dyDescent="0.3">
      <c r="A1899" t="s">
        <v>9562</v>
      </c>
      <c r="B1899" t="s">
        <v>2155</v>
      </c>
      <c r="C1899">
        <v>5.8</v>
      </c>
    </row>
    <row r="1900" spans="1:3" x14ac:dyDescent="0.3">
      <c r="A1900" t="s">
        <v>9565</v>
      </c>
      <c r="B1900" t="s">
        <v>9091</v>
      </c>
      <c r="C1900">
        <v>6.6</v>
      </c>
    </row>
    <row r="1901" spans="1:3" x14ac:dyDescent="0.3">
      <c r="A1901" t="s">
        <v>9569</v>
      </c>
      <c r="B1901" t="s">
        <v>491</v>
      </c>
      <c r="C1901">
        <v>6.6</v>
      </c>
    </row>
    <row r="1902" spans="1:3" x14ac:dyDescent="0.3">
      <c r="A1902" t="s">
        <v>9574</v>
      </c>
      <c r="B1902" t="s">
        <v>1700</v>
      </c>
      <c r="C1902">
        <v>5.5</v>
      </c>
    </row>
    <row r="1903" spans="1:3" x14ac:dyDescent="0.3">
      <c r="A1903" t="s">
        <v>9579</v>
      </c>
      <c r="B1903" t="s">
        <v>10</v>
      </c>
      <c r="C1903">
        <v>5.5</v>
      </c>
    </row>
    <row r="1904" spans="1:3" x14ac:dyDescent="0.3">
      <c r="A1904" t="s">
        <v>9583</v>
      </c>
      <c r="B1904" t="s">
        <v>1655</v>
      </c>
      <c r="C1904">
        <v>7</v>
      </c>
    </row>
    <row r="1905" spans="1:3" x14ac:dyDescent="0.3">
      <c r="A1905" t="s">
        <v>9587</v>
      </c>
      <c r="B1905" t="s">
        <v>5500</v>
      </c>
      <c r="C1905">
        <v>6.5</v>
      </c>
    </row>
    <row r="1906" spans="1:3" x14ac:dyDescent="0.3">
      <c r="A1906" t="s">
        <v>9591</v>
      </c>
      <c r="B1906" t="s">
        <v>9091</v>
      </c>
      <c r="C1906">
        <v>5.8</v>
      </c>
    </row>
    <row r="1907" spans="1:3" x14ac:dyDescent="0.3">
      <c r="A1907" t="s">
        <v>9596</v>
      </c>
      <c r="B1907" t="s">
        <v>23</v>
      </c>
      <c r="C1907">
        <v>5.6</v>
      </c>
    </row>
    <row r="1908" spans="1:3" x14ac:dyDescent="0.3">
      <c r="A1908" t="s">
        <v>9601</v>
      </c>
      <c r="B1908" t="s">
        <v>1700</v>
      </c>
      <c r="C1908">
        <v>5.6</v>
      </c>
    </row>
    <row r="1909" spans="1:3" x14ac:dyDescent="0.3">
      <c r="A1909" t="s">
        <v>9604</v>
      </c>
      <c r="B1909" t="s">
        <v>491</v>
      </c>
      <c r="C1909">
        <v>5.8</v>
      </c>
    </row>
    <row r="1910" spans="1:3" x14ac:dyDescent="0.3">
      <c r="A1910" t="s">
        <v>9608</v>
      </c>
      <c r="B1910" t="s">
        <v>241</v>
      </c>
      <c r="C1910">
        <v>7.6</v>
      </c>
    </row>
    <row r="1911" spans="1:3" x14ac:dyDescent="0.3">
      <c r="A1911" t="s">
        <v>9612</v>
      </c>
      <c r="B1911" t="s">
        <v>1700</v>
      </c>
      <c r="C1911">
        <v>6.4</v>
      </c>
    </row>
    <row r="1912" spans="1:3" x14ac:dyDescent="0.3">
      <c r="A1912" t="s">
        <v>9619</v>
      </c>
      <c r="B1912" t="s">
        <v>3072</v>
      </c>
      <c r="C1912">
        <v>6.3</v>
      </c>
    </row>
    <row r="1913" spans="1:3" x14ac:dyDescent="0.3">
      <c r="A1913" t="s">
        <v>9626</v>
      </c>
      <c r="B1913" t="s">
        <v>5782</v>
      </c>
      <c r="C1913">
        <v>4.5999999999999996</v>
      </c>
    </row>
    <row r="1914" spans="1:3" x14ac:dyDescent="0.3">
      <c r="A1914" t="s">
        <v>9631</v>
      </c>
      <c r="B1914" t="s">
        <v>2144</v>
      </c>
      <c r="C1914">
        <v>6.5</v>
      </c>
    </row>
    <row r="1915" spans="1:3" x14ac:dyDescent="0.3">
      <c r="A1915" t="s">
        <v>9636</v>
      </c>
      <c r="B1915" t="s">
        <v>6197</v>
      </c>
      <c r="C1915">
        <v>7.5</v>
      </c>
    </row>
    <row r="1916" spans="1:3" x14ac:dyDescent="0.3">
      <c r="A1916" t="s">
        <v>9640</v>
      </c>
      <c r="B1916" t="s">
        <v>5940</v>
      </c>
      <c r="C1916">
        <v>7.5</v>
      </c>
    </row>
    <row r="1917" spans="1:3" x14ac:dyDescent="0.3">
      <c r="A1917" t="s">
        <v>9647</v>
      </c>
      <c r="B1917" t="s">
        <v>9645</v>
      </c>
      <c r="C1917">
        <v>5.3</v>
      </c>
    </row>
    <row r="1918" spans="1:3" x14ac:dyDescent="0.3">
      <c r="A1918" t="s">
        <v>9654</v>
      </c>
      <c r="B1918" t="s">
        <v>1042</v>
      </c>
      <c r="C1918">
        <v>7.5</v>
      </c>
    </row>
    <row r="1919" spans="1:3" x14ac:dyDescent="0.3">
      <c r="A1919" t="s">
        <v>9661</v>
      </c>
      <c r="B1919" t="s">
        <v>9660</v>
      </c>
      <c r="C1919">
        <v>3.3</v>
      </c>
    </row>
    <row r="1920" spans="1:3" x14ac:dyDescent="0.3">
      <c r="A1920" t="s">
        <v>9667</v>
      </c>
      <c r="B1920" t="s">
        <v>10</v>
      </c>
      <c r="C1920">
        <v>5.7</v>
      </c>
    </row>
    <row r="1921" spans="1:3" x14ac:dyDescent="0.3">
      <c r="A1921" t="s">
        <v>9674</v>
      </c>
      <c r="B1921" t="s">
        <v>9673</v>
      </c>
      <c r="C1921">
        <v>3.5</v>
      </c>
    </row>
    <row r="1922" spans="1:3" x14ac:dyDescent="0.3">
      <c r="A1922" t="s">
        <v>9677</v>
      </c>
      <c r="B1922" t="s">
        <v>1954</v>
      </c>
      <c r="C1922">
        <v>9.3000000000000007</v>
      </c>
    </row>
    <row r="1923" spans="1:3" x14ac:dyDescent="0.3">
      <c r="A1923" t="s">
        <v>9682</v>
      </c>
      <c r="B1923" t="s">
        <v>9680</v>
      </c>
      <c r="C1923">
        <v>4.8</v>
      </c>
    </row>
    <row r="1924" spans="1:3" x14ac:dyDescent="0.3">
      <c r="A1924" t="s">
        <v>9686</v>
      </c>
      <c r="B1924" t="s">
        <v>3923</v>
      </c>
      <c r="C1924">
        <v>6.9</v>
      </c>
    </row>
    <row r="1925" spans="1:3" x14ac:dyDescent="0.3">
      <c r="A1925" t="s">
        <v>9690</v>
      </c>
      <c r="B1925" t="s">
        <v>2144</v>
      </c>
      <c r="C1925">
        <v>6</v>
      </c>
    </row>
    <row r="1926" spans="1:3" x14ac:dyDescent="0.3">
      <c r="A1926" t="s">
        <v>9695</v>
      </c>
      <c r="B1926" t="s">
        <v>19</v>
      </c>
      <c r="C1926">
        <v>7.3</v>
      </c>
    </row>
    <row r="1927" spans="1:3" x14ac:dyDescent="0.3">
      <c r="A1927" t="s">
        <v>9701</v>
      </c>
      <c r="B1927" t="s">
        <v>7438</v>
      </c>
      <c r="C1927">
        <v>6</v>
      </c>
    </row>
    <row r="1928" spans="1:3" x14ac:dyDescent="0.3">
      <c r="A1928" t="s">
        <v>9707</v>
      </c>
      <c r="B1928" t="s">
        <v>1437</v>
      </c>
      <c r="C1928">
        <v>6.6</v>
      </c>
    </row>
    <row r="1929" spans="1:3" x14ac:dyDescent="0.3">
      <c r="A1929" t="s">
        <v>9713</v>
      </c>
      <c r="B1929" t="s">
        <v>9712</v>
      </c>
      <c r="C1929">
        <v>7.5</v>
      </c>
    </row>
    <row r="1930" spans="1:3" x14ac:dyDescent="0.3">
      <c r="A1930" t="s">
        <v>9716</v>
      </c>
      <c r="B1930" t="s">
        <v>3805</v>
      </c>
      <c r="C1930">
        <v>6.9</v>
      </c>
    </row>
    <row r="1931" spans="1:3" x14ac:dyDescent="0.3">
      <c r="A1931" t="s">
        <v>9720</v>
      </c>
      <c r="B1931" t="s">
        <v>1437</v>
      </c>
      <c r="C1931">
        <v>6.8</v>
      </c>
    </row>
    <row r="1932" spans="1:3" x14ac:dyDescent="0.3">
      <c r="A1932" t="s">
        <v>24092</v>
      </c>
      <c r="B1932" t="s">
        <v>2982</v>
      </c>
      <c r="C1932">
        <v>8.3000000000000007</v>
      </c>
    </row>
    <row r="1933" spans="1:3" x14ac:dyDescent="0.3">
      <c r="A1933" t="s">
        <v>9728</v>
      </c>
      <c r="B1933" t="s">
        <v>5605</v>
      </c>
      <c r="C1933">
        <v>6.3</v>
      </c>
    </row>
    <row r="1934" spans="1:3" x14ac:dyDescent="0.3">
      <c r="A1934" t="s">
        <v>9732</v>
      </c>
      <c r="B1934" t="s">
        <v>1145</v>
      </c>
      <c r="C1934">
        <v>6.4</v>
      </c>
    </row>
    <row r="1935" spans="1:3" x14ac:dyDescent="0.3">
      <c r="A1935" t="s">
        <v>9738</v>
      </c>
      <c r="B1935" t="s">
        <v>9737</v>
      </c>
      <c r="C1935">
        <v>5.6</v>
      </c>
    </row>
    <row r="1936" spans="1:3" x14ac:dyDescent="0.3">
      <c r="A1936" t="s">
        <v>9742</v>
      </c>
      <c r="B1936" t="s">
        <v>361</v>
      </c>
      <c r="C1936">
        <v>6.3</v>
      </c>
    </row>
    <row r="1937" spans="1:3" x14ac:dyDescent="0.3">
      <c r="A1937" t="s">
        <v>9746</v>
      </c>
      <c r="B1937" t="s">
        <v>9745</v>
      </c>
      <c r="C1937">
        <v>7.3</v>
      </c>
    </row>
    <row r="1938" spans="1:3" x14ac:dyDescent="0.3">
      <c r="A1938" t="s">
        <v>9752</v>
      </c>
      <c r="B1938" t="s">
        <v>10</v>
      </c>
      <c r="C1938">
        <v>6.6</v>
      </c>
    </row>
    <row r="1939" spans="1:3" x14ac:dyDescent="0.3">
      <c r="A1939" t="s">
        <v>9759</v>
      </c>
      <c r="B1939" t="s">
        <v>361</v>
      </c>
      <c r="C1939">
        <v>4.5999999999999996</v>
      </c>
    </row>
    <row r="1940" spans="1:3" x14ac:dyDescent="0.3">
      <c r="A1940" t="s">
        <v>9765</v>
      </c>
      <c r="B1940" t="s">
        <v>9763</v>
      </c>
      <c r="C1940">
        <v>5.0999999999999996</v>
      </c>
    </row>
    <row r="1941" spans="1:3" x14ac:dyDescent="0.3">
      <c r="A1941" t="s">
        <v>9769</v>
      </c>
      <c r="B1941" t="s">
        <v>19</v>
      </c>
      <c r="C1941">
        <v>5.6</v>
      </c>
    </row>
    <row r="1942" spans="1:3" x14ac:dyDescent="0.3">
      <c r="A1942" t="s">
        <v>9774</v>
      </c>
      <c r="B1942" t="s">
        <v>9773</v>
      </c>
      <c r="C1942">
        <v>5.3</v>
      </c>
    </row>
    <row r="1943" spans="1:3" x14ac:dyDescent="0.3">
      <c r="A1943" t="s">
        <v>9781</v>
      </c>
      <c r="B1943" t="s">
        <v>2317</v>
      </c>
      <c r="C1943">
        <v>7.5</v>
      </c>
    </row>
    <row r="1944" spans="1:3" x14ac:dyDescent="0.3">
      <c r="A1944" t="s">
        <v>9787</v>
      </c>
      <c r="B1944" t="s">
        <v>3366</v>
      </c>
      <c r="C1944">
        <v>5.6</v>
      </c>
    </row>
    <row r="1945" spans="1:3" x14ac:dyDescent="0.3">
      <c r="A1945" t="s">
        <v>9792</v>
      </c>
      <c r="B1945" t="s">
        <v>23</v>
      </c>
      <c r="C1945">
        <v>5.9</v>
      </c>
    </row>
    <row r="1946" spans="1:3" x14ac:dyDescent="0.3">
      <c r="A1946" t="s">
        <v>9797</v>
      </c>
      <c r="B1946" t="s">
        <v>1437</v>
      </c>
      <c r="C1946">
        <v>4.7</v>
      </c>
    </row>
    <row r="1947" spans="1:3" x14ac:dyDescent="0.3">
      <c r="A1947" t="s">
        <v>9801</v>
      </c>
      <c r="B1947" t="s">
        <v>3046</v>
      </c>
      <c r="C1947">
        <v>4.8</v>
      </c>
    </row>
    <row r="1948" spans="1:3" x14ac:dyDescent="0.3">
      <c r="A1948" t="s">
        <v>9807</v>
      </c>
      <c r="B1948" t="s">
        <v>1437</v>
      </c>
      <c r="C1948">
        <v>6.8</v>
      </c>
    </row>
    <row r="1949" spans="1:3" x14ac:dyDescent="0.3">
      <c r="A1949" t="s">
        <v>9813</v>
      </c>
      <c r="B1949" t="s">
        <v>2706</v>
      </c>
      <c r="C1949">
        <v>5.4</v>
      </c>
    </row>
    <row r="1950" spans="1:3" x14ac:dyDescent="0.3">
      <c r="A1950" t="s">
        <v>9818</v>
      </c>
      <c r="B1950" t="s">
        <v>1034</v>
      </c>
      <c r="C1950">
        <v>5.0999999999999996</v>
      </c>
    </row>
    <row r="1951" spans="1:3" x14ac:dyDescent="0.3">
      <c r="A1951" t="s">
        <v>9822</v>
      </c>
      <c r="B1951" t="s">
        <v>9821</v>
      </c>
      <c r="C1951">
        <v>7</v>
      </c>
    </row>
    <row r="1952" spans="1:3" x14ac:dyDescent="0.3">
      <c r="A1952" t="s">
        <v>9827</v>
      </c>
      <c r="B1952" t="s">
        <v>10</v>
      </c>
      <c r="C1952">
        <v>6.7</v>
      </c>
    </row>
    <row r="1953" spans="1:3" x14ac:dyDescent="0.3">
      <c r="A1953" t="s">
        <v>9831</v>
      </c>
      <c r="B1953" t="s">
        <v>5544</v>
      </c>
      <c r="C1953">
        <v>4</v>
      </c>
    </row>
    <row r="1954" spans="1:3" x14ac:dyDescent="0.3">
      <c r="A1954" t="s">
        <v>9835</v>
      </c>
      <c r="B1954" t="s">
        <v>19</v>
      </c>
      <c r="C1954">
        <v>7.3</v>
      </c>
    </row>
    <row r="1955" spans="1:3" x14ac:dyDescent="0.3">
      <c r="A1955" t="s">
        <v>9839</v>
      </c>
      <c r="B1955" t="s">
        <v>3805</v>
      </c>
      <c r="C1955">
        <v>6.8</v>
      </c>
    </row>
    <row r="1956" spans="1:3" x14ac:dyDescent="0.3">
      <c r="A1956" t="s">
        <v>9844</v>
      </c>
      <c r="B1956" t="s">
        <v>2227</v>
      </c>
      <c r="C1956">
        <v>6.1</v>
      </c>
    </row>
    <row r="1957" spans="1:3" x14ac:dyDescent="0.3">
      <c r="A1957" t="s">
        <v>24093</v>
      </c>
      <c r="B1957" t="s">
        <v>9849</v>
      </c>
      <c r="C1957">
        <v>7.2</v>
      </c>
    </row>
    <row r="1958" spans="1:3" x14ac:dyDescent="0.3">
      <c r="A1958" t="s">
        <v>9854</v>
      </c>
      <c r="B1958" t="s">
        <v>9853</v>
      </c>
      <c r="C1958">
        <v>7</v>
      </c>
    </row>
    <row r="1959" spans="1:3" x14ac:dyDescent="0.3">
      <c r="A1959" t="s">
        <v>9857</v>
      </c>
      <c r="B1959" t="s">
        <v>1655</v>
      </c>
      <c r="C1959">
        <v>7.1</v>
      </c>
    </row>
    <row r="1960" spans="1:3" x14ac:dyDescent="0.3">
      <c r="A1960" t="s">
        <v>9862</v>
      </c>
      <c r="B1960" t="s">
        <v>5940</v>
      </c>
      <c r="C1960">
        <v>6.9</v>
      </c>
    </row>
    <row r="1961" spans="1:3" x14ac:dyDescent="0.3">
      <c r="A1961" t="s">
        <v>9867</v>
      </c>
      <c r="B1961" t="s">
        <v>2425</v>
      </c>
      <c r="C1961">
        <v>7.3</v>
      </c>
    </row>
    <row r="1962" spans="1:3" x14ac:dyDescent="0.3">
      <c r="A1962" t="s">
        <v>9873</v>
      </c>
      <c r="B1962" t="s">
        <v>1700</v>
      </c>
      <c r="C1962">
        <v>6.3</v>
      </c>
    </row>
    <row r="1963" spans="1:3" x14ac:dyDescent="0.3">
      <c r="A1963" t="s">
        <v>9877</v>
      </c>
      <c r="B1963" t="s">
        <v>3805</v>
      </c>
      <c r="C1963">
        <v>8.1999999999999993</v>
      </c>
    </row>
    <row r="1964" spans="1:3" x14ac:dyDescent="0.3">
      <c r="A1964" t="s">
        <v>9881</v>
      </c>
      <c r="B1964" t="s">
        <v>9880</v>
      </c>
      <c r="C1964">
        <v>7.1</v>
      </c>
    </row>
    <row r="1965" spans="1:3" x14ac:dyDescent="0.3">
      <c r="A1965" t="s">
        <v>9885</v>
      </c>
      <c r="B1965" t="s">
        <v>1980</v>
      </c>
      <c r="C1965">
        <v>7.7</v>
      </c>
    </row>
    <row r="1966" spans="1:3" x14ac:dyDescent="0.3">
      <c r="A1966" t="s">
        <v>9889</v>
      </c>
      <c r="B1966" t="s">
        <v>3409</v>
      </c>
      <c r="C1966">
        <v>6.5</v>
      </c>
    </row>
    <row r="1967" spans="1:3" x14ac:dyDescent="0.3">
      <c r="A1967" t="s">
        <v>9893</v>
      </c>
      <c r="B1967" t="s">
        <v>9892</v>
      </c>
      <c r="C1967">
        <v>4.9000000000000004</v>
      </c>
    </row>
    <row r="1968" spans="1:3" x14ac:dyDescent="0.3">
      <c r="A1968" t="s">
        <v>9899</v>
      </c>
      <c r="B1968" t="s">
        <v>1943</v>
      </c>
      <c r="C1968">
        <v>6.4</v>
      </c>
    </row>
    <row r="1969" spans="1:3" x14ac:dyDescent="0.3">
      <c r="A1969" t="s">
        <v>9905</v>
      </c>
      <c r="B1969" t="s">
        <v>5544</v>
      </c>
      <c r="C1969">
        <v>5.9</v>
      </c>
    </row>
    <row r="1970" spans="1:3" x14ac:dyDescent="0.3">
      <c r="A1970" t="s">
        <v>9910</v>
      </c>
      <c r="B1970" t="s">
        <v>1437</v>
      </c>
      <c r="C1970">
        <v>6.2</v>
      </c>
    </row>
    <row r="1971" spans="1:3" x14ac:dyDescent="0.3">
      <c r="A1971" t="s">
        <v>9914</v>
      </c>
      <c r="B1971" t="s">
        <v>949</v>
      </c>
      <c r="C1971">
        <v>5.8</v>
      </c>
    </row>
    <row r="1972" spans="1:3" x14ac:dyDescent="0.3">
      <c r="A1972" t="s">
        <v>9919</v>
      </c>
      <c r="B1972" t="s">
        <v>2545</v>
      </c>
      <c r="C1972">
        <v>6.7</v>
      </c>
    </row>
    <row r="1973" spans="1:3" x14ac:dyDescent="0.3">
      <c r="A1973" t="s">
        <v>9925</v>
      </c>
      <c r="B1973" t="s">
        <v>491</v>
      </c>
      <c r="C1973">
        <v>5.9</v>
      </c>
    </row>
    <row r="1974" spans="1:3" x14ac:dyDescent="0.3">
      <c r="A1974" t="s">
        <v>9930</v>
      </c>
      <c r="B1974" t="s">
        <v>7038</v>
      </c>
      <c r="C1974">
        <v>7.3</v>
      </c>
    </row>
    <row r="1975" spans="1:3" x14ac:dyDescent="0.3">
      <c r="A1975" t="s">
        <v>9935</v>
      </c>
      <c r="B1975" t="s">
        <v>200</v>
      </c>
      <c r="C1975">
        <v>4.8</v>
      </c>
    </row>
    <row r="1976" spans="1:3" x14ac:dyDescent="0.3">
      <c r="A1976" t="s">
        <v>9940</v>
      </c>
      <c r="B1976" t="s">
        <v>3566</v>
      </c>
      <c r="C1976">
        <v>4.0999999999999996</v>
      </c>
    </row>
    <row r="1977" spans="1:3" x14ac:dyDescent="0.3">
      <c r="A1977" t="s">
        <v>9944</v>
      </c>
      <c r="B1977" t="s">
        <v>1700</v>
      </c>
      <c r="C1977">
        <v>4.9000000000000004</v>
      </c>
    </row>
    <row r="1978" spans="1:3" x14ac:dyDescent="0.3">
      <c r="A1978" t="s">
        <v>9948</v>
      </c>
      <c r="B1978" t="s">
        <v>1655</v>
      </c>
      <c r="C1978">
        <v>7.9</v>
      </c>
    </row>
    <row r="1979" spans="1:3" x14ac:dyDescent="0.3">
      <c r="A1979" t="s">
        <v>9953</v>
      </c>
      <c r="B1979" t="s">
        <v>1923</v>
      </c>
      <c r="C1979">
        <v>5.2</v>
      </c>
    </row>
    <row r="1980" spans="1:3" x14ac:dyDescent="0.3">
      <c r="A1980" t="s">
        <v>9957</v>
      </c>
      <c r="B1980" t="s">
        <v>1034</v>
      </c>
      <c r="C1980">
        <v>4.0999999999999996</v>
      </c>
    </row>
    <row r="1981" spans="1:3" x14ac:dyDescent="0.3">
      <c r="A1981" t="s">
        <v>9962</v>
      </c>
      <c r="B1981" t="s">
        <v>2221</v>
      </c>
      <c r="C1981">
        <v>6.6</v>
      </c>
    </row>
    <row r="1982" spans="1:3" x14ac:dyDescent="0.3">
      <c r="A1982" t="s">
        <v>9967</v>
      </c>
      <c r="B1982" t="s">
        <v>9966</v>
      </c>
      <c r="C1982">
        <v>2.9</v>
      </c>
    </row>
    <row r="1983" spans="1:3" x14ac:dyDescent="0.3">
      <c r="A1983" t="s">
        <v>9971</v>
      </c>
      <c r="B1983" t="s">
        <v>2545</v>
      </c>
      <c r="C1983">
        <v>7.2</v>
      </c>
    </row>
    <row r="1984" spans="1:3" x14ac:dyDescent="0.3">
      <c r="A1984" t="s">
        <v>9975</v>
      </c>
      <c r="B1984" t="s">
        <v>2161</v>
      </c>
      <c r="C1984">
        <v>6.5</v>
      </c>
    </row>
    <row r="1985" spans="1:3" x14ac:dyDescent="0.3">
      <c r="A1985" t="s">
        <v>9980</v>
      </c>
      <c r="B1985" t="s">
        <v>6</v>
      </c>
      <c r="C1985">
        <v>6.8</v>
      </c>
    </row>
    <row r="1986" spans="1:3" x14ac:dyDescent="0.3">
      <c r="A1986" t="s">
        <v>9985</v>
      </c>
      <c r="B1986" t="s">
        <v>1655</v>
      </c>
      <c r="C1986">
        <v>7.2</v>
      </c>
    </row>
    <row r="1987" spans="1:3" x14ac:dyDescent="0.3">
      <c r="A1987" t="s">
        <v>9989</v>
      </c>
      <c r="B1987" t="s">
        <v>19</v>
      </c>
      <c r="C1987">
        <v>6.8</v>
      </c>
    </row>
    <row r="1988" spans="1:3" x14ac:dyDescent="0.3">
      <c r="A1988" t="s">
        <v>9996</v>
      </c>
      <c r="B1988" t="s">
        <v>9995</v>
      </c>
      <c r="C1988">
        <v>7.8</v>
      </c>
    </row>
    <row r="1989" spans="1:3" x14ac:dyDescent="0.3">
      <c r="A1989" t="s">
        <v>10001</v>
      </c>
      <c r="B1989" t="s">
        <v>1954</v>
      </c>
      <c r="C1989">
        <v>6.7</v>
      </c>
    </row>
    <row r="1990" spans="1:3" x14ac:dyDescent="0.3">
      <c r="A1990" t="s">
        <v>10006</v>
      </c>
      <c r="B1990" t="s">
        <v>2847</v>
      </c>
      <c r="C1990">
        <v>6.1</v>
      </c>
    </row>
    <row r="1991" spans="1:3" x14ac:dyDescent="0.3">
      <c r="A1991" t="s">
        <v>10010</v>
      </c>
      <c r="B1991" t="s">
        <v>2545</v>
      </c>
      <c r="C1991">
        <v>7.1</v>
      </c>
    </row>
    <row r="1992" spans="1:3" x14ac:dyDescent="0.3">
      <c r="A1992" t="s">
        <v>10015</v>
      </c>
      <c r="B1992" t="s">
        <v>4487</v>
      </c>
      <c r="C1992">
        <v>5.7</v>
      </c>
    </row>
    <row r="1993" spans="1:3" x14ac:dyDescent="0.3">
      <c r="A1993" t="s">
        <v>10022</v>
      </c>
      <c r="B1993" t="s">
        <v>3268</v>
      </c>
      <c r="C1993">
        <v>2.9</v>
      </c>
    </row>
    <row r="1994" spans="1:3" x14ac:dyDescent="0.3">
      <c r="A1994" t="s">
        <v>10027</v>
      </c>
      <c r="B1994" t="s">
        <v>498</v>
      </c>
      <c r="C1994">
        <v>5.2</v>
      </c>
    </row>
    <row r="1995" spans="1:3" x14ac:dyDescent="0.3">
      <c r="A1995" t="s">
        <v>10031</v>
      </c>
      <c r="B1995" t="s">
        <v>2144</v>
      </c>
      <c r="C1995">
        <v>5.3</v>
      </c>
    </row>
    <row r="1996" spans="1:3" x14ac:dyDescent="0.3">
      <c r="A1996" t="s">
        <v>10036</v>
      </c>
      <c r="B1996" t="s">
        <v>10035</v>
      </c>
      <c r="C1996">
        <v>6.2</v>
      </c>
    </row>
    <row r="1997" spans="1:3" x14ac:dyDescent="0.3">
      <c r="A1997" t="s">
        <v>10041</v>
      </c>
      <c r="B1997" t="s">
        <v>1042</v>
      </c>
      <c r="C1997">
        <v>7.3</v>
      </c>
    </row>
    <row r="1998" spans="1:3" x14ac:dyDescent="0.3">
      <c r="A1998" t="s">
        <v>10047</v>
      </c>
      <c r="B1998" t="s">
        <v>803</v>
      </c>
      <c r="C1998">
        <v>6.5</v>
      </c>
    </row>
    <row r="1999" spans="1:3" x14ac:dyDescent="0.3">
      <c r="A1999" t="s">
        <v>10051</v>
      </c>
      <c r="B1999" t="s">
        <v>89</v>
      </c>
      <c r="C1999">
        <v>4.0999999999999996</v>
      </c>
    </row>
    <row r="2000" spans="1:3" x14ac:dyDescent="0.3">
      <c r="A2000" t="s">
        <v>10054</v>
      </c>
      <c r="B2000" t="s">
        <v>241</v>
      </c>
      <c r="C2000">
        <v>7.7</v>
      </c>
    </row>
    <row r="2001" spans="1:3" x14ac:dyDescent="0.3">
      <c r="A2001" t="s">
        <v>10057</v>
      </c>
      <c r="B2001" t="s">
        <v>7038</v>
      </c>
      <c r="C2001">
        <v>6.1</v>
      </c>
    </row>
    <row r="2002" spans="1:3" x14ac:dyDescent="0.3">
      <c r="A2002" t="s">
        <v>10060</v>
      </c>
      <c r="B2002" t="s">
        <v>1894</v>
      </c>
      <c r="C2002">
        <v>7.3</v>
      </c>
    </row>
    <row r="2003" spans="1:3" x14ac:dyDescent="0.3">
      <c r="A2003" t="s">
        <v>10063</v>
      </c>
      <c r="B2003" t="s">
        <v>3805</v>
      </c>
      <c r="C2003">
        <v>7.2</v>
      </c>
    </row>
    <row r="2004" spans="1:3" x14ac:dyDescent="0.3">
      <c r="A2004" t="s">
        <v>10066</v>
      </c>
      <c r="B2004" t="s">
        <v>5108</v>
      </c>
      <c r="C2004">
        <v>6.1</v>
      </c>
    </row>
    <row r="2005" spans="1:3" x14ac:dyDescent="0.3">
      <c r="A2005" t="s">
        <v>10071</v>
      </c>
      <c r="B2005" t="s">
        <v>10070</v>
      </c>
      <c r="C2005">
        <v>5.8</v>
      </c>
    </row>
    <row r="2006" spans="1:3" x14ac:dyDescent="0.3">
      <c r="A2006" t="s">
        <v>10074</v>
      </c>
      <c r="B2006" t="s">
        <v>1700</v>
      </c>
      <c r="C2006">
        <v>5.7</v>
      </c>
    </row>
    <row r="2007" spans="1:3" x14ac:dyDescent="0.3">
      <c r="A2007" t="s">
        <v>10077</v>
      </c>
      <c r="B2007" t="s">
        <v>1034</v>
      </c>
      <c r="C2007">
        <v>6.7</v>
      </c>
    </row>
    <row r="2008" spans="1:3" x14ac:dyDescent="0.3">
      <c r="A2008" t="s">
        <v>10081</v>
      </c>
      <c r="B2008" t="s">
        <v>7829</v>
      </c>
      <c r="C2008">
        <v>6.5</v>
      </c>
    </row>
    <row r="2009" spans="1:3" x14ac:dyDescent="0.3">
      <c r="A2009" t="s">
        <v>10086</v>
      </c>
      <c r="B2009" t="s">
        <v>10</v>
      </c>
      <c r="C2009">
        <v>7.2</v>
      </c>
    </row>
    <row r="2010" spans="1:3" x14ac:dyDescent="0.3">
      <c r="A2010" t="s">
        <v>10089</v>
      </c>
      <c r="B2010" t="s">
        <v>7893</v>
      </c>
      <c r="C2010">
        <v>7.6</v>
      </c>
    </row>
    <row r="2011" spans="1:3" x14ac:dyDescent="0.3">
      <c r="A2011" t="s">
        <v>10093</v>
      </c>
      <c r="B2011" t="s">
        <v>5108</v>
      </c>
      <c r="C2011">
        <v>4.5999999999999996</v>
      </c>
    </row>
    <row r="2012" spans="1:3" x14ac:dyDescent="0.3">
      <c r="A2012" t="s">
        <v>10096</v>
      </c>
      <c r="B2012" t="s">
        <v>1437</v>
      </c>
      <c r="C2012">
        <v>6.9</v>
      </c>
    </row>
    <row r="2013" spans="1:3" x14ac:dyDescent="0.3">
      <c r="A2013" t="s">
        <v>10100</v>
      </c>
      <c r="B2013" t="s">
        <v>1700</v>
      </c>
      <c r="C2013">
        <v>6.6</v>
      </c>
    </row>
    <row r="2014" spans="1:3" x14ac:dyDescent="0.3">
      <c r="A2014" t="s">
        <v>10105</v>
      </c>
      <c r="B2014" t="s">
        <v>9178</v>
      </c>
      <c r="C2014">
        <v>6.3</v>
      </c>
    </row>
    <row r="2015" spans="1:3" x14ac:dyDescent="0.3">
      <c r="A2015" t="s">
        <v>10109</v>
      </c>
      <c r="B2015" t="s">
        <v>6189</v>
      </c>
      <c r="C2015">
        <v>6.2</v>
      </c>
    </row>
    <row r="2016" spans="1:3" x14ac:dyDescent="0.3">
      <c r="A2016" t="s">
        <v>10113</v>
      </c>
      <c r="B2016" t="s">
        <v>449</v>
      </c>
      <c r="C2016">
        <v>5.3</v>
      </c>
    </row>
    <row r="2017" spans="1:3" x14ac:dyDescent="0.3">
      <c r="A2017" t="s">
        <v>10116</v>
      </c>
      <c r="B2017" t="s">
        <v>1566</v>
      </c>
      <c r="C2017">
        <v>7.3</v>
      </c>
    </row>
    <row r="2018" spans="1:3" x14ac:dyDescent="0.3">
      <c r="A2018" t="s">
        <v>10119</v>
      </c>
      <c r="B2018" t="s">
        <v>1700</v>
      </c>
      <c r="C2018">
        <v>5.6</v>
      </c>
    </row>
    <row r="2019" spans="1:3" x14ac:dyDescent="0.3">
      <c r="A2019" t="s">
        <v>10123</v>
      </c>
      <c r="B2019" t="s">
        <v>10122</v>
      </c>
      <c r="C2019">
        <v>6.2</v>
      </c>
    </row>
    <row r="2020" spans="1:3" x14ac:dyDescent="0.3">
      <c r="A2020" t="s">
        <v>10131</v>
      </c>
      <c r="B2020" t="s">
        <v>10129</v>
      </c>
      <c r="C2020">
        <v>5.2</v>
      </c>
    </row>
    <row r="2021" spans="1:3" x14ac:dyDescent="0.3">
      <c r="A2021" t="s">
        <v>10136</v>
      </c>
      <c r="B2021" t="s">
        <v>3923</v>
      </c>
      <c r="C2021">
        <v>5.3</v>
      </c>
    </row>
    <row r="2022" spans="1:3" x14ac:dyDescent="0.3">
      <c r="A2022" t="s">
        <v>10139</v>
      </c>
      <c r="B2022" t="s">
        <v>6281</v>
      </c>
      <c r="C2022">
        <v>5.4</v>
      </c>
    </row>
    <row r="2023" spans="1:3" x14ac:dyDescent="0.3">
      <c r="A2023" t="s">
        <v>10144</v>
      </c>
      <c r="B2023" t="s">
        <v>1700</v>
      </c>
      <c r="C2023">
        <v>4.9000000000000004</v>
      </c>
    </row>
    <row r="2024" spans="1:3" x14ac:dyDescent="0.3">
      <c r="A2024" t="s">
        <v>10148</v>
      </c>
      <c r="B2024" t="s">
        <v>7572</v>
      </c>
      <c r="C2024">
        <v>5.5</v>
      </c>
    </row>
    <row r="2025" spans="1:3" x14ac:dyDescent="0.3">
      <c r="A2025" t="s">
        <v>10151</v>
      </c>
      <c r="B2025" t="s">
        <v>6504</v>
      </c>
      <c r="C2025">
        <v>6.7</v>
      </c>
    </row>
    <row r="2026" spans="1:3" x14ac:dyDescent="0.3">
      <c r="A2026" t="s">
        <v>10154</v>
      </c>
      <c r="B2026" t="s">
        <v>3072</v>
      </c>
      <c r="C2026">
        <v>3.9</v>
      </c>
    </row>
    <row r="2027" spans="1:3" x14ac:dyDescent="0.3">
      <c r="A2027" t="s">
        <v>10162</v>
      </c>
      <c r="B2027" t="s">
        <v>10160</v>
      </c>
      <c r="C2027">
        <v>7.2</v>
      </c>
    </row>
    <row r="2028" spans="1:3" x14ac:dyDescent="0.3">
      <c r="A2028" t="s">
        <v>10167</v>
      </c>
      <c r="B2028" t="s">
        <v>241</v>
      </c>
      <c r="C2028">
        <v>5.0999999999999996</v>
      </c>
    </row>
    <row r="2029" spans="1:3" x14ac:dyDescent="0.3">
      <c r="A2029" t="s">
        <v>10170</v>
      </c>
      <c r="B2029" t="s">
        <v>491</v>
      </c>
      <c r="C2029">
        <v>6.5</v>
      </c>
    </row>
    <row r="2030" spans="1:3" x14ac:dyDescent="0.3">
      <c r="A2030" t="s">
        <v>10173</v>
      </c>
      <c r="B2030" t="s">
        <v>655</v>
      </c>
      <c r="C2030">
        <v>8.1999999999999993</v>
      </c>
    </row>
    <row r="2031" spans="1:3" x14ac:dyDescent="0.3">
      <c r="A2031" t="s">
        <v>10177</v>
      </c>
      <c r="B2031" t="s">
        <v>10176</v>
      </c>
      <c r="C2031">
        <v>7.7</v>
      </c>
    </row>
    <row r="2032" spans="1:3" x14ac:dyDescent="0.3">
      <c r="A2032" t="s">
        <v>10181</v>
      </c>
      <c r="B2032" t="s">
        <v>3923</v>
      </c>
      <c r="C2032">
        <v>6.1</v>
      </c>
    </row>
    <row r="2033" spans="1:3" x14ac:dyDescent="0.3">
      <c r="A2033" t="s">
        <v>10184</v>
      </c>
      <c r="B2033" t="s">
        <v>61</v>
      </c>
      <c r="C2033">
        <v>8.8000000000000007</v>
      </c>
    </row>
    <row r="2034" spans="1:3" x14ac:dyDescent="0.3">
      <c r="A2034" t="s">
        <v>10188</v>
      </c>
      <c r="B2034" t="s">
        <v>3566</v>
      </c>
      <c r="C2034">
        <v>6.8</v>
      </c>
    </row>
    <row r="2035" spans="1:3" x14ac:dyDescent="0.3">
      <c r="A2035" t="s">
        <v>10192</v>
      </c>
      <c r="B2035" t="s">
        <v>1034</v>
      </c>
      <c r="C2035">
        <v>6.8</v>
      </c>
    </row>
    <row r="2036" spans="1:3" x14ac:dyDescent="0.3">
      <c r="A2036" t="s">
        <v>10197</v>
      </c>
      <c r="B2036" t="s">
        <v>5544</v>
      </c>
      <c r="C2036">
        <v>6.7</v>
      </c>
    </row>
    <row r="2037" spans="1:3" x14ac:dyDescent="0.3">
      <c r="A2037" t="s">
        <v>10201</v>
      </c>
      <c r="B2037" t="s">
        <v>19</v>
      </c>
      <c r="C2037">
        <v>7.1</v>
      </c>
    </row>
    <row r="2038" spans="1:3" x14ac:dyDescent="0.3">
      <c r="A2038" t="s">
        <v>10205</v>
      </c>
      <c r="B2038" t="s">
        <v>10204</v>
      </c>
      <c r="C2038">
        <v>7.1</v>
      </c>
    </row>
    <row r="2039" spans="1:3" x14ac:dyDescent="0.3">
      <c r="A2039" t="s">
        <v>10208</v>
      </c>
      <c r="B2039" t="s">
        <v>1700</v>
      </c>
      <c r="C2039">
        <v>6.1</v>
      </c>
    </row>
    <row r="2040" spans="1:3" x14ac:dyDescent="0.3">
      <c r="A2040" t="s">
        <v>10213</v>
      </c>
      <c r="B2040" t="s">
        <v>5500</v>
      </c>
      <c r="C2040">
        <v>8</v>
      </c>
    </row>
    <row r="2041" spans="1:3" x14ac:dyDescent="0.3">
      <c r="A2041" t="s">
        <v>10218</v>
      </c>
      <c r="B2041" t="s">
        <v>878</v>
      </c>
      <c r="C2041">
        <v>6.6</v>
      </c>
    </row>
    <row r="2042" spans="1:3" x14ac:dyDescent="0.3">
      <c r="A2042" t="s">
        <v>10224</v>
      </c>
      <c r="B2042" t="s">
        <v>227</v>
      </c>
      <c r="C2042">
        <v>5.4</v>
      </c>
    </row>
    <row r="2043" spans="1:3" x14ac:dyDescent="0.3">
      <c r="A2043" t="s">
        <v>10229</v>
      </c>
      <c r="B2043" t="s">
        <v>2545</v>
      </c>
      <c r="C2043">
        <v>6.1</v>
      </c>
    </row>
    <row r="2044" spans="1:3" x14ac:dyDescent="0.3">
      <c r="A2044" t="s">
        <v>10234</v>
      </c>
      <c r="B2044" t="s">
        <v>1034</v>
      </c>
      <c r="C2044">
        <v>5.6</v>
      </c>
    </row>
    <row r="2045" spans="1:3" x14ac:dyDescent="0.3">
      <c r="A2045" t="s">
        <v>10238</v>
      </c>
      <c r="B2045" t="s">
        <v>89</v>
      </c>
      <c r="C2045">
        <v>5.8</v>
      </c>
    </row>
    <row r="2046" spans="1:3" x14ac:dyDescent="0.3">
      <c r="A2046" t="s">
        <v>10243</v>
      </c>
      <c r="B2046" t="s">
        <v>8559</v>
      </c>
      <c r="C2046">
        <v>2.8</v>
      </c>
    </row>
    <row r="2047" spans="1:3" x14ac:dyDescent="0.3">
      <c r="A2047" t="s">
        <v>10248</v>
      </c>
      <c r="B2047" t="s">
        <v>19</v>
      </c>
      <c r="C2047">
        <v>6.7</v>
      </c>
    </row>
    <row r="2048" spans="1:3" x14ac:dyDescent="0.3">
      <c r="A2048" t="s">
        <v>10253</v>
      </c>
      <c r="B2048" t="s">
        <v>10252</v>
      </c>
      <c r="C2048">
        <v>5.0999999999999996</v>
      </c>
    </row>
    <row r="2049" spans="1:3" x14ac:dyDescent="0.3">
      <c r="A2049" t="s">
        <v>10258</v>
      </c>
      <c r="B2049" t="s">
        <v>241</v>
      </c>
      <c r="C2049">
        <v>7.2</v>
      </c>
    </row>
    <row r="2050" spans="1:3" x14ac:dyDescent="0.3">
      <c r="A2050" t="s">
        <v>10263</v>
      </c>
      <c r="B2050" t="s">
        <v>10262</v>
      </c>
      <c r="C2050">
        <v>6</v>
      </c>
    </row>
    <row r="2051" spans="1:3" x14ac:dyDescent="0.3">
      <c r="A2051" t="s">
        <v>10266</v>
      </c>
      <c r="B2051" t="s">
        <v>2161</v>
      </c>
      <c r="C2051">
        <v>7.2</v>
      </c>
    </row>
    <row r="2052" spans="1:3" x14ac:dyDescent="0.3">
      <c r="A2052" t="s">
        <v>10271</v>
      </c>
      <c r="B2052" t="s">
        <v>1566</v>
      </c>
      <c r="C2052">
        <v>6.7</v>
      </c>
    </row>
    <row r="2053" spans="1:3" x14ac:dyDescent="0.3">
      <c r="A2053" t="s">
        <v>10277</v>
      </c>
      <c r="B2053" t="s">
        <v>1784</v>
      </c>
      <c r="C2053">
        <v>6.3</v>
      </c>
    </row>
    <row r="2054" spans="1:3" x14ac:dyDescent="0.3">
      <c r="A2054" t="s">
        <v>10281</v>
      </c>
      <c r="B2054" t="s">
        <v>1437</v>
      </c>
      <c r="C2054">
        <v>6.2</v>
      </c>
    </row>
    <row r="2055" spans="1:3" x14ac:dyDescent="0.3">
      <c r="A2055" t="s">
        <v>24094</v>
      </c>
      <c r="B2055" t="s">
        <v>491</v>
      </c>
      <c r="C2055">
        <v>6.8</v>
      </c>
    </row>
    <row r="2056" spans="1:3" x14ac:dyDescent="0.3">
      <c r="A2056" t="s">
        <v>10290</v>
      </c>
      <c r="B2056" t="s">
        <v>19</v>
      </c>
      <c r="C2056">
        <v>6.2</v>
      </c>
    </row>
    <row r="2057" spans="1:3" x14ac:dyDescent="0.3">
      <c r="A2057" t="s">
        <v>10297</v>
      </c>
      <c r="B2057" t="s">
        <v>10295</v>
      </c>
      <c r="C2057">
        <v>6.9</v>
      </c>
    </row>
    <row r="2058" spans="1:3" x14ac:dyDescent="0.3">
      <c r="A2058" t="s">
        <v>10302</v>
      </c>
      <c r="B2058" t="s">
        <v>7400</v>
      </c>
      <c r="C2058">
        <v>6.8</v>
      </c>
    </row>
    <row r="2059" spans="1:3" x14ac:dyDescent="0.3">
      <c r="A2059" t="s">
        <v>10309</v>
      </c>
      <c r="B2059" t="s">
        <v>1894</v>
      </c>
      <c r="C2059">
        <v>7.1</v>
      </c>
    </row>
    <row r="2060" spans="1:3" x14ac:dyDescent="0.3">
      <c r="A2060" t="s">
        <v>10315</v>
      </c>
      <c r="B2060" t="s">
        <v>3409</v>
      </c>
      <c r="C2060">
        <v>7.1</v>
      </c>
    </row>
    <row r="2061" spans="1:3" x14ac:dyDescent="0.3">
      <c r="A2061" t="s">
        <v>10319</v>
      </c>
      <c r="B2061" t="s">
        <v>10318</v>
      </c>
      <c r="C2061">
        <v>7</v>
      </c>
    </row>
    <row r="2062" spans="1:3" x14ac:dyDescent="0.3">
      <c r="A2062" t="s">
        <v>10323</v>
      </c>
      <c r="B2062" t="s">
        <v>1700</v>
      </c>
      <c r="C2062">
        <v>7.1</v>
      </c>
    </row>
    <row r="2063" spans="1:3" x14ac:dyDescent="0.3">
      <c r="A2063" t="s">
        <v>10326</v>
      </c>
      <c r="B2063" t="s">
        <v>4800</v>
      </c>
      <c r="C2063">
        <v>6.4</v>
      </c>
    </row>
    <row r="2064" spans="1:3" x14ac:dyDescent="0.3">
      <c r="A2064" t="s">
        <v>10329</v>
      </c>
      <c r="B2064" t="s">
        <v>7955</v>
      </c>
      <c r="C2064">
        <v>7</v>
      </c>
    </row>
    <row r="2065" spans="1:3" x14ac:dyDescent="0.3">
      <c r="A2065" t="s">
        <v>10333</v>
      </c>
      <c r="B2065" t="s">
        <v>7898</v>
      </c>
      <c r="C2065">
        <v>6.2</v>
      </c>
    </row>
    <row r="2066" spans="1:3" x14ac:dyDescent="0.3">
      <c r="A2066" t="s">
        <v>10336</v>
      </c>
      <c r="B2066" t="s">
        <v>241</v>
      </c>
      <c r="C2066">
        <v>7.5</v>
      </c>
    </row>
    <row r="2067" spans="1:3" x14ac:dyDescent="0.3">
      <c r="A2067" t="s">
        <v>10341</v>
      </c>
      <c r="B2067" t="s">
        <v>5483</v>
      </c>
      <c r="C2067">
        <v>4.8</v>
      </c>
    </row>
    <row r="2068" spans="1:3" x14ac:dyDescent="0.3">
      <c r="A2068" t="s">
        <v>10345</v>
      </c>
      <c r="B2068" t="s">
        <v>5940</v>
      </c>
      <c r="C2068">
        <v>8.1</v>
      </c>
    </row>
    <row r="2069" spans="1:3" x14ac:dyDescent="0.3">
      <c r="A2069" t="s">
        <v>10350</v>
      </c>
      <c r="B2069" t="s">
        <v>2545</v>
      </c>
      <c r="C2069">
        <v>7.3</v>
      </c>
    </row>
    <row r="2070" spans="1:3" x14ac:dyDescent="0.3">
      <c r="A2070" t="s">
        <v>10354</v>
      </c>
      <c r="B2070" t="s">
        <v>1145</v>
      </c>
      <c r="C2070">
        <v>5.8</v>
      </c>
    </row>
    <row r="2071" spans="1:3" x14ac:dyDescent="0.3">
      <c r="A2071" t="s">
        <v>10359</v>
      </c>
      <c r="B2071" t="s">
        <v>19</v>
      </c>
      <c r="C2071">
        <v>7.6</v>
      </c>
    </row>
    <row r="2072" spans="1:3" x14ac:dyDescent="0.3">
      <c r="A2072" t="s">
        <v>10364</v>
      </c>
      <c r="B2072" t="s">
        <v>5940</v>
      </c>
      <c r="C2072">
        <v>5.6</v>
      </c>
    </row>
    <row r="2073" spans="1:3" x14ac:dyDescent="0.3">
      <c r="A2073" t="s">
        <v>10368</v>
      </c>
      <c r="B2073" t="s">
        <v>1386</v>
      </c>
      <c r="C2073">
        <v>7</v>
      </c>
    </row>
    <row r="2074" spans="1:3" x14ac:dyDescent="0.3">
      <c r="A2074" t="s">
        <v>10372</v>
      </c>
      <c r="B2074" t="s">
        <v>4085</v>
      </c>
      <c r="C2074">
        <v>6.6</v>
      </c>
    </row>
    <row r="2075" spans="1:3" x14ac:dyDescent="0.3">
      <c r="A2075" t="s">
        <v>10375</v>
      </c>
      <c r="B2075" t="s">
        <v>5319</v>
      </c>
      <c r="C2075">
        <v>6.5</v>
      </c>
    </row>
    <row r="2076" spans="1:3" x14ac:dyDescent="0.3">
      <c r="A2076" t="s">
        <v>10378</v>
      </c>
      <c r="B2076" t="s">
        <v>6324</v>
      </c>
      <c r="C2076">
        <v>7.4</v>
      </c>
    </row>
    <row r="2077" spans="1:3" x14ac:dyDescent="0.3">
      <c r="A2077" t="s">
        <v>10383</v>
      </c>
      <c r="B2077" t="s">
        <v>10</v>
      </c>
      <c r="C2077">
        <v>4.5999999999999996</v>
      </c>
    </row>
    <row r="2078" spans="1:3" x14ac:dyDescent="0.3">
      <c r="A2078" t="s">
        <v>10389</v>
      </c>
      <c r="B2078" t="s">
        <v>2545</v>
      </c>
      <c r="C2078">
        <v>6.4</v>
      </c>
    </row>
    <row r="2079" spans="1:3" x14ac:dyDescent="0.3">
      <c r="A2079" t="s">
        <v>10395</v>
      </c>
      <c r="B2079" t="s">
        <v>8</v>
      </c>
      <c r="C2079">
        <v>6.4</v>
      </c>
    </row>
    <row r="2080" spans="1:3" x14ac:dyDescent="0.3">
      <c r="A2080" t="s">
        <v>10400</v>
      </c>
      <c r="B2080" t="s">
        <v>4271</v>
      </c>
      <c r="C2080">
        <v>5.9</v>
      </c>
    </row>
    <row r="2081" spans="1:3" x14ac:dyDescent="0.3">
      <c r="A2081" t="s">
        <v>10405</v>
      </c>
      <c r="B2081" t="s">
        <v>3072</v>
      </c>
      <c r="C2081">
        <v>6.4</v>
      </c>
    </row>
    <row r="2082" spans="1:3" x14ac:dyDescent="0.3">
      <c r="A2082" t="s">
        <v>10408</v>
      </c>
      <c r="B2082" t="s">
        <v>5278</v>
      </c>
      <c r="C2082">
        <v>6.6</v>
      </c>
    </row>
    <row r="2083" spans="1:3" x14ac:dyDescent="0.3">
      <c r="A2083" t="s">
        <v>10411</v>
      </c>
      <c r="B2083" t="s">
        <v>10</v>
      </c>
      <c r="C2083">
        <v>6.9</v>
      </c>
    </row>
    <row r="2084" spans="1:3" x14ac:dyDescent="0.3">
      <c r="A2084" t="s">
        <v>10417</v>
      </c>
      <c r="B2084" t="s">
        <v>2161</v>
      </c>
      <c r="C2084">
        <v>5.8</v>
      </c>
    </row>
    <row r="2085" spans="1:3" x14ac:dyDescent="0.3">
      <c r="A2085" t="s">
        <v>10421</v>
      </c>
      <c r="B2085" t="s">
        <v>10420</v>
      </c>
      <c r="C2085">
        <v>6.4</v>
      </c>
    </row>
    <row r="2086" spans="1:3" x14ac:dyDescent="0.3">
      <c r="A2086" t="s">
        <v>10426</v>
      </c>
      <c r="B2086" t="s">
        <v>6416</v>
      </c>
      <c r="C2086">
        <v>5.3</v>
      </c>
    </row>
    <row r="2087" spans="1:3" x14ac:dyDescent="0.3">
      <c r="A2087" t="s">
        <v>10430</v>
      </c>
      <c r="B2087" t="s">
        <v>491</v>
      </c>
      <c r="C2087">
        <v>6.5</v>
      </c>
    </row>
    <row r="2088" spans="1:3" x14ac:dyDescent="0.3">
      <c r="A2088" t="s">
        <v>10434</v>
      </c>
      <c r="B2088" t="s">
        <v>813</v>
      </c>
      <c r="C2088">
        <v>5.7</v>
      </c>
    </row>
    <row r="2089" spans="1:3" x14ac:dyDescent="0.3">
      <c r="A2089" t="s">
        <v>10437</v>
      </c>
      <c r="B2089" t="s">
        <v>10</v>
      </c>
      <c r="C2089">
        <v>6.7</v>
      </c>
    </row>
    <row r="2090" spans="1:3" x14ac:dyDescent="0.3">
      <c r="A2090" t="s">
        <v>10441</v>
      </c>
      <c r="B2090" t="s">
        <v>1423</v>
      </c>
      <c r="C2090">
        <v>3.9</v>
      </c>
    </row>
    <row r="2091" spans="1:3" x14ac:dyDescent="0.3">
      <c r="A2091" t="s">
        <v>10445</v>
      </c>
      <c r="B2091" t="s">
        <v>289</v>
      </c>
      <c r="C2091">
        <v>4.0999999999999996</v>
      </c>
    </row>
    <row r="2092" spans="1:3" x14ac:dyDescent="0.3">
      <c r="A2092" t="s">
        <v>10452</v>
      </c>
      <c r="B2092" t="s">
        <v>10450</v>
      </c>
      <c r="C2092">
        <v>6.2</v>
      </c>
    </row>
    <row r="2093" spans="1:3" x14ac:dyDescent="0.3">
      <c r="A2093" t="s">
        <v>10456</v>
      </c>
      <c r="B2093" t="s">
        <v>2734</v>
      </c>
      <c r="C2093">
        <v>3.8</v>
      </c>
    </row>
    <row r="2094" spans="1:3" x14ac:dyDescent="0.3">
      <c r="A2094" t="s">
        <v>10459</v>
      </c>
      <c r="B2094" t="s">
        <v>361</v>
      </c>
      <c r="C2094">
        <v>5.0999999999999996</v>
      </c>
    </row>
    <row r="2095" spans="1:3" x14ac:dyDescent="0.3">
      <c r="A2095" t="s">
        <v>10463</v>
      </c>
      <c r="B2095" t="s">
        <v>241</v>
      </c>
      <c r="C2095">
        <v>6.4</v>
      </c>
    </row>
    <row r="2096" spans="1:3" x14ac:dyDescent="0.3">
      <c r="A2096" t="s">
        <v>10467</v>
      </c>
      <c r="B2096" t="s">
        <v>7615</v>
      </c>
      <c r="C2096">
        <v>7.8</v>
      </c>
    </row>
    <row r="2097" spans="1:3" x14ac:dyDescent="0.3">
      <c r="A2097" t="s">
        <v>10474</v>
      </c>
      <c r="B2097" t="s">
        <v>10473</v>
      </c>
      <c r="C2097">
        <v>7.8</v>
      </c>
    </row>
    <row r="2098" spans="1:3" x14ac:dyDescent="0.3">
      <c r="A2098" t="s">
        <v>10478</v>
      </c>
      <c r="B2098" t="s">
        <v>1445</v>
      </c>
      <c r="C2098">
        <v>6.1</v>
      </c>
    </row>
    <row r="2099" spans="1:3" x14ac:dyDescent="0.3">
      <c r="A2099" t="s">
        <v>10481</v>
      </c>
      <c r="B2099" t="s">
        <v>5967</v>
      </c>
      <c r="C2099">
        <v>5.8</v>
      </c>
    </row>
    <row r="2100" spans="1:3" x14ac:dyDescent="0.3">
      <c r="A2100" t="s">
        <v>10487</v>
      </c>
      <c r="B2100" t="s">
        <v>1943</v>
      </c>
      <c r="C2100">
        <v>6.3</v>
      </c>
    </row>
    <row r="2101" spans="1:3" x14ac:dyDescent="0.3">
      <c r="A2101" t="s">
        <v>10492</v>
      </c>
      <c r="B2101" t="s">
        <v>1845</v>
      </c>
      <c r="C2101">
        <v>7.7</v>
      </c>
    </row>
    <row r="2102" spans="1:3" x14ac:dyDescent="0.3">
      <c r="A2102" t="s">
        <v>10497</v>
      </c>
      <c r="B2102" t="s">
        <v>4085</v>
      </c>
      <c r="C2102">
        <v>5.4</v>
      </c>
    </row>
    <row r="2103" spans="1:3" x14ac:dyDescent="0.3">
      <c r="A2103" t="s">
        <v>10503</v>
      </c>
      <c r="B2103" t="s">
        <v>10501</v>
      </c>
      <c r="C2103">
        <v>7.3</v>
      </c>
    </row>
    <row r="2104" spans="1:3" x14ac:dyDescent="0.3">
      <c r="A2104" t="s">
        <v>10507</v>
      </c>
      <c r="B2104" t="s">
        <v>2144</v>
      </c>
      <c r="C2104">
        <v>6.8</v>
      </c>
    </row>
    <row r="2105" spans="1:3" x14ac:dyDescent="0.3">
      <c r="A2105" t="s">
        <v>10511</v>
      </c>
      <c r="B2105" t="s">
        <v>2161</v>
      </c>
      <c r="C2105">
        <v>7.3</v>
      </c>
    </row>
    <row r="2106" spans="1:3" x14ac:dyDescent="0.3">
      <c r="A2106" t="s">
        <v>10514</v>
      </c>
      <c r="B2106" t="s">
        <v>4228</v>
      </c>
      <c r="C2106">
        <v>6.5</v>
      </c>
    </row>
    <row r="2107" spans="1:3" x14ac:dyDescent="0.3">
      <c r="A2107" t="s">
        <v>10517</v>
      </c>
      <c r="B2107" t="s">
        <v>2144</v>
      </c>
      <c r="C2107">
        <v>7.2</v>
      </c>
    </row>
    <row r="2108" spans="1:3" x14ac:dyDescent="0.3">
      <c r="A2108" t="s">
        <v>10524</v>
      </c>
      <c r="B2108" t="s">
        <v>10522</v>
      </c>
      <c r="C2108">
        <v>6.7</v>
      </c>
    </row>
    <row r="2109" spans="1:3" x14ac:dyDescent="0.3">
      <c r="A2109" t="s">
        <v>10529</v>
      </c>
      <c r="B2109" t="s">
        <v>1700</v>
      </c>
      <c r="C2109">
        <v>6.3</v>
      </c>
    </row>
    <row r="2110" spans="1:3" x14ac:dyDescent="0.3">
      <c r="A2110" t="s">
        <v>10534</v>
      </c>
      <c r="B2110" t="s">
        <v>80</v>
      </c>
      <c r="C2110">
        <v>5.9</v>
      </c>
    </row>
    <row r="2111" spans="1:3" x14ac:dyDescent="0.3">
      <c r="A2111" t="s">
        <v>10540</v>
      </c>
      <c r="B2111" t="s">
        <v>10539</v>
      </c>
      <c r="C2111">
        <v>7.8</v>
      </c>
    </row>
    <row r="2112" spans="1:3" x14ac:dyDescent="0.3">
      <c r="A2112" t="s">
        <v>10543</v>
      </c>
      <c r="B2112" t="s">
        <v>10</v>
      </c>
      <c r="C2112">
        <v>7.4</v>
      </c>
    </row>
    <row r="2113" spans="1:3" x14ac:dyDescent="0.3">
      <c r="A2113" t="s">
        <v>10547</v>
      </c>
      <c r="B2113" t="s">
        <v>192</v>
      </c>
      <c r="C2113">
        <v>4.8</v>
      </c>
    </row>
    <row r="2114" spans="1:3" x14ac:dyDescent="0.3">
      <c r="A2114" t="s">
        <v>10551</v>
      </c>
      <c r="B2114" t="s">
        <v>3805</v>
      </c>
      <c r="C2114">
        <v>6.3</v>
      </c>
    </row>
    <row r="2115" spans="1:3" x14ac:dyDescent="0.3">
      <c r="A2115" t="s">
        <v>10555</v>
      </c>
      <c r="B2115" t="s">
        <v>1437</v>
      </c>
      <c r="C2115">
        <v>7.8</v>
      </c>
    </row>
    <row r="2116" spans="1:3" x14ac:dyDescent="0.3">
      <c r="A2116" t="s">
        <v>10558</v>
      </c>
      <c r="B2116" t="s">
        <v>1745</v>
      </c>
      <c r="C2116">
        <v>7.5</v>
      </c>
    </row>
    <row r="2117" spans="1:3" x14ac:dyDescent="0.3">
      <c r="A2117" t="s">
        <v>10561</v>
      </c>
      <c r="B2117" t="s">
        <v>19</v>
      </c>
      <c r="C2117">
        <v>6</v>
      </c>
    </row>
    <row r="2118" spans="1:3" x14ac:dyDescent="0.3">
      <c r="A2118" t="s">
        <v>10565</v>
      </c>
      <c r="B2118" t="s">
        <v>361</v>
      </c>
      <c r="C2118">
        <v>6.8</v>
      </c>
    </row>
    <row r="2119" spans="1:3" x14ac:dyDescent="0.3">
      <c r="A2119" t="s">
        <v>10569</v>
      </c>
      <c r="B2119" t="s">
        <v>3279</v>
      </c>
      <c r="C2119">
        <v>6.6</v>
      </c>
    </row>
    <row r="2120" spans="1:3" x14ac:dyDescent="0.3">
      <c r="A2120" t="s">
        <v>10575</v>
      </c>
      <c r="B2120" t="s">
        <v>4341</v>
      </c>
      <c r="C2120">
        <v>4.5999999999999996</v>
      </c>
    </row>
    <row r="2121" spans="1:3" x14ac:dyDescent="0.3">
      <c r="A2121" t="s">
        <v>24095</v>
      </c>
      <c r="B2121" t="s">
        <v>10579</v>
      </c>
      <c r="C2121">
        <v>2.9</v>
      </c>
    </row>
    <row r="2122" spans="1:3" x14ac:dyDescent="0.3">
      <c r="A2122" t="s">
        <v>10583</v>
      </c>
      <c r="B2122" t="s">
        <v>1437</v>
      </c>
      <c r="C2122">
        <v>7.1</v>
      </c>
    </row>
    <row r="2123" spans="1:3" x14ac:dyDescent="0.3">
      <c r="A2123" t="s">
        <v>10587</v>
      </c>
      <c r="B2123" t="s">
        <v>2545</v>
      </c>
      <c r="C2123">
        <v>6.1</v>
      </c>
    </row>
    <row r="2124" spans="1:3" x14ac:dyDescent="0.3">
      <c r="A2124" t="s">
        <v>10590</v>
      </c>
      <c r="B2124" t="s">
        <v>241</v>
      </c>
      <c r="C2124">
        <v>6.7</v>
      </c>
    </row>
    <row r="2125" spans="1:3" x14ac:dyDescent="0.3">
      <c r="A2125" t="s">
        <v>10594</v>
      </c>
      <c r="B2125" t="s">
        <v>1943</v>
      </c>
      <c r="C2125">
        <v>7.1</v>
      </c>
    </row>
    <row r="2126" spans="1:3" x14ac:dyDescent="0.3">
      <c r="A2126" t="s">
        <v>10599</v>
      </c>
      <c r="B2126" t="s">
        <v>1437</v>
      </c>
      <c r="C2126">
        <v>5.8</v>
      </c>
    </row>
    <row r="2127" spans="1:3" x14ac:dyDescent="0.3">
      <c r="A2127" t="s">
        <v>10603</v>
      </c>
      <c r="B2127" t="s">
        <v>19</v>
      </c>
      <c r="C2127">
        <v>6.7</v>
      </c>
    </row>
    <row r="2128" spans="1:3" x14ac:dyDescent="0.3">
      <c r="A2128" t="s">
        <v>10607</v>
      </c>
      <c r="B2128" t="s">
        <v>5926</v>
      </c>
      <c r="C2128">
        <v>5.8</v>
      </c>
    </row>
    <row r="2129" spans="1:3" x14ac:dyDescent="0.3">
      <c r="A2129" t="s">
        <v>10611</v>
      </c>
      <c r="B2129" t="s">
        <v>4341</v>
      </c>
      <c r="C2129">
        <v>6.8</v>
      </c>
    </row>
    <row r="2130" spans="1:3" x14ac:dyDescent="0.3">
      <c r="A2130" t="s">
        <v>10614</v>
      </c>
      <c r="B2130" t="s">
        <v>154</v>
      </c>
      <c r="C2130">
        <v>8.5</v>
      </c>
    </row>
    <row r="2131" spans="1:3" x14ac:dyDescent="0.3">
      <c r="A2131" t="s">
        <v>10617</v>
      </c>
      <c r="B2131" t="s">
        <v>2376</v>
      </c>
      <c r="C2131">
        <v>6.6</v>
      </c>
    </row>
    <row r="2132" spans="1:3" x14ac:dyDescent="0.3">
      <c r="A2132" t="s">
        <v>10621</v>
      </c>
      <c r="B2132" t="s">
        <v>1868</v>
      </c>
      <c r="C2132">
        <v>7.7</v>
      </c>
    </row>
    <row r="2133" spans="1:3" x14ac:dyDescent="0.3">
      <c r="A2133" t="s">
        <v>10626</v>
      </c>
      <c r="B2133" t="s">
        <v>3185</v>
      </c>
      <c r="C2133">
        <v>4.7</v>
      </c>
    </row>
    <row r="2134" spans="1:3" x14ac:dyDescent="0.3">
      <c r="A2134" t="s">
        <v>10629</v>
      </c>
      <c r="B2134" t="s">
        <v>449</v>
      </c>
      <c r="C2134">
        <v>6.4</v>
      </c>
    </row>
    <row r="2135" spans="1:3" x14ac:dyDescent="0.3">
      <c r="A2135" t="s">
        <v>10633</v>
      </c>
      <c r="B2135" t="s">
        <v>10</v>
      </c>
      <c r="C2135">
        <v>5.5</v>
      </c>
    </row>
    <row r="2136" spans="1:3" x14ac:dyDescent="0.3">
      <c r="A2136" t="s">
        <v>10637</v>
      </c>
      <c r="B2136" t="s">
        <v>6644</v>
      </c>
      <c r="C2136">
        <v>8.6</v>
      </c>
    </row>
    <row r="2137" spans="1:3" x14ac:dyDescent="0.3">
      <c r="A2137" t="s">
        <v>10641</v>
      </c>
      <c r="B2137" t="s">
        <v>6416</v>
      </c>
      <c r="C2137">
        <v>7</v>
      </c>
    </row>
    <row r="2138" spans="1:3" x14ac:dyDescent="0.3">
      <c r="A2138" t="s">
        <v>10648</v>
      </c>
      <c r="B2138" t="s">
        <v>10646</v>
      </c>
      <c r="C2138">
        <v>7.1</v>
      </c>
    </row>
    <row r="2139" spans="1:3" x14ac:dyDescent="0.3">
      <c r="A2139" t="s">
        <v>10654</v>
      </c>
      <c r="B2139" t="s">
        <v>8559</v>
      </c>
      <c r="C2139">
        <v>5.7</v>
      </c>
    </row>
    <row r="2140" spans="1:3" x14ac:dyDescent="0.3">
      <c r="A2140" t="s">
        <v>10659</v>
      </c>
      <c r="B2140" t="s">
        <v>10658</v>
      </c>
      <c r="C2140">
        <v>3.7</v>
      </c>
    </row>
    <row r="2141" spans="1:3" x14ac:dyDescent="0.3">
      <c r="A2141" t="s">
        <v>10663</v>
      </c>
      <c r="B2141" t="s">
        <v>3046</v>
      </c>
      <c r="C2141">
        <v>7.5</v>
      </c>
    </row>
    <row r="2142" spans="1:3" x14ac:dyDescent="0.3">
      <c r="A2142" t="s">
        <v>10667</v>
      </c>
      <c r="B2142" t="s">
        <v>9763</v>
      </c>
      <c r="C2142">
        <v>4.5999999999999996</v>
      </c>
    </row>
    <row r="2143" spans="1:3" x14ac:dyDescent="0.3">
      <c r="A2143" t="s">
        <v>10671</v>
      </c>
      <c r="B2143" t="s">
        <v>10</v>
      </c>
      <c r="C2143">
        <v>4.9000000000000004</v>
      </c>
    </row>
    <row r="2144" spans="1:3" x14ac:dyDescent="0.3">
      <c r="A2144" t="s">
        <v>10674</v>
      </c>
      <c r="B2144" t="s">
        <v>6416</v>
      </c>
      <c r="C2144">
        <v>7.1</v>
      </c>
    </row>
    <row r="2145" spans="1:3" x14ac:dyDescent="0.3">
      <c r="A2145" t="s">
        <v>10678</v>
      </c>
      <c r="B2145" t="s">
        <v>289</v>
      </c>
      <c r="C2145">
        <v>5.8</v>
      </c>
    </row>
    <row r="2146" spans="1:3" x14ac:dyDescent="0.3">
      <c r="A2146" t="s">
        <v>10681</v>
      </c>
      <c r="B2146" t="s">
        <v>1034</v>
      </c>
      <c r="C2146">
        <v>5.4</v>
      </c>
    </row>
    <row r="2147" spans="1:3" x14ac:dyDescent="0.3">
      <c r="A2147" t="s">
        <v>10686</v>
      </c>
      <c r="B2147" t="s">
        <v>2545</v>
      </c>
      <c r="C2147">
        <v>7.3</v>
      </c>
    </row>
    <row r="2148" spans="1:3" x14ac:dyDescent="0.3">
      <c r="A2148" t="s">
        <v>10691</v>
      </c>
      <c r="B2148" t="s">
        <v>10690</v>
      </c>
      <c r="C2148">
        <v>7.1</v>
      </c>
    </row>
    <row r="2149" spans="1:3" x14ac:dyDescent="0.3">
      <c r="A2149" t="s">
        <v>10697</v>
      </c>
      <c r="B2149" t="s">
        <v>10696</v>
      </c>
      <c r="C2149">
        <v>5.8</v>
      </c>
    </row>
    <row r="2150" spans="1:3" x14ac:dyDescent="0.3">
      <c r="A2150" t="s">
        <v>10702</v>
      </c>
      <c r="B2150" t="s">
        <v>5940</v>
      </c>
      <c r="C2150">
        <v>8.1</v>
      </c>
    </row>
    <row r="2151" spans="1:3" x14ac:dyDescent="0.3">
      <c r="A2151" t="s">
        <v>10706</v>
      </c>
      <c r="B2151" t="s">
        <v>5788</v>
      </c>
      <c r="C2151">
        <v>5.7</v>
      </c>
    </row>
    <row r="2152" spans="1:3" x14ac:dyDescent="0.3">
      <c r="A2152" t="s">
        <v>10710</v>
      </c>
      <c r="B2152" t="s">
        <v>1437</v>
      </c>
      <c r="C2152">
        <v>4.4000000000000004</v>
      </c>
    </row>
    <row r="2153" spans="1:3" x14ac:dyDescent="0.3">
      <c r="A2153" t="s">
        <v>10714</v>
      </c>
      <c r="B2153" t="s">
        <v>10713</v>
      </c>
      <c r="C2153">
        <v>7.9</v>
      </c>
    </row>
    <row r="2154" spans="1:3" x14ac:dyDescent="0.3">
      <c r="A2154" t="s">
        <v>10718</v>
      </c>
      <c r="B2154" t="s">
        <v>241</v>
      </c>
      <c r="C2154">
        <v>7.6</v>
      </c>
    </row>
    <row r="2155" spans="1:3" x14ac:dyDescent="0.3">
      <c r="A2155" t="s">
        <v>10722</v>
      </c>
      <c r="B2155" t="s">
        <v>9178</v>
      </c>
      <c r="C2155">
        <v>4.8</v>
      </c>
    </row>
    <row r="2156" spans="1:3" x14ac:dyDescent="0.3">
      <c r="A2156" t="s">
        <v>10727</v>
      </c>
      <c r="B2156" t="s">
        <v>491</v>
      </c>
      <c r="C2156">
        <v>7.8</v>
      </c>
    </row>
    <row r="2157" spans="1:3" x14ac:dyDescent="0.3">
      <c r="A2157" t="s">
        <v>10732</v>
      </c>
      <c r="B2157" t="s">
        <v>10</v>
      </c>
      <c r="C2157">
        <v>6.7</v>
      </c>
    </row>
    <row r="2158" spans="1:3" x14ac:dyDescent="0.3">
      <c r="A2158" t="s">
        <v>10736</v>
      </c>
      <c r="B2158" t="s">
        <v>1700</v>
      </c>
      <c r="C2158">
        <v>2.7</v>
      </c>
    </row>
    <row r="2159" spans="1:3" x14ac:dyDescent="0.3">
      <c r="A2159" t="s">
        <v>10740</v>
      </c>
      <c r="B2159" t="s">
        <v>655</v>
      </c>
      <c r="C2159">
        <v>5.8</v>
      </c>
    </row>
    <row r="2160" spans="1:3" x14ac:dyDescent="0.3">
      <c r="A2160" t="s">
        <v>10744</v>
      </c>
      <c r="B2160" t="s">
        <v>5940</v>
      </c>
      <c r="C2160">
        <v>7.5</v>
      </c>
    </row>
    <row r="2161" spans="1:3" x14ac:dyDescent="0.3">
      <c r="A2161" t="s">
        <v>10750</v>
      </c>
      <c r="B2161" t="s">
        <v>10749</v>
      </c>
      <c r="C2161">
        <v>5.4</v>
      </c>
    </row>
    <row r="2162" spans="1:3" x14ac:dyDescent="0.3">
      <c r="A2162" t="s">
        <v>10756</v>
      </c>
      <c r="B2162" t="s">
        <v>6131</v>
      </c>
      <c r="C2162">
        <v>4.0999999999999996</v>
      </c>
    </row>
    <row r="2163" spans="1:3" x14ac:dyDescent="0.3">
      <c r="A2163" t="s">
        <v>10761</v>
      </c>
      <c r="B2163" t="s">
        <v>1943</v>
      </c>
      <c r="C2163">
        <v>5.9</v>
      </c>
    </row>
    <row r="2164" spans="1:3" x14ac:dyDescent="0.3">
      <c r="A2164" t="s">
        <v>10768</v>
      </c>
      <c r="B2164" t="s">
        <v>10766</v>
      </c>
      <c r="C2164">
        <v>6.3</v>
      </c>
    </row>
    <row r="2165" spans="1:3" x14ac:dyDescent="0.3">
      <c r="A2165" t="s">
        <v>10772</v>
      </c>
      <c r="B2165" t="s">
        <v>3046</v>
      </c>
      <c r="C2165">
        <v>7</v>
      </c>
    </row>
    <row r="2166" spans="1:3" x14ac:dyDescent="0.3">
      <c r="A2166" t="s">
        <v>10777</v>
      </c>
      <c r="B2166" t="s">
        <v>9337</v>
      </c>
      <c r="C2166">
        <v>6.8</v>
      </c>
    </row>
    <row r="2167" spans="1:3" x14ac:dyDescent="0.3">
      <c r="A2167" t="s">
        <v>24096</v>
      </c>
      <c r="B2167" t="s">
        <v>10</v>
      </c>
      <c r="C2167">
        <v>3.5</v>
      </c>
    </row>
    <row r="2168" spans="1:3" x14ac:dyDescent="0.3">
      <c r="A2168" t="s">
        <v>10785</v>
      </c>
      <c r="B2168" t="s">
        <v>4228</v>
      </c>
      <c r="C2168">
        <v>2.2999999999999998</v>
      </c>
    </row>
    <row r="2169" spans="1:3" x14ac:dyDescent="0.3">
      <c r="A2169" t="s">
        <v>10790</v>
      </c>
      <c r="B2169" t="s">
        <v>10789</v>
      </c>
      <c r="C2169">
        <v>8.1</v>
      </c>
    </row>
    <row r="2170" spans="1:3" x14ac:dyDescent="0.3">
      <c r="A2170" t="s">
        <v>10794</v>
      </c>
      <c r="B2170" t="s">
        <v>2144</v>
      </c>
      <c r="C2170">
        <v>6.1</v>
      </c>
    </row>
    <row r="2171" spans="1:3" x14ac:dyDescent="0.3">
      <c r="A2171" t="s">
        <v>10798</v>
      </c>
      <c r="B2171" t="s">
        <v>5544</v>
      </c>
      <c r="C2171">
        <v>5</v>
      </c>
    </row>
    <row r="2172" spans="1:3" x14ac:dyDescent="0.3">
      <c r="A2172" t="s">
        <v>10802</v>
      </c>
      <c r="B2172" t="s">
        <v>1437</v>
      </c>
      <c r="C2172">
        <v>5.5</v>
      </c>
    </row>
    <row r="2173" spans="1:3" x14ac:dyDescent="0.3">
      <c r="A2173" t="s">
        <v>10806</v>
      </c>
      <c r="B2173" t="s">
        <v>10805</v>
      </c>
      <c r="C2173">
        <v>6.2</v>
      </c>
    </row>
    <row r="2174" spans="1:3" x14ac:dyDescent="0.3">
      <c r="A2174" t="s">
        <v>10810</v>
      </c>
      <c r="B2174" t="s">
        <v>9745</v>
      </c>
      <c r="C2174">
        <v>6.2</v>
      </c>
    </row>
    <row r="2175" spans="1:3" x14ac:dyDescent="0.3">
      <c r="A2175" t="s">
        <v>10815</v>
      </c>
      <c r="B2175" t="s">
        <v>674</v>
      </c>
      <c r="C2175">
        <v>5.9</v>
      </c>
    </row>
    <row r="2176" spans="1:3" x14ac:dyDescent="0.3">
      <c r="A2176" t="s">
        <v>10822</v>
      </c>
      <c r="B2176" t="s">
        <v>2144</v>
      </c>
      <c r="C2176">
        <v>6.3</v>
      </c>
    </row>
    <row r="2177" spans="1:3" x14ac:dyDescent="0.3">
      <c r="A2177" t="s">
        <v>10827</v>
      </c>
      <c r="B2177" t="s">
        <v>4305</v>
      </c>
      <c r="C2177">
        <v>6.7</v>
      </c>
    </row>
    <row r="2178" spans="1:3" x14ac:dyDescent="0.3">
      <c r="A2178" t="s">
        <v>10831</v>
      </c>
      <c r="B2178" t="s">
        <v>10</v>
      </c>
      <c r="C2178">
        <v>3.5</v>
      </c>
    </row>
    <row r="2179" spans="1:3" x14ac:dyDescent="0.3">
      <c r="A2179" t="s">
        <v>10836</v>
      </c>
      <c r="B2179" t="s">
        <v>19</v>
      </c>
      <c r="C2179">
        <v>7.5</v>
      </c>
    </row>
    <row r="2180" spans="1:3" x14ac:dyDescent="0.3">
      <c r="A2180" t="s">
        <v>10840</v>
      </c>
      <c r="B2180" t="s">
        <v>2545</v>
      </c>
      <c r="C2180">
        <v>6.6</v>
      </c>
    </row>
    <row r="2181" spans="1:3" x14ac:dyDescent="0.3">
      <c r="A2181" t="s">
        <v>10844</v>
      </c>
      <c r="B2181" t="s">
        <v>8052</v>
      </c>
      <c r="C2181">
        <v>7.5</v>
      </c>
    </row>
    <row r="2182" spans="1:3" x14ac:dyDescent="0.3">
      <c r="A2182" t="s">
        <v>10848</v>
      </c>
      <c r="B2182" t="s">
        <v>2155</v>
      </c>
      <c r="C2182">
        <v>7.2</v>
      </c>
    </row>
    <row r="2183" spans="1:3" x14ac:dyDescent="0.3">
      <c r="A2183" t="s">
        <v>10853</v>
      </c>
      <c r="B2183" t="s">
        <v>5544</v>
      </c>
      <c r="C2183">
        <v>4.8</v>
      </c>
    </row>
    <row r="2184" spans="1:3" x14ac:dyDescent="0.3">
      <c r="A2184" t="s">
        <v>10858</v>
      </c>
      <c r="B2184" t="s">
        <v>2161</v>
      </c>
      <c r="C2184">
        <v>6.6</v>
      </c>
    </row>
    <row r="2185" spans="1:3" x14ac:dyDescent="0.3">
      <c r="A2185" t="s">
        <v>10862</v>
      </c>
      <c r="B2185" t="s">
        <v>10</v>
      </c>
      <c r="C2185">
        <v>3.5</v>
      </c>
    </row>
    <row r="2186" spans="1:3" x14ac:dyDescent="0.3">
      <c r="A2186" t="s">
        <v>10868</v>
      </c>
      <c r="B2186" t="s">
        <v>10867</v>
      </c>
      <c r="C2186">
        <v>6.7</v>
      </c>
    </row>
    <row r="2187" spans="1:3" x14ac:dyDescent="0.3">
      <c r="A2187" t="s">
        <v>10871</v>
      </c>
      <c r="B2187" t="s">
        <v>5940</v>
      </c>
      <c r="C2187">
        <v>7.6</v>
      </c>
    </row>
    <row r="2188" spans="1:3" x14ac:dyDescent="0.3">
      <c r="A2188" t="s">
        <v>10877</v>
      </c>
      <c r="B2188" t="s">
        <v>10876</v>
      </c>
      <c r="C2188">
        <v>6.3</v>
      </c>
    </row>
    <row r="2189" spans="1:3" x14ac:dyDescent="0.3">
      <c r="A2189" t="s">
        <v>10883</v>
      </c>
      <c r="B2189" t="s">
        <v>23</v>
      </c>
      <c r="C2189">
        <v>5.5</v>
      </c>
    </row>
    <row r="2190" spans="1:3" x14ac:dyDescent="0.3">
      <c r="A2190" t="s">
        <v>10888</v>
      </c>
      <c r="B2190" t="s">
        <v>4228</v>
      </c>
      <c r="C2190">
        <v>6.3</v>
      </c>
    </row>
    <row r="2191" spans="1:3" x14ac:dyDescent="0.3">
      <c r="A2191" t="s">
        <v>10892</v>
      </c>
      <c r="B2191" t="s">
        <v>2161</v>
      </c>
      <c r="C2191">
        <v>6.5</v>
      </c>
    </row>
    <row r="2192" spans="1:3" x14ac:dyDescent="0.3">
      <c r="A2192" t="s">
        <v>10897</v>
      </c>
      <c r="B2192" t="s">
        <v>1550</v>
      </c>
      <c r="C2192">
        <v>5.6</v>
      </c>
    </row>
    <row r="2193" spans="1:3" x14ac:dyDescent="0.3">
      <c r="A2193" t="s">
        <v>10902</v>
      </c>
      <c r="B2193" t="s">
        <v>4085</v>
      </c>
      <c r="C2193">
        <v>6.9</v>
      </c>
    </row>
    <row r="2194" spans="1:3" x14ac:dyDescent="0.3">
      <c r="A2194" t="s">
        <v>10906</v>
      </c>
      <c r="B2194" t="s">
        <v>5788</v>
      </c>
      <c r="C2194">
        <v>7.6</v>
      </c>
    </row>
    <row r="2195" spans="1:3" x14ac:dyDescent="0.3">
      <c r="A2195" t="s">
        <v>10911</v>
      </c>
      <c r="B2195" t="s">
        <v>5108</v>
      </c>
      <c r="C2195">
        <v>3.9</v>
      </c>
    </row>
    <row r="2196" spans="1:3" x14ac:dyDescent="0.3">
      <c r="A2196" t="s">
        <v>10915</v>
      </c>
      <c r="B2196" t="s">
        <v>2144</v>
      </c>
      <c r="C2196">
        <v>6.1</v>
      </c>
    </row>
    <row r="2197" spans="1:3" x14ac:dyDescent="0.3">
      <c r="A2197" t="s">
        <v>10918</v>
      </c>
      <c r="B2197" t="s">
        <v>5278</v>
      </c>
      <c r="C2197">
        <v>7.3</v>
      </c>
    </row>
    <row r="2198" spans="1:3" x14ac:dyDescent="0.3">
      <c r="A2198" t="s">
        <v>10921</v>
      </c>
      <c r="B2198" t="s">
        <v>6915</v>
      </c>
      <c r="C2198">
        <v>8.3000000000000007</v>
      </c>
    </row>
    <row r="2199" spans="1:3" x14ac:dyDescent="0.3">
      <c r="A2199" t="s">
        <v>10925</v>
      </c>
      <c r="B2199" t="s">
        <v>2734</v>
      </c>
      <c r="C2199">
        <v>5.8</v>
      </c>
    </row>
    <row r="2200" spans="1:3" x14ac:dyDescent="0.3">
      <c r="A2200" t="s">
        <v>10929</v>
      </c>
      <c r="B2200" t="s">
        <v>491</v>
      </c>
      <c r="C2200">
        <v>6.8</v>
      </c>
    </row>
    <row r="2201" spans="1:3" x14ac:dyDescent="0.3">
      <c r="A2201" t="s">
        <v>10933</v>
      </c>
      <c r="B2201" t="s">
        <v>1923</v>
      </c>
      <c r="C2201">
        <v>7</v>
      </c>
    </row>
    <row r="2202" spans="1:3" x14ac:dyDescent="0.3">
      <c r="A2202" t="s">
        <v>10940</v>
      </c>
      <c r="B2202" t="s">
        <v>10938</v>
      </c>
      <c r="C2202">
        <v>5.9</v>
      </c>
    </row>
    <row r="2203" spans="1:3" x14ac:dyDescent="0.3">
      <c r="A2203" t="s">
        <v>10946</v>
      </c>
      <c r="B2203" t="s">
        <v>2227</v>
      </c>
      <c r="C2203">
        <v>6.5</v>
      </c>
    </row>
    <row r="2204" spans="1:3" x14ac:dyDescent="0.3">
      <c r="A2204" t="s">
        <v>10951</v>
      </c>
      <c r="B2204" t="s">
        <v>1700</v>
      </c>
      <c r="C2204">
        <v>6.4</v>
      </c>
    </row>
    <row r="2205" spans="1:3" x14ac:dyDescent="0.3">
      <c r="A2205" t="s">
        <v>10956</v>
      </c>
      <c r="B2205" t="s">
        <v>9763</v>
      </c>
      <c r="C2205">
        <v>5.8</v>
      </c>
    </row>
    <row r="2206" spans="1:3" x14ac:dyDescent="0.3">
      <c r="A2206" t="s">
        <v>10962</v>
      </c>
      <c r="B2206" t="s">
        <v>5544</v>
      </c>
      <c r="C2206">
        <v>5.0999999999999996</v>
      </c>
    </row>
    <row r="2207" spans="1:3" x14ac:dyDescent="0.3">
      <c r="A2207" t="s">
        <v>10966</v>
      </c>
      <c r="B2207" t="s">
        <v>10965</v>
      </c>
      <c r="C2207">
        <v>6.8</v>
      </c>
    </row>
    <row r="2208" spans="1:3" x14ac:dyDescent="0.3">
      <c r="A2208" t="s">
        <v>10970</v>
      </c>
      <c r="B2208" t="s">
        <v>2004</v>
      </c>
      <c r="C2208">
        <v>5.3</v>
      </c>
    </row>
    <row r="2209" spans="1:3" x14ac:dyDescent="0.3">
      <c r="A2209" t="s">
        <v>10973</v>
      </c>
      <c r="B2209" t="s">
        <v>8932</v>
      </c>
      <c r="C2209">
        <v>5.3</v>
      </c>
    </row>
    <row r="2210" spans="1:3" x14ac:dyDescent="0.3">
      <c r="A2210" t="s">
        <v>10979</v>
      </c>
      <c r="B2210" t="s">
        <v>6281</v>
      </c>
      <c r="C2210">
        <v>6.4</v>
      </c>
    </row>
    <row r="2211" spans="1:3" x14ac:dyDescent="0.3">
      <c r="A2211" t="s">
        <v>10983</v>
      </c>
      <c r="B2211" t="s">
        <v>542</v>
      </c>
      <c r="C2211">
        <v>4.9000000000000004</v>
      </c>
    </row>
    <row r="2212" spans="1:3" x14ac:dyDescent="0.3">
      <c r="A2212" t="s">
        <v>10987</v>
      </c>
      <c r="B2212" t="s">
        <v>9178</v>
      </c>
      <c r="C2212">
        <v>6.8</v>
      </c>
    </row>
    <row r="2213" spans="1:3" x14ac:dyDescent="0.3">
      <c r="A2213" t="s">
        <v>10993</v>
      </c>
      <c r="B2213" t="s">
        <v>10991</v>
      </c>
      <c r="C2213">
        <v>7.1</v>
      </c>
    </row>
    <row r="2214" spans="1:3" x14ac:dyDescent="0.3">
      <c r="A2214" t="s">
        <v>10998</v>
      </c>
      <c r="B2214" t="s">
        <v>10997</v>
      </c>
      <c r="C2214">
        <v>6.8</v>
      </c>
    </row>
    <row r="2215" spans="1:3" x14ac:dyDescent="0.3">
      <c r="A2215" t="s">
        <v>11003</v>
      </c>
      <c r="B2215" t="s">
        <v>4909</v>
      </c>
      <c r="C2215">
        <v>6.1</v>
      </c>
    </row>
    <row r="2216" spans="1:3" x14ac:dyDescent="0.3">
      <c r="A2216" t="s">
        <v>24097</v>
      </c>
      <c r="B2216" t="s">
        <v>1872</v>
      </c>
      <c r="C2216">
        <v>7</v>
      </c>
    </row>
    <row r="2217" spans="1:3" x14ac:dyDescent="0.3">
      <c r="A2217" t="s">
        <v>11012</v>
      </c>
      <c r="B2217" t="s">
        <v>3046</v>
      </c>
      <c r="C2217">
        <v>8.5</v>
      </c>
    </row>
    <row r="2218" spans="1:3" x14ac:dyDescent="0.3">
      <c r="A2218" t="s">
        <v>11016</v>
      </c>
      <c r="B2218" t="s">
        <v>1700</v>
      </c>
      <c r="C2218">
        <v>5.9</v>
      </c>
    </row>
    <row r="2219" spans="1:3" x14ac:dyDescent="0.3">
      <c r="A2219" t="s">
        <v>11021</v>
      </c>
      <c r="B2219" t="s">
        <v>241</v>
      </c>
      <c r="C2219">
        <v>6.3</v>
      </c>
    </row>
    <row r="2220" spans="1:3" x14ac:dyDescent="0.3">
      <c r="A2220" t="s">
        <v>11024</v>
      </c>
      <c r="B2220" t="s">
        <v>2545</v>
      </c>
      <c r="C2220">
        <v>5.9</v>
      </c>
    </row>
    <row r="2221" spans="1:3" x14ac:dyDescent="0.3">
      <c r="A2221" t="s">
        <v>11028</v>
      </c>
      <c r="B2221" t="s">
        <v>10</v>
      </c>
      <c r="C2221">
        <v>5.4</v>
      </c>
    </row>
    <row r="2222" spans="1:3" x14ac:dyDescent="0.3">
      <c r="A2222" t="s">
        <v>11034</v>
      </c>
      <c r="B2222" t="s">
        <v>11033</v>
      </c>
      <c r="C2222">
        <v>7</v>
      </c>
    </row>
    <row r="2223" spans="1:3" x14ac:dyDescent="0.3">
      <c r="A2223" t="s">
        <v>11039</v>
      </c>
      <c r="B2223" t="s">
        <v>3942</v>
      </c>
      <c r="C2223">
        <v>6.9</v>
      </c>
    </row>
    <row r="2224" spans="1:3" x14ac:dyDescent="0.3">
      <c r="A2224" t="s">
        <v>11043</v>
      </c>
      <c r="B2224" t="s">
        <v>19</v>
      </c>
      <c r="C2224">
        <v>7.5</v>
      </c>
    </row>
    <row r="2225" spans="1:3" x14ac:dyDescent="0.3">
      <c r="A2225" t="s">
        <v>11047</v>
      </c>
      <c r="B2225" t="s">
        <v>11046</v>
      </c>
      <c r="C2225">
        <v>8.1999999999999993</v>
      </c>
    </row>
    <row r="2226" spans="1:3" x14ac:dyDescent="0.3">
      <c r="A2226" t="s">
        <v>11050</v>
      </c>
      <c r="B2226" t="s">
        <v>10</v>
      </c>
      <c r="C2226">
        <v>5.9</v>
      </c>
    </row>
    <row r="2227" spans="1:3" x14ac:dyDescent="0.3">
      <c r="A2227" t="s">
        <v>11055</v>
      </c>
      <c r="B2227" t="s">
        <v>11054</v>
      </c>
      <c r="C2227">
        <v>5</v>
      </c>
    </row>
    <row r="2228" spans="1:3" x14ac:dyDescent="0.3">
      <c r="A2228" t="s">
        <v>11059</v>
      </c>
      <c r="B2228" t="s">
        <v>11058</v>
      </c>
      <c r="C2228">
        <v>7.3</v>
      </c>
    </row>
    <row r="2229" spans="1:3" x14ac:dyDescent="0.3">
      <c r="A2229" t="s">
        <v>11064</v>
      </c>
      <c r="B2229" t="s">
        <v>11063</v>
      </c>
      <c r="C2229">
        <v>6.4</v>
      </c>
    </row>
    <row r="2230" spans="1:3" x14ac:dyDescent="0.3">
      <c r="A2230" t="s">
        <v>11067</v>
      </c>
      <c r="B2230" t="s">
        <v>1437</v>
      </c>
      <c r="C2230">
        <v>6.6</v>
      </c>
    </row>
    <row r="2231" spans="1:3" x14ac:dyDescent="0.3">
      <c r="A2231" t="s">
        <v>11075</v>
      </c>
      <c r="B2231" t="s">
        <v>11073</v>
      </c>
      <c r="C2231">
        <v>7.8</v>
      </c>
    </row>
    <row r="2232" spans="1:3" x14ac:dyDescent="0.3">
      <c r="A2232" t="s">
        <v>24098</v>
      </c>
      <c r="B2232" t="s">
        <v>10</v>
      </c>
      <c r="C2232">
        <v>6.7</v>
      </c>
    </row>
    <row r="2233" spans="1:3" x14ac:dyDescent="0.3">
      <c r="A2233" t="s">
        <v>11085</v>
      </c>
      <c r="B2233" t="s">
        <v>11084</v>
      </c>
      <c r="C2233">
        <v>4</v>
      </c>
    </row>
    <row r="2234" spans="1:3" x14ac:dyDescent="0.3">
      <c r="A2234" t="s">
        <v>11089</v>
      </c>
      <c r="B2234" t="s">
        <v>19</v>
      </c>
      <c r="C2234">
        <v>7.6</v>
      </c>
    </row>
    <row r="2235" spans="1:3" x14ac:dyDescent="0.3">
      <c r="A2235" t="s">
        <v>11094</v>
      </c>
      <c r="B2235" t="s">
        <v>19</v>
      </c>
      <c r="C2235">
        <v>7.7</v>
      </c>
    </row>
    <row r="2236" spans="1:3" x14ac:dyDescent="0.3">
      <c r="A2236" t="s">
        <v>11099</v>
      </c>
      <c r="B2236" t="s">
        <v>491</v>
      </c>
      <c r="C2236">
        <v>5.8</v>
      </c>
    </row>
    <row r="2237" spans="1:3" x14ac:dyDescent="0.3">
      <c r="A2237" t="s">
        <v>11104</v>
      </c>
      <c r="B2237" t="s">
        <v>1700</v>
      </c>
      <c r="C2237">
        <v>5.6</v>
      </c>
    </row>
    <row r="2238" spans="1:3" x14ac:dyDescent="0.3">
      <c r="A2238" t="s">
        <v>11109</v>
      </c>
      <c r="B2238" t="s">
        <v>1700</v>
      </c>
      <c r="C2238">
        <v>5.3</v>
      </c>
    </row>
    <row r="2239" spans="1:3" x14ac:dyDescent="0.3">
      <c r="A2239" t="s">
        <v>11115</v>
      </c>
      <c r="B2239" t="s">
        <v>11113</v>
      </c>
      <c r="C2239">
        <v>7.4</v>
      </c>
    </row>
    <row r="2240" spans="1:3" x14ac:dyDescent="0.3">
      <c r="A2240" t="s">
        <v>11121</v>
      </c>
      <c r="B2240" t="s">
        <v>5940</v>
      </c>
      <c r="C2240">
        <v>6.6</v>
      </c>
    </row>
    <row r="2241" spans="1:3" x14ac:dyDescent="0.3">
      <c r="A2241" t="s">
        <v>11125</v>
      </c>
      <c r="B2241" t="s">
        <v>2161</v>
      </c>
      <c r="C2241">
        <v>6.2</v>
      </c>
    </row>
    <row r="2242" spans="1:3" x14ac:dyDescent="0.3">
      <c r="A2242" t="s">
        <v>11129</v>
      </c>
      <c r="B2242" t="s">
        <v>10</v>
      </c>
      <c r="C2242">
        <v>1.9</v>
      </c>
    </row>
    <row r="2243" spans="1:3" x14ac:dyDescent="0.3">
      <c r="A2243" t="s">
        <v>11132</v>
      </c>
      <c r="B2243" t="s">
        <v>361</v>
      </c>
      <c r="C2243">
        <v>5.7</v>
      </c>
    </row>
    <row r="2244" spans="1:3" x14ac:dyDescent="0.3">
      <c r="A2244" t="s">
        <v>11136</v>
      </c>
      <c r="B2244" t="s">
        <v>449</v>
      </c>
      <c r="C2244">
        <v>6.6</v>
      </c>
    </row>
    <row r="2245" spans="1:3" x14ac:dyDescent="0.3">
      <c r="A2245" t="s">
        <v>11141</v>
      </c>
      <c r="B2245" t="s">
        <v>1700</v>
      </c>
      <c r="C2245">
        <v>6</v>
      </c>
    </row>
    <row r="2246" spans="1:3" x14ac:dyDescent="0.3">
      <c r="A2246" t="s">
        <v>11145</v>
      </c>
      <c r="B2246" t="s">
        <v>254</v>
      </c>
      <c r="C2246">
        <v>6.1</v>
      </c>
    </row>
    <row r="2247" spans="1:3" x14ac:dyDescent="0.3">
      <c r="A2247" t="s">
        <v>11149</v>
      </c>
      <c r="B2247" t="s">
        <v>10</v>
      </c>
      <c r="C2247">
        <v>4.8</v>
      </c>
    </row>
    <row r="2248" spans="1:3" x14ac:dyDescent="0.3">
      <c r="A2248" t="s">
        <v>11153</v>
      </c>
      <c r="B2248" t="s">
        <v>1423</v>
      </c>
      <c r="C2248">
        <v>6.2</v>
      </c>
    </row>
    <row r="2249" spans="1:3" x14ac:dyDescent="0.3">
      <c r="A2249" t="s">
        <v>11156</v>
      </c>
      <c r="B2249" t="s">
        <v>1034</v>
      </c>
      <c r="C2249">
        <v>7.5</v>
      </c>
    </row>
    <row r="2250" spans="1:3" x14ac:dyDescent="0.3">
      <c r="A2250" t="s">
        <v>11162</v>
      </c>
      <c r="B2250" t="s">
        <v>5940</v>
      </c>
      <c r="C2250">
        <v>6.3</v>
      </c>
    </row>
    <row r="2251" spans="1:3" x14ac:dyDescent="0.3">
      <c r="A2251" t="s">
        <v>11167</v>
      </c>
      <c r="B2251" t="s">
        <v>11166</v>
      </c>
      <c r="C2251">
        <v>7.1</v>
      </c>
    </row>
    <row r="2252" spans="1:3" x14ac:dyDescent="0.3">
      <c r="A2252" t="s">
        <v>11170</v>
      </c>
      <c r="B2252" t="s">
        <v>2545</v>
      </c>
      <c r="C2252">
        <v>6.6</v>
      </c>
    </row>
    <row r="2253" spans="1:3" x14ac:dyDescent="0.3">
      <c r="A2253" t="s">
        <v>11174</v>
      </c>
      <c r="B2253" t="s">
        <v>11173</v>
      </c>
      <c r="C2253">
        <v>6.1</v>
      </c>
    </row>
    <row r="2254" spans="1:3" x14ac:dyDescent="0.3">
      <c r="A2254" t="s">
        <v>11178</v>
      </c>
      <c r="B2254" t="s">
        <v>2508</v>
      </c>
      <c r="C2254">
        <v>6.7</v>
      </c>
    </row>
    <row r="2255" spans="1:3" x14ac:dyDescent="0.3">
      <c r="A2255" t="s">
        <v>11183</v>
      </c>
      <c r="B2255" t="s">
        <v>361</v>
      </c>
      <c r="C2255">
        <v>5.6</v>
      </c>
    </row>
    <row r="2256" spans="1:3" x14ac:dyDescent="0.3">
      <c r="A2256" t="s">
        <v>11187</v>
      </c>
      <c r="B2256" t="s">
        <v>5979</v>
      </c>
      <c r="C2256">
        <v>7.2</v>
      </c>
    </row>
    <row r="2257" spans="1:3" x14ac:dyDescent="0.3">
      <c r="A2257" t="s">
        <v>11192</v>
      </c>
      <c r="B2257" t="s">
        <v>8984</v>
      </c>
      <c r="C2257">
        <v>4.3</v>
      </c>
    </row>
    <row r="2258" spans="1:3" x14ac:dyDescent="0.3">
      <c r="A2258" t="s">
        <v>11196</v>
      </c>
      <c r="B2258" t="s">
        <v>10</v>
      </c>
      <c r="C2258">
        <v>6.4</v>
      </c>
    </row>
    <row r="2259" spans="1:3" x14ac:dyDescent="0.3">
      <c r="A2259" t="s">
        <v>11202</v>
      </c>
      <c r="B2259" t="s">
        <v>11201</v>
      </c>
      <c r="C2259">
        <v>7.1</v>
      </c>
    </row>
    <row r="2260" spans="1:3" x14ac:dyDescent="0.3">
      <c r="A2260" t="s">
        <v>11206</v>
      </c>
      <c r="B2260" t="s">
        <v>491</v>
      </c>
      <c r="C2260">
        <v>6.3</v>
      </c>
    </row>
    <row r="2261" spans="1:3" x14ac:dyDescent="0.3">
      <c r="A2261" t="s">
        <v>11210</v>
      </c>
      <c r="B2261" t="s">
        <v>10</v>
      </c>
      <c r="C2261">
        <v>7.4</v>
      </c>
    </row>
    <row r="2262" spans="1:3" x14ac:dyDescent="0.3">
      <c r="A2262" t="s">
        <v>11214</v>
      </c>
      <c r="B2262" t="s">
        <v>1700</v>
      </c>
      <c r="C2262">
        <v>6.1</v>
      </c>
    </row>
    <row r="2263" spans="1:3" x14ac:dyDescent="0.3">
      <c r="A2263" t="s">
        <v>11218</v>
      </c>
      <c r="B2263" t="s">
        <v>2545</v>
      </c>
      <c r="C2263">
        <v>6.6</v>
      </c>
    </row>
    <row r="2264" spans="1:3" x14ac:dyDescent="0.3">
      <c r="A2264" t="s">
        <v>11222</v>
      </c>
      <c r="B2264" t="s">
        <v>1034</v>
      </c>
      <c r="C2264">
        <v>6</v>
      </c>
    </row>
    <row r="2265" spans="1:3" x14ac:dyDescent="0.3">
      <c r="A2265" t="s">
        <v>11227</v>
      </c>
      <c r="B2265" t="s">
        <v>11226</v>
      </c>
      <c r="C2265">
        <v>6.8</v>
      </c>
    </row>
    <row r="2266" spans="1:3" x14ac:dyDescent="0.3">
      <c r="A2266" t="s">
        <v>11231</v>
      </c>
      <c r="B2266" t="s">
        <v>361</v>
      </c>
      <c r="C2266">
        <v>6.8</v>
      </c>
    </row>
    <row r="2267" spans="1:3" x14ac:dyDescent="0.3">
      <c r="A2267" t="s">
        <v>11235</v>
      </c>
      <c r="B2267" t="s">
        <v>7038</v>
      </c>
      <c r="C2267">
        <v>7.2</v>
      </c>
    </row>
    <row r="2268" spans="1:3" x14ac:dyDescent="0.3">
      <c r="A2268" t="s">
        <v>11242</v>
      </c>
      <c r="B2268" t="s">
        <v>2675</v>
      </c>
      <c r="C2268">
        <v>1.9</v>
      </c>
    </row>
    <row r="2269" spans="1:3" x14ac:dyDescent="0.3">
      <c r="A2269" t="s">
        <v>11247</v>
      </c>
      <c r="B2269" t="s">
        <v>1771</v>
      </c>
      <c r="C2269">
        <v>5.5</v>
      </c>
    </row>
    <row r="2270" spans="1:3" x14ac:dyDescent="0.3">
      <c r="A2270" t="s">
        <v>11251</v>
      </c>
      <c r="B2270" t="s">
        <v>1771</v>
      </c>
      <c r="C2270">
        <v>4.5</v>
      </c>
    </row>
    <row r="2271" spans="1:3" x14ac:dyDescent="0.3">
      <c r="A2271" t="s">
        <v>11255</v>
      </c>
      <c r="B2271" t="s">
        <v>3104</v>
      </c>
      <c r="C2271">
        <v>6.3</v>
      </c>
    </row>
    <row r="2272" spans="1:3" x14ac:dyDescent="0.3">
      <c r="A2272" t="s">
        <v>11261</v>
      </c>
      <c r="B2272" t="s">
        <v>11259</v>
      </c>
      <c r="C2272">
        <v>7</v>
      </c>
    </row>
    <row r="2273" spans="1:3" x14ac:dyDescent="0.3">
      <c r="A2273" t="s">
        <v>11267</v>
      </c>
      <c r="B2273" t="s">
        <v>11265</v>
      </c>
      <c r="C2273">
        <v>6.7</v>
      </c>
    </row>
    <row r="2274" spans="1:3" x14ac:dyDescent="0.3">
      <c r="A2274" t="s">
        <v>11272</v>
      </c>
      <c r="B2274" t="s">
        <v>298</v>
      </c>
      <c r="C2274">
        <v>2.8</v>
      </c>
    </row>
    <row r="2275" spans="1:3" x14ac:dyDescent="0.3">
      <c r="A2275" t="s">
        <v>11278</v>
      </c>
      <c r="B2275" t="s">
        <v>6197</v>
      </c>
      <c r="C2275">
        <v>5</v>
      </c>
    </row>
    <row r="2276" spans="1:3" x14ac:dyDescent="0.3">
      <c r="A2276" t="s">
        <v>24099</v>
      </c>
      <c r="B2276" t="s">
        <v>2161</v>
      </c>
      <c r="C2276">
        <v>7.5</v>
      </c>
    </row>
    <row r="2277" spans="1:3" x14ac:dyDescent="0.3">
      <c r="A2277" t="s">
        <v>11285</v>
      </c>
      <c r="B2277" t="s">
        <v>2802</v>
      </c>
      <c r="C2277">
        <v>4.3</v>
      </c>
    </row>
    <row r="2278" spans="1:3" x14ac:dyDescent="0.3">
      <c r="A2278" t="s">
        <v>11289</v>
      </c>
      <c r="B2278" t="s">
        <v>449</v>
      </c>
      <c r="C2278">
        <v>5.6</v>
      </c>
    </row>
    <row r="2279" spans="1:3" x14ac:dyDescent="0.3">
      <c r="A2279" t="s">
        <v>11294</v>
      </c>
      <c r="B2279" t="s">
        <v>3185</v>
      </c>
      <c r="C2279">
        <v>6.2</v>
      </c>
    </row>
    <row r="2280" spans="1:3" x14ac:dyDescent="0.3">
      <c r="A2280" t="s">
        <v>11299</v>
      </c>
      <c r="B2280" t="s">
        <v>4228</v>
      </c>
      <c r="C2280">
        <v>5.3</v>
      </c>
    </row>
    <row r="2281" spans="1:3" x14ac:dyDescent="0.3">
      <c r="A2281" t="s">
        <v>11304</v>
      </c>
      <c r="B2281" t="s">
        <v>11303</v>
      </c>
      <c r="C2281">
        <v>7.4</v>
      </c>
    </row>
    <row r="2282" spans="1:3" x14ac:dyDescent="0.3">
      <c r="A2282" t="s">
        <v>11309</v>
      </c>
      <c r="B2282" t="s">
        <v>3409</v>
      </c>
      <c r="C2282">
        <v>7.4</v>
      </c>
    </row>
    <row r="2283" spans="1:3" x14ac:dyDescent="0.3">
      <c r="A2283" t="s">
        <v>11311</v>
      </c>
      <c r="B2283" t="s">
        <v>3593</v>
      </c>
      <c r="C2283">
        <v>6.5</v>
      </c>
    </row>
    <row r="2284" spans="1:3" x14ac:dyDescent="0.3">
      <c r="A2284" t="s">
        <v>11315</v>
      </c>
      <c r="B2284" t="s">
        <v>11314</v>
      </c>
      <c r="C2284">
        <v>7.1</v>
      </c>
    </row>
    <row r="2285" spans="1:3" x14ac:dyDescent="0.3">
      <c r="A2285" t="s">
        <v>11318</v>
      </c>
      <c r="B2285" t="s">
        <v>1655</v>
      </c>
      <c r="C2285">
        <v>7.2</v>
      </c>
    </row>
    <row r="2286" spans="1:3" x14ac:dyDescent="0.3">
      <c r="A2286" t="s">
        <v>11323</v>
      </c>
      <c r="B2286" t="s">
        <v>10204</v>
      </c>
      <c r="C2286">
        <v>2.2999999999999998</v>
      </c>
    </row>
    <row r="2287" spans="1:3" x14ac:dyDescent="0.3">
      <c r="A2287" t="s">
        <v>11328</v>
      </c>
      <c r="B2287" t="s">
        <v>8162</v>
      </c>
      <c r="C2287">
        <v>6.4</v>
      </c>
    </row>
    <row r="2288" spans="1:3" x14ac:dyDescent="0.3">
      <c r="A2288" t="s">
        <v>11333</v>
      </c>
      <c r="B2288" t="s">
        <v>3291</v>
      </c>
      <c r="C2288">
        <v>6.1</v>
      </c>
    </row>
    <row r="2289" spans="1:3" x14ac:dyDescent="0.3">
      <c r="A2289" t="s">
        <v>11337</v>
      </c>
      <c r="B2289" t="s">
        <v>491</v>
      </c>
      <c r="C2289">
        <v>7</v>
      </c>
    </row>
    <row r="2290" spans="1:3" x14ac:dyDescent="0.3">
      <c r="A2290" t="s">
        <v>11340</v>
      </c>
      <c r="B2290" t="s">
        <v>1960</v>
      </c>
      <c r="C2290">
        <v>6.5</v>
      </c>
    </row>
    <row r="2291" spans="1:3" x14ac:dyDescent="0.3">
      <c r="A2291" t="s">
        <v>11346</v>
      </c>
      <c r="B2291" t="s">
        <v>1566</v>
      </c>
      <c r="C2291">
        <v>7</v>
      </c>
    </row>
    <row r="2292" spans="1:3" x14ac:dyDescent="0.3">
      <c r="A2292" t="s">
        <v>11351</v>
      </c>
      <c r="B2292" t="s">
        <v>4305</v>
      </c>
      <c r="C2292">
        <v>7</v>
      </c>
    </row>
    <row r="2293" spans="1:3" x14ac:dyDescent="0.3">
      <c r="A2293" t="s">
        <v>11356</v>
      </c>
      <c r="B2293" t="s">
        <v>89</v>
      </c>
      <c r="C2293">
        <v>4.9000000000000004</v>
      </c>
    </row>
    <row r="2294" spans="1:3" x14ac:dyDescent="0.3">
      <c r="A2294" t="s">
        <v>11360</v>
      </c>
      <c r="B2294" t="s">
        <v>11359</v>
      </c>
      <c r="C2294">
        <v>6.9</v>
      </c>
    </row>
    <row r="2295" spans="1:3" x14ac:dyDescent="0.3">
      <c r="A2295" t="s">
        <v>11365</v>
      </c>
      <c r="B2295" t="s">
        <v>1437</v>
      </c>
      <c r="C2295">
        <v>7.5</v>
      </c>
    </row>
    <row r="2296" spans="1:3" x14ac:dyDescent="0.3">
      <c r="A2296" t="s">
        <v>11368</v>
      </c>
      <c r="B2296" t="s">
        <v>8736</v>
      </c>
      <c r="C2296">
        <v>8.4</v>
      </c>
    </row>
    <row r="2297" spans="1:3" x14ac:dyDescent="0.3">
      <c r="A2297" t="s">
        <v>11372</v>
      </c>
      <c r="B2297" t="s">
        <v>11371</v>
      </c>
      <c r="C2297">
        <v>6.9</v>
      </c>
    </row>
    <row r="2298" spans="1:3" x14ac:dyDescent="0.3">
      <c r="A2298" t="s">
        <v>11378</v>
      </c>
      <c r="B2298" t="s">
        <v>11377</v>
      </c>
      <c r="C2298">
        <v>4.5</v>
      </c>
    </row>
    <row r="2299" spans="1:3" x14ac:dyDescent="0.3">
      <c r="A2299" t="s">
        <v>11382</v>
      </c>
      <c r="B2299" t="s">
        <v>10997</v>
      </c>
      <c r="C2299">
        <v>7.4</v>
      </c>
    </row>
    <row r="2300" spans="1:3" x14ac:dyDescent="0.3">
      <c r="A2300" t="s">
        <v>11387</v>
      </c>
      <c r="B2300" t="s">
        <v>1655</v>
      </c>
      <c r="C2300">
        <v>7</v>
      </c>
    </row>
    <row r="2301" spans="1:3" x14ac:dyDescent="0.3">
      <c r="A2301" t="s">
        <v>11392</v>
      </c>
      <c r="B2301" t="s">
        <v>6416</v>
      </c>
      <c r="C2301">
        <v>2.8</v>
      </c>
    </row>
    <row r="2302" spans="1:3" x14ac:dyDescent="0.3">
      <c r="A2302" t="s">
        <v>11395</v>
      </c>
      <c r="B2302" t="s">
        <v>1412</v>
      </c>
      <c r="C2302">
        <v>7.5</v>
      </c>
    </row>
    <row r="2303" spans="1:3" x14ac:dyDescent="0.3">
      <c r="A2303" t="s">
        <v>11399</v>
      </c>
      <c r="B2303" t="s">
        <v>3409</v>
      </c>
      <c r="C2303">
        <v>7.1</v>
      </c>
    </row>
    <row r="2304" spans="1:3" x14ac:dyDescent="0.3">
      <c r="A2304" t="s">
        <v>11403</v>
      </c>
      <c r="B2304" t="s">
        <v>5278</v>
      </c>
      <c r="C2304">
        <v>6.4</v>
      </c>
    </row>
    <row r="2305" spans="1:3" x14ac:dyDescent="0.3">
      <c r="A2305" t="s">
        <v>11408</v>
      </c>
      <c r="B2305" t="s">
        <v>9773</v>
      </c>
      <c r="C2305">
        <v>6.7</v>
      </c>
    </row>
    <row r="2306" spans="1:3" x14ac:dyDescent="0.3">
      <c r="A2306" t="s">
        <v>11412</v>
      </c>
      <c r="B2306" t="s">
        <v>241</v>
      </c>
      <c r="C2306">
        <v>5.3</v>
      </c>
    </row>
    <row r="2307" spans="1:3" x14ac:dyDescent="0.3">
      <c r="A2307" t="s">
        <v>11418</v>
      </c>
      <c r="B2307" t="s">
        <v>11417</v>
      </c>
      <c r="C2307">
        <v>6.9</v>
      </c>
    </row>
    <row r="2308" spans="1:3" x14ac:dyDescent="0.3">
      <c r="A2308" t="s">
        <v>11423</v>
      </c>
      <c r="B2308" t="s">
        <v>2317</v>
      </c>
      <c r="C2308">
        <v>6.2</v>
      </c>
    </row>
    <row r="2309" spans="1:3" x14ac:dyDescent="0.3">
      <c r="A2309" t="s">
        <v>11429</v>
      </c>
      <c r="B2309" t="s">
        <v>11428</v>
      </c>
      <c r="C2309">
        <v>6.3</v>
      </c>
    </row>
    <row r="2310" spans="1:3" x14ac:dyDescent="0.3">
      <c r="A2310" t="s">
        <v>11433</v>
      </c>
      <c r="B2310" t="s">
        <v>2916</v>
      </c>
      <c r="C2310">
        <v>6.4</v>
      </c>
    </row>
    <row r="2311" spans="1:3" x14ac:dyDescent="0.3">
      <c r="A2311" t="s">
        <v>11437</v>
      </c>
      <c r="B2311" t="s">
        <v>2675</v>
      </c>
      <c r="C2311">
        <v>6.5</v>
      </c>
    </row>
    <row r="2312" spans="1:3" x14ac:dyDescent="0.3">
      <c r="A2312" t="s">
        <v>11444</v>
      </c>
      <c r="B2312" t="s">
        <v>11442</v>
      </c>
      <c r="C2312">
        <v>6</v>
      </c>
    </row>
    <row r="2313" spans="1:3" x14ac:dyDescent="0.3">
      <c r="A2313" t="s">
        <v>11450</v>
      </c>
      <c r="B2313" t="s">
        <v>11449</v>
      </c>
      <c r="C2313">
        <v>5.0999999999999996</v>
      </c>
    </row>
    <row r="2314" spans="1:3" x14ac:dyDescent="0.3">
      <c r="A2314" t="s">
        <v>11454</v>
      </c>
      <c r="B2314" t="s">
        <v>3097</v>
      </c>
      <c r="C2314">
        <v>5.5</v>
      </c>
    </row>
    <row r="2315" spans="1:3" x14ac:dyDescent="0.3">
      <c r="A2315" t="s">
        <v>24100</v>
      </c>
      <c r="B2315" t="s">
        <v>7139</v>
      </c>
      <c r="C2315">
        <v>7.2</v>
      </c>
    </row>
    <row r="2316" spans="1:3" x14ac:dyDescent="0.3">
      <c r="A2316" t="s">
        <v>11462</v>
      </c>
      <c r="B2316" t="s">
        <v>2508</v>
      </c>
      <c r="C2316">
        <v>5.4</v>
      </c>
    </row>
    <row r="2317" spans="1:3" x14ac:dyDescent="0.3">
      <c r="A2317" t="s">
        <v>11467</v>
      </c>
      <c r="B2317" t="s">
        <v>2161</v>
      </c>
      <c r="C2317">
        <v>5.7</v>
      </c>
    </row>
    <row r="2318" spans="1:3" x14ac:dyDescent="0.3">
      <c r="A2318" t="s">
        <v>11474</v>
      </c>
      <c r="B2318" t="s">
        <v>11472</v>
      </c>
      <c r="C2318">
        <v>5.2</v>
      </c>
    </row>
    <row r="2319" spans="1:3" x14ac:dyDescent="0.3">
      <c r="A2319" t="s">
        <v>11479</v>
      </c>
      <c r="B2319" t="s">
        <v>1042</v>
      </c>
      <c r="C2319">
        <v>6.2</v>
      </c>
    </row>
    <row r="2320" spans="1:3" x14ac:dyDescent="0.3">
      <c r="A2320" t="s">
        <v>11484</v>
      </c>
      <c r="B2320" t="s">
        <v>2144</v>
      </c>
      <c r="C2320">
        <v>6.7</v>
      </c>
    </row>
    <row r="2321" spans="1:3" x14ac:dyDescent="0.3">
      <c r="A2321" t="s">
        <v>11488</v>
      </c>
      <c r="B2321" t="s">
        <v>498</v>
      </c>
      <c r="C2321">
        <v>5.8</v>
      </c>
    </row>
    <row r="2322" spans="1:3" x14ac:dyDescent="0.3">
      <c r="A2322" t="s">
        <v>11494</v>
      </c>
      <c r="B2322" t="s">
        <v>5940</v>
      </c>
      <c r="C2322">
        <v>7</v>
      </c>
    </row>
    <row r="2323" spans="1:3" x14ac:dyDescent="0.3">
      <c r="A2323" t="s">
        <v>11501</v>
      </c>
      <c r="B2323" t="s">
        <v>11</v>
      </c>
      <c r="C2323">
        <v>4.8</v>
      </c>
    </row>
    <row r="2324" spans="1:3" x14ac:dyDescent="0.3">
      <c r="A2324" t="s">
        <v>11506</v>
      </c>
      <c r="B2324" t="s">
        <v>7118</v>
      </c>
      <c r="C2324">
        <v>7.2</v>
      </c>
    </row>
    <row r="2325" spans="1:3" x14ac:dyDescent="0.3">
      <c r="A2325" t="s">
        <v>11510</v>
      </c>
      <c r="B2325" t="s">
        <v>361</v>
      </c>
      <c r="C2325">
        <v>5.6</v>
      </c>
    </row>
    <row r="2326" spans="1:3" x14ac:dyDescent="0.3">
      <c r="A2326" t="s">
        <v>11514</v>
      </c>
      <c r="B2326" t="s">
        <v>2161</v>
      </c>
      <c r="C2326">
        <v>6.4</v>
      </c>
    </row>
    <row r="2327" spans="1:3" x14ac:dyDescent="0.3">
      <c r="A2327" t="s">
        <v>11517</v>
      </c>
      <c r="B2327" t="s">
        <v>241</v>
      </c>
      <c r="C2327">
        <v>7.5</v>
      </c>
    </row>
    <row r="2328" spans="1:3" x14ac:dyDescent="0.3">
      <c r="A2328" t="s">
        <v>11521</v>
      </c>
      <c r="B2328" t="s">
        <v>8710</v>
      </c>
      <c r="C2328">
        <v>7.4</v>
      </c>
    </row>
    <row r="2329" spans="1:3" x14ac:dyDescent="0.3">
      <c r="A2329" t="s">
        <v>11526</v>
      </c>
      <c r="B2329" t="s">
        <v>6037</v>
      </c>
      <c r="C2329">
        <v>8</v>
      </c>
    </row>
    <row r="2330" spans="1:3" x14ac:dyDescent="0.3">
      <c r="A2330" t="s">
        <v>11529</v>
      </c>
      <c r="B2330" t="s">
        <v>10</v>
      </c>
      <c r="C2330">
        <v>5.7</v>
      </c>
    </row>
    <row r="2331" spans="1:3" x14ac:dyDescent="0.3">
      <c r="A2331" t="s">
        <v>11532</v>
      </c>
      <c r="B2331" t="s">
        <v>2161</v>
      </c>
      <c r="C2331">
        <v>6.8</v>
      </c>
    </row>
    <row r="2332" spans="1:3" x14ac:dyDescent="0.3">
      <c r="A2332" t="s">
        <v>11537</v>
      </c>
      <c r="B2332" t="s">
        <v>2734</v>
      </c>
      <c r="C2332">
        <v>5.9</v>
      </c>
    </row>
    <row r="2333" spans="1:3" x14ac:dyDescent="0.3">
      <c r="A2333" t="s">
        <v>11541</v>
      </c>
      <c r="B2333" t="s">
        <v>5108</v>
      </c>
      <c r="C2333">
        <v>7.2</v>
      </c>
    </row>
    <row r="2334" spans="1:3" x14ac:dyDescent="0.3">
      <c r="A2334" t="s">
        <v>11544</v>
      </c>
      <c r="B2334" t="s">
        <v>23</v>
      </c>
      <c r="C2334">
        <v>5.5</v>
      </c>
    </row>
    <row r="2335" spans="1:3" x14ac:dyDescent="0.3">
      <c r="A2335" t="s">
        <v>11550</v>
      </c>
      <c r="B2335" t="s">
        <v>11548</v>
      </c>
      <c r="C2335">
        <v>8.4</v>
      </c>
    </row>
    <row r="2336" spans="1:3" x14ac:dyDescent="0.3">
      <c r="A2336" t="s">
        <v>11554</v>
      </c>
      <c r="B2336" t="s">
        <v>1894</v>
      </c>
      <c r="C2336">
        <v>8.5</v>
      </c>
    </row>
    <row r="2337" spans="1:3" x14ac:dyDescent="0.3">
      <c r="A2337" t="s">
        <v>11558</v>
      </c>
      <c r="B2337" t="s">
        <v>3046</v>
      </c>
      <c r="C2337">
        <v>5.6</v>
      </c>
    </row>
    <row r="2338" spans="1:3" x14ac:dyDescent="0.3">
      <c r="A2338" t="s">
        <v>11563</v>
      </c>
      <c r="B2338" t="s">
        <v>2545</v>
      </c>
      <c r="C2338">
        <v>4.0999999999999996</v>
      </c>
    </row>
    <row r="2339" spans="1:3" x14ac:dyDescent="0.3">
      <c r="A2339" t="s">
        <v>11570</v>
      </c>
      <c r="B2339" t="s">
        <v>803</v>
      </c>
      <c r="C2339">
        <v>5</v>
      </c>
    </row>
    <row r="2340" spans="1:3" x14ac:dyDescent="0.3">
      <c r="A2340" t="s">
        <v>11573</v>
      </c>
      <c r="B2340" t="s">
        <v>1437</v>
      </c>
      <c r="C2340">
        <v>6.1</v>
      </c>
    </row>
    <row r="2341" spans="1:3" x14ac:dyDescent="0.3">
      <c r="A2341" t="s">
        <v>11578</v>
      </c>
      <c r="B2341" t="s">
        <v>1700</v>
      </c>
      <c r="C2341">
        <v>5.4</v>
      </c>
    </row>
    <row r="2342" spans="1:3" x14ac:dyDescent="0.3">
      <c r="A2342" t="s">
        <v>11583</v>
      </c>
      <c r="B2342" t="s">
        <v>3593</v>
      </c>
      <c r="C2342">
        <v>7.1</v>
      </c>
    </row>
    <row r="2343" spans="1:3" x14ac:dyDescent="0.3">
      <c r="A2343" t="s">
        <v>24101</v>
      </c>
      <c r="B2343" t="s">
        <v>11587</v>
      </c>
      <c r="C2343">
        <v>6.6</v>
      </c>
    </row>
    <row r="2344" spans="1:3" x14ac:dyDescent="0.3">
      <c r="A2344" t="s">
        <v>11593</v>
      </c>
      <c r="B2344" t="s">
        <v>2467</v>
      </c>
      <c r="C2344">
        <v>3.6</v>
      </c>
    </row>
    <row r="2345" spans="1:3" x14ac:dyDescent="0.3">
      <c r="A2345" t="s">
        <v>11596</v>
      </c>
      <c r="B2345" t="s">
        <v>5544</v>
      </c>
      <c r="C2345">
        <v>6.5</v>
      </c>
    </row>
    <row r="2346" spans="1:3" x14ac:dyDescent="0.3">
      <c r="A2346" t="s">
        <v>11601</v>
      </c>
      <c r="B2346" t="s">
        <v>655</v>
      </c>
      <c r="C2346">
        <v>8.6</v>
      </c>
    </row>
    <row r="2347" spans="1:3" x14ac:dyDescent="0.3">
      <c r="A2347" t="s">
        <v>11607</v>
      </c>
      <c r="B2347" t="s">
        <v>361</v>
      </c>
      <c r="C2347">
        <v>6.2</v>
      </c>
    </row>
    <row r="2348" spans="1:3" x14ac:dyDescent="0.3">
      <c r="A2348" t="s">
        <v>11611</v>
      </c>
      <c r="B2348" t="s">
        <v>2916</v>
      </c>
      <c r="C2348">
        <v>7</v>
      </c>
    </row>
    <row r="2349" spans="1:3" x14ac:dyDescent="0.3">
      <c r="A2349" t="s">
        <v>11616</v>
      </c>
      <c r="B2349" t="s">
        <v>3409</v>
      </c>
      <c r="C2349">
        <v>7.6</v>
      </c>
    </row>
    <row r="2350" spans="1:3" x14ac:dyDescent="0.3">
      <c r="A2350" t="s">
        <v>11622</v>
      </c>
      <c r="B2350" t="s">
        <v>11620</v>
      </c>
      <c r="C2350">
        <v>6.5</v>
      </c>
    </row>
    <row r="2351" spans="1:3" x14ac:dyDescent="0.3">
      <c r="A2351" t="s">
        <v>11626</v>
      </c>
      <c r="B2351" t="s">
        <v>1700</v>
      </c>
      <c r="C2351">
        <v>6.4</v>
      </c>
    </row>
    <row r="2352" spans="1:3" x14ac:dyDescent="0.3">
      <c r="A2352" t="s">
        <v>11632</v>
      </c>
      <c r="B2352" t="s">
        <v>1980</v>
      </c>
      <c r="C2352">
        <v>6.7</v>
      </c>
    </row>
    <row r="2353" spans="1:3" x14ac:dyDescent="0.3">
      <c r="A2353" t="s">
        <v>11637</v>
      </c>
      <c r="B2353" t="s">
        <v>1437</v>
      </c>
      <c r="C2353">
        <v>6.3</v>
      </c>
    </row>
    <row r="2354" spans="1:3" x14ac:dyDescent="0.3">
      <c r="A2354" t="s">
        <v>11641</v>
      </c>
      <c r="B2354" t="s">
        <v>19</v>
      </c>
      <c r="C2354">
        <v>6.4</v>
      </c>
    </row>
    <row r="2355" spans="1:3" x14ac:dyDescent="0.3">
      <c r="A2355" t="s">
        <v>11649</v>
      </c>
      <c r="B2355" t="s">
        <v>11647</v>
      </c>
      <c r="C2355">
        <v>5.7</v>
      </c>
    </row>
    <row r="2356" spans="1:3" x14ac:dyDescent="0.3">
      <c r="A2356" t="s">
        <v>11655</v>
      </c>
      <c r="B2356" t="s">
        <v>11654</v>
      </c>
      <c r="C2356">
        <v>6.3</v>
      </c>
    </row>
    <row r="2357" spans="1:3" x14ac:dyDescent="0.3">
      <c r="A2357" t="s">
        <v>11659</v>
      </c>
      <c r="B2357" t="s">
        <v>19</v>
      </c>
      <c r="C2357">
        <v>7.8</v>
      </c>
    </row>
    <row r="2358" spans="1:3" x14ac:dyDescent="0.3">
      <c r="A2358" t="s">
        <v>11664</v>
      </c>
      <c r="B2358" t="s">
        <v>6131</v>
      </c>
      <c r="C2358">
        <v>6</v>
      </c>
    </row>
    <row r="2359" spans="1:3" x14ac:dyDescent="0.3">
      <c r="A2359" t="s">
        <v>11667</v>
      </c>
      <c r="B2359" t="s">
        <v>2545</v>
      </c>
      <c r="C2359">
        <v>7.7</v>
      </c>
    </row>
    <row r="2360" spans="1:3" x14ac:dyDescent="0.3">
      <c r="A2360" t="s">
        <v>11670</v>
      </c>
      <c r="B2360" t="s">
        <v>23</v>
      </c>
      <c r="C2360">
        <v>6.2</v>
      </c>
    </row>
    <row r="2361" spans="1:3" x14ac:dyDescent="0.3">
      <c r="A2361" t="s">
        <v>11676</v>
      </c>
      <c r="B2361" t="s">
        <v>4</v>
      </c>
      <c r="C2361">
        <v>5.7</v>
      </c>
    </row>
    <row r="2362" spans="1:3" x14ac:dyDescent="0.3">
      <c r="A2362" t="s">
        <v>11680</v>
      </c>
      <c r="B2362" t="s">
        <v>5385</v>
      </c>
      <c r="C2362">
        <v>7.7</v>
      </c>
    </row>
    <row r="2363" spans="1:3" x14ac:dyDescent="0.3">
      <c r="A2363" t="s">
        <v>11684</v>
      </c>
      <c r="B2363" t="s">
        <v>3643</v>
      </c>
      <c r="C2363">
        <v>6.4</v>
      </c>
    </row>
    <row r="2364" spans="1:3" x14ac:dyDescent="0.3">
      <c r="A2364" t="s">
        <v>11688</v>
      </c>
      <c r="B2364" t="s">
        <v>10</v>
      </c>
      <c r="C2364">
        <v>6.4</v>
      </c>
    </row>
    <row r="2365" spans="1:3" x14ac:dyDescent="0.3">
      <c r="A2365" t="s">
        <v>11692</v>
      </c>
      <c r="B2365" t="s">
        <v>11073</v>
      </c>
      <c r="C2365">
        <v>6.9</v>
      </c>
    </row>
    <row r="2366" spans="1:3" x14ac:dyDescent="0.3">
      <c r="A2366" t="s">
        <v>11695</v>
      </c>
      <c r="B2366" t="s">
        <v>6389</v>
      </c>
      <c r="C2366">
        <v>7.3</v>
      </c>
    </row>
    <row r="2367" spans="1:3" x14ac:dyDescent="0.3">
      <c r="A2367" t="s">
        <v>11700</v>
      </c>
      <c r="B2367" t="s">
        <v>10</v>
      </c>
      <c r="C2367">
        <v>7.3</v>
      </c>
    </row>
    <row r="2368" spans="1:3" x14ac:dyDescent="0.3">
      <c r="A2368" t="s">
        <v>11705</v>
      </c>
      <c r="B2368" t="s">
        <v>1700</v>
      </c>
      <c r="C2368">
        <v>6.2</v>
      </c>
    </row>
    <row r="2369" spans="1:3" x14ac:dyDescent="0.3">
      <c r="A2369" t="s">
        <v>11709</v>
      </c>
      <c r="B2369" t="s">
        <v>100</v>
      </c>
      <c r="C2369">
        <v>6.6</v>
      </c>
    </row>
    <row r="2370" spans="1:3" x14ac:dyDescent="0.3">
      <c r="A2370" t="s">
        <v>11712</v>
      </c>
      <c r="B2370" t="s">
        <v>4393</v>
      </c>
      <c r="C2370">
        <v>6.7</v>
      </c>
    </row>
    <row r="2371" spans="1:3" x14ac:dyDescent="0.3">
      <c r="A2371" t="s">
        <v>11716</v>
      </c>
      <c r="B2371" t="s">
        <v>1700</v>
      </c>
      <c r="C2371">
        <v>5.7</v>
      </c>
    </row>
    <row r="2372" spans="1:3" x14ac:dyDescent="0.3">
      <c r="A2372" t="s">
        <v>11722</v>
      </c>
      <c r="B2372" t="s">
        <v>11721</v>
      </c>
      <c r="C2372">
        <v>3.1</v>
      </c>
    </row>
    <row r="2373" spans="1:3" x14ac:dyDescent="0.3">
      <c r="A2373" t="s">
        <v>11726</v>
      </c>
      <c r="B2373" t="s">
        <v>1437</v>
      </c>
      <c r="C2373">
        <v>6.3</v>
      </c>
    </row>
    <row r="2374" spans="1:3" x14ac:dyDescent="0.3">
      <c r="A2374" t="s">
        <v>11730</v>
      </c>
      <c r="B2374" t="s">
        <v>2545</v>
      </c>
      <c r="C2374">
        <v>5.7</v>
      </c>
    </row>
    <row r="2375" spans="1:3" x14ac:dyDescent="0.3">
      <c r="A2375" t="s">
        <v>11734</v>
      </c>
      <c r="B2375" t="s">
        <v>9178</v>
      </c>
      <c r="C2375">
        <v>7.1</v>
      </c>
    </row>
    <row r="2376" spans="1:3" x14ac:dyDescent="0.3">
      <c r="A2376" t="s">
        <v>11737</v>
      </c>
      <c r="B2376" t="s">
        <v>1034</v>
      </c>
      <c r="C2376">
        <v>7</v>
      </c>
    </row>
    <row r="2377" spans="1:3" x14ac:dyDescent="0.3">
      <c r="A2377" t="s">
        <v>11741</v>
      </c>
      <c r="B2377" t="s">
        <v>2734</v>
      </c>
      <c r="C2377">
        <v>6.1</v>
      </c>
    </row>
    <row r="2378" spans="1:3" x14ac:dyDescent="0.3">
      <c r="A2378" t="s">
        <v>11745</v>
      </c>
      <c r="B2378" t="s">
        <v>3072</v>
      </c>
      <c r="C2378">
        <v>6.6</v>
      </c>
    </row>
    <row r="2379" spans="1:3" x14ac:dyDescent="0.3">
      <c r="A2379" t="s">
        <v>11749</v>
      </c>
      <c r="B2379" t="s">
        <v>4186</v>
      </c>
      <c r="C2379">
        <v>7.8</v>
      </c>
    </row>
    <row r="2380" spans="1:3" x14ac:dyDescent="0.3">
      <c r="A2380" t="s">
        <v>11754</v>
      </c>
      <c r="B2380" t="s">
        <v>11753</v>
      </c>
      <c r="C2380">
        <v>8.3000000000000007</v>
      </c>
    </row>
    <row r="2381" spans="1:3" x14ac:dyDescent="0.3">
      <c r="A2381" t="s">
        <v>11757</v>
      </c>
      <c r="B2381" t="s">
        <v>5108</v>
      </c>
      <c r="C2381">
        <v>3.9</v>
      </c>
    </row>
    <row r="2382" spans="1:3" x14ac:dyDescent="0.3">
      <c r="A2382" t="s">
        <v>11761</v>
      </c>
      <c r="B2382" t="s">
        <v>10</v>
      </c>
      <c r="C2382">
        <v>7</v>
      </c>
    </row>
    <row r="2383" spans="1:3" x14ac:dyDescent="0.3">
      <c r="A2383" t="s">
        <v>11766</v>
      </c>
      <c r="B2383" t="s">
        <v>1437</v>
      </c>
      <c r="C2383">
        <v>6.7</v>
      </c>
    </row>
    <row r="2384" spans="1:3" x14ac:dyDescent="0.3">
      <c r="A2384" t="s">
        <v>11770</v>
      </c>
      <c r="B2384" t="s">
        <v>8052</v>
      </c>
      <c r="C2384">
        <v>7.3</v>
      </c>
    </row>
    <row r="2385" spans="1:3" x14ac:dyDescent="0.3">
      <c r="A2385" t="s">
        <v>24102</v>
      </c>
      <c r="B2385" t="s">
        <v>1437</v>
      </c>
      <c r="C2385">
        <v>7.5</v>
      </c>
    </row>
    <row r="2386" spans="1:3" x14ac:dyDescent="0.3">
      <c r="A2386" t="s">
        <v>11776</v>
      </c>
      <c r="B2386" t="s">
        <v>2508</v>
      </c>
      <c r="C2386">
        <v>6.3</v>
      </c>
    </row>
    <row r="2387" spans="1:3" x14ac:dyDescent="0.3">
      <c r="A2387" t="s">
        <v>11779</v>
      </c>
      <c r="B2387" t="s">
        <v>1437</v>
      </c>
      <c r="C2387">
        <v>7.8</v>
      </c>
    </row>
    <row r="2388" spans="1:3" x14ac:dyDescent="0.3">
      <c r="A2388" t="s">
        <v>11782</v>
      </c>
      <c r="B2388" t="s">
        <v>19</v>
      </c>
      <c r="C2388">
        <v>7.3</v>
      </c>
    </row>
    <row r="2389" spans="1:3" x14ac:dyDescent="0.3">
      <c r="A2389" t="s">
        <v>11788</v>
      </c>
      <c r="B2389" t="s">
        <v>2835</v>
      </c>
      <c r="C2389">
        <v>7.6</v>
      </c>
    </row>
    <row r="2390" spans="1:3" x14ac:dyDescent="0.3">
      <c r="A2390" t="s">
        <v>11793</v>
      </c>
      <c r="B2390" t="s">
        <v>7829</v>
      </c>
      <c r="C2390">
        <v>5.3</v>
      </c>
    </row>
    <row r="2391" spans="1:3" x14ac:dyDescent="0.3">
      <c r="A2391" t="s">
        <v>11799</v>
      </c>
      <c r="B2391" t="s">
        <v>2155</v>
      </c>
      <c r="C2391">
        <v>5.3</v>
      </c>
    </row>
    <row r="2392" spans="1:3" x14ac:dyDescent="0.3">
      <c r="A2392" t="s">
        <v>11803</v>
      </c>
      <c r="B2392" t="s">
        <v>7400</v>
      </c>
      <c r="C2392">
        <v>6.8</v>
      </c>
    </row>
    <row r="2393" spans="1:3" x14ac:dyDescent="0.3">
      <c r="A2393" t="s">
        <v>11809</v>
      </c>
      <c r="B2393" t="s">
        <v>11808</v>
      </c>
      <c r="C2393">
        <v>7.1</v>
      </c>
    </row>
    <row r="2394" spans="1:3" x14ac:dyDescent="0.3">
      <c r="A2394" t="s">
        <v>11813</v>
      </c>
      <c r="B2394" t="s">
        <v>11812</v>
      </c>
      <c r="C2394">
        <v>7.2</v>
      </c>
    </row>
    <row r="2395" spans="1:3" x14ac:dyDescent="0.3">
      <c r="A2395" t="s">
        <v>11818</v>
      </c>
      <c r="B2395" t="s">
        <v>9178</v>
      </c>
      <c r="C2395">
        <v>5.8</v>
      </c>
    </row>
    <row r="2396" spans="1:3" x14ac:dyDescent="0.3">
      <c r="A2396" t="s">
        <v>11823</v>
      </c>
      <c r="B2396" t="s">
        <v>72</v>
      </c>
      <c r="C2396">
        <v>5.8</v>
      </c>
    </row>
    <row r="2397" spans="1:3" x14ac:dyDescent="0.3">
      <c r="A2397" t="s">
        <v>11827</v>
      </c>
      <c r="B2397" t="s">
        <v>1655</v>
      </c>
      <c r="C2397">
        <v>8.3000000000000007</v>
      </c>
    </row>
    <row r="2398" spans="1:3" x14ac:dyDescent="0.3">
      <c r="A2398" t="s">
        <v>11833</v>
      </c>
      <c r="B2398" t="s">
        <v>241</v>
      </c>
      <c r="C2398">
        <v>5.6</v>
      </c>
    </row>
    <row r="2399" spans="1:3" x14ac:dyDescent="0.3">
      <c r="A2399" t="s">
        <v>11838</v>
      </c>
      <c r="B2399" t="s">
        <v>9404</v>
      </c>
      <c r="C2399">
        <v>6.8</v>
      </c>
    </row>
    <row r="2400" spans="1:3" x14ac:dyDescent="0.3">
      <c r="A2400" t="s">
        <v>11843</v>
      </c>
      <c r="B2400" t="s">
        <v>3476</v>
      </c>
      <c r="C2400">
        <v>5</v>
      </c>
    </row>
    <row r="2401" spans="1:3" x14ac:dyDescent="0.3">
      <c r="A2401" t="s">
        <v>11846</v>
      </c>
      <c r="B2401" t="s">
        <v>7675</v>
      </c>
      <c r="C2401">
        <v>7.6</v>
      </c>
    </row>
    <row r="2402" spans="1:3" x14ac:dyDescent="0.3">
      <c r="A2402" t="s">
        <v>11849</v>
      </c>
      <c r="B2402" t="s">
        <v>1034</v>
      </c>
      <c r="C2402">
        <v>6.7</v>
      </c>
    </row>
    <row r="2403" spans="1:3" x14ac:dyDescent="0.3">
      <c r="A2403" t="s">
        <v>11854</v>
      </c>
      <c r="B2403" t="s">
        <v>7829</v>
      </c>
      <c r="C2403">
        <v>6.7</v>
      </c>
    </row>
    <row r="2404" spans="1:3" x14ac:dyDescent="0.3">
      <c r="A2404" t="s">
        <v>11858</v>
      </c>
      <c r="B2404" t="s">
        <v>10</v>
      </c>
      <c r="C2404">
        <v>5.7</v>
      </c>
    </row>
    <row r="2405" spans="1:3" x14ac:dyDescent="0.3">
      <c r="A2405" t="s">
        <v>11864</v>
      </c>
      <c r="B2405" t="s">
        <v>1034</v>
      </c>
      <c r="C2405">
        <v>5.2</v>
      </c>
    </row>
    <row r="2406" spans="1:3" x14ac:dyDescent="0.3">
      <c r="A2406" t="s">
        <v>11868</v>
      </c>
      <c r="B2406" t="s">
        <v>19</v>
      </c>
      <c r="C2406">
        <v>7.5</v>
      </c>
    </row>
    <row r="2407" spans="1:3" x14ac:dyDescent="0.3">
      <c r="A2407" t="s">
        <v>11871</v>
      </c>
      <c r="B2407" t="s">
        <v>1566</v>
      </c>
      <c r="C2407">
        <v>7.2</v>
      </c>
    </row>
    <row r="2408" spans="1:3" x14ac:dyDescent="0.3">
      <c r="A2408" t="s">
        <v>11875</v>
      </c>
      <c r="B2408" t="s">
        <v>1700</v>
      </c>
      <c r="C2408">
        <v>5.3</v>
      </c>
    </row>
    <row r="2409" spans="1:3" x14ac:dyDescent="0.3">
      <c r="A2409" t="s">
        <v>11878</v>
      </c>
      <c r="B2409" t="s">
        <v>1437</v>
      </c>
      <c r="C2409">
        <v>6.5</v>
      </c>
    </row>
    <row r="2410" spans="1:3" x14ac:dyDescent="0.3">
      <c r="A2410" t="s">
        <v>11883</v>
      </c>
      <c r="B2410" t="s">
        <v>163</v>
      </c>
      <c r="C2410">
        <v>5</v>
      </c>
    </row>
    <row r="2411" spans="1:3" x14ac:dyDescent="0.3">
      <c r="A2411" t="s">
        <v>11888</v>
      </c>
      <c r="B2411" t="s">
        <v>4085</v>
      </c>
      <c r="C2411">
        <v>6.1</v>
      </c>
    </row>
    <row r="2412" spans="1:3" x14ac:dyDescent="0.3">
      <c r="A2412" t="s">
        <v>11893</v>
      </c>
      <c r="B2412" t="s">
        <v>878</v>
      </c>
      <c r="C2412">
        <v>7.4</v>
      </c>
    </row>
    <row r="2413" spans="1:3" x14ac:dyDescent="0.3">
      <c r="A2413" t="s">
        <v>11900</v>
      </c>
      <c r="B2413" t="s">
        <v>361</v>
      </c>
      <c r="C2413">
        <v>4.4000000000000004</v>
      </c>
    </row>
    <row r="2414" spans="1:3" x14ac:dyDescent="0.3">
      <c r="A2414" t="s">
        <v>11904</v>
      </c>
      <c r="B2414" t="s">
        <v>19</v>
      </c>
      <c r="C2414">
        <v>7.5</v>
      </c>
    </row>
    <row r="2415" spans="1:3" x14ac:dyDescent="0.3">
      <c r="A2415" t="s">
        <v>11907</v>
      </c>
      <c r="B2415" t="s">
        <v>1437</v>
      </c>
      <c r="C2415">
        <v>5.7</v>
      </c>
    </row>
    <row r="2416" spans="1:3" x14ac:dyDescent="0.3">
      <c r="A2416" t="s">
        <v>11913</v>
      </c>
      <c r="B2416" t="s">
        <v>4228</v>
      </c>
      <c r="C2416">
        <v>5.5</v>
      </c>
    </row>
    <row r="2417" spans="1:3" x14ac:dyDescent="0.3">
      <c r="A2417" t="s">
        <v>11919</v>
      </c>
      <c r="B2417" t="s">
        <v>1437</v>
      </c>
      <c r="C2417">
        <v>7.1</v>
      </c>
    </row>
    <row r="2418" spans="1:3" x14ac:dyDescent="0.3">
      <c r="A2418" t="s">
        <v>11925</v>
      </c>
      <c r="B2418" t="s">
        <v>241</v>
      </c>
      <c r="C2418">
        <v>5.9</v>
      </c>
    </row>
    <row r="2419" spans="1:3" x14ac:dyDescent="0.3">
      <c r="A2419" t="s">
        <v>11931</v>
      </c>
      <c r="B2419" t="s">
        <v>72</v>
      </c>
      <c r="C2419">
        <v>6.7</v>
      </c>
    </row>
    <row r="2420" spans="1:3" x14ac:dyDescent="0.3">
      <c r="A2420" t="s">
        <v>11937</v>
      </c>
      <c r="B2420" t="s">
        <v>6324</v>
      </c>
      <c r="C2420">
        <v>7</v>
      </c>
    </row>
    <row r="2421" spans="1:3" x14ac:dyDescent="0.3">
      <c r="A2421" t="s">
        <v>11940</v>
      </c>
      <c r="B2421" t="s">
        <v>4176</v>
      </c>
      <c r="C2421">
        <v>7.9</v>
      </c>
    </row>
    <row r="2422" spans="1:3" x14ac:dyDescent="0.3">
      <c r="A2422" t="s">
        <v>11943</v>
      </c>
      <c r="B2422" t="s">
        <v>19</v>
      </c>
      <c r="C2422">
        <v>6.9</v>
      </c>
    </row>
    <row r="2423" spans="1:3" x14ac:dyDescent="0.3">
      <c r="A2423" t="s">
        <v>11947</v>
      </c>
      <c r="B2423" t="s">
        <v>3442</v>
      </c>
      <c r="C2423">
        <v>7.3</v>
      </c>
    </row>
    <row r="2424" spans="1:3" x14ac:dyDescent="0.3">
      <c r="A2424" t="s">
        <v>11952</v>
      </c>
      <c r="B2424" t="s">
        <v>361</v>
      </c>
      <c r="C2424">
        <v>7.3</v>
      </c>
    </row>
    <row r="2425" spans="1:3" x14ac:dyDescent="0.3">
      <c r="A2425" t="s">
        <v>11957</v>
      </c>
      <c r="B2425" t="s">
        <v>674</v>
      </c>
      <c r="C2425">
        <v>3.5</v>
      </c>
    </row>
    <row r="2426" spans="1:3" x14ac:dyDescent="0.3">
      <c r="A2426" t="s">
        <v>11962</v>
      </c>
      <c r="B2426" t="s">
        <v>19</v>
      </c>
      <c r="C2426">
        <v>7.8</v>
      </c>
    </row>
    <row r="2427" spans="1:3" x14ac:dyDescent="0.3">
      <c r="A2427" t="s">
        <v>11966</v>
      </c>
      <c r="B2427" t="s">
        <v>8759</v>
      </c>
      <c r="C2427">
        <v>7.4</v>
      </c>
    </row>
    <row r="2428" spans="1:3" x14ac:dyDescent="0.3">
      <c r="A2428" t="s">
        <v>11971</v>
      </c>
      <c r="B2428" t="s">
        <v>1505</v>
      </c>
      <c r="C2428">
        <v>6.7</v>
      </c>
    </row>
    <row r="2429" spans="1:3" x14ac:dyDescent="0.3">
      <c r="A2429" t="s">
        <v>11976</v>
      </c>
      <c r="B2429" t="s">
        <v>1700</v>
      </c>
      <c r="C2429">
        <v>6.4</v>
      </c>
    </row>
    <row r="2430" spans="1:3" x14ac:dyDescent="0.3">
      <c r="A2430" t="s">
        <v>11981</v>
      </c>
      <c r="B2430" t="s">
        <v>11980</v>
      </c>
      <c r="C2430">
        <v>7.1</v>
      </c>
    </row>
    <row r="2431" spans="1:3" x14ac:dyDescent="0.3">
      <c r="A2431" t="s">
        <v>24103</v>
      </c>
      <c r="B2431" t="s">
        <v>8052</v>
      </c>
      <c r="C2431">
        <v>6.7</v>
      </c>
    </row>
    <row r="2432" spans="1:3" x14ac:dyDescent="0.3">
      <c r="A2432" t="s">
        <v>11991</v>
      </c>
      <c r="B2432" t="s">
        <v>8052</v>
      </c>
      <c r="C2432">
        <v>7.8</v>
      </c>
    </row>
    <row r="2433" spans="1:3" x14ac:dyDescent="0.3">
      <c r="A2433" t="s">
        <v>11996</v>
      </c>
      <c r="B2433" t="s">
        <v>23</v>
      </c>
      <c r="C2433">
        <v>4</v>
      </c>
    </row>
    <row r="2434" spans="1:3" x14ac:dyDescent="0.3">
      <c r="A2434" t="s">
        <v>12001</v>
      </c>
      <c r="B2434" t="s">
        <v>12000</v>
      </c>
      <c r="C2434">
        <v>5.9</v>
      </c>
    </row>
    <row r="2435" spans="1:3" x14ac:dyDescent="0.3">
      <c r="A2435" t="s">
        <v>12004</v>
      </c>
      <c r="B2435" t="s">
        <v>2161</v>
      </c>
      <c r="C2435">
        <v>7.2</v>
      </c>
    </row>
    <row r="2436" spans="1:3" x14ac:dyDescent="0.3">
      <c r="A2436" t="s">
        <v>12009</v>
      </c>
      <c r="B2436" t="s">
        <v>13</v>
      </c>
      <c r="C2436">
        <v>7.2</v>
      </c>
    </row>
    <row r="2437" spans="1:3" x14ac:dyDescent="0.3">
      <c r="A2437" t="s">
        <v>12014</v>
      </c>
      <c r="B2437" t="s">
        <v>2144</v>
      </c>
      <c r="C2437">
        <v>5.0999999999999996</v>
      </c>
    </row>
    <row r="2438" spans="1:3" x14ac:dyDescent="0.3">
      <c r="A2438" t="s">
        <v>24104</v>
      </c>
      <c r="B2438" t="s">
        <v>5685</v>
      </c>
      <c r="C2438">
        <v>7.7</v>
      </c>
    </row>
    <row r="2439" spans="1:3" x14ac:dyDescent="0.3">
      <c r="A2439" t="s">
        <v>12024</v>
      </c>
      <c r="B2439" t="s">
        <v>8</v>
      </c>
      <c r="C2439">
        <v>5.5</v>
      </c>
    </row>
    <row r="2440" spans="1:3" x14ac:dyDescent="0.3">
      <c r="A2440" t="s">
        <v>12030</v>
      </c>
      <c r="B2440" t="s">
        <v>12029</v>
      </c>
      <c r="C2440">
        <v>6.2</v>
      </c>
    </row>
    <row r="2441" spans="1:3" x14ac:dyDescent="0.3">
      <c r="A2441" t="s">
        <v>12036</v>
      </c>
      <c r="B2441" t="s">
        <v>23</v>
      </c>
      <c r="C2441">
        <v>7.2</v>
      </c>
    </row>
    <row r="2442" spans="1:3" x14ac:dyDescent="0.3">
      <c r="A2442" t="s">
        <v>12040</v>
      </c>
      <c r="B2442" t="s">
        <v>491</v>
      </c>
      <c r="C2442">
        <v>5.2</v>
      </c>
    </row>
    <row r="2443" spans="1:3" x14ac:dyDescent="0.3">
      <c r="A2443" t="s">
        <v>12045</v>
      </c>
      <c r="B2443" t="s">
        <v>12044</v>
      </c>
      <c r="C2443">
        <v>6.7</v>
      </c>
    </row>
    <row r="2444" spans="1:3" x14ac:dyDescent="0.3">
      <c r="A2444" t="s">
        <v>12050</v>
      </c>
      <c r="B2444" t="s">
        <v>72</v>
      </c>
      <c r="C2444">
        <v>5</v>
      </c>
    </row>
    <row r="2445" spans="1:3" x14ac:dyDescent="0.3">
      <c r="A2445" t="s">
        <v>12054</v>
      </c>
      <c r="B2445" t="s">
        <v>6131</v>
      </c>
      <c r="C2445">
        <v>6.2</v>
      </c>
    </row>
    <row r="2446" spans="1:3" x14ac:dyDescent="0.3">
      <c r="A2446" t="s">
        <v>12057</v>
      </c>
      <c r="B2446" t="s">
        <v>10</v>
      </c>
      <c r="C2446">
        <v>7.6</v>
      </c>
    </row>
    <row r="2447" spans="1:3" x14ac:dyDescent="0.3">
      <c r="A2447" t="s">
        <v>12060</v>
      </c>
      <c r="B2447" t="s">
        <v>9178</v>
      </c>
      <c r="C2447">
        <v>4.0999999999999996</v>
      </c>
    </row>
    <row r="2448" spans="1:3" x14ac:dyDescent="0.3">
      <c r="A2448" t="s">
        <v>12064</v>
      </c>
      <c r="B2448" t="s">
        <v>5765</v>
      </c>
      <c r="C2448">
        <v>5.3</v>
      </c>
    </row>
    <row r="2449" spans="1:3" x14ac:dyDescent="0.3">
      <c r="A2449" t="s">
        <v>12069</v>
      </c>
      <c r="B2449" t="s">
        <v>4816</v>
      </c>
      <c r="C2449">
        <v>6.2</v>
      </c>
    </row>
    <row r="2450" spans="1:3" x14ac:dyDescent="0.3">
      <c r="A2450" t="s">
        <v>12075</v>
      </c>
      <c r="B2450" t="s">
        <v>12074</v>
      </c>
      <c r="C2450">
        <v>6.5</v>
      </c>
    </row>
    <row r="2451" spans="1:3" x14ac:dyDescent="0.3">
      <c r="A2451" t="s">
        <v>12079</v>
      </c>
      <c r="B2451" t="s">
        <v>1980</v>
      </c>
      <c r="C2451">
        <v>8.1</v>
      </c>
    </row>
    <row r="2452" spans="1:3" x14ac:dyDescent="0.3">
      <c r="A2452" t="s">
        <v>12085</v>
      </c>
      <c r="B2452" t="s">
        <v>491</v>
      </c>
      <c r="C2452">
        <v>6.3</v>
      </c>
    </row>
    <row r="2453" spans="1:3" x14ac:dyDescent="0.3">
      <c r="A2453" t="s">
        <v>12090</v>
      </c>
      <c r="B2453" t="s">
        <v>12089</v>
      </c>
      <c r="C2453">
        <v>4.4000000000000004</v>
      </c>
    </row>
    <row r="2454" spans="1:3" x14ac:dyDescent="0.3">
      <c r="A2454" t="s">
        <v>12095</v>
      </c>
      <c r="B2454" t="s">
        <v>89</v>
      </c>
      <c r="C2454">
        <v>4.5999999999999996</v>
      </c>
    </row>
    <row r="2455" spans="1:3" x14ac:dyDescent="0.3">
      <c r="A2455" t="s">
        <v>12102</v>
      </c>
      <c r="B2455" t="s">
        <v>2144</v>
      </c>
      <c r="C2455">
        <v>6</v>
      </c>
    </row>
    <row r="2456" spans="1:3" x14ac:dyDescent="0.3">
      <c r="A2456" t="s">
        <v>12107</v>
      </c>
      <c r="B2456" t="s">
        <v>9737</v>
      </c>
      <c r="C2456">
        <v>7.6</v>
      </c>
    </row>
    <row r="2457" spans="1:3" x14ac:dyDescent="0.3">
      <c r="A2457" t="s">
        <v>12112</v>
      </c>
      <c r="B2457" t="s">
        <v>100</v>
      </c>
      <c r="C2457">
        <v>8.4</v>
      </c>
    </row>
    <row r="2458" spans="1:3" x14ac:dyDescent="0.3">
      <c r="A2458" t="s">
        <v>12119</v>
      </c>
      <c r="B2458" t="s">
        <v>12117</v>
      </c>
      <c r="C2458">
        <v>7.9</v>
      </c>
    </row>
    <row r="2459" spans="1:3" x14ac:dyDescent="0.3">
      <c r="A2459" t="s">
        <v>12123</v>
      </c>
      <c r="B2459" t="s">
        <v>3046</v>
      </c>
      <c r="C2459">
        <v>5.6</v>
      </c>
    </row>
    <row r="2460" spans="1:3" x14ac:dyDescent="0.3">
      <c r="A2460" t="s">
        <v>12126</v>
      </c>
      <c r="B2460" t="s">
        <v>10</v>
      </c>
      <c r="C2460">
        <v>6.5</v>
      </c>
    </row>
    <row r="2461" spans="1:3" x14ac:dyDescent="0.3">
      <c r="A2461" t="s">
        <v>12130</v>
      </c>
      <c r="B2461" t="s">
        <v>11359</v>
      </c>
      <c r="C2461">
        <v>7.5</v>
      </c>
    </row>
    <row r="2462" spans="1:3" x14ac:dyDescent="0.3">
      <c r="A2462" t="s">
        <v>12135</v>
      </c>
      <c r="B2462" t="s">
        <v>10</v>
      </c>
      <c r="C2462">
        <v>6.3</v>
      </c>
    </row>
    <row r="2463" spans="1:3" x14ac:dyDescent="0.3">
      <c r="A2463" t="s">
        <v>12138</v>
      </c>
      <c r="B2463" t="s">
        <v>5544</v>
      </c>
      <c r="C2463">
        <v>7.9</v>
      </c>
    </row>
    <row r="2464" spans="1:3" x14ac:dyDescent="0.3">
      <c r="A2464" t="s">
        <v>12143</v>
      </c>
      <c r="B2464" t="s">
        <v>12142</v>
      </c>
      <c r="C2464">
        <v>5.0999999999999996</v>
      </c>
    </row>
    <row r="2465" spans="1:3" x14ac:dyDescent="0.3">
      <c r="A2465" t="s">
        <v>12146</v>
      </c>
      <c r="B2465" t="s">
        <v>2545</v>
      </c>
      <c r="C2465">
        <v>6.7</v>
      </c>
    </row>
    <row r="2466" spans="1:3" x14ac:dyDescent="0.3">
      <c r="A2466" t="s">
        <v>12149</v>
      </c>
      <c r="B2466" t="s">
        <v>491</v>
      </c>
      <c r="C2466">
        <v>6.7</v>
      </c>
    </row>
    <row r="2467" spans="1:3" x14ac:dyDescent="0.3">
      <c r="A2467" t="s">
        <v>12153</v>
      </c>
      <c r="B2467" t="s">
        <v>5108</v>
      </c>
      <c r="C2467">
        <v>5.6</v>
      </c>
    </row>
    <row r="2468" spans="1:3" x14ac:dyDescent="0.3">
      <c r="A2468" t="s">
        <v>12157</v>
      </c>
      <c r="B2468" t="s">
        <v>1700</v>
      </c>
      <c r="C2468">
        <v>5.6</v>
      </c>
    </row>
    <row r="2469" spans="1:3" x14ac:dyDescent="0.3">
      <c r="A2469" t="s">
        <v>12162</v>
      </c>
      <c r="B2469" t="s">
        <v>6542</v>
      </c>
      <c r="C2469">
        <v>6.2</v>
      </c>
    </row>
    <row r="2470" spans="1:3" x14ac:dyDescent="0.3">
      <c r="A2470" t="s">
        <v>12165</v>
      </c>
      <c r="B2470" t="s">
        <v>714</v>
      </c>
      <c r="C2470">
        <v>5.6</v>
      </c>
    </row>
    <row r="2471" spans="1:3" x14ac:dyDescent="0.3">
      <c r="A2471" t="s">
        <v>12169</v>
      </c>
      <c r="B2471" t="s">
        <v>23</v>
      </c>
      <c r="C2471">
        <v>6.4</v>
      </c>
    </row>
    <row r="2472" spans="1:3" x14ac:dyDescent="0.3">
      <c r="A2472" t="s">
        <v>12172</v>
      </c>
      <c r="B2472" t="s">
        <v>10</v>
      </c>
      <c r="C2472">
        <v>5.6</v>
      </c>
    </row>
    <row r="2473" spans="1:3" x14ac:dyDescent="0.3">
      <c r="A2473" t="s">
        <v>12177</v>
      </c>
      <c r="B2473" t="s">
        <v>1655</v>
      </c>
      <c r="C2473">
        <v>7.4</v>
      </c>
    </row>
    <row r="2474" spans="1:3" x14ac:dyDescent="0.3">
      <c r="A2474" t="s">
        <v>12182</v>
      </c>
      <c r="B2474" t="s">
        <v>10</v>
      </c>
      <c r="C2474">
        <v>4.9000000000000004</v>
      </c>
    </row>
    <row r="2475" spans="1:3" x14ac:dyDescent="0.3">
      <c r="A2475" t="s">
        <v>12189</v>
      </c>
      <c r="B2475" t="s">
        <v>12188</v>
      </c>
      <c r="C2475">
        <v>6</v>
      </c>
    </row>
    <row r="2476" spans="1:3" x14ac:dyDescent="0.3">
      <c r="A2476" t="s">
        <v>12194</v>
      </c>
      <c r="B2476" t="s">
        <v>6542</v>
      </c>
      <c r="C2476">
        <v>7.2</v>
      </c>
    </row>
    <row r="2477" spans="1:3" x14ac:dyDescent="0.3">
      <c r="A2477" t="s">
        <v>12198</v>
      </c>
      <c r="B2477" t="s">
        <v>4487</v>
      </c>
      <c r="C2477">
        <v>4.9000000000000004</v>
      </c>
    </row>
    <row r="2478" spans="1:3" x14ac:dyDescent="0.3">
      <c r="A2478" t="s">
        <v>12201</v>
      </c>
      <c r="B2478" t="s">
        <v>2144</v>
      </c>
      <c r="C2478">
        <v>7.5</v>
      </c>
    </row>
    <row r="2479" spans="1:3" x14ac:dyDescent="0.3">
      <c r="A2479" t="s">
        <v>12205</v>
      </c>
      <c r="B2479" t="s">
        <v>3046</v>
      </c>
      <c r="C2479">
        <v>4.8</v>
      </c>
    </row>
    <row r="2480" spans="1:3" x14ac:dyDescent="0.3">
      <c r="A2480" t="s">
        <v>12209</v>
      </c>
      <c r="B2480" t="s">
        <v>1700</v>
      </c>
      <c r="C2480">
        <v>3.1</v>
      </c>
    </row>
    <row r="2481" spans="1:3" x14ac:dyDescent="0.3">
      <c r="A2481" t="s">
        <v>12216</v>
      </c>
      <c r="B2481" t="s">
        <v>12215</v>
      </c>
      <c r="C2481">
        <v>5.8</v>
      </c>
    </row>
    <row r="2482" spans="1:3" x14ac:dyDescent="0.3">
      <c r="A2482" t="s">
        <v>12220</v>
      </c>
      <c r="B2482" t="s">
        <v>2144</v>
      </c>
      <c r="C2482">
        <v>6.7</v>
      </c>
    </row>
    <row r="2483" spans="1:3" x14ac:dyDescent="0.3">
      <c r="A2483" t="s">
        <v>12226</v>
      </c>
      <c r="B2483" t="s">
        <v>1123</v>
      </c>
      <c r="C2483">
        <v>6.8</v>
      </c>
    </row>
    <row r="2484" spans="1:3" x14ac:dyDescent="0.3">
      <c r="A2484" t="s">
        <v>12232</v>
      </c>
      <c r="B2484" t="s">
        <v>23</v>
      </c>
      <c r="C2484">
        <v>6.5</v>
      </c>
    </row>
    <row r="2485" spans="1:3" x14ac:dyDescent="0.3">
      <c r="A2485" t="s">
        <v>12237</v>
      </c>
      <c r="B2485" t="s">
        <v>1700</v>
      </c>
      <c r="C2485">
        <v>5.9</v>
      </c>
    </row>
    <row r="2486" spans="1:3" x14ac:dyDescent="0.3">
      <c r="A2486" t="s">
        <v>12241</v>
      </c>
      <c r="B2486" t="s">
        <v>6416</v>
      </c>
      <c r="C2486">
        <v>5.5</v>
      </c>
    </row>
    <row r="2487" spans="1:3" x14ac:dyDescent="0.3">
      <c r="A2487" t="s">
        <v>12245</v>
      </c>
      <c r="B2487" t="s">
        <v>7670</v>
      </c>
      <c r="C2487">
        <v>3.6</v>
      </c>
    </row>
    <row r="2488" spans="1:3" x14ac:dyDescent="0.3">
      <c r="A2488" t="s">
        <v>12251</v>
      </c>
      <c r="B2488" t="s">
        <v>19</v>
      </c>
      <c r="C2488">
        <v>3.3</v>
      </c>
    </row>
    <row r="2489" spans="1:3" x14ac:dyDescent="0.3">
      <c r="A2489" t="s">
        <v>12256</v>
      </c>
      <c r="B2489" t="s">
        <v>491</v>
      </c>
      <c r="C2489">
        <v>7.4</v>
      </c>
    </row>
    <row r="2490" spans="1:3" x14ac:dyDescent="0.3">
      <c r="A2490" t="s">
        <v>12260</v>
      </c>
      <c r="B2490" t="s">
        <v>6935</v>
      </c>
      <c r="C2490">
        <v>6.7</v>
      </c>
    </row>
    <row r="2491" spans="1:3" x14ac:dyDescent="0.3">
      <c r="A2491" t="s">
        <v>12265</v>
      </c>
      <c r="B2491" t="s">
        <v>12264</v>
      </c>
      <c r="C2491">
        <v>3</v>
      </c>
    </row>
    <row r="2492" spans="1:3" x14ac:dyDescent="0.3">
      <c r="A2492" t="s">
        <v>12269</v>
      </c>
      <c r="B2492" t="s">
        <v>3291</v>
      </c>
      <c r="C2492">
        <v>7.6</v>
      </c>
    </row>
    <row r="2493" spans="1:3" x14ac:dyDescent="0.3">
      <c r="A2493" t="s">
        <v>12275</v>
      </c>
      <c r="B2493" t="s">
        <v>8559</v>
      </c>
      <c r="C2493">
        <v>6.4</v>
      </c>
    </row>
    <row r="2494" spans="1:3" x14ac:dyDescent="0.3">
      <c r="A2494" t="s">
        <v>12280</v>
      </c>
      <c r="B2494" t="s">
        <v>5685</v>
      </c>
      <c r="C2494">
        <v>6.9</v>
      </c>
    </row>
    <row r="2495" spans="1:3" x14ac:dyDescent="0.3">
      <c r="A2495" t="s">
        <v>12284</v>
      </c>
      <c r="B2495" t="s">
        <v>5278</v>
      </c>
      <c r="C2495">
        <v>6.6</v>
      </c>
    </row>
    <row r="2496" spans="1:3" x14ac:dyDescent="0.3">
      <c r="A2496" t="s">
        <v>12289</v>
      </c>
      <c r="B2496" t="s">
        <v>12288</v>
      </c>
      <c r="C2496">
        <v>5.5</v>
      </c>
    </row>
    <row r="2497" spans="1:3" x14ac:dyDescent="0.3">
      <c r="A2497" t="s">
        <v>12294</v>
      </c>
      <c r="B2497" t="s">
        <v>655</v>
      </c>
      <c r="C2497">
        <v>6.6</v>
      </c>
    </row>
    <row r="2498" spans="1:3" x14ac:dyDescent="0.3">
      <c r="A2498" t="s">
        <v>12301</v>
      </c>
      <c r="B2498" t="s">
        <v>12300</v>
      </c>
      <c r="C2498">
        <v>5.2</v>
      </c>
    </row>
    <row r="2499" spans="1:3" x14ac:dyDescent="0.3">
      <c r="A2499" t="s">
        <v>12308</v>
      </c>
      <c r="B2499" t="s">
        <v>5544</v>
      </c>
      <c r="C2499">
        <v>4.0999999999999996</v>
      </c>
    </row>
    <row r="2500" spans="1:3" x14ac:dyDescent="0.3">
      <c r="A2500" t="s">
        <v>12313</v>
      </c>
      <c r="B2500" t="s">
        <v>9091</v>
      </c>
      <c r="C2500">
        <v>6.8</v>
      </c>
    </row>
    <row r="2501" spans="1:3" x14ac:dyDescent="0.3">
      <c r="A2501" t="s">
        <v>12317</v>
      </c>
      <c r="B2501" t="s">
        <v>6324</v>
      </c>
      <c r="C2501">
        <v>6.5</v>
      </c>
    </row>
    <row r="2502" spans="1:3" x14ac:dyDescent="0.3">
      <c r="A2502" t="s">
        <v>12322</v>
      </c>
      <c r="B2502" t="s">
        <v>1954</v>
      </c>
      <c r="C2502">
        <v>7.4</v>
      </c>
    </row>
    <row r="2503" spans="1:3" x14ac:dyDescent="0.3">
      <c r="A2503" t="s">
        <v>12325</v>
      </c>
      <c r="B2503" t="s">
        <v>241</v>
      </c>
      <c r="C2503">
        <v>7.7</v>
      </c>
    </row>
    <row r="2504" spans="1:3" x14ac:dyDescent="0.3">
      <c r="A2504" t="s">
        <v>12329</v>
      </c>
      <c r="B2504" t="s">
        <v>6324</v>
      </c>
      <c r="C2504">
        <v>7.1</v>
      </c>
    </row>
    <row r="2505" spans="1:3" x14ac:dyDescent="0.3">
      <c r="A2505" t="s">
        <v>12335</v>
      </c>
      <c r="B2505" t="s">
        <v>1700</v>
      </c>
      <c r="C2505">
        <v>6.3</v>
      </c>
    </row>
    <row r="2506" spans="1:3" x14ac:dyDescent="0.3">
      <c r="A2506" t="s">
        <v>12340</v>
      </c>
      <c r="B2506" t="s">
        <v>19</v>
      </c>
      <c r="C2506">
        <v>7.6</v>
      </c>
    </row>
    <row r="2507" spans="1:3" x14ac:dyDescent="0.3">
      <c r="A2507" t="s">
        <v>12343</v>
      </c>
      <c r="B2507" t="s">
        <v>2545</v>
      </c>
      <c r="C2507">
        <v>8</v>
      </c>
    </row>
    <row r="2508" spans="1:3" x14ac:dyDescent="0.3">
      <c r="A2508" t="s">
        <v>12347</v>
      </c>
      <c r="B2508" t="s">
        <v>10</v>
      </c>
      <c r="C2508">
        <v>7.3</v>
      </c>
    </row>
    <row r="2509" spans="1:3" x14ac:dyDescent="0.3">
      <c r="A2509" t="s">
        <v>12352</v>
      </c>
      <c r="B2509" t="s">
        <v>1437</v>
      </c>
      <c r="C2509">
        <v>7.6</v>
      </c>
    </row>
    <row r="2510" spans="1:3" x14ac:dyDescent="0.3">
      <c r="A2510" t="s">
        <v>12356</v>
      </c>
      <c r="B2510" t="s">
        <v>19</v>
      </c>
      <c r="C2510">
        <v>7.8</v>
      </c>
    </row>
    <row r="2511" spans="1:3" x14ac:dyDescent="0.3">
      <c r="A2511" t="s">
        <v>12360</v>
      </c>
      <c r="B2511" t="s">
        <v>10</v>
      </c>
      <c r="C2511">
        <v>6.5</v>
      </c>
    </row>
    <row r="2512" spans="1:3" x14ac:dyDescent="0.3">
      <c r="A2512" t="s">
        <v>12364</v>
      </c>
      <c r="B2512" t="s">
        <v>4487</v>
      </c>
      <c r="C2512">
        <v>6.4</v>
      </c>
    </row>
    <row r="2513" spans="1:3" x14ac:dyDescent="0.3">
      <c r="A2513" t="s">
        <v>12369</v>
      </c>
      <c r="B2513" t="s">
        <v>1437</v>
      </c>
      <c r="C2513">
        <v>8</v>
      </c>
    </row>
    <row r="2514" spans="1:3" x14ac:dyDescent="0.3">
      <c r="A2514" t="s">
        <v>12372</v>
      </c>
      <c r="B2514" t="s">
        <v>2113</v>
      </c>
      <c r="C2514">
        <v>4.8</v>
      </c>
    </row>
    <row r="2515" spans="1:3" x14ac:dyDescent="0.3">
      <c r="A2515" t="s">
        <v>12376</v>
      </c>
      <c r="B2515" t="s">
        <v>11359</v>
      </c>
      <c r="C2515">
        <v>7.8</v>
      </c>
    </row>
    <row r="2516" spans="1:3" x14ac:dyDescent="0.3">
      <c r="A2516" t="s">
        <v>12379</v>
      </c>
      <c r="B2516" t="s">
        <v>23</v>
      </c>
      <c r="C2516">
        <v>5.9</v>
      </c>
    </row>
    <row r="2517" spans="1:3" x14ac:dyDescent="0.3">
      <c r="A2517" t="s">
        <v>12384</v>
      </c>
      <c r="B2517" t="s">
        <v>19</v>
      </c>
      <c r="C2517">
        <v>5.4</v>
      </c>
    </row>
    <row r="2518" spans="1:3" x14ac:dyDescent="0.3">
      <c r="A2518" t="s">
        <v>12388</v>
      </c>
      <c r="B2518" t="s">
        <v>3072</v>
      </c>
      <c r="C2518">
        <v>3.3</v>
      </c>
    </row>
    <row r="2519" spans="1:3" x14ac:dyDescent="0.3">
      <c r="A2519" t="s">
        <v>12394</v>
      </c>
      <c r="B2519" t="s">
        <v>12392</v>
      </c>
      <c r="C2519">
        <v>8.1999999999999993</v>
      </c>
    </row>
    <row r="2520" spans="1:3" x14ac:dyDescent="0.3">
      <c r="A2520" t="s">
        <v>24105</v>
      </c>
      <c r="B2520" t="s">
        <v>3366</v>
      </c>
      <c r="C2520">
        <v>6.6</v>
      </c>
    </row>
    <row r="2521" spans="1:3" x14ac:dyDescent="0.3">
      <c r="A2521" t="s">
        <v>12401</v>
      </c>
      <c r="B2521" t="s">
        <v>12400</v>
      </c>
      <c r="C2521">
        <v>5.4</v>
      </c>
    </row>
    <row r="2522" spans="1:3" x14ac:dyDescent="0.3">
      <c r="A2522" t="s">
        <v>12404</v>
      </c>
      <c r="B2522" t="s">
        <v>5278</v>
      </c>
      <c r="C2522">
        <v>6.4</v>
      </c>
    </row>
    <row r="2523" spans="1:3" x14ac:dyDescent="0.3">
      <c r="A2523" t="s">
        <v>12409</v>
      </c>
      <c r="B2523" t="s">
        <v>4393</v>
      </c>
      <c r="C2523">
        <v>4.8</v>
      </c>
    </row>
    <row r="2524" spans="1:3" x14ac:dyDescent="0.3">
      <c r="A2524" t="s">
        <v>12412</v>
      </c>
      <c r="B2524" t="s">
        <v>5385</v>
      </c>
      <c r="C2524">
        <v>5.9</v>
      </c>
    </row>
    <row r="2525" spans="1:3" x14ac:dyDescent="0.3">
      <c r="A2525" t="s">
        <v>12418</v>
      </c>
      <c r="B2525" t="s">
        <v>4562</v>
      </c>
      <c r="C2525">
        <v>5.5</v>
      </c>
    </row>
    <row r="2526" spans="1:3" x14ac:dyDescent="0.3">
      <c r="A2526" t="s">
        <v>12424</v>
      </c>
      <c r="B2526" t="s">
        <v>12423</v>
      </c>
      <c r="C2526">
        <v>7.9</v>
      </c>
    </row>
    <row r="2527" spans="1:3" x14ac:dyDescent="0.3">
      <c r="A2527" t="s">
        <v>12428</v>
      </c>
      <c r="B2527" t="s">
        <v>2545</v>
      </c>
      <c r="C2527">
        <v>4.9000000000000004</v>
      </c>
    </row>
    <row r="2528" spans="1:3" x14ac:dyDescent="0.3">
      <c r="A2528" t="s">
        <v>12431</v>
      </c>
      <c r="B2528" t="s">
        <v>241</v>
      </c>
      <c r="C2528">
        <v>7.2</v>
      </c>
    </row>
    <row r="2529" spans="1:3" x14ac:dyDescent="0.3">
      <c r="A2529" t="s">
        <v>12436</v>
      </c>
      <c r="B2529" t="s">
        <v>6349</v>
      </c>
      <c r="C2529">
        <v>6.6</v>
      </c>
    </row>
    <row r="2530" spans="1:3" x14ac:dyDescent="0.3">
      <c r="A2530" t="s">
        <v>12442</v>
      </c>
      <c r="B2530" t="s">
        <v>1437</v>
      </c>
      <c r="C2530">
        <v>5.3</v>
      </c>
    </row>
    <row r="2531" spans="1:3" x14ac:dyDescent="0.3">
      <c r="A2531" t="s">
        <v>12447</v>
      </c>
      <c r="B2531" t="s">
        <v>19</v>
      </c>
      <c r="C2531">
        <v>7.2</v>
      </c>
    </row>
    <row r="2532" spans="1:3" x14ac:dyDescent="0.3">
      <c r="A2532" t="s">
        <v>12451</v>
      </c>
      <c r="B2532" t="s">
        <v>908</v>
      </c>
      <c r="C2532">
        <v>5.0999999999999996</v>
      </c>
    </row>
    <row r="2533" spans="1:3" x14ac:dyDescent="0.3">
      <c r="A2533" t="s">
        <v>12456</v>
      </c>
      <c r="B2533" t="s">
        <v>12455</v>
      </c>
      <c r="C2533">
        <v>5.6</v>
      </c>
    </row>
    <row r="2534" spans="1:3" x14ac:dyDescent="0.3">
      <c r="A2534" t="s">
        <v>12461</v>
      </c>
      <c r="B2534" t="s">
        <v>10</v>
      </c>
      <c r="C2534">
        <v>7.6</v>
      </c>
    </row>
    <row r="2535" spans="1:3" x14ac:dyDescent="0.3">
      <c r="A2535" t="s">
        <v>12465</v>
      </c>
      <c r="B2535" t="s">
        <v>241</v>
      </c>
      <c r="C2535">
        <v>7.2</v>
      </c>
    </row>
    <row r="2536" spans="1:3" x14ac:dyDescent="0.3">
      <c r="A2536" t="s">
        <v>12471</v>
      </c>
      <c r="B2536" t="s">
        <v>1437</v>
      </c>
      <c r="C2536">
        <v>5.7</v>
      </c>
    </row>
    <row r="2537" spans="1:3" x14ac:dyDescent="0.3">
      <c r="A2537" t="s">
        <v>12475</v>
      </c>
      <c r="B2537" t="s">
        <v>2487</v>
      </c>
      <c r="C2537">
        <v>5.2</v>
      </c>
    </row>
    <row r="2538" spans="1:3" x14ac:dyDescent="0.3">
      <c r="A2538" t="s">
        <v>12478</v>
      </c>
      <c r="B2538" t="s">
        <v>19</v>
      </c>
      <c r="C2538">
        <v>7.7</v>
      </c>
    </row>
    <row r="2539" spans="1:3" x14ac:dyDescent="0.3">
      <c r="A2539" t="s">
        <v>12482</v>
      </c>
      <c r="B2539" t="s">
        <v>5037</v>
      </c>
      <c r="C2539">
        <v>7</v>
      </c>
    </row>
    <row r="2540" spans="1:3" x14ac:dyDescent="0.3">
      <c r="A2540" t="s">
        <v>12488</v>
      </c>
      <c r="B2540" t="s">
        <v>10</v>
      </c>
      <c r="C2540">
        <v>3.6</v>
      </c>
    </row>
    <row r="2541" spans="1:3" x14ac:dyDescent="0.3">
      <c r="A2541" t="s">
        <v>12493</v>
      </c>
      <c r="B2541" t="s">
        <v>1412</v>
      </c>
      <c r="C2541">
        <v>4.9000000000000004</v>
      </c>
    </row>
    <row r="2542" spans="1:3" x14ac:dyDescent="0.3">
      <c r="A2542" t="s">
        <v>12498</v>
      </c>
      <c r="B2542" t="s">
        <v>5510</v>
      </c>
      <c r="C2542">
        <v>6</v>
      </c>
    </row>
    <row r="2543" spans="1:3" x14ac:dyDescent="0.3">
      <c r="A2543" t="s">
        <v>12501</v>
      </c>
      <c r="B2543" t="s">
        <v>1700</v>
      </c>
      <c r="C2543">
        <v>6.6</v>
      </c>
    </row>
    <row r="2544" spans="1:3" x14ac:dyDescent="0.3">
      <c r="A2544" t="s">
        <v>12505</v>
      </c>
      <c r="B2544" t="s">
        <v>6416</v>
      </c>
      <c r="C2544">
        <v>6.8</v>
      </c>
    </row>
    <row r="2545" spans="1:3" x14ac:dyDescent="0.3">
      <c r="A2545" t="s">
        <v>12510</v>
      </c>
      <c r="B2545" t="s">
        <v>72</v>
      </c>
      <c r="C2545">
        <v>7.2</v>
      </c>
    </row>
    <row r="2546" spans="1:3" x14ac:dyDescent="0.3">
      <c r="A2546" t="s">
        <v>12514</v>
      </c>
      <c r="B2546" t="s">
        <v>19</v>
      </c>
      <c r="C2546">
        <v>7.2</v>
      </c>
    </row>
    <row r="2547" spans="1:3" x14ac:dyDescent="0.3">
      <c r="A2547" t="s">
        <v>12520</v>
      </c>
      <c r="B2547" t="s">
        <v>12519</v>
      </c>
      <c r="C2547">
        <v>2.8</v>
      </c>
    </row>
    <row r="2548" spans="1:3" x14ac:dyDescent="0.3">
      <c r="A2548" t="s">
        <v>12523</v>
      </c>
      <c r="B2548" t="s">
        <v>241</v>
      </c>
      <c r="C2548">
        <v>6.6</v>
      </c>
    </row>
    <row r="2549" spans="1:3" x14ac:dyDescent="0.3">
      <c r="A2549" t="s">
        <v>12528</v>
      </c>
      <c r="B2549" t="s">
        <v>1960</v>
      </c>
      <c r="C2549">
        <v>6.7</v>
      </c>
    </row>
    <row r="2550" spans="1:3" x14ac:dyDescent="0.3">
      <c r="A2550" t="s">
        <v>12532</v>
      </c>
      <c r="B2550" t="s">
        <v>2161</v>
      </c>
      <c r="C2550">
        <v>7</v>
      </c>
    </row>
    <row r="2551" spans="1:3" x14ac:dyDescent="0.3">
      <c r="A2551" t="s">
        <v>12537</v>
      </c>
      <c r="B2551" t="s">
        <v>10</v>
      </c>
      <c r="C2551">
        <v>4.4000000000000004</v>
      </c>
    </row>
    <row r="2552" spans="1:3" x14ac:dyDescent="0.3">
      <c r="A2552" t="s">
        <v>12540</v>
      </c>
      <c r="B2552" t="s">
        <v>1700</v>
      </c>
      <c r="C2552">
        <v>7.1</v>
      </c>
    </row>
    <row r="2553" spans="1:3" x14ac:dyDescent="0.3">
      <c r="A2553" t="s">
        <v>12546</v>
      </c>
      <c r="B2553" t="s">
        <v>5605</v>
      </c>
      <c r="C2553">
        <v>6.2</v>
      </c>
    </row>
    <row r="2554" spans="1:3" x14ac:dyDescent="0.3">
      <c r="A2554" t="s">
        <v>12552</v>
      </c>
      <c r="B2554" t="s">
        <v>5327</v>
      </c>
      <c r="C2554">
        <v>7.3</v>
      </c>
    </row>
    <row r="2555" spans="1:3" x14ac:dyDescent="0.3">
      <c r="A2555" t="s">
        <v>12556</v>
      </c>
      <c r="B2555" t="s">
        <v>8191</v>
      </c>
      <c r="C2555">
        <v>5.0999999999999996</v>
      </c>
    </row>
    <row r="2556" spans="1:3" x14ac:dyDescent="0.3">
      <c r="A2556" t="s">
        <v>12560</v>
      </c>
      <c r="B2556" t="s">
        <v>7139</v>
      </c>
      <c r="C2556">
        <v>8.1</v>
      </c>
    </row>
    <row r="2557" spans="1:3" x14ac:dyDescent="0.3">
      <c r="A2557" t="s">
        <v>12565</v>
      </c>
      <c r="B2557" t="s">
        <v>2144</v>
      </c>
      <c r="C2557">
        <v>6.7</v>
      </c>
    </row>
    <row r="2558" spans="1:3" x14ac:dyDescent="0.3">
      <c r="A2558" t="s">
        <v>12570</v>
      </c>
      <c r="B2558" t="s">
        <v>1784</v>
      </c>
      <c r="C2558">
        <v>6.6</v>
      </c>
    </row>
    <row r="2559" spans="1:3" x14ac:dyDescent="0.3">
      <c r="A2559" t="s">
        <v>12574</v>
      </c>
      <c r="B2559" t="s">
        <v>4487</v>
      </c>
      <c r="C2559">
        <v>4.5</v>
      </c>
    </row>
    <row r="2560" spans="1:3" x14ac:dyDescent="0.3">
      <c r="A2560" t="s">
        <v>24106</v>
      </c>
      <c r="B2560" t="s">
        <v>9178</v>
      </c>
      <c r="C2560">
        <v>8.1</v>
      </c>
    </row>
    <row r="2561" spans="1:3" x14ac:dyDescent="0.3">
      <c r="A2561" t="s">
        <v>12585</v>
      </c>
      <c r="B2561" t="s">
        <v>3409</v>
      </c>
      <c r="C2561">
        <v>6.6</v>
      </c>
    </row>
    <row r="2562" spans="1:3" x14ac:dyDescent="0.3">
      <c r="A2562" t="s">
        <v>12590</v>
      </c>
      <c r="B2562" t="s">
        <v>3805</v>
      </c>
      <c r="C2562">
        <v>6.5</v>
      </c>
    </row>
    <row r="2563" spans="1:3" x14ac:dyDescent="0.3">
      <c r="A2563" t="s">
        <v>12595</v>
      </c>
      <c r="B2563" t="s">
        <v>1943</v>
      </c>
      <c r="C2563">
        <v>5.9</v>
      </c>
    </row>
    <row r="2564" spans="1:3" x14ac:dyDescent="0.3">
      <c r="A2564" t="s">
        <v>12601</v>
      </c>
      <c r="B2564" t="s">
        <v>3566</v>
      </c>
      <c r="C2564">
        <v>6.6</v>
      </c>
    </row>
    <row r="2565" spans="1:3" x14ac:dyDescent="0.3">
      <c r="A2565" t="s">
        <v>12607</v>
      </c>
      <c r="B2565" t="s">
        <v>12605</v>
      </c>
      <c r="C2565">
        <v>6.5</v>
      </c>
    </row>
    <row r="2566" spans="1:3" x14ac:dyDescent="0.3">
      <c r="A2566" t="s">
        <v>12610</v>
      </c>
      <c r="B2566" t="s">
        <v>1771</v>
      </c>
      <c r="C2566">
        <v>7.3</v>
      </c>
    </row>
    <row r="2567" spans="1:3" x14ac:dyDescent="0.3">
      <c r="A2567" t="s">
        <v>12613</v>
      </c>
      <c r="B2567" t="s">
        <v>3072</v>
      </c>
      <c r="C2567">
        <v>7.5</v>
      </c>
    </row>
    <row r="2568" spans="1:3" x14ac:dyDescent="0.3">
      <c r="A2568" t="s">
        <v>12616</v>
      </c>
      <c r="B2568" t="s">
        <v>3942</v>
      </c>
      <c r="C2568">
        <v>5.9</v>
      </c>
    </row>
    <row r="2569" spans="1:3" x14ac:dyDescent="0.3">
      <c r="A2569" t="s">
        <v>12619</v>
      </c>
      <c r="B2569" t="s">
        <v>1437</v>
      </c>
      <c r="C2569">
        <v>7.4</v>
      </c>
    </row>
    <row r="2570" spans="1:3" x14ac:dyDescent="0.3">
      <c r="A2570" t="s">
        <v>12622</v>
      </c>
      <c r="B2570" t="s">
        <v>1712</v>
      </c>
      <c r="C2570">
        <v>6.9</v>
      </c>
    </row>
    <row r="2571" spans="1:3" x14ac:dyDescent="0.3">
      <c r="A2571" t="s">
        <v>12628</v>
      </c>
      <c r="B2571" t="s">
        <v>1712</v>
      </c>
      <c r="C2571">
        <v>7.9</v>
      </c>
    </row>
    <row r="2572" spans="1:3" x14ac:dyDescent="0.3">
      <c r="A2572" t="s">
        <v>12633</v>
      </c>
      <c r="B2572" t="s">
        <v>19</v>
      </c>
      <c r="C2572">
        <v>8.4</v>
      </c>
    </row>
    <row r="2573" spans="1:3" x14ac:dyDescent="0.3">
      <c r="A2573" t="s">
        <v>12637</v>
      </c>
      <c r="B2573" t="s">
        <v>6112</v>
      </c>
      <c r="C2573">
        <v>8</v>
      </c>
    </row>
    <row r="2574" spans="1:3" x14ac:dyDescent="0.3">
      <c r="A2574" t="s">
        <v>12640</v>
      </c>
      <c r="B2574" t="s">
        <v>1034</v>
      </c>
      <c r="C2574">
        <v>6</v>
      </c>
    </row>
    <row r="2575" spans="1:3" x14ac:dyDescent="0.3">
      <c r="A2575" t="s">
        <v>24107</v>
      </c>
      <c r="B2575" t="s">
        <v>2367</v>
      </c>
      <c r="C2575">
        <v>7.3</v>
      </c>
    </row>
    <row r="2576" spans="1:3" x14ac:dyDescent="0.3">
      <c r="A2576" t="s">
        <v>12650</v>
      </c>
      <c r="B2576" t="s">
        <v>241</v>
      </c>
      <c r="C2576">
        <v>6.8</v>
      </c>
    </row>
    <row r="2577" spans="1:3" x14ac:dyDescent="0.3">
      <c r="A2577" t="s">
        <v>12654</v>
      </c>
      <c r="B2577" t="s">
        <v>19</v>
      </c>
      <c r="C2577">
        <v>7.8</v>
      </c>
    </row>
    <row r="2578" spans="1:3" x14ac:dyDescent="0.3">
      <c r="A2578" t="s">
        <v>12661</v>
      </c>
      <c r="B2578" t="s">
        <v>12659</v>
      </c>
      <c r="C2578">
        <v>5.7</v>
      </c>
    </row>
    <row r="2579" spans="1:3" x14ac:dyDescent="0.3">
      <c r="A2579" t="s">
        <v>12667</v>
      </c>
      <c r="B2579" t="s">
        <v>9880</v>
      </c>
      <c r="C2579">
        <v>8.1</v>
      </c>
    </row>
    <row r="2580" spans="1:3" x14ac:dyDescent="0.3">
      <c r="A2580" t="s">
        <v>12671</v>
      </c>
      <c r="B2580" t="s">
        <v>6189</v>
      </c>
      <c r="C2580">
        <v>6.1</v>
      </c>
    </row>
    <row r="2581" spans="1:3" x14ac:dyDescent="0.3">
      <c r="A2581" t="s">
        <v>12674</v>
      </c>
      <c r="B2581" t="s">
        <v>6504</v>
      </c>
      <c r="C2581">
        <v>7.5</v>
      </c>
    </row>
    <row r="2582" spans="1:3" x14ac:dyDescent="0.3">
      <c r="A2582" t="s">
        <v>12678</v>
      </c>
      <c r="B2582" t="s">
        <v>3072</v>
      </c>
      <c r="C2582">
        <v>6.2</v>
      </c>
    </row>
    <row r="2583" spans="1:3" x14ac:dyDescent="0.3">
      <c r="A2583" t="s">
        <v>12683</v>
      </c>
      <c r="B2583" t="s">
        <v>7400</v>
      </c>
      <c r="C2583">
        <v>6.2</v>
      </c>
    </row>
    <row r="2584" spans="1:3" x14ac:dyDescent="0.3">
      <c r="A2584" t="s">
        <v>12687</v>
      </c>
      <c r="B2584" t="s">
        <v>4228</v>
      </c>
      <c r="C2584">
        <v>7.4</v>
      </c>
    </row>
    <row r="2585" spans="1:3" x14ac:dyDescent="0.3">
      <c r="A2585" t="s">
        <v>12692</v>
      </c>
      <c r="B2585" t="s">
        <v>10</v>
      </c>
      <c r="C2585">
        <v>6.6</v>
      </c>
    </row>
    <row r="2586" spans="1:3" x14ac:dyDescent="0.3">
      <c r="A2586" t="s">
        <v>12697</v>
      </c>
      <c r="B2586" t="s">
        <v>1566</v>
      </c>
      <c r="C2586">
        <v>7.3</v>
      </c>
    </row>
    <row r="2587" spans="1:3" x14ac:dyDescent="0.3">
      <c r="A2587" t="s">
        <v>12700</v>
      </c>
      <c r="B2587" t="s">
        <v>2802</v>
      </c>
      <c r="C2587">
        <v>7.5</v>
      </c>
    </row>
    <row r="2588" spans="1:3" x14ac:dyDescent="0.3">
      <c r="A2588" t="s">
        <v>12704</v>
      </c>
      <c r="B2588" t="s">
        <v>2545</v>
      </c>
      <c r="C2588">
        <v>5.6</v>
      </c>
    </row>
    <row r="2589" spans="1:3" x14ac:dyDescent="0.3">
      <c r="A2589" t="s">
        <v>12709</v>
      </c>
      <c r="B2589" t="s">
        <v>12708</v>
      </c>
      <c r="C2589">
        <v>7.3</v>
      </c>
    </row>
    <row r="2590" spans="1:3" x14ac:dyDescent="0.3">
      <c r="A2590" t="s">
        <v>12713</v>
      </c>
      <c r="B2590" t="s">
        <v>921</v>
      </c>
      <c r="C2590">
        <v>6.4</v>
      </c>
    </row>
    <row r="2591" spans="1:3" x14ac:dyDescent="0.3">
      <c r="A2591" t="s">
        <v>12718</v>
      </c>
      <c r="B2591" t="s">
        <v>5544</v>
      </c>
      <c r="C2591">
        <v>5</v>
      </c>
    </row>
    <row r="2592" spans="1:3" x14ac:dyDescent="0.3">
      <c r="A2592" t="s">
        <v>12721</v>
      </c>
      <c r="B2592" t="s">
        <v>2376</v>
      </c>
      <c r="C2592">
        <v>5.4</v>
      </c>
    </row>
    <row r="2593" spans="1:3" x14ac:dyDescent="0.3">
      <c r="A2593" t="s">
        <v>12725</v>
      </c>
      <c r="B2593" t="s">
        <v>3409</v>
      </c>
      <c r="C2593">
        <v>8.1999999999999993</v>
      </c>
    </row>
    <row r="2594" spans="1:3" x14ac:dyDescent="0.3">
      <c r="A2594" t="s">
        <v>12728</v>
      </c>
      <c r="B2594" t="s">
        <v>2545</v>
      </c>
      <c r="C2594">
        <v>7.1</v>
      </c>
    </row>
    <row r="2595" spans="1:3" x14ac:dyDescent="0.3">
      <c r="A2595" t="s">
        <v>12735</v>
      </c>
      <c r="B2595" t="s">
        <v>12733</v>
      </c>
      <c r="C2595">
        <v>5.3</v>
      </c>
    </row>
    <row r="2596" spans="1:3" x14ac:dyDescent="0.3">
      <c r="A2596" t="s">
        <v>12739</v>
      </c>
      <c r="B2596" t="s">
        <v>949</v>
      </c>
      <c r="C2596">
        <v>6.5</v>
      </c>
    </row>
    <row r="2597" spans="1:3" x14ac:dyDescent="0.3">
      <c r="A2597" t="s">
        <v>12743</v>
      </c>
      <c r="B2597" t="s">
        <v>908</v>
      </c>
      <c r="C2597">
        <v>6.2</v>
      </c>
    </row>
    <row r="2598" spans="1:3" x14ac:dyDescent="0.3">
      <c r="A2598" t="s">
        <v>12747</v>
      </c>
      <c r="B2598" t="s">
        <v>7043</v>
      </c>
      <c r="C2598">
        <v>6.4</v>
      </c>
    </row>
    <row r="2599" spans="1:3" x14ac:dyDescent="0.3">
      <c r="A2599" t="s">
        <v>12752</v>
      </c>
      <c r="B2599" t="s">
        <v>4305</v>
      </c>
      <c r="C2599">
        <v>7.2</v>
      </c>
    </row>
    <row r="2600" spans="1:3" x14ac:dyDescent="0.3">
      <c r="A2600" t="s">
        <v>12756</v>
      </c>
      <c r="B2600" t="s">
        <v>2144</v>
      </c>
      <c r="C2600">
        <v>6.9</v>
      </c>
    </row>
    <row r="2601" spans="1:3" x14ac:dyDescent="0.3">
      <c r="A2601" t="s">
        <v>12761</v>
      </c>
      <c r="B2601" t="s">
        <v>10</v>
      </c>
      <c r="C2601">
        <v>5.7</v>
      </c>
    </row>
    <row r="2602" spans="1:3" x14ac:dyDescent="0.3">
      <c r="A2602" t="s">
        <v>12764</v>
      </c>
      <c r="B2602" t="s">
        <v>2144</v>
      </c>
      <c r="C2602">
        <v>7.7</v>
      </c>
    </row>
    <row r="2603" spans="1:3" x14ac:dyDescent="0.3">
      <c r="A2603" t="s">
        <v>12767</v>
      </c>
      <c r="B2603" t="s">
        <v>491</v>
      </c>
      <c r="C2603">
        <v>5.6</v>
      </c>
    </row>
    <row r="2604" spans="1:3" x14ac:dyDescent="0.3">
      <c r="A2604" t="s">
        <v>12772</v>
      </c>
      <c r="B2604" t="s">
        <v>6324</v>
      </c>
      <c r="C2604">
        <v>7.7</v>
      </c>
    </row>
    <row r="2605" spans="1:3" x14ac:dyDescent="0.3">
      <c r="A2605" t="s">
        <v>12775</v>
      </c>
      <c r="B2605" t="s">
        <v>1034</v>
      </c>
      <c r="C2605">
        <v>5.0999999999999996</v>
      </c>
    </row>
    <row r="2606" spans="1:3" x14ac:dyDescent="0.3">
      <c r="A2606" t="s">
        <v>12779</v>
      </c>
      <c r="B2606" t="s">
        <v>1437</v>
      </c>
      <c r="C2606">
        <v>6.8</v>
      </c>
    </row>
    <row r="2607" spans="1:3" x14ac:dyDescent="0.3">
      <c r="A2607" t="s">
        <v>12783</v>
      </c>
      <c r="B2607" t="s">
        <v>3442</v>
      </c>
      <c r="C2607">
        <v>8.4</v>
      </c>
    </row>
    <row r="2608" spans="1:3" x14ac:dyDescent="0.3">
      <c r="A2608" t="s">
        <v>12787</v>
      </c>
      <c r="B2608" t="s">
        <v>23</v>
      </c>
      <c r="C2608">
        <v>4.9000000000000004</v>
      </c>
    </row>
    <row r="2609" spans="1:3" x14ac:dyDescent="0.3">
      <c r="A2609" t="s">
        <v>12790</v>
      </c>
      <c r="B2609" t="s">
        <v>11046</v>
      </c>
      <c r="C2609">
        <v>7.1</v>
      </c>
    </row>
    <row r="2610" spans="1:3" x14ac:dyDescent="0.3">
      <c r="A2610" t="s">
        <v>12794</v>
      </c>
      <c r="B2610" t="s">
        <v>6786</v>
      </c>
      <c r="C2610">
        <v>6.6</v>
      </c>
    </row>
    <row r="2611" spans="1:3" x14ac:dyDescent="0.3">
      <c r="A2611" t="s">
        <v>12798</v>
      </c>
      <c r="B2611" t="s">
        <v>1700</v>
      </c>
      <c r="C2611">
        <v>6.1</v>
      </c>
    </row>
    <row r="2612" spans="1:3" x14ac:dyDescent="0.3">
      <c r="A2612" t="s">
        <v>12803</v>
      </c>
      <c r="B2612" t="s">
        <v>12802</v>
      </c>
      <c r="C2612">
        <v>4.0999999999999996</v>
      </c>
    </row>
    <row r="2613" spans="1:3" x14ac:dyDescent="0.3">
      <c r="A2613" t="s">
        <v>12806</v>
      </c>
      <c r="B2613" t="s">
        <v>3437</v>
      </c>
      <c r="C2613">
        <v>8.1</v>
      </c>
    </row>
    <row r="2614" spans="1:3" x14ac:dyDescent="0.3">
      <c r="A2614" t="s">
        <v>12810</v>
      </c>
      <c r="B2614" t="s">
        <v>1566</v>
      </c>
      <c r="C2614">
        <v>7.6</v>
      </c>
    </row>
    <row r="2615" spans="1:3" x14ac:dyDescent="0.3">
      <c r="A2615" t="s">
        <v>12814</v>
      </c>
      <c r="B2615" t="s">
        <v>1954</v>
      </c>
      <c r="C2615">
        <v>7.8</v>
      </c>
    </row>
    <row r="2616" spans="1:3" x14ac:dyDescent="0.3">
      <c r="A2616" t="s">
        <v>12820</v>
      </c>
      <c r="B2616" t="s">
        <v>12819</v>
      </c>
      <c r="C2616">
        <v>4.5999999999999996</v>
      </c>
    </row>
    <row r="2617" spans="1:3" x14ac:dyDescent="0.3">
      <c r="A2617" t="s">
        <v>12823</v>
      </c>
      <c r="B2617" t="s">
        <v>1437</v>
      </c>
      <c r="C2617">
        <v>6</v>
      </c>
    </row>
    <row r="2618" spans="1:3" x14ac:dyDescent="0.3">
      <c r="A2618" t="s">
        <v>12828</v>
      </c>
      <c r="B2618" t="s">
        <v>808</v>
      </c>
      <c r="C2618">
        <v>7</v>
      </c>
    </row>
    <row r="2619" spans="1:3" x14ac:dyDescent="0.3">
      <c r="A2619" t="s">
        <v>12832</v>
      </c>
      <c r="B2619" t="s">
        <v>7955</v>
      </c>
      <c r="C2619">
        <v>6.7</v>
      </c>
    </row>
    <row r="2620" spans="1:3" x14ac:dyDescent="0.3">
      <c r="A2620" t="s">
        <v>12837</v>
      </c>
      <c r="B2620" t="s">
        <v>3942</v>
      </c>
      <c r="C2620">
        <v>6.4</v>
      </c>
    </row>
    <row r="2621" spans="1:3" x14ac:dyDescent="0.3">
      <c r="A2621" t="s">
        <v>12841</v>
      </c>
      <c r="B2621" t="s">
        <v>4920</v>
      </c>
      <c r="C2621">
        <v>7.2</v>
      </c>
    </row>
    <row r="2622" spans="1:3" x14ac:dyDescent="0.3">
      <c r="A2622" t="s">
        <v>12844</v>
      </c>
      <c r="B2622" t="s">
        <v>1555</v>
      </c>
      <c r="C2622">
        <v>7.4</v>
      </c>
    </row>
    <row r="2623" spans="1:3" x14ac:dyDescent="0.3">
      <c r="A2623" t="s">
        <v>12849</v>
      </c>
      <c r="B2623" t="s">
        <v>1700</v>
      </c>
      <c r="C2623">
        <v>4.8</v>
      </c>
    </row>
    <row r="2624" spans="1:3" x14ac:dyDescent="0.3">
      <c r="A2624" t="s">
        <v>12856</v>
      </c>
      <c r="B2624" t="s">
        <v>12854</v>
      </c>
      <c r="C2624">
        <v>4</v>
      </c>
    </row>
    <row r="2625" spans="1:3" x14ac:dyDescent="0.3">
      <c r="A2625" t="s">
        <v>12861</v>
      </c>
      <c r="B2625" t="s">
        <v>921</v>
      </c>
      <c r="C2625">
        <v>6.2</v>
      </c>
    </row>
    <row r="2626" spans="1:3" x14ac:dyDescent="0.3">
      <c r="A2626" t="s">
        <v>12865</v>
      </c>
      <c r="B2626" t="s">
        <v>8908</v>
      </c>
      <c r="C2626">
        <v>7.7</v>
      </c>
    </row>
    <row r="2627" spans="1:3" x14ac:dyDescent="0.3">
      <c r="A2627" t="s">
        <v>12871</v>
      </c>
      <c r="B2627" t="s">
        <v>813</v>
      </c>
      <c r="C2627">
        <v>6.7</v>
      </c>
    </row>
    <row r="2628" spans="1:3" x14ac:dyDescent="0.3">
      <c r="A2628" t="s">
        <v>12875</v>
      </c>
      <c r="B2628" t="s">
        <v>241</v>
      </c>
      <c r="C2628">
        <v>7.9</v>
      </c>
    </row>
    <row r="2629" spans="1:3" x14ac:dyDescent="0.3">
      <c r="A2629" t="s">
        <v>12879</v>
      </c>
      <c r="B2629" t="s">
        <v>19</v>
      </c>
      <c r="C2629">
        <v>7.9</v>
      </c>
    </row>
    <row r="2630" spans="1:3" x14ac:dyDescent="0.3">
      <c r="A2630" t="s">
        <v>12883</v>
      </c>
      <c r="B2630" t="s">
        <v>5806</v>
      </c>
      <c r="C2630">
        <v>5.5</v>
      </c>
    </row>
    <row r="2631" spans="1:3" x14ac:dyDescent="0.3">
      <c r="A2631" t="s">
        <v>12889</v>
      </c>
      <c r="B2631" t="s">
        <v>3285</v>
      </c>
      <c r="C2631">
        <v>6.2</v>
      </c>
    </row>
    <row r="2632" spans="1:3" x14ac:dyDescent="0.3">
      <c r="A2632" t="s">
        <v>12893</v>
      </c>
      <c r="B2632" t="s">
        <v>23</v>
      </c>
      <c r="C2632">
        <v>5.0999999999999996</v>
      </c>
    </row>
    <row r="2633" spans="1:3" x14ac:dyDescent="0.3">
      <c r="A2633" t="s">
        <v>12898</v>
      </c>
      <c r="B2633" t="s">
        <v>3046</v>
      </c>
      <c r="C2633">
        <v>4.0999999999999996</v>
      </c>
    </row>
    <row r="2634" spans="1:3" x14ac:dyDescent="0.3">
      <c r="A2634" t="s">
        <v>12901</v>
      </c>
      <c r="B2634" t="s">
        <v>2015</v>
      </c>
      <c r="C2634">
        <v>6.7</v>
      </c>
    </row>
    <row r="2635" spans="1:3" x14ac:dyDescent="0.3">
      <c r="A2635" t="s">
        <v>12906</v>
      </c>
      <c r="B2635" t="s">
        <v>949</v>
      </c>
      <c r="C2635">
        <v>4.7</v>
      </c>
    </row>
    <row r="2636" spans="1:3" x14ac:dyDescent="0.3">
      <c r="A2636" t="s">
        <v>12910</v>
      </c>
      <c r="B2636" t="s">
        <v>2155</v>
      </c>
      <c r="C2636">
        <v>6.4</v>
      </c>
    </row>
    <row r="2637" spans="1:3" x14ac:dyDescent="0.3">
      <c r="A2637" t="s">
        <v>12914</v>
      </c>
      <c r="B2637" t="s">
        <v>6197</v>
      </c>
      <c r="C2637">
        <v>6.3</v>
      </c>
    </row>
    <row r="2638" spans="1:3" x14ac:dyDescent="0.3">
      <c r="A2638" t="s">
        <v>12919</v>
      </c>
      <c r="B2638" t="s">
        <v>4286</v>
      </c>
      <c r="C2638">
        <v>5.5</v>
      </c>
    </row>
    <row r="2639" spans="1:3" x14ac:dyDescent="0.3">
      <c r="A2639" t="s">
        <v>12923</v>
      </c>
      <c r="B2639" t="s">
        <v>2144</v>
      </c>
      <c r="C2639">
        <v>7.3</v>
      </c>
    </row>
    <row r="2640" spans="1:3" x14ac:dyDescent="0.3">
      <c r="A2640" t="s">
        <v>12928</v>
      </c>
      <c r="B2640" t="s">
        <v>361</v>
      </c>
      <c r="C2640">
        <v>6.3</v>
      </c>
    </row>
    <row r="2641" spans="1:3" x14ac:dyDescent="0.3">
      <c r="A2641" t="s">
        <v>12933</v>
      </c>
      <c r="B2641" t="s">
        <v>1943</v>
      </c>
      <c r="C2641">
        <v>4.9000000000000004</v>
      </c>
    </row>
    <row r="2642" spans="1:3" x14ac:dyDescent="0.3">
      <c r="A2642" t="s">
        <v>12937</v>
      </c>
      <c r="B2642" t="s">
        <v>2193</v>
      </c>
      <c r="C2642">
        <v>7.6</v>
      </c>
    </row>
    <row r="2643" spans="1:3" x14ac:dyDescent="0.3">
      <c r="A2643" t="s">
        <v>12942</v>
      </c>
      <c r="B2643" t="s">
        <v>2227</v>
      </c>
      <c r="C2643">
        <v>6</v>
      </c>
    </row>
    <row r="2644" spans="1:3" x14ac:dyDescent="0.3">
      <c r="A2644" t="s">
        <v>12945</v>
      </c>
      <c r="B2644" t="s">
        <v>1550</v>
      </c>
      <c r="C2644">
        <v>6.2</v>
      </c>
    </row>
    <row r="2645" spans="1:3" x14ac:dyDescent="0.3">
      <c r="A2645" t="s">
        <v>12949</v>
      </c>
      <c r="B2645" t="s">
        <v>2144</v>
      </c>
      <c r="C2645">
        <v>6.8</v>
      </c>
    </row>
    <row r="2646" spans="1:3" x14ac:dyDescent="0.3">
      <c r="A2646" t="s">
        <v>12954</v>
      </c>
      <c r="B2646" t="s">
        <v>10</v>
      </c>
      <c r="C2646">
        <v>4.5</v>
      </c>
    </row>
    <row r="2647" spans="1:3" x14ac:dyDescent="0.3">
      <c r="A2647" t="s">
        <v>12960</v>
      </c>
      <c r="B2647" t="s">
        <v>498</v>
      </c>
      <c r="C2647">
        <v>5.7</v>
      </c>
    </row>
    <row r="2648" spans="1:3" x14ac:dyDescent="0.3">
      <c r="A2648" t="s">
        <v>12966</v>
      </c>
      <c r="B2648" t="s">
        <v>4078</v>
      </c>
      <c r="C2648">
        <v>8.4</v>
      </c>
    </row>
    <row r="2649" spans="1:3" x14ac:dyDescent="0.3">
      <c r="A2649" t="s">
        <v>12972</v>
      </c>
      <c r="B2649" t="s">
        <v>61</v>
      </c>
      <c r="C2649">
        <v>4.5999999999999996</v>
      </c>
    </row>
    <row r="2650" spans="1:3" x14ac:dyDescent="0.3">
      <c r="A2650" t="s">
        <v>12978</v>
      </c>
      <c r="B2650" t="s">
        <v>12977</v>
      </c>
      <c r="C2650">
        <v>6.2</v>
      </c>
    </row>
    <row r="2651" spans="1:3" x14ac:dyDescent="0.3">
      <c r="A2651" t="s">
        <v>12982</v>
      </c>
      <c r="B2651" t="s">
        <v>241</v>
      </c>
      <c r="C2651">
        <v>7</v>
      </c>
    </row>
    <row r="2652" spans="1:3" x14ac:dyDescent="0.3">
      <c r="A2652" t="s">
        <v>12986</v>
      </c>
      <c r="B2652" t="s">
        <v>3805</v>
      </c>
      <c r="C2652">
        <v>6.9</v>
      </c>
    </row>
    <row r="2653" spans="1:3" x14ac:dyDescent="0.3">
      <c r="A2653" t="s">
        <v>12990</v>
      </c>
      <c r="B2653" t="s">
        <v>2144</v>
      </c>
      <c r="C2653">
        <v>6.1</v>
      </c>
    </row>
    <row r="2654" spans="1:3" x14ac:dyDescent="0.3">
      <c r="A2654" t="s">
        <v>12995</v>
      </c>
      <c r="B2654" t="s">
        <v>1550</v>
      </c>
      <c r="C2654">
        <v>6.7</v>
      </c>
    </row>
    <row r="2655" spans="1:3" x14ac:dyDescent="0.3">
      <c r="A2655" t="s">
        <v>12998</v>
      </c>
      <c r="B2655" t="s">
        <v>10</v>
      </c>
      <c r="C2655">
        <v>5.6</v>
      </c>
    </row>
    <row r="2656" spans="1:3" x14ac:dyDescent="0.3">
      <c r="A2656" t="s">
        <v>13002</v>
      </c>
      <c r="B2656" t="s">
        <v>6504</v>
      </c>
      <c r="C2656">
        <v>6.6</v>
      </c>
    </row>
    <row r="2657" spans="1:3" x14ac:dyDescent="0.3">
      <c r="A2657" t="s">
        <v>13006</v>
      </c>
      <c r="B2657" t="s">
        <v>1437</v>
      </c>
      <c r="C2657">
        <v>6.4</v>
      </c>
    </row>
    <row r="2658" spans="1:3" x14ac:dyDescent="0.3">
      <c r="A2658" t="s">
        <v>13011</v>
      </c>
      <c r="B2658" t="s">
        <v>9337</v>
      </c>
      <c r="C2658">
        <v>2.8</v>
      </c>
    </row>
    <row r="2659" spans="1:3" x14ac:dyDescent="0.3">
      <c r="A2659" t="s">
        <v>13015</v>
      </c>
      <c r="B2659" t="s">
        <v>4</v>
      </c>
      <c r="C2659">
        <v>5.4</v>
      </c>
    </row>
    <row r="2660" spans="1:3" x14ac:dyDescent="0.3">
      <c r="A2660" t="s">
        <v>13019</v>
      </c>
      <c r="B2660" t="s">
        <v>1437</v>
      </c>
      <c r="C2660">
        <v>5</v>
      </c>
    </row>
    <row r="2661" spans="1:3" x14ac:dyDescent="0.3">
      <c r="A2661" t="s">
        <v>13023</v>
      </c>
      <c r="B2661" t="s">
        <v>241</v>
      </c>
      <c r="C2661">
        <v>5.0999999999999996</v>
      </c>
    </row>
    <row r="2662" spans="1:3" x14ac:dyDescent="0.3">
      <c r="A2662" t="s">
        <v>13026</v>
      </c>
      <c r="B2662" t="s">
        <v>1868</v>
      </c>
      <c r="C2662">
        <v>8</v>
      </c>
    </row>
    <row r="2663" spans="1:3" x14ac:dyDescent="0.3">
      <c r="A2663" t="s">
        <v>13030</v>
      </c>
      <c r="B2663" t="s">
        <v>13029</v>
      </c>
      <c r="C2663">
        <v>5.9</v>
      </c>
    </row>
    <row r="2664" spans="1:3" x14ac:dyDescent="0.3">
      <c r="A2664" t="s">
        <v>14887</v>
      </c>
      <c r="B2664" t="s">
        <v>13034</v>
      </c>
      <c r="C2664">
        <v>7.5</v>
      </c>
    </row>
    <row r="2665" spans="1:3" x14ac:dyDescent="0.3">
      <c r="A2665" t="s">
        <v>13038</v>
      </c>
      <c r="B2665" t="s">
        <v>1034</v>
      </c>
      <c r="C2665">
        <v>8.1999999999999993</v>
      </c>
    </row>
    <row r="2666" spans="1:3" x14ac:dyDescent="0.3">
      <c r="A2666" t="s">
        <v>13042</v>
      </c>
      <c r="B2666" t="s">
        <v>6197</v>
      </c>
      <c r="C2666">
        <v>7</v>
      </c>
    </row>
    <row r="2667" spans="1:3" x14ac:dyDescent="0.3">
      <c r="A2667" t="s">
        <v>13046</v>
      </c>
      <c r="B2667" t="s">
        <v>5278</v>
      </c>
      <c r="C2667">
        <v>6.6</v>
      </c>
    </row>
    <row r="2668" spans="1:3" x14ac:dyDescent="0.3">
      <c r="A2668" t="s">
        <v>13051</v>
      </c>
      <c r="B2668" t="s">
        <v>13050</v>
      </c>
      <c r="C2668">
        <v>6.7</v>
      </c>
    </row>
    <row r="2669" spans="1:3" x14ac:dyDescent="0.3">
      <c r="A2669" t="s">
        <v>13056</v>
      </c>
      <c r="B2669" t="s">
        <v>1437</v>
      </c>
      <c r="C2669">
        <v>5.5</v>
      </c>
    </row>
    <row r="2670" spans="1:3" x14ac:dyDescent="0.3">
      <c r="A2670" t="s">
        <v>13061</v>
      </c>
      <c r="B2670" t="s">
        <v>10</v>
      </c>
      <c r="C2670">
        <v>4.9000000000000004</v>
      </c>
    </row>
    <row r="2671" spans="1:3" x14ac:dyDescent="0.3">
      <c r="A2671" t="s">
        <v>13064</v>
      </c>
      <c r="B2671" t="s">
        <v>1437</v>
      </c>
      <c r="C2671">
        <v>6.9</v>
      </c>
    </row>
    <row r="2672" spans="1:3" x14ac:dyDescent="0.3">
      <c r="A2672" t="s">
        <v>13068</v>
      </c>
      <c r="B2672" t="s">
        <v>10713</v>
      </c>
      <c r="C2672">
        <v>7.4</v>
      </c>
    </row>
    <row r="2673" spans="1:3" x14ac:dyDescent="0.3">
      <c r="A2673" t="s">
        <v>13073</v>
      </c>
      <c r="B2673" t="s">
        <v>2376</v>
      </c>
      <c r="C2673">
        <v>5.6</v>
      </c>
    </row>
    <row r="2674" spans="1:3" x14ac:dyDescent="0.3">
      <c r="A2674" t="s">
        <v>13079</v>
      </c>
      <c r="B2674" t="s">
        <v>9178</v>
      </c>
      <c r="C2674">
        <v>8</v>
      </c>
    </row>
    <row r="2675" spans="1:3" x14ac:dyDescent="0.3">
      <c r="A2675" t="s">
        <v>13084</v>
      </c>
      <c r="B2675" t="s">
        <v>1700</v>
      </c>
      <c r="C2675">
        <v>5.3</v>
      </c>
    </row>
    <row r="2676" spans="1:3" x14ac:dyDescent="0.3">
      <c r="A2676" t="s">
        <v>13089</v>
      </c>
      <c r="B2676" t="s">
        <v>6416</v>
      </c>
      <c r="C2676">
        <v>6.2</v>
      </c>
    </row>
    <row r="2677" spans="1:3" x14ac:dyDescent="0.3">
      <c r="A2677" t="s">
        <v>13093</v>
      </c>
      <c r="B2677" t="s">
        <v>1700</v>
      </c>
      <c r="C2677">
        <v>5.3</v>
      </c>
    </row>
    <row r="2678" spans="1:3" x14ac:dyDescent="0.3">
      <c r="A2678" t="s">
        <v>13096</v>
      </c>
      <c r="B2678" t="s">
        <v>19</v>
      </c>
      <c r="C2678">
        <v>6.6</v>
      </c>
    </row>
    <row r="2679" spans="1:3" x14ac:dyDescent="0.3">
      <c r="A2679" t="s">
        <v>13099</v>
      </c>
      <c r="B2679" t="s">
        <v>1700</v>
      </c>
      <c r="C2679">
        <v>7.2</v>
      </c>
    </row>
    <row r="2680" spans="1:3" x14ac:dyDescent="0.3">
      <c r="A2680" t="s">
        <v>13104</v>
      </c>
      <c r="B2680" t="s">
        <v>1943</v>
      </c>
      <c r="C2680">
        <v>4.5999999999999996</v>
      </c>
    </row>
    <row r="2681" spans="1:3" x14ac:dyDescent="0.3">
      <c r="A2681" t="s">
        <v>13108</v>
      </c>
      <c r="B2681" t="s">
        <v>13107</v>
      </c>
      <c r="C2681">
        <v>7.5</v>
      </c>
    </row>
    <row r="2682" spans="1:3" x14ac:dyDescent="0.3">
      <c r="A2682" t="s">
        <v>13113</v>
      </c>
      <c r="B2682" t="s">
        <v>3409</v>
      </c>
      <c r="C2682">
        <v>6.5</v>
      </c>
    </row>
    <row r="2683" spans="1:3" x14ac:dyDescent="0.3">
      <c r="A2683" t="s">
        <v>13117</v>
      </c>
      <c r="B2683" t="s">
        <v>12455</v>
      </c>
      <c r="C2683">
        <v>7.6</v>
      </c>
    </row>
    <row r="2684" spans="1:3" x14ac:dyDescent="0.3">
      <c r="A2684" t="s">
        <v>13121</v>
      </c>
      <c r="B2684" t="s">
        <v>8058</v>
      </c>
      <c r="C2684">
        <v>6.2</v>
      </c>
    </row>
    <row r="2685" spans="1:3" x14ac:dyDescent="0.3">
      <c r="A2685" t="s">
        <v>13124</v>
      </c>
      <c r="B2685" t="s">
        <v>1943</v>
      </c>
      <c r="C2685">
        <v>8</v>
      </c>
    </row>
    <row r="2686" spans="1:3" x14ac:dyDescent="0.3">
      <c r="A2686" t="s">
        <v>13129</v>
      </c>
      <c r="B2686" t="s">
        <v>13128</v>
      </c>
      <c r="C2686">
        <v>5.5</v>
      </c>
    </row>
    <row r="2687" spans="1:3" x14ac:dyDescent="0.3">
      <c r="A2687" t="s">
        <v>13133</v>
      </c>
      <c r="B2687" t="s">
        <v>1437</v>
      </c>
      <c r="C2687">
        <v>6.3</v>
      </c>
    </row>
    <row r="2688" spans="1:3" x14ac:dyDescent="0.3">
      <c r="A2688" t="s">
        <v>13137</v>
      </c>
      <c r="B2688" t="s">
        <v>5500</v>
      </c>
      <c r="C2688">
        <v>7.2</v>
      </c>
    </row>
    <row r="2689" spans="1:3" x14ac:dyDescent="0.3">
      <c r="A2689" t="s">
        <v>24108</v>
      </c>
      <c r="B2689" t="s">
        <v>2835</v>
      </c>
      <c r="C2689">
        <v>7.9</v>
      </c>
    </row>
    <row r="2690" spans="1:3" x14ac:dyDescent="0.3">
      <c r="A2690" t="s">
        <v>13144</v>
      </c>
      <c r="B2690" t="s">
        <v>2161</v>
      </c>
      <c r="C2690">
        <v>6.7</v>
      </c>
    </row>
    <row r="2691" spans="1:3" x14ac:dyDescent="0.3">
      <c r="A2691" t="s">
        <v>13149</v>
      </c>
      <c r="B2691" t="s">
        <v>1378</v>
      </c>
      <c r="C2691">
        <v>5.3</v>
      </c>
    </row>
    <row r="2692" spans="1:3" x14ac:dyDescent="0.3">
      <c r="A2692" t="s">
        <v>13154</v>
      </c>
      <c r="B2692" t="s">
        <v>9178</v>
      </c>
      <c r="C2692">
        <v>6.3</v>
      </c>
    </row>
    <row r="2693" spans="1:3" x14ac:dyDescent="0.3">
      <c r="A2693" t="s">
        <v>13157</v>
      </c>
      <c r="B2693" t="s">
        <v>6644</v>
      </c>
      <c r="C2693">
        <v>6.5</v>
      </c>
    </row>
    <row r="2694" spans="1:3" x14ac:dyDescent="0.3">
      <c r="A2694" t="s">
        <v>13163</v>
      </c>
      <c r="B2694" t="s">
        <v>2700</v>
      </c>
      <c r="C2694">
        <v>5.6</v>
      </c>
    </row>
    <row r="2695" spans="1:3" x14ac:dyDescent="0.3">
      <c r="A2695" t="s">
        <v>13168</v>
      </c>
      <c r="B2695" t="s">
        <v>4085</v>
      </c>
      <c r="C2695">
        <v>7</v>
      </c>
    </row>
    <row r="2696" spans="1:3" x14ac:dyDescent="0.3">
      <c r="A2696" t="s">
        <v>13174</v>
      </c>
      <c r="B2696" t="s">
        <v>1868</v>
      </c>
      <c r="C2696">
        <v>8.3000000000000007</v>
      </c>
    </row>
    <row r="2697" spans="1:3" x14ac:dyDescent="0.3">
      <c r="A2697" t="s">
        <v>13178</v>
      </c>
      <c r="B2697" t="s">
        <v>361</v>
      </c>
      <c r="C2697">
        <v>7.2</v>
      </c>
    </row>
    <row r="2698" spans="1:3" x14ac:dyDescent="0.3">
      <c r="A2698" t="s">
        <v>13182</v>
      </c>
      <c r="B2698" t="s">
        <v>1954</v>
      </c>
      <c r="C2698">
        <v>6.8</v>
      </c>
    </row>
    <row r="2699" spans="1:3" x14ac:dyDescent="0.3">
      <c r="A2699" t="s">
        <v>13186</v>
      </c>
      <c r="B2699" t="s">
        <v>803</v>
      </c>
      <c r="C2699">
        <v>6.4</v>
      </c>
    </row>
    <row r="2700" spans="1:3" x14ac:dyDescent="0.3">
      <c r="A2700" t="s">
        <v>13191</v>
      </c>
      <c r="B2700" t="s">
        <v>13190</v>
      </c>
      <c r="C2700">
        <v>6.9</v>
      </c>
    </row>
    <row r="2701" spans="1:3" x14ac:dyDescent="0.3">
      <c r="A2701" t="s">
        <v>13197</v>
      </c>
      <c r="B2701" t="s">
        <v>1943</v>
      </c>
      <c r="C2701">
        <v>8</v>
      </c>
    </row>
    <row r="2702" spans="1:3" x14ac:dyDescent="0.3">
      <c r="A2702" t="s">
        <v>13204</v>
      </c>
      <c r="B2702" t="s">
        <v>4</v>
      </c>
      <c r="C2702">
        <v>6.2</v>
      </c>
    </row>
    <row r="2703" spans="1:3" x14ac:dyDescent="0.3">
      <c r="A2703" t="s">
        <v>13212</v>
      </c>
      <c r="B2703" t="s">
        <v>13211</v>
      </c>
      <c r="C2703">
        <v>6.4</v>
      </c>
    </row>
    <row r="2704" spans="1:3" x14ac:dyDescent="0.3">
      <c r="A2704" t="s">
        <v>13216</v>
      </c>
      <c r="B2704" t="s">
        <v>949</v>
      </c>
      <c r="C2704">
        <v>5.6</v>
      </c>
    </row>
    <row r="2705" spans="1:3" x14ac:dyDescent="0.3">
      <c r="A2705" t="s">
        <v>13221</v>
      </c>
      <c r="B2705" t="s">
        <v>9476</v>
      </c>
      <c r="C2705">
        <v>6.1</v>
      </c>
    </row>
    <row r="2706" spans="1:3" x14ac:dyDescent="0.3">
      <c r="A2706" t="s">
        <v>13225</v>
      </c>
      <c r="B2706" t="s">
        <v>5940</v>
      </c>
      <c r="C2706">
        <v>6</v>
      </c>
    </row>
    <row r="2707" spans="1:3" x14ac:dyDescent="0.3">
      <c r="A2707" t="s">
        <v>13230</v>
      </c>
      <c r="B2707" t="s">
        <v>2144</v>
      </c>
      <c r="C2707">
        <v>5.0999999999999996</v>
      </c>
    </row>
    <row r="2708" spans="1:3" x14ac:dyDescent="0.3">
      <c r="A2708" t="s">
        <v>13235</v>
      </c>
      <c r="B2708" t="s">
        <v>13234</v>
      </c>
      <c r="C2708">
        <v>4.5</v>
      </c>
    </row>
    <row r="2709" spans="1:3" x14ac:dyDescent="0.3">
      <c r="A2709" t="s">
        <v>13242</v>
      </c>
      <c r="B2709" t="s">
        <v>13241</v>
      </c>
      <c r="C2709">
        <v>5.9</v>
      </c>
    </row>
    <row r="2710" spans="1:3" x14ac:dyDescent="0.3">
      <c r="A2710" t="s">
        <v>13248</v>
      </c>
      <c r="B2710" t="s">
        <v>13247</v>
      </c>
      <c r="C2710">
        <v>6</v>
      </c>
    </row>
    <row r="2711" spans="1:3" x14ac:dyDescent="0.3">
      <c r="A2711" t="s">
        <v>13253</v>
      </c>
      <c r="B2711" t="s">
        <v>2847</v>
      </c>
      <c r="C2711">
        <v>5.8</v>
      </c>
    </row>
    <row r="2712" spans="1:3" x14ac:dyDescent="0.3">
      <c r="A2712" t="s">
        <v>13257</v>
      </c>
      <c r="B2712" t="s">
        <v>2829</v>
      </c>
      <c r="C2712">
        <v>6.1</v>
      </c>
    </row>
    <row r="2713" spans="1:3" x14ac:dyDescent="0.3">
      <c r="A2713" t="s">
        <v>13263</v>
      </c>
      <c r="B2713" t="s">
        <v>72</v>
      </c>
      <c r="C2713">
        <v>4.9000000000000004</v>
      </c>
    </row>
    <row r="2714" spans="1:3" x14ac:dyDescent="0.3">
      <c r="A2714" t="s">
        <v>13270</v>
      </c>
      <c r="B2714" t="s">
        <v>16</v>
      </c>
      <c r="C2714">
        <v>5.7</v>
      </c>
    </row>
    <row r="2715" spans="1:3" x14ac:dyDescent="0.3">
      <c r="A2715" t="s">
        <v>13274</v>
      </c>
      <c r="B2715" t="s">
        <v>491</v>
      </c>
      <c r="C2715">
        <v>7.1</v>
      </c>
    </row>
    <row r="2716" spans="1:3" x14ac:dyDescent="0.3">
      <c r="A2716" t="s">
        <v>13279</v>
      </c>
      <c r="B2716" t="s">
        <v>1566</v>
      </c>
      <c r="C2716">
        <v>6.6</v>
      </c>
    </row>
    <row r="2717" spans="1:3" x14ac:dyDescent="0.3">
      <c r="A2717" t="s">
        <v>13283</v>
      </c>
      <c r="B2717" t="s">
        <v>3643</v>
      </c>
      <c r="C2717">
        <v>8.1</v>
      </c>
    </row>
    <row r="2718" spans="1:3" x14ac:dyDescent="0.3">
      <c r="A2718" t="s">
        <v>13287</v>
      </c>
      <c r="B2718" t="s">
        <v>5510</v>
      </c>
      <c r="C2718">
        <v>5.7</v>
      </c>
    </row>
    <row r="2719" spans="1:3" x14ac:dyDescent="0.3">
      <c r="A2719" t="s">
        <v>13290</v>
      </c>
      <c r="B2719" t="s">
        <v>241</v>
      </c>
      <c r="C2719">
        <v>6.8</v>
      </c>
    </row>
    <row r="2720" spans="1:3" x14ac:dyDescent="0.3">
      <c r="A2720" t="s">
        <v>13294</v>
      </c>
      <c r="B2720" t="s">
        <v>3409</v>
      </c>
      <c r="C2720">
        <v>7.5</v>
      </c>
    </row>
    <row r="2721" spans="1:3" x14ac:dyDescent="0.3">
      <c r="A2721" t="s">
        <v>13301</v>
      </c>
      <c r="B2721" t="s">
        <v>13299</v>
      </c>
      <c r="C2721">
        <v>6.2</v>
      </c>
    </row>
    <row r="2722" spans="1:3" x14ac:dyDescent="0.3">
      <c r="A2722" t="s">
        <v>13305</v>
      </c>
      <c r="B2722" t="s">
        <v>1784</v>
      </c>
      <c r="C2722">
        <v>8.3000000000000007</v>
      </c>
    </row>
    <row r="2723" spans="1:3" x14ac:dyDescent="0.3">
      <c r="A2723" t="s">
        <v>13310</v>
      </c>
      <c r="B2723" t="s">
        <v>19</v>
      </c>
      <c r="C2723">
        <v>7.4</v>
      </c>
    </row>
    <row r="2724" spans="1:3" x14ac:dyDescent="0.3">
      <c r="A2724" t="s">
        <v>13316</v>
      </c>
      <c r="B2724" t="s">
        <v>241</v>
      </c>
      <c r="C2724">
        <v>8</v>
      </c>
    </row>
    <row r="2725" spans="1:3" x14ac:dyDescent="0.3">
      <c r="A2725" t="s">
        <v>13321</v>
      </c>
      <c r="B2725" t="s">
        <v>8908</v>
      </c>
      <c r="C2725">
        <v>6.9</v>
      </c>
    </row>
    <row r="2726" spans="1:3" x14ac:dyDescent="0.3">
      <c r="A2726" t="s">
        <v>13324</v>
      </c>
      <c r="B2726" t="s">
        <v>1700</v>
      </c>
      <c r="C2726">
        <v>6.9</v>
      </c>
    </row>
    <row r="2727" spans="1:3" x14ac:dyDescent="0.3">
      <c r="A2727" t="s">
        <v>24109</v>
      </c>
      <c r="B2727" t="s">
        <v>10</v>
      </c>
      <c r="C2727">
        <v>9.5</v>
      </c>
    </row>
    <row r="2728" spans="1:3" x14ac:dyDescent="0.3">
      <c r="A2728" t="s">
        <v>13331</v>
      </c>
      <c r="B2728" t="s">
        <v>1649</v>
      </c>
      <c r="C2728">
        <v>5.5</v>
      </c>
    </row>
    <row r="2729" spans="1:3" x14ac:dyDescent="0.3">
      <c r="A2729" t="s">
        <v>13336</v>
      </c>
      <c r="B2729" t="s">
        <v>1145</v>
      </c>
      <c r="C2729">
        <v>5.7</v>
      </c>
    </row>
    <row r="2730" spans="1:3" x14ac:dyDescent="0.3">
      <c r="A2730" t="s">
        <v>13339</v>
      </c>
      <c r="B2730" t="s">
        <v>7244</v>
      </c>
      <c r="C2730">
        <v>7.2</v>
      </c>
    </row>
    <row r="2731" spans="1:3" x14ac:dyDescent="0.3">
      <c r="A2731" t="s">
        <v>13342</v>
      </c>
      <c r="B2731" t="s">
        <v>7889</v>
      </c>
      <c r="C2731">
        <v>6.9</v>
      </c>
    </row>
    <row r="2732" spans="1:3" x14ac:dyDescent="0.3">
      <c r="A2732" t="s">
        <v>13347</v>
      </c>
      <c r="B2732" t="s">
        <v>5544</v>
      </c>
      <c r="C2732">
        <v>5.5</v>
      </c>
    </row>
    <row r="2733" spans="1:3" x14ac:dyDescent="0.3">
      <c r="A2733" t="s">
        <v>13350</v>
      </c>
      <c r="B2733" t="s">
        <v>7829</v>
      </c>
      <c r="C2733">
        <v>5.2</v>
      </c>
    </row>
    <row r="2734" spans="1:3" x14ac:dyDescent="0.3">
      <c r="A2734" t="s">
        <v>13354</v>
      </c>
      <c r="B2734" t="s">
        <v>254</v>
      </c>
      <c r="C2734">
        <v>7.1</v>
      </c>
    </row>
    <row r="2735" spans="1:3" x14ac:dyDescent="0.3">
      <c r="A2735" t="s">
        <v>24110</v>
      </c>
      <c r="B2735" t="s">
        <v>18</v>
      </c>
      <c r="C2735">
        <v>6.6</v>
      </c>
    </row>
    <row r="2736" spans="1:3" x14ac:dyDescent="0.3">
      <c r="A2736" t="s">
        <v>13364</v>
      </c>
      <c r="B2736" t="s">
        <v>3046</v>
      </c>
      <c r="C2736">
        <v>5.5</v>
      </c>
    </row>
    <row r="2737" spans="1:3" x14ac:dyDescent="0.3">
      <c r="A2737" t="s">
        <v>13367</v>
      </c>
      <c r="B2737" t="s">
        <v>1437</v>
      </c>
      <c r="C2737">
        <v>5.4</v>
      </c>
    </row>
    <row r="2738" spans="1:3" x14ac:dyDescent="0.3">
      <c r="A2738" t="s">
        <v>13371</v>
      </c>
      <c r="B2738" t="s">
        <v>7038</v>
      </c>
      <c r="C2738">
        <v>6.7</v>
      </c>
    </row>
    <row r="2739" spans="1:3" x14ac:dyDescent="0.3">
      <c r="A2739" t="s">
        <v>13375</v>
      </c>
      <c r="B2739" t="s">
        <v>1700</v>
      </c>
      <c r="C2739">
        <v>5</v>
      </c>
    </row>
    <row r="2740" spans="1:3" x14ac:dyDescent="0.3">
      <c r="A2740" t="s">
        <v>13378</v>
      </c>
      <c r="B2740" t="s">
        <v>5940</v>
      </c>
      <c r="C2740">
        <v>6.4</v>
      </c>
    </row>
    <row r="2741" spans="1:3" x14ac:dyDescent="0.3">
      <c r="A2741" t="s">
        <v>13382</v>
      </c>
      <c r="B2741" t="s">
        <v>8828</v>
      </c>
      <c r="C2741">
        <v>6.6</v>
      </c>
    </row>
    <row r="2742" spans="1:3" x14ac:dyDescent="0.3">
      <c r="A2742" t="s">
        <v>13386</v>
      </c>
      <c r="B2742" t="s">
        <v>241</v>
      </c>
      <c r="C2742">
        <v>5.9</v>
      </c>
    </row>
    <row r="2743" spans="1:3" x14ac:dyDescent="0.3">
      <c r="A2743" t="s">
        <v>13391</v>
      </c>
      <c r="B2743" t="s">
        <v>449</v>
      </c>
      <c r="C2743">
        <v>5.7</v>
      </c>
    </row>
    <row r="2744" spans="1:3" x14ac:dyDescent="0.3">
      <c r="A2744" t="s">
        <v>13395</v>
      </c>
      <c r="B2744" t="s">
        <v>9645</v>
      </c>
      <c r="C2744">
        <v>4.5</v>
      </c>
    </row>
    <row r="2745" spans="1:3" x14ac:dyDescent="0.3">
      <c r="A2745" t="s">
        <v>13400</v>
      </c>
      <c r="B2745" t="s">
        <v>23</v>
      </c>
      <c r="C2745">
        <v>3.7</v>
      </c>
    </row>
    <row r="2746" spans="1:3" x14ac:dyDescent="0.3">
      <c r="A2746" t="s">
        <v>13403</v>
      </c>
      <c r="B2746" t="s">
        <v>3046</v>
      </c>
      <c r="C2746">
        <v>5</v>
      </c>
    </row>
    <row r="2747" spans="1:3" x14ac:dyDescent="0.3">
      <c r="A2747" t="s">
        <v>13406</v>
      </c>
      <c r="B2747" t="s">
        <v>1700</v>
      </c>
      <c r="C2747">
        <v>4.5999999999999996</v>
      </c>
    </row>
    <row r="2748" spans="1:3" x14ac:dyDescent="0.3">
      <c r="A2748" t="s">
        <v>13410</v>
      </c>
      <c r="B2748" t="s">
        <v>13409</v>
      </c>
      <c r="C2748">
        <v>6.5</v>
      </c>
    </row>
    <row r="2749" spans="1:3" x14ac:dyDescent="0.3">
      <c r="A2749" t="s">
        <v>13415</v>
      </c>
      <c r="B2749" t="s">
        <v>1700</v>
      </c>
      <c r="C2749">
        <v>4.9000000000000004</v>
      </c>
    </row>
    <row r="2750" spans="1:3" x14ac:dyDescent="0.3">
      <c r="A2750" t="s">
        <v>13419</v>
      </c>
      <c r="B2750" t="s">
        <v>10</v>
      </c>
      <c r="C2750">
        <v>6</v>
      </c>
    </row>
    <row r="2751" spans="1:3" x14ac:dyDescent="0.3">
      <c r="A2751" t="s">
        <v>13423</v>
      </c>
      <c r="B2751" t="s">
        <v>11812</v>
      </c>
      <c r="C2751">
        <v>6.9</v>
      </c>
    </row>
    <row r="2752" spans="1:3" x14ac:dyDescent="0.3">
      <c r="A2752" t="s">
        <v>13429</v>
      </c>
      <c r="B2752" t="s">
        <v>7400</v>
      </c>
      <c r="C2752">
        <v>5.7</v>
      </c>
    </row>
    <row r="2753" spans="1:3" x14ac:dyDescent="0.3">
      <c r="A2753" t="s">
        <v>13432</v>
      </c>
      <c r="B2753" t="s">
        <v>4816</v>
      </c>
      <c r="C2753">
        <v>6.7</v>
      </c>
    </row>
    <row r="2754" spans="1:3" x14ac:dyDescent="0.3">
      <c r="A2754" t="s">
        <v>13435</v>
      </c>
      <c r="B2754" t="s">
        <v>2545</v>
      </c>
      <c r="C2754">
        <v>6.9</v>
      </c>
    </row>
    <row r="2755" spans="1:3" x14ac:dyDescent="0.3">
      <c r="A2755" t="s">
        <v>13439</v>
      </c>
      <c r="B2755" t="s">
        <v>1437</v>
      </c>
      <c r="C2755">
        <v>5.5</v>
      </c>
    </row>
    <row r="2756" spans="1:3" x14ac:dyDescent="0.3">
      <c r="A2756" t="s">
        <v>13444</v>
      </c>
      <c r="B2756" t="s">
        <v>2227</v>
      </c>
      <c r="C2756">
        <v>4.4000000000000004</v>
      </c>
    </row>
    <row r="2757" spans="1:3" x14ac:dyDescent="0.3">
      <c r="A2757" t="s">
        <v>13449</v>
      </c>
      <c r="B2757" t="s">
        <v>6516</v>
      </c>
      <c r="C2757">
        <v>7</v>
      </c>
    </row>
    <row r="2758" spans="1:3" x14ac:dyDescent="0.3">
      <c r="A2758" t="s">
        <v>13453</v>
      </c>
      <c r="B2758" t="s">
        <v>13452</v>
      </c>
      <c r="C2758">
        <v>5.4</v>
      </c>
    </row>
    <row r="2759" spans="1:3" x14ac:dyDescent="0.3">
      <c r="A2759" t="s">
        <v>13458</v>
      </c>
      <c r="B2759" t="s">
        <v>4228</v>
      </c>
      <c r="C2759">
        <v>5.4</v>
      </c>
    </row>
    <row r="2760" spans="1:3" x14ac:dyDescent="0.3">
      <c r="A2760" t="s">
        <v>13464</v>
      </c>
      <c r="B2760" t="s">
        <v>1566</v>
      </c>
      <c r="C2760">
        <v>8</v>
      </c>
    </row>
    <row r="2761" spans="1:3" x14ac:dyDescent="0.3">
      <c r="A2761" t="s">
        <v>13469</v>
      </c>
      <c r="B2761" t="s">
        <v>241</v>
      </c>
      <c r="C2761">
        <v>7.6</v>
      </c>
    </row>
    <row r="2762" spans="1:3" x14ac:dyDescent="0.3">
      <c r="A2762" t="s">
        <v>13474</v>
      </c>
      <c r="B2762" t="s">
        <v>1943</v>
      </c>
      <c r="C2762">
        <v>5.9</v>
      </c>
    </row>
    <row r="2763" spans="1:3" x14ac:dyDescent="0.3">
      <c r="A2763" t="s">
        <v>13478</v>
      </c>
      <c r="B2763" t="s">
        <v>19</v>
      </c>
      <c r="C2763">
        <v>6.6</v>
      </c>
    </row>
    <row r="2764" spans="1:3" x14ac:dyDescent="0.3">
      <c r="A2764" t="s">
        <v>13482</v>
      </c>
      <c r="B2764" t="s">
        <v>5940</v>
      </c>
      <c r="C2764">
        <v>6.7</v>
      </c>
    </row>
    <row r="2765" spans="1:3" x14ac:dyDescent="0.3">
      <c r="A2765" t="s">
        <v>13489</v>
      </c>
      <c r="B2765" t="s">
        <v>6131</v>
      </c>
      <c r="C2765">
        <v>3.9</v>
      </c>
    </row>
    <row r="2766" spans="1:3" x14ac:dyDescent="0.3">
      <c r="A2766" t="s">
        <v>13494</v>
      </c>
      <c r="B2766" t="s">
        <v>6112</v>
      </c>
      <c r="C2766">
        <v>5.7</v>
      </c>
    </row>
    <row r="2767" spans="1:3" x14ac:dyDescent="0.3">
      <c r="A2767" t="s">
        <v>13498</v>
      </c>
      <c r="B2767" t="s">
        <v>1700</v>
      </c>
      <c r="C2767">
        <v>6.7</v>
      </c>
    </row>
    <row r="2768" spans="1:3" x14ac:dyDescent="0.3">
      <c r="A2768" t="s">
        <v>13502</v>
      </c>
      <c r="B2768" t="s">
        <v>1336</v>
      </c>
      <c r="C2768">
        <v>6.5</v>
      </c>
    </row>
    <row r="2769" spans="1:3" x14ac:dyDescent="0.3">
      <c r="A2769" t="s">
        <v>13508</v>
      </c>
      <c r="B2769" t="s">
        <v>5940</v>
      </c>
      <c r="C2769">
        <v>6.8</v>
      </c>
    </row>
    <row r="2770" spans="1:3" x14ac:dyDescent="0.3">
      <c r="A2770" t="s">
        <v>13514</v>
      </c>
      <c r="B2770" t="s">
        <v>241</v>
      </c>
      <c r="C2770">
        <v>6.3</v>
      </c>
    </row>
    <row r="2771" spans="1:3" x14ac:dyDescent="0.3">
      <c r="A2771" t="s">
        <v>13519</v>
      </c>
      <c r="B2771" t="s">
        <v>13518</v>
      </c>
      <c r="C2771">
        <v>7.3</v>
      </c>
    </row>
    <row r="2772" spans="1:3" x14ac:dyDescent="0.3">
      <c r="A2772" t="s">
        <v>13525</v>
      </c>
      <c r="B2772" t="s">
        <v>4</v>
      </c>
      <c r="C2772">
        <v>6.9</v>
      </c>
    </row>
    <row r="2773" spans="1:3" x14ac:dyDescent="0.3">
      <c r="A2773" t="s">
        <v>13529</v>
      </c>
      <c r="B2773" t="s">
        <v>11812</v>
      </c>
      <c r="C2773">
        <v>7</v>
      </c>
    </row>
    <row r="2774" spans="1:3" x14ac:dyDescent="0.3">
      <c r="A2774" t="s">
        <v>13533</v>
      </c>
      <c r="B2774" t="s">
        <v>19</v>
      </c>
      <c r="C2774">
        <v>6.5</v>
      </c>
    </row>
    <row r="2775" spans="1:3" x14ac:dyDescent="0.3">
      <c r="A2775" t="s">
        <v>13538</v>
      </c>
      <c r="B2775" t="s">
        <v>7572</v>
      </c>
      <c r="C2775">
        <v>3.6</v>
      </c>
    </row>
    <row r="2776" spans="1:3" x14ac:dyDescent="0.3">
      <c r="A2776" t="s">
        <v>13542</v>
      </c>
      <c r="B2776" t="s">
        <v>1437</v>
      </c>
      <c r="C2776">
        <v>7.7</v>
      </c>
    </row>
    <row r="2777" spans="1:3" x14ac:dyDescent="0.3">
      <c r="A2777" t="s">
        <v>13545</v>
      </c>
      <c r="B2777" t="s">
        <v>241</v>
      </c>
      <c r="C2777">
        <v>7.7</v>
      </c>
    </row>
    <row r="2778" spans="1:3" x14ac:dyDescent="0.3">
      <c r="A2778" t="s">
        <v>13548</v>
      </c>
      <c r="B2778" t="s">
        <v>1700</v>
      </c>
      <c r="C2778">
        <v>6.8</v>
      </c>
    </row>
    <row r="2779" spans="1:3" x14ac:dyDescent="0.3">
      <c r="A2779" t="s">
        <v>13552</v>
      </c>
      <c r="B2779" t="s">
        <v>241</v>
      </c>
      <c r="C2779">
        <v>7.4</v>
      </c>
    </row>
    <row r="2780" spans="1:3" x14ac:dyDescent="0.3">
      <c r="A2780" t="s">
        <v>13555</v>
      </c>
      <c r="B2780" t="s">
        <v>5483</v>
      </c>
      <c r="C2780">
        <v>5.0999999999999996</v>
      </c>
    </row>
    <row r="2781" spans="1:3" x14ac:dyDescent="0.3">
      <c r="A2781" t="s">
        <v>24111</v>
      </c>
      <c r="B2781" t="s">
        <v>19</v>
      </c>
      <c r="C2781">
        <v>9.1</v>
      </c>
    </row>
    <row r="2782" spans="1:3" x14ac:dyDescent="0.3">
      <c r="A2782" t="s">
        <v>13566</v>
      </c>
      <c r="B2782" t="s">
        <v>1566</v>
      </c>
      <c r="C2782">
        <v>7.4</v>
      </c>
    </row>
    <row r="2783" spans="1:3" x14ac:dyDescent="0.3">
      <c r="A2783" t="s">
        <v>13570</v>
      </c>
      <c r="B2783" t="s">
        <v>1034</v>
      </c>
      <c r="C2783">
        <v>7.2</v>
      </c>
    </row>
    <row r="2784" spans="1:3" x14ac:dyDescent="0.3">
      <c r="A2784" t="s">
        <v>13574</v>
      </c>
      <c r="B2784" t="s">
        <v>13573</v>
      </c>
      <c r="C2784">
        <v>6</v>
      </c>
    </row>
    <row r="2785" spans="1:3" x14ac:dyDescent="0.3">
      <c r="A2785" t="s">
        <v>24112</v>
      </c>
      <c r="B2785" t="s">
        <v>491</v>
      </c>
      <c r="C2785">
        <v>7.4</v>
      </c>
    </row>
    <row r="2786" spans="1:3" x14ac:dyDescent="0.3">
      <c r="A2786" t="s">
        <v>13582</v>
      </c>
      <c r="B2786" t="s">
        <v>3255</v>
      </c>
      <c r="C2786">
        <v>8.3000000000000007</v>
      </c>
    </row>
    <row r="2787" spans="1:3" x14ac:dyDescent="0.3">
      <c r="A2787" t="s">
        <v>13587</v>
      </c>
      <c r="B2787" t="s">
        <v>6324</v>
      </c>
      <c r="C2787">
        <v>8.1</v>
      </c>
    </row>
    <row r="2788" spans="1:3" x14ac:dyDescent="0.3">
      <c r="A2788" t="s">
        <v>13592</v>
      </c>
      <c r="B2788" t="s">
        <v>3185</v>
      </c>
      <c r="C2788">
        <v>6.3</v>
      </c>
    </row>
    <row r="2789" spans="1:3" x14ac:dyDescent="0.3">
      <c r="A2789" t="s">
        <v>13597</v>
      </c>
      <c r="B2789" t="s">
        <v>13596</v>
      </c>
      <c r="C2789">
        <v>7.3</v>
      </c>
    </row>
    <row r="2790" spans="1:3" x14ac:dyDescent="0.3">
      <c r="A2790" t="s">
        <v>13601</v>
      </c>
      <c r="B2790" t="s">
        <v>10</v>
      </c>
      <c r="C2790">
        <v>3.6</v>
      </c>
    </row>
    <row r="2791" spans="1:3" x14ac:dyDescent="0.3">
      <c r="A2791" t="s">
        <v>13605</v>
      </c>
      <c r="B2791" t="s">
        <v>4078</v>
      </c>
      <c r="C2791">
        <v>1.6</v>
      </c>
    </row>
    <row r="2792" spans="1:3" x14ac:dyDescent="0.3">
      <c r="A2792" t="s">
        <v>13609</v>
      </c>
      <c r="B2792" t="s">
        <v>4085</v>
      </c>
      <c r="C2792">
        <v>8</v>
      </c>
    </row>
    <row r="2793" spans="1:3" x14ac:dyDescent="0.3">
      <c r="A2793" t="s">
        <v>13612</v>
      </c>
      <c r="B2793" t="s">
        <v>1954</v>
      </c>
      <c r="C2793">
        <v>9</v>
      </c>
    </row>
    <row r="2794" spans="1:3" x14ac:dyDescent="0.3">
      <c r="A2794" t="s">
        <v>13615</v>
      </c>
      <c r="B2794" t="s">
        <v>7829</v>
      </c>
      <c r="C2794">
        <v>6.1</v>
      </c>
    </row>
    <row r="2795" spans="1:3" x14ac:dyDescent="0.3">
      <c r="A2795" t="s">
        <v>13621</v>
      </c>
      <c r="B2795" t="s">
        <v>9737</v>
      </c>
      <c r="C2795">
        <v>5.7</v>
      </c>
    </row>
    <row r="2796" spans="1:3" x14ac:dyDescent="0.3">
      <c r="A2796" t="s">
        <v>13626</v>
      </c>
      <c r="B2796" t="s">
        <v>19</v>
      </c>
      <c r="C2796">
        <v>6.8</v>
      </c>
    </row>
    <row r="2797" spans="1:3" x14ac:dyDescent="0.3">
      <c r="A2797" t="s">
        <v>13630</v>
      </c>
      <c r="B2797" t="s">
        <v>10420</v>
      </c>
      <c r="C2797">
        <v>5.5</v>
      </c>
    </row>
    <row r="2798" spans="1:3" x14ac:dyDescent="0.3">
      <c r="A2798" t="s">
        <v>13635</v>
      </c>
      <c r="B2798" t="s">
        <v>10262</v>
      </c>
      <c r="C2798">
        <v>6.8</v>
      </c>
    </row>
    <row r="2799" spans="1:3" x14ac:dyDescent="0.3">
      <c r="A2799" t="s">
        <v>13639</v>
      </c>
      <c r="B2799" t="s">
        <v>2545</v>
      </c>
      <c r="C2799">
        <v>7.3</v>
      </c>
    </row>
    <row r="2800" spans="1:3" x14ac:dyDescent="0.3">
      <c r="A2800" t="s">
        <v>13642</v>
      </c>
      <c r="B2800" t="s">
        <v>1700</v>
      </c>
      <c r="C2800">
        <v>6.1</v>
      </c>
    </row>
    <row r="2801" spans="1:3" x14ac:dyDescent="0.3">
      <c r="A2801" t="s">
        <v>13645</v>
      </c>
      <c r="B2801" t="s">
        <v>1437</v>
      </c>
      <c r="C2801">
        <v>7.2</v>
      </c>
    </row>
    <row r="2802" spans="1:3" x14ac:dyDescent="0.3">
      <c r="A2802" t="s">
        <v>13650</v>
      </c>
      <c r="B2802" t="s">
        <v>10</v>
      </c>
      <c r="C2802">
        <v>5.9</v>
      </c>
    </row>
    <row r="2803" spans="1:3" x14ac:dyDescent="0.3">
      <c r="A2803" t="s">
        <v>13655</v>
      </c>
      <c r="B2803" t="s">
        <v>1771</v>
      </c>
      <c r="C2803">
        <v>6.1</v>
      </c>
    </row>
    <row r="2804" spans="1:3" x14ac:dyDescent="0.3">
      <c r="A2804" t="s">
        <v>13658</v>
      </c>
      <c r="B2804" t="s">
        <v>4393</v>
      </c>
      <c r="C2804">
        <v>6.8</v>
      </c>
    </row>
    <row r="2805" spans="1:3" x14ac:dyDescent="0.3">
      <c r="A2805" t="s">
        <v>13663</v>
      </c>
      <c r="B2805" t="s">
        <v>2970</v>
      </c>
      <c r="C2805">
        <v>7.7</v>
      </c>
    </row>
    <row r="2806" spans="1:3" x14ac:dyDescent="0.3">
      <c r="A2806" t="s">
        <v>13666</v>
      </c>
      <c r="B2806" t="s">
        <v>2376</v>
      </c>
      <c r="C2806">
        <v>4.9000000000000004</v>
      </c>
    </row>
    <row r="2807" spans="1:3" x14ac:dyDescent="0.3">
      <c r="A2807" t="s">
        <v>13670</v>
      </c>
      <c r="B2807" t="s">
        <v>1437</v>
      </c>
      <c r="C2807">
        <v>6.1</v>
      </c>
    </row>
    <row r="2808" spans="1:3" x14ac:dyDescent="0.3">
      <c r="A2808" t="s">
        <v>13674</v>
      </c>
      <c r="B2808" t="s">
        <v>13673</v>
      </c>
      <c r="C2808">
        <v>2.5</v>
      </c>
    </row>
    <row r="2809" spans="1:3" x14ac:dyDescent="0.3">
      <c r="A2809" t="s">
        <v>13678</v>
      </c>
      <c r="B2809" t="s">
        <v>449</v>
      </c>
      <c r="C2809">
        <v>6.1</v>
      </c>
    </row>
    <row r="2810" spans="1:3" x14ac:dyDescent="0.3">
      <c r="A2810" t="s">
        <v>13683</v>
      </c>
      <c r="B2810" t="s">
        <v>3942</v>
      </c>
      <c r="C2810">
        <v>5.9</v>
      </c>
    </row>
    <row r="2811" spans="1:3" x14ac:dyDescent="0.3">
      <c r="A2811" t="s">
        <v>13689</v>
      </c>
      <c r="B2811" t="s">
        <v>7400</v>
      </c>
      <c r="C2811">
        <v>5.7</v>
      </c>
    </row>
    <row r="2812" spans="1:3" x14ac:dyDescent="0.3">
      <c r="A2812" t="s">
        <v>13695</v>
      </c>
      <c r="B2812" t="s">
        <v>1550</v>
      </c>
      <c r="C2812">
        <v>5.6</v>
      </c>
    </row>
    <row r="2813" spans="1:3" x14ac:dyDescent="0.3">
      <c r="A2813" t="s">
        <v>13699</v>
      </c>
      <c r="B2813" t="s">
        <v>23</v>
      </c>
      <c r="C2813">
        <v>7.2</v>
      </c>
    </row>
    <row r="2814" spans="1:3" x14ac:dyDescent="0.3">
      <c r="A2814" t="s">
        <v>13705</v>
      </c>
      <c r="B2814" t="s">
        <v>2221</v>
      </c>
      <c r="C2814">
        <v>7.7</v>
      </c>
    </row>
    <row r="2815" spans="1:3" x14ac:dyDescent="0.3">
      <c r="A2815" t="s">
        <v>13710</v>
      </c>
      <c r="B2815" t="s">
        <v>7893</v>
      </c>
      <c r="C2815">
        <v>7.8</v>
      </c>
    </row>
    <row r="2816" spans="1:3" x14ac:dyDescent="0.3">
      <c r="A2816" t="s">
        <v>13714</v>
      </c>
      <c r="B2816" t="s">
        <v>1700</v>
      </c>
      <c r="C2816">
        <v>6.1</v>
      </c>
    </row>
    <row r="2817" spans="1:3" x14ac:dyDescent="0.3">
      <c r="A2817" t="s">
        <v>13720</v>
      </c>
      <c r="B2817" t="s">
        <v>13718</v>
      </c>
      <c r="C2817">
        <v>5.8</v>
      </c>
    </row>
    <row r="2818" spans="1:3" x14ac:dyDescent="0.3">
      <c r="A2818" t="s">
        <v>13724</v>
      </c>
      <c r="B2818" t="s">
        <v>241</v>
      </c>
      <c r="C2818">
        <v>6.5</v>
      </c>
    </row>
    <row r="2819" spans="1:3" x14ac:dyDescent="0.3">
      <c r="A2819" t="s">
        <v>13730</v>
      </c>
      <c r="B2819" t="s">
        <v>1980</v>
      </c>
      <c r="C2819">
        <v>7.9</v>
      </c>
    </row>
    <row r="2820" spans="1:3" x14ac:dyDescent="0.3">
      <c r="A2820" t="s">
        <v>13735</v>
      </c>
      <c r="B2820" t="s">
        <v>686</v>
      </c>
      <c r="C2820">
        <v>6.3</v>
      </c>
    </row>
    <row r="2821" spans="1:3" x14ac:dyDescent="0.3">
      <c r="A2821" t="s">
        <v>13739</v>
      </c>
      <c r="B2821" t="s">
        <v>1700</v>
      </c>
      <c r="C2821">
        <v>3.8</v>
      </c>
    </row>
    <row r="2822" spans="1:3" x14ac:dyDescent="0.3">
      <c r="A2822" t="s">
        <v>13743</v>
      </c>
      <c r="B2822" t="s">
        <v>19</v>
      </c>
      <c r="C2822">
        <v>8.3000000000000007</v>
      </c>
    </row>
    <row r="2823" spans="1:3" x14ac:dyDescent="0.3">
      <c r="A2823" t="s">
        <v>13746</v>
      </c>
      <c r="B2823" t="s">
        <v>10</v>
      </c>
      <c r="C2823">
        <v>6.4</v>
      </c>
    </row>
    <row r="2824" spans="1:3" x14ac:dyDescent="0.3">
      <c r="A2824" t="s">
        <v>13750</v>
      </c>
      <c r="B2824" t="s">
        <v>5967</v>
      </c>
      <c r="C2824">
        <v>6.7</v>
      </c>
    </row>
    <row r="2825" spans="1:3" x14ac:dyDescent="0.3">
      <c r="A2825" t="s">
        <v>13753</v>
      </c>
      <c r="B2825" t="s">
        <v>10</v>
      </c>
      <c r="C2825">
        <v>6.1</v>
      </c>
    </row>
    <row r="2826" spans="1:3" x14ac:dyDescent="0.3">
      <c r="A2826" t="s">
        <v>24113</v>
      </c>
      <c r="B2826" t="s">
        <v>1223</v>
      </c>
      <c r="C2826">
        <v>8.1</v>
      </c>
    </row>
    <row r="2827" spans="1:3" x14ac:dyDescent="0.3">
      <c r="A2827" t="s">
        <v>13760</v>
      </c>
      <c r="B2827" t="s">
        <v>4085</v>
      </c>
      <c r="C2827">
        <v>6</v>
      </c>
    </row>
    <row r="2828" spans="1:3" x14ac:dyDescent="0.3">
      <c r="A2828" t="s">
        <v>13764</v>
      </c>
      <c r="B2828" t="s">
        <v>6197</v>
      </c>
      <c r="C2828">
        <v>5.8</v>
      </c>
    </row>
    <row r="2829" spans="1:3" x14ac:dyDescent="0.3">
      <c r="A2829" t="s">
        <v>13769</v>
      </c>
      <c r="B2829" t="s">
        <v>13768</v>
      </c>
      <c r="C2829">
        <v>5.6</v>
      </c>
    </row>
    <row r="2830" spans="1:3" x14ac:dyDescent="0.3">
      <c r="A2830" t="s">
        <v>13773</v>
      </c>
      <c r="B2830" t="s">
        <v>5967</v>
      </c>
      <c r="C2830">
        <v>6.1</v>
      </c>
    </row>
    <row r="2831" spans="1:3" x14ac:dyDescent="0.3">
      <c r="A2831" t="s">
        <v>13778</v>
      </c>
      <c r="B2831" t="s">
        <v>10</v>
      </c>
      <c r="C2831">
        <v>5.9</v>
      </c>
    </row>
    <row r="2832" spans="1:3" x14ac:dyDescent="0.3">
      <c r="A2832" t="s">
        <v>13783</v>
      </c>
      <c r="B2832" t="s">
        <v>1437</v>
      </c>
      <c r="C2832">
        <v>7.3</v>
      </c>
    </row>
    <row r="2833" spans="1:3" x14ac:dyDescent="0.3">
      <c r="A2833" t="s">
        <v>13788</v>
      </c>
      <c r="B2833" t="s">
        <v>3805</v>
      </c>
      <c r="C2833">
        <v>6.8</v>
      </c>
    </row>
    <row r="2834" spans="1:3" x14ac:dyDescent="0.3">
      <c r="A2834" t="s">
        <v>13792</v>
      </c>
      <c r="B2834" t="s">
        <v>1437</v>
      </c>
      <c r="C2834">
        <v>5.7</v>
      </c>
    </row>
    <row r="2835" spans="1:3" x14ac:dyDescent="0.3">
      <c r="A2835" t="s">
        <v>13797</v>
      </c>
      <c r="B2835" t="s">
        <v>241</v>
      </c>
      <c r="C2835">
        <v>7.3</v>
      </c>
    </row>
    <row r="2836" spans="1:3" x14ac:dyDescent="0.3">
      <c r="A2836" t="s">
        <v>13802</v>
      </c>
      <c r="B2836" t="s">
        <v>3291</v>
      </c>
      <c r="C2836">
        <v>6.3</v>
      </c>
    </row>
    <row r="2837" spans="1:3" x14ac:dyDescent="0.3">
      <c r="A2837" t="s">
        <v>13807</v>
      </c>
      <c r="B2837" t="s">
        <v>9178</v>
      </c>
      <c r="C2837">
        <v>5.9</v>
      </c>
    </row>
    <row r="2838" spans="1:3" x14ac:dyDescent="0.3">
      <c r="A2838" t="s">
        <v>13810</v>
      </c>
      <c r="B2838" t="s">
        <v>1850</v>
      </c>
      <c r="C2838">
        <v>7.1</v>
      </c>
    </row>
    <row r="2839" spans="1:3" x14ac:dyDescent="0.3">
      <c r="A2839" t="s">
        <v>13815</v>
      </c>
      <c r="B2839" t="s">
        <v>241</v>
      </c>
      <c r="C2839">
        <v>8</v>
      </c>
    </row>
    <row r="2840" spans="1:3" x14ac:dyDescent="0.3">
      <c r="A2840" t="s">
        <v>13820</v>
      </c>
      <c r="B2840" t="s">
        <v>4</v>
      </c>
      <c r="C2840">
        <v>5.0999999999999996</v>
      </c>
    </row>
    <row r="2841" spans="1:3" x14ac:dyDescent="0.3">
      <c r="A2841" t="s">
        <v>13824</v>
      </c>
      <c r="B2841" t="s">
        <v>1745</v>
      </c>
      <c r="C2841">
        <v>7.1</v>
      </c>
    </row>
    <row r="2842" spans="1:3" x14ac:dyDescent="0.3">
      <c r="A2842" t="s">
        <v>13827</v>
      </c>
      <c r="B2842" t="s">
        <v>4052</v>
      </c>
      <c r="C2842">
        <v>6.5</v>
      </c>
    </row>
    <row r="2843" spans="1:3" x14ac:dyDescent="0.3">
      <c r="A2843" t="s">
        <v>13830</v>
      </c>
      <c r="B2843" t="s">
        <v>5544</v>
      </c>
      <c r="C2843">
        <v>4.5</v>
      </c>
    </row>
    <row r="2844" spans="1:3" x14ac:dyDescent="0.3">
      <c r="A2844" t="s">
        <v>13835</v>
      </c>
      <c r="B2844" t="s">
        <v>7559</v>
      </c>
      <c r="C2844">
        <v>6.6</v>
      </c>
    </row>
    <row r="2845" spans="1:3" x14ac:dyDescent="0.3">
      <c r="A2845" t="s">
        <v>13840</v>
      </c>
      <c r="B2845" t="s">
        <v>5605</v>
      </c>
      <c r="C2845">
        <v>4.3</v>
      </c>
    </row>
    <row r="2846" spans="1:3" x14ac:dyDescent="0.3">
      <c r="A2846" t="s">
        <v>13846</v>
      </c>
      <c r="B2846" t="s">
        <v>1550</v>
      </c>
      <c r="C2846">
        <v>6.7</v>
      </c>
    </row>
    <row r="2847" spans="1:3" x14ac:dyDescent="0.3">
      <c r="A2847" t="s">
        <v>13851</v>
      </c>
      <c r="B2847" t="s">
        <v>1042</v>
      </c>
      <c r="C2847">
        <v>6.8</v>
      </c>
    </row>
    <row r="2848" spans="1:3" x14ac:dyDescent="0.3">
      <c r="A2848" t="s">
        <v>13857</v>
      </c>
      <c r="B2848" t="s">
        <v>13855</v>
      </c>
      <c r="C2848">
        <v>5.4</v>
      </c>
    </row>
    <row r="2849" spans="1:3" x14ac:dyDescent="0.3">
      <c r="A2849" t="s">
        <v>13863</v>
      </c>
      <c r="B2849" t="s">
        <v>13861</v>
      </c>
      <c r="C2849">
        <v>6.6</v>
      </c>
    </row>
    <row r="2850" spans="1:3" x14ac:dyDescent="0.3">
      <c r="A2850" t="s">
        <v>13868</v>
      </c>
      <c r="B2850" t="s">
        <v>2176</v>
      </c>
      <c r="C2850">
        <v>7.4</v>
      </c>
    </row>
    <row r="2851" spans="1:3" x14ac:dyDescent="0.3">
      <c r="A2851" t="s">
        <v>13873</v>
      </c>
      <c r="B2851" t="s">
        <v>1566</v>
      </c>
      <c r="C2851">
        <v>7.3</v>
      </c>
    </row>
    <row r="2852" spans="1:3" x14ac:dyDescent="0.3">
      <c r="A2852" t="s">
        <v>13877</v>
      </c>
      <c r="B2852" t="s">
        <v>19</v>
      </c>
      <c r="C2852">
        <v>6.9</v>
      </c>
    </row>
    <row r="2853" spans="1:3" x14ac:dyDescent="0.3">
      <c r="A2853" t="s">
        <v>13881</v>
      </c>
      <c r="B2853" t="s">
        <v>5806</v>
      </c>
      <c r="C2853">
        <v>8</v>
      </c>
    </row>
    <row r="2854" spans="1:3" x14ac:dyDescent="0.3">
      <c r="A2854" t="s">
        <v>13885</v>
      </c>
      <c r="B2854" t="s">
        <v>5500</v>
      </c>
      <c r="C2854">
        <v>6.4</v>
      </c>
    </row>
    <row r="2855" spans="1:3" x14ac:dyDescent="0.3">
      <c r="A2855" t="s">
        <v>13889</v>
      </c>
      <c r="B2855" t="s">
        <v>3097</v>
      </c>
      <c r="C2855">
        <v>7.8</v>
      </c>
    </row>
    <row r="2856" spans="1:3" x14ac:dyDescent="0.3">
      <c r="A2856" t="s">
        <v>13893</v>
      </c>
      <c r="B2856" t="s">
        <v>2144</v>
      </c>
      <c r="C2856">
        <v>6.1</v>
      </c>
    </row>
    <row r="2857" spans="1:3" x14ac:dyDescent="0.3">
      <c r="A2857" t="s">
        <v>13897</v>
      </c>
      <c r="B2857" t="s">
        <v>9737</v>
      </c>
      <c r="C2857">
        <v>6.1</v>
      </c>
    </row>
    <row r="2858" spans="1:3" x14ac:dyDescent="0.3">
      <c r="A2858" t="s">
        <v>13903</v>
      </c>
      <c r="B2858" t="s">
        <v>5108</v>
      </c>
      <c r="C2858">
        <v>5.0999999999999996</v>
      </c>
    </row>
    <row r="2859" spans="1:3" x14ac:dyDescent="0.3">
      <c r="A2859" t="s">
        <v>13908</v>
      </c>
      <c r="B2859" t="s">
        <v>2327</v>
      </c>
      <c r="C2859">
        <v>7.8</v>
      </c>
    </row>
    <row r="2860" spans="1:3" x14ac:dyDescent="0.3">
      <c r="A2860" t="s">
        <v>13912</v>
      </c>
      <c r="B2860" t="s">
        <v>1437</v>
      </c>
      <c r="C2860">
        <v>7.4</v>
      </c>
    </row>
    <row r="2861" spans="1:3" x14ac:dyDescent="0.3">
      <c r="A2861" t="s">
        <v>13918</v>
      </c>
      <c r="B2861" t="s">
        <v>3409</v>
      </c>
      <c r="C2861">
        <v>7.8</v>
      </c>
    </row>
    <row r="2862" spans="1:3" x14ac:dyDescent="0.3">
      <c r="A2862" t="s">
        <v>13923</v>
      </c>
      <c r="B2862" t="s">
        <v>13922</v>
      </c>
      <c r="C2862">
        <v>8</v>
      </c>
    </row>
    <row r="2863" spans="1:3" x14ac:dyDescent="0.3">
      <c r="A2863" t="s">
        <v>13927</v>
      </c>
      <c r="B2863" t="s">
        <v>241</v>
      </c>
      <c r="C2863">
        <v>6.7</v>
      </c>
    </row>
    <row r="2864" spans="1:3" x14ac:dyDescent="0.3">
      <c r="A2864" t="s">
        <v>13932</v>
      </c>
      <c r="B2864" t="s">
        <v>1954</v>
      </c>
      <c r="C2864">
        <v>6.6</v>
      </c>
    </row>
    <row r="2865" spans="1:3" x14ac:dyDescent="0.3">
      <c r="A2865" t="s">
        <v>13935</v>
      </c>
      <c r="B2865" t="s">
        <v>1437</v>
      </c>
      <c r="C2865">
        <v>6.4</v>
      </c>
    </row>
    <row r="2866" spans="1:3" x14ac:dyDescent="0.3">
      <c r="A2866" t="s">
        <v>13939</v>
      </c>
      <c r="B2866" t="s">
        <v>361</v>
      </c>
      <c r="C2866">
        <v>6.7</v>
      </c>
    </row>
    <row r="2867" spans="1:3" x14ac:dyDescent="0.3">
      <c r="A2867" t="s">
        <v>13943</v>
      </c>
      <c r="B2867" t="s">
        <v>1850</v>
      </c>
      <c r="C2867">
        <v>6.2</v>
      </c>
    </row>
    <row r="2868" spans="1:3" x14ac:dyDescent="0.3">
      <c r="A2868" t="s">
        <v>13948</v>
      </c>
      <c r="B2868" t="s">
        <v>2847</v>
      </c>
      <c r="C2868">
        <v>7.3</v>
      </c>
    </row>
    <row r="2869" spans="1:3" x14ac:dyDescent="0.3">
      <c r="A2869" t="s">
        <v>13955</v>
      </c>
      <c r="B2869" t="s">
        <v>1489</v>
      </c>
      <c r="C2869">
        <v>8.1</v>
      </c>
    </row>
    <row r="2870" spans="1:3" x14ac:dyDescent="0.3">
      <c r="A2870" t="s">
        <v>13959</v>
      </c>
      <c r="B2870" t="s">
        <v>7438</v>
      </c>
      <c r="C2870">
        <v>7</v>
      </c>
    </row>
    <row r="2871" spans="1:3" x14ac:dyDescent="0.3">
      <c r="A2871" t="s">
        <v>13962</v>
      </c>
      <c r="B2871" t="s">
        <v>23</v>
      </c>
      <c r="C2871">
        <v>8</v>
      </c>
    </row>
    <row r="2872" spans="1:3" x14ac:dyDescent="0.3">
      <c r="A2872" t="s">
        <v>13967</v>
      </c>
      <c r="B2872" t="s">
        <v>1845</v>
      </c>
      <c r="C2872">
        <v>8</v>
      </c>
    </row>
    <row r="2873" spans="1:3" x14ac:dyDescent="0.3">
      <c r="A2873" t="s">
        <v>13970</v>
      </c>
      <c r="B2873" t="s">
        <v>10</v>
      </c>
      <c r="C2873">
        <v>7</v>
      </c>
    </row>
    <row r="2874" spans="1:3" x14ac:dyDescent="0.3">
      <c r="A2874" t="s">
        <v>13975</v>
      </c>
      <c r="B2874" t="s">
        <v>13974</v>
      </c>
      <c r="C2874">
        <v>7.9</v>
      </c>
    </row>
    <row r="2875" spans="1:3" x14ac:dyDescent="0.3">
      <c r="A2875" t="s">
        <v>13980</v>
      </c>
      <c r="B2875" t="s">
        <v>13979</v>
      </c>
      <c r="C2875">
        <v>5.9</v>
      </c>
    </row>
    <row r="2876" spans="1:3" x14ac:dyDescent="0.3">
      <c r="A2876" t="s">
        <v>13984</v>
      </c>
      <c r="B2876" t="s">
        <v>1700</v>
      </c>
      <c r="C2876">
        <v>6.6</v>
      </c>
    </row>
    <row r="2877" spans="1:3" x14ac:dyDescent="0.3">
      <c r="A2877" t="s">
        <v>13987</v>
      </c>
      <c r="B2877" t="s">
        <v>2545</v>
      </c>
      <c r="C2877">
        <v>6.3</v>
      </c>
    </row>
    <row r="2878" spans="1:3" x14ac:dyDescent="0.3">
      <c r="A2878" t="s">
        <v>13990</v>
      </c>
      <c r="B2878" t="s">
        <v>100</v>
      </c>
      <c r="C2878">
        <v>7.7</v>
      </c>
    </row>
    <row r="2879" spans="1:3" x14ac:dyDescent="0.3">
      <c r="A2879" t="s">
        <v>13993</v>
      </c>
      <c r="B2879" t="s">
        <v>10</v>
      </c>
      <c r="C2879">
        <v>6.9</v>
      </c>
    </row>
    <row r="2880" spans="1:3" x14ac:dyDescent="0.3">
      <c r="A2880" t="s">
        <v>13997</v>
      </c>
      <c r="B2880" t="s">
        <v>2970</v>
      </c>
      <c r="C2880">
        <v>7.1</v>
      </c>
    </row>
    <row r="2881" spans="1:3" x14ac:dyDescent="0.3">
      <c r="A2881" t="s">
        <v>14001</v>
      </c>
      <c r="B2881" t="s">
        <v>5278</v>
      </c>
      <c r="C2881">
        <v>7.4</v>
      </c>
    </row>
    <row r="2882" spans="1:3" x14ac:dyDescent="0.3">
      <c r="A2882" t="s">
        <v>14008</v>
      </c>
      <c r="B2882" t="s">
        <v>14006</v>
      </c>
      <c r="C2882">
        <v>6.5</v>
      </c>
    </row>
    <row r="2883" spans="1:3" x14ac:dyDescent="0.3">
      <c r="A2883" t="s">
        <v>14013</v>
      </c>
      <c r="B2883" t="s">
        <v>14012</v>
      </c>
      <c r="C2883">
        <v>6.5</v>
      </c>
    </row>
    <row r="2884" spans="1:3" x14ac:dyDescent="0.3">
      <c r="A2884" t="s">
        <v>14019</v>
      </c>
      <c r="B2884" t="s">
        <v>14018</v>
      </c>
      <c r="C2884">
        <v>6.8</v>
      </c>
    </row>
    <row r="2885" spans="1:3" x14ac:dyDescent="0.3">
      <c r="A2885" t="s">
        <v>14023</v>
      </c>
      <c r="B2885" t="s">
        <v>1550</v>
      </c>
      <c r="C2885">
        <v>7.5</v>
      </c>
    </row>
    <row r="2886" spans="1:3" x14ac:dyDescent="0.3">
      <c r="A2886" t="s">
        <v>14026</v>
      </c>
      <c r="B2886" t="s">
        <v>4228</v>
      </c>
      <c r="C2886">
        <v>6.6</v>
      </c>
    </row>
    <row r="2887" spans="1:3" x14ac:dyDescent="0.3">
      <c r="A2887" t="s">
        <v>14029</v>
      </c>
      <c r="B2887" t="s">
        <v>2700</v>
      </c>
      <c r="C2887">
        <v>7.1</v>
      </c>
    </row>
    <row r="2888" spans="1:3" x14ac:dyDescent="0.3">
      <c r="A2888" t="s">
        <v>14034</v>
      </c>
      <c r="B2888" t="s">
        <v>2866</v>
      </c>
      <c r="C2888">
        <v>6.6</v>
      </c>
    </row>
    <row r="2889" spans="1:3" x14ac:dyDescent="0.3">
      <c r="A2889" t="s">
        <v>14039</v>
      </c>
      <c r="B2889" t="s">
        <v>14038</v>
      </c>
      <c r="C2889">
        <v>7</v>
      </c>
    </row>
    <row r="2890" spans="1:3" x14ac:dyDescent="0.3">
      <c r="A2890" t="s">
        <v>14045</v>
      </c>
      <c r="B2890" t="s">
        <v>2545</v>
      </c>
      <c r="C2890">
        <v>3.3</v>
      </c>
    </row>
    <row r="2891" spans="1:3" x14ac:dyDescent="0.3">
      <c r="A2891" t="s">
        <v>14051</v>
      </c>
      <c r="B2891" t="s">
        <v>1034</v>
      </c>
      <c r="C2891">
        <v>6.7</v>
      </c>
    </row>
    <row r="2892" spans="1:3" x14ac:dyDescent="0.3">
      <c r="A2892" t="s">
        <v>14056</v>
      </c>
      <c r="B2892" t="s">
        <v>7244</v>
      </c>
      <c r="C2892">
        <v>8</v>
      </c>
    </row>
    <row r="2893" spans="1:3" x14ac:dyDescent="0.3">
      <c r="A2893" t="s">
        <v>14061</v>
      </c>
      <c r="B2893" t="s">
        <v>4085</v>
      </c>
      <c r="C2893">
        <v>6.8</v>
      </c>
    </row>
    <row r="2894" spans="1:3" x14ac:dyDescent="0.3">
      <c r="A2894" t="s">
        <v>14065</v>
      </c>
      <c r="B2894" t="s">
        <v>4341</v>
      </c>
      <c r="C2894">
        <v>6</v>
      </c>
    </row>
    <row r="2895" spans="1:3" x14ac:dyDescent="0.3">
      <c r="A2895" t="s">
        <v>14069</v>
      </c>
      <c r="B2895" t="s">
        <v>5108</v>
      </c>
      <c r="C2895">
        <v>5.4</v>
      </c>
    </row>
    <row r="2896" spans="1:3" x14ac:dyDescent="0.3">
      <c r="A2896" t="s">
        <v>14073</v>
      </c>
      <c r="B2896" t="s">
        <v>10</v>
      </c>
      <c r="C2896">
        <v>4.3</v>
      </c>
    </row>
    <row r="2897" spans="1:3" x14ac:dyDescent="0.3">
      <c r="A2897" t="s">
        <v>14076</v>
      </c>
      <c r="B2897" t="s">
        <v>2802</v>
      </c>
      <c r="C2897">
        <v>6.2</v>
      </c>
    </row>
    <row r="2898" spans="1:3" x14ac:dyDescent="0.3">
      <c r="A2898" t="s">
        <v>14082</v>
      </c>
      <c r="B2898" t="s">
        <v>14081</v>
      </c>
      <c r="C2898">
        <v>7.7</v>
      </c>
    </row>
    <row r="2899" spans="1:3" x14ac:dyDescent="0.3">
      <c r="A2899" t="s">
        <v>14085</v>
      </c>
      <c r="B2899" t="s">
        <v>6324</v>
      </c>
      <c r="C2899">
        <v>7.4</v>
      </c>
    </row>
    <row r="2900" spans="1:3" x14ac:dyDescent="0.3">
      <c r="A2900" t="s">
        <v>14091</v>
      </c>
      <c r="B2900" t="s">
        <v>4078</v>
      </c>
      <c r="C2900">
        <v>5.9</v>
      </c>
    </row>
    <row r="2901" spans="1:3" x14ac:dyDescent="0.3">
      <c r="A2901" t="s">
        <v>14096</v>
      </c>
      <c r="B2901" t="s">
        <v>241</v>
      </c>
      <c r="C2901">
        <v>7.8</v>
      </c>
    </row>
    <row r="2902" spans="1:3" x14ac:dyDescent="0.3">
      <c r="A2902" t="s">
        <v>14100</v>
      </c>
      <c r="B2902" t="s">
        <v>1954</v>
      </c>
      <c r="C2902">
        <v>7.4</v>
      </c>
    </row>
    <row r="2903" spans="1:3" x14ac:dyDescent="0.3">
      <c r="A2903" t="s">
        <v>14103</v>
      </c>
      <c r="B2903" t="s">
        <v>1700</v>
      </c>
      <c r="C2903">
        <v>6.5</v>
      </c>
    </row>
    <row r="2904" spans="1:3" x14ac:dyDescent="0.3">
      <c r="A2904" t="s">
        <v>14108</v>
      </c>
      <c r="B2904" t="s">
        <v>10204</v>
      </c>
      <c r="C2904">
        <v>5.4</v>
      </c>
    </row>
    <row r="2905" spans="1:3" x14ac:dyDescent="0.3">
      <c r="A2905" t="s">
        <v>14113</v>
      </c>
      <c r="B2905" t="s">
        <v>3046</v>
      </c>
      <c r="C2905">
        <v>7</v>
      </c>
    </row>
    <row r="2906" spans="1:3" x14ac:dyDescent="0.3">
      <c r="A2906" t="s">
        <v>24114</v>
      </c>
      <c r="B2906" t="s">
        <v>14118</v>
      </c>
      <c r="C2906">
        <v>8.6</v>
      </c>
    </row>
    <row r="2907" spans="1:3" x14ac:dyDescent="0.3">
      <c r="A2907" t="s">
        <v>14123</v>
      </c>
      <c r="B2907" t="s">
        <v>1566</v>
      </c>
      <c r="C2907">
        <v>7.6</v>
      </c>
    </row>
    <row r="2908" spans="1:3" x14ac:dyDescent="0.3">
      <c r="A2908" t="s">
        <v>14127</v>
      </c>
      <c r="B2908" t="s">
        <v>2545</v>
      </c>
      <c r="C2908">
        <v>6.9</v>
      </c>
    </row>
    <row r="2909" spans="1:3" x14ac:dyDescent="0.3">
      <c r="A2909" t="s">
        <v>14130</v>
      </c>
      <c r="B2909" t="s">
        <v>4085</v>
      </c>
      <c r="C2909">
        <v>7</v>
      </c>
    </row>
    <row r="2910" spans="1:3" x14ac:dyDescent="0.3">
      <c r="A2910" t="s">
        <v>14135</v>
      </c>
      <c r="B2910" t="s">
        <v>2632</v>
      </c>
      <c r="C2910">
        <v>5.3</v>
      </c>
    </row>
    <row r="2911" spans="1:3" x14ac:dyDescent="0.3">
      <c r="A2911" t="s">
        <v>14140</v>
      </c>
      <c r="B2911" t="s">
        <v>3841</v>
      </c>
      <c r="C2911">
        <v>6.4</v>
      </c>
    </row>
    <row r="2912" spans="1:3" x14ac:dyDescent="0.3">
      <c r="A2912" t="s">
        <v>14145</v>
      </c>
      <c r="B2912" t="s">
        <v>10</v>
      </c>
      <c r="C2912">
        <v>4.5</v>
      </c>
    </row>
    <row r="2913" spans="1:3" x14ac:dyDescent="0.3">
      <c r="A2913" t="s">
        <v>14148</v>
      </c>
      <c r="B2913" t="s">
        <v>5385</v>
      </c>
      <c r="C2913">
        <v>7.8</v>
      </c>
    </row>
    <row r="2914" spans="1:3" x14ac:dyDescent="0.3">
      <c r="A2914" t="s">
        <v>14152</v>
      </c>
      <c r="B2914" t="s">
        <v>8932</v>
      </c>
      <c r="C2914">
        <v>6.7</v>
      </c>
    </row>
    <row r="2915" spans="1:3" x14ac:dyDescent="0.3">
      <c r="A2915" t="s">
        <v>14156</v>
      </c>
      <c r="B2915" t="s">
        <v>14155</v>
      </c>
      <c r="C2915">
        <v>5.3</v>
      </c>
    </row>
    <row r="2916" spans="1:3" x14ac:dyDescent="0.3">
      <c r="A2916" t="s">
        <v>14159</v>
      </c>
      <c r="B2916" t="s">
        <v>2545</v>
      </c>
      <c r="C2916">
        <v>6.3</v>
      </c>
    </row>
    <row r="2917" spans="1:3" x14ac:dyDescent="0.3">
      <c r="A2917" t="s">
        <v>14162</v>
      </c>
      <c r="B2917" t="s">
        <v>361</v>
      </c>
      <c r="C2917">
        <v>7</v>
      </c>
    </row>
    <row r="2918" spans="1:3" x14ac:dyDescent="0.3">
      <c r="A2918" t="s">
        <v>14166</v>
      </c>
      <c r="B2918" t="s">
        <v>10</v>
      </c>
      <c r="C2918">
        <v>5.3</v>
      </c>
    </row>
    <row r="2919" spans="1:3" x14ac:dyDescent="0.3">
      <c r="A2919" t="s">
        <v>14170</v>
      </c>
      <c r="B2919" t="s">
        <v>1437</v>
      </c>
      <c r="C2919">
        <v>6.6</v>
      </c>
    </row>
    <row r="2920" spans="1:3" x14ac:dyDescent="0.3">
      <c r="A2920" t="s">
        <v>14173</v>
      </c>
      <c r="B2920" t="s">
        <v>3908</v>
      </c>
      <c r="C2920">
        <v>5.8</v>
      </c>
    </row>
    <row r="2921" spans="1:3" x14ac:dyDescent="0.3">
      <c r="A2921" t="s">
        <v>14176</v>
      </c>
      <c r="B2921" t="s">
        <v>241</v>
      </c>
      <c r="C2921">
        <v>6.7</v>
      </c>
    </row>
    <row r="2922" spans="1:3" x14ac:dyDescent="0.3">
      <c r="A2922" t="s">
        <v>14180</v>
      </c>
      <c r="B2922" t="s">
        <v>5278</v>
      </c>
      <c r="C2922">
        <v>6.6</v>
      </c>
    </row>
    <row r="2923" spans="1:3" x14ac:dyDescent="0.3">
      <c r="A2923" t="s">
        <v>14184</v>
      </c>
      <c r="B2923" t="s">
        <v>6324</v>
      </c>
      <c r="C2923">
        <v>7</v>
      </c>
    </row>
    <row r="2924" spans="1:3" x14ac:dyDescent="0.3">
      <c r="A2924" t="s">
        <v>14189</v>
      </c>
      <c r="B2924" t="s">
        <v>14188</v>
      </c>
      <c r="C2924">
        <v>8.4</v>
      </c>
    </row>
    <row r="2925" spans="1:3" x14ac:dyDescent="0.3">
      <c r="A2925" t="s">
        <v>14194</v>
      </c>
      <c r="B2925" t="s">
        <v>10</v>
      </c>
      <c r="C2925">
        <v>5.4</v>
      </c>
    </row>
    <row r="2926" spans="1:3" x14ac:dyDescent="0.3">
      <c r="A2926" t="s">
        <v>14198</v>
      </c>
      <c r="B2926" t="s">
        <v>714</v>
      </c>
      <c r="C2926">
        <v>7.8</v>
      </c>
    </row>
    <row r="2927" spans="1:3" x14ac:dyDescent="0.3">
      <c r="A2927" t="s">
        <v>14201</v>
      </c>
      <c r="B2927" t="s">
        <v>234</v>
      </c>
      <c r="C2927">
        <v>7.6</v>
      </c>
    </row>
    <row r="2928" spans="1:3" x14ac:dyDescent="0.3">
      <c r="A2928" t="s">
        <v>14206</v>
      </c>
      <c r="B2928" t="s">
        <v>4085</v>
      </c>
      <c r="C2928">
        <v>6.6</v>
      </c>
    </row>
    <row r="2929" spans="1:3" x14ac:dyDescent="0.3">
      <c r="A2929" t="s">
        <v>14212</v>
      </c>
      <c r="B2929" t="s">
        <v>2970</v>
      </c>
      <c r="C2929">
        <v>6.4</v>
      </c>
    </row>
    <row r="2930" spans="1:3" x14ac:dyDescent="0.3">
      <c r="A2930" t="s">
        <v>14218</v>
      </c>
      <c r="B2930" t="s">
        <v>4305</v>
      </c>
      <c r="C2930">
        <v>7</v>
      </c>
    </row>
    <row r="2931" spans="1:3" x14ac:dyDescent="0.3">
      <c r="A2931" t="s">
        <v>14223</v>
      </c>
      <c r="B2931" t="s">
        <v>1034</v>
      </c>
      <c r="C2931">
        <v>5.7</v>
      </c>
    </row>
    <row r="2932" spans="1:3" x14ac:dyDescent="0.3">
      <c r="A2932" t="s">
        <v>14228</v>
      </c>
      <c r="B2932" t="s">
        <v>1423</v>
      </c>
      <c r="C2932">
        <v>5.9</v>
      </c>
    </row>
    <row r="2933" spans="1:3" x14ac:dyDescent="0.3">
      <c r="A2933" t="s">
        <v>14231</v>
      </c>
      <c r="B2933" t="s">
        <v>10</v>
      </c>
      <c r="C2933">
        <v>6.3</v>
      </c>
    </row>
    <row r="2934" spans="1:3" x14ac:dyDescent="0.3">
      <c r="A2934" t="s">
        <v>14235</v>
      </c>
      <c r="B2934" t="s">
        <v>2545</v>
      </c>
      <c r="C2934">
        <v>6.3</v>
      </c>
    </row>
    <row r="2935" spans="1:3" x14ac:dyDescent="0.3">
      <c r="A2935" t="s">
        <v>14239</v>
      </c>
      <c r="B2935" t="s">
        <v>2545</v>
      </c>
      <c r="C2935">
        <v>6.2</v>
      </c>
    </row>
    <row r="2936" spans="1:3" x14ac:dyDescent="0.3">
      <c r="A2936" t="s">
        <v>14243</v>
      </c>
      <c r="B2936" t="s">
        <v>11226</v>
      </c>
      <c r="C2936">
        <v>2.1</v>
      </c>
    </row>
    <row r="2937" spans="1:3" x14ac:dyDescent="0.3">
      <c r="A2937" t="s">
        <v>14247</v>
      </c>
      <c r="B2937" t="s">
        <v>2545</v>
      </c>
      <c r="C2937">
        <v>5</v>
      </c>
    </row>
    <row r="2938" spans="1:3" x14ac:dyDescent="0.3">
      <c r="A2938" t="s">
        <v>14252</v>
      </c>
      <c r="B2938" t="s">
        <v>878</v>
      </c>
      <c r="C2938">
        <v>5.3</v>
      </c>
    </row>
    <row r="2939" spans="1:3" x14ac:dyDescent="0.3">
      <c r="A2939" t="s">
        <v>14256</v>
      </c>
      <c r="B2939" t="s">
        <v>241</v>
      </c>
      <c r="C2939">
        <v>7.1</v>
      </c>
    </row>
    <row r="2940" spans="1:3" x14ac:dyDescent="0.3">
      <c r="A2940" t="s">
        <v>14261</v>
      </c>
      <c r="B2940" t="s">
        <v>19</v>
      </c>
      <c r="C2940">
        <v>7</v>
      </c>
    </row>
    <row r="2941" spans="1:3" x14ac:dyDescent="0.3">
      <c r="A2941" t="s">
        <v>14266</v>
      </c>
      <c r="B2941" t="s">
        <v>14265</v>
      </c>
      <c r="C2941">
        <v>5.7</v>
      </c>
    </row>
    <row r="2942" spans="1:3" x14ac:dyDescent="0.3">
      <c r="A2942" t="s">
        <v>14271</v>
      </c>
      <c r="B2942" t="s">
        <v>9737</v>
      </c>
      <c r="C2942">
        <v>7.1</v>
      </c>
    </row>
    <row r="2943" spans="1:3" x14ac:dyDescent="0.3">
      <c r="A2943" t="s">
        <v>14275</v>
      </c>
      <c r="B2943" t="s">
        <v>1437</v>
      </c>
      <c r="C2943">
        <v>7</v>
      </c>
    </row>
    <row r="2944" spans="1:3" x14ac:dyDescent="0.3">
      <c r="A2944" t="s">
        <v>14281</v>
      </c>
      <c r="B2944" t="s">
        <v>19</v>
      </c>
      <c r="C2944">
        <v>7.7</v>
      </c>
    </row>
    <row r="2945" spans="1:3" x14ac:dyDescent="0.3">
      <c r="A2945" t="s">
        <v>14287</v>
      </c>
      <c r="B2945" t="s">
        <v>2545</v>
      </c>
      <c r="C2945">
        <v>7.1</v>
      </c>
    </row>
    <row r="2946" spans="1:3" x14ac:dyDescent="0.3">
      <c r="A2946" t="s">
        <v>14293</v>
      </c>
      <c r="B2946" t="s">
        <v>4085</v>
      </c>
      <c r="C2946">
        <v>6.8</v>
      </c>
    </row>
    <row r="2947" spans="1:3" x14ac:dyDescent="0.3">
      <c r="A2947" t="s">
        <v>14297</v>
      </c>
      <c r="B2947" t="s">
        <v>5500</v>
      </c>
      <c r="C2947">
        <v>7.5</v>
      </c>
    </row>
    <row r="2948" spans="1:3" x14ac:dyDescent="0.3">
      <c r="A2948" t="s">
        <v>14303</v>
      </c>
      <c r="B2948" t="s">
        <v>4829</v>
      </c>
      <c r="C2948">
        <v>6.3</v>
      </c>
    </row>
    <row r="2949" spans="1:3" x14ac:dyDescent="0.3">
      <c r="A2949" t="s">
        <v>14309</v>
      </c>
      <c r="B2949" t="s">
        <v>3285</v>
      </c>
      <c r="C2949">
        <v>7.3</v>
      </c>
    </row>
    <row r="2950" spans="1:3" x14ac:dyDescent="0.3">
      <c r="A2950" t="s">
        <v>14312</v>
      </c>
      <c r="B2950" t="s">
        <v>3841</v>
      </c>
      <c r="C2950">
        <v>6.8</v>
      </c>
    </row>
    <row r="2951" spans="1:3" x14ac:dyDescent="0.3">
      <c r="A2951" t="s">
        <v>14317</v>
      </c>
      <c r="B2951" t="s">
        <v>2144</v>
      </c>
      <c r="C2951">
        <v>7.2</v>
      </c>
    </row>
    <row r="2952" spans="1:3" x14ac:dyDescent="0.3">
      <c r="A2952" t="s">
        <v>14321</v>
      </c>
      <c r="B2952" t="s">
        <v>1034</v>
      </c>
      <c r="C2952">
        <v>6.4</v>
      </c>
    </row>
    <row r="2953" spans="1:3" x14ac:dyDescent="0.3">
      <c r="A2953" t="s">
        <v>14325</v>
      </c>
      <c r="B2953" t="s">
        <v>2545</v>
      </c>
      <c r="C2953">
        <v>6</v>
      </c>
    </row>
    <row r="2954" spans="1:3" x14ac:dyDescent="0.3">
      <c r="A2954" t="s">
        <v>14328</v>
      </c>
      <c r="B2954" t="s">
        <v>1943</v>
      </c>
      <c r="C2954">
        <v>6.4</v>
      </c>
    </row>
    <row r="2955" spans="1:3" x14ac:dyDescent="0.3">
      <c r="A2955" t="s">
        <v>14331</v>
      </c>
      <c r="B2955" t="s">
        <v>1437</v>
      </c>
      <c r="C2955">
        <v>5.0999999999999996</v>
      </c>
    </row>
    <row r="2956" spans="1:3" x14ac:dyDescent="0.3">
      <c r="A2956" t="s">
        <v>14335</v>
      </c>
      <c r="B2956" t="s">
        <v>2144</v>
      </c>
      <c r="C2956">
        <v>7.5</v>
      </c>
    </row>
    <row r="2957" spans="1:3" x14ac:dyDescent="0.3">
      <c r="A2957" t="s">
        <v>14341</v>
      </c>
      <c r="B2957" t="s">
        <v>5605</v>
      </c>
      <c r="C2957">
        <v>7.1</v>
      </c>
    </row>
    <row r="2958" spans="1:3" x14ac:dyDescent="0.3">
      <c r="A2958" t="s">
        <v>14347</v>
      </c>
      <c r="B2958" t="s">
        <v>10</v>
      </c>
      <c r="C2958">
        <v>4.5999999999999996</v>
      </c>
    </row>
    <row r="2959" spans="1:3" x14ac:dyDescent="0.3">
      <c r="A2959" t="s">
        <v>14351</v>
      </c>
      <c r="B2959" t="s">
        <v>2545</v>
      </c>
      <c r="C2959">
        <v>5.7</v>
      </c>
    </row>
    <row r="2960" spans="1:3" x14ac:dyDescent="0.3">
      <c r="A2960" t="s">
        <v>14356</v>
      </c>
      <c r="B2960" t="s">
        <v>14355</v>
      </c>
      <c r="C2960">
        <v>6.8</v>
      </c>
    </row>
    <row r="2961" spans="1:3" x14ac:dyDescent="0.3">
      <c r="A2961" t="s">
        <v>14361</v>
      </c>
      <c r="B2961" t="s">
        <v>1980</v>
      </c>
      <c r="C2961">
        <v>7.7</v>
      </c>
    </row>
    <row r="2962" spans="1:3" x14ac:dyDescent="0.3">
      <c r="A2962" t="s">
        <v>14366</v>
      </c>
      <c r="B2962" t="s">
        <v>829</v>
      </c>
      <c r="C2962">
        <v>3.2</v>
      </c>
    </row>
    <row r="2963" spans="1:3" x14ac:dyDescent="0.3">
      <c r="A2963" t="s">
        <v>14372</v>
      </c>
      <c r="B2963" t="s">
        <v>598</v>
      </c>
      <c r="C2963">
        <v>6.1</v>
      </c>
    </row>
    <row r="2964" spans="1:3" x14ac:dyDescent="0.3">
      <c r="A2964" t="s">
        <v>14377</v>
      </c>
      <c r="B2964" t="s">
        <v>1489</v>
      </c>
      <c r="C2964">
        <v>5.6</v>
      </c>
    </row>
    <row r="2965" spans="1:3" x14ac:dyDescent="0.3">
      <c r="A2965" t="s">
        <v>14386</v>
      </c>
      <c r="B2965" t="s">
        <v>14384</v>
      </c>
      <c r="C2965">
        <v>6.9</v>
      </c>
    </row>
    <row r="2966" spans="1:3" x14ac:dyDescent="0.3">
      <c r="A2966" t="s">
        <v>14392</v>
      </c>
      <c r="B2966" t="s">
        <v>19</v>
      </c>
      <c r="C2966">
        <v>7.5</v>
      </c>
    </row>
    <row r="2967" spans="1:3" x14ac:dyDescent="0.3">
      <c r="A2967" t="s">
        <v>14396</v>
      </c>
      <c r="B2967" t="s">
        <v>1566</v>
      </c>
      <c r="C2967">
        <v>5.8</v>
      </c>
    </row>
    <row r="2968" spans="1:3" x14ac:dyDescent="0.3">
      <c r="A2968" t="s">
        <v>14399</v>
      </c>
      <c r="B2968" t="s">
        <v>1034</v>
      </c>
      <c r="C2968">
        <v>8.3000000000000007</v>
      </c>
    </row>
    <row r="2969" spans="1:3" x14ac:dyDescent="0.3">
      <c r="A2969" t="s">
        <v>14406</v>
      </c>
      <c r="B2969" t="s">
        <v>14404</v>
      </c>
      <c r="C2969">
        <v>2.8</v>
      </c>
    </row>
    <row r="2970" spans="1:3" x14ac:dyDescent="0.3">
      <c r="A2970" t="s">
        <v>14409</v>
      </c>
      <c r="B2970" t="s">
        <v>7400</v>
      </c>
      <c r="C2970">
        <v>6.6</v>
      </c>
    </row>
    <row r="2971" spans="1:3" x14ac:dyDescent="0.3">
      <c r="A2971" t="s">
        <v>14416</v>
      </c>
      <c r="B2971" t="s">
        <v>19</v>
      </c>
      <c r="C2971">
        <v>7.5</v>
      </c>
    </row>
    <row r="2972" spans="1:3" x14ac:dyDescent="0.3">
      <c r="A2972" t="s">
        <v>14421</v>
      </c>
      <c r="B2972" t="s">
        <v>4085</v>
      </c>
      <c r="C2972">
        <v>6</v>
      </c>
    </row>
    <row r="2973" spans="1:3" x14ac:dyDescent="0.3">
      <c r="A2973" t="s">
        <v>14426</v>
      </c>
      <c r="B2973" t="s">
        <v>19</v>
      </c>
      <c r="C2973">
        <v>6.2</v>
      </c>
    </row>
    <row r="2974" spans="1:3" x14ac:dyDescent="0.3">
      <c r="A2974" t="s">
        <v>14430</v>
      </c>
      <c r="B2974" t="s">
        <v>908</v>
      </c>
      <c r="C2974">
        <v>7.2</v>
      </c>
    </row>
    <row r="2975" spans="1:3" x14ac:dyDescent="0.3">
      <c r="A2975" t="s">
        <v>14435</v>
      </c>
      <c r="B2975" t="s">
        <v>61</v>
      </c>
      <c r="C2975">
        <v>8.6999999999999993</v>
      </c>
    </row>
    <row r="2976" spans="1:3" x14ac:dyDescent="0.3">
      <c r="A2976" t="s">
        <v>14439</v>
      </c>
      <c r="B2976" t="s">
        <v>10</v>
      </c>
      <c r="C2976">
        <v>6</v>
      </c>
    </row>
    <row r="2977" spans="1:3" x14ac:dyDescent="0.3">
      <c r="A2977" t="s">
        <v>14444</v>
      </c>
      <c r="B2977" t="s">
        <v>5605</v>
      </c>
      <c r="C2977">
        <v>8</v>
      </c>
    </row>
    <row r="2978" spans="1:3" x14ac:dyDescent="0.3">
      <c r="A2978" t="s">
        <v>14450</v>
      </c>
      <c r="B2978" t="s">
        <v>14448</v>
      </c>
      <c r="C2978">
        <v>7.2</v>
      </c>
    </row>
    <row r="2979" spans="1:3" x14ac:dyDescent="0.3">
      <c r="A2979" t="s">
        <v>14455</v>
      </c>
      <c r="B2979" t="s">
        <v>3039</v>
      </c>
      <c r="C2979">
        <v>4.5</v>
      </c>
    </row>
    <row r="2980" spans="1:3" x14ac:dyDescent="0.3">
      <c r="A2980" t="s">
        <v>14459</v>
      </c>
      <c r="B2980" t="s">
        <v>1655</v>
      </c>
      <c r="C2980">
        <v>7.9</v>
      </c>
    </row>
    <row r="2981" spans="1:3" x14ac:dyDescent="0.3">
      <c r="A2981" t="s">
        <v>14462</v>
      </c>
      <c r="B2981" t="s">
        <v>10646</v>
      </c>
      <c r="C2981">
        <v>7.1</v>
      </c>
    </row>
    <row r="2982" spans="1:3" x14ac:dyDescent="0.3">
      <c r="A2982" t="s">
        <v>14465</v>
      </c>
      <c r="B2982" t="s">
        <v>1034</v>
      </c>
      <c r="C2982">
        <v>7.5</v>
      </c>
    </row>
    <row r="2983" spans="1:3" x14ac:dyDescent="0.3">
      <c r="A2983" t="s">
        <v>14471</v>
      </c>
      <c r="B2983" t="s">
        <v>14470</v>
      </c>
      <c r="C2983">
        <v>6.8</v>
      </c>
    </row>
    <row r="2984" spans="1:3" x14ac:dyDescent="0.3">
      <c r="A2984" t="s">
        <v>14475</v>
      </c>
      <c r="B2984" t="s">
        <v>1771</v>
      </c>
      <c r="C2984">
        <v>4.3</v>
      </c>
    </row>
    <row r="2985" spans="1:3" x14ac:dyDescent="0.3">
      <c r="A2985" t="s">
        <v>14479</v>
      </c>
      <c r="B2985" t="s">
        <v>3923</v>
      </c>
      <c r="C2985">
        <v>7.2</v>
      </c>
    </row>
    <row r="2986" spans="1:3" x14ac:dyDescent="0.3">
      <c r="A2986" t="s">
        <v>14482</v>
      </c>
      <c r="B2986" t="s">
        <v>10</v>
      </c>
      <c r="C2986">
        <v>5.8</v>
      </c>
    </row>
    <row r="2987" spans="1:3" x14ac:dyDescent="0.3">
      <c r="A2987" t="s">
        <v>14486</v>
      </c>
      <c r="B2987" t="s">
        <v>1550</v>
      </c>
      <c r="C2987">
        <v>7.1</v>
      </c>
    </row>
    <row r="2988" spans="1:3" x14ac:dyDescent="0.3">
      <c r="A2988" t="s">
        <v>14490</v>
      </c>
      <c r="B2988" t="s">
        <v>241</v>
      </c>
      <c r="C2988">
        <v>7.4</v>
      </c>
    </row>
    <row r="2989" spans="1:3" x14ac:dyDescent="0.3">
      <c r="A2989" t="s">
        <v>14493</v>
      </c>
      <c r="B2989" t="s">
        <v>1954</v>
      </c>
      <c r="C2989">
        <v>7.6</v>
      </c>
    </row>
    <row r="2990" spans="1:3" x14ac:dyDescent="0.3">
      <c r="A2990" t="s">
        <v>14497</v>
      </c>
      <c r="B2990" t="s">
        <v>241</v>
      </c>
      <c r="C2990">
        <v>6.9</v>
      </c>
    </row>
    <row r="2991" spans="1:3" x14ac:dyDescent="0.3">
      <c r="A2991" t="s">
        <v>14502</v>
      </c>
      <c r="B2991" t="s">
        <v>5108</v>
      </c>
      <c r="C2991">
        <v>6</v>
      </c>
    </row>
    <row r="2992" spans="1:3" x14ac:dyDescent="0.3">
      <c r="A2992" t="s">
        <v>14507</v>
      </c>
      <c r="B2992" t="s">
        <v>10</v>
      </c>
      <c r="C2992">
        <v>6.9</v>
      </c>
    </row>
    <row r="2993" spans="1:3" x14ac:dyDescent="0.3">
      <c r="A2993" t="s">
        <v>14511</v>
      </c>
      <c r="B2993" t="s">
        <v>19</v>
      </c>
      <c r="C2993">
        <v>7.3</v>
      </c>
    </row>
    <row r="2994" spans="1:3" x14ac:dyDescent="0.3">
      <c r="A2994" t="s">
        <v>14515</v>
      </c>
      <c r="B2994" t="s">
        <v>1034</v>
      </c>
      <c r="C2994">
        <v>4.5999999999999996</v>
      </c>
    </row>
    <row r="2995" spans="1:3" x14ac:dyDescent="0.3">
      <c r="A2995" t="s">
        <v>14520</v>
      </c>
      <c r="B2995" t="s">
        <v>2144</v>
      </c>
      <c r="C2995">
        <v>6</v>
      </c>
    </row>
    <row r="2996" spans="1:3" x14ac:dyDescent="0.3">
      <c r="A2996" t="s">
        <v>14523</v>
      </c>
      <c r="B2996" t="s">
        <v>19</v>
      </c>
      <c r="C2996">
        <v>6.4</v>
      </c>
    </row>
    <row r="2997" spans="1:3" x14ac:dyDescent="0.3">
      <c r="A2997" t="s">
        <v>14528</v>
      </c>
      <c r="B2997" t="s">
        <v>10204</v>
      </c>
      <c r="C2997">
        <v>5.5</v>
      </c>
    </row>
    <row r="2998" spans="1:3" x14ac:dyDescent="0.3">
      <c r="A2998" t="s">
        <v>14533</v>
      </c>
      <c r="B2998" t="s">
        <v>241</v>
      </c>
      <c r="C2998">
        <v>7.5</v>
      </c>
    </row>
    <row r="2999" spans="1:3" x14ac:dyDescent="0.3">
      <c r="A2999" t="s">
        <v>14538</v>
      </c>
      <c r="B2999" t="s">
        <v>14537</v>
      </c>
      <c r="C2999">
        <v>8.1</v>
      </c>
    </row>
    <row r="3000" spans="1:3" x14ac:dyDescent="0.3">
      <c r="A3000" t="s">
        <v>14543</v>
      </c>
      <c r="B3000" t="s">
        <v>3923</v>
      </c>
      <c r="C3000">
        <v>6.3</v>
      </c>
    </row>
    <row r="3001" spans="1:3" x14ac:dyDescent="0.3">
      <c r="A3001" t="s">
        <v>14546</v>
      </c>
      <c r="B3001" t="s">
        <v>10</v>
      </c>
      <c r="C3001">
        <v>5.0999999999999996</v>
      </c>
    </row>
    <row r="3002" spans="1:3" x14ac:dyDescent="0.3">
      <c r="A3002" t="s">
        <v>14551</v>
      </c>
      <c r="B3002" t="s">
        <v>2545</v>
      </c>
      <c r="C3002">
        <v>6.8</v>
      </c>
    </row>
    <row r="3003" spans="1:3" x14ac:dyDescent="0.3">
      <c r="A3003" t="s">
        <v>14556</v>
      </c>
      <c r="B3003" t="s">
        <v>10</v>
      </c>
      <c r="C3003">
        <v>5.3</v>
      </c>
    </row>
    <row r="3004" spans="1:3" x14ac:dyDescent="0.3">
      <c r="A3004" t="s">
        <v>14559</v>
      </c>
      <c r="B3004" t="s">
        <v>2144</v>
      </c>
      <c r="C3004">
        <v>7.3</v>
      </c>
    </row>
    <row r="3005" spans="1:3" x14ac:dyDescent="0.3">
      <c r="A3005" t="s">
        <v>14563</v>
      </c>
      <c r="B3005" t="s">
        <v>5940</v>
      </c>
      <c r="C3005">
        <v>7.3</v>
      </c>
    </row>
    <row r="3006" spans="1:3" x14ac:dyDescent="0.3">
      <c r="A3006" t="s">
        <v>14566</v>
      </c>
      <c r="B3006" t="s">
        <v>1566</v>
      </c>
      <c r="C3006">
        <v>7.1</v>
      </c>
    </row>
    <row r="3007" spans="1:3" x14ac:dyDescent="0.3">
      <c r="A3007" t="s">
        <v>14570</v>
      </c>
      <c r="B3007" t="s">
        <v>908</v>
      </c>
      <c r="C3007">
        <v>7.6</v>
      </c>
    </row>
    <row r="3008" spans="1:3" x14ac:dyDescent="0.3">
      <c r="A3008" t="s">
        <v>14574</v>
      </c>
      <c r="B3008" t="s">
        <v>1700</v>
      </c>
      <c r="C3008">
        <v>5.3</v>
      </c>
    </row>
    <row r="3009" spans="1:3" x14ac:dyDescent="0.3">
      <c r="A3009" t="s">
        <v>14578</v>
      </c>
      <c r="B3009" t="s">
        <v>241</v>
      </c>
      <c r="C3009">
        <v>7.8</v>
      </c>
    </row>
    <row r="3010" spans="1:3" x14ac:dyDescent="0.3">
      <c r="A3010" t="s">
        <v>14584</v>
      </c>
      <c r="B3010" t="s">
        <v>5940</v>
      </c>
      <c r="C3010">
        <v>7.7</v>
      </c>
    </row>
    <row r="3011" spans="1:3" x14ac:dyDescent="0.3">
      <c r="A3011" t="s">
        <v>14588</v>
      </c>
      <c r="B3011" t="s">
        <v>1954</v>
      </c>
      <c r="C3011">
        <v>7.7</v>
      </c>
    </row>
    <row r="3012" spans="1:3" x14ac:dyDescent="0.3">
      <c r="A3012" t="s">
        <v>14591</v>
      </c>
      <c r="B3012" t="s">
        <v>6542</v>
      </c>
      <c r="C3012">
        <v>5.4</v>
      </c>
    </row>
    <row r="3013" spans="1:3" x14ac:dyDescent="0.3">
      <c r="A3013" t="s">
        <v>14595</v>
      </c>
      <c r="B3013" t="s">
        <v>1437</v>
      </c>
      <c r="C3013">
        <v>6.2</v>
      </c>
    </row>
    <row r="3014" spans="1:3" x14ac:dyDescent="0.3">
      <c r="A3014" t="s">
        <v>14598</v>
      </c>
      <c r="B3014" t="s">
        <v>6197</v>
      </c>
      <c r="C3014">
        <v>7.4</v>
      </c>
    </row>
    <row r="3015" spans="1:3" x14ac:dyDescent="0.3">
      <c r="A3015" t="s">
        <v>14602</v>
      </c>
      <c r="B3015" t="s">
        <v>8908</v>
      </c>
      <c r="C3015">
        <v>6.2</v>
      </c>
    </row>
    <row r="3016" spans="1:3" x14ac:dyDescent="0.3">
      <c r="A3016" t="s">
        <v>14607</v>
      </c>
      <c r="B3016" t="s">
        <v>2327</v>
      </c>
      <c r="C3016">
        <v>5.0999999999999996</v>
      </c>
    </row>
    <row r="3017" spans="1:3" x14ac:dyDescent="0.3">
      <c r="A3017" t="s">
        <v>14612</v>
      </c>
      <c r="B3017" t="s">
        <v>6516</v>
      </c>
      <c r="C3017">
        <v>6.9</v>
      </c>
    </row>
    <row r="3018" spans="1:3" x14ac:dyDescent="0.3">
      <c r="A3018" t="s">
        <v>14617</v>
      </c>
      <c r="B3018" t="s">
        <v>11226</v>
      </c>
      <c r="C3018">
        <v>6.3</v>
      </c>
    </row>
    <row r="3019" spans="1:3" x14ac:dyDescent="0.3">
      <c r="A3019" t="s">
        <v>14623</v>
      </c>
      <c r="B3019" t="s">
        <v>4305</v>
      </c>
      <c r="C3019">
        <v>6.8</v>
      </c>
    </row>
    <row r="3020" spans="1:3" x14ac:dyDescent="0.3">
      <c r="A3020" t="s">
        <v>14627</v>
      </c>
      <c r="B3020" t="s">
        <v>2144</v>
      </c>
      <c r="C3020">
        <v>5.7</v>
      </c>
    </row>
    <row r="3021" spans="1:3" x14ac:dyDescent="0.3">
      <c r="A3021" t="s">
        <v>14632</v>
      </c>
      <c r="B3021" t="s">
        <v>5108</v>
      </c>
      <c r="C3021">
        <v>5.8</v>
      </c>
    </row>
    <row r="3022" spans="1:3" x14ac:dyDescent="0.3">
      <c r="A3022" t="s">
        <v>14638</v>
      </c>
      <c r="B3022" t="s">
        <v>2144</v>
      </c>
      <c r="C3022">
        <v>6.2</v>
      </c>
    </row>
    <row r="3023" spans="1:3" x14ac:dyDescent="0.3">
      <c r="A3023" t="s">
        <v>14644</v>
      </c>
      <c r="B3023" t="s">
        <v>1437</v>
      </c>
      <c r="C3023">
        <v>4.3</v>
      </c>
    </row>
    <row r="3024" spans="1:3" x14ac:dyDescent="0.3">
      <c r="A3024" t="s">
        <v>14651</v>
      </c>
      <c r="B3024" t="s">
        <v>2161</v>
      </c>
      <c r="C3024">
        <v>6.4</v>
      </c>
    </row>
    <row r="3025" spans="1:3" x14ac:dyDescent="0.3">
      <c r="A3025" t="s">
        <v>14658</v>
      </c>
      <c r="B3025" t="s">
        <v>19</v>
      </c>
      <c r="C3025">
        <v>6</v>
      </c>
    </row>
    <row r="3026" spans="1:3" x14ac:dyDescent="0.3">
      <c r="A3026" t="s">
        <v>14662</v>
      </c>
      <c r="B3026" t="s">
        <v>1700</v>
      </c>
      <c r="C3026">
        <v>6.9</v>
      </c>
    </row>
    <row r="3027" spans="1:3" x14ac:dyDescent="0.3">
      <c r="A3027" t="s">
        <v>14666</v>
      </c>
      <c r="B3027" t="s">
        <v>4341</v>
      </c>
      <c r="C3027">
        <v>5.5</v>
      </c>
    </row>
    <row r="3028" spans="1:3" x14ac:dyDescent="0.3">
      <c r="A3028" t="s">
        <v>14671</v>
      </c>
      <c r="B3028" t="s">
        <v>23</v>
      </c>
      <c r="C3028">
        <v>5.4</v>
      </c>
    </row>
    <row r="3029" spans="1:3" x14ac:dyDescent="0.3">
      <c r="A3029" t="s">
        <v>14677</v>
      </c>
      <c r="B3029" t="s">
        <v>1402</v>
      </c>
      <c r="C3029">
        <v>8.3000000000000007</v>
      </c>
    </row>
    <row r="3030" spans="1:3" x14ac:dyDescent="0.3">
      <c r="A3030" t="s">
        <v>14683</v>
      </c>
      <c r="B3030" t="s">
        <v>14682</v>
      </c>
      <c r="C3030">
        <v>7.9</v>
      </c>
    </row>
    <row r="3031" spans="1:3" x14ac:dyDescent="0.3">
      <c r="A3031" t="s">
        <v>14687</v>
      </c>
      <c r="B3031" t="s">
        <v>1437</v>
      </c>
      <c r="C3031">
        <v>6.5</v>
      </c>
    </row>
    <row r="3032" spans="1:3" x14ac:dyDescent="0.3">
      <c r="A3032" t="s">
        <v>14691</v>
      </c>
      <c r="B3032" t="s">
        <v>7038</v>
      </c>
      <c r="C3032">
        <v>6.3</v>
      </c>
    </row>
    <row r="3033" spans="1:3" x14ac:dyDescent="0.3">
      <c r="A3033" t="s">
        <v>14697</v>
      </c>
      <c r="B3033" t="s">
        <v>2545</v>
      </c>
      <c r="C3033">
        <v>6.4</v>
      </c>
    </row>
    <row r="3034" spans="1:3" x14ac:dyDescent="0.3">
      <c r="A3034" t="s">
        <v>24115</v>
      </c>
      <c r="B3034" t="s">
        <v>10</v>
      </c>
      <c r="C3034">
        <v>7.9</v>
      </c>
    </row>
    <row r="3035" spans="1:3" x14ac:dyDescent="0.3">
      <c r="A3035" t="s">
        <v>14708</v>
      </c>
      <c r="B3035" t="s">
        <v>10</v>
      </c>
      <c r="C3035">
        <v>5.3</v>
      </c>
    </row>
    <row r="3036" spans="1:3" x14ac:dyDescent="0.3">
      <c r="A3036" t="s">
        <v>14714</v>
      </c>
      <c r="B3036" t="s">
        <v>14713</v>
      </c>
      <c r="C3036">
        <v>5.8</v>
      </c>
    </row>
    <row r="3037" spans="1:3" x14ac:dyDescent="0.3">
      <c r="A3037" t="s">
        <v>14719</v>
      </c>
      <c r="B3037" t="s">
        <v>1980</v>
      </c>
      <c r="C3037">
        <v>6.6</v>
      </c>
    </row>
    <row r="3038" spans="1:3" x14ac:dyDescent="0.3">
      <c r="A3038" t="s">
        <v>14725</v>
      </c>
      <c r="B3038" t="s">
        <v>5510</v>
      </c>
      <c r="C3038">
        <v>7.4</v>
      </c>
    </row>
    <row r="3039" spans="1:3" x14ac:dyDescent="0.3">
      <c r="A3039" t="s">
        <v>14729</v>
      </c>
      <c r="B3039" t="s">
        <v>19</v>
      </c>
      <c r="C3039">
        <v>8.3000000000000007</v>
      </c>
    </row>
    <row r="3040" spans="1:3" x14ac:dyDescent="0.3">
      <c r="A3040" t="s">
        <v>14733</v>
      </c>
      <c r="B3040" t="s">
        <v>4085</v>
      </c>
      <c r="C3040">
        <v>5.3</v>
      </c>
    </row>
    <row r="3041" spans="1:3" x14ac:dyDescent="0.3">
      <c r="A3041" t="s">
        <v>14738</v>
      </c>
      <c r="B3041" t="s">
        <v>5108</v>
      </c>
      <c r="C3041">
        <v>6.2</v>
      </c>
    </row>
    <row r="3042" spans="1:3" x14ac:dyDescent="0.3">
      <c r="A3042" t="s">
        <v>14742</v>
      </c>
      <c r="B3042" t="s">
        <v>7951</v>
      </c>
      <c r="C3042">
        <v>6.9</v>
      </c>
    </row>
    <row r="3043" spans="1:3" x14ac:dyDescent="0.3">
      <c r="A3043" t="s">
        <v>14745</v>
      </c>
      <c r="B3043" t="s">
        <v>3923</v>
      </c>
      <c r="C3043">
        <v>5.9</v>
      </c>
    </row>
    <row r="3044" spans="1:3" x14ac:dyDescent="0.3">
      <c r="A3044" t="s">
        <v>14750</v>
      </c>
      <c r="B3044" t="s">
        <v>2227</v>
      </c>
      <c r="C3044">
        <v>6.1</v>
      </c>
    </row>
    <row r="3045" spans="1:3" x14ac:dyDescent="0.3">
      <c r="A3045" t="s">
        <v>14753</v>
      </c>
      <c r="B3045" t="s">
        <v>1700</v>
      </c>
      <c r="C3045">
        <v>5.8</v>
      </c>
    </row>
    <row r="3046" spans="1:3" x14ac:dyDescent="0.3">
      <c r="A3046" t="s">
        <v>14756</v>
      </c>
      <c r="B3046" t="s">
        <v>5108</v>
      </c>
      <c r="C3046">
        <v>5.9</v>
      </c>
    </row>
    <row r="3047" spans="1:3" x14ac:dyDescent="0.3">
      <c r="A3047" t="s">
        <v>14759</v>
      </c>
      <c r="B3047" t="s">
        <v>6131</v>
      </c>
      <c r="C3047">
        <v>5.5</v>
      </c>
    </row>
    <row r="3048" spans="1:3" x14ac:dyDescent="0.3">
      <c r="A3048" t="s">
        <v>14762</v>
      </c>
      <c r="B3048" t="s">
        <v>1437</v>
      </c>
      <c r="C3048">
        <v>5</v>
      </c>
    </row>
    <row r="3049" spans="1:3" x14ac:dyDescent="0.3">
      <c r="A3049" t="s">
        <v>14765</v>
      </c>
      <c r="B3049" t="s">
        <v>3805</v>
      </c>
      <c r="C3049">
        <v>7</v>
      </c>
    </row>
    <row r="3050" spans="1:3" x14ac:dyDescent="0.3">
      <c r="A3050" t="s">
        <v>14770</v>
      </c>
      <c r="B3050" t="s">
        <v>1042</v>
      </c>
      <c r="C3050">
        <v>7.8</v>
      </c>
    </row>
    <row r="3051" spans="1:3" x14ac:dyDescent="0.3">
      <c r="A3051" t="s">
        <v>14774</v>
      </c>
      <c r="B3051" t="s">
        <v>7438</v>
      </c>
      <c r="C3051">
        <v>6.4</v>
      </c>
    </row>
    <row r="3052" spans="1:3" x14ac:dyDescent="0.3">
      <c r="A3052" t="s">
        <v>14777</v>
      </c>
      <c r="B3052" t="s">
        <v>3046</v>
      </c>
      <c r="C3052">
        <v>5.9</v>
      </c>
    </row>
    <row r="3053" spans="1:3" x14ac:dyDescent="0.3">
      <c r="A3053" t="s">
        <v>14781</v>
      </c>
      <c r="B3053" t="s">
        <v>3923</v>
      </c>
      <c r="C3053">
        <v>7</v>
      </c>
    </row>
    <row r="3054" spans="1:3" x14ac:dyDescent="0.3">
      <c r="A3054" t="s">
        <v>14786</v>
      </c>
      <c r="B3054" t="s">
        <v>5108</v>
      </c>
      <c r="C3054">
        <v>6.1</v>
      </c>
    </row>
    <row r="3055" spans="1:3" x14ac:dyDescent="0.3">
      <c r="A3055" t="s">
        <v>14790</v>
      </c>
      <c r="B3055" t="s">
        <v>14789</v>
      </c>
      <c r="C3055">
        <v>6.9</v>
      </c>
    </row>
    <row r="3056" spans="1:3" x14ac:dyDescent="0.3">
      <c r="A3056" t="s">
        <v>14797</v>
      </c>
      <c r="B3056" t="s">
        <v>14796</v>
      </c>
      <c r="C3056">
        <v>7.5</v>
      </c>
    </row>
    <row r="3057" spans="1:3" x14ac:dyDescent="0.3">
      <c r="A3057" t="s">
        <v>14801</v>
      </c>
      <c r="B3057" t="s">
        <v>2545</v>
      </c>
      <c r="C3057">
        <v>7.3</v>
      </c>
    </row>
    <row r="3058" spans="1:3" x14ac:dyDescent="0.3">
      <c r="A3058" t="s">
        <v>14806</v>
      </c>
      <c r="B3058" t="s">
        <v>8286</v>
      </c>
      <c r="C3058">
        <v>6.5</v>
      </c>
    </row>
    <row r="3059" spans="1:3" x14ac:dyDescent="0.3">
      <c r="A3059" t="s">
        <v>14811</v>
      </c>
      <c r="B3059" t="s">
        <v>254</v>
      </c>
      <c r="C3059">
        <v>6.2</v>
      </c>
    </row>
    <row r="3060" spans="1:3" x14ac:dyDescent="0.3">
      <c r="A3060" t="s">
        <v>14816</v>
      </c>
      <c r="B3060" t="s">
        <v>80</v>
      </c>
      <c r="C3060">
        <v>6.7</v>
      </c>
    </row>
    <row r="3061" spans="1:3" x14ac:dyDescent="0.3">
      <c r="A3061" t="s">
        <v>14819</v>
      </c>
      <c r="B3061" t="s">
        <v>3046</v>
      </c>
      <c r="C3061">
        <v>6</v>
      </c>
    </row>
    <row r="3062" spans="1:3" x14ac:dyDescent="0.3">
      <c r="A3062" t="s">
        <v>14823</v>
      </c>
      <c r="B3062" t="s">
        <v>3046</v>
      </c>
      <c r="C3062">
        <v>6.3</v>
      </c>
    </row>
    <row r="3063" spans="1:3" x14ac:dyDescent="0.3">
      <c r="A3063" t="s">
        <v>14827</v>
      </c>
      <c r="B3063" t="s">
        <v>2545</v>
      </c>
      <c r="C3063">
        <v>5.8</v>
      </c>
    </row>
    <row r="3064" spans="1:3" x14ac:dyDescent="0.3">
      <c r="A3064" t="s">
        <v>14831</v>
      </c>
      <c r="B3064" t="s">
        <v>9737</v>
      </c>
      <c r="C3064">
        <v>6.1</v>
      </c>
    </row>
    <row r="3065" spans="1:3" x14ac:dyDescent="0.3">
      <c r="A3065" t="s">
        <v>14837</v>
      </c>
      <c r="B3065" t="s">
        <v>14836</v>
      </c>
      <c r="C3065">
        <v>6.9</v>
      </c>
    </row>
    <row r="3066" spans="1:3" x14ac:dyDescent="0.3">
      <c r="A3066" t="s">
        <v>14842</v>
      </c>
      <c r="B3066" t="s">
        <v>10204</v>
      </c>
      <c r="C3066">
        <v>5.4</v>
      </c>
    </row>
    <row r="3067" spans="1:3" x14ac:dyDescent="0.3">
      <c r="A3067" t="s">
        <v>14846</v>
      </c>
      <c r="B3067" t="s">
        <v>5788</v>
      </c>
      <c r="C3067">
        <v>6.7</v>
      </c>
    </row>
    <row r="3068" spans="1:3" x14ac:dyDescent="0.3">
      <c r="A3068" t="s">
        <v>14849</v>
      </c>
      <c r="B3068" t="s">
        <v>11033</v>
      </c>
      <c r="C3068">
        <v>7.4</v>
      </c>
    </row>
    <row r="3069" spans="1:3" x14ac:dyDescent="0.3">
      <c r="A3069" t="s">
        <v>14853</v>
      </c>
      <c r="B3069" t="s">
        <v>2545</v>
      </c>
      <c r="C3069">
        <v>5.6</v>
      </c>
    </row>
    <row r="3070" spans="1:3" x14ac:dyDescent="0.3">
      <c r="A3070" t="s">
        <v>14858</v>
      </c>
      <c r="B3070" t="s">
        <v>14857</v>
      </c>
      <c r="C3070">
        <v>6.5</v>
      </c>
    </row>
    <row r="3071" spans="1:3" x14ac:dyDescent="0.3">
      <c r="A3071" t="s">
        <v>14861</v>
      </c>
      <c r="B3071" t="s">
        <v>89</v>
      </c>
      <c r="C3071">
        <v>6.5</v>
      </c>
    </row>
    <row r="3072" spans="1:3" x14ac:dyDescent="0.3">
      <c r="A3072" t="s">
        <v>14864</v>
      </c>
      <c r="B3072" t="s">
        <v>1771</v>
      </c>
      <c r="C3072">
        <v>5.8</v>
      </c>
    </row>
    <row r="3073" spans="1:3" x14ac:dyDescent="0.3">
      <c r="A3073" t="s">
        <v>14868</v>
      </c>
      <c r="B3073" t="s">
        <v>4085</v>
      </c>
      <c r="C3073">
        <v>5</v>
      </c>
    </row>
    <row r="3074" spans="1:3" x14ac:dyDescent="0.3">
      <c r="A3074" t="s">
        <v>14872</v>
      </c>
      <c r="B3074" t="s">
        <v>1700</v>
      </c>
      <c r="C3074">
        <v>5.5</v>
      </c>
    </row>
    <row r="3075" spans="1:3" x14ac:dyDescent="0.3">
      <c r="A3075" t="s">
        <v>14875</v>
      </c>
      <c r="B3075" t="s">
        <v>1700</v>
      </c>
      <c r="C3075">
        <v>6.5</v>
      </c>
    </row>
    <row r="3076" spans="1:3" x14ac:dyDescent="0.3">
      <c r="A3076" t="s">
        <v>14878</v>
      </c>
      <c r="B3076" t="s">
        <v>1954</v>
      </c>
      <c r="C3076">
        <v>7.2</v>
      </c>
    </row>
    <row r="3077" spans="1:3" x14ac:dyDescent="0.3">
      <c r="A3077" t="s">
        <v>14883</v>
      </c>
      <c r="B3077" t="s">
        <v>227</v>
      </c>
      <c r="C3077">
        <v>7.3</v>
      </c>
    </row>
    <row r="3078" spans="1:3" x14ac:dyDescent="0.3">
      <c r="A3078" t="s">
        <v>14890</v>
      </c>
      <c r="B3078" t="s">
        <v>3046</v>
      </c>
      <c r="C3078">
        <v>5.2</v>
      </c>
    </row>
    <row r="3079" spans="1:3" x14ac:dyDescent="0.3">
      <c r="A3079" t="s">
        <v>14895</v>
      </c>
      <c r="B3079" t="s">
        <v>6197</v>
      </c>
      <c r="C3079">
        <v>5.7</v>
      </c>
    </row>
    <row r="3080" spans="1:3" x14ac:dyDescent="0.3">
      <c r="A3080" t="s">
        <v>14898</v>
      </c>
      <c r="B3080" t="s">
        <v>3046</v>
      </c>
      <c r="C3080">
        <v>4.7</v>
      </c>
    </row>
    <row r="3081" spans="1:3" x14ac:dyDescent="0.3">
      <c r="A3081" t="s">
        <v>14903</v>
      </c>
      <c r="B3081" t="s">
        <v>5037</v>
      </c>
      <c r="C3081">
        <v>5.9</v>
      </c>
    </row>
    <row r="3082" spans="1:3" x14ac:dyDescent="0.3">
      <c r="A3082" t="s">
        <v>14906</v>
      </c>
      <c r="B3082" t="s">
        <v>5510</v>
      </c>
      <c r="C3082">
        <v>6.8</v>
      </c>
    </row>
    <row r="3083" spans="1:3" x14ac:dyDescent="0.3">
      <c r="A3083" t="s">
        <v>14910</v>
      </c>
      <c r="B3083" t="s">
        <v>4085</v>
      </c>
      <c r="C3083">
        <v>5.9</v>
      </c>
    </row>
    <row r="3084" spans="1:3" x14ac:dyDescent="0.3">
      <c r="A3084" t="s">
        <v>14915</v>
      </c>
      <c r="B3084" t="s">
        <v>89</v>
      </c>
      <c r="C3084">
        <v>5.3</v>
      </c>
    </row>
    <row r="3085" spans="1:3" x14ac:dyDescent="0.3">
      <c r="A3085" t="s">
        <v>14919</v>
      </c>
      <c r="B3085" t="s">
        <v>5788</v>
      </c>
      <c r="C3085">
        <v>6</v>
      </c>
    </row>
    <row r="3086" spans="1:3" x14ac:dyDescent="0.3">
      <c r="A3086" t="s">
        <v>14922</v>
      </c>
      <c r="B3086" t="s">
        <v>2545</v>
      </c>
      <c r="C3086">
        <v>7.7</v>
      </c>
    </row>
    <row r="3087" spans="1:3" x14ac:dyDescent="0.3">
      <c r="A3087" t="s">
        <v>14925</v>
      </c>
      <c r="B3087" t="s">
        <v>2829</v>
      </c>
      <c r="C3087">
        <v>4.4000000000000004</v>
      </c>
    </row>
    <row r="3088" spans="1:3" x14ac:dyDescent="0.3">
      <c r="A3088" t="s">
        <v>14929</v>
      </c>
      <c r="B3088" t="s">
        <v>2545</v>
      </c>
      <c r="C3088">
        <v>6.6</v>
      </c>
    </row>
    <row r="3089" spans="1:3" x14ac:dyDescent="0.3">
      <c r="A3089" t="s">
        <v>14934</v>
      </c>
      <c r="B3089" t="s">
        <v>7139</v>
      </c>
      <c r="C3089">
        <v>6.7</v>
      </c>
    </row>
    <row r="3090" spans="1:3" x14ac:dyDescent="0.3">
      <c r="A3090" t="s">
        <v>14937</v>
      </c>
      <c r="B3090" t="s">
        <v>2734</v>
      </c>
      <c r="C3090">
        <v>5.5</v>
      </c>
    </row>
    <row r="3091" spans="1:3" x14ac:dyDescent="0.3">
      <c r="A3091" t="s">
        <v>14940</v>
      </c>
      <c r="B3091" t="s">
        <v>7829</v>
      </c>
      <c r="C3091">
        <v>6.5</v>
      </c>
    </row>
    <row r="3092" spans="1:3" x14ac:dyDescent="0.3">
      <c r="A3092" t="s">
        <v>14945</v>
      </c>
      <c r="B3092" t="s">
        <v>2155</v>
      </c>
      <c r="C3092">
        <v>6.2</v>
      </c>
    </row>
    <row r="3093" spans="1:3" x14ac:dyDescent="0.3">
      <c r="A3093" t="s">
        <v>14950</v>
      </c>
      <c r="B3093" t="s">
        <v>12605</v>
      </c>
      <c r="C3093">
        <v>7.1</v>
      </c>
    </row>
    <row r="3094" spans="1:3" x14ac:dyDescent="0.3">
      <c r="A3094" t="s">
        <v>14956</v>
      </c>
      <c r="B3094" t="s">
        <v>5544</v>
      </c>
      <c r="C3094">
        <v>6.1</v>
      </c>
    </row>
    <row r="3095" spans="1:3" x14ac:dyDescent="0.3">
      <c r="A3095" t="s">
        <v>14959</v>
      </c>
      <c r="B3095" t="s">
        <v>24</v>
      </c>
      <c r="C3095">
        <v>7.1</v>
      </c>
    </row>
    <row r="3096" spans="1:3" x14ac:dyDescent="0.3">
      <c r="A3096" t="s">
        <v>14963</v>
      </c>
      <c r="B3096" t="s">
        <v>1145</v>
      </c>
      <c r="C3096">
        <v>6</v>
      </c>
    </row>
    <row r="3097" spans="1:3" x14ac:dyDescent="0.3">
      <c r="A3097" t="s">
        <v>14966</v>
      </c>
      <c r="B3097" t="s">
        <v>19</v>
      </c>
      <c r="C3097">
        <v>7.4</v>
      </c>
    </row>
    <row r="3098" spans="1:3" x14ac:dyDescent="0.3">
      <c r="A3098" t="s">
        <v>14970</v>
      </c>
      <c r="B3098" t="s">
        <v>1034</v>
      </c>
      <c r="C3098">
        <v>5.9</v>
      </c>
    </row>
    <row r="3099" spans="1:3" x14ac:dyDescent="0.3">
      <c r="A3099" t="s">
        <v>14977</v>
      </c>
      <c r="B3099" t="s">
        <v>4078</v>
      </c>
      <c r="C3099">
        <v>4.0999999999999996</v>
      </c>
    </row>
    <row r="3100" spans="1:3" x14ac:dyDescent="0.3">
      <c r="A3100" t="s">
        <v>14982</v>
      </c>
      <c r="B3100" t="s">
        <v>10</v>
      </c>
      <c r="C3100">
        <v>5.8</v>
      </c>
    </row>
    <row r="3101" spans="1:3" x14ac:dyDescent="0.3">
      <c r="A3101" t="s">
        <v>14986</v>
      </c>
      <c r="B3101" t="s">
        <v>498</v>
      </c>
      <c r="C3101">
        <v>5.9</v>
      </c>
    </row>
    <row r="3102" spans="1:3" x14ac:dyDescent="0.3">
      <c r="A3102" t="s">
        <v>14989</v>
      </c>
      <c r="B3102" t="s">
        <v>1566</v>
      </c>
      <c r="C3102">
        <v>7</v>
      </c>
    </row>
    <row r="3103" spans="1:3" x14ac:dyDescent="0.3">
      <c r="A3103" t="s">
        <v>14992</v>
      </c>
      <c r="B3103" t="s">
        <v>5319</v>
      </c>
      <c r="C3103">
        <v>6.8</v>
      </c>
    </row>
    <row r="3104" spans="1:3" x14ac:dyDescent="0.3">
      <c r="A3104" t="s">
        <v>14996</v>
      </c>
      <c r="B3104" t="s">
        <v>241</v>
      </c>
      <c r="C3104">
        <v>7.4</v>
      </c>
    </row>
    <row r="3105" spans="1:3" x14ac:dyDescent="0.3">
      <c r="A3105" t="s">
        <v>15000</v>
      </c>
      <c r="B3105" t="s">
        <v>878</v>
      </c>
      <c r="C3105">
        <v>7.1</v>
      </c>
    </row>
    <row r="3106" spans="1:3" x14ac:dyDescent="0.3">
      <c r="A3106" t="s">
        <v>15006</v>
      </c>
      <c r="B3106" t="s">
        <v>7038</v>
      </c>
      <c r="C3106">
        <v>7</v>
      </c>
    </row>
    <row r="3107" spans="1:3" x14ac:dyDescent="0.3">
      <c r="A3107" t="s">
        <v>15010</v>
      </c>
      <c r="B3107" t="s">
        <v>1700</v>
      </c>
      <c r="C3107">
        <v>5.8</v>
      </c>
    </row>
    <row r="3108" spans="1:3" x14ac:dyDescent="0.3">
      <c r="A3108" t="s">
        <v>15013</v>
      </c>
      <c r="B3108" t="s">
        <v>10</v>
      </c>
      <c r="C3108">
        <v>7.8</v>
      </c>
    </row>
    <row r="3109" spans="1:3" x14ac:dyDescent="0.3">
      <c r="A3109" t="s">
        <v>15018</v>
      </c>
      <c r="B3109" t="s">
        <v>15017</v>
      </c>
      <c r="C3109">
        <v>6.5</v>
      </c>
    </row>
    <row r="3110" spans="1:3" x14ac:dyDescent="0.3">
      <c r="A3110" t="s">
        <v>15022</v>
      </c>
      <c r="B3110" t="s">
        <v>15021</v>
      </c>
      <c r="C3110">
        <v>7</v>
      </c>
    </row>
    <row r="3111" spans="1:3" x14ac:dyDescent="0.3">
      <c r="A3111" t="s">
        <v>15025</v>
      </c>
      <c r="B3111" t="s">
        <v>5967</v>
      </c>
      <c r="C3111">
        <v>6.3</v>
      </c>
    </row>
    <row r="3112" spans="1:3" x14ac:dyDescent="0.3">
      <c r="A3112" t="s">
        <v>15028</v>
      </c>
      <c r="B3112" t="s">
        <v>1700</v>
      </c>
      <c r="C3112">
        <v>5.3</v>
      </c>
    </row>
    <row r="3113" spans="1:3" x14ac:dyDescent="0.3">
      <c r="A3113" t="s">
        <v>15031</v>
      </c>
      <c r="B3113" t="s">
        <v>878</v>
      </c>
      <c r="C3113">
        <v>6.8</v>
      </c>
    </row>
    <row r="3114" spans="1:3" x14ac:dyDescent="0.3">
      <c r="A3114" t="s">
        <v>15035</v>
      </c>
      <c r="B3114" t="s">
        <v>1445</v>
      </c>
      <c r="C3114">
        <v>5.5</v>
      </c>
    </row>
    <row r="3115" spans="1:3" x14ac:dyDescent="0.3">
      <c r="A3115" t="s">
        <v>15038</v>
      </c>
      <c r="B3115" t="s">
        <v>2144</v>
      </c>
      <c r="C3115">
        <v>7.4</v>
      </c>
    </row>
    <row r="3116" spans="1:3" x14ac:dyDescent="0.3">
      <c r="A3116" t="s">
        <v>15041</v>
      </c>
      <c r="B3116" t="s">
        <v>10</v>
      </c>
      <c r="C3116">
        <v>4.3</v>
      </c>
    </row>
    <row r="3117" spans="1:3" x14ac:dyDescent="0.3">
      <c r="A3117" t="s">
        <v>15045</v>
      </c>
      <c r="B3117" t="s">
        <v>3643</v>
      </c>
      <c r="C3117">
        <v>5.2</v>
      </c>
    </row>
    <row r="3118" spans="1:3" x14ac:dyDescent="0.3">
      <c r="A3118" t="s">
        <v>15050</v>
      </c>
      <c r="B3118" t="s">
        <v>15049</v>
      </c>
      <c r="C3118">
        <v>6.7</v>
      </c>
    </row>
    <row r="3119" spans="1:3" x14ac:dyDescent="0.3">
      <c r="A3119" t="s">
        <v>15054</v>
      </c>
      <c r="B3119" t="s">
        <v>10</v>
      </c>
      <c r="C3119">
        <v>6.3</v>
      </c>
    </row>
    <row r="3120" spans="1:3" x14ac:dyDescent="0.3">
      <c r="A3120" t="s">
        <v>24116</v>
      </c>
      <c r="B3120" t="s">
        <v>11265</v>
      </c>
      <c r="C3120">
        <v>7.9</v>
      </c>
    </row>
    <row r="3121" spans="1:3" x14ac:dyDescent="0.3">
      <c r="A3121" t="s">
        <v>15061</v>
      </c>
      <c r="B3121" t="s">
        <v>1954</v>
      </c>
      <c r="C3121">
        <v>8.6</v>
      </c>
    </row>
    <row r="3122" spans="1:3" x14ac:dyDescent="0.3">
      <c r="A3122" t="s">
        <v>15066</v>
      </c>
      <c r="B3122" t="s">
        <v>4909</v>
      </c>
      <c r="C3122">
        <v>6.1</v>
      </c>
    </row>
    <row r="3123" spans="1:3" x14ac:dyDescent="0.3">
      <c r="A3123" t="s">
        <v>15071</v>
      </c>
      <c r="B3123" t="s">
        <v>8002</v>
      </c>
      <c r="C3123">
        <v>5.8</v>
      </c>
    </row>
    <row r="3124" spans="1:3" x14ac:dyDescent="0.3">
      <c r="A3124" t="s">
        <v>15078</v>
      </c>
      <c r="B3124" t="s">
        <v>15076</v>
      </c>
      <c r="C3124">
        <v>7.7</v>
      </c>
    </row>
    <row r="3125" spans="1:3" x14ac:dyDescent="0.3">
      <c r="A3125" t="s">
        <v>15082</v>
      </c>
      <c r="B3125" t="s">
        <v>1566</v>
      </c>
      <c r="C3125">
        <v>8</v>
      </c>
    </row>
    <row r="3126" spans="1:3" x14ac:dyDescent="0.3">
      <c r="A3126" t="s">
        <v>15087</v>
      </c>
      <c r="B3126" t="s">
        <v>15086</v>
      </c>
      <c r="C3126">
        <v>5.6</v>
      </c>
    </row>
    <row r="3127" spans="1:3" x14ac:dyDescent="0.3">
      <c r="A3127" t="s">
        <v>15091</v>
      </c>
      <c r="B3127" t="s">
        <v>2545</v>
      </c>
      <c r="C3127">
        <v>6.7</v>
      </c>
    </row>
    <row r="3128" spans="1:3" x14ac:dyDescent="0.3">
      <c r="A3128" t="s">
        <v>15096</v>
      </c>
      <c r="B3128" t="s">
        <v>3908</v>
      </c>
      <c r="C3128">
        <v>6.6</v>
      </c>
    </row>
    <row r="3129" spans="1:3" x14ac:dyDescent="0.3">
      <c r="A3129" t="s">
        <v>15101</v>
      </c>
      <c r="B3129" t="s">
        <v>5483</v>
      </c>
      <c r="C3129">
        <v>4.2</v>
      </c>
    </row>
    <row r="3130" spans="1:3" x14ac:dyDescent="0.3">
      <c r="A3130" t="s">
        <v>15104</v>
      </c>
      <c r="B3130" t="s">
        <v>19</v>
      </c>
      <c r="C3130">
        <v>6.6</v>
      </c>
    </row>
    <row r="3131" spans="1:3" x14ac:dyDescent="0.3">
      <c r="A3131" t="s">
        <v>15109</v>
      </c>
      <c r="B3131" t="s">
        <v>2734</v>
      </c>
      <c r="C3131">
        <v>4.0999999999999996</v>
      </c>
    </row>
    <row r="3132" spans="1:3" x14ac:dyDescent="0.3">
      <c r="A3132" t="s">
        <v>15114</v>
      </c>
      <c r="B3132" t="s">
        <v>15113</v>
      </c>
      <c r="C3132">
        <v>7.3</v>
      </c>
    </row>
    <row r="3133" spans="1:3" x14ac:dyDescent="0.3">
      <c r="A3133" t="s">
        <v>15119</v>
      </c>
      <c r="B3133" t="s">
        <v>5510</v>
      </c>
      <c r="C3133">
        <v>7.1</v>
      </c>
    </row>
    <row r="3134" spans="1:3" x14ac:dyDescent="0.3">
      <c r="A3134" t="s">
        <v>15124</v>
      </c>
      <c r="B3134" t="s">
        <v>2545</v>
      </c>
      <c r="C3134">
        <v>6.5</v>
      </c>
    </row>
    <row r="3135" spans="1:3" x14ac:dyDescent="0.3">
      <c r="A3135" t="s">
        <v>15130</v>
      </c>
      <c r="B3135" t="s">
        <v>241</v>
      </c>
      <c r="C3135">
        <v>7</v>
      </c>
    </row>
    <row r="3136" spans="1:3" x14ac:dyDescent="0.3">
      <c r="A3136" t="s">
        <v>15135</v>
      </c>
      <c r="B3136" t="s">
        <v>5567</v>
      </c>
      <c r="C3136">
        <v>5.5</v>
      </c>
    </row>
    <row r="3137" spans="1:3" x14ac:dyDescent="0.3">
      <c r="A3137" t="s">
        <v>15139</v>
      </c>
      <c r="B3137" t="s">
        <v>491</v>
      </c>
      <c r="C3137">
        <v>6.6</v>
      </c>
    </row>
    <row r="3138" spans="1:3" x14ac:dyDescent="0.3">
      <c r="A3138" t="s">
        <v>15143</v>
      </c>
      <c r="B3138" t="s">
        <v>2161</v>
      </c>
      <c r="C3138">
        <v>7.1</v>
      </c>
    </row>
    <row r="3139" spans="1:3" x14ac:dyDescent="0.3">
      <c r="A3139" t="s">
        <v>15146</v>
      </c>
      <c r="B3139" t="s">
        <v>2144</v>
      </c>
      <c r="C3139">
        <v>7.9</v>
      </c>
    </row>
    <row r="3140" spans="1:3" x14ac:dyDescent="0.3">
      <c r="A3140" t="s">
        <v>15150</v>
      </c>
      <c r="B3140" t="s">
        <v>241</v>
      </c>
      <c r="C3140">
        <v>7.1</v>
      </c>
    </row>
    <row r="3141" spans="1:3" x14ac:dyDescent="0.3">
      <c r="A3141" t="s">
        <v>15154</v>
      </c>
      <c r="B3141" t="s">
        <v>949</v>
      </c>
      <c r="C3141">
        <v>5.6</v>
      </c>
    </row>
    <row r="3142" spans="1:3" x14ac:dyDescent="0.3">
      <c r="A3142" t="s">
        <v>15159</v>
      </c>
      <c r="B3142" t="s">
        <v>4920</v>
      </c>
      <c r="C3142">
        <v>7.3</v>
      </c>
    </row>
    <row r="3143" spans="1:3" x14ac:dyDescent="0.3">
      <c r="A3143" t="s">
        <v>15163</v>
      </c>
      <c r="B3143" t="s">
        <v>10</v>
      </c>
      <c r="C3143">
        <v>3.3</v>
      </c>
    </row>
    <row r="3144" spans="1:3" x14ac:dyDescent="0.3">
      <c r="A3144" t="s">
        <v>15167</v>
      </c>
      <c r="B3144" t="s">
        <v>5510</v>
      </c>
      <c r="C3144">
        <v>6.5</v>
      </c>
    </row>
    <row r="3145" spans="1:3" x14ac:dyDescent="0.3">
      <c r="A3145" t="s">
        <v>15173</v>
      </c>
      <c r="B3145" t="s">
        <v>3046</v>
      </c>
      <c r="C3145">
        <v>4.8</v>
      </c>
    </row>
    <row r="3146" spans="1:3" x14ac:dyDescent="0.3">
      <c r="A3146" t="s">
        <v>15177</v>
      </c>
      <c r="B3146" t="s">
        <v>13409</v>
      </c>
      <c r="C3146">
        <v>5.2</v>
      </c>
    </row>
    <row r="3147" spans="1:3" x14ac:dyDescent="0.3">
      <c r="A3147" t="s">
        <v>15182</v>
      </c>
      <c r="B3147" t="s">
        <v>2545</v>
      </c>
      <c r="C3147">
        <v>6.3</v>
      </c>
    </row>
    <row r="3148" spans="1:3" x14ac:dyDescent="0.3">
      <c r="A3148" t="s">
        <v>15187</v>
      </c>
      <c r="B3148" t="s">
        <v>241</v>
      </c>
      <c r="C3148">
        <v>7.2</v>
      </c>
    </row>
    <row r="3149" spans="1:3" x14ac:dyDescent="0.3">
      <c r="A3149" t="s">
        <v>15191</v>
      </c>
      <c r="B3149" t="s">
        <v>1943</v>
      </c>
      <c r="C3149">
        <v>6.8</v>
      </c>
    </row>
    <row r="3150" spans="1:3" x14ac:dyDescent="0.3">
      <c r="A3150" t="s">
        <v>15195</v>
      </c>
      <c r="B3150" t="s">
        <v>4271</v>
      </c>
      <c r="C3150">
        <v>5.7</v>
      </c>
    </row>
    <row r="3151" spans="1:3" x14ac:dyDescent="0.3">
      <c r="A3151" t="s">
        <v>15198</v>
      </c>
      <c r="B3151" t="s">
        <v>241</v>
      </c>
      <c r="C3151">
        <v>7.2</v>
      </c>
    </row>
    <row r="3152" spans="1:3" x14ac:dyDescent="0.3">
      <c r="A3152" t="s">
        <v>15201</v>
      </c>
      <c r="B3152" t="s">
        <v>1745</v>
      </c>
      <c r="C3152">
        <v>6.9</v>
      </c>
    </row>
    <row r="3153" spans="1:3" x14ac:dyDescent="0.3">
      <c r="A3153" t="s">
        <v>15207</v>
      </c>
      <c r="B3153" t="s">
        <v>605</v>
      </c>
      <c r="C3153">
        <v>6.3</v>
      </c>
    </row>
    <row r="3154" spans="1:3" x14ac:dyDescent="0.3">
      <c r="A3154" t="s">
        <v>15211</v>
      </c>
      <c r="B3154" t="s">
        <v>5967</v>
      </c>
      <c r="C3154">
        <v>6.2</v>
      </c>
    </row>
    <row r="3155" spans="1:3" x14ac:dyDescent="0.3">
      <c r="A3155" t="s">
        <v>15215</v>
      </c>
      <c r="B3155" t="s">
        <v>5278</v>
      </c>
      <c r="C3155">
        <v>6.7</v>
      </c>
    </row>
    <row r="3156" spans="1:3" x14ac:dyDescent="0.3">
      <c r="A3156" t="s">
        <v>15220</v>
      </c>
      <c r="B3156" t="s">
        <v>2545</v>
      </c>
      <c r="C3156">
        <v>6.5</v>
      </c>
    </row>
    <row r="3157" spans="1:3" x14ac:dyDescent="0.3">
      <c r="A3157" t="s">
        <v>15225</v>
      </c>
      <c r="B3157" t="s">
        <v>2144</v>
      </c>
      <c r="C3157">
        <v>7.2</v>
      </c>
    </row>
    <row r="3158" spans="1:3" x14ac:dyDescent="0.3">
      <c r="A3158" t="s">
        <v>15229</v>
      </c>
      <c r="B3158" t="s">
        <v>10</v>
      </c>
      <c r="C3158">
        <v>5.3</v>
      </c>
    </row>
    <row r="3159" spans="1:3" x14ac:dyDescent="0.3">
      <c r="A3159" t="s">
        <v>15233</v>
      </c>
      <c r="B3159" t="s">
        <v>241</v>
      </c>
      <c r="C3159">
        <v>6.7</v>
      </c>
    </row>
    <row r="3160" spans="1:3" x14ac:dyDescent="0.3">
      <c r="A3160" t="s">
        <v>15237</v>
      </c>
      <c r="B3160" t="s">
        <v>19</v>
      </c>
      <c r="C3160">
        <v>6.2</v>
      </c>
    </row>
    <row r="3161" spans="1:3" x14ac:dyDescent="0.3">
      <c r="A3161" t="s">
        <v>15241</v>
      </c>
      <c r="B3161" t="s">
        <v>1700</v>
      </c>
      <c r="C3161">
        <v>3.6</v>
      </c>
    </row>
    <row r="3162" spans="1:3" x14ac:dyDescent="0.3">
      <c r="A3162" t="s">
        <v>15246</v>
      </c>
      <c r="B3162" t="s">
        <v>1752</v>
      </c>
      <c r="C3162">
        <v>5.7</v>
      </c>
    </row>
    <row r="3163" spans="1:3" x14ac:dyDescent="0.3">
      <c r="A3163" t="s">
        <v>15250</v>
      </c>
      <c r="B3163" t="s">
        <v>3242</v>
      </c>
      <c r="C3163">
        <v>7.3</v>
      </c>
    </row>
    <row r="3164" spans="1:3" x14ac:dyDescent="0.3">
      <c r="A3164" t="s">
        <v>15254</v>
      </c>
      <c r="B3164" t="s">
        <v>19</v>
      </c>
      <c r="C3164">
        <v>5</v>
      </c>
    </row>
    <row r="3165" spans="1:3" x14ac:dyDescent="0.3">
      <c r="A3165" t="s">
        <v>15259</v>
      </c>
      <c r="B3165" t="s">
        <v>5967</v>
      </c>
      <c r="C3165">
        <v>6.6</v>
      </c>
    </row>
    <row r="3166" spans="1:3" x14ac:dyDescent="0.3">
      <c r="A3166" t="s">
        <v>15265</v>
      </c>
      <c r="B3166" t="s">
        <v>1566</v>
      </c>
      <c r="C3166">
        <v>6.6</v>
      </c>
    </row>
    <row r="3167" spans="1:3" x14ac:dyDescent="0.3">
      <c r="A3167" t="s">
        <v>15271</v>
      </c>
      <c r="B3167" t="s">
        <v>241</v>
      </c>
      <c r="C3167">
        <v>6.8</v>
      </c>
    </row>
    <row r="3168" spans="1:3" x14ac:dyDescent="0.3">
      <c r="A3168" t="s">
        <v>15276</v>
      </c>
      <c r="B3168" t="s">
        <v>7615</v>
      </c>
      <c r="C3168">
        <v>6.2</v>
      </c>
    </row>
    <row r="3169" spans="1:3" x14ac:dyDescent="0.3">
      <c r="A3169" t="s">
        <v>15282</v>
      </c>
      <c r="B3169" t="s">
        <v>2545</v>
      </c>
      <c r="C3169">
        <v>7.3</v>
      </c>
    </row>
    <row r="3170" spans="1:3" x14ac:dyDescent="0.3">
      <c r="A3170" t="s">
        <v>15289</v>
      </c>
      <c r="B3170" t="s">
        <v>15288</v>
      </c>
      <c r="C3170">
        <v>6.2</v>
      </c>
    </row>
    <row r="3171" spans="1:3" x14ac:dyDescent="0.3">
      <c r="A3171" t="s">
        <v>15293</v>
      </c>
      <c r="B3171" t="s">
        <v>2545</v>
      </c>
      <c r="C3171">
        <v>6.9</v>
      </c>
    </row>
    <row r="3172" spans="1:3" x14ac:dyDescent="0.3">
      <c r="A3172" t="s">
        <v>15296</v>
      </c>
      <c r="B3172" t="s">
        <v>12802</v>
      </c>
      <c r="C3172">
        <v>6.6</v>
      </c>
    </row>
    <row r="3173" spans="1:3" x14ac:dyDescent="0.3">
      <c r="A3173" t="s">
        <v>15301</v>
      </c>
      <c r="B3173" t="s">
        <v>4085</v>
      </c>
      <c r="C3173">
        <v>6.3</v>
      </c>
    </row>
    <row r="3174" spans="1:3" x14ac:dyDescent="0.3">
      <c r="A3174" t="s">
        <v>15305</v>
      </c>
      <c r="B3174" t="s">
        <v>19</v>
      </c>
      <c r="C3174">
        <v>7</v>
      </c>
    </row>
    <row r="3175" spans="1:3" x14ac:dyDescent="0.3">
      <c r="A3175" t="s">
        <v>15310</v>
      </c>
      <c r="B3175" t="s">
        <v>1034</v>
      </c>
      <c r="C3175">
        <v>3.3</v>
      </c>
    </row>
    <row r="3176" spans="1:3" x14ac:dyDescent="0.3">
      <c r="A3176" t="s">
        <v>15313</v>
      </c>
      <c r="B3176" t="s">
        <v>19</v>
      </c>
      <c r="C3176">
        <v>6.7</v>
      </c>
    </row>
    <row r="3177" spans="1:3" x14ac:dyDescent="0.3">
      <c r="A3177" t="s">
        <v>15320</v>
      </c>
      <c r="B3177" t="s">
        <v>1980</v>
      </c>
      <c r="C3177">
        <v>6.2</v>
      </c>
    </row>
    <row r="3178" spans="1:3" x14ac:dyDescent="0.3">
      <c r="A3178" t="s">
        <v>15324</v>
      </c>
      <c r="B3178" t="s">
        <v>1437</v>
      </c>
      <c r="C3178">
        <v>6.5</v>
      </c>
    </row>
    <row r="3179" spans="1:3" x14ac:dyDescent="0.3">
      <c r="A3179" t="s">
        <v>15329</v>
      </c>
      <c r="B3179" t="s">
        <v>10</v>
      </c>
      <c r="C3179">
        <v>3.5</v>
      </c>
    </row>
    <row r="3180" spans="1:3" x14ac:dyDescent="0.3">
      <c r="A3180" t="s">
        <v>15333</v>
      </c>
      <c r="B3180" t="s">
        <v>2545</v>
      </c>
      <c r="C3180">
        <v>5.5</v>
      </c>
    </row>
    <row r="3181" spans="1:3" x14ac:dyDescent="0.3">
      <c r="A3181" t="s">
        <v>15337</v>
      </c>
      <c r="B3181" t="s">
        <v>1700</v>
      </c>
      <c r="C3181">
        <v>5.9</v>
      </c>
    </row>
    <row r="3182" spans="1:3" x14ac:dyDescent="0.3">
      <c r="A3182" t="s">
        <v>15341</v>
      </c>
      <c r="B3182" t="s">
        <v>2545</v>
      </c>
      <c r="C3182">
        <v>4.7</v>
      </c>
    </row>
    <row r="3183" spans="1:3" x14ac:dyDescent="0.3">
      <c r="A3183" t="s">
        <v>15344</v>
      </c>
      <c r="B3183" t="s">
        <v>19</v>
      </c>
      <c r="C3183">
        <v>4.2</v>
      </c>
    </row>
    <row r="3184" spans="1:3" x14ac:dyDescent="0.3">
      <c r="A3184" t="s">
        <v>15350</v>
      </c>
      <c r="B3184" t="s">
        <v>1943</v>
      </c>
      <c r="C3184">
        <v>5.2</v>
      </c>
    </row>
    <row r="3185" spans="1:3" x14ac:dyDescent="0.3">
      <c r="A3185" t="s">
        <v>15354</v>
      </c>
      <c r="B3185" t="s">
        <v>3104</v>
      </c>
      <c r="C3185">
        <v>5.2</v>
      </c>
    </row>
    <row r="3186" spans="1:3" x14ac:dyDescent="0.3">
      <c r="A3186" t="s">
        <v>15361</v>
      </c>
      <c r="B3186" t="s">
        <v>1700</v>
      </c>
      <c r="C3186">
        <v>3.9</v>
      </c>
    </row>
    <row r="3187" spans="1:3" x14ac:dyDescent="0.3">
      <c r="A3187" t="s">
        <v>15366</v>
      </c>
      <c r="B3187" t="s">
        <v>2234</v>
      </c>
      <c r="C3187">
        <v>6.1</v>
      </c>
    </row>
    <row r="3188" spans="1:3" x14ac:dyDescent="0.3">
      <c r="A3188" t="s">
        <v>15373</v>
      </c>
      <c r="B3188" t="s">
        <v>5544</v>
      </c>
      <c r="C3188">
        <v>5.8</v>
      </c>
    </row>
    <row r="3189" spans="1:3" x14ac:dyDescent="0.3">
      <c r="A3189" t="s">
        <v>15378</v>
      </c>
      <c r="B3189" t="s">
        <v>2545</v>
      </c>
      <c r="C3189">
        <v>6.7</v>
      </c>
    </row>
    <row r="3190" spans="1:3" x14ac:dyDescent="0.3">
      <c r="A3190" t="s">
        <v>15383</v>
      </c>
      <c r="B3190" t="s">
        <v>921</v>
      </c>
      <c r="C3190">
        <v>5.7</v>
      </c>
    </row>
    <row r="3191" spans="1:3" x14ac:dyDescent="0.3">
      <c r="A3191" t="s">
        <v>15390</v>
      </c>
      <c r="B3191" t="s">
        <v>6197</v>
      </c>
      <c r="C3191">
        <v>4.5</v>
      </c>
    </row>
    <row r="3192" spans="1:3" x14ac:dyDescent="0.3">
      <c r="A3192" t="s">
        <v>15394</v>
      </c>
      <c r="B3192" t="s">
        <v>4085</v>
      </c>
      <c r="C3192">
        <v>6.9</v>
      </c>
    </row>
    <row r="3193" spans="1:3" x14ac:dyDescent="0.3">
      <c r="A3193" t="s">
        <v>15400</v>
      </c>
      <c r="B3193" t="s">
        <v>15399</v>
      </c>
      <c r="C3193">
        <v>4.8</v>
      </c>
    </row>
    <row r="3194" spans="1:3" x14ac:dyDescent="0.3">
      <c r="A3194" t="s">
        <v>15404</v>
      </c>
      <c r="B3194" t="s">
        <v>3409</v>
      </c>
      <c r="C3194">
        <v>6.3</v>
      </c>
    </row>
    <row r="3195" spans="1:3" x14ac:dyDescent="0.3">
      <c r="A3195" t="s">
        <v>15409</v>
      </c>
      <c r="B3195" t="s">
        <v>1437</v>
      </c>
      <c r="C3195">
        <v>6.9</v>
      </c>
    </row>
    <row r="3196" spans="1:3" x14ac:dyDescent="0.3">
      <c r="A3196" t="s">
        <v>15416</v>
      </c>
      <c r="B3196" t="s">
        <v>15414</v>
      </c>
      <c r="C3196">
        <v>5.4</v>
      </c>
    </row>
    <row r="3197" spans="1:3" x14ac:dyDescent="0.3">
      <c r="A3197" t="s">
        <v>15420</v>
      </c>
      <c r="B3197" t="s">
        <v>4186</v>
      </c>
      <c r="C3197">
        <v>3.8</v>
      </c>
    </row>
    <row r="3198" spans="1:3" x14ac:dyDescent="0.3">
      <c r="A3198" t="s">
        <v>15425</v>
      </c>
      <c r="B3198" t="s">
        <v>241</v>
      </c>
      <c r="C3198">
        <v>7</v>
      </c>
    </row>
    <row r="3199" spans="1:3" x14ac:dyDescent="0.3">
      <c r="A3199" t="s">
        <v>15431</v>
      </c>
      <c r="B3199" t="s">
        <v>10</v>
      </c>
      <c r="C3199">
        <v>5.2</v>
      </c>
    </row>
    <row r="3200" spans="1:3" x14ac:dyDescent="0.3">
      <c r="A3200" t="s">
        <v>15433</v>
      </c>
      <c r="B3200" t="s">
        <v>4680</v>
      </c>
      <c r="C3200">
        <v>7.3</v>
      </c>
    </row>
    <row r="3201" spans="1:3" x14ac:dyDescent="0.3">
      <c r="A3201" t="s">
        <v>15437</v>
      </c>
      <c r="B3201" t="s">
        <v>5544</v>
      </c>
      <c r="C3201">
        <v>4.5999999999999996</v>
      </c>
    </row>
    <row r="3202" spans="1:3" x14ac:dyDescent="0.3">
      <c r="A3202" t="s">
        <v>15442</v>
      </c>
      <c r="B3202" t="s">
        <v>15441</v>
      </c>
      <c r="C3202">
        <v>6.5</v>
      </c>
    </row>
    <row r="3203" spans="1:3" x14ac:dyDescent="0.3">
      <c r="A3203" t="s">
        <v>15445</v>
      </c>
      <c r="B3203" t="s">
        <v>1437</v>
      </c>
      <c r="C3203">
        <v>6.8</v>
      </c>
    </row>
    <row r="3204" spans="1:3" x14ac:dyDescent="0.3">
      <c r="A3204" t="s">
        <v>15450</v>
      </c>
      <c r="B3204" t="s">
        <v>241</v>
      </c>
      <c r="C3204">
        <v>6.7</v>
      </c>
    </row>
    <row r="3205" spans="1:3" x14ac:dyDescent="0.3">
      <c r="A3205" t="s">
        <v>15454</v>
      </c>
      <c r="B3205" t="s">
        <v>10</v>
      </c>
      <c r="C3205">
        <v>6.1</v>
      </c>
    </row>
    <row r="3206" spans="1:3" x14ac:dyDescent="0.3">
      <c r="A3206" t="s">
        <v>15458</v>
      </c>
      <c r="B3206" t="s">
        <v>491</v>
      </c>
      <c r="C3206">
        <v>5.2</v>
      </c>
    </row>
    <row r="3207" spans="1:3" x14ac:dyDescent="0.3">
      <c r="A3207" t="s">
        <v>15463</v>
      </c>
      <c r="B3207" t="s">
        <v>80</v>
      </c>
      <c r="C3207">
        <v>6.9</v>
      </c>
    </row>
    <row r="3208" spans="1:3" x14ac:dyDescent="0.3">
      <c r="A3208" t="s">
        <v>15467</v>
      </c>
      <c r="B3208" t="s">
        <v>4533</v>
      </c>
      <c r="C3208">
        <v>6</v>
      </c>
    </row>
    <row r="3209" spans="1:3" x14ac:dyDescent="0.3">
      <c r="A3209" t="s">
        <v>15471</v>
      </c>
      <c r="B3209" t="s">
        <v>241</v>
      </c>
      <c r="C3209">
        <v>7.9</v>
      </c>
    </row>
    <row r="3210" spans="1:3" x14ac:dyDescent="0.3">
      <c r="A3210" t="s">
        <v>15476</v>
      </c>
      <c r="B3210" t="s">
        <v>5544</v>
      </c>
      <c r="C3210">
        <v>4.5</v>
      </c>
    </row>
    <row r="3211" spans="1:3" x14ac:dyDescent="0.3">
      <c r="A3211" t="s">
        <v>15480</v>
      </c>
      <c r="B3211" t="s">
        <v>5765</v>
      </c>
      <c r="C3211">
        <v>5.0999999999999996</v>
      </c>
    </row>
    <row r="3212" spans="1:3" x14ac:dyDescent="0.3">
      <c r="A3212" t="s">
        <v>15485</v>
      </c>
      <c r="B3212" t="s">
        <v>1396</v>
      </c>
      <c r="C3212">
        <v>7.6</v>
      </c>
    </row>
    <row r="3213" spans="1:3" x14ac:dyDescent="0.3">
      <c r="A3213" t="s">
        <v>15492</v>
      </c>
      <c r="B3213" t="s">
        <v>15490</v>
      </c>
      <c r="C3213">
        <v>7.6</v>
      </c>
    </row>
    <row r="3214" spans="1:3" x14ac:dyDescent="0.3">
      <c r="A3214" t="s">
        <v>15499</v>
      </c>
      <c r="B3214" t="s">
        <v>15497</v>
      </c>
      <c r="C3214">
        <v>6.7</v>
      </c>
    </row>
    <row r="3215" spans="1:3" x14ac:dyDescent="0.3">
      <c r="A3215" t="s">
        <v>15504</v>
      </c>
      <c r="B3215" t="s">
        <v>1894</v>
      </c>
      <c r="C3215">
        <v>6.1</v>
      </c>
    </row>
    <row r="3216" spans="1:3" x14ac:dyDescent="0.3">
      <c r="A3216" t="s">
        <v>15507</v>
      </c>
      <c r="B3216" t="s">
        <v>3409</v>
      </c>
      <c r="C3216">
        <v>7.5</v>
      </c>
    </row>
    <row r="3217" spans="1:3" x14ac:dyDescent="0.3">
      <c r="A3217" t="s">
        <v>15511</v>
      </c>
      <c r="B3217" t="s">
        <v>4909</v>
      </c>
      <c r="C3217">
        <v>5.3</v>
      </c>
    </row>
    <row r="3218" spans="1:3" x14ac:dyDescent="0.3">
      <c r="A3218" t="s">
        <v>15519</v>
      </c>
      <c r="B3218" t="s">
        <v>15517</v>
      </c>
      <c r="C3218">
        <v>6</v>
      </c>
    </row>
    <row r="3219" spans="1:3" x14ac:dyDescent="0.3">
      <c r="A3219" t="s">
        <v>15522</v>
      </c>
      <c r="B3219" t="s">
        <v>1868</v>
      </c>
      <c r="C3219">
        <v>7.1</v>
      </c>
    </row>
    <row r="3220" spans="1:3" x14ac:dyDescent="0.3">
      <c r="A3220" t="s">
        <v>15527</v>
      </c>
      <c r="B3220" t="s">
        <v>15526</v>
      </c>
      <c r="C3220">
        <v>7.5</v>
      </c>
    </row>
    <row r="3221" spans="1:3" x14ac:dyDescent="0.3">
      <c r="A3221" t="s">
        <v>15533</v>
      </c>
      <c r="B3221" t="s">
        <v>241</v>
      </c>
      <c r="C3221">
        <v>6.9</v>
      </c>
    </row>
    <row r="3222" spans="1:3" x14ac:dyDescent="0.3">
      <c r="A3222" t="s">
        <v>15537</v>
      </c>
      <c r="B3222" t="s">
        <v>10204</v>
      </c>
      <c r="C3222">
        <v>8.5</v>
      </c>
    </row>
    <row r="3223" spans="1:3" x14ac:dyDescent="0.3">
      <c r="A3223" t="s">
        <v>15542</v>
      </c>
      <c r="B3223" t="s">
        <v>5544</v>
      </c>
      <c r="C3223">
        <v>7.5</v>
      </c>
    </row>
    <row r="3224" spans="1:3" x14ac:dyDescent="0.3">
      <c r="A3224" t="s">
        <v>15547</v>
      </c>
      <c r="B3224" t="s">
        <v>4305</v>
      </c>
      <c r="C3224">
        <v>6.6</v>
      </c>
    </row>
    <row r="3225" spans="1:3" x14ac:dyDescent="0.3">
      <c r="A3225" t="s">
        <v>15550</v>
      </c>
      <c r="B3225" t="s">
        <v>12117</v>
      </c>
      <c r="C3225">
        <v>8</v>
      </c>
    </row>
    <row r="3226" spans="1:3" x14ac:dyDescent="0.3">
      <c r="A3226" t="s">
        <v>15555</v>
      </c>
      <c r="B3226" t="s">
        <v>80</v>
      </c>
      <c r="C3226">
        <v>7</v>
      </c>
    </row>
    <row r="3227" spans="1:3" x14ac:dyDescent="0.3">
      <c r="A3227" t="s">
        <v>15559</v>
      </c>
      <c r="B3227" t="s">
        <v>12605</v>
      </c>
      <c r="C3227">
        <v>5.8</v>
      </c>
    </row>
    <row r="3228" spans="1:3" x14ac:dyDescent="0.3">
      <c r="A3228" t="s">
        <v>15565</v>
      </c>
      <c r="B3228" t="s">
        <v>1437</v>
      </c>
      <c r="C3228">
        <v>7.3</v>
      </c>
    </row>
    <row r="3229" spans="1:3" x14ac:dyDescent="0.3">
      <c r="A3229" t="s">
        <v>15569</v>
      </c>
      <c r="B3229" t="s">
        <v>5806</v>
      </c>
      <c r="C3229">
        <v>6.8</v>
      </c>
    </row>
    <row r="3230" spans="1:3" x14ac:dyDescent="0.3">
      <c r="A3230" t="s">
        <v>15572</v>
      </c>
      <c r="B3230" t="s">
        <v>2545</v>
      </c>
      <c r="C3230">
        <v>6.7</v>
      </c>
    </row>
    <row r="3231" spans="1:3" x14ac:dyDescent="0.3">
      <c r="A3231" t="s">
        <v>15578</v>
      </c>
      <c r="B3231" t="s">
        <v>7400</v>
      </c>
      <c r="C3231">
        <v>6.5</v>
      </c>
    </row>
    <row r="3232" spans="1:3" x14ac:dyDescent="0.3">
      <c r="A3232" t="s">
        <v>15583</v>
      </c>
      <c r="B3232" t="s">
        <v>2905</v>
      </c>
      <c r="C3232">
        <v>8</v>
      </c>
    </row>
    <row r="3233" spans="1:3" x14ac:dyDescent="0.3">
      <c r="A3233" t="s">
        <v>15587</v>
      </c>
      <c r="B3233" t="s">
        <v>2227</v>
      </c>
      <c r="C3233">
        <v>6.5</v>
      </c>
    </row>
    <row r="3234" spans="1:3" x14ac:dyDescent="0.3">
      <c r="A3234" t="s">
        <v>15592</v>
      </c>
      <c r="B3234" t="s">
        <v>1437</v>
      </c>
      <c r="C3234">
        <v>4.9000000000000004</v>
      </c>
    </row>
    <row r="3235" spans="1:3" x14ac:dyDescent="0.3">
      <c r="A3235" t="s">
        <v>15595</v>
      </c>
      <c r="B3235" t="s">
        <v>4228</v>
      </c>
      <c r="C3235">
        <v>7.1</v>
      </c>
    </row>
    <row r="3236" spans="1:3" x14ac:dyDescent="0.3">
      <c r="A3236" t="s">
        <v>15598</v>
      </c>
      <c r="B3236" t="s">
        <v>4085</v>
      </c>
      <c r="C3236">
        <v>7</v>
      </c>
    </row>
    <row r="3237" spans="1:3" x14ac:dyDescent="0.3">
      <c r="A3237" t="s">
        <v>15602</v>
      </c>
      <c r="B3237" t="s">
        <v>2144</v>
      </c>
      <c r="C3237">
        <v>7</v>
      </c>
    </row>
    <row r="3238" spans="1:3" x14ac:dyDescent="0.3">
      <c r="A3238" t="s">
        <v>15607</v>
      </c>
      <c r="B3238" t="s">
        <v>10</v>
      </c>
      <c r="C3238">
        <v>7.5</v>
      </c>
    </row>
    <row r="3239" spans="1:3" x14ac:dyDescent="0.3">
      <c r="A3239" t="s">
        <v>15611</v>
      </c>
      <c r="B3239" t="s">
        <v>23</v>
      </c>
      <c r="C3239">
        <v>4.5</v>
      </c>
    </row>
    <row r="3240" spans="1:3" x14ac:dyDescent="0.3">
      <c r="A3240" t="s">
        <v>15615</v>
      </c>
      <c r="B3240" t="s">
        <v>1700</v>
      </c>
      <c r="C3240">
        <v>5.5</v>
      </c>
    </row>
    <row r="3241" spans="1:3" x14ac:dyDescent="0.3">
      <c r="A3241" t="s">
        <v>15620</v>
      </c>
      <c r="B3241" t="s">
        <v>15619</v>
      </c>
      <c r="C3241">
        <v>7.7</v>
      </c>
    </row>
    <row r="3242" spans="1:3" x14ac:dyDescent="0.3">
      <c r="A3242" t="s">
        <v>15625</v>
      </c>
      <c r="B3242" t="s">
        <v>2545</v>
      </c>
      <c r="C3242">
        <v>7.2</v>
      </c>
    </row>
    <row r="3243" spans="1:3" x14ac:dyDescent="0.3">
      <c r="A3243" t="s">
        <v>15630</v>
      </c>
      <c r="B3243" t="s">
        <v>1700</v>
      </c>
      <c r="C3243">
        <v>4.8</v>
      </c>
    </row>
    <row r="3244" spans="1:3" x14ac:dyDescent="0.3">
      <c r="A3244" t="s">
        <v>15635</v>
      </c>
      <c r="B3244" t="s">
        <v>491</v>
      </c>
      <c r="C3244">
        <v>6.7</v>
      </c>
    </row>
    <row r="3245" spans="1:3" x14ac:dyDescent="0.3">
      <c r="A3245" t="s">
        <v>15639</v>
      </c>
      <c r="B3245" t="s">
        <v>2545</v>
      </c>
      <c r="C3245">
        <v>7</v>
      </c>
    </row>
    <row r="3246" spans="1:3" x14ac:dyDescent="0.3">
      <c r="A3246" t="s">
        <v>15643</v>
      </c>
      <c r="B3246" t="s">
        <v>10</v>
      </c>
      <c r="C3246">
        <v>6.5</v>
      </c>
    </row>
    <row r="3247" spans="1:3" x14ac:dyDescent="0.3">
      <c r="A3247" t="s">
        <v>15647</v>
      </c>
      <c r="B3247" t="s">
        <v>12708</v>
      </c>
      <c r="C3247">
        <v>7.4</v>
      </c>
    </row>
    <row r="3248" spans="1:3" x14ac:dyDescent="0.3">
      <c r="A3248" t="s">
        <v>24117</v>
      </c>
      <c r="B3248" t="s">
        <v>241</v>
      </c>
      <c r="C3248">
        <v>3.5</v>
      </c>
    </row>
    <row r="3249" spans="1:3" x14ac:dyDescent="0.3">
      <c r="A3249" t="s">
        <v>15657</v>
      </c>
      <c r="B3249" t="s">
        <v>4441</v>
      </c>
      <c r="C3249">
        <v>5.7</v>
      </c>
    </row>
    <row r="3250" spans="1:3" x14ac:dyDescent="0.3">
      <c r="A3250" t="s">
        <v>15661</v>
      </c>
      <c r="B3250" t="s">
        <v>1655</v>
      </c>
      <c r="C3250">
        <v>6.2</v>
      </c>
    </row>
    <row r="3251" spans="1:3" x14ac:dyDescent="0.3">
      <c r="A3251" t="s">
        <v>15665</v>
      </c>
      <c r="B3251" t="s">
        <v>1437</v>
      </c>
      <c r="C3251">
        <v>5.7</v>
      </c>
    </row>
    <row r="3252" spans="1:3" x14ac:dyDescent="0.3">
      <c r="A3252" t="s">
        <v>15668</v>
      </c>
      <c r="B3252" t="s">
        <v>6416</v>
      </c>
      <c r="C3252">
        <v>6.4</v>
      </c>
    </row>
    <row r="3253" spans="1:3" x14ac:dyDescent="0.3">
      <c r="A3253" t="s">
        <v>15671</v>
      </c>
      <c r="B3253" t="s">
        <v>6197</v>
      </c>
      <c r="C3253">
        <v>7</v>
      </c>
    </row>
    <row r="3254" spans="1:3" x14ac:dyDescent="0.3">
      <c r="A3254" t="s">
        <v>15678</v>
      </c>
      <c r="B3254" t="s">
        <v>2681</v>
      </c>
      <c r="C3254">
        <v>7.7</v>
      </c>
    </row>
    <row r="3255" spans="1:3" x14ac:dyDescent="0.3">
      <c r="A3255" t="s">
        <v>15683</v>
      </c>
      <c r="B3255" t="s">
        <v>4078</v>
      </c>
      <c r="C3255">
        <v>5.4</v>
      </c>
    </row>
    <row r="3256" spans="1:3" x14ac:dyDescent="0.3">
      <c r="A3256" t="s">
        <v>15689</v>
      </c>
      <c r="B3256" t="s">
        <v>1123</v>
      </c>
      <c r="C3256">
        <v>6.6</v>
      </c>
    </row>
    <row r="3257" spans="1:3" x14ac:dyDescent="0.3">
      <c r="A3257" t="s">
        <v>15694</v>
      </c>
      <c r="B3257" t="s">
        <v>23</v>
      </c>
      <c r="C3257">
        <v>6.1</v>
      </c>
    </row>
    <row r="3258" spans="1:3" x14ac:dyDescent="0.3">
      <c r="A3258" t="s">
        <v>15699</v>
      </c>
      <c r="B3258" t="s">
        <v>10</v>
      </c>
      <c r="C3258">
        <v>6.1</v>
      </c>
    </row>
    <row r="3259" spans="1:3" x14ac:dyDescent="0.3">
      <c r="A3259" t="s">
        <v>15702</v>
      </c>
      <c r="B3259" t="s">
        <v>19</v>
      </c>
      <c r="C3259">
        <v>7.6</v>
      </c>
    </row>
    <row r="3260" spans="1:3" x14ac:dyDescent="0.3">
      <c r="A3260" t="s">
        <v>15708</v>
      </c>
      <c r="B3260" t="s">
        <v>19</v>
      </c>
      <c r="C3260">
        <v>6.2</v>
      </c>
    </row>
    <row r="3261" spans="1:3" x14ac:dyDescent="0.3">
      <c r="A3261" t="s">
        <v>15713</v>
      </c>
      <c r="B3261" t="s">
        <v>7139</v>
      </c>
      <c r="C3261">
        <v>6.6</v>
      </c>
    </row>
    <row r="3262" spans="1:3" x14ac:dyDescent="0.3">
      <c r="A3262" t="s">
        <v>15720</v>
      </c>
      <c r="B3262" t="s">
        <v>2193</v>
      </c>
      <c r="C3262">
        <v>7.3</v>
      </c>
    </row>
    <row r="3263" spans="1:3" x14ac:dyDescent="0.3">
      <c r="A3263" t="s">
        <v>15725</v>
      </c>
      <c r="B3263" t="s">
        <v>6542</v>
      </c>
      <c r="C3263">
        <v>4.2</v>
      </c>
    </row>
    <row r="3264" spans="1:3" x14ac:dyDescent="0.3">
      <c r="A3264" t="s">
        <v>15729</v>
      </c>
      <c r="B3264" t="s">
        <v>2161</v>
      </c>
      <c r="C3264">
        <v>7.1</v>
      </c>
    </row>
    <row r="3265" spans="1:3" x14ac:dyDescent="0.3">
      <c r="A3265" t="s">
        <v>15735</v>
      </c>
      <c r="B3265" t="s">
        <v>19</v>
      </c>
      <c r="C3265">
        <v>6</v>
      </c>
    </row>
    <row r="3266" spans="1:3" x14ac:dyDescent="0.3">
      <c r="A3266" t="s">
        <v>15740</v>
      </c>
      <c r="B3266" t="s">
        <v>241</v>
      </c>
      <c r="C3266">
        <v>6.5</v>
      </c>
    </row>
    <row r="3267" spans="1:3" x14ac:dyDescent="0.3">
      <c r="A3267" t="s">
        <v>15744</v>
      </c>
      <c r="B3267" t="s">
        <v>4228</v>
      </c>
      <c r="C3267">
        <v>6.5</v>
      </c>
    </row>
    <row r="3268" spans="1:3" x14ac:dyDescent="0.3">
      <c r="A3268" t="s">
        <v>15751</v>
      </c>
      <c r="B3268" t="s">
        <v>15750</v>
      </c>
      <c r="C3268">
        <v>5.7</v>
      </c>
    </row>
    <row r="3269" spans="1:3" x14ac:dyDescent="0.3">
      <c r="A3269" t="s">
        <v>15755</v>
      </c>
      <c r="B3269" t="s">
        <v>5037</v>
      </c>
      <c r="C3269">
        <v>6.1</v>
      </c>
    </row>
    <row r="3270" spans="1:3" x14ac:dyDescent="0.3">
      <c r="A3270" t="s">
        <v>15760</v>
      </c>
      <c r="B3270" t="s">
        <v>1980</v>
      </c>
      <c r="C3270">
        <v>7.1</v>
      </c>
    </row>
    <row r="3271" spans="1:3" x14ac:dyDescent="0.3">
      <c r="A3271" t="s">
        <v>15765</v>
      </c>
      <c r="B3271" t="s">
        <v>1954</v>
      </c>
      <c r="C3271">
        <v>7.3</v>
      </c>
    </row>
    <row r="3272" spans="1:3" x14ac:dyDescent="0.3">
      <c r="A3272" t="s">
        <v>15769</v>
      </c>
      <c r="B3272" t="s">
        <v>2234</v>
      </c>
      <c r="C3272">
        <v>6.5</v>
      </c>
    </row>
    <row r="3273" spans="1:3" x14ac:dyDescent="0.3">
      <c r="A3273" t="s">
        <v>24118</v>
      </c>
      <c r="B3273" t="s">
        <v>15773</v>
      </c>
      <c r="C3273">
        <v>7.9</v>
      </c>
    </row>
    <row r="3274" spans="1:3" x14ac:dyDescent="0.3">
      <c r="A3274" t="s">
        <v>15777</v>
      </c>
      <c r="B3274" t="s">
        <v>361</v>
      </c>
      <c r="C3274">
        <v>5.7</v>
      </c>
    </row>
    <row r="3275" spans="1:3" x14ac:dyDescent="0.3">
      <c r="A3275" t="s">
        <v>15781</v>
      </c>
      <c r="B3275" t="s">
        <v>908</v>
      </c>
      <c r="C3275">
        <v>7.2</v>
      </c>
    </row>
    <row r="3276" spans="1:3" x14ac:dyDescent="0.3">
      <c r="A3276" t="s">
        <v>15784</v>
      </c>
      <c r="B3276" t="s">
        <v>7829</v>
      </c>
      <c r="C3276">
        <v>7.3</v>
      </c>
    </row>
    <row r="3277" spans="1:3" x14ac:dyDescent="0.3">
      <c r="A3277" t="s">
        <v>15790</v>
      </c>
      <c r="B3277" t="s">
        <v>7829</v>
      </c>
      <c r="C3277">
        <v>6.9</v>
      </c>
    </row>
    <row r="3278" spans="1:3" x14ac:dyDescent="0.3">
      <c r="A3278" t="s">
        <v>15795</v>
      </c>
      <c r="B3278" t="s">
        <v>10</v>
      </c>
      <c r="C3278">
        <v>5</v>
      </c>
    </row>
    <row r="3279" spans="1:3" x14ac:dyDescent="0.3">
      <c r="A3279" t="s">
        <v>15800</v>
      </c>
      <c r="B3279" t="s">
        <v>14038</v>
      </c>
      <c r="C3279">
        <v>5.9</v>
      </c>
    </row>
    <row r="3280" spans="1:3" x14ac:dyDescent="0.3">
      <c r="A3280" t="s">
        <v>15807</v>
      </c>
      <c r="B3280" t="s">
        <v>9337</v>
      </c>
      <c r="C3280">
        <v>6.7</v>
      </c>
    </row>
    <row r="3281" spans="1:3" x14ac:dyDescent="0.3">
      <c r="A3281" t="s">
        <v>15811</v>
      </c>
      <c r="B3281" t="s">
        <v>2545</v>
      </c>
      <c r="C3281">
        <v>7.3</v>
      </c>
    </row>
    <row r="3282" spans="1:3" x14ac:dyDescent="0.3">
      <c r="A3282" t="s">
        <v>15815</v>
      </c>
      <c r="B3282" t="s">
        <v>19</v>
      </c>
      <c r="C3282">
        <v>7.6</v>
      </c>
    </row>
    <row r="3283" spans="1:3" x14ac:dyDescent="0.3">
      <c r="A3283" t="s">
        <v>15819</v>
      </c>
      <c r="B3283" t="s">
        <v>10</v>
      </c>
      <c r="C3283">
        <v>6.5</v>
      </c>
    </row>
    <row r="3284" spans="1:3" x14ac:dyDescent="0.3">
      <c r="A3284" t="s">
        <v>15823</v>
      </c>
      <c r="B3284" t="s">
        <v>7829</v>
      </c>
      <c r="C3284">
        <v>2.1</v>
      </c>
    </row>
    <row r="3285" spans="1:3" x14ac:dyDescent="0.3">
      <c r="A3285" t="s">
        <v>15828</v>
      </c>
      <c r="B3285" t="s">
        <v>6131</v>
      </c>
      <c r="C3285">
        <v>5.3</v>
      </c>
    </row>
    <row r="3286" spans="1:3" x14ac:dyDescent="0.3">
      <c r="A3286" t="s">
        <v>15835</v>
      </c>
      <c r="B3286" t="s">
        <v>803</v>
      </c>
      <c r="C3286">
        <v>7.2</v>
      </c>
    </row>
    <row r="3287" spans="1:3" x14ac:dyDescent="0.3">
      <c r="A3287" t="s">
        <v>15838</v>
      </c>
      <c r="B3287" t="s">
        <v>6324</v>
      </c>
      <c r="C3287">
        <v>7</v>
      </c>
    </row>
    <row r="3288" spans="1:3" x14ac:dyDescent="0.3">
      <c r="A3288" t="s">
        <v>15843</v>
      </c>
      <c r="B3288" t="s">
        <v>1845</v>
      </c>
      <c r="C3288">
        <v>8</v>
      </c>
    </row>
    <row r="3289" spans="1:3" x14ac:dyDescent="0.3">
      <c r="A3289" t="s">
        <v>15847</v>
      </c>
      <c r="B3289" t="s">
        <v>1048</v>
      </c>
      <c r="C3289">
        <v>6.9</v>
      </c>
    </row>
    <row r="3290" spans="1:3" x14ac:dyDescent="0.3">
      <c r="A3290" t="s">
        <v>15852</v>
      </c>
      <c r="B3290" t="s">
        <v>1845</v>
      </c>
      <c r="C3290">
        <v>7.1</v>
      </c>
    </row>
    <row r="3291" spans="1:3" x14ac:dyDescent="0.3">
      <c r="A3291" t="s">
        <v>15858</v>
      </c>
      <c r="B3291" t="s">
        <v>1437</v>
      </c>
      <c r="C3291">
        <v>7.3</v>
      </c>
    </row>
    <row r="3292" spans="1:3" x14ac:dyDescent="0.3">
      <c r="A3292" t="s">
        <v>15864</v>
      </c>
      <c r="B3292" t="s">
        <v>3409</v>
      </c>
      <c r="C3292">
        <v>7.5</v>
      </c>
    </row>
    <row r="3293" spans="1:3" x14ac:dyDescent="0.3">
      <c r="A3293" t="s">
        <v>15871</v>
      </c>
      <c r="B3293" t="s">
        <v>3476</v>
      </c>
      <c r="C3293">
        <v>6.9</v>
      </c>
    </row>
    <row r="3294" spans="1:3" x14ac:dyDescent="0.3">
      <c r="A3294" t="s">
        <v>15878</v>
      </c>
      <c r="B3294" t="s">
        <v>6112</v>
      </c>
      <c r="C3294">
        <v>7.2</v>
      </c>
    </row>
    <row r="3295" spans="1:3" x14ac:dyDescent="0.3">
      <c r="A3295" t="s">
        <v>15884</v>
      </c>
      <c r="B3295" t="s">
        <v>15883</v>
      </c>
      <c r="C3295">
        <v>6.7</v>
      </c>
    </row>
    <row r="3296" spans="1:3" x14ac:dyDescent="0.3">
      <c r="A3296" t="s">
        <v>15890</v>
      </c>
      <c r="B3296" t="s">
        <v>154</v>
      </c>
      <c r="C3296">
        <v>6</v>
      </c>
    </row>
    <row r="3297" spans="1:3" x14ac:dyDescent="0.3">
      <c r="A3297" t="s">
        <v>15896</v>
      </c>
      <c r="B3297" t="s">
        <v>1954</v>
      </c>
      <c r="C3297">
        <v>8.9</v>
      </c>
    </row>
    <row r="3298" spans="1:3" x14ac:dyDescent="0.3">
      <c r="A3298" t="s">
        <v>15901</v>
      </c>
      <c r="B3298" t="s">
        <v>5759</v>
      </c>
      <c r="C3298">
        <v>7.7</v>
      </c>
    </row>
    <row r="3299" spans="1:3" x14ac:dyDescent="0.3">
      <c r="A3299" t="s">
        <v>15905</v>
      </c>
      <c r="B3299" t="s">
        <v>2144</v>
      </c>
      <c r="C3299">
        <v>7.9</v>
      </c>
    </row>
    <row r="3300" spans="1:3" x14ac:dyDescent="0.3">
      <c r="A3300" t="s">
        <v>15910</v>
      </c>
      <c r="B3300" t="s">
        <v>12802</v>
      </c>
      <c r="C3300">
        <v>5.6</v>
      </c>
    </row>
    <row r="3301" spans="1:3" x14ac:dyDescent="0.3">
      <c r="A3301" t="s">
        <v>15916</v>
      </c>
      <c r="B3301" t="s">
        <v>15914</v>
      </c>
      <c r="C3301">
        <v>8</v>
      </c>
    </row>
    <row r="3302" spans="1:3" x14ac:dyDescent="0.3">
      <c r="A3302" t="s">
        <v>15921</v>
      </c>
      <c r="B3302" t="s">
        <v>3643</v>
      </c>
      <c r="C3302">
        <v>6.2</v>
      </c>
    </row>
    <row r="3303" spans="1:3" x14ac:dyDescent="0.3">
      <c r="A3303" t="s">
        <v>15927</v>
      </c>
      <c r="B3303" t="s">
        <v>2545</v>
      </c>
      <c r="C3303">
        <v>7.9</v>
      </c>
    </row>
    <row r="3304" spans="1:3" x14ac:dyDescent="0.3">
      <c r="A3304" t="s">
        <v>15932</v>
      </c>
      <c r="B3304" t="s">
        <v>7038</v>
      </c>
      <c r="C3304">
        <v>8.1</v>
      </c>
    </row>
    <row r="3305" spans="1:3" x14ac:dyDescent="0.3">
      <c r="A3305" t="s">
        <v>15937</v>
      </c>
      <c r="B3305" t="s">
        <v>3185</v>
      </c>
      <c r="C3305">
        <v>7.6</v>
      </c>
    </row>
    <row r="3306" spans="1:3" x14ac:dyDescent="0.3">
      <c r="A3306" t="s">
        <v>15944</v>
      </c>
      <c r="B3306" t="s">
        <v>6197</v>
      </c>
      <c r="C3306">
        <v>3.5</v>
      </c>
    </row>
    <row r="3307" spans="1:3" x14ac:dyDescent="0.3">
      <c r="A3307" t="s">
        <v>15949</v>
      </c>
      <c r="B3307" t="s">
        <v>1745</v>
      </c>
      <c r="C3307">
        <v>7.6</v>
      </c>
    </row>
    <row r="3308" spans="1:3" x14ac:dyDescent="0.3">
      <c r="A3308" t="s">
        <v>15952</v>
      </c>
      <c r="B3308" t="s">
        <v>5788</v>
      </c>
      <c r="C3308">
        <v>6.5</v>
      </c>
    </row>
    <row r="3309" spans="1:3" x14ac:dyDescent="0.3">
      <c r="A3309" t="s">
        <v>15957</v>
      </c>
      <c r="B3309" t="s">
        <v>15956</v>
      </c>
      <c r="C3309">
        <v>5.6</v>
      </c>
    </row>
    <row r="3310" spans="1:3" x14ac:dyDescent="0.3">
      <c r="A3310" t="s">
        <v>15960</v>
      </c>
      <c r="B3310" t="s">
        <v>1437</v>
      </c>
      <c r="C3310">
        <v>7.7</v>
      </c>
    </row>
    <row r="3311" spans="1:3" x14ac:dyDescent="0.3">
      <c r="A3311" t="s">
        <v>15966</v>
      </c>
      <c r="B3311" t="s">
        <v>3046</v>
      </c>
      <c r="C3311">
        <v>5.2</v>
      </c>
    </row>
    <row r="3312" spans="1:3" x14ac:dyDescent="0.3">
      <c r="A3312" t="s">
        <v>15973</v>
      </c>
      <c r="B3312" t="s">
        <v>1700</v>
      </c>
      <c r="C3312">
        <v>6.1</v>
      </c>
    </row>
    <row r="3313" spans="1:3" x14ac:dyDescent="0.3">
      <c r="A3313" t="s">
        <v>15978</v>
      </c>
      <c r="B3313" t="s">
        <v>6825</v>
      </c>
      <c r="C3313">
        <v>5</v>
      </c>
    </row>
    <row r="3314" spans="1:3" x14ac:dyDescent="0.3">
      <c r="A3314" t="s">
        <v>15984</v>
      </c>
      <c r="B3314" t="s">
        <v>5</v>
      </c>
      <c r="C3314">
        <v>7.8</v>
      </c>
    </row>
    <row r="3315" spans="1:3" x14ac:dyDescent="0.3">
      <c r="A3315" t="s">
        <v>15987</v>
      </c>
      <c r="B3315" t="s">
        <v>1437</v>
      </c>
      <c r="C3315">
        <v>7.4</v>
      </c>
    </row>
    <row r="3316" spans="1:3" x14ac:dyDescent="0.3">
      <c r="A3316" t="s">
        <v>15993</v>
      </c>
      <c r="B3316" t="s">
        <v>80</v>
      </c>
      <c r="C3316">
        <v>6.8</v>
      </c>
    </row>
    <row r="3317" spans="1:3" x14ac:dyDescent="0.3">
      <c r="A3317" t="s">
        <v>24119</v>
      </c>
      <c r="B3317" t="s">
        <v>491</v>
      </c>
      <c r="C3317">
        <v>7.1</v>
      </c>
    </row>
    <row r="3318" spans="1:3" x14ac:dyDescent="0.3">
      <c r="A3318" t="s">
        <v>16002</v>
      </c>
      <c r="B3318" t="s">
        <v>2681</v>
      </c>
      <c r="C3318">
        <v>6.4</v>
      </c>
    </row>
    <row r="3319" spans="1:3" x14ac:dyDescent="0.3">
      <c r="A3319" t="s">
        <v>16006</v>
      </c>
      <c r="B3319" t="s">
        <v>1437</v>
      </c>
      <c r="C3319">
        <v>5.7</v>
      </c>
    </row>
    <row r="3320" spans="1:3" x14ac:dyDescent="0.3">
      <c r="A3320" t="s">
        <v>16012</v>
      </c>
      <c r="B3320" t="s">
        <v>19</v>
      </c>
      <c r="C3320">
        <v>7.5</v>
      </c>
    </row>
    <row r="3321" spans="1:3" x14ac:dyDescent="0.3">
      <c r="A3321" t="s">
        <v>16015</v>
      </c>
      <c r="B3321" t="s">
        <v>1034</v>
      </c>
      <c r="C3321">
        <v>6.7</v>
      </c>
    </row>
    <row r="3322" spans="1:3" x14ac:dyDescent="0.3">
      <c r="A3322" t="s">
        <v>16019</v>
      </c>
      <c r="B3322" t="s">
        <v>1700</v>
      </c>
      <c r="C3322">
        <v>5.6</v>
      </c>
    </row>
    <row r="3323" spans="1:3" x14ac:dyDescent="0.3">
      <c r="A3323" t="s">
        <v>16023</v>
      </c>
      <c r="B3323" t="s">
        <v>1954</v>
      </c>
      <c r="C3323">
        <v>7.6</v>
      </c>
    </row>
    <row r="3324" spans="1:3" x14ac:dyDescent="0.3">
      <c r="A3324" t="s">
        <v>16026</v>
      </c>
      <c r="B3324" t="s">
        <v>241</v>
      </c>
      <c r="C3324">
        <v>6.5</v>
      </c>
    </row>
    <row r="3325" spans="1:3" x14ac:dyDescent="0.3">
      <c r="A3325" t="s">
        <v>16031</v>
      </c>
      <c r="B3325" t="s">
        <v>449</v>
      </c>
      <c r="C3325">
        <v>7</v>
      </c>
    </row>
    <row r="3326" spans="1:3" x14ac:dyDescent="0.3">
      <c r="A3326" t="s">
        <v>16036</v>
      </c>
      <c r="B3326" t="s">
        <v>361</v>
      </c>
      <c r="C3326">
        <v>6.3</v>
      </c>
    </row>
    <row r="3327" spans="1:3" x14ac:dyDescent="0.3">
      <c r="A3327" t="s">
        <v>16040</v>
      </c>
      <c r="B3327" t="s">
        <v>241</v>
      </c>
      <c r="C3327">
        <v>6.4</v>
      </c>
    </row>
    <row r="3328" spans="1:3" x14ac:dyDescent="0.3">
      <c r="A3328" t="s">
        <v>16046</v>
      </c>
      <c r="B3328" t="s">
        <v>1437</v>
      </c>
      <c r="C3328">
        <v>7.1</v>
      </c>
    </row>
    <row r="3329" spans="1:3" x14ac:dyDescent="0.3">
      <c r="A3329" t="s">
        <v>16050</v>
      </c>
      <c r="B3329" t="s">
        <v>1700</v>
      </c>
      <c r="C3329">
        <v>7.1</v>
      </c>
    </row>
    <row r="3330" spans="1:3" x14ac:dyDescent="0.3">
      <c r="A3330" t="s">
        <v>16055</v>
      </c>
      <c r="B3330" t="s">
        <v>1437</v>
      </c>
      <c r="C3330">
        <v>6.5</v>
      </c>
    </row>
    <row r="3331" spans="1:3" x14ac:dyDescent="0.3">
      <c r="A3331" t="s">
        <v>16058</v>
      </c>
      <c r="B3331" t="s">
        <v>11548</v>
      </c>
      <c r="C3331">
        <v>6.9</v>
      </c>
    </row>
    <row r="3332" spans="1:3" x14ac:dyDescent="0.3">
      <c r="A3332" t="s">
        <v>16061</v>
      </c>
      <c r="B3332" t="s">
        <v>2545</v>
      </c>
      <c r="C3332">
        <v>5.4</v>
      </c>
    </row>
    <row r="3333" spans="1:3" x14ac:dyDescent="0.3">
      <c r="A3333" t="s">
        <v>16064</v>
      </c>
      <c r="B3333" t="s">
        <v>1700</v>
      </c>
      <c r="C3333">
        <v>4.9000000000000004</v>
      </c>
    </row>
    <row r="3334" spans="1:3" x14ac:dyDescent="0.3">
      <c r="A3334" t="s">
        <v>16067</v>
      </c>
      <c r="B3334" t="s">
        <v>10</v>
      </c>
      <c r="C3334">
        <v>5.0999999999999996</v>
      </c>
    </row>
    <row r="3335" spans="1:3" x14ac:dyDescent="0.3">
      <c r="A3335" t="s">
        <v>16071</v>
      </c>
      <c r="B3335" t="s">
        <v>3643</v>
      </c>
      <c r="C3335">
        <v>5.3</v>
      </c>
    </row>
    <row r="3336" spans="1:3" x14ac:dyDescent="0.3">
      <c r="A3336" t="s">
        <v>16074</v>
      </c>
      <c r="B3336" t="s">
        <v>241</v>
      </c>
      <c r="C3336">
        <v>7.5</v>
      </c>
    </row>
    <row r="3337" spans="1:3" x14ac:dyDescent="0.3">
      <c r="A3337" t="s">
        <v>24120</v>
      </c>
      <c r="B3337" t="s">
        <v>16078</v>
      </c>
      <c r="C3337">
        <v>8.3000000000000007</v>
      </c>
    </row>
    <row r="3338" spans="1:3" x14ac:dyDescent="0.3">
      <c r="A3338" t="s">
        <v>16083</v>
      </c>
      <c r="B3338" t="s">
        <v>16082</v>
      </c>
      <c r="C3338">
        <v>7.3</v>
      </c>
    </row>
    <row r="3339" spans="1:3" x14ac:dyDescent="0.3">
      <c r="A3339" t="s">
        <v>16087</v>
      </c>
      <c r="B3339" t="s">
        <v>2545</v>
      </c>
      <c r="C3339">
        <v>7.3</v>
      </c>
    </row>
    <row r="3340" spans="1:3" x14ac:dyDescent="0.3">
      <c r="A3340" t="s">
        <v>16092</v>
      </c>
      <c r="B3340" t="s">
        <v>16091</v>
      </c>
      <c r="C3340">
        <v>7.1</v>
      </c>
    </row>
    <row r="3341" spans="1:3" x14ac:dyDescent="0.3">
      <c r="A3341" t="s">
        <v>16096</v>
      </c>
      <c r="B3341" t="s">
        <v>449</v>
      </c>
      <c r="C3341">
        <v>6</v>
      </c>
    </row>
    <row r="3342" spans="1:3" x14ac:dyDescent="0.3">
      <c r="A3342" t="s">
        <v>16100</v>
      </c>
      <c r="B3342" t="s">
        <v>1034</v>
      </c>
      <c r="C3342">
        <v>6.6</v>
      </c>
    </row>
    <row r="3343" spans="1:3" x14ac:dyDescent="0.3">
      <c r="A3343" t="s">
        <v>16105</v>
      </c>
      <c r="B3343" t="s">
        <v>1437</v>
      </c>
      <c r="C3343">
        <v>7.2</v>
      </c>
    </row>
    <row r="3344" spans="1:3" x14ac:dyDescent="0.3">
      <c r="A3344" t="s">
        <v>16109</v>
      </c>
      <c r="B3344" t="s">
        <v>3082</v>
      </c>
      <c r="C3344">
        <v>7.2</v>
      </c>
    </row>
    <row r="3345" spans="1:3" x14ac:dyDescent="0.3">
      <c r="A3345" t="s">
        <v>16112</v>
      </c>
      <c r="B3345" t="s">
        <v>1566</v>
      </c>
      <c r="C3345">
        <v>6.9</v>
      </c>
    </row>
    <row r="3346" spans="1:3" x14ac:dyDescent="0.3">
      <c r="A3346" t="s">
        <v>16118</v>
      </c>
      <c r="B3346" t="s">
        <v>6935</v>
      </c>
      <c r="C3346">
        <v>6.8</v>
      </c>
    </row>
    <row r="3347" spans="1:3" x14ac:dyDescent="0.3">
      <c r="A3347" t="s">
        <v>16124</v>
      </c>
      <c r="B3347" t="s">
        <v>7038</v>
      </c>
      <c r="C3347">
        <v>4</v>
      </c>
    </row>
    <row r="3348" spans="1:3" x14ac:dyDescent="0.3">
      <c r="A3348" t="s">
        <v>16130</v>
      </c>
      <c r="B3348" t="s">
        <v>655</v>
      </c>
      <c r="C3348">
        <v>7.7</v>
      </c>
    </row>
    <row r="3349" spans="1:3" x14ac:dyDescent="0.3">
      <c r="A3349" t="s">
        <v>16136</v>
      </c>
      <c r="B3349" t="s">
        <v>6197</v>
      </c>
      <c r="C3349">
        <v>7.4</v>
      </c>
    </row>
    <row r="3350" spans="1:3" x14ac:dyDescent="0.3">
      <c r="A3350" t="s">
        <v>16141</v>
      </c>
      <c r="B3350" t="s">
        <v>8908</v>
      </c>
      <c r="C3350">
        <v>6.5</v>
      </c>
    </row>
    <row r="3351" spans="1:3" x14ac:dyDescent="0.3">
      <c r="A3351" t="s">
        <v>16146</v>
      </c>
      <c r="B3351" t="s">
        <v>1954</v>
      </c>
      <c r="C3351">
        <v>6.4</v>
      </c>
    </row>
    <row r="3352" spans="1:3" x14ac:dyDescent="0.3">
      <c r="A3352" t="s">
        <v>16151</v>
      </c>
      <c r="B3352" t="s">
        <v>241</v>
      </c>
      <c r="C3352">
        <v>7.2</v>
      </c>
    </row>
    <row r="3353" spans="1:3" x14ac:dyDescent="0.3">
      <c r="A3353" t="s">
        <v>16156</v>
      </c>
      <c r="B3353" t="s">
        <v>16155</v>
      </c>
      <c r="C3353">
        <v>5.6</v>
      </c>
    </row>
    <row r="3354" spans="1:3" x14ac:dyDescent="0.3">
      <c r="A3354" t="s">
        <v>16159</v>
      </c>
      <c r="B3354" t="s">
        <v>5605</v>
      </c>
      <c r="C3354">
        <v>6.3</v>
      </c>
    </row>
    <row r="3355" spans="1:3" x14ac:dyDescent="0.3">
      <c r="A3355" t="s">
        <v>16164</v>
      </c>
      <c r="B3355" t="s">
        <v>14264</v>
      </c>
      <c r="C3355">
        <v>6.8</v>
      </c>
    </row>
    <row r="3356" spans="1:3" x14ac:dyDescent="0.3">
      <c r="A3356" t="s">
        <v>16168</v>
      </c>
      <c r="B3356" t="s">
        <v>1437</v>
      </c>
      <c r="C3356">
        <v>5.5</v>
      </c>
    </row>
    <row r="3357" spans="1:3" x14ac:dyDescent="0.3">
      <c r="A3357" t="s">
        <v>16171</v>
      </c>
      <c r="B3357" t="s">
        <v>1771</v>
      </c>
      <c r="C3357">
        <v>6.9</v>
      </c>
    </row>
    <row r="3358" spans="1:3" x14ac:dyDescent="0.3">
      <c r="A3358" t="s">
        <v>16176</v>
      </c>
      <c r="B3358" t="s">
        <v>6786</v>
      </c>
      <c r="C3358">
        <v>6</v>
      </c>
    </row>
    <row r="3359" spans="1:3" x14ac:dyDescent="0.3">
      <c r="A3359" t="s">
        <v>24121</v>
      </c>
      <c r="B3359" t="s">
        <v>241</v>
      </c>
      <c r="C3359">
        <v>7.7</v>
      </c>
    </row>
    <row r="3360" spans="1:3" x14ac:dyDescent="0.3">
      <c r="A3360" t="s">
        <v>16182</v>
      </c>
      <c r="B3360" t="s">
        <v>2144</v>
      </c>
      <c r="C3360">
        <v>6.4</v>
      </c>
    </row>
    <row r="3361" spans="1:3" x14ac:dyDescent="0.3">
      <c r="A3361" t="s">
        <v>16187</v>
      </c>
      <c r="B3361" t="s">
        <v>3138</v>
      </c>
      <c r="C3361">
        <v>6.6</v>
      </c>
    </row>
    <row r="3362" spans="1:3" x14ac:dyDescent="0.3">
      <c r="A3362" t="s">
        <v>16193</v>
      </c>
      <c r="B3362" t="s">
        <v>19</v>
      </c>
      <c r="C3362">
        <v>5.3</v>
      </c>
    </row>
    <row r="3363" spans="1:3" x14ac:dyDescent="0.3">
      <c r="A3363" t="s">
        <v>16199</v>
      </c>
      <c r="B3363" t="s">
        <v>16197</v>
      </c>
      <c r="C3363">
        <v>8.1</v>
      </c>
    </row>
    <row r="3364" spans="1:3" x14ac:dyDescent="0.3">
      <c r="A3364" t="s">
        <v>16203</v>
      </c>
      <c r="B3364" t="s">
        <v>361</v>
      </c>
      <c r="C3364">
        <v>5.9</v>
      </c>
    </row>
    <row r="3365" spans="1:3" x14ac:dyDescent="0.3">
      <c r="A3365" t="s">
        <v>16208</v>
      </c>
      <c r="B3365" t="s">
        <v>1655</v>
      </c>
      <c r="C3365">
        <v>7.7</v>
      </c>
    </row>
    <row r="3366" spans="1:3" x14ac:dyDescent="0.3">
      <c r="A3366" t="s">
        <v>16214</v>
      </c>
      <c r="B3366" t="s">
        <v>491</v>
      </c>
      <c r="C3366">
        <v>4.5999999999999996</v>
      </c>
    </row>
    <row r="3367" spans="1:3" x14ac:dyDescent="0.3">
      <c r="A3367" t="s">
        <v>16219</v>
      </c>
      <c r="B3367" t="s">
        <v>2716</v>
      </c>
      <c r="C3367">
        <v>5.0999999999999996</v>
      </c>
    </row>
    <row r="3368" spans="1:3" x14ac:dyDescent="0.3">
      <c r="A3368" t="s">
        <v>16223</v>
      </c>
      <c r="B3368" t="s">
        <v>1437</v>
      </c>
      <c r="C3368">
        <v>6.9</v>
      </c>
    </row>
    <row r="3369" spans="1:3" x14ac:dyDescent="0.3">
      <c r="A3369" t="s">
        <v>16229</v>
      </c>
      <c r="B3369" t="s">
        <v>19</v>
      </c>
      <c r="C3369">
        <v>8</v>
      </c>
    </row>
    <row r="3370" spans="1:3" x14ac:dyDescent="0.3">
      <c r="A3370" t="s">
        <v>16232</v>
      </c>
      <c r="B3370" t="s">
        <v>2161</v>
      </c>
      <c r="C3370">
        <v>6.8</v>
      </c>
    </row>
    <row r="3371" spans="1:3" x14ac:dyDescent="0.3">
      <c r="A3371" t="s">
        <v>16238</v>
      </c>
      <c r="B3371" t="s">
        <v>803</v>
      </c>
      <c r="C3371">
        <v>5.4</v>
      </c>
    </row>
    <row r="3372" spans="1:3" x14ac:dyDescent="0.3">
      <c r="A3372" t="s">
        <v>16243</v>
      </c>
      <c r="B3372" t="s">
        <v>3491</v>
      </c>
      <c r="C3372">
        <v>6.5</v>
      </c>
    </row>
    <row r="3373" spans="1:3" x14ac:dyDescent="0.3">
      <c r="A3373" t="s">
        <v>16250</v>
      </c>
      <c r="B3373" t="s">
        <v>4</v>
      </c>
      <c r="C3373">
        <v>4.2</v>
      </c>
    </row>
    <row r="3374" spans="1:3" x14ac:dyDescent="0.3">
      <c r="A3374" t="s">
        <v>16255</v>
      </c>
      <c r="B3374" t="s">
        <v>3942</v>
      </c>
      <c r="C3374">
        <v>7.4</v>
      </c>
    </row>
    <row r="3375" spans="1:3" x14ac:dyDescent="0.3">
      <c r="A3375" t="s">
        <v>16259</v>
      </c>
      <c r="B3375" t="s">
        <v>2545</v>
      </c>
      <c r="C3375">
        <v>6.9</v>
      </c>
    </row>
    <row r="3376" spans="1:3" x14ac:dyDescent="0.3">
      <c r="A3376" t="s">
        <v>16265</v>
      </c>
      <c r="B3376" t="s">
        <v>2155</v>
      </c>
      <c r="C3376">
        <v>6.7</v>
      </c>
    </row>
    <row r="3377" spans="1:3" x14ac:dyDescent="0.3">
      <c r="A3377" t="s">
        <v>16272</v>
      </c>
      <c r="B3377" t="s">
        <v>16271</v>
      </c>
      <c r="C3377">
        <v>7.3</v>
      </c>
    </row>
    <row r="3378" spans="1:3" x14ac:dyDescent="0.3">
      <c r="A3378" t="s">
        <v>16276</v>
      </c>
      <c r="B3378" t="s">
        <v>2545</v>
      </c>
      <c r="C3378">
        <v>7.6</v>
      </c>
    </row>
    <row r="3379" spans="1:3" x14ac:dyDescent="0.3">
      <c r="A3379" t="s">
        <v>16281</v>
      </c>
      <c r="B3379" t="s">
        <v>23</v>
      </c>
      <c r="C3379">
        <v>5.4</v>
      </c>
    </row>
    <row r="3380" spans="1:3" x14ac:dyDescent="0.3">
      <c r="A3380" t="s">
        <v>16285</v>
      </c>
      <c r="B3380" t="s">
        <v>19</v>
      </c>
      <c r="C3380">
        <v>7.3</v>
      </c>
    </row>
    <row r="3381" spans="1:3" x14ac:dyDescent="0.3">
      <c r="A3381" t="s">
        <v>16289</v>
      </c>
      <c r="B3381" t="s">
        <v>241</v>
      </c>
      <c r="C3381">
        <v>6.4</v>
      </c>
    </row>
    <row r="3382" spans="1:3" x14ac:dyDescent="0.3">
      <c r="A3382" t="s">
        <v>16293</v>
      </c>
      <c r="B3382" t="s">
        <v>1437</v>
      </c>
      <c r="C3382">
        <v>6</v>
      </c>
    </row>
    <row r="3383" spans="1:3" x14ac:dyDescent="0.3">
      <c r="A3383" t="s">
        <v>16297</v>
      </c>
      <c r="B3383" t="s">
        <v>2161</v>
      </c>
      <c r="C3383">
        <v>7.2</v>
      </c>
    </row>
    <row r="3384" spans="1:3" x14ac:dyDescent="0.3">
      <c r="A3384" t="s">
        <v>16301</v>
      </c>
      <c r="B3384" t="s">
        <v>4487</v>
      </c>
      <c r="C3384">
        <v>6</v>
      </c>
    </row>
    <row r="3385" spans="1:3" x14ac:dyDescent="0.3">
      <c r="A3385" t="s">
        <v>16305</v>
      </c>
      <c r="B3385" t="s">
        <v>1034</v>
      </c>
      <c r="C3385">
        <v>3.1</v>
      </c>
    </row>
    <row r="3386" spans="1:3" x14ac:dyDescent="0.3">
      <c r="A3386" t="s">
        <v>16311</v>
      </c>
      <c r="B3386" t="s">
        <v>241</v>
      </c>
      <c r="C3386">
        <v>6.9</v>
      </c>
    </row>
    <row r="3387" spans="1:3" x14ac:dyDescent="0.3">
      <c r="A3387" t="s">
        <v>16314</v>
      </c>
      <c r="B3387" t="s">
        <v>4271</v>
      </c>
      <c r="C3387">
        <v>6.2</v>
      </c>
    </row>
    <row r="3388" spans="1:3" x14ac:dyDescent="0.3">
      <c r="A3388" t="s">
        <v>16317</v>
      </c>
      <c r="B3388" t="s">
        <v>5510</v>
      </c>
      <c r="C3388">
        <v>5.5</v>
      </c>
    </row>
    <row r="3389" spans="1:3" x14ac:dyDescent="0.3">
      <c r="A3389" t="s">
        <v>16321</v>
      </c>
      <c r="B3389" t="s">
        <v>15956</v>
      </c>
      <c r="C3389">
        <v>6.9</v>
      </c>
    </row>
    <row r="3390" spans="1:3" x14ac:dyDescent="0.3">
      <c r="A3390" t="s">
        <v>16326</v>
      </c>
      <c r="B3390" t="s">
        <v>16325</v>
      </c>
      <c r="C3390">
        <v>6.3</v>
      </c>
    </row>
    <row r="3391" spans="1:3" x14ac:dyDescent="0.3">
      <c r="A3391" t="s">
        <v>16331</v>
      </c>
      <c r="B3391" t="s">
        <v>10</v>
      </c>
      <c r="C3391">
        <v>4.8</v>
      </c>
    </row>
    <row r="3392" spans="1:3" x14ac:dyDescent="0.3">
      <c r="A3392" t="s">
        <v>16334</v>
      </c>
      <c r="B3392" t="s">
        <v>19</v>
      </c>
      <c r="C3392">
        <v>6.7</v>
      </c>
    </row>
    <row r="3393" spans="1:3" x14ac:dyDescent="0.3">
      <c r="A3393" t="s">
        <v>16339</v>
      </c>
      <c r="B3393" t="s">
        <v>491</v>
      </c>
      <c r="C3393">
        <v>5.6</v>
      </c>
    </row>
    <row r="3394" spans="1:3" x14ac:dyDescent="0.3">
      <c r="A3394" t="s">
        <v>16347</v>
      </c>
      <c r="B3394" t="s">
        <v>2734</v>
      </c>
      <c r="C3394">
        <v>5.4</v>
      </c>
    </row>
    <row r="3395" spans="1:3" x14ac:dyDescent="0.3">
      <c r="A3395" t="s">
        <v>16353</v>
      </c>
      <c r="B3395" t="s">
        <v>16352</v>
      </c>
      <c r="C3395">
        <v>8</v>
      </c>
    </row>
    <row r="3396" spans="1:3" x14ac:dyDescent="0.3">
      <c r="A3396" t="s">
        <v>16358</v>
      </c>
      <c r="B3396" t="s">
        <v>16357</v>
      </c>
      <c r="C3396">
        <v>5.7</v>
      </c>
    </row>
    <row r="3397" spans="1:3" x14ac:dyDescent="0.3">
      <c r="A3397" t="s">
        <v>16364</v>
      </c>
      <c r="B3397" t="s">
        <v>4085</v>
      </c>
      <c r="C3397">
        <v>7.6</v>
      </c>
    </row>
    <row r="3398" spans="1:3" x14ac:dyDescent="0.3">
      <c r="A3398" t="s">
        <v>16368</v>
      </c>
      <c r="B3398" t="s">
        <v>5544</v>
      </c>
      <c r="C3398">
        <v>7</v>
      </c>
    </row>
    <row r="3399" spans="1:3" x14ac:dyDescent="0.3">
      <c r="A3399" t="s">
        <v>16373</v>
      </c>
      <c r="B3399" t="s">
        <v>491</v>
      </c>
      <c r="C3399">
        <v>7.2</v>
      </c>
    </row>
    <row r="3400" spans="1:3" x14ac:dyDescent="0.3">
      <c r="A3400" t="s">
        <v>16378</v>
      </c>
      <c r="B3400" t="s">
        <v>289</v>
      </c>
      <c r="C3400">
        <v>3.5</v>
      </c>
    </row>
    <row r="3401" spans="1:3" x14ac:dyDescent="0.3">
      <c r="A3401" t="s">
        <v>16382</v>
      </c>
      <c r="B3401" t="s">
        <v>1437</v>
      </c>
      <c r="C3401">
        <v>7.5</v>
      </c>
    </row>
    <row r="3402" spans="1:3" x14ac:dyDescent="0.3">
      <c r="A3402" t="s">
        <v>16387</v>
      </c>
      <c r="B3402" t="s">
        <v>89</v>
      </c>
      <c r="C3402">
        <v>5.0999999999999996</v>
      </c>
    </row>
    <row r="3403" spans="1:3" x14ac:dyDescent="0.3">
      <c r="A3403" t="s">
        <v>16392</v>
      </c>
      <c r="B3403" t="s">
        <v>80</v>
      </c>
      <c r="C3403">
        <v>6.7</v>
      </c>
    </row>
    <row r="3404" spans="1:3" x14ac:dyDescent="0.3">
      <c r="A3404" t="s">
        <v>16396</v>
      </c>
      <c r="B3404" t="s">
        <v>1954</v>
      </c>
      <c r="C3404">
        <v>9.1999999999999993</v>
      </c>
    </row>
    <row r="3405" spans="1:3" x14ac:dyDescent="0.3">
      <c r="A3405" t="s">
        <v>16400</v>
      </c>
      <c r="B3405" t="s">
        <v>7829</v>
      </c>
      <c r="C3405">
        <v>6.1</v>
      </c>
    </row>
    <row r="3406" spans="1:3" x14ac:dyDescent="0.3">
      <c r="A3406" t="s">
        <v>16404</v>
      </c>
      <c r="B3406" t="s">
        <v>1437</v>
      </c>
      <c r="C3406">
        <v>7.7</v>
      </c>
    </row>
    <row r="3407" spans="1:3" x14ac:dyDescent="0.3">
      <c r="A3407" t="s">
        <v>16408</v>
      </c>
      <c r="B3407" t="s">
        <v>7829</v>
      </c>
      <c r="C3407">
        <v>7.6</v>
      </c>
    </row>
    <row r="3408" spans="1:3" x14ac:dyDescent="0.3">
      <c r="A3408" t="s">
        <v>16412</v>
      </c>
      <c r="B3408" t="s">
        <v>2545</v>
      </c>
      <c r="C3408">
        <v>6.1</v>
      </c>
    </row>
    <row r="3409" spans="1:3" x14ac:dyDescent="0.3">
      <c r="A3409" t="s">
        <v>16416</v>
      </c>
      <c r="B3409" t="s">
        <v>3046</v>
      </c>
      <c r="C3409">
        <v>4.9000000000000004</v>
      </c>
    </row>
    <row r="3410" spans="1:3" x14ac:dyDescent="0.3">
      <c r="A3410" t="s">
        <v>16420</v>
      </c>
      <c r="B3410" t="s">
        <v>80</v>
      </c>
      <c r="C3410">
        <v>6.8</v>
      </c>
    </row>
    <row r="3411" spans="1:3" x14ac:dyDescent="0.3">
      <c r="A3411" t="s">
        <v>16424</v>
      </c>
      <c r="B3411" t="s">
        <v>7955</v>
      </c>
      <c r="C3411">
        <v>7</v>
      </c>
    </row>
    <row r="3412" spans="1:3" x14ac:dyDescent="0.3">
      <c r="A3412" t="s">
        <v>16430</v>
      </c>
      <c r="B3412" t="s">
        <v>1437</v>
      </c>
      <c r="C3412">
        <v>7.2</v>
      </c>
    </row>
    <row r="3413" spans="1:3" x14ac:dyDescent="0.3">
      <c r="A3413" t="s">
        <v>16434</v>
      </c>
      <c r="B3413" t="s">
        <v>2545</v>
      </c>
      <c r="C3413">
        <v>5.7</v>
      </c>
    </row>
    <row r="3414" spans="1:3" x14ac:dyDescent="0.3">
      <c r="A3414" t="s">
        <v>16437</v>
      </c>
      <c r="B3414" t="s">
        <v>5940</v>
      </c>
      <c r="C3414">
        <v>7.5</v>
      </c>
    </row>
    <row r="3415" spans="1:3" x14ac:dyDescent="0.3">
      <c r="A3415" t="s">
        <v>16441</v>
      </c>
      <c r="B3415" t="s">
        <v>1745</v>
      </c>
      <c r="C3415">
        <v>7.4</v>
      </c>
    </row>
    <row r="3416" spans="1:3" x14ac:dyDescent="0.3">
      <c r="A3416" t="s">
        <v>16445</v>
      </c>
      <c r="B3416" t="s">
        <v>361</v>
      </c>
      <c r="C3416">
        <v>7.2</v>
      </c>
    </row>
    <row r="3417" spans="1:3" x14ac:dyDescent="0.3">
      <c r="A3417" t="s">
        <v>24122</v>
      </c>
      <c r="B3417" t="s">
        <v>2144</v>
      </c>
      <c r="C3417">
        <v>9</v>
      </c>
    </row>
    <row r="3418" spans="1:3" x14ac:dyDescent="0.3">
      <c r="A3418" t="s">
        <v>16451</v>
      </c>
      <c r="B3418" t="s">
        <v>100</v>
      </c>
      <c r="C3418">
        <v>6.8</v>
      </c>
    </row>
    <row r="3419" spans="1:3" x14ac:dyDescent="0.3">
      <c r="A3419" t="s">
        <v>16455</v>
      </c>
      <c r="B3419" t="s">
        <v>80</v>
      </c>
      <c r="C3419">
        <v>6.8</v>
      </c>
    </row>
    <row r="3420" spans="1:3" x14ac:dyDescent="0.3">
      <c r="A3420" t="s">
        <v>16458</v>
      </c>
      <c r="B3420" t="s">
        <v>449</v>
      </c>
      <c r="C3420">
        <v>5.2</v>
      </c>
    </row>
    <row r="3421" spans="1:3" x14ac:dyDescent="0.3">
      <c r="A3421" t="s">
        <v>16463</v>
      </c>
      <c r="B3421" t="s">
        <v>8559</v>
      </c>
      <c r="C3421">
        <v>7.2</v>
      </c>
    </row>
    <row r="3422" spans="1:3" x14ac:dyDescent="0.3">
      <c r="A3422" t="s">
        <v>16469</v>
      </c>
      <c r="B3422" t="s">
        <v>16468</v>
      </c>
      <c r="C3422">
        <v>7.5</v>
      </c>
    </row>
    <row r="3423" spans="1:3" x14ac:dyDescent="0.3">
      <c r="A3423" t="s">
        <v>16475</v>
      </c>
      <c r="B3423" t="s">
        <v>5108</v>
      </c>
      <c r="C3423">
        <v>4</v>
      </c>
    </row>
    <row r="3424" spans="1:3" x14ac:dyDescent="0.3">
      <c r="A3424" t="s">
        <v>16480</v>
      </c>
      <c r="B3424" t="s">
        <v>10</v>
      </c>
      <c r="C3424">
        <v>6.8</v>
      </c>
    </row>
    <row r="3425" spans="1:3" x14ac:dyDescent="0.3">
      <c r="A3425" t="s">
        <v>16485</v>
      </c>
      <c r="B3425" t="s">
        <v>16484</v>
      </c>
      <c r="C3425">
        <v>6.9</v>
      </c>
    </row>
    <row r="3426" spans="1:3" x14ac:dyDescent="0.3">
      <c r="A3426" t="s">
        <v>24123</v>
      </c>
      <c r="B3426" t="s">
        <v>3158</v>
      </c>
      <c r="C3426">
        <v>8.1999999999999993</v>
      </c>
    </row>
    <row r="3427" spans="1:3" x14ac:dyDescent="0.3">
      <c r="A3427" t="s">
        <v>16491</v>
      </c>
      <c r="B3427" t="s">
        <v>9178</v>
      </c>
      <c r="C3427">
        <v>7.3</v>
      </c>
    </row>
    <row r="3428" spans="1:3" x14ac:dyDescent="0.3">
      <c r="A3428" t="s">
        <v>16494</v>
      </c>
      <c r="B3428" t="s">
        <v>2144</v>
      </c>
      <c r="C3428">
        <v>6.1</v>
      </c>
    </row>
    <row r="3429" spans="1:3" x14ac:dyDescent="0.3">
      <c r="A3429" t="s">
        <v>16498</v>
      </c>
      <c r="B3429" t="s">
        <v>23</v>
      </c>
      <c r="C3429">
        <v>6</v>
      </c>
    </row>
    <row r="3430" spans="1:3" x14ac:dyDescent="0.3">
      <c r="A3430" t="s">
        <v>16505</v>
      </c>
      <c r="B3430" t="s">
        <v>23</v>
      </c>
      <c r="C3430">
        <v>4.0999999999999996</v>
      </c>
    </row>
    <row r="3431" spans="1:3" x14ac:dyDescent="0.3">
      <c r="A3431" t="s">
        <v>16510</v>
      </c>
      <c r="B3431" t="s">
        <v>2545</v>
      </c>
      <c r="C3431">
        <v>7</v>
      </c>
    </row>
    <row r="3432" spans="1:3" x14ac:dyDescent="0.3">
      <c r="A3432" t="s">
        <v>16515</v>
      </c>
      <c r="B3432" t="s">
        <v>8052</v>
      </c>
      <c r="C3432">
        <v>7.1</v>
      </c>
    </row>
    <row r="3433" spans="1:3" x14ac:dyDescent="0.3">
      <c r="A3433" t="s">
        <v>16518</v>
      </c>
      <c r="B3433" t="s">
        <v>8932</v>
      </c>
      <c r="C3433">
        <v>6.2</v>
      </c>
    </row>
    <row r="3434" spans="1:3" x14ac:dyDescent="0.3">
      <c r="A3434" t="s">
        <v>16521</v>
      </c>
      <c r="B3434" t="s">
        <v>6197</v>
      </c>
      <c r="C3434">
        <v>6.9</v>
      </c>
    </row>
    <row r="3435" spans="1:3" x14ac:dyDescent="0.3">
      <c r="A3435" t="s">
        <v>16527</v>
      </c>
      <c r="B3435" t="s">
        <v>241</v>
      </c>
      <c r="C3435">
        <v>7.6</v>
      </c>
    </row>
    <row r="3436" spans="1:3" x14ac:dyDescent="0.3">
      <c r="A3436" t="s">
        <v>16531</v>
      </c>
      <c r="B3436" t="s">
        <v>19</v>
      </c>
      <c r="C3436">
        <v>7.6</v>
      </c>
    </row>
    <row r="3437" spans="1:3" x14ac:dyDescent="0.3">
      <c r="A3437" t="s">
        <v>16536</v>
      </c>
      <c r="B3437" t="s">
        <v>1437</v>
      </c>
      <c r="C3437">
        <v>6.4</v>
      </c>
    </row>
    <row r="3438" spans="1:3" x14ac:dyDescent="0.3">
      <c r="A3438" t="s">
        <v>16539</v>
      </c>
      <c r="B3438" t="s">
        <v>3476</v>
      </c>
      <c r="C3438">
        <v>6.2</v>
      </c>
    </row>
    <row r="3439" spans="1:3" x14ac:dyDescent="0.3">
      <c r="A3439" t="s">
        <v>16545</v>
      </c>
      <c r="B3439" t="s">
        <v>16543</v>
      </c>
      <c r="C3439">
        <v>7.5</v>
      </c>
    </row>
    <row r="3440" spans="1:3" x14ac:dyDescent="0.3">
      <c r="A3440" t="s">
        <v>16549</v>
      </c>
      <c r="B3440" t="s">
        <v>3923</v>
      </c>
      <c r="C3440">
        <v>2</v>
      </c>
    </row>
    <row r="3441" spans="1:3" x14ac:dyDescent="0.3">
      <c r="A3441" t="s">
        <v>16556</v>
      </c>
      <c r="B3441" t="s">
        <v>16554</v>
      </c>
      <c r="C3441">
        <v>6.2</v>
      </c>
    </row>
    <row r="3442" spans="1:3" x14ac:dyDescent="0.3">
      <c r="A3442" t="s">
        <v>24124</v>
      </c>
      <c r="B3442" t="s">
        <v>491</v>
      </c>
      <c r="C3442">
        <v>7.7</v>
      </c>
    </row>
    <row r="3443" spans="1:3" x14ac:dyDescent="0.3">
      <c r="A3443" t="s">
        <v>16564</v>
      </c>
      <c r="B3443" t="s">
        <v>11046</v>
      </c>
      <c r="C3443">
        <v>6.5</v>
      </c>
    </row>
    <row r="3444" spans="1:3" x14ac:dyDescent="0.3">
      <c r="A3444" t="s">
        <v>24125</v>
      </c>
      <c r="B3444" t="s">
        <v>1077</v>
      </c>
      <c r="C3444">
        <v>7.4</v>
      </c>
    </row>
    <row r="3445" spans="1:3" x14ac:dyDescent="0.3">
      <c r="A3445" t="s">
        <v>16570</v>
      </c>
      <c r="B3445" t="s">
        <v>2866</v>
      </c>
      <c r="C3445">
        <v>7.9</v>
      </c>
    </row>
    <row r="3446" spans="1:3" x14ac:dyDescent="0.3">
      <c r="A3446" t="s">
        <v>16574</v>
      </c>
      <c r="B3446" t="s">
        <v>3805</v>
      </c>
      <c r="C3446">
        <v>6.8</v>
      </c>
    </row>
    <row r="3447" spans="1:3" x14ac:dyDescent="0.3">
      <c r="A3447" t="s">
        <v>16577</v>
      </c>
      <c r="B3447" t="s">
        <v>1437</v>
      </c>
      <c r="C3447">
        <v>6.3</v>
      </c>
    </row>
    <row r="3448" spans="1:3" x14ac:dyDescent="0.3">
      <c r="A3448" t="s">
        <v>16583</v>
      </c>
      <c r="B3448" t="s">
        <v>7139</v>
      </c>
      <c r="C3448">
        <v>6.3</v>
      </c>
    </row>
    <row r="3449" spans="1:3" x14ac:dyDescent="0.3">
      <c r="A3449" t="s">
        <v>16586</v>
      </c>
      <c r="B3449" t="s">
        <v>1745</v>
      </c>
      <c r="C3449">
        <v>6.6</v>
      </c>
    </row>
    <row r="3450" spans="1:3" x14ac:dyDescent="0.3">
      <c r="A3450" t="s">
        <v>16589</v>
      </c>
      <c r="B3450" t="s">
        <v>1566</v>
      </c>
      <c r="C3450">
        <v>6.4</v>
      </c>
    </row>
    <row r="3451" spans="1:3" x14ac:dyDescent="0.3">
      <c r="A3451" t="s">
        <v>16593</v>
      </c>
      <c r="B3451" t="s">
        <v>4085</v>
      </c>
      <c r="C3451">
        <v>7.5</v>
      </c>
    </row>
    <row r="3452" spans="1:3" x14ac:dyDescent="0.3">
      <c r="A3452" t="s">
        <v>16599</v>
      </c>
      <c r="B3452" t="s">
        <v>7139</v>
      </c>
      <c r="C3452">
        <v>5.8</v>
      </c>
    </row>
    <row r="3453" spans="1:3" x14ac:dyDescent="0.3">
      <c r="A3453" t="s">
        <v>16603</v>
      </c>
      <c r="B3453" t="s">
        <v>3805</v>
      </c>
      <c r="C3453">
        <v>6.5</v>
      </c>
    </row>
    <row r="3454" spans="1:3" x14ac:dyDescent="0.3">
      <c r="A3454" t="s">
        <v>16607</v>
      </c>
      <c r="B3454" t="s">
        <v>3942</v>
      </c>
      <c r="C3454">
        <v>4.8</v>
      </c>
    </row>
    <row r="3455" spans="1:3" x14ac:dyDescent="0.3">
      <c r="A3455" t="s">
        <v>16611</v>
      </c>
      <c r="B3455" t="s">
        <v>241</v>
      </c>
      <c r="C3455">
        <v>7.2</v>
      </c>
    </row>
    <row r="3456" spans="1:3" x14ac:dyDescent="0.3">
      <c r="A3456" t="s">
        <v>16616</v>
      </c>
      <c r="B3456" t="s">
        <v>1245</v>
      </c>
      <c r="C3456">
        <v>6.3</v>
      </c>
    </row>
    <row r="3457" spans="1:3" x14ac:dyDescent="0.3">
      <c r="A3457" t="s">
        <v>16620</v>
      </c>
      <c r="B3457" t="s">
        <v>6825</v>
      </c>
      <c r="C3457">
        <v>7</v>
      </c>
    </row>
    <row r="3458" spans="1:3" x14ac:dyDescent="0.3">
      <c r="A3458" t="s">
        <v>16625</v>
      </c>
      <c r="B3458" t="s">
        <v>2545</v>
      </c>
      <c r="C3458">
        <v>6.3</v>
      </c>
    </row>
    <row r="3459" spans="1:3" x14ac:dyDescent="0.3">
      <c r="A3459" t="s">
        <v>16631</v>
      </c>
      <c r="B3459" t="s">
        <v>10</v>
      </c>
      <c r="C3459">
        <v>5.3</v>
      </c>
    </row>
    <row r="3460" spans="1:3" x14ac:dyDescent="0.3">
      <c r="A3460" t="s">
        <v>16636</v>
      </c>
      <c r="B3460" t="s">
        <v>10</v>
      </c>
      <c r="C3460">
        <v>2.2999999999999998</v>
      </c>
    </row>
    <row r="3461" spans="1:3" x14ac:dyDescent="0.3">
      <c r="A3461" t="s">
        <v>16640</v>
      </c>
      <c r="B3461" t="s">
        <v>19</v>
      </c>
      <c r="C3461">
        <v>7.1</v>
      </c>
    </row>
    <row r="3462" spans="1:3" x14ac:dyDescent="0.3">
      <c r="A3462" t="s">
        <v>16643</v>
      </c>
      <c r="B3462" t="s">
        <v>9178</v>
      </c>
      <c r="C3462">
        <v>6.2</v>
      </c>
    </row>
    <row r="3463" spans="1:3" x14ac:dyDescent="0.3">
      <c r="A3463" t="s">
        <v>16648</v>
      </c>
      <c r="B3463" t="s">
        <v>6618</v>
      </c>
      <c r="C3463">
        <v>6.2</v>
      </c>
    </row>
    <row r="3464" spans="1:3" x14ac:dyDescent="0.3">
      <c r="A3464" t="s">
        <v>16652</v>
      </c>
      <c r="B3464" t="s">
        <v>241</v>
      </c>
      <c r="C3464">
        <v>6.7</v>
      </c>
    </row>
    <row r="3465" spans="1:3" x14ac:dyDescent="0.3">
      <c r="A3465" t="s">
        <v>16656</v>
      </c>
      <c r="B3465" t="s">
        <v>6324</v>
      </c>
      <c r="C3465">
        <v>6.5</v>
      </c>
    </row>
    <row r="3466" spans="1:3" x14ac:dyDescent="0.3">
      <c r="A3466" t="s">
        <v>16660</v>
      </c>
      <c r="B3466" t="s">
        <v>10</v>
      </c>
      <c r="C3466">
        <v>5.9</v>
      </c>
    </row>
    <row r="3467" spans="1:3" x14ac:dyDescent="0.3">
      <c r="A3467" t="s">
        <v>16666</v>
      </c>
      <c r="B3467" t="s">
        <v>1868</v>
      </c>
      <c r="C3467">
        <v>6.7</v>
      </c>
    </row>
    <row r="3468" spans="1:3" x14ac:dyDescent="0.3">
      <c r="A3468" t="s">
        <v>16671</v>
      </c>
      <c r="B3468" t="s">
        <v>5967</v>
      </c>
      <c r="C3468">
        <v>6</v>
      </c>
    </row>
    <row r="3469" spans="1:3" x14ac:dyDescent="0.3">
      <c r="A3469" t="s">
        <v>16674</v>
      </c>
      <c r="B3469" t="s">
        <v>19</v>
      </c>
      <c r="C3469">
        <v>6.9</v>
      </c>
    </row>
    <row r="3470" spans="1:3" x14ac:dyDescent="0.3">
      <c r="A3470" t="s">
        <v>16678</v>
      </c>
      <c r="B3470" t="s">
        <v>361</v>
      </c>
      <c r="C3470">
        <v>7.9</v>
      </c>
    </row>
    <row r="3471" spans="1:3" x14ac:dyDescent="0.3">
      <c r="A3471" t="s">
        <v>16683</v>
      </c>
      <c r="B3471" t="s">
        <v>4562</v>
      </c>
      <c r="C3471">
        <v>5.3</v>
      </c>
    </row>
    <row r="3472" spans="1:3" x14ac:dyDescent="0.3">
      <c r="A3472" t="s">
        <v>16687</v>
      </c>
      <c r="B3472" t="s">
        <v>16686</v>
      </c>
      <c r="C3472">
        <v>4.8</v>
      </c>
    </row>
    <row r="3473" spans="1:3" x14ac:dyDescent="0.3">
      <c r="A3473" t="s">
        <v>16693</v>
      </c>
      <c r="B3473" t="s">
        <v>2847</v>
      </c>
      <c r="C3473">
        <v>5.3</v>
      </c>
    </row>
    <row r="3474" spans="1:3" x14ac:dyDescent="0.3">
      <c r="A3474" t="s">
        <v>16701</v>
      </c>
      <c r="B3474" t="s">
        <v>16699</v>
      </c>
      <c r="C3474">
        <v>6</v>
      </c>
    </row>
    <row r="3475" spans="1:3" x14ac:dyDescent="0.3">
      <c r="A3475" t="s">
        <v>16705</v>
      </c>
      <c r="B3475" t="s">
        <v>24</v>
      </c>
      <c r="C3475">
        <v>7.3</v>
      </c>
    </row>
    <row r="3476" spans="1:3" x14ac:dyDescent="0.3">
      <c r="A3476" t="s">
        <v>16712</v>
      </c>
      <c r="B3476" t="s">
        <v>16710</v>
      </c>
      <c r="C3476">
        <v>7.4</v>
      </c>
    </row>
    <row r="3477" spans="1:3" x14ac:dyDescent="0.3">
      <c r="A3477" t="s">
        <v>16715</v>
      </c>
      <c r="B3477" t="s">
        <v>10</v>
      </c>
      <c r="C3477">
        <v>7.7</v>
      </c>
    </row>
    <row r="3478" spans="1:3" x14ac:dyDescent="0.3">
      <c r="A3478" t="s">
        <v>16718</v>
      </c>
      <c r="B3478" t="s">
        <v>3039</v>
      </c>
      <c r="C3478">
        <v>4.8</v>
      </c>
    </row>
    <row r="3479" spans="1:3" x14ac:dyDescent="0.3">
      <c r="A3479" t="s">
        <v>16725</v>
      </c>
      <c r="B3479" t="s">
        <v>241</v>
      </c>
      <c r="C3479">
        <v>7.2</v>
      </c>
    </row>
    <row r="3480" spans="1:3" x14ac:dyDescent="0.3">
      <c r="A3480" t="s">
        <v>16730</v>
      </c>
      <c r="B3480" t="s">
        <v>2144</v>
      </c>
      <c r="C3480">
        <v>5.8</v>
      </c>
    </row>
    <row r="3481" spans="1:3" x14ac:dyDescent="0.3">
      <c r="A3481" t="s">
        <v>16737</v>
      </c>
      <c r="B3481" t="s">
        <v>11980</v>
      </c>
      <c r="C3481">
        <v>7.3</v>
      </c>
    </row>
    <row r="3482" spans="1:3" x14ac:dyDescent="0.3">
      <c r="A3482" t="s">
        <v>16742</v>
      </c>
      <c r="B3482" t="s">
        <v>2545</v>
      </c>
      <c r="C3482">
        <v>7</v>
      </c>
    </row>
    <row r="3483" spans="1:3" x14ac:dyDescent="0.3">
      <c r="A3483" t="s">
        <v>16747</v>
      </c>
      <c r="B3483" t="s">
        <v>1550</v>
      </c>
      <c r="C3483">
        <v>6.4</v>
      </c>
    </row>
    <row r="3484" spans="1:3" x14ac:dyDescent="0.3">
      <c r="A3484" t="s">
        <v>16752</v>
      </c>
      <c r="B3484" t="s">
        <v>4393</v>
      </c>
      <c r="C3484">
        <v>5.6</v>
      </c>
    </row>
    <row r="3485" spans="1:3" x14ac:dyDescent="0.3">
      <c r="A3485" t="s">
        <v>16758</v>
      </c>
      <c r="B3485" t="s">
        <v>16757</v>
      </c>
      <c r="C3485">
        <v>8.1999999999999993</v>
      </c>
    </row>
    <row r="3486" spans="1:3" x14ac:dyDescent="0.3">
      <c r="A3486" t="s">
        <v>16764</v>
      </c>
      <c r="B3486" t="s">
        <v>1437</v>
      </c>
      <c r="C3486">
        <v>6.5</v>
      </c>
    </row>
    <row r="3487" spans="1:3" x14ac:dyDescent="0.3">
      <c r="A3487" t="s">
        <v>16770</v>
      </c>
      <c r="B3487" t="s">
        <v>16769</v>
      </c>
      <c r="C3487">
        <v>6.4</v>
      </c>
    </row>
    <row r="3488" spans="1:3" x14ac:dyDescent="0.3">
      <c r="A3488" t="s">
        <v>16774</v>
      </c>
      <c r="B3488" t="s">
        <v>491</v>
      </c>
      <c r="C3488">
        <v>8.1</v>
      </c>
    </row>
    <row r="3489" spans="1:3" x14ac:dyDescent="0.3">
      <c r="A3489" t="s">
        <v>16780</v>
      </c>
      <c r="B3489" t="s">
        <v>5108</v>
      </c>
      <c r="C3489">
        <v>5.4</v>
      </c>
    </row>
    <row r="3490" spans="1:3" x14ac:dyDescent="0.3">
      <c r="A3490" t="s">
        <v>16787</v>
      </c>
      <c r="B3490" t="s">
        <v>16786</v>
      </c>
      <c r="C3490">
        <v>6.3</v>
      </c>
    </row>
    <row r="3491" spans="1:3" x14ac:dyDescent="0.3">
      <c r="A3491" t="s">
        <v>16793</v>
      </c>
      <c r="B3491" t="s">
        <v>1954</v>
      </c>
      <c r="C3491">
        <v>7.8</v>
      </c>
    </row>
    <row r="3492" spans="1:3" x14ac:dyDescent="0.3">
      <c r="A3492" t="s">
        <v>16799</v>
      </c>
      <c r="B3492" t="s">
        <v>4305</v>
      </c>
      <c r="C3492">
        <v>6.8</v>
      </c>
    </row>
    <row r="3493" spans="1:3" x14ac:dyDescent="0.3">
      <c r="A3493" t="s">
        <v>16806</v>
      </c>
      <c r="B3493" t="s">
        <v>2545</v>
      </c>
      <c r="C3493">
        <v>7.2</v>
      </c>
    </row>
    <row r="3494" spans="1:3" x14ac:dyDescent="0.3">
      <c r="A3494" t="s">
        <v>16811</v>
      </c>
      <c r="B3494" t="s">
        <v>16810</v>
      </c>
      <c r="C3494">
        <v>7.1</v>
      </c>
    </row>
    <row r="3495" spans="1:3" x14ac:dyDescent="0.3">
      <c r="A3495" t="s">
        <v>16815</v>
      </c>
      <c r="B3495" t="s">
        <v>16814</v>
      </c>
      <c r="C3495">
        <v>6.2</v>
      </c>
    </row>
    <row r="3496" spans="1:3" x14ac:dyDescent="0.3">
      <c r="A3496" t="s">
        <v>16818</v>
      </c>
      <c r="B3496" t="s">
        <v>1034</v>
      </c>
      <c r="C3496">
        <v>7.3</v>
      </c>
    </row>
    <row r="3497" spans="1:3" x14ac:dyDescent="0.3">
      <c r="A3497" t="s">
        <v>16822</v>
      </c>
      <c r="B3497" t="s">
        <v>1437</v>
      </c>
      <c r="C3497">
        <v>5.9</v>
      </c>
    </row>
    <row r="3498" spans="1:3" x14ac:dyDescent="0.3">
      <c r="A3498" t="s">
        <v>16828</v>
      </c>
      <c r="B3498" t="s">
        <v>2970</v>
      </c>
      <c r="C3498">
        <v>7.2</v>
      </c>
    </row>
    <row r="3499" spans="1:3" x14ac:dyDescent="0.3">
      <c r="A3499" t="s">
        <v>16833</v>
      </c>
      <c r="B3499" t="s">
        <v>4341</v>
      </c>
      <c r="C3499">
        <v>3.6</v>
      </c>
    </row>
    <row r="3500" spans="1:3" x14ac:dyDescent="0.3">
      <c r="A3500" t="s">
        <v>16839</v>
      </c>
      <c r="B3500" t="s">
        <v>1566</v>
      </c>
      <c r="C3500">
        <v>7.7</v>
      </c>
    </row>
    <row r="3501" spans="1:3" x14ac:dyDescent="0.3">
      <c r="A3501" t="s">
        <v>16843</v>
      </c>
      <c r="B3501" t="s">
        <v>19</v>
      </c>
      <c r="C3501">
        <v>7.3</v>
      </c>
    </row>
    <row r="3502" spans="1:3" x14ac:dyDescent="0.3">
      <c r="A3502" t="s">
        <v>16846</v>
      </c>
      <c r="B3502" t="s">
        <v>2144</v>
      </c>
      <c r="C3502">
        <v>7.4</v>
      </c>
    </row>
    <row r="3503" spans="1:3" x14ac:dyDescent="0.3">
      <c r="A3503" t="s">
        <v>16851</v>
      </c>
      <c r="B3503" t="s">
        <v>1784</v>
      </c>
      <c r="C3503">
        <v>6.6</v>
      </c>
    </row>
    <row r="3504" spans="1:3" x14ac:dyDescent="0.3">
      <c r="A3504" t="s">
        <v>16855</v>
      </c>
      <c r="B3504" t="s">
        <v>4085</v>
      </c>
      <c r="C3504">
        <v>6.9</v>
      </c>
    </row>
    <row r="3505" spans="1:3" x14ac:dyDescent="0.3">
      <c r="A3505" t="s">
        <v>16858</v>
      </c>
      <c r="B3505" t="s">
        <v>241</v>
      </c>
      <c r="C3505">
        <v>6.8</v>
      </c>
    </row>
    <row r="3506" spans="1:3" x14ac:dyDescent="0.3">
      <c r="A3506" t="s">
        <v>16863</v>
      </c>
      <c r="B3506" t="s">
        <v>19</v>
      </c>
      <c r="C3506">
        <v>7.3</v>
      </c>
    </row>
    <row r="3507" spans="1:3" x14ac:dyDescent="0.3">
      <c r="A3507" t="s">
        <v>16868</v>
      </c>
      <c r="B3507" t="s">
        <v>5605</v>
      </c>
      <c r="C3507">
        <v>7.2</v>
      </c>
    </row>
    <row r="3508" spans="1:3" x14ac:dyDescent="0.3">
      <c r="A3508" t="s">
        <v>16873</v>
      </c>
      <c r="B3508" t="s">
        <v>16872</v>
      </c>
      <c r="C3508">
        <v>6.5</v>
      </c>
    </row>
    <row r="3509" spans="1:3" x14ac:dyDescent="0.3">
      <c r="A3509" t="s">
        <v>16876</v>
      </c>
      <c r="B3509" t="s">
        <v>4305</v>
      </c>
      <c r="C3509">
        <v>7.7</v>
      </c>
    </row>
    <row r="3510" spans="1:3" x14ac:dyDescent="0.3">
      <c r="A3510" t="s">
        <v>16879</v>
      </c>
      <c r="B3510" t="s">
        <v>674</v>
      </c>
      <c r="C3510">
        <v>8.1</v>
      </c>
    </row>
    <row r="3511" spans="1:3" x14ac:dyDescent="0.3">
      <c r="A3511" t="s">
        <v>16885</v>
      </c>
      <c r="B3511" t="s">
        <v>241</v>
      </c>
      <c r="C3511">
        <v>7.7</v>
      </c>
    </row>
    <row r="3512" spans="1:3" x14ac:dyDescent="0.3">
      <c r="A3512" t="s">
        <v>16889</v>
      </c>
      <c r="B3512" t="s">
        <v>1655</v>
      </c>
      <c r="C3512">
        <v>7.6</v>
      </c>
    </row>
    <row r="3513" spans="1:3" x14ac:dyDescent="0.3">
      <c r="A3513" t="s">
        <v>16896</v>
      </c>
      <c r="B3513" t="s">
        <v>12605</v>
      </c>
      <c r="C3513">
        <v>7.3</v>
      </c>
    </row>
    <row r="3514" spans="1:3" x14ac:dyDescent="0.3">
      <c r="A3514" t="s">
        <v>24126</v>
      </c>
      <c r="B3514" t="s">
        <v>2144</v>
      </c>
      <c r="C3514">
        <v>8.6999999999999993</v>
      </c>
    </row>
    <row r="3515" spans="1:3" x14ac:dyDescent="0.3">
      <c r="A3515" t="s">
        <v>16904</v>
      </c>
      <c r="B3515" t="s">
        <v>1700</v>
      </c>
      <c r="C3515">
        <v>7.2</v>
      </c>
    </row>
    <row r="3516" spans="1:3" x14ac:dyDescent="0.3">
      <c r="A3516" t="s">
        <v>16909</v>
      </c>
      <c r="B3516" t="s">
        <v>16907</v>
      </c>
      <c r="C3516">
        <v>7.2</v>
      </c>
    </row>
    <row r="3517" spans="1:3" x14ac:dyDescent="0.3">
      <c r="A3517" t="s">
        <v>16912</v>
      </c>
      <c r="B3517" t="s">
        <v>3409</v>
      </c>
      <c r="C3517">
        <v>8.1</v>
      </c>
    </row>
    <row r="3518" spans="1:3" x14ac:dyDescent="0.3">
      <c r="A3518" t="s">
        <v>16918</v>
      </c>
      <c r="B3518" t="s">
        <v>16916</v>
      </c>
      <c r="C3518">
        <v>7.5</v>
      </c>
    </row>
    <row r="3519" spans="1:3" x14ac:dyDescent="0.3">
      <c r="A3519" t="s">
        <v>16926</v>
      </c>
      <c r="B3519" t="s">
        <v>16924</v>
      </c>
      <c r="C3519">
        <v>8.1</v>
      </c>
    </row>
    <row r="3520" spans="1:3" x14ac:dyDescent="0.3">
      <c r="A3520" t="s">
        <v>16934</v>
      </c>
      <c r="B3520" t="s">
        <v>16932</v>
      </c>
      <c r="C3520">
        <v>7.8</v>
      </c>
    </row>
    <row r="3521" spans="1:3" x14ac:dyDescent="0.3">
      <c r="A3521" t="s">
        <v>16938</v>
      </c>
      <c r="B3521" t="s">
        <v>19</v>
      </c>
      <c r="C3521">
        <v>7.8</v>
      </c>
    </row>
    <row r="3522" spans="1:3" x14ac:dyDescent="0.3">
      <c r="A3522" t="s">
        <v>16944</v>
      </c>
      <c r="B3522" t="s">
        <v>16943</v>
      </c>
      <c r="C3522">
        <v>7.6</v>
      </c>
    </row>
    <row r="3523" spans="1:3" x14ac:dyDescent="0.3">
      <c r="A3523" t="s">
        <v>16948</v>
      </c>
      <c r="B3523" t="s">
        <v>3923</v>
      </c>
      <c r="C3523">
        <v>7.4</v>
      </c>
    </row>
    <row r="3524" spans="1:3" x14ac:dyDescent="0.3">
      <c r="A3524" t="s">
        <v>16952</v>
      </c>
      <c r="B3524" t="s">
        <v>2545</v>
      </c>
      <c r="C3524">
        <v>6.3</v>
      </c>
    </row>
    <row r="3525" spans="1:3" x14ac:dyDescent="0.3">
      <c r="A3525" t="s">
        <v>16955</v>
      </c>
      <c r="B3525" t="s">
        <v>1437</v>
      </c>
      <c r="C3525">
        <v>6.9</v>
      </c>
    </row>
    <row r="3526" spans="1:3" x14ac:dyDescent="0.3">
      <c r="A3526" t="s">
        <v>16958</v>
      </c>
      <c r="B3526" t="s">
        <v>2161</v>
      </c>
      <c r="C3526">
        <v>8.6</v>
      </c>
    </row>
    <row r="3527" spans="1:3" x14ac:dyDescent="0.3">
      <c r="A3527" t="s">
        <v>16964</v>
      </c>
      <c r="B3527" t="s">
        <v>16962</v>
      </c>
      <c r="C3527">
        <v>5.0999999999999996</v>
      </c>
    </row>
    <row r="3528" spans="1:3" x14ac:dyDescent="0.3">
      <c r="A3528" t="s">
        <v>16968</v>
      </c>
      <c r="B3528" t="s">
        <v>1700</v>
      </c>
      <c r="C3528">
        <v>6.4</v>
      </c>
    </row>
    <row r="3529" spans="1:3" x14ac:dyDescent="0.3">
      <c r="A3529" t="s">
        <v>16973</v>
      </c>
      <c r="B3529" t="s">
        <v>3805</v>
      </c>
      <c r="C3529">
        <v>7.9</v>
      </c>
    </row>
    <row r="3530" spans="1:3" x14ac:dyDescent="0.3">
      <c r="A3530" t="s">
        <v>16979</v>
      </c>
      <c r="B3530" t="s">
        <v>4052</v>
      </c>
      <c r="C3530">
        <v>6.9</v>
      </c>
    </row>
    <row r="3531" spans="1:3" x14ac:dyDescent="0.3">
      <c r="A3531" t="s">
        <v>16983</v>
      </c>
      <c r="B3531" t="s">
        <v>10</v>
      </c>
      <c r="C3531">
        <v>7.5</v>
      </c>
    </row>
    <row r="3532" spans="1:3" x14ac:dyDescent="0.3">
      <c r="A3532" t="s">
        <v>16986</v>
      </c>
      <c r="B3532" t="s">
        <v>674</v>
      </c>
      <c r="C3532">
        <v>7.2</v>
      </c>
    </row>
    <row r="3533" spans="1:3" x14ac:dyDescent="0.3">
      <c r="A3533" t="s">
        <v>16991</v>
      </c>
      <c r="B3533" t="s">
        <v>16786</v>
      </c>
      <c r="C3533">
        <v>5.8</v>
      </c>
    </row>
    <row r="3534" spans="1:3" x14ac:dyDescent="0.3">
      <c r="A3534" t="s">
        <v>16995</v>
      </c>
      <c r="B3534" t="s">
        <v>3072</v>
      </c>
      <c r="C3534">
        <v>2.9</v>
      </c>
    </row>
    <row r="3535" spans="1:3" x14ac:dyDescent="0.3">
      <c r="A3535" t="s">
        <v>16999</v>
      </c>
      <c r="B3535" t="s">
        <v>1771</v>
      </c>
      <c r="C3535">
        <v>6.2</v>
      </c>
    </row>
    <row r="3536" spans="1:3" x14ac:dyDescent="0.3">
      <c r="A3536" t="s">
        <v>17003</v>
      </c>
      <c r="B3536" t="s">
        <v>6416</v>
      </c>
      <c r="C3536">
        <v>7.3</v>
      </c>
    </row>
    <row r="3537" spans="1:3" x14ac:dyDescent="0.3">
      <c r="A3537" t="s">
        <v>17006</v>
      </c>
      <c r="B3537" t="s">
        <v>1437</v>
      </c>
      <c r="C3537">
        <v>6.2</v>
      </c>
    </row>
    <row r="3538" spans="1:3" x14ac:dyDescent="0.3">
      <c r="A3538" t="s">
        <v>24127</v>
      </c>
      <c r="B3538" t="s">
        <v>1960</v>
      </c>
      <c r="C3538">
        <v>8.1999999999999993</v>
      </c>
    </row>
    <row r="3539" spans="1:3" x14ac:dyDescent="0.3">
      <c r="A3539" t="s">
        <v>17011</v>
      </c>
      <c r="B3539" t="s">
        <v>2508</v>
      </c>
      <c r="C3539">
        <v>6.8</v>
      </c>
    </row>
    <row r="3540" spans="1:3" x14ac:dyDescent="0.3">
      <c r="A3540" t="s">
        <v>17016</v>
      </c>
      <c r="B3540" t="s">
        <v>12802</v>
      </c>
      <c r="C3540">
        <v>6.1</v>
      </c>
    </row>
    <row r="3541" spans="1:3" x14ac:dyDescent="0.3">
      <c r="A3541" t="s">
        <v>17020</v>
      </c>
      <c r="B3541" t="s">
        <v>6002</v>
      </c>
      <c r="C3541">
        <v>7.7</v>
      </c>
    </row>
    <row r="3542" spans="1:3" x14ac:dyDescent="0.3">
      <c r="A3542" t="s">
        <v>17026</v>
      </c>
      <c r="B3542" t="s">
        <v>5544</v>
      </c>
      <c r="C3542">
        <v>5.2</v>
      </c>
    </row>
    <row r="3543" spans="1:3" x14ac:dyDescent="0.3">
      <c r="A3543" t="s">
        <v>17030</v>
      </c>
      <c r="B3543" t="s">
        <v>9178</v>
      </c>
      <c r="C3543">
        <v>6.8</v>
      </c>
    </row>
    <row r="3544" spans="1:3" x14ac:dyDescent="0.3">
      <c r="A3544" t="s">
        <v>17037</v>
      </c>
      <c r="B3544" t="s">
        <v>17036</v>
      </c>
      <c r="C3544">
        <v>6.5</v>
      </c>
    </row>
    <row r="3545" spans="1:3" x14ac:dyDescent="0.3">
      <c r="A3545" t="s">
        <v>17040</v>
      </c>
      <c r="B3545" t="s">
        <v>1566</v>
      </c>
      <c r="C3545">
        <v>7</v>
      </c>
    </row>
    <row r="3546" spans="1:3" x14ac:dyDescent="0.3">
      <c r="A3546" t="s">
        <v>17045</v>
      </c>
      <c r="B3546" t="s">
        <v>1437</v>
      </c>
      <c r="C3546">
        <v>5.9</v>
      </c>
    </row>
    <row r="3547" spans="1:3" x14ac:dyDescent="0.3">
      <c r="A3547" t="s">
        <v>17049</v>
      </c>
      <c r="B3547" t="s">
        <v>3291</v>
      </c>
      <c r="C3547">
        <v>7.1</v>
      </c>
    </row>
    <row r="3548" spans="1:3" x14ac:dyDescent="0.3">
      <c r="A3548" t="s">
        <v>17053</v>
      </c>
      <c r="B3548" t="s">
        <v>4493</v>
      </c>
      <c r="C3548">
        <v>5.5</v>
      </c>
    </row>
    <row r="3549" spans="1:3" x14ac:dyDescent="0.3">
      <c r="A3549" t="s">
        <v>17058</v>
      </c>
      <c r="B3549" t="s">
        <v>2545</v>
      </c>
      <c r="C3549">
        <v>7.4</v>
      </c>
    </row>
    <row r="3550" spans="1:3" x14ac:dyDescent="0.3">
      <c r="A3550" t="s">
        <v>17063</v>
      </c>
      <c r="B3550" t="s">
        <v>5967</v>
      </c>
      <c r="C3550">
        <v>7.3</v>
      </c>
    </row>
    <row r="3551" spans="1:3" x14ac:dyDescent="0.3">
      <c r="A3551" t="s">
        <v>17068</v>
      </c>
      <c r="B3551" t="s">
        <v>10</v>
      </c>
      <c r="C3551">
        <v>4.5999999999999996</v>
      </c>
    </row>
    <row r="3552" spans="1:3" x14ac:dyDescent="0.3">
      <c r="A3552" t="s">
        <v>17071</v>
      </c>
      <c r="B3552" t="s">
        <v>241</v>
      </c>
      <c r="C3552">
        <v>7.2</v>
      </c>
    </row>
    <row r="3553" spans="1:3" x14ac:dyDescent="0.3">
      <c r="A3553" t="s">
        <v>17075</v>
      </c>
      <c r="B3553" t="s">
        <v>5788</v>
      </c>
      <c r="C3553">
        <v>7</v>
      </c>
    </row>
    <row r="3554" spans="1:3" x14ac:dyDescent="0.3">
      <c r="A3554" t="s">
        <v>17081</v>
      </c>
      <c r="B3554" t="s">
        <v>1700</v>
      </c>
      <c r="C3554">
        <v>5.0999999999999996</v>
      </c>
    </row>
    <row r="3555" spans="1:3" x14ac:dyDescent="0.3">
      <c r="A3555" t="s">
        <v>17086</v>
      </c>
      <c r="B3555" t="s">
        <v>2545</v>
      </c>
      <c r="C3555">
        <v>6.7</v>
      </c>
    </row>
    <row r="3556" spans="1:3" x14ac:dyDescent="0.3">
      <c r="A3556" t="s">
        <v>17090</v>
      </c>
      <c r="B3556" t="s">
        <v>2508</v>
      </c>
      <c r="C3556">
        <v>5.3</v>
      </c>
    </row>
    <row r="3557" spans="1:3" x14ac:dyDescent="0.3">
      <c r="A3557" t="s">
        <v>24128</v>
      </c>
      <c r="B3557" t="s">
        <v>3097</v>
      </c>
      <c r="C3557">
        <v>8.4</v>
      </c>
    </row>
    <row r="3558" spans="1:3" x14ac:dyDescent="0.3">
      <c r="A3558" t="s">
        <v>17099</v>
      </c>
      <c r="B3558" t="s">
        <v>2460</v>
      </c>
      <c r="C3558">
        <v>7.8</v>
      </c>
    </row>
    <row r="3559" spans="1:3" x14ac:dyDescent="0.3">
      <c r="A3559" t="s">
        <v>17103</v>
      </c>
      <c r="B3559" t="s">
        <v>803</v>
      </c>
      <c r="C3559">
        <v>6.7</v>
      </c>
    </row>
    <row r="3560" spans="1:3" x14ac:dyDescent="0.3">
      <c r="A3560" t="s">
        <v>17110</v>
      </c>
      <c r="B3560" t="s">
        <v>6131</v>
      </c>
      <c r="C3560">
        <v>5.4</v>
      </c>
    </row>
    <row r="3561" spans="1:3" x14ac:dyDescent="0.3">
      <c r="A3561" t="s">
        <v>17114</v>
      </c>
      <c r="B3561" t="s">
        <v>6516</v>
      </c>
      <c r="C3561">
        <v>7.2</v>
      </c>
    </row>
    <row r="3562" spans="1:3" x14ac:dyDescent="0.3">
      <c r="A3562" t="s">
        <v>17119</v>
      </c>
      <c r="B3562" t="s">
        <v>5319</v>
      </c>
      <c r="C3562">
        <v>5.8</v>
      </c>
    </row>
    <row r="3563" spans="1:3" x14ac:dyDescent="0.3">
      <c r="A3563" t="s">
        <v>17124</v>
      </c>
      <c r="B3563" t="s">
        <v>4085</v>
      </c>
      <c r="C3563">
        <v>6.4</v>
      </c>
    </row>
    <row r="3564" spans="1:3" x14ac:dyDescent="0.3">
      <c r="A3564" t="s">
        <v>17131</v>
      </c>
      <c r="B3564" t="s">
        <v>163</v>
      </c>
      <c r="C3564">
        <v>8</v>
      </c>
    </row>
    <row r="3565" spans="1:3" x14ac:dyDescent="0.3">
      <c r="A3565" t="s">
        <v>17135</v>
      </c>
      <c r="B3565" t="s">
        <v>1437</v>
      </c>
      <c r="C3565">
        <v>7</v>
      </c>
    </row>
    <row r="3566" spans="1:3" x14ac:dyDescent="0.3">
      <c r="A3566" t="s">
        <v>17142</v>
      </c>
      <c r="B3566" t="s">
        <v>17140</v>
      </c>
      <c r="C3566">
        <v>7</v>
      </c>
    </row>
    <row r="3567" spans="1:3" x14ac:dyDescent="0.3">
      <c r="A3567" t="s">
        <v>17147</v>
      </c>
      <c r="B3567" t="s">
        <v>19</v>
      </c>
      <c r="C3567">
        <v>6.7</v>
      </c>
    </row>
    <row r="3568" spans="1:3" x14ac:dyDescent="0.3">
      <c r="A3568" t="s">
        <v>17153</v>
      </c>
      <c r="B3568" t="s">
        <v>61</v>
      </c>
      <c r="C3568">
        <v>3.8</v>
      </c>
    </row>
    <row r="3569" spans="1:3" x14ac:dyDescent="0.3">
      <c r="A3569" t="s">
        <v>17159</v>
      </c>
      <c r="B3569" t="s">
        <v>1655</v>
      </c>
      <c r="C3569">
        <v>5.7</v>
      </c>
    </row>
    <row r="3570" spans="1:3" x14ac:dyDescent="0.3">
      <c r="A3570" t="s">
        <v>17164</v>
      </c>
      <c r="B3570" t="s">
        <v>19</v>
      </c>
      <c r="C3570">
        <v>6.6</v>
      </c>
    </row>
    <row r="3571" spans="1:3" x14ac:dyDescent="0.3">
      <c r="A3571" t="s">
        <v>17168</v>
      </c>
      <c r="B3571" t="s">
        <v>241</v>
      </c>
      <c r="C3571">
        <v>6.7</v>
      </c>
    </row>
    <row r="3572" spans="1:3" x14ac:dyDescent="0.3">
      <c r="A3572" t="s">
        <v>17172</v>
      </c>
      <c r="B3572" t="s">
        <v>6516</v>
      </c>
      <c r="C3572">
        <v>6.1</v>
      </c>
    </row>
    <row r="3573" spans="1:3" x14ac:dyDescent="0.3">
      <c r="A3573" t="s">
        <v>17177</v>
      </c>
      <c r="B3573" t="s">
        <v>241</v>
      </c>
      <c r="C3573">
        <v>6.2</v>
      </c>
    </row>
    <row r="3574" spans="1:3" x14ac:dyDescent="0.3">
      <c r="A3574" t="s">
        <v>17181</v>
      </c>
      <c r="B3574" t="s">
        <v>4271</v>
      </c>
      <c r="C3574">
        <v>6.2</v>
      </c>
    </row>
    <row r="3575" spans="1:3" x14ac:dyDescent="0.3">
      <c r="A3575" t="s">
        <v>17186</v>
      </c>
      <c r="B3575" t="s">
        <v>19</v>
      </c>
      <c r="C3575">
        <v>7.4</v>
      </c>
    </row>
    <row r="3576" spans="1:3" x14ac:dyDescent="0.3">
      <c r="A3576" t="s">
        <v>17190</v>
      </c>
      <c r="B3576" t="s">
        <v>10</v>
      </c>
      <c r="C3576">
        <v>4.7</v>
      </c>
    </row>
    <row r="3577" spans="1:3" x14ac:dyDescent="0.3">
      <c r="A3577" t="s">
        <v>17195</v>
      </c>
      <c r="B3577" t="s">
        <v>18</v>
      </c>
      <c r="C3577">
        <v>8.3000000000000007</v>
      </c>
    </row>
    <row r="3578" spans="1:3" x14ac:dyDescent="0.3">
      <c r="A3578" t="s">
        <v>17200</v>
      </c>
      <c r="B3578" t="s">
        <v>9178</v>
      </c>
      <c r="C3578">
        <v>7.2</v>
      </c>
    </row>
    <row r="3579" spans="1:3" x14ac:dyDescent="0.3">
      <c r="A3579" t="s">
        <v>17205</v>
      </c>
      <c r="B3579" t="s">
        <v>949</v>
      </c>
      <c r="C3579">
        <v>5.8</v>
      </c>
    </row>
    <row r="3580" spans="1:3" x14ac:dyDescent="0.3">
      <c r="A3580" t="s">
        <v>17209</v>
      </c>
      <c r="B3580" t="s">
        <v>1943</v>
      </c>
      <c r="C3580">
        <v>5.9</v>
      </c>
    </row>
    <row r="3581" spans="1:3" x14ac:dyDescent="0.3">
      <c r="A3581" t="s">
        <v>17213</v>
      </c>
      <c r="B3581" t="s">
        <v>2144</v>
      </c>
      <c r="C3581">
        <v>6.3</v>
      </c>
    </row>
    <row r="3582" spans="1:3" x14ac:dyDescent="0.3">
      <c r="A3582" t="s">
        <v>17216</v>
      </c>
      <c r="B3582" t="s">
        <v>7139</v>
      </c>
      <c r="C3582">
        <v>7.2</v>
      </c>
    </row>
    <row r="3583" spans="1:3" x14ac:dyDescent="0.3">
      <c r="A3583" t="s">
        <v>17222</v>
      </c>
      <c r="B3583" t="s">
        <v>89</v>
      </c>
      <c r="C3583">
        <v>5.4</v>
      </c>
    </row>
    <row r="3584" spans="1:3" x14ac:dyDescent="0.3">
      <c r="A3584" t="s">
        <v>24129</v>
      </c>
      <c r="B3584" t="s">
        <v>1437</v>
      </c>
      <c r="C3584">
        <v>8.1999999999999993</v>
      </c>
    </row>
    <row r="3585" spans="1:3" x14ac:dyDescent="0.3">
      <c r="A3585" t="s">
        <v>17230</v>
      </c>
      <c r="B3585" t="s">
        <v>4286</v>
      </c>
      <c r="C3585">
        <v>7.3</v>
      </c>
    </row>
    <row r="3586" spans="1:3" x14ac:dyDescent="0.3">
      <c r="A3586" t="s">
        <v>17235</v>
      </c>
      <c r="B3586" t="s">
        <v>2545</v>
      </c>
      <c r="C3586">
        <v>7.3</v>
      </c>
    </row>
    <row r="3587" spans="1:3" x14ac:dyDescent="0.3">
      <c r="A3587" t="s">
        <v>17240</v>
      </c>
      <c r="B3587" t="s">
        <v>6197</v>
      </c>
      <c r="C3587">
        <v>5.8</v>
      </c>
    </row>
    <row r="3588" spans="1:3" x14ac:dyDescent="0.3">
      <c r="A3588" t="s">
        <v>17247</v>
      </c>
      <c r="B3588" t="s">
        <v>1980</v>
      </c>
      <c r="C3588">
        <v>7.1</v>
      </c>
    </row>
    <row r="3589" spans="1:3" x14ac:dyDescent="0.3">
      <c r="A3589" t="s">
        <v>17252</v>
      </c>
      <c r="B3589" t="s">
        <v>5967</v>
      </c>
      <c r="C3589">
        <v>6.5</v>
      </c>
    </row>
    <row r="3590" spans="1:3" x14ac:dyDescent="0.3">
      <c r="A3590" t="s">
        <v>17257</v>
      </c>
      <c r="B3590" t="s">
        <v>17256</v>
      </c>
      <c r="C3590">
        <v>7.9</v>
      </c>
    </row>
    <row r="3591" spans="1:3" x14ac:dyDescent="0.3">
      <c r="A3591" t="s">
        <v>17262</v>
      </c>
      <c r="B3591" t="s">
        <v>4085</v>
      </c>
      <c r="C3591">
        <v>5.4</v>
      </c>
    </row>
    <row r="3592" spans="1:3" x14ac:dyDescent="0.3">
      <c r="A3592" t="s">
        <v>17268</v>
      </c>
      <c r="B3592" t="s">
        <v>491</v>
      </c>
      <c r="C3592">
        <v>7.1</v>
      </c>
    </row>
    <row r="3593" spans="1:3" x14ac:dyDescent="0.3">
      <c r="A3593" t="s">
        <v>17273</v>
      </c>
      <c r="B3593" t="s">
        <v>10</v>
      </c>
      <c r="C3593">
        <v>6.4</v>
      </c>
    </row>
    <row r="3594" spans="1:3" x14ac:dyDescent="0.3">
      <c r="A3594" t="s">
        <v>24130</v>
      </c>
      <c r="B3594" t="s">
        <v>1700</v>
      </c>
      <c r="C3594">
        <v>8.4</v>
      </c>
    </row>
    <row r="3595" spans="1:3" x14ac:dyDescent="0.3">
      <c r="A3595" t="s">
        <v>17282</v>
      </c>
      <c r="B3595" t="s">
        <v>4487</v>
      </c>
      <c r="C3595">
        <v>6.7</v>
      </c>
    </row>
    <row r="3596" spans="1:3" x14ac:dyDescent="0.3">
      <c r="A3596" t="s">
        <v>17286</v>
      </c>
      <c r="B3596" t="s">
        <v>241</v>
      </c>
      <c r="C3596">
        <v>6.9</v>
      </c>
    </row>
    <row r="3597" spans="1:3" x14ac:dyDescent="0.3">
      <c r="A3597" t="s">
        <v>17292</v>
      </c>
      <c r="B3597" t="s">
        <v>17290</v>
      </c>
      <c r="C3597">
        <v>2.1</v>
      </c>
    </row>
    <row r="3598" spans="1:3" x14ac:dyDescent="0.3">
      <c r="A3598" t="s">
        <v>17299</v>
      </c>
      <c r="B3598" t="s">
        <v>2155</v>
      </c>
      <c r="C3598">
        <v>4.3</v>
      </c>
    </row>
    <row r="3599" spans="1:3" x14ac:dyDescent="0.3">
      <c r="A3599" t="s">
        <v>17305</v>
      </c>
      <c r="B3599" t="s">
        <v>23</v>
      </c>
      <c r="C3599">
        <v>6.6</v>
      </c>
    </row>
    <row r="3600" spans="1:3" x14ac:dyDescent="0.3">
      <c r="A3600" t="s">
        <v>17311</v>
      </c>
      <c r="B3600" t="s">
        <v>14</v>
      </c>
      <c r="C3600">
        <v>3.4</v>
      </c>
    </row>
    <row r="3601" spans="1:3" x14ac:dyDescent="0.3">
      <c r="A3601" t="s">
        <v>17315</v>
      </c>
      <c r="B3601" t="s">
        <v>9178</v>
      </c>
      <c r="C3601">
        <v>8.3000000000000007</v>
      </c>
    </row>
    <row r="3602" spans="1:3" x14ac:dyDescent="0.3">
      <c r="A3602" t="s">
        <v>17318</v>
      </c>
      <c r="B3602" t="s">
        <v>1655</v>
      </c>
      <c r="C3602">
        <v>7.2</v>
      </c>
    </row>
    <row r="3603" spans="1:3" x14ac:dyDescent="0.3">
      <c r="A3603" t="s">
        <v>17322</v>
      </c>
      <c r="B3603" t="s">
        <v>1437</v>
      </c>
      <c r="C3603">
        <v>5.6</v>
      </c>
    </row>
    <row r="3604" spans="1:3" x14ac:dyDescent="0.3">
      <c r="A3604" t="s">
        <v>17325</v>
      </c>
      <c r="B3604" t="s">
        <v>8759</v>
      </c>
      <c r="C3604">
        <v>7.7</v>
      </c>
    </row>
    <row r="3605" spans="1:3" x14ac:dyDescent="0.3">
      <c r="A3605" t="s">
        <v>17329</v>
      </c>
      <c r="B3605" t="s">
        <v>1437</v>
      </c>
      <c r="C3605">
        <v>6.6</v>
      </c>
    </row>
    <row r="3606" spans="1:3" x14ac:dyDescent="0.3">
      <c r="A3606" t="s">
        <v>17334</v>
      </c>
      <c r="B3606" t="s">
        <v>17333</v>
      </c>
      <c r="C3606">
        <v>7.6</v>
      </c>
    </row>
    <row r="3607" spans="1:3" x14ac:dyDescent="0.3">
      <c r="A3607" t="s">
        <v>17338</v>
      </c>
      <c r="B3607" t="s">
        <v>2545</v>
      </c>
      <c r="C3607">
        <v>7.4</v>
      </c>
    </row>
    <row r="3608" spans="1:3" x14ac:dyDescent="0.3">
      <c r="A3608" t="s">
        <v>17341</v>
      </c>
      <c r="B3608" t="s">
        <v>6324</v>
      </c>
      <c r="C3608">
        <v>7.1</v>
      </c>
    </row>
    <row r="3609" spans="1:3" x14ac:dyDescent="0.3">
      <c r="A3609" t="s">
        <v>17347</v>
      </c>
      <c r="B3609" t="s">
        <v>5483</v>
      </c>
      <c r="C3609">
        <v>3.4</v>
      </c>
    </row>
    <row r="3610" spans="1:3" x14ac:dyDescent="0.3">
      <c r="A3610" t="s">
        <v>17353</v>
      </c>
      <c r="B3610" t="s">
        <v>6197</v>
      </c>
      <c r="C3610">
        <v>7.9</v>
      </c>
    </row>
    <row r="3611" spans="1:3" x14ac:dyDescent="0.3">
      <c r="A3611" t="s">
        <v>17359</v>
      </c>
      <c r="B3611" t="s">
        <v>2545</v>
      </c>
      <c r="C3611">
        <v>6.7</v>
      </c>
    </row>
    <row r="3612" spans="1:3" x14ac:dyDescent="0.3">
      <c r="A3612" t="s">
        <v>17364</v>
      </c>
      <c r="B3612" t="s">
        <v>2161</v>
      </c>
      <c r="C3612">
        <v>6.6</v>
      </c>
    </row>
    <row r="3613" spans="1:3" x14ac:dyDescent="0.3">
      <c r="A3613" t="s">
        <v>17368</v>
      </c>
      <c r="B3613" t="s">
        <v>19</v>
      </c>
      <c r="C3613">
        <v>7.9</v>
      </c>
    </row>
    <row r="3614" spans="1:3" x14ac:dyDescent="0.3">
      <c r="A3614" t="s">
        <v>17373</v>
      </c>
      <c r="B3614" t="s">
        <v>15956</v>
      </c>
      <c r="C3614">
        <v>4.9000000000000004</v>
      </c>
    </row>
    <row r="3615" spans="1:3" x14ac:dyDescent="0.3">
      <c r="A3615" t="s">
        <v>17379</v>
      </c>
      <c r="B3615" t="s">
        <v>2545</v>
      </c>
      <c r="C3615">
        <v>7.2</v>
      </c>
    </row>
    <row r="3616" spans="1:3" x14ac:dyDescent="0.3">
      <c r="A3616" t="s">
        <v>17384</v>
      </c>
      <c r="B3616" t="s">
        <v>2161</v>
      </c>
      <c r="C3616">
        <v>7.4</v>
      </c>
    </row>
    <row r="3617" spans="1:3" x14ac:dyDescent="0.3">
      <c r="A3617" t="s">
        <v>17390</v>
      </c>
      <c r="B3617" t="s">
        <v>2545</v>
      </c>
      <c r="C3617">
        <v>6.1</v>
      </c>
    </row>
    <row r="3618" spans="1:3" x14ac:dyDescent="0.3">
      <c r="A3618" t="s">
        <v>17396</v>
      </c>
      <c r="B3618" t="s">
        <v>17395</v>
      </c>
      <c r="C3618">
        <v>8.4</v>
      </c>
    </row>
    <row r="3619" spans="1:3" x14ac:dyDescent="0.3">
      <c r="A3619" t="s">
        <v>17401</v>
      </c>
      <c r="B3619" t="s">
        <v>19</v>
      </c>
      <c r="C3619">
        <v>6.2</v>
      </c>
    </row>
    <row r="3620" spans="1:3" x14ac:dyDescent="0.3">
      <c r="A3620" t="s">
        <v>17407</v>
      </c>
      <c r="B3620" t="s">
        <v>12659</v>
      </c>
      <c r="C3620">
        <v>5.3</v>
      </c>
    </row>
    <row r="3621" spans="1:3" x14ac:dyDescent="0.3">
      <c r="A3621" t="s">
        <v>17411</v>
      </c>
      <c r="B3621" t="s">
        <v>1700</v>
      </c>
      <c r="C3621">
        <v>5</v>
      </c>
    </row>
    <row r="3622" spans="1:3" x14ac:dyDescent="0.3">
      <c r="A3622" t="s">
        <v>17416</v>
      </c>
      <c r="B3622" t="s">
        <v>2545</v>
      </c>
      <c r="C3622">
        <v>7.7</v>
      </c>
    </row>
    <row r="3623" spans="1:3" x14ac:dyDescent="0.3">
      <c r="A3623" t="s">
        <v>17421</v>
      </c>
      <c r="B3623" t="s">
        <v>2144</v>
      </c>
      <c r="C3623">
        <v>7.6</v>
      </c>
    </row>
    <row r="3624" spans="1:3" x14ac:dyDescent="0.3">
      <c r="A3624" t="s">
        <v>17428</v>
      </c>
      <c r="B3624" t="s">
        <v>17427</v>
      </c>
      <c r="C3624">
        <v>6.3</v>
      </c>
    </row>
    <row r="3625" spans="1:3" x14ac:dyDescent="0.3">
      <c r="A3625" t="s">
        <v>17433</v>
      </c>
      <c r="B3625" t="s">
        <v>6281</v>
      </c>
      <c r="C3625">
        <v>7.6</v>
      </c>
    </row>
    <row r="3626" spans="1:3" x14ac:dyDescent="0.3">
      <c r="A3626" t="s">
        <v>17438</v>
      </c>
      <c r="B3626" t="s">
        <v>241</v>
      </c>
      <c r="C3626">
        <v>5.6</v>
      </c>
    </row>
    <row r="3627" spans="1:3" x14ac:dyDescent="0.3">
      <c r="A3627" t="s">
        <v>17443</v>
      </c>
      <c r="B3627" t="s">
        <v>714</v>
      </c>
      <c r="C3627">
        <v>7.3</v>
      </c>
    </row>
    <row r="3628" spans="1:3" x14ac:dyDescent="0.3">
      <c r="A3628" t="s">
        <v>17449</v>
      </c>
      <c r="B3628" t="s">
        <v>491</v>
      </c>
      <c r="C3628">
        <v>6.2</v>
      </c>
    </row>
    <row r="3629" spans="1:3" x14ac:dyDescent="0.3">
      <c r="A3629" t="s">
        <v>17453</v>
      </c>
      <c r="B3629" t="s">
        <v>9737</v>
      </c>
      <c r="C3629">
        <v>6.6</v>
      </c>
    </row>
    <row r="3630" spans="1:3" x14ac:dyDescent="0.3">
      <c r="A3630" t="s">
        <v>17456</v>
      </c>
      <c r="B3630" t="s">
        <v>5108</v>
      </c>
      <c r="C3630">
        <v>6.6</v>
      </c>
    </row>
    <row r="3631" spans="1:3" x14ac:dyDescent="0.3">
      <c r="A3631" t="s">
        <v>17461</v>
      </c>
      <c r="B3631" t="s">
        <v>17460</v>
      </c>
      <c r="C3631">
        <v>7.3</v>
      </c>
    </row>
    <row r="3632" spans="1:3" x14ac:dyDescent="0.3">
      <c r="A3632" t="s">
        <v>17466</v>
      </c>
      <c r="B3632" t="s">
        <v>17465</v>
      </c>
      <c r="C3632">
        <v>6.6</v>
      </c>
    </row>
    <row r="3633" spans="1:3" x14ac:dyDescent="0.3">
      <c r="A3633" t="s">
        <v>17471</v>
      </c>
      <c r="B3633" t="s">
        <v>23</v>
      </c>
      <c r="C3633">
        <v>6.9</v>
      </c>
    </row>
    <row r="3634" spans="1:3" x14ac:dyDescent="0.3">
      <c r="A3634" t="s">
        <v>17475</v>
      </c>
      <c r="B3634" t="s">
        <v>23</v>
      </c>
      <c r="C3634">
        <v>5.8</v>
      </c>
    </row>
    <row r="3635" spans="1:3" x14ac:dyDescent="0.3">
      <c r="A3635" t="s">
        <v>17480</v>
      </c>
      <c r="B3635" t="s">
        <v>7400</v>
      </c>
      <c r="C3635">
        <v>4.4000000000000004</v>
      </c>
    </row>
    <row r="3636" spans="1:3" x14ac:dyDescent="0.3">
      <c r="A3636" t="s">
        <v>17485</v>
      </c>
      <c r="B3636" t="s">
        <v>8932</v>
      </c>
      <c r="C3636">
        <v>6.6</v>
      </c>
    </row>
    <row r="3637" spans="1:3" x14ac:dyDescent="0.3">
      <c r="A3637" t="s">
        <v>17491</v>
      </c>
      <c r="B3637" t="s">
        <v>2545</v>
      </c>
      <c r="C3637">
        <v>7.6</v>
      </c>
    </row>
    <row r="3638" spans="1:3" x14ac:dyDescent="0.3">
      <c r="A3638" t="s">
        <v>17497</v>
      </c>
      <c r="B3638" t="s">
        <v>23</v>
      </c>
      <c r="C3638">
        <v>4.5999999999999996</v>
      </c>
    </row>
    <row r="3639" spans="1:3" x14ac:dyDescent="0.3">
      <c r="A3639" t="s">
        <v>17502</v>
      </c>
      <c r="B3639" t="s">
        <v>6516</v>
      </c>
      <c r="C3639">
        <v>6.8</v>
      </c>
    </row>
    <row r="3640" spans="1:3" x14ac:dyDescent="0.3">
      <c r="A3640" t="s">
        <v>17506</v>
      </c>
      <c r="B3640" t="s">
        <v>12455</v>
      </c>
      <c r="C3640">
        <v>7.1</v>
      </c>
    </row>
    <row r="3641" spans="1:3" x14ac:dyDescent="0.3">
      <c r="A3641" t="s">
        <v>17510</v>
      </c>
      <c r="B3641" t="s">
        <v>8058</v>
      </c>
      <c r="C3641">
        <v>4.9000000000000004</v>
      </c>
    </row>
    <row r="3642" spans="1:3" x14ac:dyDescent="0.3">
      <c r="A3642" t="s">
        <v>17514</v>
      </c>
      <c r="B3642" t="s">
        <v>5685</v>
      </c>
      <c r="C3642">
        <v>7.3</v>
      </c>
    </row>
    <row r="3643" spans="1:3" x14ac:dyDescent="0.3">
      <c r="A3643" t="s">
        <v>17519</v>
      </c>
      <c r="B3643" t="s">
        <v>17518</v>
      </c>
      <c r="C3643">
        <v>7.2</v>
      </c>
    </row>
    <row r="3644" spans="1:3" x14ac:dyDescent="0.3">
      <c r="A3644" t="s">
        <v>17526</v>
      </c>
      <c r="B3644" t="s">
        <v>9737</v>
      </c>
      <c r="C3644">
        <v>5</v>
      </c>
    </row>
    <row r="3645" spans="1:3" x14ac:dyDescent="0.3">
      <c r="A3645" t="s">
        <v>17530</v>
      </c>
      <c r="B3645" t="s">
        <v>1566</v>
      </c>
      <c r="C3645">
        <v>8.1999999999999993</v>
      </c>
    </row>
    <row r="3646" spans="1:3" x14ac:dyDescent="0.3">
      <c r="A3646" t="s">
        <v>17533</v>
      </c>
      <c r="B3646" t="s">
        <v>1566</v>
      </c>
      <c r="C3646">
        <v>8</v>
      </c>
    </row>
    <row r="3647" spans="1:3" x14ac:dyDescent="0.3">
      <c r="A3647" t="s">
        <v>17537</v>
      </c>
      <c r="B3647" t="s">
        <v>4341</v>
      </c>
      <c r="C3647">
        <v>5.2</v>
      </c>
    </row>
    <row r="3648" spans="1:3" x14ac:dyDescent="0.3">
      <c r="A3648" t="s">
        <v>17540</v>
      </c>
      <c r="B3648" t="s">
        <v>878</v>
      </c>
      <c r="C3648">
        <v>8.5</v>
      </c>
    </row>
    <row r="3649" spans="1:3" x14ac:dyDescent="0.3">
      <c r="A3649" t="s">
        <v>17546</v>
      </c>
      <c r="B3649" t="s">
        <v>5108</v>
      </c>
      <c r="C3649">
        <v>6.5</v>
      </c>
    </row>
    <row r="3650" spans="1:3" x14ac:dyDescent="0.3">
      <c r="A3650" t="s">
        <v>17550</v>
      </c>
      <c r="B3650" t="s">
        <v>10</v>
      </c>
      <c r="C3650">
        <v>7.4</v>
      </c>
    </row>
    <row r="3651" spans="1:3" x14ac:dyDescent="0.3">
      <c r="A3651" t="s">
        <v>17554</v>
      </c>
      <c r="B3651" t="s">
        <v>6197</v>
      </c>
      <c r="C3651">
        <v>7.7</v>
      </c>
    </row>
    <row r="3652" spans="1:3" x14ac:dyDescent="0.3">
      <c r="A3652" t="s">
        <v>17558</v>
      </c>
      <c r="B3652" t="s">
        <v>2545</v>
      </c>
      <c r="C3652">
        <v>7.4</v>
      </c>
    </row>
    <row r="3653" spans="1:3" x14ac:dyDescent="0.3">
      <c r="A3653" t="s">
        <v>17563</v>
      </c>
      <c r="B3653" t="s">
        <v>5788</v>
      </c>
      <c r="C3653">
        <v>5.0999999999999996</v>
      </c>
    </row>
    <row r="3654" spans="1:3" x14ac:dyDescent="0.3">
      <c r="A3654" t="s">
        <v>17569</v>
      </c>
      <c r="B3654" t="s">
        <v>17567</v>
      </c>
      <c r="C3654">
        <v>7.3</v>
      </c>
    </row>
    <row r="3655" spans="1:3" x14ac:dyDescent="0.3">
      <c r="A3655" t="s">
        <v>17575</v>
      </c>
      <c r="B3655" t="s">
        <v>2982</v>
      </c>
      <c r="C3655">
        <v>5</v>
      </c>
    </row>
    <row r="3656" spans="1:3" x14ac:dyDescent="0.3">
      <c r="A3656" t="s">
        <v>17580</v>
      </c>
      <c r="B3656" t="s">
        <v>19</v>
      </c>
      <c r="C3656">
        <v>7.2</v>
      </c>
    </row>
    <row r="3657" spans="1:3" x14ac:dyDescent="0.3">
      <c r="A3657" t="s">
        <v>17585</v>
      </c>
      <c r="B3657" t="s">
        <v>1566</v>
      </c>
      <c r="C3657">
        <v>6.7</v>
      </c>
    </row>
    <row r="3658" spans="1:3" x14ac:dyDescent="0.3">
      <c r="A3658" t="s">
        <v>17590</v>
      </c>
      <c r="B3658" t="s">
        <v>2545</v>
      </c>
      <c r="C3658">
        <v>6.4</v>
      </c>
    </row>
    <row r="3659" spans="1:3" x14ac:dyDescent="0.3">
      <c r="A3659" t="s">
        <v>17593</v>
      </c>
      <c r="B3659" t="s">
        <v>1655</v>
      </c>
      <c r="C3659">
        <v>7.1</v>
      </c>
    </row>
    <row r="3660" spans="1:3" x14ac:dyDescent="0.3">
      <c r="A3660" t="s">
        <v>17598</v>
      </c>
      <c r="B3660" t="s">
        <v>2545</v>
      </c>
      <c r="C3660">
        <v>5.6</v>
      </c>
    </row>
    <row r="3661" spans="1:3" x14ac:dyDescent="0.3">
      <c r="A3661" t="s">
        <v>17603</v>
      </c>
      <c r="B3661" t="s">
        <v>3046</v>
      </c>
      <c r="C3661">
        <v>6.1</v>
      </c>
    </row>
    <row r="3662" spans="1:3" x14ac:dyDescent="0.3">
      <c r="A3662" t="s">
        <v>17608</v>
      </c>
      <c r="B3662" t="s">
        <v>4085</v>
      </c>
      <c r="C3662">
        <v>5.2</v>
      </c>
    </row>
    <row r="3663" spans="1:3" x14ac:dyDescent="0.3">
      <c r="A3663" t="s">
        <v>17611</v>
      </c>
      <c r="B3663" t="s">
        <v>19</v>
      </c>
      <c r="C3663">
        <v>7.3</v>
      </c>
    </row>
    <row r="3664" spans="1:3" x14ac:dyDescent="0.3">
      <c r="A3664" t="s">
        <v>17615</v>
      </c>
      <c r="B3664" t="s">
        <v>19</v>
      </c>
      <c r="C3664">
        <v>7.5</v>
      </c>
    </row>
    <row r="3665" spans="1:3" x14ac:dyDescent="0.3">
      <c r="A3665" t="s">
        <v>17620</v>
      </c>
      <c r="B3665" t="s">
        <v>6516</v>
      </c>
      <c r="C3665">
        <v>6.6</v>
      </c>
    </row>
    <row r="3666" spans="1:3" x14ac:dyDescent="0.3">
      <c r="A3666" t="s">
        <v>17625</v>
      </c>
      <c r="B3666" t="s">
        <v>361</v>
      </c>
      <c r="C3666">
        <v>6.4</v>
      </c>
    </row>
    <row r="3667" spans="1:3" x14ac:dyDescent="0.3">
      <c r="A3667" t="s">
        <v>17632</v>
      </c>
      <c r="B3667" t="s">
        <v>17631</v>
      </c>
      <c r="C3667">
        <v>4.5</v>
      </c>
    </row>
    <row r="3668" spans="1:3" x14ac:dyDescent="0.3">
      <c r="A3668" t="s">
        <v>17636</v>
      </c>
      <c r="B3668" t="s">
        <v>2734</v>
      </c>
      <c r="C3668">
        <v>6.6</v>
      </c>
    </row>
    <row r="3669" spans="1:3" x14ac:dyDescent="0.3">
      <c r="A3669" t="s">
        <v>17639</v>
      </c>
      <c r="B3669" t="s">
        <v>1954</v>
      </c>
      <c r="C3669">
        <v>5.3</v>
      </c>
    </row>
    <row r="3670" spans="1:3" x14ac:dyDescent="0.3">
      <c r="A3670" t="s">
        <v>17645</v>
      </c>
      <c r="B3670" t="s">
        <v>5544</v>
      </c>
      <c r="C3670">
        <v>4.9000000000000004</v>
      </c>
    </row>
    <row r="3671" spans="1:3" x14ac:dyDescent="0.3">
      <c r="A3671" t="s">
        <v>17649</v>
      </c>
      <c r="B3671" t="s">
        <v>11359</v>
      </c>
      <c r="C3671">
        <v>7.7</v>
      </c>
    </row>
    <row r="3672" spans="1:3" x14ac:dyDescent="0.3">
      <c r="A3672" t="s">
        <v>17654</v>
      </c>
      <c r="B3672" t="s">
        <v>7572</v>
      </c>
      <c r="C3672">
        <v>8</v>
      </c>
    </row>
    <row r="3673" spans="1:3" x14ac:dyDescent="0.3">
      <c r="A3673" t="s">
        <v>17659</v>
      </c>
      <c r="B3673" t="s">
        <v>4393</v>
      </c>
      <c r="C3673">
        <v>3.8</v>
      </c>
    </row>
    <row r="3674" spans="1:3" x14ac:dyDescent="0.3">
      <c r="A3674" t="s">
        <v>17662</v>
      </c>
      <c r="B3674" t="s">
        <v>8052</v>
      </c>
      <c r="C3674">
        <v>7.6</v>
      </c>
    </row>
    <row r="3675" spans="1:3" x14ac:dyDescent="0.3">
      <c r="A3675" t="s">
        <v>17667</v>
      </c>
      <c r="B3675" t="s">
        <v>5544</v>
      </c>
      <c r="C3675">
        <v>5.9</v>
      </c>
    </row>
    <row r="3676" spans="1:3" x14ac:dyDescent="0.3">
      <c r="A3676" t="s">
        <v>17673</v>
      </c>
      <c r="B3676" t="s">
        <v>5108</v>
      </c>
      <c r="C3676">
        <v>6.2</v>
      </c>
    </row>
    <row r="3677" spans="1:3" x14ac:dyDescent="0.3">
      <c r="A3677" t="s">
        <v>17677</v>
      </c>
      <c r="B3677" t="s">
        <v>2545</v>
      </c>
      <c r="C3677">
        <v>7.2</v>
      </c>
    </row>
    <row r="3678" spans="1:3" x14ac:dyDescent="0.3">
      <c r="A3678" t="s">
        <v>17682</v>
      </c>
      <c r="B3678" t="s">
        <v>10262</v>
      </c>
      <c r="C3678">
        <v>6.3</v>
      </c>
    </row>
    <row r="3679" spans="1:3" x14ac:dyDescent="0.3">
      <c r="A3679" t="s">
        <v>17688</v>
      </c>
      <c r="B3679" t="s">
        <v>4286</v>
      </c>
      <c r="C3679">
        <v>5.2</v>
      </c>
    </row>
    <row r="3680" spans="1:3" x14ac:dyDescent="0.3">
      <c r="A3680" t="s">
        <v>17693</v>
      </c>
      <c r="B3680" t="s">
        <v>2545</v>
      </c>
      <c r="C3680">
        <v>6.9</v>
      </c>
    </row>
    <row r="3681" spans="1:3" x14ac:dyDescent="0.3">
      <c r="A3681" t="s">
        <v>17698</v>
      </c>
      <c r="B3681" t="s">
        <v>89</v>
      </c>
      <c r="C3681">
        <v>6.8</v>
      </c>
    </row>
    <row r="3682" spans="1:3" x14ac:dyDescent="0.3">
      <c r="A3682" t="s">
        <v>17704</v>
      </c>
      <c r="B3682" t="s">
        <v>72</v>
      </c>
      <c r="C3682">
        <v>6.2</v>
      </c>
    </row>
    <row r="3683" spans="1:3" x14ac:dyDescent="0.3">
      <c r="A3683" t="s">
        <v>17709</v>
      </c>
      <c r="B3683" t="s">
        <v>1960</v>
      </c>
      <c r="C3683">
        <v>6.2</v>
      </c>
    </row>
    <row r="3684" spans="1:3" x14ac:dyDescent="0.3">
      <c r="A3684" t="s">
        <v>17714</v>
      </c>
      <c r="B3684" t="s">
        <v>10</v>
      </c>
      <c r="C3684">
        <v>3.5</v>
      </c>
    </row>
    <row r="3685" spans="1:3" x14ac:dyDescent="0.3">
      <c r="A3685" t="s">
        <v>17717</v>
      </c>
      <c r="B3685" t="s">
        <v>241</v>
      </c>
      <c r="C3685">
        <v>6.1</v>
      </c>
    </row>
    <row r="3686" spans="1:3" x14ac:dyDescent="0.3">
      <c r="A3686" t="s">
        <v>17723</v>
      </c>
      <c r="B3686" t="s">
        <v>5605</v>
      </c>
      <c r="C3686">
        <v>6.6</v>
      </c>
    </row>
    <row r="3687" spans="1:3" x14ac:dyDescent="0.3">
      <c r="A3687" t="s">
        <v>17727</v>
      </c>
      <c r="B3687" t="s">
        <v>1700</v>
      </c>
      <c r="C3687">
        <v>4.5</v>
      </c>
    </row>
    <row r="3688" spans="1:3" x14ac:dyDescent="0.3">
      <c r="A3688" t="s">
        <v>17733</v>
      </c>
      <c r="B3688" t="s">
        <v>3169</v>
      </c>
      <c r="C3688">
        <v>5.9</v>
      </c>
    </row>
    <row r="3689" spans="1:3" x14ac:dyDescent="0.3">
      <c r="A3689" t="s">
        <v>17738</v>
      </c>
      <c r="B3689" t="s">
        <v>2545</v>
      </c>
      <c r="C3689">
        <v>6.9</v>
      </c>
    </row>
    <row r="3690" spans="1:3" x14ac:dyDescent="0.3">
      <c r="A3690" t="s">
        <v>17743</v>
      </c>
      <c r="B3690" t="s">
        <v>11265</v>
      </c>
      <c r="C3690">
        <v>7.7</v>
      </c>
    </row>
    <row r="3691" spans="1:3" x14ac:dyDescent="0.3">
      <c r="A3691" t="s">
        <v>17747</v>
      </c>
      <c r="B3691" t="s">
        <v>2327</v>
      </c>
      <c r="C3691">
        <v>6.6</v>
      </c>
    </row>
    <row r="3692" spans="1:3" x14ac:dyDescent="0.3">
      <c r="A3692" t="s">
        <v>17752</v>
      </c>
      <c r="B3692" t="s">
        <v>5544</v>
      </c>
      <c r="C3692">
        <v>5.3</v>
      </c>
    </row>
    <row r="3693" spans="1:3" x14ac:dyDescent="0.3">
      <c r="A3693" t="s">
        <v>17755</v>
      </c>
      <c r="B3693" t="s">
        <v>1489</v>
      </c>
      <c r="C3693">
        <v>6.3</v>
      </c>
    </row>
    <row r="3694" spans="1:3" x14ac:dyDescent="0.3">
      <c r="A3694" t="s">
        <v>17759</v>
      </c>
      <c r="B3694" t="s">
        <v>2545</v>
      </c>
      <c r="C3694">
        <v>7</v>
      </c>
    </row>
    <row r="3695" spans="1:3" x14ac:dyDescent="0.3">
      <c r="A3695" t="s">
        <v>17764</v>
      </c>
      <c r="B3695" t="s">
        <v>10</v>
      </c>
      <c r="C3695">
        <v>7</v>
      </c>
    </row>
    <row r="3696" spans="1:3" x14ac:dyDescent="0.3">
      <c r="A3696" t="s">
        <v>17768</v>
      </c>
      <c r="B3696" t="s">
        <v>2545</v>
      </c>
      <c r="C3696">
        <v>6.6</v>
      </c>
    </row>
    <row r="3697" spans="1:3" x14ac:dyDescent="0.3">
      <c r="A3697" t="s">
        <v>17774</v>
      </c>
      <c r="B3697" t="s">
        <v>24</v>
      </c>
      <c r="C3697">
        <v>8.6</v>
      </c>
    </row>
    <row r="3698" spans="1:3" x14ac:dyDescent="0.3">
      <c r="A3698" t="s">
        <v>17778</v>
      </c>
      <c r="B3698" t="s">
        <v>5319</v>
      </c>
      <c r="C3698">
        <v>6.4</v>
      </c>
    </row>
    <row r="3699" spans="1:3" x14ac:dyDescent="0.3">
      <c r="A3699" t="s">
        <v>17783</v>
      </c>
      <c r="B3699" t="s">
        <v>5567</v>
      </c>
      <c r="C3699">
        <v>7.9</v>
      </c>
    </row>
    <row r="3700" spans="1:3" x14ac:dyDescent="0.3">
      <c r="A3700" t="s">
        <v>17786</v>
      </c>
      <c r="B3700" t="s">
        <v>10</v>
      </c>
      <c r="C3700">
        <v>5.4</v>
      </c>
    </row>
    <row r="3701" spans="1:3" x14ac:dyDescent="0.3">
      <c r="A3701" t="s">
        <v>17792</v>
      </c>
      <c r="B3701" t="s">
        <v>18</v>
      </c>
      <c r="C3701">
        <v>6.9</v>
      </c>
    </row>
    <row r="3702" spans="1:3" x14ac:dyDescent="0.3">
      <c r="A3702" t="s">
        <v>17796</v>
      </c>
      <c r="B3702" t="s">
        <v>19</v>
      </c>
      <c r="C3702">
        <v>7.7</v>
      </c>
    </row>
    <row r="3703" spans="1:3" x14ac:dyDescent="0.3">
      <c r="A3703" t="s">
        <v>17801</v>
      </c>
      <c r="B3703" t="s">
        <v>19</v>
      </c>
      <c r="C3703">
        <v>7.2</v>
      </c>
    </row>
    <row r="3704" spans="1:3" x14ac:dyDescent="0.3">
      <c r="A3704" t="s">
        <v>17806</v>
      </c>
      <c r="B3704" t="s">
        <v>2545</v>
      </c>
      <c r="C3704">
        <v>6.8</v>
      </c>
    </row>
    <row r="3705" spans="1:3" x14ac:dyDescent="0.3">
      <c r="A3705" t="s">
        <v>17813</v>
      </c>
      <c r="B3705" t="s">
        <v>17811</v>
      </c>
      <c r="C3705">
        <v>6.2</v>
      </c>
    </row>
    <row r="3706" spans="1:3" x14ac:dyDescent="0.3">
      <c r="A3706" t="s">
        <v>17818</v>
      </c>
      <c r="B3706" t="s">
        <v>17817</v>
      </c>
      <c r="C3706">
        <v>7.4</v>
      </c>
    </row>
    <row r="3707" spans="1:3" x14ac:dyDescent="0.3">
      <c r="A3707" t="s">
        <v>17823</v>
      </c>
      <c r="B3707" t="s">
        <v>19</v>
      </c>
      <c r="C3707">
        <v>4.5999999999999996</v>
      </c>
    </row>
    <row r="3708" spans="1:3" x14ac:dyDescent="0.3">
      <c r="A3708" t="s">
        <v>17828</v>
      </c>
      <c r="B3708" t="s">
        <v>2545</v>
      </c>
      <c r="C3708">
        <v>6.4</v>
      </c>
    </row>
    <row r="3709" spans="1:3" x14ac:dyDescent="0.3">
      <c r="A3709" t="s">
        <v>17832</v>
      </c>
      <c r="B3709" t="s">
        <v>17831</v>
      </c>
      <c r="C3709">
        <v>7</v>
      </c>
    </row>
    <row r="3710" spans="1:3" x14ac:dyDescent="0.3">
      <c r="A3710" t="s">
        <v>17835</v>
      </c>
      <c r="B3710" t="s">
        <v>4085</v>
      </c>
      <c r="C3710">
        <v>7.7</v>
      </c>
    </row>
    <row r="3711" spans="1:3" x14ac:dyDescent="0.3">
      <c r="A3711" t="s">
        <v>17838</v>
      </c>
      <c r="B3711" t="s">
        <v>1954</v>
      </c>
      <c r="C3711">
        <v>6.8</v>
      </c>
    </row>
    <row r="3712" spans="1:3" x14ac:dyDescent="0.3">
      <c r="A3712" t="s">
        <v>17843</v>
      </c>
      <c r="B3712" t="s">
        <v>17842</v>
      </c>
      <c r="C3712">
        <v>7</v>
      </c>
    </row>
    <row r="3713" spans="1:3" x14ac:dyDescent="0.3">
      <c r="A3713" t="s">
        <v>17846</v>
      </c>
      <c r="B3713" t="s">
        <v>19</v>
      </c>
      <c r="C3713">
        <v>7</v>
      </c>
    </row>
    <row r="3714" spans="1:3" x14ac:dyDescent="0.3">
      <c r="A3714" t="s">
        <v>17850</v>
      </c>
      <c r="B3714" t="s">
        <v>5685</v>
      </c>
      <c r="C3714">
        <v>6.3</v>
      </c>
    </row>
    <row r="3715" spans="1:3" x14ac:dyDescent="0.3">
      <c r="A3715" t="s">
        <v>17856</v>
      </c>
      <c r="B3715" t="s">
        <v>17855</v>
      </c>
      <c r="C3715">
        <v>7.1</v>
      </c>
    </row>
    <row r="3716" spans="1:3" x14ac:dyDescent="0.3">
      <c r="A3716" t="s">
        <v>17861</v>
      </c>
      <c r="B3716" t="s">
        <v>1437</v>
      </c>
      <c r="C3716">
        <v>5.6</v>
      </c>
    </row>
    <row r="3717" spans="1:3" x14ac:dyDescent="0.3">
      <c r="A3717" t="s">
        <v>17866</v>
      </c>
      <c r="B3717" t="s">
        <v>5567</v>
      </c>
      <c r="C3717">
        <v>4.4000000000000004</v>
      </c>
    </row>
    <row r="3718" spans="1:3" x14ac:dyDescent="0.3">
      <c r="A3718" t="s">
        <v>17871</v>
      </c>
      <c r="B3718" t="s">
        <v>9178</v>
      </c>
      <c r="C3718">
        <v>7.1</v>
      </c>
    </row>
    <row r="3719" spans="1:3" x14ac:dyDescent="0.3">
      <c r="A3719" t="s">
        <v>17875</v>
      </c>
      <c r="B3719" t="s">
        <v>2144</v>
      </c>
      <c r="C3719">
        <v>6.1</v>
      </c>
    </row>
    <row r="3720" spans="1:3" x14ac:dyDescent="0.3">
      <c r="A3720" t="s">
        <v>17881</v>
      </c>
      <c r="B3720" t="s">
        <v>5940</v>
      </c>
      <c r="C3720">
        <v>7.4</v>
      </c>
    </row>
    <row r="3721" spans="1:3" x14ac:dyDescent="0.3">
      <c r="A3721" t="s">
        <v>17889</v>
      </c>
      <c r="B3721" t="s">
        <v>17887</v>
      </c>
      <c r="C3721">
        <v>7.5</v>
      </c>
    </row>
    <row r="3722" spans="1:3" x14ac:dyDescent="0.3">
      <c r="A3722" t="s">
        <v>17896</v>
      </c>
      <c r="B3722" t="s">
        <v>19</v>
      </c>
      <c r="C3722">
        <v>7.2</v>
      </c>
    </row>
    <row r="3723" spans="1:3" x14ac:dyDescent="0.3">
      <c r="A3723" t="s">
        <v>17901</v>
      </c>
      <c r="B3723" t="s">
        <v>7572</v>
      </c>
      <c r="C3723">
        <v>7.6</v>
      </c>
    </row>
    <row r="3724" spans="1:3" x14ac:dyDescent="0.3">
      <c r="A3724" t="s">
        <v>17905</v>
      </c>
      <c r="B3724" t="s">
        <v>241</v>
      </c>
      <c r="C3724">
        <v>7.3</v>
      </c>
    </row>
    <row r="3725" spans="1:3" x14ac:dyDescent="0.3">
      <c r="A3725" t="s">
        <v>17911</v>
      </c>
      <c r="B3725" t="s">
        <v>2327</v>
      </c>
      <c r="C3725">
        <v>6.2</v>
      </c>
    </row>
    <row r="3726" spans="1:3" x14ac:dyDescent="0.3">
      <c r="A3726" t="s">
        <v>17916</v>
      </c>
      <c r="B3726" t="s">
        <v>19</v>
      </c>
      <c r="C3726">
        <v>6.2</v>
      </c>
    </row>
    <row r="3727" spans="1:3" x14ac:dyDescent="0.3">
      <c r="A3727" t="s">
        <v>17923</v>
      </c>
      <c r="B3727" t="s">
        <v>12605</v>
      </c>
      <c r="C3727">
        <v>4.5999999999999996</v>
      </c>
    </row>
    <row r="3728" spans="1:3" x14ac:dyDescent="0.3">
      <c r="A3728" t="s">
        <v>17929</v>
      </c>
      <c r="B3728" t="s">
        <v>5544</v>
      </c>
      <c r="C3728">
        <v>6.2</v>
      </c>
    </row>
    <row r="3729" spans="1:3" x14ac:dyDescent="0.3">
      <c r="A3729" t="s">
        <v>17936</v>
      </c>
      <c r="B3729" t="s">
        <v>17934</v>
      </c>
      <c r="C3729">
        <v>6.2</v>
      </c>
    </row>
    <row r="3730" spans="1:3" x14ac:dyDescent="0.3">
      <c r="A3730" t="s">
        <v>17941</v>
      </c>
      <c r="B3730" t="s">
        <v>16810</v>
      </c>
      <c r="C3730">
        <v>3.3</v>
      </c>
    </row>
    <row r="3731" spans="1:3" x14ac:dyDescent="0.3">
      <c r="A3731" t="s">
        <v>24131</v>
      </c>
      <c r="B3731" t="s">
        <v>5327</v>
      </c>
      <c r="C3731">
        <v>7.5</v>
      </c>
    </row>
    <row r="3732" spans="1:3" x14ac:dyDescent="0.3">
      <c r="A3732" t="s">
        <v>17950</v>
      </c>
      <c r="B3732" t="s">
        <v>4341</v>
      </c>
      <c r="C3732">
        <v>4.2</v>
      </c>
    </row>
    <row r="3733" spans="1:3" x14ac:dyDescent="0.3">
      <c r="A3733" t="s">
        <v>17956</v>
      </c>
      <c r="B3733" t="s">
        <v>4393</v>
      </c>
      <c r="C3733">
        <v>7.2</v>
      </c>
    </row>
    <row r="3734" spans="1:3" x14ac:dyDescent="0.3">
      <c r="A3734" t="s">
        <v>17963</v>
      </c>
      <c r="B3734" t="s">
        <v>17962</v>
      </c>
      <c r="C3734">
        <v>6.2</v>
      </c>
    </row>
    <row r="3735" spans="1:3" x14ac:dyDescent="0.3">
      <c r="A3735" t="s">
        <v>17967</v>
      </c>
      <c r="B3735" t="s">
        <v>7893</v>
      </c>
      <c r="C3735">
        <v>6.1</v>
      </c>
    </row>
    <row r="3736" spans="1:3" x14ac:dyDescent="0.3">
      <c r="A3736" t="s">
        <v>17972</v>
      </c>
      <c r="B3736" t="s">
        <v>17971</v>
      </c>
      <c r="C3736">
        <v>4.2</v>
      </c>
    </row>
    <row r="3737" spans="1:3" x14ac:dyDescent="0.3">
      <c r="A3737" t="s">
        <v>17977</v>
      </c>
      <c r="B3737" t="s">
        <v>13299</v>
      </c>
      <c r="C3737">
        <v>4.5</v>
      </c>
    </row>
    <row r="3738" spans="1:3" x14ac:dyDescent="0.3">
      <c r="A3738" t="s">
        <v>24132</v>
      </c>
      <c r="B3738" t="s">
        <v>12455</v>
      </c>
      <c r="C3738">
        <v>8.4</v>
      </c>
    </row>
    <row r="3739" spans="1:3" x14ac:dyDescent="0.3">
      <c r="A3739" t="s">
        <v>17984</v>
      </c>
      <c r="B3739" t="s">
        <v>5510</v>
      </c>
      <c r="C3739">
        <v>7.5</v>
      </c>
    </row>
    <row r="3740" spans="1:3" x14ac:dyDescent="0.3">
      <c r="A3740" t="s">
        <v>17990</v>
      </c>
      <c r="B3740" t="s">
        <v>2924</v>
      </c>
      <c r="C3740">
        <v>6.7</v>
      </c>
    </row>
    <row r="3741" spans="1:3" x14ac:dyDescent="0.3">
      <c r="A3741" t="s">
        <v>17993</v>
      </c>
      <c r="B3741" t="s">
        <v>10</v>
      </c>
      <c r="C3741">
        <v>5.0999999999999996</v>
      </c>
    </row>
    <row r="3742" spans="1:3" x14ac:dyDescent="0.3">
      <c r="A3742" t="s">
        <v>17995</v>
      </c>
      <c r="B3742" t="s">
        <v>2144</v>
      </c>
      <c r="C3742">
        <v>5.5</v>
      </c>
    </row>
    <row r="3743" spans="1:3" x14ac:dyDescent="0.3">
      <c r="A3743" t="s">
        <v>17999</v>
      </c>
      <c r="B3743" t="s">
        <v>4085</v>
      </c>
      <c r="C3743">
        <v>4.4000000000000004</v>
      </c>
    </row>
    <row r="3744" spans="1:3" x14ac:dyDescent="0.3">
      <c r="A3744" t="s">
        <v>18005</v>
      </c>
      <c r="B3744" t="s">
        <v>1929</v>
      </c>
      <c r="C3744">
        <v>4.4000000000000004</v>
      </c>
    </row>
    <row r="3745" spans="1:3" x14ac:dyDescent="0.3">
      <c r="A3745" t="s">
        <v>18010</v>
      </c>
      <c r="B3745" t="s">
        <v>2829</v>
      </c>
      <c r="C3745">
        <v>6.8</v>
      </c>
    </row>
    <row r="3746" spans="1:3" x14ac:dyDescent="0.3">
      <c r="A3746" t="s">
        <v>18014</v>
      </c>
      <c r="B3746" t="s">
        <v>2545</v>
      </c>
      <c r="C3746">
        <v>6.7</v>
      </c>
    </row>
    <row r="3747" spans="1:3" x14ac:dyDescent="0.3">
      <c r="A3747" t="s">
        <v>18019</v>
      </c>
      <c r="B3747" t="s">
        <v>12</v>
      </c>
      <c r="C3747">
        <v>8.6</v>
      </c>
    </row>
    <row r="3748" spans="1:3" x14ac:dyDescent="0.3">
      <c r="A3748" t="s">
        <v>18021</v>
      </c>
      <c r="B3748" t="s">
        <v>8058</v>
      </c>
      <c r="C3748">
        <v>4.8</v>
      </c>
    </row>
    <row r="3749" spans="1:3" x14ac:dyDescent="0.3">
      <c r="A3749" t="s">
        <v>18027</v>
      </c>
      <c r="B3749" t="s">
        <v>5765</v>
      </c>
      <c r="C3749">
        <v>3.4</v>
      </c>
    </row>
    <row r="3750" spans="1:3" x14ac:dyDescent="0.3">
      <c r="A3750" t="s">
        <v>18035</v>
      </c>
      <c r="B3750" t="s">
        <v>18033</v>
      </c>
      <c r="C3750">
        <v>7.4</v>
      </c>
    </row>
    <row r="3751" spans="1:3" x14ac:dyDescent="0.3">
      <c r="A3751" t="s">
        <v>18041</v>
      </c>
      <c r="B3751" t="s">
        <v>2545</v>
      </c>
      <c r="C3751">
        <v>7.3</v>
      </c>
    </row>
    <row r="3752" spans="1:3" x14ac:dyDescent="0.3">
      <c r="A3752" t="s">
        <v>18045</v>
      </c>
      <c r="B3752" t="s">
        <v>19</v>
      </c>
      <c r="C3752">
        <v>8</v>
      </c>
    </row>
    <row r="3753" spans="1:3" x14ac:dyDescent="0.3">
      <c r="A3753" t="s">
        <v>18049</v>
      </c>
      <c r="B3753" t="s">
        <v>5544</v>
      </c>
      <c r="C3753">
        <v>6.5</v>
      </c>
    </row>
    <row r="3754" spans="1:3" x14ac:dyDescent="0.3">
      <c r="A3754" t="s">
        <v>18054</v>
      </c>
      <c r="B3754" t="s">
        <v>23</v>
      </c>
      <c r="C3754">
        <v>5.9</v>
      </c>
    </row>
    <row r="3755" spans="1:3" x14ac:dyDescent="0.3">
      <c r="A3755" t="s">
        <v>18057</v>
      </c>
      <c r="B3755" t="s">
        <v>2545</v>
      </c>
      <c r="C3755">
        <v>6.8</v>
      </c>
    </row>
    <row r="3756" spans="1:3" x14ac:dyDescent="0.3">
      <c r="A3756" t="s">
        <v>18060</v>
      </c>
      <c r="B3756" t="s">
        <v>4085</v>
      </c>
      <c r="C3756">
        <v>7.4</v>
      </c>
    </row>
    <row r="3757" spans="1:3" x14ac:dyDescent="0.3">
      <c r="A3757" t="s">
        <v>18065</v>
      </c>
      <c r="B3757" t="s">
        <v>2681</v>
      </c>
      <c r="C3757">
        <v>6.7</v>
      </c>
    </row>
    <row r="3758" spans="1:3" x14ac:dyDescent="0.3">
      <c r="A3758" t="s">
        <v>18070</v>
      </c>
      <c r="B3758" t="s">
        <v>2545</v>
      </c>
      <c r="C3758">
        <v>6.8</v>
      </c>
    </row>
    <row r="3759" spans="1:3" x14ac:dyDescent="0.3">
      <c r="A3759" t="s">
        <v>18074</v>
      </c>
      <c r="B3759" t="s">
        <v>1034</v>
      </c>
      <c r="C3759">
        <v>5.4</v>
      </c>
    </row>
    <row r="3760" spans="1:3" x14ac:dyDescent="0.3">
      <c r="A3760" t="s">
        <v>18079</v>
      </c>
      <c r="B3760" t="s">
        <v>7572</v>
      </c>
      <c r="C3760">
        <v>5.5</v>
      </c>
    </row>
    <row r="3761" spans="1:3" x14ac:dyDescent="0.3">
      <c r="A3761" t="s">
        <v>18085</v>
      </c>
      <c r="B3761" t="s">
        <v>18084</v>
      </c>
      <c r="C3761">
        <v>7.4</v>
      </c>
    </row>
    <row r="3762" spans="1:3" x14ac:dyDescent="0.3">
      <c r="A3762" t="s">
        <v>18088</v>
      </c>
      <c r="B3762" t="s">
        <v>1954</v>
      </c>
      <c r="C3762">
        <v>5.7</v>
      </c>
    </row>
    <row r="3763" spans="1:3" x14ac:dyDescent="0.3">
      <c r="A3763" t="s">
        <v>18094</v>
      </c>
      <c r="B3763" t="s">
        <v>19</v>
      </c>
      <c r="C3763">
        <v>5.4</v>
      </c>
    </row>
    <row r="3764" spans="1:3" x14ac:dyDescent="0.3">
      <c r="A3764" t="s">
        <v>18099</v>
      </c>
      <c r="B3764" t="s">
        <v>10</v>
      </c>
      <c r="C3764">
        <v>3.2</v>
      </c>
    </row>
    <row r="3765" spans="1:3" x14ac:dyDescent="0.3">
      <c r="A3765" t="s">
        <v>18105</v>
      </c>
      <c r="B3765" t="s">
        <v>1700</v>
      </c>
      <c r="C3765">
        <v>7.1</v>
      </c>
    </row>
    <row r="3766" spans="1:3" x14ac:dyDescent="0.3">
      <c r="A3766" t="s">
        <v>18110</v>
      </c>
      <c r="B3766" t="s">
        <v>241</v>
      </c>
      <c r="C3766">
        <v>7.8</v>
      </c>
    </row>
    <row r="3767" spans="1:3" x14ac:dyDescent="0.3">
      <c r="A3767" t="s">
        <v>18116</v>
      </c>
      <c r="B3767" t="s">
        <v>24</v>
      </c>
      <c r="C3767">
        <v>5.3</v>
      </c>
    </row>
    <row r="3768" spans="1:3" x14ac:dyDescent="0.3">
      <c r="A3768" t="s">
        <v>18121</v>
      </c>
      <c r="B3768" t="s">
        <v>1437</v>
      </c>
      <c r="C3768">
        <v>7.2</v>
      </c>
    </row>
    <row r="3769" spans="1:3" x14ac:dyDescent="0.3">
      <c r="A3769" t="s">
        <v>18126</v>
      </c>
      <c r="B3769" t="s">
        <v>2545</v>
      </c>
      <c r="C3769">
        <v>6.2</v>
      </c>
    </row>
    <row r="3770" spans="1:3" x14ac:dyDescent="0.3">
      <c r="A3770" t="s">
        <v>18130</v>
      </c>
      <c r="B3770" t="s">
        <v>19</v>
      </c>
      <c r="C3770">
        <v>5.9</v>
      </c>
    </row>
    <row r="3771" spans="1:3" x14ac:dyDescent="0.3">
      <c r="A3771" t="s">
        <v>18134</v>
      </c>
      <c r="B3771" t="s">
        <v>10</v>
      </c>
      <c r="C3771">
        <v>6.7</v>
      </c>
    </row>
    <row r="3772" spans="1:3" x14ac:dyDescent="0.3">
      <c r="A3772" t="s">
        <v>18138</v>
      </c>
      <c r="B3772" t="s">
        <v>2327</v>
      </c>
      <c r="C3772">
        <v>5.7</v>
      </c>
    </row>
    <row r="3773" spans="1:3" x14ac:dyDescent="0.3">
      <c r="A3773" t="s">
        <v>18142</v>
      </c>
      <c r="B3773" t="s">
        <v>1437</v>
      </c>
      <c r="C3773">
        <v>7.1</v>
      </c>
    </row>
    <row r="3774" spans="1:3" x14ac:dyDescent="0.3">
      <c r="A3774" t="s">
        <v>18145</v>
      </c>
      <c r="B3774" t="s">
        <v>2545</v>
      </c>
      <c r="C3774">
        <v>7.2</v>
      </c>
    </row>
    <row r="3775" spans="1:3" x14ac:dyDescent="0.3">
      <c r="A3775" t="s">
        <v>18151</v>
      </c>
      <c r="B3775" t="s">
        <v>7038</v>
      </c>
      <c r="C3775">
        <v>7.4</v>
      </c>
    </row>
    <row r="3776" spans="1:3" x14ac:dyDescent="0.3">
      <c r="A3776" t="s">
        <v>18155</v>
      </c>
      <c r="B3776" t="s">
        <v>19</v>
      </c>
      <c r="C3776">
        <v>7.7</v>
      </c>
    </row>
    <row r="3777" spans="1:3" x14ac:dyDescent="0.3">
      <c r="A3777" t="s">
        <v>24133</v>
      </c>
      <c r="B3777" t="s">
        <v>1954</v>
      </c>
      <c r="C3777">
        <v>7.7</v>
      </c>
    </row>
    <row r="3778" spans="1:3" x14ac:dyDescent="0.3">
      <c r="A3778" t="s">
        <v>18161</v>
      </c>
      <c r="B3778" t="s">
        <v>5278</v>
      </c>
      <c r="C3778">
        <v>7.4</v>
      </c>
    </row>
    <row r="3779" spans="1:3" x14ac:dyDescent="0.3">
      <c r="A3779" t="s">
        <v>18165</v>
      </c>
      <c r="B3779" t="s">
        <v>19</v>
      </c>
      <c r="C3779">
        <v>8.4</v>
      </c>
    </row>
    <row r="3780" spans="1:3" x14ac:dyDescent="0.3">
      <c r="A3780" t="s">
        <v>18172</v>
      </c>
      <c r="B3780" t="s">
        <v>16907</v>
      </c>
      <c r="C3780">
        <v>7.1</v>
      </c>
    </row>
    <row r="3781" spans="1:3" x14ac:dyDescent="0.3">
      <c r="A3781" t="s">
        <v>18180</v>
      </c>
      <c r="B3781" t="s">
        <v>18178</v>
      </c>
      <c r="C3781">
        <v>7.2</v>
      </c>
    </row>
    <row r="3782" spans="1:3" x14ac:dyDescent="0.3">
      <c r="A3782" t="s">
        <v>18184</v>
      </c>
      <c r="B3782" t="s">
        <v>2193</v>
      </c>
      <c r="C3782">
        <v>7.5</v>
      </c>
    </row>
    <row r="3783" spans="1:3" x14ac:dyDescent="0.3">
      <c r="A3783" t="s">
        <v>18191</v>
      </c>
      <c r="B3783" t="s">
        <v>10</v>
      </c>
      <c r="C3783">
        <v>5.4</v>
      </c>
    </row>
    <row r="3784" spans="1:3" x14ac:dyDescent="0.3">
      <c r="A3784" t="s">
        <v>18194</v>
      </c>
      <c r="B3784" t="s">
        <v>2700</v>
      </c>
      <c r="C3784">
        <v>8.1</v>
      </c>
    </row>
    <row r="3785" spans="1:3" x14ac:dyDescent="0.3">
      <c r="A3785" t="s">
        <v>18202</v>
      </c>
      <c r="B3785" t="s">
        <v>18200</v>
      </c>
      <c r="C3785">
        <v>6</v>
      </c>
    </row>
    <row r="3786" spans="1:3" x14ac:dyDescent="0.3">
      <c r="A3786" t="s">
        <v>18209</v>
      </c>
      <c r="B3786" t="s">
        <v>3097</v>
      </c>
      <c r="C3786">
        <v>7.8</v>
      </c>
    </row>
    <row r="3787" spans="1:3" x14ac:dyDescent="0.3">
      <c r="A3787" t="s">
        <v>18214</v>
      </c>
      <c r="B3787" t="s">
        <v>9178</v>
      </c>
      <c r="C3787">
        <v>6.8</v>
      </c>
    </row>
    <row r="3788" spans="1:3" x14ac:dyDescent="0.3">
      <c r="A3788" t="s">
        <v>18219</v>
      </c>
      <c r="B3788" t="s">
        <v>2545</v>
      </c>
      <c r="C3788">
        <v>6.5</v>
      </c>
    </row>
    <row r="3789" spans="1:3" x14ac:dyDescent="0.3">
      <c r="A3789" t="s">
        <v>18223</v>
      </c>
      <c r="B3789" t="s">
        <v>1954</v>
      </c>
      <c r="C3789">
        <v>7.7</v>
      </c>
    </row>
    <row r="3790" spans="1:3" x14ac:dyDescent="0.3">
      <c r="A3790" t="s">
        <v>18230</v>
      </c>
      <c r="B3790" t="s">
        <v>8759</v>
      </c>
      <c r="C3790">
        <v>6.4</v>
      </c>
    </row>
    <row r="3791" spans="1:3" x14ac:dyDescent="0.3">
      <c r="A3791" t="s">
        <v>18235</v>
      </c>
      <c r="B3791" t="s">
        <v>6281</v>
      </c>
      <c r="C3791">
        <v>6.5</v>
      </c>
    </row>
    <row r="3792" spans="1:3" x14ac:dyDescent="0.3">
      <c r="A3792" t="s">
        <v>18239</v>
      </c>
      <c r="B3792" t="s">
        <v>361</v>
      </c>
      <c r="C3792">
        <v>7.3</v>
      </c>
    </row>
    <row r="3793" spans="1:3" x14ac:dyDescent="0.3">
      <c r="A3793" t="s">
        <v>18243</v>
      </c>
      <c r="B3793" t="s">
        <v>163</v>
      </c>
      <c r="C3793">
        <v>6.6</v>
      </c>
    </row>
    <row r="3794" spans="1:3" x14ac:dyDescent="0.3">
      <c r="A3794" t="s">
        <v>18248</v>
      </c>
      <c r="B3794" t="s">
        <v>1954</v>
      </c>
      <c r="C3794">
        <v>7.9</v>
      </c>
    </row>
    <row r="3795" spans="1:3" x14ac:dyDescent="0.3">
      <c r="A3795" t="s">
        <v>18253</v>
      </c>
      <c r="B3795" t="s">
        <v>6131</v>
      </c>
      <c r="C3795">
        <v>5.9</v>
      </c>
    </row>
    <row r="3796" spans="1:3" x14ac:dyDescent="0.3">
      <c r="A3796" t="s">
        <v>18258</v>
      </c>
      <c r="B3796" t="s">
        <v>4085</v>
      </c>
      <c r="C3796">
        <v>4.7</v>
      </c>
    </row>
    <row r="3797" spans="1:3" x14ac:dyDescent="0.3">
      <c r="A3797" t="s">
        <v>18261</v>
      </c>
      <c r="B3797" t="s">
        <v>19</v>
      </c>
      <c r="C3797">
        <v>8.6999999999999993</v>
      </c>
    </row>
    <row r="3798" spans="1:3" x14ac:dyDescent="0.3">
      <c r="A3798" t="s">
        <v>18267</v>
      </c>
      <c r="B3798" t="s">
        <v>10</v>
      </c>
      <c r="C3798">
        <v>5.9</v>
      </c>
    </row>
    <row r="3799" spans="1:3" x14ac:dyDescent="0.3">
      <c r="A3799" t="s">
        <v>18271</v>
      </c>
      <c r="B3799" t="s">
        <v>1700</v>
      </c>
      <c r="C3799">
        <v>6.7</v>
      </c>
    </row>
    <row r="3800" spans="1:3" x14ac:dyDescent="0.3">
      <c r="A3800" t="s">
        <v>18277</v>
      </c>
      <c r="B3800" t="s">
        <v>18276</v>
      </c>
      <c r="C3800">
        <v>8.5</v>
      </c>
    </row>
    <row r="3801" spans="1:3" x14ac:dyDescent="0.3">
      <c r="A3801" t="s">
        <v>24134</v>
      </c>
      <c r="B3801" t="s">
        <v>7139</v>
      </c>
      <c r="C3801">
        <v>8.4</v>
      </c>
    </row>
    <row r="3802" spans="1:3" x14ac:dyDescent="0.3">
      <c r="A3802" t="s">
        <v>18286</v>
      </c>
      <c r="B3802" t="s">
        <v>154</v>
      </c>
      <c r="C3802">
        <v>5.8</v>
      </c>
    </row>
    <row r="3803" spans="1:3" x14ac:dyDescent="0.3">
      <c r="A3803" t="s">
        <v>18290</v>
      </c>
      <c r="B3803" t="s">
        <v>15086</v>
      </c>
      <c r="C3803">
        <v>6.1</v>
      </c>
    </row>
    <row r="3804" spans="1:3" x14ac:dyDescent="0.3">
      <c r="A3804" t="s">
        <v>18294</v>
      </c>
      <c r="B3804" t="s">
        <v>1550</v>
      </c>
      <c r="C3804">
        <v>7.3</v>
      </c>
    </row>
    <row r="3805" spans="1:3" x14ac:dyDescent="0.3">
      <c r="A3805" t="s">
        <v>18299</v>
      </c>
      <c r="B3805" t="s">
        <v>491</v>
      </c>
      <c r="C3805">
        <v>6.7</v>
      </c>
    </row>
    <row r="3806" spans="1:3" x14ac:dyDescent="0.3">
      <c r="A3806" t="s">
        <v>18304</v>
      </c>
      <c r="B3806" t="s">
        <v>7139</v>
      </c>
      <c r="C3806">
        <v>7.6</v>
      </c>
    </row>
    <row r="3807" spans="1:3" x14ac:dyDescent="0.3">
      <c r="A3807" t="s">
        <v>18310</v>
      </c>
      <c r="B3807" t="s">
        <v>2545</v>
      </c>
      <c r="C3807">
        <v>7.2</v>
      </c>
    </row>
    <row r="3808" spans="1:3" x14ac:dyDescent="0.3">
      <c r="A3808" t="s">
        <v>18317</v>
      </c>
      <c r="B3808" t="s">
        <v>5037</v>
      </c>
      <c r="C3808">
        <v>6.2</v>
      </c>
    </row>
    <row r="3809" spans="1:3" x14ac:dyDescent="0.3">
      <c r="A3809" t="s">
        <v>18321</v>
      </c>
      <c r="B3809" t="s">
        <v>3039</v>
      </c>
      <c r="C3809">
        <v>5.2</v>
      </c>
    </row>
    <row r="3810" spans="1:3" x14ac:dyDescent="0.3">
      <c r="A3810" t="s">
        <v>24135</v>
      </c>
      <c r="B3810" t="s">
        <v>1954</v>
      </c>
      <c r="C3810">
        <v>8.1</v>
      </c>
    </row>
    <row r="3811" spans="1:3" x14ac:dyDescent="0.3">
      <c r="A3811" t="s">
        <v>18326</v>
      </c>
      <c r="B3811" t="s">
        <v>2545</v>
      </c>
      <c r="C3811">
        <v>7.1</v>
      </c>
    </row>
    <row r="3812" spans="1:3" x14ac:dyDescent="0.3">
      <c r="A3812" t="s">
        <v>18331</v>
      </c>
      <c r="B3812" t="s">
        <v>18330</v>
      </c>
      <c r="C3812">
        <v>6.5</v>
      </c>
    </row>
    <row r="3813" spans="1:3" x14ac:dyDescent="0.3">
      <c r="A3813" t="s">
        <v>18335</v>
      </c>
      <c r="B3813" t="s">
        <v>5278</v>
      </c>
      <c r="C3813">
        <v>7.3</v>
      </c>
    </row>
    <row r="3814" spans="1:3" x14ac:dyDescent="0.3">
      <c r="A3814" t="s">
        <v>18340</v>
      </c>
      <c r="B3814" t="s">
        <v>10</v>
      </c>
      <c r="C3814">
        <v>6.2</v>
      </c>
    </row>
    <row r="3815" spans="1:3" x14ac:dyDescent="0.3">
      <c r="A3815" t="s">
        <v>18344</v>
      </c>
      <c r="B3815" t="s">
        <v>23</v>
      </c>
      <c r="C3815">
        <v>5</v>
      </c>
    </row>
    <row r="3816" spans="1:3" x14ac:dyDescent="0.3">
      <c r="A3816" t="s">
        <v>18351</v>
      </c>
      <c r="B3816" t="s">
        <v>18349</v>
      </c>
      <c r="C3816">
        <v>8</v>
      </c>
    </row>
    <row r="3817" spans="1:3" x14ac:dyDescent="0.3">
      <c r="A3817" t="s">
        <v>18355</v>
      </c>
      <c r="B3817" t="s">
        <v>19</v>
      </c>
      <c r="C3817">
        <v>7.8</v>
      </c>
    </row>
    <row r="3818" spans="1:3" x14ac:dyDescent="0.3">
      <c r="A3818" t="s">
        <v>18359</v>
      </c>
      <c r="B3818" t="s">
        <v>1700</v>
      </c>
      <c r="C3818">
        <v>8.1</v>
      </c>
    </row>
    <row r="3819" spans="1:3" x14ac:dyDescent="0.3">
      <c r="A3819" t="s">
        <v>18365</v>
      </c>
      <c r="B3819" t="s">
        <v>12708</v>
      </c>
      <c r="C3819">
        <v>6.7</v>
      </c>
    </row>
    <row r="3820" spans="1:3" x14ac:dyDescent="0.3">
      <c r="A3820" t="s">
        <v>18369</v>
      </c>
      <c r="B3820" t="s">
        <v>241</v>
      </c>
      <c r="C3820">
        <v>7.1</v>
      </c>
    </row>
    <row r="3821" spans="1:3" x14ac:dyDescent="0.3">
      <c r="A3821" t="s">
        <v>18374</v>
      </c>
      <c r="B3821" t="s">
        <v>11548</v>
      </c>
      <c r="C3821">
        <v>5.6</v>
      </c>
    </row>
    <row r="3822" spans="1:3" x14ac:dyDescent="0.3">
      <c r="A3822" t="s">
        <v>18379</v>
      </c>
      <c r="B3822" t="s">
        <v>241</v>
      </c>
      <c r="C3822">
        <v>7.6</v>
      </c>
    </row>
    <row r="3823" spans="1:3" x14ac:dyDescent="0.3">
      <c r="A3823" t="s">
        <v>18383</v>
      </c>
      <c r="B3823" t="s">
        <v>7572</v>
      </c>
      <c r="C3823">
        <v>4.3</v>
      </c>
    </row>
    <row r="3824" spans="1:3" x14ac:dyDescent="0.3">
      <c r="A3824" t="s">
        <v>18388</v>
      </c>
      <c r="B3824" t="s">
        <v>1437</v>
      </c>
      <c r="C3824">
        <v>7.3</v>
      </c>
    </row>
    <row r="3825" spans="1:3" x14ac:dyDescent="0.3">
      <c r="A3825" t="s">
        <v>18391</v>
      </c>
      <c r="B3825" t="s">
        <v>878</v>
      </c>
      <c r="C3825">
        <v>4.5999999999999996</v>
      </c>
    </row>
    <row r="3826" spans="1:3" x14ac:dyDescent="0.3">
      <c r="A3826" t="s">
        <v>18396</v>
      </c>
      <c r="B3826" t="s">
        <v>241</v>
      </c>
      <c r="C3826">
        <v>6.8</v>
      </c>
    </row>
    <row r="3827" spans="1:3" x14ac:dyDescent="0.3">
      <c r="A3827" t="s">
        <v>18401</v>
      </c>
      <c r="B3827" t="s">
        <v>2545</v>
      </c>
      <c r="C3827">
        <v>7.1</v>
      </c>
    </row>
    <row r="3828" spans="1:3" x14ac:dyDescent="0.3">
      <c r="A3828" t="s">
        <v>18405</v>
      </c>
      <c r="B3828" t="s">
        <v>4341</v>
      </c>
      <c r="C3828">
        <v>7.3</v>
      </c>
    </row>
    <row r="3829" spans="1:3" x14ac:dyDescent="0.3">
      <c r="A3829" t="s">
        <v>18411</v>
      </c>
      <c r="B3829" t="s">
        <v>18410</v>
      </c>
      <c r="C3829">
        <v>8.3000000000000007</v>
      </c>
    </row>
    <row r="3830" spans="1:3" x14ac:dyDescent="0.3">
      <c r="A3830" t="s">
        <v>18418</v>
      </c>
      <c r="B3830" t="s">
        <v>18416</v>
      </c>
      <c r="C3830">
        <v>5.4</v>
      </c>
    </row>
    <row r="3831" spans="1:3" x14ac:dyDescent="0.3">
      <c r="A3831" t="s">
        <v>18423</v>
      </c>
      <c r="B3831" t="s">
        <v>4393</v>
      </c>
      <c r="C3831">
        <v>4</v>
      </c>
    </row>
    <row r="3832" spans="1:3" x14ac:dyDescent="0.3">
      <c r="A3832" t="s">
        <v>18429</v>
      </c>
      <c r="B3832" t="s">
        <v>19</v>
      </c>
      <c r="C3832">
        <v>8</v>
      </c>
    </row>
    <row r="3833" spans="1:3" x14ac:dyDescent="0.3">
      <c r="A3833" t="s">
        <v>18433</v>
      </c>
      <c r="B3833" t="s">
        <v>12455</v>
      </c>
      <c r="C3833">
        <v>6.7</v>
      </c>
    </row>
    <row r="3834" spans="1:3" x14ac:dyDescent="0.3">
      <c r="A3834" t="s">
        <v>18438</v>
      </c>
      <c r="B3834" t="s">
        <v>10</v>
      </c>
      <c r="C3834">
        <v>4.5999999999999996</v>
      </c>
    </row>
    <row r="3835" spans="1:3" x14ac:dyDescent="0.3">
      <c r="A3835" t="s">
        <v>18441</v>
      </c>
      <c r="B3835" t="s">
        <v>10</v>
      </c>
      <c r="C3835">
        <v>4</v>
      </c>
    </row>
    <row r="3836" spans="1:3" x14ac:dyDescent="0.3">
      <c r="A3836" t="s">
        <v>18445</v>
      </c>
      <c r="B3836" t="s">
        <v>18444</v>
      </c>
      <c r="C3836">
        <v>7</v>
      </c>
    </row>
    <row r="3837" spans="1:3" x14ac:dyDescent="0.3">
      <c r="A3837" t="s">
        <v>18450</v>
      </c>
      <c r="B3837" t="s">
        <v>4052</v>
      </c>
      <c r="C3837">
        <v>7.4</v>
      </c>
    </row>
    <row r="3838" spans="1:3" x14ac:dyDescent="0.3">
      <c r="A3838" t="s">
        <v>18454</v>
      </c>
      <c r="B3838" t="s">
        <v>2234</v>
      </c>
      <c r="C3838">
        <v>5.9</v>
      </c>
    </row>
    <row r="3839" spans="1:3" x14ac:dyDescent="0.3">
      <c r="A3839" t="s">
        <v>18459</v>
      </c>
      <c r="B3839" t="s">
        <v>1034</v>
      </c>
      <c r="C3839">
        <v>4.5999999999999996</v>
      </c>
    </row>
    <row r="3840" spans="1:3" x14ac:dyDescent="0.3">
      <c r="A3840" t="s">
        <v>18463</v>
      </c>
      <c r="B3840" t="s">
        <v>1943</v>
      </c>
      <c r="C3840">
        <v>7.5</v>
      </c>
    </row>
    <row r="3841" spans="1:3" x14ac:dyDescent="0.3">
      <c r="A3841" t="s">
        <v>18468</v>
      </c>
      <c r="B3841" t="s">
        <v>2802</v>
      </c>
      <c r="C3841">
        <v>4.7</v>
      </c>
    </row>
    <row r="3842" spans="1:3" x14ac:dyDescent="0.3">
      <c r="A3842" t="s">
        <v>18473</v>
      </c>
      <c r="B3842" t="s">
        <v>1437</v>
      </c>
      <c r="C3842">
        <v>6.7</v>
      </c>
    </row>
    <row r="3843" spans="1:3" x14ac:dyDescent="0.3">
      <c r="A3843" t="s">
        <v>18476</v>
      </c>
      <c r="B3843" t="s">
        <v>4085</v>
      </c>
      <c r="C3843">
        <v>6.3</v>
      </c>
    </row>
    <row r="3844" spans="1:3" x14ac:dyDescent="0.3">
      <c r="A3844" t="s">
        <v>18480</v>
      </c>
      <c r="B3844" t="s">
        <v>1034</v>
      </c>
      <c r="C3844">
        <v>6</v>
      </c>
    </row>
    <row r="3845" spans="1:3" x14ac:dyDescent="0.3">
      <c r="A3845" t="s">
        <v>18485</v>
      </c>
      <c r="B3845" t="s">
        <v>2802</v>
      </c>
      <c r="C3845">
        <v>6.7</v>
      </c>
    </row>
    <row r="3846" spans="1:3" x14ac:dyDescent="0.3">
      <c r="A3846" t="s">
        <v>18488</v>
      </c>
      <c r="B3846" t="s">
        <v>1437</v>
      </c>
      <c r="C3846">
        <v>7.1</v>
      </c>
    </row>
    <row r="3847" spans="1:3" x14ac:dyDescent="0.3">
      <c r="A3847" t="s">
        <v>18492</v>
      </c>
      <c r="B3847" t="s">
        <v>18</v>
      </c>
      <c r="C3847">
        <v>2.7</v>
      </c>
    </row>
    <row r="3848" spans="1:3" x14ac:dyDescent="0.3">
      <c r="A3848" t="s">
        <v>18496</v>
      </c>
      <c r="B3848" t="s">
        <v>19</v>
      </c>
      <c r="C3848">
        <v>7.3</v>
      </c>
    </row>
    <row r="3849" spans="1:3" x14ac:dyDescent="0.3">
      <c r="A3849" t="s">
        <v>18499</v>
      </c>
      <c r="B3849" t="s">
        <v>10</v>
      </c>
      <c r="C3849">
        <v>7.6</v>
      </c>
    </row>
    <row r="3850" spans="1:3" x14ac:dyDescent="0.3">
      <c r="A3850" t="s">
        <v>18503</v>
      </c>
      <c r="B3850" t="s">
        <v>10</v>
      </c>
      <c r="C3850">
        <v>5.8</v>
      </c>
    </row>
    <row r="3851" spans="1:3" x14ac:dyDescent="0.3">
      <c r="A3851" t="s">
        <v>18507</v>
      </c>
      <c r="B3851" t="s">
        <v>4243</v>
      </c>
      <c r="C3851">
        <v>6.5</v>
      </c>
    </row>
    <row r="3852" spans="1:3" x14ac:dyDescent="0.3">
      <c r="A3852" t="s">
        <v>18511</v>
      </c>
      <c r="B3852" t="s">
        <v>2545</v>
      </c>
      <c r="C3852">
        <v>6.6</v>
      </c>
    </row>
    <row r="3853" spans="1:3" x14ac:dyDescent="0.3">
      <c r="A3853" t="s">
        <v>18516</v>
      </c>
      <c r="B3853" t="s">
        <v>18514</v>
      </c>
      <c r="C3853">
        <v>6.2</v>
      </c>
    </row>
    <row r="3854" spans="1:3" x14ac:dyDescent="0.3">
      <c r="A3854" t="s">
        <v>18521</v>
      </c>
      <c r="B3854" t="s">
        <v>200</v>
      </c>
      <c r="C3854">
        <v>6.9</v>
      </c>
    </row>
    <row r="3855" spans="1:3" x14ac:dyDescent="0.3">
      <c r="A3855" t="s">
        <v>18528</v>
      </c>
      <c r="B3855" t="s">
        <v>4078</v>
      </c>
      <c r="C3855">
        <v>8.5</v>
      </c>
    </row>
    <row r="3856" spans="1:3" x14ac:dyDescent="0.3">
      <c r="A3856" t="s">
        <v>18534</v>
      </c>
      <c r="B3856" t="s">
        <v>200</v>
      </c>
      <c r="C3856">
        <v>4.8</v>
      </c>
    </row>
    <row r="3857" spans="1:3" x14ac:dyDescent="0.3">
      <c r="A3857" t="s">
        <v>18538</v>
      </c>
      <c r="B3857" t="s">
        <v>241</v>
      </c>
      <c r="C3857">
        <v>6.6</v>
      </c>
    </row>
    <row r="3858" spans="1:3" x14ac:dyDescent="0.3">
      <c r="A3858" t="s">
        <v>18542</v>
      </c>
      <c r="B3858" t="s">
        <v>4085</v>
      </c>
      <c r="C3858">
        <v>5.7</v>
      </c>
    </row>
    <row r="3859" spans="1:3" x14ac:dyDescent="0.3">
      <c r="A3859" t="s">
        <v>18547</v>
      </c>
      <c r="B3859" t="s">
        <v>4085</v>
      </c>
      <c r="C3859">
        <v>7</v>
      </c>
    </row>
    <row r="3860" spans="1:3" x14ac:dyDescent="0.3">
      <c r="A3860" t="s">
        <v>18550</v>
      </c>
      <c r="B3860" t="s">
        <v>19</v>
      </c>
      <c r="C3860">
        <v>5.4</v>
      </c>
    </row>
    <row r="3861" spans="1:3" x14ac:dyDescent="0.3">
      <c r="A3861" t="s">
        <v>18554</v>
      </c>
      <c r="B3861" t="s">
        <v>5327</v>
      </c>
      <c r="C3861">
        <v>7.1</v>
      </c>
    </row>
    <row r="3862" spans="1:3" x14ac:dyDescent="0.3">
      <c r="A3862" t="s">
        <v>18557</v>
      </c>
      <c r="B3862" t="s">
        <v>19</v>
      </c>
      <c r="C3862">
        <v>6.9</v>
      </c>
    </row>
    <row r="3863" spans="1:3" x14ac:dyDescent="0.3">
      <c r="A3863" t="s">
        <v>18562</v>
      </c>
      <c r="B3863" t="s">
        <v>4271</v>
      </c>
      <c r="C3863">
        <v>6.6</v>
      </c>
    </row>
    <row r="3864" spans="1:3" x14ac:dyDescent="0.3">
      <c r="A3864" t="s">
        <v>18565</v>
      </c>
      <c r="B3864" t="s">
        <v>6644</v>
      </c>
      <c r="C3864">
        <v>5.9</v>
      </c>
    </row>
    <row r="3865" spans="1:3" x14ac:dyDescent="0.3">
      <c r="A3865" t="s">
        <v>18572</v>
      </c>
      <c r="B3865" t="s">
        <v>18571</v>
      </c>
      <c r="C3865">
        <v>6.3</v>
      </c>
    </row>
    <row r="3866" spans="1:3" x14ac:dyDescent="0.3">
      <c r="A3866" t="s">
        <v>18576</v>
      </c>
      <c r="B3866" t="s">
        <v>10</v>
      </c>
      <c r="C3866">
        <v>6.3</v>
      </c>
    </row>
    <row r="3867" spans="1:3" x14ac:dyDescent="0.3">
      <c r="A3867" t="s">
        <v>18582</v>
      </c>
      <c r="B3867" t="s">
        <v>19</v>
      </c>
      <c r="C3867">
        <v>7.7</v>
      </c>
    </row>
    <row r="3868" spans="1:3" x14ac:dyDescent="0.3">
      <c r="A3868" t="s">
        <v>18586</v>
      </c>
      <c r="B3868" t="s">
        <v>2144</v>
      </c>
      <c r="C3868">
        <v>7</v>
      </c>
    </row>
    <row r="3869" spans="1:3" x14ac:dyDescent="0.3">
      <c r="A3869" t="s">
        <v>18590</v>
      </c>
      <c r="B3869" t="s">
        <v>10</v>
      </c>
      <c r="C3869">
        <v>6.3</v>
      </c>
    </row>
    <row r="3870" spans="1:3" x14ac:dyDescent="0.3">
      <c r="A3870" t="s">
        <v>18595</v>
      </c>
      <c r="B3870" t="s">
        <v>1700</v>
      </c>
      <c r="C3870">
        <v>5.9</v>
      </c>
    </row>
    <row r="3871" spans="1:3" x14ac:dyDescent="0.3">
      <c r="A3871" t="s">
        <v>18599</v>
      </c>
      <c r="B3871" t="s">
        <v>241</v>
      </c>
      <c r="C3871">
        <v>6.2</v>
      </c>
    </row>
    <row r="3872" spans="1:3" x14ac:dyDescent="0.3">
      <c r="A3872" t="s">
        <v>18604</v>
      </c>
      <c r="B3872" t="s">
        <v>1437</v>
      </c>
      <c r="C3872">
        <v>5</v>
      </c>
    </row>
    <row r="3873" spans="1:3" x14ac:dyDescent="0.3">
      <c r="A3873" t="s">
        <v>18609</v>
      </c>
      <c r="B3873" t="s">
        <v>2545</v>
      </c>
      <c r="C3873">
        <v>7.7</v>
      </c>
    </row>
    <row r="3874" spans="1:3" x14ac:dyDescent="0.3">
      <c r="A3874" t="s">
        <v>18616</v>
      </c>
      <c r="B3874" t="s">
        <v>808</v>
      </c>
      <c r="C3874">
        <v>6.5</v>
      </c>
    </row>
    <row r="3875" spans="1:3" x14ac:dyDescent="0.3">
      <c r="A3875" t="s">
        <v>24136</v>
      </c>
      <c r="B3875" t="s">
        <v>2734</v>
      </c>
      <c r="C3875">
        <v>6.1</v>
      </c>
    </row>
    <row r="3876" spans="1:3" x14ac:dyDescent="0.3">
      <c r="A3876" t="s">
        <v>18624</v>
      </c>
      <c r="B3876" t="s">
        <v>1566</v>
      </c>
      <c r="C3876">
        <v>5.8</v>
      </c>
    </row>
    <row r="3877" spans="1:3" x14ac:dyDescent="0.3">
      <c r="A3877" t="s">
        <v>18628</v>
      </c>
      <c r="B3877" t="s">
        <v>19</v>
      </c>
      <c r="C3877">
        <v>6.1</v>
      </c>
    </row>
    <row r="3878" spans="1:3" x14ac:dyDescent="0.3">
      <c r="A3878" t="s">
        <v>18633</v>
      </c>
      <c r="B3878" t="s">
        <v>2545</v>
      </c>
      <c r="C3878">
        <v>6</v>
      </c>
    </row>
    <row r="3879" spans="1:3" x14ac:dyDescent="0.3">
      <c r="A3879" t="s">
        <v>18636</v>
      </c>
      <c r="B3879" t="s">
        <v>3350</v>
      </c>
      <c r="C3879">
        <v>6.3</v>
      </c>
    </row>
    <row r="3880" spans="1:3" x14ac:dyDescent="0.3">
      <c r="A3880" t="s">
        <v>18640</v>
      </c>
      <c r="B3880" t="s">
        <v>2802</v>
      </c>
      <c r="C3880">
        <v>6.3</v>
      </c>
    </row>
    <row r="3881" spans="1:3" x14ac:dyDescent="0.3">
      <c r="A3881" t="s">
        <v>18645</v>
      </c>
      <c r="B3881" t="s">
        <v>7038</v>
      </c>
      <c r="C3881">
        <v>7.5</v>
      </c>
    </row>
    <row r="3882" spans="1:3" x14ac:dyDescent="0.3">
      <c r="A3882" t="s">
        <v>18651</v>
      </c>
      <c r="B3882" t="s">
        <v>18650</v>
      </c>
      <c r="C3882">
        <v>7.6</v>
      </c>
    </row>
    <row r="3883" spans="1:3" x14ac:dyDescent="0.3">
      <c r="A3883" t="s">
        <v>18658</v>
      </c>
      <c r="B3883" t="s">
        <v>3291</v>
      </c>
      <c r="C3883">
        <v>5.2</v>
      </c>
    </row>
    <row r="3884" spans="1:3" x14ac:dyDescent="0.3">
      <c r="A3884" t="s">
        <v>18664</v>
      </c>
      <c r="B3884" t="s">
        <v>3409</v>
      </c>
      <c r="C3884">
        <v>7.8</v>
      </c>
    </row>
    <row r="3885" spans="1:3" x14ac:dyDescent="0.3">
      <c r="A3885" t="s">
        <v>18669</v>
      </c>
      <c r="B3885" t="s">
        <v>1437</v>
      </c>
      <c r="C3885">
        <v>6.6</v>
      </c>
    </row>
    <row r="3886" spans="1:3" x14ac:dyDescent="0.3">
      <c r="A3886" t="s">
        <v>18674</v>
      </c>
      <c r="B3886" t="s">
        <v>23</v>
      </c>
      <c r="C3886">
        <v>4.7</v>
      </c>
    </row>
    <row r="3887" spans="1:3" x14ac:dyDescent="0.3">
      <c r="A3887" t="s">
        <v>18681</v>
      </c>
      <c r="B3887" t="s">
        <v>5544</v>
      </c>
      <c r="C3887">
        <v>6.7</v>
      </c>
    </row>
    <row r="3888" spans="1:3" x14ac:dyDescent="0.3">
      <c r="A3888" t="s">
        <v>18687</v>
      </c>
      <c r="B3888" t="s">
        <v>23</v>
      </c>
      <c r="C3888">
        <v>4.2</v>
      </c>
    </row>
    <row r="3889" spans="1:3" x14ac:dyDescent="0.3">
      <c r="A3889" t="s">
        <v>18692</v>
      </c>
      <c r="B3889" t="s">
        <v>1700</v>
      </c>
      <c r="C3889">
        <v>6.3</v>
      </c>
    </row>
    <row r="3890" spans="1:3" x14ac:dyDescent="0.3">
      <c r="A3890" t="s">
        <v>18698</v>
      </c>
      <c r="B3890" t="s">
        <v>18696</v>
      </c>
      <c r="C3890">
        <v>4.7</v>
      </c>
    </row>
    <row r="3891" spans="1:3" x14ac:dyDescent="0.3">
      <c r="A3891" t="s">
        <v>18703</v>
      </c>
      <c r="B3891" t="s">
        <v>5940</v>
      </c>
      <c r="C3891">
        <v>7.9</v>
      </c>
    </row>
    <row r="3892" spans="1:3" x14ac:dyDescent="0.3">
      <c r="A3892" t="s">
        <v>18706</v>
      </c>
      <c r="B3892" t="s">
        <v>241</v>
      </c>
      <c r="C3892">
        <v>8.1</v>
      </c>
    </row>
    <row r="3893" spans="1:3" x14ac:dyDescent="0.3">
      <c r="A3893" t="s">
        <v>18712</v>
      </c>
      <c r="B3893" t="s">
        <v>1960</v>
      </c>
      <c r="C3893">
        <v>8.1999999999999993</v>
      </c>
    </row>
    <row r="3894" spans="1:3" x14ac:dyDescent="0.3">
      <c r="A3894" t="s">
        <v>18717</v>
      </c>
      <c r="B3894" t="s">
        <v>1566</v>
      </c>
      <c r="C3894">
        <v>6</v>
      </c>
    </row>
    <row r="3895" spans="1:3" x14ac:dyDescent="0.3">
      <c r="A3895" t="s">
        <v>18723</v>
      </c>
      <c r="B3895" t="s">
        <v>18722</v>
      </c>
      <c r="C3895">
        <v>6.8</v>
      </c>
    </row>
    <row r="3896" spans="1:3" x14ac:dyDescent="0.3">
      <c r="A3896" t="s">
        <v>18727</v>
      </c>
      <c r="B3896" t="s">
        <v>19</v>
      </c>
      <c r="C3896">
        <v>7.3</v>
      </c>
    </row>
    <row r="3897" spans="1:3" x14ac:dyDescent="0.3">
      <c r="A3897" t="s">
        <v>18734</v>
      </c>
      <c r="B3897" t="s">
        <v>18732</v>
      </c>
      <c r="C3897">
        <v>7</v>
      </c>
    </row>
    <row r="3898" spans="1:3" x14ac:dyDescent="0.3">
      <c r="A3898" t="s">
        <v>18739</v>
      </c>
      <c r="B3898" t="s">
        <v>9178</v>
      </c>
      <c r="C3898">
        <v>7.3</v>
      </c>
    </row>
    <row r="3899" spans="1:3" x14ac:dyDescent="0.3">
      <c r="A3899" t="s">
        <v>18746</v>
      </c>
      <c r="B3899" t="s">
        <v>19</v>
      </c>
      <c r="C3899">
        <v>7.5</v>
      </c>
    </row>
    <row r="3900" spans="1:3" x14ac:dyDescent="0.3">
      <c r="A3900" t="s">
        <v>18751</v>
      </c>
      <c r="B3900" t="s">
        <v>9178</v>
      </c>
      <c r="C3900">
        <v>6.8</v>
      </c>
    </row>
    <row r="3901" spans="1:3" x14ac:dyDescent="0.3">
      <c r="A3901" t="s">
        <v>18758</v>
      </c>
      <c r="B3901" t="s">
        <v>18756</v>
      </c>
      <c r="C3901">
        <v>7.1</v>
      </c>
    </row>
    <row r="3902" spans="1:3" x14ac:dyDescent="0.3">
      <c r="A3902" t="s">
        <v>18764</v>
      </c>
      <c r="B3902" t="s">
        <v>19</v>
      </c>
      <c r="C3902">
        <v>6.9</v>
      </c>
    </row>
    <row r="3903" spans="1:3" x14ac:dyDescent="0.3">
      <c r="A3903" t="s">
        <v>18767</v>
      </c>
      <c r="B3903" t="s">
        <v>2545</v>
      </c>
      <c r="C3903">
        <v>6.9</v>
      </c>
    </row>
    <row r="3904" spans="1:3" x14ac:dyDescent="0.3">
      <c r="A3904" t="s">
        <v>24137</v>
      </c>
      <c r="B3904" t="s">
        <v>11812</v>
      </c>
      <c r="C3904">
        <v>8.4</v>
      </c>
    </row>
    <row r="3905" spans="1:3" x14ac:dyDescent="0.3">
      <c r="A3905" t="s">
        <v>18776</v>
      </c>
      <c r="B3905" t="s">
        <v>19</v>
      </c>
      <c r="C3905">
        <v>7.9</v>
      </c>
    </row>
    <row r="3906" spans="1:3" x14ac:dyDescent="0.3">
      <c r="A3906" t="s">
        <v>18780</v>
      </c>
      <c r="B3906" t="s">
        <v>5510</v>
      </c>
      <c r="C3906">
        <v>7.2</v>
      </c>
    </row>
    <row r="3907" spans="1:3" x14ac:dyDescent="0.3">
      <c r="A3907" t="s">
        <v>18787</v>
      </c>
      <c r="B3907" t="s">
        <v>10</v>
      </c>
      <c r="C3907">
        <v>7.8</v>
      </c>
    </row>
    <row r="3908" spans="1:3" x14ac:dyDescent="0.3">
      <c r="A3908" t="s">
        <v>18792</v>
      </c>
      <c r="B3908" t="s">
        <v>89</v>
      </c>
      <c r="C3908">
        <v>3.5</v>
      </c>
    </row>
    <row r="3909" spans="1:3" x14ac:dyDescent="0.3">
      <c r="A3909" t="s">
        <v>18796</v>
      </c>
      <c r="B3909" t="s">
        <v>2545</v>
      </c>
      <c r="C3909">
        <v>7.3</v>
      </c>
    </row>
    <row r="3910" spans="1:3" x14ac:dyDescent="0.3">
      <c r="A3910" t="s">
        <v>18799</v>
      </c>
      <c r="B3910" t="s">
        <v>2144</v>
      </c>
      <c r="C3910">
        <v>7.5</v>
      </c>
    </row>
    <row r="3911" spans="1:3" x14ac:dyDescent="0.3">
      <c r="A3911" t="s">
        <v>24138</v>
      </c>
      <c r="B3911" t="s">
        <v>6197</v>
      </c>
      <c r="C3911">
        <v>7.8</v>
      </c>
    </row>
    <row r="3912" spans="1:3" x14ac:dyDescent="0.3">
      <c r="A3912" t="s">
        <v>18806</v>
      </c>
      <c r="B3912" t="s">
        <v>8058</v>
      </c>
      <c r="C3912">
        <v>6</v>
      </c>
    </row>
    <row r="3913" spans="1:3" x14ac:dyDescent="0.3">
      <c r="A3913" t="s">
        <v>18810</v>
      </c>
      <c r="B3913" t="s">
        <v>18809</v>
      </c>
      <c r="C3913">
        <v>7.3</v>
      </c>
    </row>
    <row r="3914" spans="1:3" x14ac:dyDescent="0.3">
      <c r="A3914" t="s">
        <v>18815</v>
      </c>
      <c r="B3914" t="s">
        <v>10789</v>
      </c>
      <c r="C3914">
        <v>8</v>
      </c>
    </row>
    <row r="3915" spans="1:3" x14ac:dyDescent="0.3">
      <c r="A3915" t="s">
        <v>18821</v>
      </c>
      <c r="B3915" t="s">
        <v>19</v>
      </c>
      <c r="C3915">
        <v>7.6</v>
      </c>
    </row>
    <row r="3916" spans="1:3" x14ac:dyDescent="0.3">
      <c r="A3916" t="s">
        <v>18825</v>
      </c>
      <c r="B3916" t="s">
        <v>1145</v>
      </c>
      <c r="C3916">
        <v>7</v>
      </c>
    </row>
    <row r="3917" spans="1:3" x14ac:dyDescent="0.3">
      <c r="A3917" t="s">
        <v>18829</v>
      </c>
      <c r="B3917" t="s">
        <v>8</v>
      </c>
      <c r="C3917">
        <v>7.5</v>
      </c>
    </row>
    <row r="3918" spans="1:3" x14ac:dyDescent="0.3">
      <c r="A3918" t="s">
        <v>18835</v>
      </c>
      <c r="B3918" t="s">
        <v>5108</v>
      </c>
      <c r="C3918">
        <v>6.8</v>
      </c>
    </row>
    <row r="3919" spans="1:3" x14ac:dyDescent="0.3">
      <c r="A3919" t="s">
        <v>18841</v>
      </c>
      <c r="B3919" t="s">
        <v>10</v>
      </c>
      <c r="C3919">
        <v>3.9</v>
      </c>
    </row>
    <row r="3920" spans="1:3" x14ac:dyDescent="0.3">
      <c r="A3920" t="s">
        <v>18845</v>
      </c>
      <c r="B3920" t="s">
        <v>1437</v>
      </c>
      <c r="C3920">
        <v>6.1</v>
      </c>
    </row>
    <row r="3921" spans="1:3" x14ac:dyDescent="0.3">
      <c r="A3921" t="s">
        <v>18849</v>
      </c>
      <c r="B3921" t="s">
        <v>1566</v>
      </c>
      <c r="C3921">
        <v>7.5</v>
      </c>
    </row>
    <row r="3922" spans="1:3" x14ac:dyDescent="0.3">
      <c r="A3922" t="s">
        <v>18854</v>
      </c>
      <c r="B3922" t="s">
        <v>1943</v>
      </c>
      <c r="C3922">
        <v>8.1999999999999993</v>
      </c>
    </row>
    <row r="3923" spans="1:3" x14ac:dyDescent="0.3">
      <c r="A3923" t="s">
        <v>18862</v>
      </c>
      <c r="B3923" t="s">
        <v>5544</v>
      </c>
      <c r="C3923">
        <v>4.8</v>
      </c>
    </row>
    <row r="3924" spans="1:3" x14ac:dyDescent="0.3">
      <c r="A3924" t="s">
        <v>18867</v>
      </c>
      <c r="B3924" t="s">
        <v>8058</v>
      </c>
      <c r="C3924">
        <v>7.8</v>
      </c>
    </row>
    <row r="3925" spans="1:3" x14ac:dyDescent="0.3">
      <c r="A3925" t="s">
        <v>18873</v>
      </c>
      <c r="B3925" t="s">
        <v>18872</v>
      </c>
      <c r="C3925">
        <v>5.2</v>
      </c>
    </row>
    <row r="3926" spans="1:3" x14ac:dyDescent="0.3">
      <c r="A3926" t="s">
        <v>18877</v>
      </c>
      <c r="B3926" t="s">
        <v>23</v>
      </c>
      <c r="C3926">
        <v>3.3</v>
      </c>
    </row>
    <row r="3927" spans="1:3" x14ac:dyDescent="0.3">
      <c r="A3927" t="s">
        <v>18884</v>
      </c>
      <c r="B3927" t="s">
        <v>6516</v>
      </c>
      <c r="C3927">
        <v>6.8</v>
      </c>
    </row>
    <row r="3928" spans="1:3" x14ac:dyDescent="0.3">
      <c r="A3928" t="s">
        <v>18892</v>
      </c>
      <c r="B3928" t="s">
        <v>18890</v>
      </c>
      <c r="C3928">
        <v>7</v>
      </c>
    </row>
    <row r="3929" spans="1:3" x14ac:dyDescent="0.3">
      <c r="A3929" t="s">
        <v>18897</v>
      </c>
      <c r="B3929" t="s">
        <v>1700</v>
      </c>
      <c r="C3929">
        <v>6.5</v>
      </c>
    </row>
    <row r="3930" spans="1:3" x14ac:dyDescent="0.3">
      <c r="A3930" t="s">
        <v>18901</v>
      </c>
      <c r="B3930" t="s">
        <v>2545</v>
      </c>
      <c r="C3930">
        <v>6.4</v>
      </c>
    </row>
    <row r="3931" spans="1:3" x14ac:dyDescent="0.3">
      <c r="A3931" t="s">
        <v>18904</v>
      </c>
      <c r="B3931" t="s">
        <v>1445</v>
      </c>
      <c r="C3931">
        <v>5.3</v>
      </c>
    </row>
    <row r="3932" spans="1:3" x14ac:dyDescent="0.3">
      <c r="A3932" t="s">
        <v>18910</v>
      </c>
      <c r="B3932" t="s">
        <v>18909</v>
      </c>
      <c r="C3932">
        <v>4.7</v>
      </c>
    </row>
    <row r="3933" spans="1:3" x14ac:dyDescent="0.3">
      <c r="A3933" t="s">
        <v>18914</v>
      </c>
      <c r="B3933" t="s">
        <v>2161</v>
      </c>
      <c r="C3933">
        <v>6.1</v>
      </c>
    </row>
    <row r="3934" spans="1:3" x14ac:dyDescent="0.3">
      <c r="A3934" t="s">
        <v>18919</v>
      </c>
      <c r="B3934" t="s">
        <v>449</v>
      </c>
      <c r="C3934">
        <v>5.5</v>
      </c>
    </row>
    <row r="3935" spans="1:3" x14ac:dyDescent="0.3">
      <c r="A3935" t="s">
        <v>24139</v>
      </c>
      <c r="B3935" t="s">
        <v>4085</v>
      </c>
      <c r="C3935">
        <v>7.3</v>
      </c>
    </row>
    <row r="3936" spans="1:3" x14ac:dyDescent="0.3">
      <c r="A3936" t="s">
        <v>18928</v>
      </c>
      <c r="B3936" t="s">
        <v>5544</v>
      </c>
      <c r="C3936">
        <v>4.8</v>
      </c>
    </row>
    <row r="3937" spans="1:3" x14ac:dyDescent="0.3">
      <c r="A3937" t="s">
        <v>18933</v>
      </c>
      <c r="B3937" t="s">
        <v>18932</v>
      </c>
      <c r="C3937">
        <v>8.4</v>
      </c>
    </row>
    <row r="3938" spans="1:3" x14ac:dyDescent="0.3">
      <c r="A3938" t="s">
        <v>18940</v>
      </c>
      <c r="B3938" t="s">
        <v>18</v>
      </c>
      <c r="C3938">
        <v>7</v>
      </c>
    </row>
    <row r="3939" spans="1:3" x14ac:dyDescent="0.3">
      <c r="A3939" t="s">
        <v>18944</v>
      </c>
      <c r="B3939" t="s">
        <v>1949</v>
      </c>
      <c r="C3939">
        <v>3.3</v>
      </c>
    </row>
    <row r="3940" spans="1:3" x14ac:dyDescent="0.3">
      <c r="A3940" t="s">
        <v>18949</v>
      </c>
      <c r="B3940" t="s">
        <v>491</v>
      </c>
      <c r="C3940">
        <v>5.4</v>
      </c>
    </row>
    <row r="3941" spans="1:3" x14ac:dyDescent="0.3">
      <c r="A3941" t="s">
        <v>18953</v>
      </c>
      <c r="B3941" t="s">
        <v>4085</v>
      </c>
      <c r="C3941">
        <v>4.8</v>
      </c>
    </row>
    <row r="3942" spans="1:3" x14ac:dyDescent="0.3">
      <c r="A3942" t="s">
        <v>18958</v>
      </c>
      <c r="B3942" t="s">
        <v>2234</v>
      </c>
      <c r="C3942">
        <v>3.1</v>
      </c>
    </row>
    <row r="3943" spans="1:3" x14ac:dyDescent="0.3">
      <c r="A3943" t="s">
        <v>18962</v>
      </c>
      <c r="B3943" t="s">
        <v>10</v>
      </c>
      <c r="C3943">
        <v>6.7</v>
      </c>
    </row>
    <row r="3944" spans="1:3" x14ac:dyDescent="0.3">
      <c r="A3944" t="s">
        <v>18967</v>
      </c>
      <c r="B3944" t="s">
        <v>18</v>
      </c>
      <c r="C3944">
        <v>7.6</v>
      </c>
    </row>
    <row r="3945" spans="1:3" x14ac:dyDescent="0.3">
      <c r="A3945" t="s">
        <v>18970</v>
      </c>
      <c r="B3945" t="s">
        <v>3593</v>
      </c>
      <c r="C3945">
        <v>7.1</v>
      </c>
    </row>
    <row r="3946" spans="1:3" x14ac:dyDescent="0.3">
      <c r="A3946" t="s">
        <v>18976</v>
      </c>
      <c r="B3946" t="s">
        <v>241</v>
      </c>
      <c r="C3946">
        <v>6.1</v>
      </c>
    </row>
    <row r="3947" spans="1:3" x14ac:dyDescent="0.3">
      <c r="A3947" t="s">
        <v>18981</v>
      </c>
      <c r="B3947" t="s">
        <v>2545</v>
      </c>
      <c r="C3947">
        <v>6.5</v>
      </c>
    </row>
    <row r="3948" spans="1:3" x14ac:dyDescent="0.3">
      <c r="A3948" t="s">
        <v>18985</v>
      </c>
      <c r="B3948" t="s">
        <v>6197</v>
      </c>
      <c r="C3948">
        <v>8.5</v>
      </c>
    </row>
    <row r="3949" spans="1:3" x14ac:dyDescent="0.3">
      <c r="A3949" t="s">
        <v>18988</v>
      </c>
      <c r="B3949" t="s">
        <v>1954</v>
      </c>
      <c r="C3949">
        <v>8.6999999999999993</v>
      </c>
    </row>
    <row r="3950" spans="1:3" x14ac:dyDescent="0.3">
      <c r="A3950" t="s">
        <v>18994</v>
      </c>
      <c r="B3950" t="s">
        <v>6416</v>
      </c>
      <c r="C3950">
        <v>7.1</v>
      </c>
    </row>
    <row r="3951" spans="1:3" x14ac:dyDescent="0.3">
      <c r="A3951" t="s">
        <v>18999</v>
      </c>
      <c r="B3951" t="s">
        <v>4305</v>
      </c>
      <c r="C3951">
        <v>6.6</v>
      </c>
    </row>
    <row r="3952" spans="1:3" x14ac:dyDescent="0.3">
      <c r="A3952" t="s">
        <v>19004</v>
      </c>
      <c r="B3952" t="s">
        <v>3097</v>
      </c>
      <c r="C3952">
        <v>6.7</v>
      </c>
    </row>
    <row r="3953" spans="1:3" x14ac:dyDescent="0.3">
      <c r="A3953" t="s">
        <v>19009</v>
      </c>
      <c r="B3953" t="s">
        <v>19</v>
      </c>
      <c r="C3953">
        <v>8.3000000000000007</v>
      </c>
    </row>
    <row r="3954" spans="1:3" x14ac:dyDescent="0.3">
      <c r="A3954" t="s">
        <v>19014</v>
      </c>
      <c r="B3954" t="s">
        <v>3072</v>
      </c>
      <c r="C3954">
        <v>8.1</v>
      </c>
    </row>
    <row r="3955" spans="1:3" x14ac:dyDescent="0.3">
      <c r="A3955" t="s">
        <v>19018</v>
      </c>
      <c r="B3955" t="s">
        <v>241</v>
      </c>
      <c r="C3955">
        <v>7.4</v>
      </c>
    </row>
    <row r="3956" spans="1:3" x14ac:dyDescent="0.3">
      <c r="A3956" t="s">
        <v>19022</v>
      </c>
      <c r="B3956" t="s">
        <v>491</v>
      </c>
      <c r="C3956">
        <v>6.6</v>
      </c>
    </row>
    <row r="3957" spans="1:3" x14ac:dyDescent="0.3">
      <c r="A3957" t="s">
        <v>19027</v>
      </c>
      <c r="B3957" t="s">
        <v>10</v>
      </c>
      <c r="C3957">
        <v>4.5</v>
      </c>
    </row>
    <row r="3958" spans="1:3" x14ac:dyDescent="0.3">
      <c r="A3958" t="s">
        <v>19031</v>
      </c>
      <c r="B3958" t="s">
        <v>241</v>
      </c>
      <c r="C3958">
        <v>6.4</v>
      </c>
    </row>
    <row r="3959" spans="1:3" x14ac:dyDescent="0.3">
      <c r="A3959" t="s">
        <v>19037</v>
      </c>
      <c r="B3959" t="s">
        <v>19</v>
      </c>
      <c r="C3959">
        <v>7.5</v>
      </c>
    </row>
    <row r="3960" spans="1:3" x14ac:dyDescent="0.3">
      <c r="A3960" t="s">
        <v>19041</v>
      </c>
      <c r="B3960" t="s">
        <v>11548</v>
      </c>
      <c r="C3960">
        <v>8</v>
      </c>
    </row>
    <row r="3961" spans="1:3" x14ac:dyDescent="0.3">
      <c r="A3961" t="s">
        <v>19046</v>
      </c>
      <c r="B3961" t="s">
        <v>1784</v>
      </c>
      <c r="C3961">
        <v>8.1</v>
      </c>
    </row>
    <row r="3962" spans="1:3" x14ac:dyDescent="0.3">
      <c r="A3962" t="s">
        <v>19051</v>
      </c>
      <c r="B3962" t="s">
        <v>241</v>
      </c>
      <c r="C3962">
        <v>7.2</v>
      </c>
    </row>
    <row r="3963" spans="1:3" x14ac:dyDescent="0.3">
      <c r="A3963" t="s">
        <v>19056</v>
      </c>
      <c r="B3963" t="s">
        <v>1954</v>
      </c>
      <c r="C3963">
        <v>7.5</v>
      </c>
    </row>
    <row r="3964" spans="1:3" x14ac:dyDescent="0.3">
      <c r="A3964" t="s">
        <v>19061</v>
      </c>
      <c r="B3964" t="s">
        <v>1437</v>
      </c>
      <c r="C3964">
        <v>7.2</v>
      </c>
    </row>
    <row r="3965" spans="1:3" x14ac:dyDescent="0.3">
      <c r="A3965" t="s">
        <v>19067</v>
      </c>
      <c r="B3965" t="s">
        <v>19066</v>
      </c>
      <c r="C3965">
        <v>6.4</v>
      </c>
    </row>
    <row r="3966" spans="1:3" x14ac:dyDescent="0.3">
      <c r="A3966" t="s">
        <v>19070</v>
      </c>
      <c r="B3966" t="s">
        <v>10</v>
      </c>
      <c r="C3966">
        <v>7.6</v>
      </c>
    </row>
    <row r="3967" spans="1:3" x14ac:dyDescent="0.3">
      <c r="A3967" t="s">
        <v>19075</v>
      </c>
      <c r="B3967" t="s">
        <v>80</v>
      </c>
      <c r="C3967">
        <v>7.8</v>
      </c>
    </row>
    <row r="3968" spans="1:3" x14ac:dyDescent="0.3">
      <c r="A3968" t="s">
        <v>19079</v>
      </c>
      <c r="B3968" t="s">
        <v>4341</v>
      </c>
      <c r="C3968">
        <v>5.7</v>
      </c>
    </row>
    <row r="3969" spans="1:3" x14ac:dyDescent="0.3">
      <c r="A3969" t="s">
        <v>19086</v>
      </c>
      <c r="B3969" t="s">
        <v>2015</v>
      </c>
      <c r="C3969">
        <v>8.6</v>
      </c>
    </row>
    <row r="3970" spans="1:3" x14ac:dyDescent="0.3">
      <c r="A3970" t="s">
        <v>19089</v>
      </c>
      <c r="B3970" t="s">
        <v>19</v>
      </c>
      <c r="C3970">
        <v>8.1999999999999993</v>
      </c>
    </row>
    <row r="3971" spans="1:3" x14ac:dyDescent="0.3">
      <c r="A3971" t="s">
        <v>19092</v>
      </c>
      <c r="B3971" t="s">
        <v>17465</v>
      </c>
      <c r="C3971">
        <v>6.6</v>
      </c>
    </row>
    <row r="3972" spans="1:3" x14ac:dyDescent="0.3">
      <c r="A3972" t="s">
        <v>19096</v>
      </c>
      <c r="B3972" t="s">
        <v>23</v>
      </c>
      <c r="C3972">
        <v>5.7</v>
      </c>
    </row>
    <row r="3973" spans="1:3" x14ac:dyDescent="0.3">
      <c r="A3973" t="s">
        <v>19100</v>
      </c>
      <c r="B3973" t="s">
        <v>10</v>
      </c>
      <c r="C3973">
        <v>7.4</v>
      </c>
    </row>
    <row r="3974" spans="1:3" x14ac:dyDescent="0.3">
      <c r="A3974" t="s">
        <v>19104</v>
      </c>
      <c r="B3974" t="s">
        <v>19103</v>
      </c>
      <c r="C3974">
        <v>8</v>
      </c>
    </row>
    <row r="3975" spans="1:3" x14ac:dyDescent="0.3">
      <c r="A3975" t="s">
        <v>19108</v>
      </c>
      <c r="B3975" t="s">
        <v>19</v>
      </c>
      <c r="C3975">
        <v>7.3</v>
      </c>
    </row>
    <row r="3976" spans="1:3" x14ac:dyDescent="0.3">
      <c r="A3976" t="s">
        <v>19113</v>
      </c>
      <c r="B3976" t="s">
        <v>7400</v>
      </c>
      <c r="C3976">
        <v>5.4</v>
      </c>
    </row>
    <row r="3977" spans="1:3" x14ac:dyDescent="0.3">
      <c r="A3977" t="s">
        <v>19116</v>
      </c>
      <c r="B3977" t="s">
        <v>241</v>
      </c>
      <c r="C3977">
        <v>7.4</v>
      </c>
    </row>
    <row r="3978" spans="1:3" x14ac:dyDescent="0.3">
      <c r="A3978" t="s">
        <v>19120</v>
      </c>
      <c r="B3978" t="s">
        <v>4341</v>
      </c>
      <c r="C3978">
        <v>5.7</v>
      </c>
    </row>
    <row r="3979" spans="1:3" x14ac:dyDescent="0.3">
      <c r="A3979" t="s">
        <v>19125</v>
      </c>
      <c r="B3979" t="s">
        <v>5108</v>
      </c>
      <c r="C3979">
        <v>6.8</v>
      </c>
    </row>
    <row r="3980" spans="1:3" x14ac:dyDescent="0.3">
      <c r="A3980" t="s">
        <v>19130</v>
      </c>
      <c r="B3980" t="s">
        <v>19129</v>
      </c>
      <c r="C3980">
        <v>5.4</v>
      </c>
    </row>
    <row r="3981" spans="1:3" x14ac:dyDescent="0.3">
      <c r="A3981" t="s">
        <v>19135</v>
      </c>
      <c r="B3981" t="s">
        <v>241</v>
      </c>
      <c r="C3981">
        <v>8.1</v>
      </c>
    </row>
    <row r="3982" spans="1:3" x14ac:dyDescent="0.3">
      <c r="A3982" t="s">
        <v>19142</v>
      </c>
      <c r="B3982" t="s">
        <v>100</v>
      </c>
      <c r="C3982">
        <v>6.1</v>
      </c>
    </row>
    <row r="3983" spans="1:3" x14ac:dyDescent="0.3">
      <c r="A3983" t="s">
        <v>19146</v>
      </c>
      <c r="B3983" t="s">
        <v>7438</v>
      </c>
      <c r="C3983">
        <v>5.0999999999999996</v>
      </c>
    </row>
    <row r="3984" spans="1:3" x14ac:dyDescent="0.3">
      <c r="A3984" t="s">
        <v>19152</v>
      </c>
      <c r="B3984" t="s">
        <v>2180</v>
      </c>
      <c r="C3984">
        <v>5.6</v>
      </c>
    </row>
    <row r="3985" spans="1:3" x14ac:dyDescent="0.3">
      <c r="A3985" t="s">
        <v>19158</v>
      </c>
      <c r="B3985" t="s">
        <v>5544</v>
      </c>
      <c r="C3985">
        <v>5.9</v>
      </c>
    </row>
    <row r="3986" spans="1:3" x14ac:dyDescent="0.3">
      <c r="A3986" t="s">
        <v>19163</v>
      </c>
      <c r="B3986" t="s">
        <v>3336</v>
      </c>
      <c r="C3986">
        <v>8.1999999999999993</v>
      </c>
    </row>
    <row r="3987" spans="1:3" x14ac:dyDescent="0.3">
      <c r="A3987" t="s">
        <v>19166</v>
      </c>
      <c r="B3987" t="s">
        <v>1894</v>
      </c>
      <c r="C3987">
        <v>5.3</v>
      </c>
    </row>
    <row r="3988" spans="1:3" x14ac:dyDescent="0.3">
      <c r="A3988" t="s">
        <v>19171</v>
      </c>
      <c r="B3988" t="s">
        <v>19170</v>
      </c>
      <c r="C3988">
        <v>6.8</v>
      </c>
    </row>
    <row r="3989" spans="1:3" x14ac:dyDescent="0.3">
      <c r="A3989" t="s">
        <v>19175</v>
      </c>
      <c r="B3989" t="s">
        <v>1437</v>
      </c>
      <c r="C3989">
        <v>8.3000000000000007</v>
      </c>
    </row>
    <row r="3990" spans="1:3" x14ac:dyDescent="0.3">
      <c r="A3990" t="s">
        <v>19181</v>
      </c>
      <c r="B3990" t="s">
        <v>9737</v>
      </c>
      <c r="C3990">
        <v>4.3</v>
      </c>
    </row>
    <row r="3991" spans="1:3" x14ac:dyDescent="0.3">
      <c r="A3991" t="s">
        <v>19187</v>
      </c>
      <c r="B3991" t="s">
        <v>8</v>
      </c>
      <c r="C3991">
        <v>6.7</v>
      </c>
    </row>
    <row r="3992" spans="1:3" x14ac:dyDescent="0.3">
      <c r="A3992" t="s">
        <v>19192</v>
      </c>
      <c r="B3992" t="s">
        <v>19191</v>
      </c>
      <c r="C3992">
        <v>7.2</v>
      </c>
    </row>
    <row r="3993" spans="1:3" x14ac:dyDescent="0.3">
      <c r="A3993" t="s">
        <v>19197</v>
      </c>
      <c r="B3993" t="s">
        <v>24</v>
      </c>
      <c r="C3993">
        <v>6.9</v>
      </c>
    </row>
    <row r="3994" spans="1:3" x14ac:dyDescent="0.3">
      <c r="A3994" t="s">
        <v>19201</v>
      </c>
      <c r="B3994" t="s">
        <v>5510</v>
      </c>
      <c r="C3994">
        <v>6.6</v>
      </c>
    </row>
    <row r="3995" spans="1:3" x14ac:dyDescent="0.3">
      <c r="A3995" t="s">
        <v>19206</v>
      </c>
      <c r="B3995" t="s">
        <v>1771</v>
      </c>
      <c r="C3995">
        <v>5.9</v>
      </c>
    </row>
    <row r="3996" spans="1:3" x14ac:dyDescent="0.3">
      <c r="A3996" t="s">
        <v>19209</v>
      </c>
      <c r="B3996" t="s">
        <v>19</v>
      </c>
      <c r="C3996">
        <v>7.9</v>
      </c>
    </row>
    <row r="3997" spans="1:3" x14ac:dyDescent="0.3">
      <c r="A3997" t="s">
        <v>19213</v>
      </c>
      <c r="B3997" t="s">
        <v>3409</v>
      </c>
      <c r="C3997">
        <v>8.3000000000000007</v>
      </c>
    </row>
    <row r="3998" spans="1:3" x14ac:dyDescent="0.3">
      <c r="A3998" t="s">
        <v>19217</v>
      </c>
      <c r="B3998" t="s">
        <v>10</v>
      </c>
      <c r="C3998">
        <v>5.2</v>
      </c>
    </row>
    <row r="3999" spans="1:3" x14ac:dyDescent="0.3">
      <c r="A3999" t="s">
        <v>24140</v>
      </c>
      <c r="B3999" t="s">
        <v>17971</v>
      </c>
      <c r="C3999">
        <v>7.8</v>
      </c>
    </row>
    <row r="4000" spans="1:3" x14ac:dyDescent="0.3">
      <c r="A4000" t="s">
        <v>19229</v>
      </c>
      <c r="B4000" t="s">
        <v>19228</v>
      </c>
      <c r="C4000">
        <v>7.8</v>
      </c>
    </row>
    <row r="4001" spans="1:3" x14ac:dyDescent="0.3">
      <c r="A4001" t="s">
        <v>19233</v>
      </c>
      <c r="B4001" t="s">
        <v>10</v>
      </c>
      <c r="C4001">
        <v>3</v>
      </c>
    </row>
    <row r="4002" spans="1:3" x14ac:dyDescent="0.3">
      <c r="A4002" t="s">
        <v>19239</v>
      </c>
      <c r="B4002" t="s">
        <v>241</v>
      </c>
      <c r="C4002">
        <v>7.9</v>
      </c>
    </row>
    <row r="4003" spans="1:3" x14ac:dyDescent="0.3">
      <c r="A4003" t="s">
        <v>19246</v>
      </c>
      <c r="B4003" t="s">
        <v>2802</v>
      </c>
      <c r="C4003">
        <v>3.2</v>
      </c>
    </row>
    <row r="4004" spans="1:3" x14ac:dyDescent="0.3">
      <c r="A4004" t="s">
        <v>19251</v>
      </c>
      <c r="B4004" t="s">
        <v>4328</v>
      </c>
      <c r="C4004">
        <v>6.5</v>
      </c>
    </row>
    <row r="4005" spans="1:3" x14ac:dyDescent="0.3">
      <c r="A4005" t="s">
        <v>19255</v>
      </c>
      <c r="B4005" t="s">
        <v>19</v>
      </c>
      <c r="C4005">
        <v>6.9</v>
      </c>
    </row>
    <row r="4006" spans="1:3" x14ac:dyDescent="0.3">
      <c r="A4006" t="s">
        <v>19260</v>
      </c>
      <c r="B4006" t="s">
        <v>2545</v>
      </c>
      <c r="C4006">
        <v>7</v>
      </c>
    </row>
    <row r="4007" spans="1:3" x14ac:dyDescent="0.3">
      <c r="A4007" t="s">
        <v>24141</v>
      </c>
      <c r="B4007" t="s">
        <v>3409</v>
      </c>
      <c r="C4007">
        <v>7.4</v>
      </c>
    </row>
    <row r="4008" spans="1:3" x14ac:dyDescent="0.3">
      <c r="A4008" t="s">
        <v>19267</v>
      </c>
      <c r="B4008" t="s">
        <v>241</v>
      </c>
      <c r="C4008">
        <v>7.8</v>
      </c>
    </row>
    <row r="4009" spans="1:3" x14ac:dyDescent="0.3">
      <c r="A4009" t="s">
        <v>19272</v>
      </c>
      <c r="B4009" t="s">
        <v>2545</v>
      </c>
      <c r="C4009">
        <v>6.9</v>
      </c>
    </row>
    <row r="4010" spans="1:3" x14ac:dyDescent="0.3">
      <c r="A4010" t="s">
        <v>19277</v>
      </c>
      <c r="B4010" t="s">
        <v>1700</v>
      </c>
      <c r="C4010">
        <v>4.4000000000000004</v>
      </c>
    </row>
    <row r="4011" spans="1:3" x14ac:dyDescent="0.3">
      <c r="A4011" t="s">
        <v>19282</v>
      </c>
      <c r="B4011" t="s">
        <v>19281</v>
      </c>
      <c r="C4011">
        <v>6</v>
      </c>
    </row>
    <row r="4012" spans="1:3" x14ac:dyDescent="0.3">
      <c r="A4012" t="s">
        <v>19285</v>
      </c>
      <c r="B4012" t="s">
        <v>2545</v>
      </c>
      <c r="C4012">
        <v>6.6</v>
      </c>
    </row>
    <row r="4013" spans="1:3" x14ac:dyDescent="0.3">
      <c r="A4013" t="s">
        <v>19293</v>
      </c>
      <c r="B4013" t="s">
        <v>19291</v>
      </c>
      <c r="C4013">
        <v>7.8</v>
      </c>
    </row>
    <row r="4014" spans="1:3" x14ac:dyDescent="0.3">
      <c r="A4014" t="s">
        <v>19298</v>
      </c>
      <c r="B4014" t="s">
        <v>7400</v>
      </c>
      <c r="C4014">
        <v>5.3</v>
      </c>
    </row>
    <row r="4015" spans="1:3" x14ac:dyDescent="0.3">
      <c r="A4015" t="s">
        <v>19304</v>
      </c>
      <c r="B4015" t="s">
        <v>1034</v>
      </c>
      <c r="C4015">
        <v>5.3</v>
      </c>
    </row>
    <row r="4016" spans="1:3" x14ac:dyDescent="0.3">
      <c r="A4016" t="s">
        <v>19308</v>
      </c>
      <c r="B4016" t="s">
        <v>241</v>
      </c>
      <c r="C4016">
        <v>8</v>
      </c>
    </row>
    <row r="4017" spans="1:3" x14ac:dyDescent="0.3">
      <c r="A4017" t="s">
        <v>19313</v>
      </c>
      <c r="B4017" t="s">
        <v>19</v>
      </c>
      <c r="C4017">
        <v>7.1</v>
      </c>
    </row>
    <row r="4018" spans="1:3" x14ac:dyDescent="0.3">
      <c r="A4018" t="s">
        <v>19317</v>
      </c>
      <c r="B4018" t="s">
        <v>5967</v>
      </c>
      <c r="C4018">
        <v>5.4</v>
      </c>
    </row>
    <row r="4019" spans="1:3" x14ac:dyDescent="0.3">
      <c r="A4019" t="s">
        <v>19321</v>
      </c>
      <c r="B4019" t="s">
        <v>1566</v>
      </c>
      <c r="C4019">
        <v>6.9</v>
      </c>
    </row>
    <row r="4020" spans="1:3" x14ac:dyDescent="0.3">
      <c r="A4020" t="s">
        <v>19326</v>
      </c>
      <c r="B4020" t="s">
        <v>1437</v>
      </c>
      <c r="C4020">
        <v>7.4</v>
      </c>
    </row>
    <row r="4021" spans="1:3" x14ac:dyDescent="0.3">
      <c r="A4021" t="s">
        <v>19330</v>
      </c>
      <c r="B4021" t="s">
        <v>1954</v>
      </c>
      <c r="C4021">
        <v>7.3</v>
      </c>
    </row>
    <row r="4022" spans="1:3" x14ac:dyDescent="0.3">
      <c r="A4022" t="s">
        <v>19335</v>
      </c>
      <c r="B4022" t="s">
        <v>2545</v>
      </c>
      <c r="C4022">
        <v>7.8</v>
      </c>
    </row>
    <row r="4023" spans="1:3" x14ac:dyDescent="0.3">
      <c r="A4023" t="s">
        <v>19339</v>
      </c>
      <c r="B4023" t="s">
        <v>17465</v>
      </c>
      <c r="C4023">
        <v>6.6</v>
      </c>
    </row>
    <row r="4024" spans="1:3" x14ac:dyDescent="0.3">
      <c r="A4024" t="s">
        <v>19344</v>
      </c>
      <c r="B4024" t="s">
        <v>19343</v>
      </c>
      <c r="C4024">
        <v>5.4</v>
      </c>
    </row>
    <row r="4025" spans="1:3" x14ac:dyDescent="0.3">
      <c r="A4025" t="s">
        <v>19348</v>
      </c>
      <c r="B4025" t="s">
        <v>1943</v>
      </c>
      <c r="C4025">
        <v>8.4</v>
      </c>
    </row>
    <row r="4026" spans="1:3" x14ac:dyDescent="0.3">
      <c r="A4026" t="s">
        <v>19354</v>
      </c>
      <c r="B4026" t="s">
        <v>7139</v>
      </c>
      <c r="C4026">
        <v>6.3</v>
      </c>
    </row>
    <row r="4027" spans="1:3" x14ac:dyDescent="0.3">
      <c r="A4027" t="s">
        <v>19360</v>
      </c>
      <c r="B4027" t="s">
        <v>1752</v>
      </c>
      <c r="C4027">
        <v>6.1</v>
      </c>
    </row>
    <row r="4028" spans="1:3" x14ac:dyDescent="0.3">
      <c r="A4028" t="s">
        <v>19365</v>
      </c>
      <c r="B4028" t="s">
        <v>2155</v>
      </c>
      <c r="C4028">
        <v>5</v>
      </c>
    </row>
    <row r="4029" spans="1:3" x14ac:dyDescent="0.3">
      <c r="A4029" t="s">
        <v>19369</v>
      </c>
      <c r="B4029" t="s">
        <v>5319</v>
      </c>
      <c r="C4029">
        <v>6.9</v>
      </c>
    </row>
    <row r="4030" spans="1:3" x14ac:dyDescent="0.3">
      <c r="A4030" t="s">
        <v>19374</v>
      </c>
      <c r="B4030" t="s">
        <v>19373</v>
      </c>
      <c r="C4030">
        <v>7.2</v>
      </c>
    </row>
    <row r="4031" spans="1:3" x14ac:dyDescent="0.3">
      <c r="A4031" t="s">
        <v>19379</v>
      </c>
      <c r="B4031" t="s">
        <v>19</v>
      </c>
      <c r="C4031">
        <v>7.3</v>
      </c>
    </row>
    <row r="4032" spans="1:3" x14ac:dyDescent="0.3">
      <c r="A4032" t="s">
        <v>19384</v>
      </c>
      <c r="B4032" t="s">
        <v>1437</v>
      </c>
      <c r="C4032">
        <v>5.7</v>
      </c>
    </row>
    <row r="4033" spans="1:3" x14ac:dyDescent="0.3">
      <c r="A4033" t="s">
        <v>24142</v>
      </c>
      <c r="B4033" t="s">
        <v>4341</v>
      </c>
      <c r="C4033">
        <v>5</v>
      </c>
    </row>
    <row r="4034" spans="1:3" x14ac:dyDescent="0.3">
      <c r="A4034" t="s">
        <v>19390</v>
      </c>
      <c r="B4034" t="s">
        <v>1700</v>
      </c>
      <c r="C4034">
        <v>5.3</v>
      </c>
    </row>
    <row r="4035" spans="1:3" x14ac:dyDescent="0.3">
      <c r="A4035" t="s">
        <v>24143</v>
      </c>
      <c r="B4035" t="s">
        <v>19395</v>
      </c>
      <c r="C4035">
        <v>7.9</v>
      </c>
    </row>
    <row r="4036" spans="1:3" x14ac:dyDescent="0.3">
      <c r="A4036" t="s">
        <v>19399</v>
      </c>
      <c r="B4036" t="s">
        <v>13299</v>
      </c>
      <c r="C4036">
        <v>5</v>
      </c>
    </row>
    <row r="4037" spans="1:3" x14ac:dyDescent="0.3">
      <c r="A4037" t="s">
        <v>19403</v>
      </c>
      <c r="B4037" t="s">
        <v>10</v>
      </c>
      <c r="C4037">
        <v>5.3</v>
      </c>
    </row>
    <row r="4038" spans="1:3" x14ac:dyDescent="0.3">
      <c r="A4038" t="s">
        <v>24144</v>
      </c>
      <c r="B4038" t="s">
        <v>19</v>
      </c>
      <c r="C4038">
        <v>7.6</v>
      </c>
    </row>
    <row r="4039" spans="1:3" x14ac:dyDescent="0.3">
      <c r="A4039" t="s">
        <v>19413</v>
      </c>
      <c r="B4039" t="s">
        <v>4487</v>
      </c>
      <c r="C4039">
        <v>7.4</v>
      </c>
    </row>
    <row r="4040" spans="1:3" x14ac:dyDescent="0.3">
      <c r="A4040" t="s">
        <v>19419</v>
      </c>
      <c r="B4040" t="s">
        <v>1980</v>
      </c>
      <c r="C4040">
        <v>5.9</v>
      </c>
    </row>
    <row r="4041" spans="1:3" x14ac:dyDescent="0.3">
      <c r="A4041" t="s">
        <v>19423</v>
      </c>
      <c r="B4041" t="s">
        <v>5544</v>
      </c>
      <c r="C4041">
        <v>4.0999999999999996</v>
      </c>
    </row>
    <row r="4042" spans="1:3" x14ac:dyDescent="0.3">
      <c r="A4042" t="s">
        <v>19427</v>
      </c>
      <c r="B4042" t="s">
        <v>2545</v>
      </c>
      <c r="C4042">
        <v>6.7</v>
      </c>
    </row>
    <row r="4043" spans="1:3" x14ac:dyDescent="0.3">
      <c r="A4043" t="s">
        <v>19431</v>
      </c>
      <c r="B4043" t="s">
        <v>2700</v>
      </c>
      <c r="C4043">
        <v>5.8</v>
      </c>
    </row>
    <row r="4044" spans="1:3" x14ac:dyDescent="0.3">
      <c r="A4044" t="s">
        <v>19436</v>
      </c>
      <c r="B4044" t="s">
        <v>19435</v>
      </c>
      <c r="C4044">
        <v>6.2</v>
      </c>
    </row>
    <row r="4045" spans="1:3" x14ac:dyDescent="0.3">
      <c r="A4045" t="s">
        <v>19441</v>
      </c>
      <c r="B4045" t="s">
        <v>5544</v>
      </c>
      <c r="C4045">
        <v>5.3</v>
      </c>
    </row>
    <row r="4046" spans="1:3" x14ac:dyDescent="0.3">
      <c r="A4046" t="s">
        <v>19447</v>
      </c>
      <c r="B4046" t="s">
        <v>10</v>
      </c>
      <c r="C4046">
        <v>3.3</v>
      </c>
    </row>
    <row r="4047" spans="1:3" x14ac:dyDescent="0.3">
      <c r="A4047" t="s">
        <v>19452</v>
      </c>
      <c r="B4047" t="s">
        <v>10</v>
      </c>
      <c r="C4047">
        <v>6.2</v>
      </c>
    </row>
    <row r="4048" spans="1:3" x14ac:dyDescent="0.3">
      <c r="A4048" t="s">
        <v>19456</v>
      </c>
      <c r="B4048" t="s">
        <v>19</v>
      </c>
      <c r="C4048">
        <v>5.9</v>
      </c>
    </row>
    <row r="4049" spans="1:3" x14ac:dyDescent="0.3">
      <c r="A4049" t="s">
        <v>19461</v>
      </c>
      <c r="B4049" t="s">
        <v>949</v>
      </c>
      <c r="C4049">
        <v>5.5</v>
      </c>
    </row>
    <row r="4050" spans="1:3" x14ac:dyDescent="0.3">
      <c r="A4050" t="s">
        <v>19465</v>
      </c>
      <c r="B4050" t="s">
        <v>10</v>
      </c>
      <c r="C4050">
        <v>5.5</v>
      </c>
    </row>
    <row r="4051" spans="1:3" x14ac:dyDescent="0.3">
      <c r="A4051" t="s">
        <v>19471</v>
      </c>
      <c r="B4051" t="s">
        <v>10</v>
      </c>
      <c r="C4051">
        <v>2.6</v>
      </c>
    </row>
    <row r="4052" spans="1:3" x14ac:dyDescent="0.3">
      <c r="A4052" t="s">
        <v>19476</v>
      </c>
      <c r="B4052" t="s">
        <v>3279</v>
      </c>
      <c r="C4052">
        <v>5.8</v>
      </c>
    </row>
    <row r="4053" spans="1:3" x14ac:dyDescent="0.3">
      <c r="A4053" t="s">
        <v>19480</v>
      </c>
      <c r="B4053" t="s">
        <v>1550</v>
      </c>
      <c r="C4053">
        <v>7.4</v>
      </c>
    </row>
    <row r="4054" spans="1:3" x14ac:dyDescent="0.3">
      <c r="A4054" t="s">
        <v>19486</v>
      </c>
      <c r="B4054" t="s">
        <v>10</v>
      </c>
      <c r="C4054">
        <v>5.0999999999999996</v>
      </c>
    </row>
    <row r="4055" spans="1:3" x14ac:dyDescent="0.3">
      <c r="A4055" t="s">
        <v>19492</v>
      </c>
      <c r="B4055" t="s">
        <v>8</v>
      </c>
      <c r="C4055">
        <v>5.2</v>
      </c>
    </row>
    <row r="4056" spans="1:3" x14ac:dyDescent="0.3">
      <c r="A4056" t="s">
        <v>19496</v>
      </c>
      <c r="B4056" t="s">
        <v>6131</v>
      </c>
      <c r="C4056">
        <v>4.8</v>
      </c>
    </row>
    <row r="4057" spans="1:3" x14ac:dyDescent="0.3">
      <c r="A4057" t="s">
        <v>19502</v>
      </c>
      <c r="B4057" t="s">
        <v>8</v>
      </c>
      <c r="C4057">
        <v>3.9</v>
      </c>
    </row>
    <row r="4058" spans="1:3" x14ac:dyDescent="0.3">
      <c r="A4058" t="s">
        <v>19509</v>
      </c>
      <c r="B4058" t="s">
        <v>19508</v>
      </c>
      <c r="C4058">
        <v>6.2</v>
      </c>
    </row>
    <row r="4059" spans="1:3" x14ac:dyDescent="0.3">
      <c r="A4059" t="s">
        <v>19515</v>
      </c>
      <c r="B4059" t="s">
        <v>19514</v>
      </c>
      <c r="C4059">
        <v>6.2</v>
      </c>
    </row>
    <row r="4060" spans="1:3" x14ac:dyDescent="0.3">
      <c r="A4060" t="s">
        <v>19520</v>
      </c>
      <c r="B4060" t="s">
        <v>1437</v>
      </c>
      <c r="C4060">
        <v>5.9</v>
      </c>
    </row>
    <row r="4061" spans="1:3" x14ac:dyDescent="0.3">
      <c r="A4061" t="s">
        <v>19524</v>
      </c>
      <c r="B4061" t="s">
        <v>19</v>
      </c>
      <c r="C4061">
        <v>8</v>
      </c>
    </row>
    <row r="4062" spans="1:3" x14ac:dyDescent="0.3">
      <c r="A4062" t="s">
        <v>19529</v>
      </c>
      <c r="B4062" t="s">
        <v>2545</v>
      </c>
      <c r="C4062">
        <v>7.3</v>
      </c>
    </row>
    <row r="4063" spans="1:3" x14ac:dyDescent="0.3">
      <c r="A4063" t="s">
        <v>19534</v>
      </c>
      <c r="B4063" t="s">
        <v>4562</v>
      </c>
      <c r="C4063">
        <v>4.9000000000000004</v>
      </c>
    </row>
    <row r="4064" spans="1:3" x14ac:dyDescent="0.3">
      <c r="A4064" t="s">
        <v>19539</v>
      </c>
      <c r="B4064" t="s">
        <v>1700</v>
      </c>
      <c r="C4064">
        <v>6.5</v>
      </c>
    </row>
    <row r="4065" spans="1:3" x14ac:dyDescent="0.3">
      <c r="A4065" t="s">
        <v>19544</v>
      </c>
      <c r="B4065" t="s">
        <v>6131</v>
      </c>
      <c r="C4065">
        <v>4.3</v>
      </c>
    </row>
    <row r="4066" spans="1:3" x14ac:dyDescent="0.3">
      <c r="A4066" t="s">
        <v>19550</v>
      </c>
      <c r="B4066" t="s">
        <v>18</v>
      </c>
      <c r="C4066">
        <v>6.4</v>
      </c>
    </row>
    <row r="4067" spans="1:3" x14ac:dyDescent="0.3">
      <c r="A4067" t="s">
        <v>19554</v>
      </c>
      <c r="B4067" t="s">
        <v>23</v>
      </c>
      <c r="C4067">
        <v>6.8</v>
      </c>
    </row>
    <row r="4068" spans="1:3" x14ac:dyDescent="0.3">
      <c r="A4068" t="s">
        <v>19561</v>
      </c>
      <c r="B4068" t="s">
        <v>7492</v>
      </c>
      <c r="C4068">
        <v>6.1</v>
      </c>
    </row>
    <row r="4069" spans="1:3" x14ac:dyDescent="0.3">
      <c r="A4069" t="s">
        <v>19567</v>
      </c>
      <c r="B4069" t="s">
        <v>4909</v>
      </c>
      <c r="C4069">
        <v>4</v>
      </c>
    </row>
    <row r="4070" spans="1:3" x14ac:dyDescent="0.3">
      <c r="A4070" t="s">
        <v>19573</v>
      </c>
      <c r="B4070" t="s">
        <v>5579</v>
      </c>
      <c r="C4070">
        <v>7.4</v>
      </c>
    </row>
    <row r="4071" spans="1:3" x14ac:dyDescent="0.3">
      <c r="A4071" t="s">
        <v>19579</v>
      </c>
      <c r="B4071" t="s">
        <v>6542</v>
      </c>
      <c r="C4071">
        <v>8.3000000000000007</v>
      </c>
    </row>
    <row r="4072" spans="1:3" x14ac:dyDescent="0.3">
      <c r="A4072" t="s">
        <v>19585</v>
      </c>
      <c r="B4072" t="s">
        <v>23</v>
      </c>
      <c r="C4072">
        <v>5.3</v>
      </c>
    </row>
    <row r="4073" spans="1:3" x14ac:dyDescent="0.3">
      <c r="A4073" t="s">
        <v>19591</v>
      </c>
      <c r="B4073" t="s">
        <v>9773</v>
      </c>
      <c r="C4073">
        <v>8.1</v>
      </c>
    </row>
    <row r="4074" spans="1:3" x14ac:dyDescent="0.3">
      <c r="A4074" t="s">
        <v>19595</v>
      </c>
      <c r="B4074" t="s">
        <v>10</v>
      </c>
      <c r="C4074">
        <v>8</v>
      </c>
    </row>
    <row r="4075" spans="1:3" x14ac:dyDescent="0.3">
      <c r="A4075" t="s">
        <v>19598</v>
      </c>
      <c r="B4075" t="s">
        <v>23</v>
      </c>
      <c r="C4075">
        <v>5.7</v>
      </c>
    </row>
    <row r="4076" spans="1:3" x14ac:dyDescent="0.3">
      <c r="A4076" t="s">
        <v>19604</v>
      </c>
      <c r="B4076" t="s">
        <v>1437</v>
      </c>
      <c r="C4076">
        <v>8.1999999999999993</v>
      </c>
    </row>
    <row r="4077" spans="1:3" x14ac:dyDescent="0.3">
      <c r="A4077" t="s">
        <v>19609</v>
      </c>
      <c r="B4077" t="s">
        <v>19</v>
      </c>
      <c r="C4077">
        <v>7.1</v>
      </c>
    </row>
    <row r="4078" spans="1:3" x14ac:dyDescent="0.3">
      <c r="A4078" t="s">
        <v>19615</v>
      </c>
      <c r="B4078" t="s">
        <v>19614</v>
      </c>
      <c r="C4078">
        <v>7.4</v>
      </c>
    </row>
    <row r="4079" spans="1:3" x14ac:dyDescent="0.3">
      <c r="A4079" t="s">
        <v>19622</v>
      </c>
      <c r="B4079" t="s">
        <v>9</v>
      </c>
      <c r="C4079">
        <v>6.6</v>
      </c>
    </row>
    <row r="4080" spans="1:3" x14ac:dyDescent="0.3">
      <c r="A4080" t="s">
        <v>19629</v>
      </c>
      <c r="B4080" t="s">
        <v>19628</v>
      </c>
      <c r="C4080">
        <v>5.7</v>
      </c>
    </row>
    <row r="4081" spans="1:3" x14ac:dyDescent="0.3">
      <c r="A4081" t="s">
        <v>19634</v>
      </c>
      <c r="B4081" t="s">
        <v>11620</v>
      </c>
      <c r="C4081">
        <v>6.9</v>
      </c>
    </row>
    <row r="4082" spans="1:3" x14ac:dyDescent="0.3">
      <c r="A4082" t="s">
        <v>19640</v>
      </c>
      <c r="B4082" t="s">
        <v>2545</v>
      </c>
      <c r="C4082">
        <v>7</v>
      </c>
    </row>
    <row r="4083" spans="1:3" x14ac:dyDescent="0.3">
      <c r="A4083" t="s">
        <v>19646</v>
      </c>
      <c r="B4083" t="s">
        <v>19645</v>
      </c>
      <c r="C4083">
        <v>7</v>
      </c>
    </row>
    <row r="4084" spans="1:3" x14ac:dyDescent="0.3">
      <c r="A4084" t="s">
        <v>19650</v>
      </c>
      <c r="B4084" t="s">
        <v>4493</v>
      </c>
      <c r="C4084">
        <v>7.8</v>
      </c>
    </row>
    <row r="4085" spans="1:3" x14ac:dyDescent="0.3">
      <c r="A4085" t="s">
        <v>19655</v>
      </c>
      <c r="B4085" t="s">
        <v>5544</v>
      </c>
      <c r="C4085">
        <v>5.9</v>
      </c>
    </row>
    <row r="4086" spans="1:3" x14ac:dyDescent="0.3">
      <c r="A4086" t="s">
        <v>19662</v>
      </c>
      <c r="B4086" t="s">
        <v>19</v>
      </c>
      <c r="C4086">
        <v>7.4</v>
      </c>
    </row>
    <row r="4087" spans="1:3" x14ac:dyDescent="0.3">
      <c r="A4087" t="s">
        <v>19666</v>
      </c>
      <c r="B4087" t="s">
        <v>241</v>
      </c>
      <c r="C4087">
        <v>7.8</v>
      </c>
    </row>
    <row r="4088" spans="1:3" x14ac:dyDescent="0.3">
      <c r="A4088" t="s">
        <v>19671</v>
      </c>
      <c r="B4088" t="s">
        <v>3923</v>
      </c>
      <c r="C4088">
        <v>6</v>
      </c>
    </row>
    <row r="4089" spans="1:3" x14ac:dyDescent="0.3">
      <c r="A4089" t="s">
        <v>19678</v>
      </c>
      <c r="B4089" t="s">
        <v>19676</v>
      </c>
      <c r="C4089">
        <v>7.9</v>
      </c>
    </row>
    <row r="4090" spans="1:3" x14ac:dyDescent="0.3">
      <c r="A4090" t="s">
        <v>19684</v>
      </c>
      <c r="B4090" t="s">
        <v>4286</v>
      </c>
      <c r="C4090">
        <v>7.2</v>
      </c>
    </row>
    <row r="4091" spans="1:3" x14ac:dyDescent="0.3">
      <c r="A4091" t="s">
        <v>19690</v>
      </c>
      <c r="B4091" t="s">
        <v>1649</v>
      </c>
      <c r="C4091">
        <v>7.4</v>
      </c>
    </row>
    <row r="4092" spans="1:3" x14ac:dyDescent="0.3">
      <c r="A4092" t="s">
        <v>19694</v>
      </c>
      <c r="B4092" t="s">
        <v>5544</v>
      </c>
      <c r="C4092">
        <v>5.3</v>
      </c>
    </row>
    <row r="4093" spans="1:3" x14ac:dyDescent="0.3">
      <c r="A4093" t="s">
        <v>19698</v>
      </c>
      <c r="B4093" t="s">
        <v>11226</v>
      </c>
      <c r="C4093">
        <v>8.3000000000000007</v>
      </c>
    </row>
    <row r="4094" spans="1:3" x14ac:dyDescent="0.3">
      <c r="A4094" t="s">
        <v>19704</v>
      </c>
      <c r="B4094" t="s">
        <v>18</v>
      </c>
      <c r="C4094">
        <v>7.6</v>
      </c>
    </row>
    <row r="4095" spans="1:3" x14ac:dyDescent="0.3">
      <c r="A4095" t="s">
        <v>19708</v>
      </c>
      <c r="B4095" t="s">
        <v>2802</v>
      </c>
      <c r="C4095">
        <v>5.0999999999999996</v>
      </c>
    </row>
    <row r="4096" spans="1:3" x14ac:dyDescent="0.3">
      <c r="A4096" t="s">
        <v>19714</v>
      </c>
      <c r="B4096" t="s">
        <v>18</v>
      </c>
      <c r="C4096">
        <v>5.0999999999999996</v>
      </c>
    </row>
    <row r="4097" spans="1:3" x14ac:dyDescent="0.3">
      <c r="A4097" t="s">
        <v>19717</v>
      </c>
      <c r="B4097" t="s">
        <v>5510</v>
      </c>
      <c r="C4097">
        <v>6.9</v>
      </c>
    </row>
    <row r="4098" spans="1:3" x14ac:dyDescent="0.3">
      <c r="A4098" t="s">
        <v>19721</v>
      </c>
      <c r="B4098" t="s">
        <v>7043</v>
      </c>
      <c r="C4098">
        <v>4.5999999999999996</v>
      </c>
    </row>
    <row r="4099" spans="1:3" x14ac:dyDescent="0.3">
      <c r="A4099" t="s">
        <v>19726</v>
      </c>
      <c r="B4099" t="s">
        <v>674</v>
      </c>
      <c r="C4099">
        <v>6.3</v>
      </c>
    </row>
    <row r="4100" spans="1:3" x14ac:dyDescent="0.3">
      <c r="A4100" t="s">
        <v>19731</v>
      </c>
      <c r="B4100" t="s">
        <v>19</v>
      </c>
      <c r="C4100">
        <v>7.9</v>
      </c>
    </row>
    <row r="4101" spans="1:3" x14ac:dyDescent="0.3">
      <c r="A4101" t="s">
        <v>19738</v>
      </c>
      <c r="B4101" t="s">
        <v>17465</v>
      </c>
      <c r="C4101">
        <v>6.7</v>
      </c>
    </row>
    <row r="4102" spans="1:3" x14ac:dyDescent="0.3">
      <c r="A4102" t="s">
        <v>19742</v>
      </c>
      <c r="B4102" t="s">
        <v>19</v>
      </c>
      <c r="C4102">
        <v>7.1</v>
      </c>
    </row>
    <row r="4103" spans="1:3" x14ac:dyDescent="0.3">
      <c r="A4103" t="s">
        <v>19745</v>
      </c>
      <c r="B4103" t="s">
        <v>1437</v>
      </c>
      <c r="C4103">
        <v>7.6</v>
      </c>
    </row>
    <row r="4104" spans="1:3" x14ac:dyDescent="0.3">
      <c r="A4104" t="s">
        <v>19751</v>
      </c>
      <c r="B4104" t="s">
        <v>241</v>
      </c>
      <c r="C4104">
        <v>8.1</v>
      </c>
    </row>
    <row r="4105" spans="1:3" x14ac:dyDescent="0.3">
      <c r="A4105" t="s">
        <v>19759</v>
      </c>
      <c r="B4105" t="s">
        <v>19757</v>
      </c>
      <c r="C4105">
        <v>6.6</v>
      </c>
    </row>
    <row r="4106" spans="1:3" x14ac:dyDescent="0.3">
      <c r="A4106" t="s">
        <v>19764</v>
      </c>
      <c r="B4106" t="s">
        <v>19</v>
      </c>
      <c r="C4106">
        <v>7</v>
      </c>
    </row>
    <row r="4107" spans="1:3" x14ac:dyDescent="0.3">
      <c r="A4107" t="s">
        <v>19768</v>
      </c>
      <c r="B4107" t="s">
        <v>1437</v>
      </c>
      <c r="C4107">
        <v>7.6</v>
      </c>
    </row>
    <row r="4108" spans="1:3" x14ac:dyDescent="0.3">
      <c r="A4108" t="s">
        <v>19775</v>
      </c>
      <c r="B4108" t="s">
        <v>19</v>
      </c>
      <c r="C4108">
        <v>6.7</v>
      </c>
    </row>
    <row r="4109" spans="1:3" x14ac:dyDescent="0.3">
      <c r="A4109" t="s">
        <v>19781</v>
      </c>
      <c r="B4109" t="s">
        <v>19780</v>
      </c>
      <c r="C4109">
        <v>7.1</v>
      </c>
    </row>
    <row r="4110" spans="1:3" x14ac:dyDescent="0.3">
      <c r="A4110" t="s">
        <v>19786</v>
      </c>
      <c r="B4110" t="s">
        <v>241</v>
      </c>
      <c r="C4110">
        <v>7.6</v>
      </c>
    </row>
    <row r="4111" spans="1:3" x14ac:dyDescent="0.3">
      <c r="A4111" t="s">
        <v>19791</v>
      </c>
      <c r="B4111" t="s">
        <v>1437</v>
      </c>
      <c r="C4111">
        <v>7.1</v>
      </c>
    </row>
    <row r="4112" spans="1:3" x14ac:dyDescent="0.3">
      <c r="A4112" t="s">
        <v>19796</v>
      </c>
      <c r="B4112" t="s">
        <v>19795</v>
      </c>
      <c r="C4112">
        <v>7.1</v>
      </c>
    </row>
    <row r="4113" spans="1:3" x14ac:dyDescent="0.3">
      <c r="A4113" t="s">
        <v>19803</v>
      </c>
      <c r="B4113" t="s">
        <v>19801</v>
      </c>
      <c r="C4113">
        <v>7.7</v>
      </c>
    </row>
    <row r="4114" spans="1:3" x14ac:dyDescent="0.3">
      <c r="A4114" t="s">
        <v>19809</v>
      </c>
      <c r="B4114" t="s">
        <v>18</v>
      </c>
      <c r="C4114">
        <v>7.6</v>
      </c>
    </row>
    <row r="4115" spans="1:3" x14ac:dyDescent="0.3">
      <c r="A4115" t="s">
        <v>19814</v>
      </c>
      <c r="B4115" t="s">
        <v>19</v>
      </c>
      <c r="C4115">
        <v>6.6</v>
      </c>
    </row>
    <row r="4116" spans="1:3" x14ac:dyDescent="0.3">
      <c r="A4116" t="s">
        <v>19817</v>
      </c>
      <c r="B4116" t="s">
        <v>3942</v>
      </c>
      <c r="C4116">
        <v>5.7</v>
      </c>
    </row>
    <row r="4117" spans="1:3" x14ac:dyDescent="0.3">
      <c r="A4117" t="s">
        <v>19823</v>
      </c>
      <c r="B4117" t="s">
        <v>18</v>
      </c>
      <c r="C4117">
        <v>7.1</v>
      </c>
    </row>
    <row r="4118" spans="1:3" x14ac:dyDescent="0.3">
      <c r="A4118" t="s">
        <v>19828</v>
      </c>
      <c r="B4118" t="s">
        <v>1437</v>
      </c>
      <c r="C4118">
        <v>6.2</v>
      </c>
    </row>
    <row r="4119" spans="1:3" x14ac:dyDescent="0.3">
      <c r="A4119" t="s">
        <v>19833</v>
      </c>
      <c r="B4119" t="s">
        <v>5544</v>
      </c>
      <c r="C4119">
        <v>6.1</v>
      </c>
    </row>
    <row r="4120" spans="1:3" x14ac:dyDescent="0.3">
      <c r="A4120" t="s">
        <v>19838</v>
      </c>
      <c r="B4120" t="s">
        <v>16325</v>
      </c>
      <c r="C4120">
        <v>5.9</v>
      </c>
    </row>
    <row r="4121" spans="1:3" x14ac:dyDescent="0.3">
      <c r="A4121" t="s">
        <v>19842</v>
      </c>
      <c r="B4121" t="s">
        <v>9178</v>
      </c>
      <c r="C4121">
        <v>6.8</v>
      </c>
    </row>
    <row r="4122" spans="1:3" x14ac:dyDescent="0.3">
      <c r="A4122" t="s">
        <v>19847</v>
      </c>
      <c r="B4122" t="s">
        <v>9091</v>
      </c>
      <c r="C4122">
        <v>5.8</v>
      </c>
    </row>
    <row r="4123" spans="1:3" x14ac:dyDescent="0.3">
      <c r="A4123" t="s">
        <v>19852</v>
      </c>
      <c r="B4123" t="s">
        <v>7572</v>
      </c>
      <c r="C4123">
        <v>5</v>
      </c>
    </row>
    <row r="4124" spans="1:3" x14ac:dyDescent="0.3">
      <c r="A4124" t="s">
        <v>19857</v>
      </c>
      <c r="B4124" t="s">
        <v>23</v>
      </c>
      <c r="C4124">
        <v>6.3</v>
      </c>
    </row>
    <row r="4125" spans="1:3" x14ac:dyDescent="0.3">
      <c r="A4125" t="s">
        <v>19859</v>
      </c>
      <c r="B4125" t="s">
        <v>6516</v>
      </c>
      <c r="C4125">
        <v>6.8</v>
      </c>
    </row>
    <row r="4126" spans="1:3" x14ac:dyDescent="0.3">
      <c r="A4126" t="s">
        <v>19863</v>
      </c>
      <c r="B4126" t="s">
        <v>6131</v>
      </c>
      <c r="C4126">
        <v>5.0999999999999996</v>
      </c>
    </row>
    <row r="4127" spans="1:3" x14ac:dyDescent="0.3">
      <c r="A4127" t="s">
        <v>19868</v>
      </c>
      <c r="B4127" t="s">
        <v>1894</v>
      </c>
      <c r="C4127">
        <v>6.6</v>
      </c>
    </row>
    <row r="4128" spans="1:3" x14ac:dyDescent="0.3">
      <c r="A4128" t="s">
        <v>19873</v>
      </c>
      <c r="B4128" t="s">
        <v>1954</v>
      </c>
      <c r="C4128">
        <v>5</v>
      </c>
    </row>
    <row r="4129" spans="1:3" x14ac:dyDescent="0.3">
      <c r="A4129" t="s">
        <v>19876</v>
      </c>
      <c r="B4129" t="s">
        <v>1954</v>
      </c>
      <c r="C4129">
        <v>7.7</v>
      </c>
    </row>
    <row r="4130" spans="1:3" x14ac:dyDescent="0.3">
      <c r="A4130" t="s">
        <v>19880</v>
      </c>
      <c r="B4130" t="s">
        <v>5483</v>
      </c>
      <c r="C4130">
        <v>3.1</v>
      </c>
    </row>
    <row r="4131" spans="1:3" x14ac:dyDescent="0.3">
      <c r="A4131" t="s">
        <v>19885</v>
      </c>
      <c r="B4131" t="s">
        <v>5926</v>
      </c>
      <c r="C4131">
        <v>6.5</v>
      </c>
    </row>
    <row r="4132" spans="1:3" x14ac:dyDescent="0.3">
      <c r="A4132" t="s">
        <v>19891</v>
      </c>
      <c r="B4132" t="s">
        <v>18178</v>
      </c>
      <c r="C4132">
        <v>3.9</v>
      </c>
    </row>
    <row r="4133" spans="1:3" x14ac:dyDescent="0.3">
      <c r="A4133" t="s">
        <v>19895</v>
      </c>
      <c r="B4133" t="s">
        <v>3942</v>
      </c>
      <c r="C4133">
        <v>6.8</v>
      </c>
    </row>
    <row r="4134" spans="1:3" x14ac:dyDescent="0.3">
      <c r="A4134" t="s">
        <v>19898</v>
      </c>
      <c r="B4134" t="s">
        <v>12117</v>
      </c>
      <c r="C4134">
        <v>7</v>
      </c>
    </row>
    <row r="4135" spans="1:3" x14ac:dyDescent="0.3">
      <c r="A4135" t="s">
        <v>19901</v>
      </c>
      <c r="B4135" t="s">
        <v>19</v>
      </c>
      <c r="C4135">
        <v>5.9</v>
      </c>
    </row>
    <row r="4136" spans="1:3" x14ac:dyDescent="0.3">
      <c r="A4136" t="s">
        <v>19905</v>
      </c>
      <c r="B4136" t="s">
        <v>8</v>
      </c>
      <c r="C4136">
        <v>5.8</v>
      </c>
    </row>
    <row r="4137" spans="1:3" x14ac:dyDescent="0.3">
      <c r="A4137" t="s">
        <v>19909</v>
      </c>
      <c r="B4137" t="s">
        <v>855</v>
      </c>
      <c r="C4137">
        <v>7.3</v>
      </c>
    </row>
    <row r="4138" spans="1:3" x14ac:dyDescent="0.3">
      <c r="A4138" t="s">
        <v>19915</v>
      </c>
      <c r="B4138" t="s">
        <v>2768</v>
      </c>
      <c r="C4138">
        <v>7.8</v>
      </c>
    </row>
    <row r="4139" spans="1:3" x14ac:dyDescent="0.3">
      <c r="A4139" t="s">
        <v>19921</v>
      </c>
      <c r="B4139" t="s">
        <v>4085</v>
      </c>
      <c r="C4139">
        <v>6.9</v>
      </c>
    </row>
    <row r="4140" spans="1:3" x14ac:dyDescent="0.3">
      <c r="A4140" t="s">
        <v>19926</v>
      </c>
      <c r="B4140" t="s">
        <v>5544</v>
      </c>
      <c r="C4140">
        <v>5.7</v>
      </c>
    </row>
    <row r="4141" spans="1:3" x14ac:dyDescent="0.3">
      <c r="A4141" t="s">
        <v>19933</v>
      </c>
      <c r="B4141" t="s">
        <v>3046</v>
      </c>
      <c r="C4141">
        <v>4.7</v>
      </c>
    </row>
    <row r="4142" spans="1:3" x14ac:dyDescent="0.3">
      <c r="A4142" t="s">
        <v>19937</v>
      </c>
      <c r="B4142" t="s">
        <v>19</v>
      </c>
      <c r="C4142">
        <v>5.9</v>
      </c>
    </row>
    <row r="4143" spans="1:3" x14ac:dyDescent="0.3">
      <c r="A4143" t="s">
        <v>19941</v>
      </c>
      <c r="B4143" t="s">
        <v>19</v>
      </c>
      <c r="C4143">
        <v>5.9</v>
      </c>
    </row>
    <row r="4144" spans="1:3" x14ac:dyDescent="0.3">
      <c r="A4144" t="s">
        <v>19946</v>
      </c>
      <c r="B4144" t="s">
        <v>8</v>
      </c>
      <c r="C4144">
        <v>4.3</v>
      </c>
    </row>
    <row r="4145" spans="1:3" x14ac:dyDescent="0.3">
      <c r="A4145" t="s">
        <v>19952</v>
      </c>
      <c r="B4145" t="s">
        <v>19</v>
      </c>
      <c r="C4145">
        <v>7.5</v>
      </c>
    </row>
    <row r="4146" spans="1:3" x14ac:dyDescent="0.3">
      <c r="A4146" t="s">
        <v>19957</v>
      </c>
      <c r="B4146" t="s">
        <v>4085</v>
      </c>
      <c r="C4146">
        <v>4.8</v>
      </c>
    </row>
    <row r="4147" spans="1:3" x14ac:dyDescent="0.3">
      <c r="A4147" t="s">
        <v>19964</v>
      </c>
      <c r="B4147" t="s">
        <v>1437</v>
      </c>
      <c r="C4147">
        <v>5.8</v>
      </c>
    </row>
    <row r="4148" spans="1:3" x14ac:dyDescent="0.3">
      <c r="A4148" t="s">
        <v>19969</v>
      </c>
      <c r="B4148" t="s">
        <v>6542</v>
      </c>
      <c r="C4148">
        <v>5.3</v>
      </c>
    </row>
    <row r="4149" spans="1:3" x14ac:dyDescent="0.3">
      <c r="A4149" t="s">
        <v>19974</v>
      </c>
      <c r="B4149" t="s">
        <v>8525</v>
      </c>
      <c r="C4149">
        <v>6</v>
      </c>
    </row>
    <row r="4150" spans="1:3" x14ac:dyDescent="0.3">
      <c r="A4150" t="s">
        <v>19980</v>
      </c>
      <c r="B4150" t="s">
        <v>5605</v>
      </c>
      <c r="C4150">
        <v>8.1</v>
      </c>
    </row>
    <row r="4151" spans="1:3" x14ac:dyDescent="0.3">
      <c r="A4151" t="s">
        <v>19984</v>
      </c>
      <c r="B4151" t="s">
        <v>1745</v>
      </c>
      <c r="C4151">
        <v>7</v>
      </c>
    </row>
    <row r="4152" spans="1:3" x14ac:dyDescent="0.3">
      <c r="A4152" t="s">
        <v>19990</v>
      </c>
      <c r="B4152" t="s">
        <v>2545</v>
      </c>
      <c r="C4152">
        <v>7.6</v>
      </c>
    </row>
    <row r="4153" spans="1:3" x14ac:dyDescent="0.3">
      <c r="A4153" t="s">
        <v>19997</v>
      </c>
      <c r="B4153" t="s">
        <v>1954</v>
      </c>
      <c r="C4153">
        <v>7.2</v>
      </c>
    </row>
    <row r="4154" spans="1:3" x14ac:dyDescent="0.3">
      <c r="A4154" t="s">
        <v>20001</v>
      </c>
      <c r="B4154" t="s">
        <v>23</v>
      </c>
      <c r="C4154">
        <v>7.5</v>
      </c>
    </row>
    <row r="4155" spans="1:3" x14ac:dyDescent="0.3">
      <c r="A4155" t="s">
        <v>20006</v>
      </c>
      <c r="B4155" t="s">
        <v>19</v>
      </c>
      <c r="C4155">
        <v>6.3</v>
      </c>
    </row>
    <row r="4156" spans="1:3" x14ac:dyDescent="0.3">
      <c r="A4156" t="s">
        <v>20012</v>
      </c>
      <c r="B4156" t="s">
        <v>20010</v>
      </c>
      <c r="C4156">
        <v>6.7</v>
      </c>
    </row>
    <row r="4157" spans="1:3" x14ac:dyDescent="0.3">
      <c r="A4157" t="s">
        <v>20017</v>
      </c>
      <c r="B4157" t="s">
        <v>4341</v>
      </c>
      <c r="C4157">
        <v>4.8</v>
      </c>
    </row>
    <row r="4158" spans="1:3" x14ac:dyDescent="0.3">
      <c r="A4158" t="s">
        <v>20023</v>
      </c>
      <c r="B4158" t="s">
        <v>6037</v>
      </c>
      <c r="C4158">
        <v>5.5</v>
      </c>
    </row>
    <row r="4159" spans="1:3" x14ac:dyDescent="0.3">
      <c r="A4159" t="s">
        <v>20027</v>
      </c>
      <c r="B4159" t="s">
        <v>80</v>
      </c>
      <c r="C4159">
        <v>7.5</v>
      </c>
    </row>
    <row r="4160" spans="1:3" x14ac:dyDescent="0.3">
      <c r="A4160" t="s">
        <v>20034</v>
      </c>
      <c r="B4160" t="s">
        <v>20032</v>
      </c>
      <c r="C4160">
        <v>5.0999999999999996</v>
      </c>
    </row>
    <row r="4161" spans="1:3" x14ac:dyDescent="0.3">
      <c r="A4161" t="s">
        <v>24145</v>
      </c>
      <c r="B4161" t="s">
        <v>3097</v>
      </c>
      <c r="C4161">
        <v>7.4</v>
      </c>
    </row>
    <row r="4162" spans="1:3" x14ac:dyDescent="0.3">
      <c r="A4162" t="s">
        <v>20043</v>
      </c>
      <c r="B4162" t="s">
        <v>5483</v>
      </c>
      <c r="C4162">
        <v>7.3</v>
      </c>
    </row>
    <row r="4163" spans="1:3" x14ac:dyDescent="0.3">
      <c r="A4163" t="s">
        <v>20050</v>
      </c>
      <c r="B4163" t="s">
        <v>5108</v>
      </c>
      <c r="C4163">
        <v>6.9</v>
      </c>
    </row>
    <row r="4164" spans="1:3" x14ac:dyDescent="0.3">
      <c r="A4164" t="s">
        <v>20054</v>
      </c>
      <c r="B4164" t="s">
        <v>10</v>
      </c>
      <c r="C4164">
        <v>6.8</v>
      </c>
    </row>
    <row r="4165" spans="1:3" x14ac:dyDescent="0.3">
      <c r="A4165" t="s">
        <v>20059</v>
      </c>
      <c r="B4165" t="s">
        <v>1954</v>
      </c>
      <c r="C4165">
        <v>8.4</v>
      </c>
    </row>
    <row r="4166" spans="1:3" x14ac:dyDescent="0.3">
      <c r="A4166" t="s">
        <v>20063</v>
      </c>
      <c r="B4166" t="s">
        <v>254</v>
      </c>
      <c r="C4166">
        <v>7.6</v>
      </c>
    </row>
    <row r="4167" spans="1:3" x14ac:dyDescent="0.3">
      <c r="A4167" t="s">
        <v>20068</v>
      </c>
      <c r="B4167" t="s">
        <v>2155</v>
      </c>
      <c r="C4167">
        <v>7.6</v>
      </c>
    </row>
    <row r="4168" spans="1:3" x14ac:dyDescent="0.3">
      <c r="A4168" t="s">
        <v>20073</v>
      </c>
      <c r="B4168" t="s">
        <v>15021</v>
      </c>
      <c r="C4168">
        <v>7.6</v>
      </c>
    </row>
    <row r="4169" spans="1:3" x14ac:dyDescent="0.3">
      <c r="A4169" t="s">
        <v>20080</v>
      </c>
      <c r="B4169" t="s">
        <v>6131</v>
      </c>
      <c r="C4169">
        <v>5.3</v>
      </c>
    </row>
    <row r="4170" spans="1:3" x14ac:dyDescent="0.3">
      <c r="A4170" t="s">
        <v>20084</v>
      </c>
      <c r="B4170" t="s">
        <v>4085</v>
      </c>
      <c r="C4170">
        <v>8.5</v>
      </c>
    </row>
    <row r="4171" spans="1:3" x14ac:dyDescent="0.3">
      <c r="A4171" t="s">
        <v>20088</v>
      </c>
      <c r="B4171" t="s">
        <v>19</v>
      </c>
      <c r="C4171">
        <v>7</v>
      </c>
    </row>
    <row r="4172" spans="1:3" x14ac:dyDescent="0.3">
      <c r="A4172" t="s">
        <v>20093</v>
      </c>
      <c r="B4172" t="s">
        <v>3805</v>
      </c>
      <c r="C4172">
        <v>8</v>
      </c>
    </row>
    <row r="4173" spans="1:3" x14ac:dyDescent="0.3">
      <c r="A4173" t="s">
        <v>20099</v>
      </c>
      <c r="B4173" t="s">
        <v>20097</v>
      </c>
      <c r="C4173">
        <v>7.1</v>
      </c>
    </row>
    <row r="4174" spans="1:3" x14ac:dyDescent="0.3">
      <c r="A4174" t="s">
        <v>20107</v>
      </c>
      <c r="B4174" t="s">
        <v>20105</v>
      </c>
      <c r="C4174">
        <v>7.8</v>
      </c>
    </row>
    <row r="4175" spans="1:3" x14ac:dyDescent="0.3">
      <c r="A4175" t="s">
        <v>20112</v>
      </c>
      <c r="B4175" t="s">
        <v>2545</v>
      </c>
      <c r="C4175">
        <v>7.2</v>
      </c>
    </row>
    <row r="4176" spans="1:3" x14ac:dyDescent="0.3">
      <c r="A4176" t="s">
        <v>20116</v>
      </c>
      <c r="B4176" t="s">
        <v>4176</v>
      </c>
      <c r="C4176">
        <v>7.5</v>
      </c>
    </row>
    <row r="4177" spans="1:3" x14ac:dyDescent="0.3">
      <c r="A4177" t="s">
        <v>20121</v>
      </c>
      <c r="B4177" t="s">
        <v>241</v>
      </c>
      <c r="C4177">
        <v>8</v>
      </c>
    </row>
    <row r="4178" spans="1:3" x14ac:dyDescent="0.3">
      <c r="A4178" t="s">
        <v>20126</v>
      </c>
      <c r="B4178" t="s">
        <v>4085</v>
      </c>
      <c r="C4178">
        <v>8.1</v>
      </c>
    </row>
    <row r="4179" spans="1:3" x14ac:dyDescent="0.3">
      <c r="A4179" t="s">
        <v>20131</v>
      </c>
      <c r="B4179" t="s">
        <v>19</v>
      </c>
      <c r="C4179">
        <v>6.8</v>
      </c>
    </row>
    <row r="4180" spans="1:3" x14ac:dyDescent="0.3">
      <c r="A4180" t="s">
        <v>20136</v>
      </c>
      <c r="B4180" t="s">
        <v>241</v>
      </c>
      <c r="C4180">
        <v>7.4</v>
      </c>
    </row>
    <row r="4181" spans="1:3" x14ac:dyDescent="0.3">
      <c r="A4181" t="s">
        <v>20142</v>
      </c>
      <c r="B4181" t="s">
        <v>19</v>
      </c>
      <c r="C4181">
        <v>7.2</v>
      </c>
    </row>
    <row r="4182" spans="1:3" x14ac:dyDescent="0.3">
      <c r="A4182" t="s">
        <v>20149</v>
      </c>
      <c r="B4182" t="s">
        <v>20147</v>
      </c>
      <c r="C4182">
        <v>8.1</v>
      </c>
    </row>
    <row r="4183" spans="1:3" x14ac:dyDescent="0.3">
      <c r="A4183" t="s">
        <v>20155</v>
      </c>
      <c r="B4183" t="s">
        <v>2866</v>
      </c>
      <c r="C4183">
        <v>7</v>
      </c>
    </row>
    <row r="4184" spans="1:3" x14ac:dyDescent="0.3">
      <c r="A4184" t="s">
        <v>20160</v>
      </c>
      <c r="B4184" t="s">
        <v>2545</v>
      </c>
      <c r="C4184">
        <v>7.4</v>
      </c>
    </row>
    <row r="4185" spans="1:3" x14ac:dyDescent="0.3">
      <c r="A4185" t="s">
        <v>20164</v>
      </c>
      <c r="B4185" t="s">
        <v>20163</v>
      </c>
      <c r="C4185">
        <v>8.3000000000000007</v>
      </c>
    </row>
    <row r="4186" spans="1:3" x14ac:dyDescent="0.3">
      <c r="A4186" t="s">
        <v>20169</v>
      </c>
      <c r="B4186" t="s">
        <v>7829</v>
      </c>
      <c r="C4186">
        <v>6.1</v>
      </c>
    </row>
    <row r="4187" spans="1:3" x14ac:dyDescent="0.3">
      <c r="A4187" t="s">
        <v>20174</v>
      </c>
      <c r="B4187" t="s">
        <v>491</v>
      </c>
      <c r="C4187">
        <v>7.5</v>
      </c>
    </row>
    <row r="4188" spans="1:3" x14ac:dyDescent="0.3">
      <c r="A4188" t="s">
        <v>20178</v>
      </c>
      <c r="B4188" t="s">
        <v>491</v>
      </c>
      <c r="C4188">
        <v>7</v>
      </c>
    </row>
    <row r="4189" spans="1:3" x14ac:dyDescent="0.3">
      <c r="A4189" t="s">
        <v>20181</v>
      </c>
      <c r="B4189" t="s">
        <v>2144</v>
      </c>
      <c r="C4189">
        <v>5.3</v>
      </c>
    </row>
    <row r="4190" spans="1:3" x14ac:dyDescent="0.3">
      <c r="A4190" t="s">
        <v>20185</v>
      </c>
      <c r="B4190" t="s">
        <v>1700</v>
      </c>
      <c r="C4190">
        <v>4.7</v>
      </c>
    </row>
    <row r="4191" spans="1:3" x14ac:dyDescent="0.3">
      <c r="A4191" t="s">
        <v>20190</v>
      </c>
      <c r="B4191" t="s">
        <v>3046</v>
      </c>
      <c r="C4191">
        <v>5.7</v>
      </c>
    </row>
    <row r="4192" spans="1:3" x14ac:dyDescent="0.3">
      <c r="A4192" t="s">
        <v>24146</v>
      </c>
      <c r="B4192" t="s">
        <v>10</v>
      </c>
      <c r="C4192">
        <v>8.1</v>
      </c>
    </row>
    <row r="4193" spans="1:3" x14ac:dyDescent="0.3">
      <c r="A4193" t="s">
        <v>20198</v>
      </c>
      <c r="B4193" t="s">
        <v>1437</v>
      </c>
      <c r="C4193">
        <v>6.5</v>
      </c>
    </row>
    <row r="4194" spans="1:3" x14ac:dyDescent="0.3">
      <c r="A4194" t="s">
        <v>20205</v>
      </c>
      <c r="B4194" t="s">
        <v>20204</v>
      </c>
      <c r="C4194">
        <v>8</v>
      </c>
    </row>
    <row r="4195" spans="1:3" x14ac:dyDescent="0.3">
      <c r="A4195" t="s">
        <v>20213</v>
      </c>
      <c r="B4195" t="s">
        <v>5</v>
      </c>
      <c r="C4195">
        <v>3.3</v>
      </c>
    </row>
    <row r="4196" spans="1:3" x14ac:dyDescent="0.3">
      <c r="A4196" t="s">
        <v>20219</v>
      </c>
      <c r="B4196" t="s">
        <v>20218</v>
      </c>
      <c r="C4196">
        <v>8.3000000000000007</v>
      </c>
    </row>
    <row r="4197" spans="1:3" x14ac:dyDescent="0.3">
      <c r="A4197" t="s">
        <v>20224</v>
      </c>
      <c r="B4197" t="s">
        <v>241</v>
      </c>
      <c r="C4197">
        <v>6.9</v>
      </c>
    </row>
    <row r="4198" spans="1:3" x14ac:dyDescent="0.3">
      <c r="A4198" t="s">
        <v>24147</v>
      </c>
      <c r="B4198" t="s">
        <v>1437</v>
      </c>
      <c r="C4198">
        <v>7.3</v>
      </c>
    </row>
    <row r="4199" spans="1:3" x14ac:dyDescent="0.3">
      <c r="A4199" t="s">
        <v>20235</v>
      </c>
      <c r="B4199" t="s">
        <v>20233</v>
      </c>
      <c r="C4199">
        <v>8.1</v>
      </c>
    </row>
    <row r="4200" spans="1:3" x14ac:dyDescent="0.3">
      <c r="A4200" t="s">
        <v>20240</v>
      </c>
      <c r="B4200" t="s">
        <v>1784</v>
      </c>
      <c r="C4200">
        <v>6.5</v>
      </c>
    </row>
    <row r="4201" spans="1:3" x14ac:dyDescent="0.3">
      <c r="A4201" t="s">
        <v>20244</v>
      </c>
      <c r="B4201" t="s">
        <v>20243</v>
      </c>
      <c r="C4201">
        <v>6.8</v>
      </c>
    </row>
    <row r="4202" spans="1:3" x14ac:dyDescent="0.3">
      <c r="A4202" t="s">
        <v>20250</v>
      </c>
      <c r="B4202" t="s">
        <v>4829</v>
      </c>
      <c r="C4202">
        <v>7.3</v>
      </c>
    </row>
    <row r="4203" spans="1:3" x14ac:dyDescent="0.3">
      <c r="A4203" t="s">
        <v>20253</v>
      </c>
      <c r="B4203" t="s">
        <v>2545</v>
      </c>
      <c r="C4203">
        <v>6.4</v>
      </c>
    </row>
    <row r="4204" spans="1:3" x14ac:dyDescent="0.3">
      <c r="A4204" t="s">
        <v>20259</v>
      </c>
      <c r="B4204" t="s">
        <v>10</v>
      </c>
      <c r="C4204">
        <v>4.5999999999999996</v>
      </c>
    </row>
    <row r="4205" spans="1:3" x14ac:dyDescent="0.3">
      <c r="A4205" t="s">
        <v>20263</v>
      </c>
      <c r="B4205" t="s">
        <v>5598</v>
      </c>
      <c r="C4205">
        <v>6.5</v>
      </c>
    </row>
    <row r="4206" spans="1:3" x14ac:dyDescent="0.3">
      <c r="A4206" t="s">
        <v>20268</v>
      </c>
      <c r="B4206" t="s">
        <v>2545</v>
      </c>
      <c r="C4206">
        <v>7</v>
      </c>
    </row>
    <row r="4207" spans="1:3" x14ac:dyDescent="0.3">
      <c r="A4207" t="s">
        <v>20274</v>
      </c>
      <c r="B4207" t="s">
        <v>8058</v>
      </c>
      <c r="C4207">
        <v>5.4</v>
      </c>
    </row>
    <row r="4208" spans="1:3" x14ac:dyDescent="0.3">
      <c r="A4208" t="s">
        <v>20282</v>
      </c>
      <c r="B4208" t="s">
        <v>20280</v>
      </c>
      <c r="C4208">
        <v>6.7</v>
      </c>
    </row>
    <row r="4209" spans="1:3" x14ac:dyDescent="0.3">
      <c r="A4209" t="s">
        <v>20289</v>
      </c>
      <c r="B4209" t="s">
        <v>3117</v>
      </c>
      <c r="C4209">
        <v>2.8</v>
      </c>
    </row>
    <row r="4210" spans="1:3" x14ac:dyDescent="0.3">
      <c r="A4210" t="s">
        <v>20295</v>
      </c>
      <c r="B4210" t="s">
        <v>20293</v>
      </c>
      <c r="C4210">
        <v>7.4</v>
      </c>
    </row>
    <row r="4211" spans="1:3" x14ac:dyDescent="0.3">
      <c r="A4211" t="s">
        <v>20300</v>
      </c>
      <c r="B4211" t="s">
        <v>2545</v>
      </c>
      <c r="C4211">
        <v>5.8</v>
      </c>
    </row>
    <row r="4212" spans="1:3" x14ac:dyDescent="0.3">
      <c r="A4212" t="s">
        <v>20303</v>
      </c>
      <c r="B4212" t="s">
        <v>4487</v>
      </c>
      <c r="C4212">
        <v>7.1</v>
      </c>
    </row>
    <row r="4213" spans="1:3" x14ac:dyDescent="0.3">
      <c r="A4213" t="s">
        <v>20307</v>
      </c>
      <c r="B4213" t="s">
        <v>19</v>
      </c>
      <c r="C4213">
        <v>4.5</v>
      </c>
    </row>
    <row r="4214" spans="1:3" x14ac:dyDescent="0.3">
      <c r="A4214" t="s">
        <v>24148</v>
      </c>
      <c r="B4214" t="s">
        <v>2275</v>
      </c>
      <c r="C4214">
        <v>7.9</v>
      </c>
    </row>
    <row r="4215" spans="1:3" x14ac:dyDescent="0.3">
      <c r="A4215" t="s">
        <v>20315</v>
      </c>
      <c r="B4215" t="s">
        <v>20314</v>
      </c>
      <c r="C4215">
        <v>5.3</v>
      </c>
    </row>
    <row r="4216" spans="1:3" x14ac:dyDescent="0.3">
      <c r="A4216" t="s">
        <v>20320</v>
      </c>
      <c r="B4216" t="s">
        <v>1954</v>
      </c>
      <c r="C4216">
        <v>5.4</v>
      </c>
    </row>
    <row r="4217" spans="1:3" x14ac:dyDescent="0.3">
      <c r="A4217" t="s">
        <v>20326</v>
      </c>
      <c r="B4217" t="s">
        <v>227</v>
      </c>
      <c r="C4217">
        <v>4.8</v>
      </c>
    </row>
    <row r="4218" spans="1:3" x14ac:dyDescent="0.3">
      <c r="A4218" t="s">
        <v>20329</v>
      </c>
      <c r="B4218" t="s">
        <v>3476</v>
      </c>
      <c r="C4218">
        <v>5.9</v>
      </c>
    </row>
    <row r="4219" spans="1:3" x14ac:dyDescent="0.3">
      <c r="A4219" t="s">
        <v>20334</v>
      </c>
      <c r="B4219" t="s">
        <v>19</v>
      </c>
      <c r="C4219">
        <v>6.2</v>
      </c>
    </row>
    <row r="4220" spans="1:3" x14ac:dyDescent="0.3">
      <c r="A4220" t="s">
        <v>20340</v>
      </c>
      <c r="B4220" t="s">
        <v>20339</v>
      </c>
      <c r="C4220">
        <v>5.9</v>
      </c>
    </row>
    <row r="4221" spans="1:3" x14ac:dyDescent="0.3">
      <c r="A4221" t="s">
        <v>20345</v>
      </c>
      <c r="B4221" t="s">
        <v>241</v>
      </c>
      <c r="C4221">
        <v>6.6</v>
      </c>
    </row>
    <row r="4222" spans="1:3" x14ac:dyDescent="0.3">
      <c r="A4222" t="s">
        <v>20349</v>
      </c>
      <c r="B4222" t="s">
        <v>19</v>
      </c>
      <c r="C4222">
        <v>6.6</v>
      </c>
    </row>
    <row r="4223" spans="1:3" x14ac:dyDescent="0.3">
      <c r="A4223" t="s">
        <v>20356</v>
      </c>
      <c r="B4223" t="s">
        <v>17460</v>
      </c>
      <c r="C4223">
        <v>6</v>
      </c>
    </row>
    <row r="4224" spans="1:3" x14ac:dyDescent="0.3">
      <c r="A4224" t="s">
        <v>20360</v>
      </c>
      <c r="B4224" t="s">
        <v>5544</v>
      </c>
      <c r="C4224">
        <v>6.8</v>
      </c>
    </row>
    <row r="4225" spans="1:3" x14ac:dyDescent="0.3">
      <c r="A4225" t="s">
        <v>20364</v>
      </c>
      <c r="B4225" t="s">
        <v>8</v>
      </c>
      <c r="C4225">
        <v>5.4</v>
      </c>
    </row>
    <row r="4226" spans="1:3" x14ac:dyDescent="0.3">
      <c r="A4226" t="s">
        <v>20370</v>
      </c>
      <c r="B4226" t="s">
        <v>20369</v>
      </c>
      <c r="C4226">
        <v>5.2</v>
      </c>
    </row>
    <row r="4227" spans="1:3" x14ac:dyDescent="0.3">
      <c r="A4227" t="s">
        <v>20376</v>
      </c>
      <c r="B4227" t="s">
        <v>15086</v>
      </c>
      <c r="C4227">
        <v>7.8</v>
      </c>
    </row>
    <row r="4228" spans="1:3" x14ac:dyDescent="0.3">
      <c r="A4228" t="s">
        <v>20381</v>
      </c>
      <c r="B4228" t="s">
        <v>2144</v>
      </c>
      <c r="C4228">
        <v>6.4</v>
      </c>
    </row>
    <row r="4229" spans="1:3" x14ac:dyDescent="0.3">
      <c r="A4229" t="s">
        <v>20386</v>
      </c>
      <c r="B4229" t="s">
        <v>23</v>
      </c>
      <c r="C4229">
        <v>6.1</v>
      </c>
    </row>
    <row r="4230" spans="1:3" x14ac:dyDescent="0.3">
      <c r="A4230" t="s">
        <v>20393</v>
      </c>
      <c r="B4230" t="s">
        <v>7572</v>
      </c>
      <c r="C4230">
        <v>5.7</v>
      </c>
    </row>
    <row r="4231" spans="1:3" x14ac:dyDescent="0.3">
      <c r="A4231" t="s">
        <v>20400</v>
      </c>
      <c r="B4231" t="s">
        <v>2367</v>
      </c>
      <c r="C4231">
        <v>5.5</v>
      </c>
    </row>
    <row r="4232" spans="1:3" x14ac:dyDescent="0.3">
      <c r="A4232" t="s">
        <v>20406</v>
      </c>
      <c r="B4232" t="s">
        <v>18</v>
      </c>
      <c r="C4232">
        <v>7.4</v>
      </c>
    </row>
    <row r="4233" spans="1:3" x14ac:dyDescent="0.3">
      <c r="A4233" t="s">
        <v>20410</v>
      </c>
      <c r="B4233" t="s">
        <v>10</v>
      </c>
      <c r="C4233">
        <v>7.1</v>
      </c>
    </row>
    <row r="4234" spans="1:3" x14ac:dyDescent="0.3">
      <c r="A4234" t="s">
        <v>20415</v>
      </c>
      <c r="B4234" t="s">
        <v>8</v>
      </c>
      <c r="C4234">
        <v>3.9</v>
      </c>
    </row>
    <row r="4235" spans="1:3" x14ac:dyDescent="0.3">
      <c r="A4235" t="s">
        <v>20420</v>
      </c>
      <c r="B4235" t="s">
        <v>491</v>
      </c>
      <c r="C4235">
        <v>4.5999999999999996</v>
      </c>
    </row>
    <row r="4236" spans="1:3" x14ac:dyDescent="0.3">
      <c r="A4236" t="s">
        <v>24149</v>
      </c>
      <c r="B4236" t="s">
        <v>2545</v>
      </c>
      <c r="C4236">
        <v>7.3</v>
      </c>
    </row>
    <row r="4237" spans="1:3" x14ac:dyDescent="0.3">
      <c r="A4237" t="s">
        <v>20429</v>
      </c>
      <c r="B4237" t="s">
        <v>20427</v>
      </c>
      <c r="C4237">
        <v>7.7</v>
      </c>
    </row>
    <row r="4238" spans="1:3" x14ac:dyDescent="0.3">
      <c r="A4238" t="s">
        <v>20434</v>
      </c>
      <c r="B4238" t="s">
        <v>5544</v>
      </c>
      <c r="C4238">
        <v>4.9000000000000004</v>
      </c>
    </row>
    <row r="4239" spans="1:3" x14ac:dyDescent="0.3">
      <c r="A4239" t="s">
        <v>20437</v>
      </c>
      <c r="B4239" t="s">
        <v>1954</v>
      </c>
      <c r="C4239">
        <v>6.3</v>
      </c>
    </row>
    <row r="4240" spans="1:3" x14ac:dyDescent="0.3">
      <c r="A4240" t="s">
        <v>20441</v>
      </c>
      <c r="B4240" t="s">
        <v>9178</v>
      </c>
      <c r="C4240">
        <v>6.1</v>
      </c>
    </row>
    <row r="4241" spans="1:3" x14ac:dyDescent="0.3">
      <c r="A4241" t="s">
        <v>20446</v>
      </c>
      <c r="B4241" t="s">
        <v>10</v>
      </c>
      <c r="C4241">
        <v>6.6</v>
      </c>
    </row>
    <row r="4242" spans="1:3" x14ac:dyDescent="0.3">
      <c r="A4242" t="s">
        <v>20452</v>
      </c>
      <c r="B4242" t="s">
        <v>20450</v>
      </c>
      <c r="C4242">
        <v>5.7</v>
      </c>
    </row>
    <row r="4243" spans="1:3" x14ac:dyDescent="0.3">
      <c r="A4243" t="s">
        <v>20457</v>
      </c>
      <c r="B4243" t="s">
        <v>2545</v>
      </c>
      <c r="C4243">
        <v>5.6</v>
      </c>
    </row>
    <row r="4244" spans="1:3" x14ac:dyDescent="0.3">
      <c r="A4244" t="s">
        <v>20462</v>
      </c>
      <c r="B4244" t="s">
        <v>5108</v>
      </c>
      <c r="C4244">
        <v>6</v>
      </c>
    </row>
    <row r="4245" spans="1:3" x14ac:dyDescent="0.3">
      <c r="A4245" t="s">
        <v>20467</v>
      </c>
      <c r="B4245" t="s">
        <v>2545</v>
      </c>
      <c r="C4245">
        <v>5.7</v>
      </c>
    </row>
    <row r="4246" spans="1:3" x14ac:dyDescent="0.3">
      <c r="A4246" t="s">
        <v>20473</v>
      </c>
      <c r="B4246" t="s">
        <v>5926</v>
      </c>
      <c r="C4246">
        <v>7</v>
      </c>
    </row>
    <row r="4247" spans="1:3" x14ac:dyDescent="0.3">
      <c r="A4247" t="s">
        <v>20478</v>
      </c>
      <c r="B4247" t="s">
        <v>18</v>
      </c>
      <c r="C4247">
        <v>5.3</v>
      </c>
    </row>
    <row r="4248" spans="1:3" x14ac:dyDescent="0.3">
      <c r="A4248" t="s">
        <v>20484</v>
      </c>
      <c r="B4248" t="s">
        <v>20483</v>
      </c>
      <c r="C4248">
        <v>4.4000000000000004</v>
      </c>
    </row>
    <row r="4249" spans="1:3" x14ac:dyDescent="0.3">
      <c r="A4249" t="s">
        <v>20490</v>
      </c>
      <c r="B4249" t="s">
        <v>7572</v>
      </c>
      <c r="C4249">
        <v>3.4</v>
      </c>
    </row>
    <row r="4250" spans="1:3" x14ac:dyDescent="0.3">
      <c r="A4250" t="s">
        <v>20495</v>
      </c>
      <c r="B4250" t="s">
        <v>6131</v>
      </c>
      <c r="C4250">
        <v>4.5</v>
      </c>
    </row>
    <row r="4251" spans="1:3" x14ac:dyDescent="0.3">
      <c r="A4251" t="s">
        <v>20500</v>
      </c>
      <c r="B4251" t="s">
        <v>8</v>
      </c>
      <c r="C4251">
        <v>3.4</v>
      </c>
    </row>
    <row r="4252" spans="1:3" x14ac:dyDescent="0.3">
      <c r="A4252" t="s">
        <v>20505</v>
      </c>
      <c r="B4252" t="s">
        <v>1954</v>
      </c>
      <c r="C4252">
        <v>7.1</v>
      </c>
    </row>
    <row r="4253" spans="1:3" x14ac:dyDescent="0.3">
      <c r="A4253" t="s">
        <v>20508</v>
      </c>
      <c r="B4253" t="s">
        <v>5327</v>
      </c>
      <c r="C4253">
        <v>6.4</v>
      </c>
    </row>
    <row r="4254" spans="1:3" x14ac:dyDescent="0.3">
      <c r="A4254" t="s">
        <v>20513</v>
      </c>
      <c r="B4254" t="s">
        <v>89</v>
      </c>
      <c r="C4254">
        <v>5.2</v>
      </c>
    </row>
    <row r="4255" spans="1:3" x14ac:dyDescent="0.3">
      <c r="A4255" t="s">
        <v>20517</v>
      </c>
      <c r="B4255" t="s">
        <v>1943</v>
      </c>
      <c r="C4255">
        <v>7</v>
      </c>
    </row>
    <row r="4256" spans="1:3" x14ac:dyDescent="0.3">
      <c r="A4256" t="s">
        <v>20522</v>
      </c>
      <c r="B4256" t="s">
        <v>1437</v>
      </c>
      <c r="C4256">
        <v>7.3</v>
      </c>
    </row>
    <row r="4257" spans="1:3" x14ac:dyDescent="0.3">
      <c r="A4257" t="s">
        <v>20528</v>
      </c>
      <c r="B4257" t="s">
        <v>20527</v>
      </c>
      <c r="C4257">
        <v>8.1</v>
      </c>
    </row>
    <row r="4258" spans="1:3" x14ac:dyDescent="0.3">
      <c r="A4258" t="s">
        <v>20535</v>
      </c>
      <c r="B4258" t="s">
        <v>19</v>
      </c>
      <c r="C4258">
        <v>5.8</v>
      </c>
    </row>
    <row r="4259" spans="1:3" x14ac:dyDescent="0.3">
      <c r="A4259" t="s">
        <v>20539</v>
      </c>
      <c r="B4259" t="s">
        <v>18178</v>
      </c>
      <c r="C4259">
        <v>6.4</v>
      </c>
    </row>
    <row r="4260" spans="1:3" x14ac:dyDescent="0.3">
      <c r="A4260" t="s">
        <v>20545</v>
      </c>
      <c r="B4260" t="s">
        <v>20543</v>
      </c>
      <c r="C4260">
        <v>7.8</v>
      </c>
    </row>
    <row r="4261" spans="1:3" x14ac:dyDescent="0.3">
      <c r="A4261" t="s">
        <v>20552</v>
      </c>
      <c r="B4261" t="s">
        <v>19</v>
      </c>
      <c r="C4261">
        <v>6.3</v>
      </c>
    </row>
    <row r="4262" spans="1:3" x14ac:dyDescent="0.3">
      <c r="A4262" t="s">
        <v>20558</v>
      </c>
      <c r="B4262" t="s">
        <v>19</v>
      </c>
      <c r="C4262">
        <v>7.2</v>
      </c>
    </row>
    <row r="4263" spans="1:3" x14ac:dyDescent="0.3">
      <c r="A4263" t="s">
        <v>20562</v>
      </c>
      <c r="B4263" t="s">
        <v>4393</v>
      </c>
      <c r="C4263">
        <v>5.6</v>
      </c>
    </row>
    <row r="4264" spans="1:3" x14ac:dyDescent="0.3">
      <c r="A4264" t="s">
        <v>20566</v>
      </c>
      <c r="B4264" t="s">
        <v>4305</v>
      </c>
      <c r="C4264">
        <v>7.2</v>
      </c>
    </row>
    <row r="4265" spans="1:3" x14ac:dyDescent="0.3">
      <c r="A4265" t="s">
        <v>20569</v>
      </c>
      <c r="B4265" t="s">
        <v>19</v>
      </c>
      <c r="C4265">
        <v>8</v>
      </c>
    </row>
    <row r="4266" spans="1:3" x14ac:dyDescent="0.3">
      <c r="A4266" t="s">
        <v>20573</v>
      </c>
      <c r="B4266" t="s">
        <v>10</v>
      </c>
      <c r="C4266">
        <v>8.5</v>
      </c>
    </row>
    <row r="4267" spans="1:3" x14ac:dyDescent="0.3">
      <c r="A4267" t="s">
        <v>20578</v>
      </c>
      <c r="B4267" t="s">
        <v>241</v>
      </c>
      <c r="C4267">
        <v>6.8</v>
      </c>
    </row>
    <row r="4268" spans="1:3" x14ac:dyDescent="0.3">
      <c r="A4268" t="s">
        <v>20583</v>
      </c>
      <c r="B4268" t="s">
        <v>5327</v>
      </c>
      <c r="C4268">
        <v>7.3</v>
      </c>
    </row>
    <row r="4269" spans="1:3" x14ac:dyDescent="0.3">
      <c r="A4269" t="s">
        <v>20588</v>
      </c>
      <c r="B4269" t="s">
        <v>674</v>
      </c>
      <c r="C4269">
        <v>5.5</v>
      </c>
    </row>
    <row r="4270" spans="1:3" x14ac:dyDescent="0.3">
      <c r="A4270" t="s">
        <v>20593</v>
      </c>
      <c r="B4270" t="s">
        <v>6197</v>
      </c>
      <c r="C4270">
        <v>7.3</v>
      </c>
    </row>
    <row r="4271" spans="1:3" x14ac:dyDescent="0.3">
      <c r="A4271" t="s">
        <v>20597</v>
      </c>
      <c r="B4271" t="s">
        <v>19</v>
      </c>
      <c r="C4271">
        <v>6.3</v>
      </c>
    </row>
    <row r="4272" spans="1:3" x14ac:dyDescent="0.3">
      <c r="A4272" t="s">
        <v>20603</v>
      </c>
      <c r="B4272" t="s">
        <v>1700</v>
      </c>
      <c r="C4272">
        <v>5.0999999999999996</v>
      </c>
    </row>
    <row r="4273" spans="1:3" x14ac:dyDescent="0.3">
      <c r="A4273" t="s">
        <v>20607</v>
      </c>
      <c r="B4273" t="s">
        <v>17465</v>
      </c>
      <c r="C4273">
        <v>6.6</v>
      </c>
    </row>
    <row r="4274" spans="1:3" x14ac:dyDescent="0.3">
      <c r="A4274" t="s">
        <v>20612</v>
      </c>
      <c r="B4274" t="s">
        <v>7572</v>
      </c>
      <c r="C4274">
        <v>6.1</v>
      </c>
    </row>
    <row r="4275" spans="1:3" x14ac:dyDescent="0.3">
      <c r="A4275" t="s">
        <v>20618</v>
      </c>
      <c r="B4275" t="s">
        <v>7038</v>
      </c>
      <c r="C4275">
        <v>7.5</v>
      </c>
    </row>
    <row r="4276" spans="1:3" x14ac:dyDescent="0.3">
      <c r="A4276" t="s">
        <v>20623</v>
      </c>
      <c r="B4276" t="s">
        <v>24</v>
      </c>
      <c r="C4276">
        <v>7</v>
      </c>
    </row>
    <row r="4277" spans="1:3" x14ac:dyDescent="0.3">
      <c r="A4277" t="s">
        <v>20630</v>
      </c>
      <c r="B4277" t="s">
        <v>20628</v>
      </c>
      <c r="C4277">
        <v>7.2</v>
      </c>
    </row>
    <row r="4278" spans="1:3" x14ac:dyDescent="0.3">
      <c r="A4278" t="s">
        <v>20634</v>
      </c>
      <c r="B4278" t="s">
        <v>5544</v>
      </c>
      <c r="C4278">
        <v>5.3</v>
      </c>
    </row>
    <row r="4279" spans="1:3" x14ac:dyDescent="0.3">
      <c r="A4279" t="s">
        <v>20640</v>
      </c>
      <c r="B4279" t="s">
        <v>12802</v>
      </c>
      <c r="C4279">
        <v>8.6999999999999993</v>
      </c>
    </row>
    <row r="4280" spans="1:3" x14ac:dyDescent="0.3">
      <c r="A4280" t="s">
        <v>20645</v>
      </c>
      <c r="B4280" t="s">
        <v>674</v>
      </c>
      <c r="C4280">
        <v>3.4</v>
      </c>
    </row>
    <row r="4281" spans="1:3" x14ac:dyDescent="0.3">
      <c r="A4281" t="s">
        <v>20651</v>
      </c>
      <c r="B4281" t="s">
        <v>2545</v>
      </c>
      <c r="C4281">
        <v>5.4</v>
      </c>
    </row>
    <row r="4282" spans="1:3" x14ac:dyDescent="0.3">
      <c r="A4282" t="s">
        <v>20655</v>
      </c>
      <c r="B4282" t="s">
        <v>1954</v>
      </c>
      <c r="C4282">
        <v>7.8</v>
      </c>
    </row>
    <row r="4283" spans="1:3" x14ac:dyDescent="0.3">
      <c r="A4283" t="s">
        <v>20661</v>
      </c>
      <c r="B4283" t="s">
        <v>11548</v>
      </c>
      <c r="C4283">
        <v>6.7</v>
      </c>
    </row>
    <row r="4284" spans="1:3" x14ac:dyDescent="0.3">
      <c r="A4284" t="s">
        <v>20666</v>
      </c>
      <c r="B4284" t="s">
        <v>9337</v>
      </c>
      <c r="C4284">
        <v>4.7</v>
      </c>
    </row>
    <row r="4285" spans="1:3" x14ac:dyDescent="0.3">
      <c r="A4285" t="s">
        <v>20673</v>
      </c>
      <c r="B4285" t="s">
        <v>23</v>
      </c>
      <c r="C4285">
        <v>6.3</v>
      </c>
    </row>
    <row r="4286" spans="1:3" x14ac:dyDescent="0.3">
      <c r="A4286" t="s">
        <v>20677</v>
      </c>
      <c r="B4286" t="s">
        <v>7038</v>
      </c>
      <c r="C4286">
        <v>7.4</v>
      </c>
    </row>
    <row r="4287" spans="1:3" x14ac:dyDescent="0.3">
      <c r="A4287" t="s">
        <v>20681</v>
      </c>
      <c r="B4287" t="s">
        <v>674</v>
      </c>
      <c r="C4287">
        <v>6.1</v>
      </c>
    </row>
    <row r="4288" spans="1:3" x14ac:dyDescent="0.3">
      <c r="A4288" t="s">
        <v>20685</v>
      </c>
      <c r="B4288" t="s">
        <v>1954</v>
      </c>
      <c r="C4288">
        <v>7.5</v>
      </c>
    </row>
    <row r="4289" spans="1:3" x14ac:dyDescent="0.3">
      <c r="A4289" t="s">
        <v>20690</v>
      </c>
      <c r="B4289" t="s">
        <v>5544</v>
      </c>
      <c r="C4289">
        <v>6.3</v>
      </c>
    </row>
    <row r="4290" spans="1:3" x14ac:dyDescent="0.3">
      <c r="A4290" t="s">
        <v>20696</v>
      </c>
      <c r="B4290" t="s">
        <v>4271</v>
      </c>
      <c r="C4290">
        <v>6.3</v>
      </c>
    </row>
    <row r="4291" spans="1:3" x14ac:dyDescent="0.3">
      <c r="A4291" t="s">
        <v>20700</v>
      </c>
      <c r="B4291" t="s">
        <v>241</v>
      </c>
      <c r="C4291">
        <v>6.8</v>
      </c>
    </row>
    <row r="4292" spans="1:3" x14ac:dyDescent="0.3">
      <c r="A4292" t="s">
        <v>20706</v>
      </c>
      <c r="B4292" t="s">
        <v>241</v>
      </c>
      <c r="C4292">
        <v>7.8</v>
      </c>
    </row>
    <row r="4293" spans="1:3" x14ac:dyDescent="0.3">
      <c r="A4293" t="s">
        <v>20710</v>
      </c>
      <c r="B4293" t="s">
        <v>241</v>
      </c>
      <c r="C4293">
        <v>6.9</v>
      </c>
    </row>
    <row r="4294" spans="1:3" x14ac:dyDescent="0.3">
      <c r="A4294" t="s">
        <v>20715</v>
      </c>
      <c r="B4294" t="s">
        <v>1437</v>
      </c>
      <c r="C4294">
        <v>8</v>
      </c>
    </row>
    <row r="4295" spans="1:3" x14ac:dyDescent="0.3">
      <c r="A4295" t="s">
        <v>20718</v>
      </c>
      <c r="B4295" t="s">
        <v>5605</v>
      </c>
      <c r="C4295">
        <v>7.8</v>
      </c>
    </row>
    <row r="4296" spans="1:3" x14ac:dyDescent="0.3">
      <c r="A4296" t="s">
        <v>20722</v>
      </c>
      <c r="B4296" t="s">
        <v>24</v>
      </c>
      <c r="C4296">
        <v>7.4</v>
      </c>
    </row>
    <row r="4297" spans="1:3" x14ac:dyDescent="0.3">
      <c r="A4297" t="s">
        <v>20728</v>
      </c>
      <c r="B4297" t="s">
        <v>6197</v>
      </c>
      <c r="C4297">
        <v>6.1</v>
      </c>
    </row>
    <row r="4298" spans="1:3" x14ac:dyDescent="0.3">
      <c r="A4298" t="s">
        <v>20732</v>
      </c>
      <c r="B4298" t="s">
        <v>2545</v>
      </c>
      <c r="C4298">
        <v>4.3</v>
      </c>
    </row>
    <row r="4299" spans="1:3" x14ac:dyDescent="0.3">
      <c r="A4299" t="s">
        <v>20737</v>
      </c>
      <c r="B4299" t="s">
        <v>2144</v>
      </c>
      <c r="C4299">
        <v>3.5</v>
      </c>
    </row>
    <row r="4300" spans="1:3" x14ac:dyDescent="0.3">
      <c r="A4300" t="s">
        <v>20743</v>
      </c>
      <c r="B4300" t="s">
        <v>1437</v>
      </c>
      <c r="C4300">
        <v>7.2</v>
      </c>
    </row>
    <row r="4301" spans="1:3" x14ac:dyDescent="0.3">
      <c r="A4301" t="s">
        <v>20748</v>
      </c>
      <c r="B4301" t="s">
        <v>5544</v>
      </c>
      <c r="C4301">
        <v>4.7</v>
      </c>
    </row>
    <row r="4302" spans="1:3" x14ac:dyDescent="0.3">
      <c r="A4302" t="s">
        <v>20755</v>
      </c>
      <c r="B4302" t="s">
        <v>1437</v>
      </c>
      <c r="C4302">
        <v>7.3</v>
      </c>
    </row>
    <row r="4303" spans="1:3" x14ac:dyDescent="0.3">
      <c r="A4303" t="s">
        <v>20759</v>
      </c>
      <c r="B4303" t="s">
        <v>1943</v>
      </c>
      <c r="C4303">
        <v>7.9</v>
      </c>
    </row>
    <row r="4304" spans="1:3" x14ac:dyDescent="0.3">
      <c r="A4304" t="s">
        <v>20765</v>
      </c>
      <c r="B4304" t="s">
        <v>9</v>
      </c>
      <c r="C4304">
        <v>5.0999999999999996</v>
      </c>
    </row>
    <row r="4305" spans="1:3" x14ac:dyDescent="0.3">
      <c r="A4305" t="s">
        <v>20769</v>
      </c>
      <c r="B4305" t="s">
        <v>4829</v>
      </c>
      <c r="C4305">
        <v>7.2</v>
      </c>
    </row>
    <row r="4306" spans="1:3" x14ac:dyDescent="0.3">
      <c r="A4306" t="s">
        <v>20774</v>
      </c>
      <c r="B4306" t="s">
        <v>8052</v>
      </c>
      <c r="C4306">
        <v>5.4</v>
      </c>
    </row>
    <row r="4307" spans="1:3" x14ac:dyDescent="0.3">
      <c r="A4307" t="s">
        <v>20780</v>
      </c>
      <c r="B4307" t="s">
        <v>23</v>
      </c>
      <c r="C4307">
        <v>3.7</v>
      </c>
    </row>
    <row r="4308" spans="1:3" x14ac:dyDescent="0.3">
      <c r="A4308" t="s">
        <v>20785</v>
      </c>
      <c r="B4308" t="s">
        <v>1437</v>
      </c>
      <c r="C4308">
        <v>7.1</v>
      </c>
    </row>
    <row r="4309" spans="1:3" x14ac:dyDescent="0.3">
      <c r="A4309" t="s">
        <v>20790</v>
      </c>
      <c r="B4309" t="s">
        <v>7118</v>
      </c>
      <c r="C4309">
        <v>6.8</v>
      </c>
    </row>
    <row r="4310" spans="1:3" x14ac:dyDescent="0.3">
      <c r="A4310" t="s">
        <v>20794</v>
      </c>
      <c r="B4310" t="s">
        <v>2545</v>
      </c>
      <c r="C4310">
        <v>8.1999999999999993</v>
      </c>
    </row>
    <row r="4311" spans="1:3" x14ac:dyDescent="0.3">
      <c r="A4311" t="s">
        <v>20798</v>
      </c>
      <c r="B4311" t="s">
        <v>19</v>
      </c>
      <c r="C4311">
        <v>7</v>
      </c>
    </row>
    <row r="4312" spans="1:3" x14ac:dyDescent="0.3">
      <c r="A4312" t="s">
        <v>20804</v>
      </c>
      <c r="B4312" t="s">
        <v>2545</v>
      </c>
      <c r="C4312">
        <v>7.4</v>
      </c>
    </row>
    <row r="4313" spans="1:3" x14ac:dyDescent="0.3">
      <c r="A4313" t="s">
        <v>20810</v>
      </c>
      <c r="B4313" t="s">
        <v>1437</v>
      </c>
      <c r="C4313">
        <v>6.7</v>
      </c>
    </row>
    <row r="4314" spans="1:3" x14ac:dyDescent="0.3">
      <c r="A4314" t="s">
        <v>20816</v>
      </c>
      <c r="B4314" t="s">
        <v>4</v>
      </c>
      <c r="C4314">
        <v>9.1</v>
      </c>
    </row>
    <row r="4315" spans="1:3" x14ac:dyDescent="0.3">
      <c r="A4315" t="s">
        <v>20822</v>
      </c>
      <c r="B4315" t="s">
        <v>20820</v>
      </c>
      <c r="C4315">
        <v>7.6</v>
      </c>
    </row>
    <row r="4316" spans="1:3" x14ac:dyDescent="0.3">
      <c r="A4316" t="s">
        <v>20826</v>
      </c>
      <c r="B4316" t="s">
        <v>3841</v>
      </c>
      <c r="C4316">
        <v>7.2</v>
      </c>
    </row>
    <row r="4317" spans="1:3" x14ac:dyDescent="0.3">
      <c r="A4317" t="s">
        <v>20829</v>
      </c>
      <c r="B4317" t="s">
        <v>3138</v>
      </c>
      <c r="C4317">
        <v>7.5</v>
      </c>
    </row>
    <row r="4318" spans="1:3" x14ac:dyDescent="0.3">
      <c r="A4318" t="s">
        <v>20832</v>
      </c>
      <c r="B4318" t="s">
        <v>2681</v>
      </c>
      <c r="C4318">
        <v>6.8</v>
      </c>
    </row>
    <row r="4319" spans="1:3" x14ac:dyDescent="0.3">
      <c r="A4319" t="s">
        <v>20838</v>
      </c>
      <c r="B4319" t="s">
        <v>20837</v>
      </c>
      <c r="C4319">
        <v>6.9</v>
      </c>
    </row>
    <row r="4320" spans="1:3" x14ac:dyDescent="0.3">
      <c r="A4320" t="s">
        <v>20844</v>
      </c>
      <c r="B4320" t="s">
        <v>2144</v>
      </c>
      <c r="C4320">
        <v>7.9</v>
      </c>
    </row>
    <row r="4321" spans="1:3" x14ac:dyDescent="0.3">
      <c r="A4321" t="s">
        <v>20851</v>
      </c>
      <c r="B4321" t="s">
        <v>20218</v>
      </c>
      <c r="C4321">
        <v>7.6</v>
      </c>
    </row>
    <row r="4322" spans="1:3" x14ac:dyDescent="0.3">
      <c r="A4322" t="s">
        <v>20856</v>
      </c>
      <c r="B4322" t="s">
        <v>19</v>
      </c>
      <c r="C4322">
        <v>6.7</v>
      </c>
    </row>
    <row r="4323" spans="1:3" x14ac:dyDescent="0.3">
      <c r="A4323" t="s">
        <v>20861</v>
      </c>
      <c r="B4323" t="s">
        <v>1700</v>
      </c>
      <c r="C4323">
        <v>5.8</v>
      </c>
    </row>
    <row r="4324" spans="1:3" x14ac:dyDescent="0.3">
      <c r="A4324" t="s">
        <v>20865</v>
      </c>
      <c r="B4324" t="s">
        <v>2144</v>
      </c>
      <c r="C4324">
        <v>6.5</v>
      </c>
    </row>
    <row r="4325" spans="1:3" x14ac:dyDescent="0.3">
      <c r="A4325" t="s">
        <v>20870</v>
      </c>
      <c r="B4325" t="s">
        <v>19</v>
      </c>
      <c r="C4325">
        <v>7.2</v>
      </c>
    </row>
    <row r="4326" spans="1:3" x14ac:dyDescent="0.3">
      <c r="A4326" t="s">
        <v>20874</v>
      </c>
      <c r="B4326" t="s">
        <v>241</v>
      </c>
      <c r="C4326">
        <v>6.9</v>
      </c>
    </row>
    <row r="4327" spans="1:3" x14ac:dyDescent="0.3">
      <c r="A4327" t="s">
        <v>20880</v>
      </c>
      <c r="B4327" t="s">
        <v>4909</v>
      </c>
      <c r="C4327">
        <v>5.5</v>
      </c>
    </row>
    <row r="4328" spans="1:3" x14ac:dyDescent="0.3">
      <c r="A4328" t="s">
        <v>20883</v>
      </c>
      <c r="B4328" t="s">
        <v>5108</v>
      </c>
      <c r="C4328">
        <v>6.5</v>
      </c>
    </row>
    <row r="4329" spans="1:3" x14ac:dyDescent="0.3">
      <c r="A4329" t="s">
        <v>20887</v>
      </c>
      <c r="B4329" t="s">
        <v>1700</v>
      </c>
      <c r="C4329">
        <v>6.2</v>
      </c>
    </row>
    <row r="4330" spans="1:3" x14ac:dyDescent="0.3">
      <c r="A4330" t="s">
        <v>20891</v>
      </c>
      <c r="B4330" t="s">
        <v>7139</v>
      </c>
      <c r="C4330">
        <v>6.7</v>
      </c>
    </row>
    <row r="4331" spans="1:3" x14ac:dyDescent="0.3">
      <c r="A4331" t="s">
        <v>20894</v>
      </c>
      <c r="B4331" t="s">
        <v>7572</v>
      </c>
      <c r="C4331">
        <v>5.7</v>
      </c>
    </row>
    <row r="4332" spans="1:3" x14ac:dyDescent="0.3">
      <c r="A4332" t="s">
        <v>20901</v>
      </c>
      <c r="B4332" t="s">
        <v>3942</v>
      </c>
      <c r="C4332">
        <v>8.6</v>
      </c>
    </row>
    <row r="4333" spans="1:3" x14ac:dyDescent="0.3">
      <c r="A4333" t="s">
        <v>20906</v>
      </c>
      <c r="B4333" t="s">
        <v>19</v>
      </c>
      <c r="C4333">
        <v>6.5</v>
      </c>
    </row>
    <row r="4334" spans="1:3" x14ac:dyDescent="0.3">
      <c r="A4334" t="s">
        <v>20909</v>
      </c>
      <c r="B4334" t="s">
        <v>2802</v>
      </c>
      <c r="C4334">
        <v>6.3</v>
      </c>
    </row>
    <row r="4335" spans="1:3" x14ac:dyDescent="0.3">
      <c r="A4335" t="s">
        <v>20913</v>
      </c>
      <c r="B4335" t="s">
        <v>2545</v>
      </c>
      <c r="C4335">
        <v>4.3</v>
      </c>
    </row>
    <row r="4336" spans="1:3" x14ac:dyDescent="0.3">
      <c r="A4336" t="s">
        <v>20917</v>
      </c>
      <c r="B4336" t="s">
        <v>10</v>
      </c>
      <c r="C4336">
        <v>6.1</v>
      </c>
    </row>
    <row r="4337" spans="1:3" x14ac:dyDescent="0.3">
      <c r="A4337" t="s">
        <v>20921</v>
      </c>
      <c r="B4337" t="s">
        <v>7829</v>
      </c>
      <c r="C4337">
        <v>6</v>
      </c>
    </row>
    <row r="4338" spans="1:3" x14ac:dyDescent="0.3">
      <c r="A4338" t="s">
        <v>20927</v>
      </c>
      <c r="B4338" t="s">
        <v>3409</v>
      </c>
      <c r="C4338">
        <v>5.8</v>
      </c>
    </row>
    <row r="4339" spans="1:3" x14ac:dyDescent="0.3">
      <c r="A4339" t="s">
        <v>20933</v>
      </c>
      <c r="B4339" t="s">
        <v>7400</v>
      </c>
      <c r="C4339">
        <v>6.7</v>
      </c>
    </row>
    <row r="4340" spans="1:3" x14ac:dyDescent="0.3">
      <c r="A4340" t="s">
        <v>20938</v>
      </c>
      <c r="B4340" t="s">
        <v>19</v>
      </c>
      <c r="C4340">
        <v>6.7</v>
      </c>
    </row>
    <row r="4341" spans="1:3" x14ac:dyDescent="0.3">
      <c r="A4341" t="s">
        <v>20942</v>
      </c>
      <c r="B4341" t="s">
        <v>1437</v>
      </c>
      <c r="C4341">
        <v>7.6</v>
      </c>
    </row>
    <row r="4342" spans="1:3" x14ac:dyDescent="0.3">
      <c r="A4342" t="s">
        <v>20945</v>
      </c>
      <c r="B4342" t="s">
        <v>921</v>
      </c>
      <c r="C4342">
        <v>5.0999999999999996</v>
      </c>
    </row>
    <row r="4343" spans="1:3" x14ac:dyDescent="0.3">
      <c r="A4343" t="s">
        <v>20951</v>
      </c>
      <c r="B4343" t="s">
        <v>18571</v>
      </c>
      <c r="C4343">
        <v>6.8</v>
      </c>
    </row>
    <row r="4344" spans="1:3" x14ac:dyDescent="0.3">
      <c r="A4344" t="s">
        <v>20958</v>
      </c>
      <c r="B4344" t="s">
        <v>18</v>
      </c>
      <c r="C4344">
        <v>6.8</v>
      </c>
    </row>
    <row r="4345" spans="1:3" x14ac:dyDescent="0.3">
      <c r="A4345" t="s">
        <v>20965</v>
      </c>
      <c r="B4345" t="s">
        <v>714</v>
      </c>
      <c r="C4345">
        <v>6.8</v>
      </c>
    </row>
    <row r="4346" spans="1:3" x14ac:dyDescent="0.3">
      <c r="A4346" t="s">
        <v>20970</v>
      </c>
      <c r="B4346" t="s">
        <v>2545</v>
      </c>
      <c r="C4346">
        <v>6.3</v>
      </c>
    </row>
    <row r="4347" spans="1:3" x14ac:dyDescent="0.3">
      <c r="A4347" t="s">
        <v>20975</v>
      </c>
      <c r="B4347" t="s">
        <v>2545</v>
      </c>
      <c r="C4347">
        <v>7.1</v>
      </c>
    </row>
    <row r="4348" spans="1:3" x14ac:dyDescent="0.3">
      <c r="A4348" t="s">
        <v>20981</v>
      </c>
      <c r="B4348" t="s">
        <v>12300</v>
      </c>
      <c r="C4348">
        <v>2.8</v>
      </c>
    </row>
    <row r="4349" spans="1:3" x14ac:dyDescent="0.3">
      <c r="A4349" t="s">
        <v>20985</v>
      </c>
      <c r="B4349" t="s">
        <v>3942</v>
      </c>
      <c r="C4349">
        <v>8.1999999999999993</v>
      </c>
    </row>
    <row r="4350" spans="1:3" x14ac:dyDescent="0.3">
      <c r="A4350" t="s">
        <v>20990</v>
      </c>
      <c r="B4350" t="s">
        <v>361</v>
      </c>
      <c r="C4350">
        <v>3.1</v>
      </c>
    </row>
    <row r="4351" spans="1:3" x14ac:dyDescent="0.3">
      <c r="A4351" t="s">
        <v>20994</v>
      </c>
      <c r="B4351" t="s">
        <v>6131</v>
      </c>
      <c r="C4351">
        <v>3.3</v>
      </c>
    </row>
    <row r="4352" spans="1:3" x14ac:dyDescent="0.3">
      <c r="A4352" t="s">
        <v>20999</v>
      </c>
      <c r="B4352" t="s">
        <v>4909</v>
      </c>
      <c r="C4352">
        <v>3.6</v>
      </c>
    </row>
    <row r="4353" spans="1:3" x14ac:dyDescent="0.3">
      <c r="A4353" t="s">
        <v>21006</v>
      </c>
      <c r="B4353" t="s">
        <v>6029</v>
      </c>
      <c r="C4353">
        <v>7.7</v>
      </c>
    </row>
    <row r="4354" spans="1:3" x14ac:dyDescent="0.3">
      <c r="A4354" t="s">
        <v>21012</v>
      </c>
      <c r="B4354" t="s">
        <v>19</v>
      </c>
      <c r="C4354">
        <v>6.7</v>
      </c>
    </row>
    <row r="4355" spans="1:3" x14ac:dyDescent="0.3">
      <c r="A4355" t="s">
        <v>21018</v>
      </c>
      <c r="B4355" t="s">
        <v>24</v>
      </c>
      <c r="C4355">
        <v>5.5</v>
      </c>
    </row>
    <row r="4356" spans="1:3" x14ac:dyDescent="0.3">
      <c r="A4356" t="s">
        <v>21024</v>
      </c>
      <c r="B4356" t="s">
        <v>21023</v>
      </c>
      <c r="C4356">
        <v>6.6</v>
      </c>
    </row>
    <row r="4357" spans="1:3" x14ac:dyDescent="0.3">
      <c r="A4357" t="s">
        <v>21030</v>
      </c>
      <c r="B4357" t="s">
        <v>19</v>
      </c>
      <c r="C4357">
        <v>4.8</v>
      </c>
    </row>
    <row r="4358" spans="1:3" x14ac:dyDescent="0.3">
      <c r="A4358" t="s">
        <v>21035</v>
      </c>
      <c r="B4358" t="s">
        <v>5544</v>
      </c>
      <c r="C4358">
        <v>5.5</v>
      </c>
    </row>
    <row r="4359" spans="1:3" x14ac:dyDescent="0.3">
      <c r="A4359" t="s">
        <v>21040</v>
      </c>
      <c r="B4359" t="s">
        <v>5620</v>
      </c>
      <c r="C4359">
        <v>6.3</v>
      </c>
    </row>
    <row r="4360" spans="1:3" x14ac:dyDescent="0.3">
      <c r="A4360" t="s">
        <v>21046</v>
      </c>
      <c r="B4360" t="s">
        <v>5544</v>
      </c>
      <c r="C4360">
        <v>6.9</v>
      </c>
    </row>
    <row r="4361" spans="1:3" x14ac:dyDescent="0.3">
      <c r="A4361" t="s">
        <v>21052</v>
      </c>
      <c r="B4361" t="s">
        <v>2376</v>
      </c>
      <c r="C4361">
        <v>6.5</v>
      </c>
    </row>
    <row r="4362" spans="1:3" x14ac:dyDescent="0.3">
      <c r="A4362" t="s">
        <v>21056</v>
      </c>
      <c r="B4362" t="s">
        <v>1034</v>
      </c>
      <c r="C4362">
        <v>8.1999999999999993</v>
      </c>
    </row>
    <row r="4363" spans="1:3" x14ac:dyDescent="0.3">
      <c r="A4363" t="s">
        <v>21060</v>
      </c>
      <c r="B4363" t="s">
        <v>24</v>
      </c>
      <c r="C4363">
        <v>7.1</v>
      </c>
    </row>
    <row r="4364" spans="1:3" x14ac:dyDescent="0.3">
      <c r="A4364" t="s">
        <v>24150</v>
      </c>
      <c r="B4364" t="s">
        <v>21063</v>
      </c>
      <c r="C4364">
        <v>7.3</v>
      </c>
    </row>
    <row r="4365" spans="1:3" x14ac:dyDescent="0.3">
      <c r="A4365" t="s">
        <v>21067</v>
      </c>
      <c r="B4365" t="s">
        <v>19</v>
      </c>
      <c r="C4365">
        <v>8.1</v>
      </c>
    </row>
    <row r="4366" spans="1:3" x14ac:dyDescent="0.3">
      <c r="A4366" t="s">
        <v>21071</v>
      </c>
      <c r="B4366" t="s">
        <v>2545</v>
      </c>
      <c r="C4366">
        <v>7.2</v>
      </c>
    </row>
    <row r="4367" spans="1:3" x14ac:dyDescent="0.3">
      <c r="A4367" t="s">
        <v>21077</v>
      </c>
      <c r="B4367" t="s">
        <v>19</v>
      </c>
      <c r="C4367">
        <v>7.4</v>
      </c>
    </row>
    <row r="4368" spans="1:3" x14ac:dyDescent="0.3">
      <c r="A4368" t="s">
        <v>21083</v>
      </c>
      <c r="B4368" t="s">
        <v>19</v>
      </c>
      <c r="C4368">
        <v>6.5</v>
      </c>
    </row>
    <row r="4369" spans="1:3" x14ac:dyDescent="0.3">
      <c r="A4369" t="s">
        <v>21087</v>
      </c>
      <c r="B4369" t="s">
        <v>7572</v>
      </c>
      <c r="C4369">
        <v>5.7</v>
      </c>
    </row>
    <row r="4370" spans="1:3" x14ac:dyDescent="0.3">
      <c r="A4370" t="s">
        <v>24151</v>
      </c>
      <c r="B4370" t="s">
        <v>1868</v>
      </c>
      <c r="C4370">
        <v>7.7</v>
      </c>
    </row>
    <row r="4371" spans="1:3" x14ac:dyDescent="0.3">
      <c r="A4371" t="s">
        <v>21097</v>
      </c>
      <c r="B4371" t="s">
        <v>7231</v>
      </c>
      <c r="C4371">
        <v>8.6999999999999993</v>
      </c>
    </row>
    <row r="4372" spans="1:3" x14ac:dyDescent="0.3">
      <c r="A4372" t="s">
        <v>21104</v>
      </c>
      <c r="B4372" t="s">
        <v>674</v>
      </c>
      <c r="C4372">
        <v>4.3</v>
      </c>
    </row>
    <row r="4373" spans="1:3" x14ac:dyDescent="0.3">
      <c r="A4373" t="s">
        <v>21109</v>
      </c>
      <c r="B4373" t="s">
        <v>10</v>
      </c>
      <c r="C4373">
        <v>6.2</v>
      </c>
    </row>
    <row r="4374" spans="1:3" x14ac:dyDescent="0.3">
      <c r="A4374" t="s">
        <v>21114</v>
      </c>
      <c r="B4374" t="s">
        <v>11226</v>
      </c>
      <c r="C4374">
        <v>3.3</v>
      </c>
    </row>
    <row r="4375" spans="1:3" x14ac:dyDescent="0.3">
      <c r="A4375" t="s">
        <v>21118</v>
      </c>
      <c r="B4375" t="s">
        <v>10</v>
      </c>
      <c r="C4375">
        <v>2.7</v>
      </c>
    </row>
    <row r="4376" spans="1:3" x14ac:dyDescent="0.3">
      <c r="A4376" t="s">
        <v>21125</v>
      </c>
      <c r="B4376" t="s">
        <v>21124</v>
      </c>
      <c r="C4376">
        <v>5.2</v>
      </c>
    </row>
    <row r="4377" spans="1:3" x14ac:dyDescent="0.3">
      <c r="A4377" t="s">
        <v>21129</v>
      </c>
      <c r="B4377" t="s">
        <v>21128</v>
      </c>
      <c r="C4377">
        <v>8.1999999999999993</v>
      </c>
    </row>
    <row r="4378" spans="1:3" x14ac:dyDescent="0.3">
      <c r="A4378" t="s">
        <v>21134</v>
      </c>
      <c r="B4378" t="s">
        <v>3046</v>
      </c>
      <c r="C4378">
        <v>6.1</v>
      </c>
    </row>
    <row r="4379" spans="1:3" x14ac:dyDescent="0.3">
      <c r="A4379" t="s">
        <v>21141</v>
      </c>
      <c r="B4379" t="s">
        <v>21139</v>
      </c>
      <c r="C4379">
        <v>8</v>
      </c>
    </row>
    <row r="4380" spans="1:3" x14ac:dyDescent="0.3">
      <c r="A4380" t="s">
        <v>21146</v>
      </c>
      <c r="B4380" t="s">
        <v>10204</v>
      </c>
      <c r="C4380">
        <v>5.5</v>
      </c>
    </row>
    <row r="4381" spans="1:3" x14ac:dyDescent="0.3">
      <c r="A4381" t="s">
        <v>21150</v>
      </c>
      <c r="B4381" t="s">
        <v>6197</v>
      </c>
      <c r="C4381">
        <v>5.7</v>
      </c>
    </row>
    <row r="4382" spans="1:3" x14ac:dyDescent="0.3">
      <c r="A4382" t="s">
        <v>21155</v>
      </c>
      <c r="B4382" t="s">
        <v>11</v>
      </c>
      <c r="C4382">
        <v>3.7</v>
      </c>
    </row>
    <row r="4383" spans="1:3" x14ac:dyDescent="0.3">
      <c r="A4383" t="s">
        <v>21161</v>
      </c>
      <c r="B4383" t="s">
        <v>21160</v>
      </c>
      <c r="C4383">
        <v>7.1</v>
      </c>
    </row>
    <row r="4384" spans="1:3" x14ac:dyDescent="0.3">
      <c r="A4384" t="s">
        <v>21166</v>
      </c>
      <c r="B4384" t="s">
        <v>7139</v>
      </c>
      <c r="C4384">
        <v>7.8</v>
      </c>
    </row>
    <row r="4385" spans="1:3" x14ac:dyDescent="0.3">
      <c r="A4385" t="s">
        <v>24152</v>
      </c>
      <c r="B4385" t="s">
        <v>19</v>
      </c>
      <c r="C4385">
        <v>7.3</v>
      </c>
    </row>
    <row r="4386" spans="1:3" x14ac:dyDescent="0.3">
      <c r="A4386" t="s">
        <v>21174</v>
      </c>
      <c r="B4386" t="s">
        <v>15017</v>
      </c>
      <c r="C4386">
        <v>4.0999999999999996</v>
      </c>
    </row>
    <row r="4387" spans="1:3" x14ac:dyDescent="0.3">
      <c r="A4387" t="s">
        <v>21179</v>
      </c>
      <c r="B4387" t="s">
        <v>19</v>
      </c>
      <c r="C4387">
        <v>7.2</v>
      </c>
    </row>
    <row r="4388" spans="1:3" x14ac:dyDescent="0.3">
      <c r="A4388" t="s">
        <v>21182</v>
      </c>
      <c r="B4388" t="s">
        <v>3046</v>
      </c>
      <c r="C4388">
        <v>7.7</v>
      </c>
    </row>
    <row r="4389" spans="1:3" x14ac:dyDescent="0.3">
      <c r="A4389" t="s">
        <v>21185</v>
      </c>
      <c r="B4389" t="s">
        <v>12455</v>
      </c>
      <c r="C4389">
        <v>7.1</v>
      </c>
    </row>
    <row r="4390" spans="1:3" x14ac:dyDescent="0.3">
      <c r="A4390" t="s">
        <v>21190</v>
      </c>
      <c r="B4390" t="s">
        <v>1833</v>
      </c>
      <c r="C4390">
        <v>7.6</v>
      </c>
    </row>
    <row r="4391" spans="1:3" x14ac:dyDescent="0.3">
      <c r="A4391" t="s">
        <v>21197</v>
      </c>
      <c r="B4391" t="s">
        <v>2545</v>
      </c>
      <c r="C4391">
        <v>7</v>
      </c>
    </row>
    <row r="4392" spans="1:3" x14ac:dyDescent="0.3">
      <c r="A4392" t="s">
        <v>21202</v>
      </c>
      <c r="B4392" t="s">
        <v>1437</v>
      </c>
      <c r="C4392">
        <v>7.4</v>
      </c>
    </row>
    <row r="4393" spans="1:3" x14ac:dyDescent="0.3">
      <c r="A4393" t="s">
        <v>21205</v>
      </c>
      <c r="B4393" t="s">
        <v>19</v>
      </c>
      <c r="C4393">
        <v>7.7</v>
      </c>
    </row>
    <row r="4394" spans="1:3" x14ac:dyDescent="0.3">
      <c r="A4394" t="s">
        <v>21209</v>
      </c>
      <c r="B4394" t="s">
        <v>13452</v>
      </c>
      <c r="C4394">
        <v>7.2</v>
      </c>
    </row>
    <row r="4395" spans="1:3" x14ac:dyDescent="0.3">
      <c r="A4395" t="s">
        <v>21213</v>
      </c>
      <c r="B4395" t="s">
        <v>2545</v>
      </c>
      <c r="C4395">
        <v>6.6</v>
      </c>
    </row>
    <row r="4396" spans="1:3" x14ac:dyDescent="0.3">
      <c r="A4396" t="s">
        <v>21217</v>
      </c>
      <c r="B4396" t="s">
        <v>3805</v>
      </c>
      <c r="C4396">
        <v>6</v>
      </c>
    </row>
    <row r="4397" spans="1:3" x14ac:dyDescent="0.3">
      <c r="A4397" t="s">
        <v>21220</v>
      </c>
      <c r="B4397" t="s">
        <v>2144</v>
      </c>
      <c r="C4397">
        <v>8.4</v>
      </c>
    </row>
    <row r="4398" spans="1:3" x14ac:dyDescent="0.3">
      <c r="A4398" t="s">
        <v>21225</v>
      </c>
      <c r="B4398" t="s">
        <v>5851</v>
      </c>
      <c r="C4398">
        <v>6.5</v>
      </c>
    </row>
    <row r="4399" spans="1:3" x14ac:dyDescent="0.3">
      <c r="A4399" t="s">
        <v>21230</v>
      </c>
      <c r="B4399" t="s">
        <v>24</v>
      </c>
      <c r="C4399">
        <v>8.9</v>
      </c>
    </row>
    <row r="4400" spans="1:3" x14ac:dyDescent="0.3">
      <c r="A4400" t="s">
        <v>21237</v>
      </c>
      <c r="B4400" t="s">
        <v>2545</v>
      </c>
      <c r="C4400">
        <v>7.9</v>
      </c>
    </row>
    <row r="4401" spans="1:3" x14ac:dyDescent="0.3">
      <c r="A4401" t="s">
        <v>21243</v>
      </c>
      <c r="B4401" t="s">
        <v>2545</v>
      </c>
      <c r="C4401">
        <v>6</v>
      </c>
    </row>
    <row r="4402" spans="1:3" x14ac:dyDescent="0.3">
      <c r="A4402" t="s">
        <v>21250</v>
      </c>
      <c r="B4402" t="s">
        <v>6416</v>
      </c>
      <c r="C4402">
        <v>6.1</v>
      </c>
    </row>
    <row r="4403" spans="1:3" x14ac:dyDescent="0.3">
      <c r="A4403" t="s">
        <v>21254</v>
      </c>
      <c r="B4403" t="s">
        <v>18</v>
      </c>
      <c r="C4403">
        <v>7.4</v>
      </c>
    </row>
    <row r="4404" spans="1:3" x14ac:dyDescent="0.3">
      <c r="A4404" t="s">
        <v>21258</v>
      </c>
      <c r="B4404" t="s">
        <v>17465</v>
      </c>
      <c r="C4404">
        <v>6.2</v>
      </c>
    </row>
    <row r="4405" spans="1:3" x14ac:dyDescent="0.3">
      <c r="A4405" t="s">
        <v>21264</v>
      </c>
      <c r="B4405" t="s">
        <v>19</v>
      </c>
      <c r="C4405">
        <v>5.6</v>
      </c>
    </row>
    <row r="4406" spans="1:3" x14ac:dyDescent="0.3">
      <c r="A4406" t="s">
        <v>21271</v>
      </c>
      <c r="B4406" t="s">
        <v>2545</v>
      </c>
      <c r="C4406">
        <v>7.2</v>
      </c>
    </row>
    <row r="4407" spans="1:3" x14ac:dyDescent="0.3">
      <c r="A4407" t="s">
        <v>21275</v>
      </c>
      <c r="B4407" t="s">
        <v>5385</v>
      </c>
      <c r="C4407">
        <v>6.1</v>
      </c>
    </row>
    <row r="4408" spans="1:3" x14ac:dyDescent="0.3">
      <c r="A4408" t="s">
        <v>21281</v>
      </c>
      <c r="B4408" t="s">
        <v>10</v>
      </c>
      <c r="C4408">
        <v>3.8</v>
      </c>
    </row>
    <row r="4409" spans="1:3" x14ac:dyDescent="0.3">
      <c r="A4409" t="s">
        <v>21286</v>
      </c>
      <c r="B4409" t="s">
        <v>21284</v>
      </c>
      <c r="C4409">
        <v>7.1</v>
      </c>
    </row>
    <row r="4410" spans="1:3" x14ac:dyDescent="0.3">
      <c r="A4410" t="s">
        <v>21291</v>
      </c>
      <c r="B4410" t="s">
        <v>8</v>
      </c>
      <c r="C4410">
        <v>4.5</v>
      </c>
    </row>
    <row r="4411" spans="1:3" x14ac:dyDescent="0.3">
      <c r="A4411" t="s">
        <v>21298</v>
      </c>
      <c r="B4411" t="s">
        <v>21296</v>
      </c>
      <c r="C4411">
        <v>3.8</v>
      </c>
    </row>
    <row r="4412" spans="1:3" x14ac:dyDescent="0.3">
      <c r="A4412" t="s">
        <v>21303</v>
      </c>
      <c r="B4412" t="s">
        <v>21302</v>
      </c>
      <c r="C4412">
        <v>6.2</v>
      </c>
    </row>
    <row r="4413" spans="1:3" x14ac:dyDescent="0.3">
      <c r="A4413" t="s">
        <v>21309</v>
      </c>
      <c r="B4413" t="s">
        <v>2155</v>
      </c>
      <c r="C4413">
        <v>6.6</v>
      </c>
    </row>
    <row r="4414" spans="1:3" x14ac:dyDescent="0.3">
      <c r="A4414" t="s">
        <v>21315</v>
      </c>
      <c r="B4414" t="s">
        <v>23</v>
      </c>
      <c r="C4414">
        <v>4.5999999999999996</v>
      </c>
    </row>
    <row r="4415" spans="1:3" x14ac:dyDescent="0.3">
      <c r="A4415" t="s">
        <v>21320</v>
      </c>
      <c r="B4415" t="s">
        <v>23</v>
      </c>
      <c r="C4415">
        <v>4.2</v>
      </c>
    </row>
    <row r="4416" spans="1:3" x14ac:dyDescent="0.3">
      <c r="A4416" t="s">
        <v>21325</v>
      </c>
      <c r="B4416" t="s">
        <v>10</v>
      </c>
      <c r="C4416">
        <v>6.8</v>
      </c>
    </row>
    <row r="4417" spans="1:3" x14ac:dyDescent="0.3">
      <c r="A4417" t="s">
        <v>21328</v>
      </c>
      <c r="B4417" t="s">
        <v>2144</v>
      </c>
      <c r="C4417">
        <v>7.7</v>
      </c>
    </row>
    <row r="4418" spans="1:3" x14ac:dyDescent="0.3">
      <c r="A4418" t="s">
        <v>24153</v>
      </c>
      <c r="B4418" t="s">
        <v>4393</v>
      </c>
      <c r="C4418">
        <v>7.1</v>
      </c>
    </row>
    <row r="4419" spans="1:3" x14ac:dyDescent="0.3">
      <c r="A4419" t="s">
        <v>21337</v>
      </c>
      <c r="B4419" t="s">
        <v>19757</v>
      </c>
      <c r="C4419">
        <v>5.9</v>
      </c>
    </row>
    <row r="4420" spans="1:3" x14ac:dyDescent="0.3">
      <c r="A4420" t="s">
        <v>21342</v>
      </c>
      <c r="B4420" t="s">
        <v>2905</v>
      </c>
      <c r="C4420">
        <v>4.7</v>
      </c>
    </row>
    <row r="4421" spans="1:3" x14ac:dyDescent="0.3">
      <c r="A4421" t="s">
        <v>21349</v>
      </c>
      <c r="B4421" t="s">
        <v>21347</v>
      </c>
      <c r="C4421">
        <v>7</v>
      </c>
    </row>
    <row r="4422" spans="1:3" x14ac:dyDescent="0.3">
      <c r="A4422" t="s">
        <v>21356</v>
      </c>
      <c r="B4422" t="s">
        <v>19</v>
      </c>
      <c r="C4422">
        <v>6.9</v>
      </c>
    </row>
    <row r="4423" spans="1:3" x14ac:dyDescent="0.3">
      <c r="A4423" t="s">
        <v>21362</v>
      </c>
      <c r="B4423" t="s">
        <v>2970</v>
      </c>
      <c r="C4423">
        <v>6.1</v>
      </c>
    </row>
    <row r="4424" spans="1:3" x14ac:dyDescent="0.3">
      <c r="A4424" t="s">
        <v>21369</v>
      </c>
      <c r="B4424" t="s">
        <v>361</v>
      </c>
      <c r="C4424">
        <v>7.6</v>
      </c>
    </row>
    <row r="4425" spans="1:3" x14ac:dyDescent="0.3">
      <c r="A4425" t="s">
        <v>21376</v>
      </c>
      <c r="B4425" t="s">
        <v>4186</v>
      </c>
      <c r="C4425">
        <v>3</v>
      </c>
    </row>
    <row r="4426" spans="1:3" x14ac:dyDescent="0.3">
      <c r="A4426" t="s">
        <v>21382</v>
      </c>
      <c r="B4426" t="s">
        <v>23</v>
      </c>
      <c r="C4426">
        <v>2.6</v>
      </c>
    </row>
    <row r="4427" spans="1:3" x14ac:dyDescent="0.3">
      <c r="A4427" t="s">
        <v>21384</v>
      </c>
      <c r="B4427" t="s">
        <v>5605</v>
      </c>
      <c r="C4427">
        <v>8.6</v>
      </c>
    </row>
    <row r="4428" spans="1:3" x14ac:dyDescent="0.3">
      <c r="A4428" t="s">
        <v>21391</v>
      </c>
      <c r="B4428" t="s">
        <v>6131</v>
      </c>
      <c r="C4428">
        <v>6.1</v>
      </c>
    </row>
    <row r="4429" spans="1:3" x14ac:dyDescent="0.3">
      <c r="A4429" t="s">
        <v>21397</v>
      </c>
      <c r="B4429" t="s">
        <v>2545</v>
      </c>
      <c r="C4429">
        <v>7.5</v>
      </c>
    </row>
    <row r="4430" spans="1:3" x14ac:dyDescent="0.3">
      <c r="A4430" t="s">
        <v>21402</v>
      </c>
      <c r="B4430" t="s">
        <v>1868</v>
      </c>
      <c r="C4430">
        <v>6.7</v>
      </c>
    </row>
    <row r="4431" spans="1:3" x14ac:dyDescent="0.3">
      <c r="A4431" t="s">
        <v>21406</v>
      </c>
      <c r="B4431" t="s">
        <v>3805</v>
      </c>
      <c r="C4431">
        <v>8.1</v>
      </c>
    </row>
    <row r="4432" spans="1:3" x14ac:dyDescent="0.3">
      <c r="A4432" t="s">
        <v>21411</v>
      </c>
      <c r="B4432" t="s">
        <v>19</v>
      </c>
      <c r="C4432">
        <v>4.9000000000000004</v>
      </c>
    </row>
    <row r="4433" spans="1:3" x14ac:dyDescent="0.3">
      <c r="A4433" t="s">
        <v>21416</v>
      </c>
      <c r="B4433" t="s">
        <v>21415</v>
      </c>
      <c r="C4433">
        <v>6.8</v>
      </c>
    </row>
    <row r="4434" spans="1:3" x14ac:dyDescent="0.3">
      <c r="A4434" t="s">
        <v>21422</v>
      </c>
      <c r="B4434" t="s">
        <v>3046</v>
      </c>
      <c r="C4434">
        <v>5.7</v>
      </c>
    </row>
    <row r="4435" spans="1:3" x14ac:dyDescent="0.3">
      <c r="A4435" t="s">
        <v>21426</v>
      </c>
      <c r="B4435" t="s">
        <v>1954</v>
      </c>
      <c r="C4435">
        <v>8.3000000000000007</v>
      </c>
    </row>
    <row r="4436" spans="1:3" x14ac:dyDescent="0.3">
      <c r="A4436" t="s">
        <v>21429</v>
      </c>
      <c r="B4436" t="s">
        <v>23</v>
      </c>
      <c r="C4436">
        <v>6.6</v>
      </c>
    </row>
    <row r="4437" spans="1:3" x14ac:dyDescent="0.3">
      <c r="A4437" t="s">
        <v>21434</v>
      </c>
      <c r="B4437" t="s">
        <v>80</v>
      </c>
      <c r="C4437">
        <v>7.3</v>
      </c>
    </row>
    <row r="4438" spans="1:3" x14ac:dyDescent="0.3">
      <c r="A4438" t="s">
        <v>21438</v>
      </c>
      <c r="B4438" t="s">
        <v>4286</v>
      </c>
      <c r="C4438">
        <v>5</v>
      </c>
    </row>
    <row r="4439" spans="1:3" x14ac:dyDescent="0.3">
      <c r="A4439" t="s">
        <v>21444</v>
      </c>
      <c r="B4439" t="s">
        <v>7400</v>
      </c>
      <c r="C4439">
        <v>7</v>
      </c>
    </row>
    <row r="4440" spans="1:3" x14ac:dyDescent="0.3">
      <c r="A4440" t="s">
        <v>21451</v>
      </c>
      <c r="B4440" t="s">
        <v>19</v>
      </c>
      <c r="C4440">
        <v>3.4</v>
      </c>
    </row>
    <row r="4441" spans="1:3" x14ac:dyDescent="0.3">
      <c r="A4441" t="s">
        <v>21455</v>
      </c>
      <c r="B4441" t="s">
        <v>6131</v>
      </c>
      <c r="C4441">
        <v>5.9</v>
      </c>
    </row>
    <row r="4442" spans="1:3" x14ac:dyDescent="0.3">
      <c r="A4442" t="s">
        <v>21461</v>
      </c>
      <c r="B4442" t="s">
        <v>5664</v>
      </c>
      <c r="C4442">
        <v>6</v>
      </c>
    </row>
    <row r="4443" spans="1:3" x14ac:dyDescent="0.3">
      <c r="A4443" t="s">
        <v>21465</v>
      </c>
      <c r="B4443" t="s">
        <v>241</v>
      </c>
      <c r="C4443">
        <v>7.4</v>
      </c>
    </row>
    <row r="4444" spans="1:3" x14ac:dyDescent="0.3">
      <c r="A4444" t="s">
        <v>21469</v>
      </c>
      <c r="B4444" t="s">
        <v>5385</v>
      </c>
      <c r="C4444">
        <v>7.4</v>
      </c>
    </row>
    <row r="4445" spans="1:3" x14ac:dyDescent="0.3">
      <c r="A4445" t="s">
        <v>21475</v>
      </c>
      <c r="B4445" t="s">
        <v>23</v>
      </c>
      <c r="C4445">
        <v>4.2</v>
      </c>
    </row>
    <row r="4446" spans="1:3" x14ac:dyDescent="0.3">
      <c r="A4446" t="s">
        <v>21480</v>
      </c>
      <c r="B4446" t="s">
        <v>5510</v>
      </c>
      <c r="C4446">
        <v>6.2</v>
      </c>
    </row>
    <row r="4447" spans="1:3" x14ac:dyDescent="0.3">
      <c r="A4447" t="s">
        <v>21487</v>
      </c>
      <c r="B4447" t="s">
        <v>4052</v>
      </c>
      <c r="C4447">
        <v>6.2</v>
      </c>
    </row>
    <row r="4448" spans="1:3" x14ac:dyDescent="0.3">
      <c r="A4448" t="s">
        <v>21492</v>
      </c>
      <c r="B4448" t="s">
        <v>18</v>
      </c>
      <c r="C4448">
        <v>7.5</v>
      </c>
    </row>
    <row r="4449" spans="1:3" x14ac:dyDescent="0.3">
      <c r="A4449" t="s">
        <v>21499</v>
      </c>
      <c r="B4449" t="s">
        <v>21497</v>
      </c>
      <c r="C4449">
        <v>7.2</v>
      </c>
    </row>
    <row r="4450" spans="1:3" x14ac:dyDescent="0.3">
      <c r="A4450" t="s">
        <v>21506</v>
      </c>
      <c r="B4450" t="s">
        <v>21504</v>
      </c>
      <c r="C4450">
        <v>7.2</v>
      </c>
    </row>
    <row r="4451" spans="1:3" x14ac:dyDescent="0.3">
      <c r="A4451" t="s">
        <v>21510</v>
      </c>
      <c r="B4451" t="s">
        <v>17631</v>
      </c>
      <c r="C4451">
        <v>5.4</v>
      </c>
    </row>
    <row r="4452" spans="1:3" x14ac:dyDescent="0.3">
      <c r="A4452" t="s">
        <v>21516</v>
      </c>
      <c r="B4452" t="s">
        <v>12708</v>
      </c>
      <c r="C4452">
        <v>7</v>
      </c>
    </row>
    <row r="4453" spans="1:3" x14ac:dyDescent="0.3">
      <c r="A4453" t="s">
        <v>21521</v>
      </c>
      <c r="B4453" t="s">
        <v>5027</v>
      </c>
      <c r="C4453">
        <v>7.2</v>
      </c>
    </row>
    <row r="4454" spans="1:3" x14ac:dyDescent="0.3">
      <c r="A4454" t="s">
        <v>21528</v>
      </c>
      <c r="B4454" t="s">
        <v>18</v>
      </c>
      <c r="C4454">
        <v>7.9</v>
      </c>
    </row>
    <row r="4455" spans="1:3" x14ac:dyDescent="0.3">
      <c r="A4455" t="s">
        <v>21533</v>
      </c>
      <c r="B4455" t="s">
        <v>19</v>
      </c>
      <c r="C4455">
        <v>6.8</v>
      </c>
    </row>
    <row r="4456" spans="1:3" x14ac:dyDescent="0.3">
      <c r="A4456" t="s">
        <v>21537</v>
      </c>
      <c r="B4456" t="s">
        <v>1437</v>
      </c>
      <c r="C4456">
        <v>6.7</v>
      </c>
    </row>
    <row r="4457" spans="1:3" x14ac:dyDescent="0.3">
      <c r="A4457" t="s">
        <v>21541</v>
      </c>
      <c r="B4457" t="s">
        <v>2545</v>
      </c>
      <c r="C4457">
        <v>6.8</v>
      </c>
    </row>
    <row r="4458" spans="1:3" x14ac:dyDescent="0.3">
      <c r="A4458" t="s">
        <v>21547</v>
      </c>
      <c r="B4458" t="s">
        <v>1943</v>
      </c>
      <c r="C4458">
        <v>6.9</v>
      </c>
    </row>
    <row r="4459" spans="1:3" x14ac:dyDescent="0.3">
      <c r="A4459" t="s">
        <v>21552</v>
      </c>
      <c r="B4459" t="s">
        <v>2545</v>
      </c>
      <c r="C4459">
        <v>6.8</v>
      </c>
    </row>
    <row r="4460" spans="1:3" x14ac:dyDescent="0.3">
      <c r="A4460" t="s">
        <v>21558</v>
      </c>
      <c r="B4460" t="s">
        <v>1954</v>
      </c>
      <c r="C4460">
        <v>7.2</v>
      </c>
    </row>
    <row r="4461" spans="1:3" x14ac:dyDescent="0.3">
      <c r="A4461" t="s">
        <v>21564</v>
      </c>
      <c r="B4461" t="s">
        <v>4078</v>
      </c>
      <c r="C4461">
        <v>7.4</v>
      </c>
    </row>
    <row r="4462" spans="1:3" x14ac:dyDescent="0.3">
      <c r="A4462" t="s">
        <v>21569</v>
      </c>
      <c r="B4462" t="s">
        <v>2545</v>
      </c>
      <c r="C4462">
        <v>5.6</v>
      </c>
    </row>
    <row r="4463" spans="1:3" x14ac:dyDescent="0.3">
      <c r="A4463" t="s">
        <v>21573</v>
      </c>
      <c r="B4463" t="s">
        <v>1437</v>
      </c>
      <c r="C4463">
        <v>6.8</v>
      </c>
    </row>
    <row r="4464" spans="1:3" x14ac:dyDescent="0.3">
      <c r="A4464" t="s">
        <v>21578</v>
      </c>
      <c r="B4464" t="s">
        <v>18</v>
      </c>
      <c r="C4464">
        <v>7.7</v>
      </c>
    </row>
    <row r="4465" spans="1:3" x14ac:dyDescent="0.3">
      <c r="A4465" t="s">
        <v>21583</v>
      </c>
      <c r="B4465" t="s">
        <v>4487</v>
      </c>
      <c r="C4465">
        <v>7</v>
      </c>
    </row>
    <row r="4466" spans="1:3" x14ac:dyDescent="0.3">
      <c r="A4466" t="s">
        <v>21587</v>
      </c>
      <c r="B4466" t="s">
        <v>21586</v>
      </c>
      <c r="C4466">
        <v>7.2</v>
      </c>
    </row>
    <row r="4467" spans="1:3" x14ac:dyDescent="0.3">
      <c r="A4467" t="s">
        <v>21593</v>
      </c>
      <c r="B4467" t="s">
        <v>19</v>
      </c>
      <c r="C4467">
        <v>7.2</v>
      </c>
    </row>
    <row r="4468" spans="1:3" x14ac:dyDescent="0.3">
      <c r="A4468" t="s">
        <v>21599</v>
      </c>
      <c r="B4468" t="s">
        <v>3097</v>
      </c>
      <c r="C4468">
        <v>7.2</v>
      </c>
    </row>
    <row r="4469" spans="1:3" x14ac:dyDescent="0.3">
      <c r="A4469" t="s">
        <v>21605</v>
      </c>
      <c r="B4469" t="s">
        <v>241</v>
      </c>
      <c r="C4469">
        <v>6.2</v>
      </c>
    </row>
    <row r="4470" spans="1:3" x14ac:dyDescent="0.3">
      <c r="A4470" t="s">
        <v>21610</v>
      </c>
      <c r="B4470" t="s">
        <v>5483</v>
      </c>
      <c r="C4470">
        <v>6.2</v>
      </c>
    </row>
    <row r="4471" spans="1:3" x14ac:dyDescent="0.3">
      <c r="A4471" t="s">
        <v>21614</v>
      </c>
      <c r="B4471" t="s">
        <v>241</v>
      </c>
      <c r="C4471">
        <v>6.9</v>
      </c>
    </row>
    <row r="4472" spans="1:3" x14ac:dyDescent="0.3">
      <c r="A4472" t="s">
        <v>21618</v>
      </c>
      <c r="B4472" t="s">
        <v>2545</v>
      </c>
      <c r="C4472">
        <v>7</v>
      </c>
    </row>
    <row r="4473" spans="1:3" x14ac:dyDescent="0.3">
      <c r="A4473" t="s">
        <v>21621</v>
      </c>
      <c r="B4473" t="s">
        <v>19</v>
      </c>
      <c r="C4473">
        <v>6.7</v>
      </c>
    </row>
    <row r="4474" spans="1:3" x14ac:dyDescent="0.3">
      <c r="A4474" t="s">
        <v>21625</v>
      </c>
      <c r="B4474" t="s">
        <v>1700</v>
      </c>
      <c r="C4474">
        <v>3.6</v>
      </c>
    </row>
    <row r="4475" spans="1:3" x14ac:dyDescent="0.3">
      <c r="A4475" t="s">
        <v>21629</v>
      </c>
      <c r="B4475" t="s">
        <v>19</v>
      </c>
      <c r="C4475">
        <v>6.3</v>
      </c>
    </row>
    <row r="4476" spans="1:3" x14ac:dyDescent="0.3">
      <c r="A4476" t="s">
        <v>21635</v>
      </c>
      <c r="B4476" t="s">
        <v>1954</v>
      </c>
      <c r="C4476">
        <v>7.4</v>
      </c>
    </row>
    <row r="4477" spans="1:3" x14ac:dyDescent="0.3">
      <c r="A4477" t="s">
        <v>21640</v>
      </c>
      <c r="B4477" t="s">
        <v>2508</v>
      </c>
      <c r="C4477">
        <v>7.4</v>
      </c>
    </row>
    <row r="4478" spans="1:3" x14ac:dyDescent="0.3">
      <c r="A4478" t="s">
        <v>21645</v>
      </c>
      <c r="B4478" t="s">
        <v>5500</v>
      </c>
      <c r="C4478">
        <v>7.3</v>
      </c>
    </row>
    <row r="4479" spans="1:3" x14ac:dyDescent="0.3">
      <c r="A4479" t="s">
        <v>21650</v>
      </c>
      <c r="B4479" t="s">
        <v>1437</v>
      </c>
      <c r="C4479">
        <v>6.1</v>
      </c>
    </row>
    <row r="4480" spans="1:3" x14ac:dyDescent="0.3">
      <c r="A4480" t="s">
        <v>21657</v>
      </c>
      <c r="B4480" t="s">
        <v>21655</v>
      </c>
      <c r="C4480">
        <v>8.1999999999999993</v>
      </c>
    </row>
    <row r="4481" spans="1:3" x14ac:dyDescent="0.3">
      <c r="A4481" t="s">
        <v>21662</v>
      </c>
      <c r="B4481" t="s">
        <v>17887</v>
      </c>
      <c r="C4481">
        <v>7.7</v>
      </c>
    </row>
    <row r="4482" spans="1:3" x14ac:dyDescent="0.3">
      <c r="A4482" t="s">
        <v>21669</v>
      </c>
      <c r="B4482" t="s">
        <v>16468</v>
      </c>
      <c r="C4482">
        <v>7.3</v>
      </c>
    </row>
    <row r="4483" spans="1:3" x14ac:dyDescent="0.3">
      <c r="A4483" t="s">
        <v>21676</v>
      </c>
      <c r="B4483" t="s">
        <v>19</v>
      </c>
      <c r="C4483">
        <v>7.4</v>
      </c>
    </row>
    <row r="4484" spans="1:3" x14ac:dyDescent="0.3">
      <c r="A4484" t="s">
        <v>21680</v>
      </c>
      <c r="B4484" t="s">
        <v>2545</v>
      </c>
      <c r="C4484">
        <v>5.7</v>
      </c>
    </row>
    <row r="4485" spans="1:3" x14ac:dyDescent="0.3">
      <c r="A4485" t="s">
        <v>21688</v>
      </c>
      <c r="B4485" t="s">
        <v>21686</v>
      </c>
      <c r="C4485">
        <v>7.6</v>
      </c>
    </row>
    <row r="4486" spans="1:3" x14ac:dyDescent="0.3">
      <c r="A4486" t="s">
        <v>21694</v>
      </c>
      <c r="B4486" t="s">
        <v>18</v>
      </c>
      <c r="C4486">
        <v>6.8</v>
      </c>
    </row>
    <row r="4487" spans="1:3" x14ac:dyDescent="0.3">
      <c r="A4487" t="s">
        <v>21698</v>
      </c>
      <c r="B4487" t="s">
        <v>803</v>
      </c>
      <c r="C4487">
        <v>5.6</v>
      </c>
    </row>
    <row r="4488" spans="1:3" x14ac:dyDescent="0.3">
      <c r="A4488" t="s">
        <v>21704</v>
      </c>
      <c r="B4488" t="s">
        <v>8</v>
      </c>
      <c r="C4488">
        <v>4.8</v>
      </c>
    </row>
    <row r="4489" spans="1:3" x14ac:dyDescent="0.3">
      <c r="A4489" t="s">
        <v>21710</v>
      </c>
      <c r="B4489" t="s">
        <v>23</v>
      </c>
      <c r="C4489">
        <v>6.4</v>
      </c>
    </row>
    <row r="4490" spans="1:3" x14ac:dyDescent="0.3">
      <c r="A4490" t="s">
        <v>21714</v>
      </c>
      <c r="B4490" t="s">
        <v>5967</v>
      </c>
      <c r="C4490">
        <v>6.8</v>
      </c>
    </row>
    <row r="4491" spans="1:3" x14ac:dyDescent="0.3">
      <c r="A4491" t="s">
        <v>21717</v>
      </c>
      <c r="B4491" t="s">
        <v>1034</v>
      </c>
      <c r="C4491">
        <v>6.1</v>
      </c>
    </row>
    <row r="4492" spans="1:3" x14ac:dyDescent="0.3">
      <c r="A4492" t="s">
        <v>21723</v>
      </c>
      <c r="B4492" t="s">
        <v>4829</v>
      </c>
      <c r="C4492">
        <v>5.2</v>
      </c>
    </row>
    <row r="4493" spans="1:3" x14ac:dyDescent="0.3">
      <c r="A4493" t="s">
        <v>21730</v>
      </c>
      <c r="B4493" t="s">
        <v>2545</v>
      </c>
      <c r="C4493">
        <v>6.9</v>
      </c>
    </row>
    <row r="4494" spans="1:3" x14ac:dyDescent="0.3">
      <c r="A4494" t="s">
        <v>21734</v>
      </c>
      <c r="B4494" t="s">
        <v>996</v>
      </c>
      <c r="C4494">
        <v>6</v>
      </c>
    </row>
    <row r="4495" spans="1:3" x14ac:dyDescent="0.3">
      <c r="A4495" t="s">
        <v>21740</v>
      </c>
      <c r="B4495" t="s">
        <v>1700</v>
      </c>
      <c r="C4495">
        <v>6.3</v>
      </c>
    </row>
    <row r="4496" spans="1:3" x14ac:dyDescent="0.3">
      <c r="A4496" t="s">
        <v>21746</v>
      </c>
      <c r="B4496" t="s">
        <v>2144</v>
      </c>
      <c r="C4496">
        <v>6.1</v>
      </c>
    </row>
    <row r="4497" spans="1:3" x14ac:dyDescent="0.3">
      <c r="A4497" t="s">
        <v>21752</v>
      </c>
      <c r="B4497" t="s">
        <v>1868</v>
      </c>
      <c r="C4497">
        <v>5.5</v>
      </c>
    </row>
    <row r="4498" spans="1:3" x14ac:dyDescent="0.3">
      <c r="A4498" t="s">
        <v>21758</v>
      </c>
      <c r="B4498" t="s">
        <v>2275</v>
      </c>
      <c r="C4498">
        <v>6.9</v>
      </c>
    </row>
    <row r="4499" spans="1:3" x14ac:dyDescent="0.3">
      <c r="A4499" t="s">
        <v>21762</v>
      </c>
      <c r="B4499" t="s">
        <v>2545</v>
      </c>
      <c r="C4499">
        <v>5.6</v>
      </c>
    </row>
    <row r="4500" spans="1:3" x14ac:dyDescent="0.3">
      <c r="A4500" t="s">
        <v>21769</v>
      </c>
      <c r="B4500" t="s">
        <v>21767</v>
      </c>
      <c r="C4500">
        <v>1.9</v>
      </c>
    </row>
    <row r="4501" spans="1:3" x14ac:dyDescent="0.3">
      <c r="A4501" t="s">
        <v>21774</v>
      </c>
      <c r="B4501" t="s">
        <v>803</v>
      </c>
      <c r="C4501">
        <v>4.0999999999999996</v>
      </c>
    </row>
    <row r="4502" spans="1:3" x14ac:dyDescent="0.3">
      <c r="A4502" t="s">
        <v>21778</v>
      </c>
      <c r="B4502" t="s">
        <v>2545</v>
      </c>
      <c r="C4502">
        <v>5.4</v>
      </c>
    </row>
    <row r="4503" spans="1:3" x14ac:dyDescent="0.3">
      <c r="A4503" t="s">
        <v>21785</v>
      </c>
      <c r="B4503" t="s">
        <v>4829</v>
      </c>
      <c r="C4503">
        <v>6.8</v>
      </c>
    </row>
    <row r="4504" spans="1:3" x14ac:dyDescent="0.3">
      <c r="A4504" t="s">
        <v>21792</v>
      </c>
      <c r="B4504" t="s">
        <v>3072</v>
      </c>
      <c r="C4504">
        <v>7</v>
      </c>
    </row>
    <row r="4505" spans="1:3" x14ac:dyDescent="0.3">
      <c r="A4505" t="s">
        <v>21800</v>
      </c>
      <c r="B4505" t="s">
        <v>241</v>
      </c>
      <c r="C4505">
        <v>6.7</v>
      </c>
    </row>
    <row r="4506" spans="1:3" x14ac:dyDescent="0.3">
      <c r="A4506" t="s">
        <v>21805</v>
      </c>
      <c r="B4506" t="s">
        <v>2545</v>
      </c>
      <c r="C4506">
        <v>5.8</v>
      </c>
    </row>
    <row r="4507" spans="1:3" x14ac:dyDescent="0.3">
      <c r="A4507" t="s">
        <v>21810</v>
      </c>
      <c r="B4507" t="s">
        <v>2144</v>
      </c>
      <c r="C4507">
        <v>6.2</v>
      </c>
    </row>
    <row r="4508" spans="1:3" x14ac:dyDescent="0.3">
      <c r="A4508" t="s">
        <v>21816</v>
      </c>
      <c r="B4508" t="s">
        <v>10</v>
      </c>
      <c r="C4508">
        <v>2.8</v>
      </c>
    </row>
    <row r="4509" spans="1:3" x14ac:dyDescent="0.3">
      <c r="A4509" t="s">
        <v>21820</v>
      </c>
      <c r="B4509" t="s">
        <v>19</v>
      </c>
      <c r="C4509">
        <v>7.3</v>
      </c>
    </row>
    <row r="4510" spans="1:3" x14ac:dyDescent="0.3">
      <c r="A4510" t="s">
        <v>21825</v>
      </c>
      <c r="B4510" t="s">
        <v>19</v>
      </c>
      <c r="C4510">
        <v>5.8</v>
      </c>
    </row>
    <row r="4511" spans="1:3" x14ac:dyDescent="0.3">
      <c r="A4511" t="s">
        <v>21828</v>
      </c>
      <c r="B4511" t="s">
        <v>19</v>
      </c>
      <c r="C4511">
        <v>6.5</v>
      </c>
    </row>
    <row r="4512" spans="1:3" x14ac:dyDescent="0.3">
      <c r="A4512" t="s">
        <v>21832</v>
      </c>
      <c r="B4512" t="s">
        <v>19</v>
      </c>
      <c r="C4512">
        <v>6.1</v>
      </c>
    </row>
    <row r="4513" spans="1:3" x14ac:dyDescent="0.3">
      <c r="A4513" t="s">
        <v>21838</v>
      </c>
      <c r="B4513" t="s">
        <v>12605</v>
      </c>
      <c r="C4513">
        <v>5.0999999999999996</v>
      </c>
    </row>
    <row r="4514" spans="1:3" x14ac:dyDescent="0.3">
      <c r="A4514" t="s">
        <v>21843</v>
      </c>
      <c r="B4514" t="s">
        <v>23</v>
      </c>
      <c r="C4514">
        <v>2.2000000000000002</v>
      </c>
    </row>
    <row r="4515" spans="1:3" x14ac:dyDescent="0.3">
      <c r="A4515" t="s">
        <v>21850</v>
      </c>
      <c r="B4515" t="s">
        <v>241</v>
      </c>
      <c r="C4515">
        <v>7.2</v>
      </c>
    </row>
    <row r="4516" spans="1:3" x14ac:dyDescent="0.3">
      <c r="A4516" t="s">
        <v>21855</v>
      </c>
      <c r="B4516" t="s">
        <v>1437</v>
      </c>
      <c r="C4516">
        <v>5.7</v>
      </c>
    </row>
    <row r="4517" spans="1:3" x14ac:dyDescent="0.3">
      <c r="A4517" t="s">
        <v>21860</v>
      </c>
      <c r="B4517" t="s">
        <v>6416</v>
      </c>
      <c r="C4517">
        <v>3.4</v>
      </c>
    </row>
    <row r="4518" spans="1:3" x14ac:dyDescent="0.3">
      <c r="A4518" t="s">
        <v>21863</v>
      </c>
      <c r="B4518" t="s">
        <v>24</v>
      </c>
      <c r="C4518">
        <v>3.8</v>
      </c>
    </row>
    <row r="4519" spans="1:3" x14ac:dyDescent="0.3">
      <c r="A4519" t="s">
        <v>21868</v>
      </c>
      <c r="B4519" t="s">
        <v>5544</v>
      </c>
      <c r="C4519">
        <v>4.7</v>
      </c>
    </row>
    <row r="4520" spans="1:3" x14ac:dyDescent="0.3">
      <c r="A4520" t="s">
        <v>21875</v>
      </c>
      <c r="B4520" t="s">
        <v>5108</v>
      </c>
      <c r="C4520">
        <v>5.6</v>
      </c>
    </row>
    <row r="4521" spans="1:3" x14ac:dyDescent="0.3">
      <c r="A4521" t="s">
        <v>21882</v>
      </c>
      <c r="B4521" t="s">
        <v>4085</v>
      </c>
      <c r="C4521">
        <v>3.9</v>
      </c>
    </row>
    <row r="4522" spans="1:3" x14ac:dyDescent="0.3">
      <c r="A4522" t="s">
        <v>21889</v>
      </c>
      <c r="B4522" t="s">
        <v>21888</v>
      </c>
      <c r="C4522">
        <v>5.4</v>
      </c>
    </row>
    <row r="4523" spans="1:3" x14ac:dyDescent="0.3">
      <c r="A4523" t="s">
        <v>21894</v>
      </c>
      <c r="B4523" t="s">
        <v>23</v>
      </c>
      <c r="C4523">
        <v>5.2</v>
      </c>
    </row>
    <row r="4524" spans="1:3" x14ac:dyDescent="0.3">
      <c r="A4524" t="s">
        <v>21901</v>
      </c>
      <c r="B4524" t="s">
        <v>8525</v>
      </c>
      <c r="C4524">
        <v>3.5</v>
      </c>
    </row>
    <row r="4525" spans="1:3" x14ac:dyDescent="0.3">
      <c r="A4525" t="s">
        <v>21907</v>
      </c>
      <c r="B4525" t="s">
        <v>19</v>
      </c>
      <c r="C4525">
        <v>5.3</v>
      </c>
    </row>
    <row r="4526" spans="1:3" x14ac:dyDescent="0.3">
      <c r="A4526" t="s">
        <v>21910</v>
      </c>
      <c r="B4526" t="s">
        <v>5500</v>
      </c>
      <c r="C4526">
        <v>7.1</v>
      </c>
    </row>
    <row r="4527" spans="1:3" x14ac:dyDescent="0.3">
      <c r="A4527" t="s">
        <v>21916</v>
      </c>
      <c r="B4527" t="s">
        <v>5544</v>
      </c>
      <c r="C4527">
        <v>5.5</v>
      </c>
    </row>
    <row r="4528" spans="1:3" x14ac:dyDescent="0.3">
      <c r="A4528" t="s">
        <v>24154</v>
      </c>
      <c r="B4528" t="s">
        <v>10</v>
      </c>
      <c r="C4528">
        <v>5.9</v>
      </c>
    </row>
    <row r="4529" spans="1:3" x14ac:dyDescent="0.3">
      <c r="A4529" t="s">
        <v>21926</v>
      </c>
      <c r="B4529" t="s">
        <v>19</v>
      </c>
      <c r="C4529">
        <v>6</v>
      </c>
    </row>
    <row r="4530" spans="1:3" x14ac:dyDescent="0.3">
      <c r="A4530" t="s">
        <v>21930</v>
      </c>
      <c r="B4530" t="s">
        <v>1700</v>
      </c>
      <c r="C4530">
        <v>4.8</v>
      </c>
    </row>
    <row r="4531" spans="1:3" x14ac:dyDescent="0.3">
      <c r="A4531" t="s">
        <v>21937</v>
      </c>
      <c r="B4531" t="s">
        <v>21935</v>
      </c>
      <c r="C4531">
        <v>7.1</v>
      </c>
    </row>
    <row r="4532" spans="1:3" x14ac:dyDescent="0.3">
      <c r="A4532" t="s">
        <v>21941</v>
      </c>
      <c r="B4532" t="s">
        <v>4829</v>
      </c>
      <c r="C4532">
        <v>8.1999999999999993</v>
      </c>
    </row>
    <row r="4533" spans="1:3" x14ac:dyDescent="0.3">
      <c r="A4533" t="s">
        <v>21945</v>
      </c>
      <c r="B4533" t="s">
        <v>10</v>
      </c>
      <c r="C4533">
        <v>5.7</v>
      </c>
    </row>
    <row r="4534" spans="1:3" x14ac:dyDescent="0.3">
      <c r="A4534" t="s">
        <v>21951</v>
      </c>
      <c r="B4534" t="s">
        <v>19</v>
      </c>
      <c r="C4534">
        <v>7.9</v>
      </c>
    </row>
    <row r="4535" spans="1:3" x14ac:dyDescent="0.3">
      <c r="A4535" t="s">
        <v>21957</v>
      </c>
      <c r="B4535" t="s">
        <v>23</v>
      </c>
      <c r="C4535">
        <v>7.3</v>
      </c>
    </row>
    <row r="4536" spans="1:3" x14ac:dyDescent="0.3">
      <c r="A4536" t="s">
        <v>21962</v>
      </c>
      <c r="B4536" t="s">
        <v>2144</v>
      </c>
      <c r="C4536">
        <v>7.1</v>
      </c>
    </row>
    <row r="4537" spans="1:3" x14ac:dyDescent="0.3">
      <c r="A4537" t="s">
        <v>21966</v>
      </c>
      <c r="B4537" t="s">
        <v>4085</v>
      </c>
      <c r="C4537">
        <v>6.4</v>
      </c>
    </row>
    <row r="4538" spans="1:3" x14ac:dyDescent="0.3">
      <c r="A4538" t="s">
        <v>21972</v>
      </c>
      <c r="B4538" t="s">
        <v>19</v>
      </c>
      <c r="C4538">
        <v>5.9</v>
      </c>
    </row>
    <row r="4539" spans="1:3" x14ac:dyDescent="0.3">
      <c r="A4539" t="s">
        <v>21978</v>
      </c>
      <c r="B4539" t="s">
        <v>6324</v>
      </c>
      <c r="C4539">
        <v>7.5</v>
      </c>
    </row>
    <row r="4540" spans="1:3" x14ac:dyDescent="0.3">
      <c r="A4540" t="s">
        <v>21984</v>
      </c>
      <c r="B4540" t="s">
        <v>21983</v>
      </c>
      <c r="C4540">
        <v>6.4</v>
      </c>
    </row>
    <row r="4541" spans="1:3" x14ac:dyDescent="0.3">
      <c r="A4541" t="s">
        <v>21990</v>
      </c>
      <c r="B4541" t="s">
        <v>21988</v>
      </c>
      <c r="C4541">
        <v>7.4</v>
      </c>
    </row>
    <row r="4542" spans="1:3" x14ac:dyDescent="0.3">
      <c r="A4542" t="s">
        <v>21995</v>
      </c>
      <c r="B4542" t="s">
        <v>3908</v>
      </c>
      <c r="C4542">
        <v>7.3</v>
      </c>
    </row>
    <row r="4543" spans="1:3" x14ac:dyDescent="0.3">
      <c r="A4543" t="s">
        <v>21999</v>
      </c>
      <c r="B4543" t="s">
        <v>1437</v>
      </c>
      <c r="C4543">
        <v>7.2</v>
      </c>
    </row>
    <row r="4544" spans="1:3" x14ac:dyDescent="0.3">
      <c r="A4544" t="s">
        <v>22005</v>
      </c>
      <c r="B4544" t="s">
        <v>19</v>
      </c>
      <c r="C4544">
        <v>6.7</v>
      </c>
    </row>
    <row r="4545" spans="1:3" x14ac:dyDescent="0.3">
      <c r="A4545" t="s">
        <v>22010</v>
      </c>
      <c r="B4545" t="s">
        <v>19</v>
      </c>
      <c r="C4545">
        <v>7.1</v>
      </c>
    </row>
    <row r="4546" spans="1:3" x14ac:dyDescent="0.3">
      <c r="A4546" t="s">
        <v>22014</v>
      </c>
      <c r="B4546" t="s">
        <v>10</v>
      </c>
      <c r="C4546">
        <v>6</v>
      </c>
    </row>
    <row r="4547" spans="1:3" x14ac:dyDescent="0.3">
      <c r="A4547" t="s">
        <v>22018</v>
      </c>
      <c r="B4547" t="s">
        <v>1437</v>
      </c>
      <c r="C4547">
        <v>6.7</v>
      </c>
    </row>
    <row r="4548" spans="1:3" x14ac:dyDescent="0.3">
      <c r="A4548" t="s">
        <v>22024</v>
      </c>
      <c r="B4548" t="s">
        <v>22023</v>
      </c>
      <c r="C4548">
        <v>5.6</v>
      </c>
    </row>
    <row r="4549" spans="1:3" x14ac:dyDescent="0.3">
      <c r="A4549" t="s">
        <v>22029</v>
      </c>
      <c r="B4549" t="s">
        <v>2144</v>
      </c>
      <c r="C4549">
        <v>7</v>
      </c>
    </row>
    <row r="4550" spans="1:3" x14ac:dyDescent="0.3">
      <c r="A4550" t="s">
        <v>22034</v>
      </c>
      <c r="B4550" t="s">
        <v>22033</v>
      </c>
      <c r="C4550">
        <v>4.9000000000000004</v>
      </c>
    </row>
    <row r="4551" spans="1:3" x14ac:dyDescent="0.3">
      <c r="A4551" t="s">
        <v>22040</v>
      </c>
      <c r="B4551" t="s">
        <v>878</v>
      </c>
      <c r="C4551">
        <v>3.2</v>
      </c>
    </row>
    <row r="4552" spans="1:3" x14ac:dyDescent="0.3">
      <c r="A4552" t="s">
        <v>22045</v>
      </c>
      <c r="B4552" t="s">
        <v>8052</v>
      </c>
      <c r="C4552">
        <v>8.4</v>
      </c>
    </row>
    <row r="4553" spans="1:3" x14ac:dyDescent="0.3">
      <c r="A4553" t="s">
        <v>22052</v>
      </c>
      <c r="B4553" t="s">
        <v>8</v>
      </c>
      <c r="C4553">
        <v>6.9</v>
      </c>
    </row>
    <row r="4554" spans="1:3" x14ac:dyDescent="0.3">
      <c r="A4554" t="s">
        <v>22057</v>
      </c>
      <c r="B4554" t="s">
        <v>2545</v>
      </c>
      <c r="C4554">
        <v>7.5</v>
      </c>
    </row>
    <row r="4555" spans="1:3" x14ac:dyDescent="0.3">
      <c r="A4555" t="s">
        <v>22062</v>
      </c>
      <c r="B4555" t="s">
        <v>241</v>
      </c>
      <c r="C4555">
        <v>7.2</v>
      </c>
    </row>
    <row r="4556" spans="1:3" x14ac:dyDescent="0.3">
      <c r="A4556" t="s">
        <v>22067</v>
      </c>
      <c r="B4556" t="s">
        <v>241</v>
      </c>
      <c r="C4556">
        <v>7.2</v>
      </c>
    </row>
    <row r="4557" spans="1:3" x14ac:dyDescent="0.3">
      <c r="A4557" t="s">
        <v>22074</v>
      </c>
      <c r="B4557" t="s">
        <v>4829</v>
      </c>
      <c r="C4557">
        <v>8</v>
      </c>
    </row>
    <row r="4558" spans="1:3" x14ac:dyDescent="0.3">
      <c r="A4558" t="s">
        <v>22080</v>
      </c>
      <c r="B4558" t="s">
        <v>19</v>
      </c>
      <c r="C4558">
        <v>7.4</v>
      </c>
    </row>
    <row r="4559" spans="1:3" x14ac:dyDescent="0.3">
      <c r="A4559" t="s">
        <v>22087</v>
      </c>
      <c r="B4559" t="s">
        <v>19</v>
      </c>
      <c r="C4559">
        <v>7.2</v>
      </c>
    </row>
    <row r="4560" spans="1:3" x14ac:dyDescent="0.3">
      <c r="A4560" t="s">
        <v>22091</v>
      </c>
      <c r="B4560" t="s">
        <v>4085</v>
      </c>
      <c r="C4560">
        <v>6.5</v>
      </c>
    </row>
    <row r="4561" spans="1:3" x14ac:dyDescent="0.3">
      <c r="A4561" t="s">
        <v>22096</v>
      </c>
      <c r="B4561" t="s">
        <v>4829</v>
      </c>
      <c r="C4561">
        <v>7.2</v>
      </c>
    </row>
    <row r="4562" spans="1:3" x14ac:dyDescent="0.3">
      <c r="A4562" t="s">
        <v>22100</v>
      </c>
      <c r="B4562" t="s">
        <v>19</v>
      </c>
      <c r="C4562">
        <v>4.2</v>
      </c>
    </row>
    <row r="4563" spans="1:3" x14ac:dyDescent="0.3">
      <c r="A4563" t="s">
        <v>22106</v>
      </c>
      <c r="B4563" t="s">
        <v>10</v>
      </c>
      <c r="C4563">
        <v>5.0999999999999996</v>
      </c>
    </row>
    <row r="4564" spans="1:3" x14ac:dyDescent="0.3">
      <c r="A4564" t="s">
        <v>22110</v>
      </c>
      <c r="B4564" t="s">
        <v>7572</v>
      </c>
      <c r="C4564">
        <v>6.4</v>
      </c>
    </row>
    <row r="4565" spans="1:3" x14ac:dyDescent="0.3">
      <c r="A4565" t="s">
        <v>22117</v>
      </c>
      <c r="B4565" t="s">
        <v>22115</v>
      </c>
      <c r="C4565">
        <v>6.8</v>
      </c>
    </row>
    <row r="4566" spans="1:3" x14ac:dyDescent="0.3">
      <c r="A4566" t="s">
        <v>22124</v>
      </c>
      <c r="B4566" t="s">
        <v>22122</v>
      </c>
      <c r="C4566">
        <v>6.2</v>
      </c>
    </row>
    <row r="4567" spans="1:3" x14ac:dyDescent="0.3">
      <c r="A4567" t="s">
        <v>22128</v>
      </c>
      <c r="B4567" t="s">
        <v>5510</v>
      </c>
      <c r="C4567">
        <v>7.5</v>
      </c>
    </row>
    <row r="4568" spans="1:3" x14ac:dyDescent="0.3">
      <c r="A4568" t="s">
        <v>22134</v>
      </c>
      <c r="B4568" t="s">
        <v>20218</v>
      </c>
      <c r="C4568">
        <v>7.7</v>
      </c>
    </row>
    <row r="4569" spans="1:3" x14ac:dyDescent="0.3">
      <c r="A4569" t="s">
        <v>22140</v>
      </c>
      <c r="B4569" t="s">
        <v>22139</v>
      </c>
      <c r="C4569">
        <v>6.9</v>
      </c>
    </row>
    <row r="4570" spans="1:3" x14ac:dyDescent="0.3">
      <c r="A4570" t="s">
        <v>22143</v>
      </c>
      <c r="B4570" t="s">
        <v>1437</v>
      </c>
      <c r="C4570">
        <v>7</v>
      </c>
    </row>
    <row r="4571" spans="1:3" x14ac:dyDescent="0.3">
      <c r="A4571" t="s">
        <v>22147</v>
      </c>
      <c r="B4571" t="s">
        <v>17465</v>
      </c>
      <c r="C4571">
        <v>7.5</v>
      </c>
    </row>
    <row r="4572" spans="1:3" x14ac:dyDescent="0.3">
      <c r="A4572" t="s">
        <v>22152</v>
      </c>
      <c r="B4572" t="s">
        <v>6786</v>
      </c>
      <c r="C4572">
        <v>6.3</v>
      </c>
    </row>
    <row r="4573" spans="1:3" x14ac:dyDescent="0.3">
      <c r="A4573" t="s">
        <v>22156</v>
      </c>
      <c r="B4573" t="s">
        <v>23</v>
      </c>
      <c r="C4573">
        <v>5.5</v>
      </c>
    </row>
    <row r="4574" spans="1:3" x14ac:dyDescent="0.3">
      <c r="A4574" t="s">
        <v>22161</v>
      </c>
      <c r="B4574" t="s">
        <v>19</v>
      </c>
      <c r="C4574">
        <v>8.1</v>
      </c>
    </row>
    <row r="4575" spans="1:3" x14ac:dyDescent="0.3">
      <c r="A4575" t="s">
        <v>22167</v>
      </c>
      <c r="B4575" t="s">
        <v>19</v>
      </c>
      <c r="C4575">
        <v>6.6</v>
      </c>
    </row>
    <row r="4576" spans="1:3" x14ac:dyDescent="0.3">
      <c r="A4576" t="s">
        <v>22173</v>
      </c>
      <c r="B4576" t="s">
        <v>6644</v>
      </c>
      <c r="C4576">
        <v>5.2</v>
      </c>
    </row>
    <row r="4577" spans="1:3" x14ac:dyDescent="0.3">
      <c r="A4577" t="s">
        <v>22176</v>
      </c>
      <c r="B4577" t="s">
        <v>23</v>
      </c>
      <c r="C4577">
        <v>5.6</v>
      </c>
    </row>
    <row r="4578" spans="1:3" x14ac:dyDescent="0.3">
      <c r="A4578" t="s">
        <v>22182</v>
      </c>
      <c r="B4578" t="s">
        <v>23</v>
      </c>
      <c r="C4578">
        <v>3.1</v>
      </c>
    </row>
    <row r="4579" spans="1:3" x14ac:dyDescent="0.3">
      <c r="A4579" t="s">
        <v>22187</v>
      </c>
      <c r="B4579" t="s">
        <v>22186</v>
      </c>
      <c r="C4579">
        <v>8.1</v>
      </c>
    </row>
    <row r="4580" spans="1:3" x14ac:dyDescent="0.3">
      <c r="A4580" t="s">
        <v>22194</v>
      </c>
      <c r="B4580" t="s">
        <v>22192</v>
      </c>
      <c r="C4580">
        <v>8.3000000000000007</v>
      </c>
    </row>
    <row r="4581" spans="1:3" x14ac:dyDescent="0.3">
      <c r="A4581" t="s">
        <v>22201</v>
      </c>
      <c r="B4581" t="s">
        <v>4078</v>
      </c>
      <c r="C4581">
        <v>7.1</v>
      </c>
    </row>
    <row r="4582" spans="1:3" x14ac:dyDescent="0.3">
      <c r="A4582" t="s">
        <v>22205</v>
      </c>
      <c r="B4582" t="s">
        <v>61</v>
      </c>
      <c r="C4582">
        <v>8.1</v>
      </c>
    </row>
    <row r="4583" spans="1:3" x14ac:dyDescent="0.3">
      <c r="A4583" t="s">
        <v>22208</v>
      </c>
      <c r="B4583" t="s">
        <v>1954</v>
      </c>
      <c r="C4583">
        <v>7.2</v>
      </c>
    </row>
    <row r="4584" spans="1:3" x14ac:dyDescent="0.3">
      <c r="A4584" t="s">
        <v>22215</v>
      </c>
      <c r="B4584" t="s">
        <v>1943</v>
      </c>
      <c r="C4584">
        <v>6.3</v>
      </c>
    </row>
    <row r="4585" spans="1:3" x14ac:dyDescent="0.3">
      <c r="A4585" t="s">
        <v>22220</v>
      </c>
      <c r="B4585" t="s">
        <v>7829</v>
      </c>
      <c r="C4585">
        <v>4</v>
      </c>
    </row>
    <row r="4586" spans="1:3" x14ac:dyDescent="0.3">
      <c r="A4586" t="s">
        <v>22224</v>
      </c>
      <c r="B4586" t="s">
        <v>19</v>
      </c>
      <c r="C4586">
        <v>7.2</v>
      </c>
    </row>
    <row r="4587" spans="1:3" x14ac:dyDescent="0.3">
      <c r="A4587" t="s">
        <v>22230</v>
      </c>
      <c r="B4587" t="s">
        <v>19</v>
      </c>
      <c r="C4587">
        <v>6.5</v>
      </c>
    </row>
    <row r="4588" spans="1:3" x14ac:dyDescent="0.3">
      <c r="A4588" t="s">
        <v>22236</v>
      </c>
      <c r="B4588" t="s">
        <v>10</v>
      </c>
      <c r="C4588">
        <v>6.5</v>
      </c>
    </row>
    <row r="4589" spans="1:3" x14ac:dyDescent="0.3">
      <c r="A4589" t="s">
        <v>22242</v>
      </c>
      <c r="B4589" t="s">
        <v>2144</v>
      </c>
      <c r="C4589">
        <v>4.9000000000000004</v>
      </c>
    </row>
    <row r="4590" spans="1:3" x14ac:dyDescent="0.3">
      <c r="A4590" t="s">
        <v>22249</v>
      </c>
      <c r="B4590" t="s">
        <v>7400</v>
      </c>
      <c r="C4590">
        <v>5.2</v>
      </c>
    </row>
    <row r="4591" spans="1:3" x14ac:dyDescent="0.3">
      <c r="A4591" t="s">
        <v>22254</v>
      </c>
      <c r="B4591" t="s">
        <v>18</v>
      </c>
      <c r="C4591">
        <v>7.4</v>
      </c>
    </row>
    <row r="4592" spans="1:3" x14ac:dyDescent="0.3">
      <c r="A4592" t="s">
        <v>22259</v>
      </c>
      <c r="B4592" t="s">
        <v>18</v>
      </c>
      <c r="C4592">
        <v>7.4</v>
      </c>
    </row>
    <row r="4593" spans="1:3" x14ac:dyDescent="0.3">
      <c r="A4593" t="s">
        <v>22264</v>
      </c>
      <c r="B4593" t="s">
        <v>2681</v>
      </c>
      <c r="C4593">
        <v>5.4</v>
      </c>
    </row>
    <row r="4594" spans="1:3" x14ac:dyDescent="0.3">
      <c r="A4594" t="s">
        <v>22270</v>
      </c>
      <c r="B4594" t="s">
        <v>4085</v>
      </c>
      <c r="C4594">
        <v>3.9</v>
      </c>
    </row>
    <row r="4595" spans="1:3" x14ac:dyDescent="0.3">
      <c r="A4595" t="s">
        <v>22274</v>
      </c>
      <c r="B4595" t="s">
        <v>2545</v>
      </c>
      <c r="C4595">
        <v>5.3</v>
      </c>
    </row>
    <row r="4596" spans="1:3" x14ac:dyDescent="0.3">
      <c r="A4596" t="s">
        <v>22280</v>
      </c>
      <c r="B4596" t="s">
        <v>11226</v>
      </c>
      <c r="C4596">
        <v>7.8</v>
      </c>
    </row>
    <row r="4597" spans="1:3" x14ac:dyDescent="0.3">
      <c r="A4597" t="s">
        <v>22287</v>
      </c>
      <c r="B4597" t="s">
        <v>23</v>
      </c>
      <c r="C4597">
        <v>6.4</v>
      </c>
    </row>
    <row r="4598" spans="1:3" x14ac:dyDescent="0.3">
      <c r="A4598" t="s">
        <v>22295</v>
      </c>
      <c r="B4598" t="s">
        <v>22293</v>
      </c>
      <c r="C4598">
        <v>8.1</v>
      </c>
    </row>
    <row r="4599" spans="1:3" x14ac:dyDescent="0.3">
      <c r="A4599" t="s">
        <v>22300</v>
      </c>
      <c r="B4599" t="s">
        <v>10</v>
      </c>
      <c r="C4599">
        <v>6.5</v>
      </c>
    </row>
    <row r="4600" spans="1:3" x14ac:dyDescent="0.3">
      <c r="A4600" t="s">
        <v>22305</v>
      </c>
      <c r="B4600" t="s">
        <v>15086</v>
      </c>
      <c r="C4600">
        <v>5.6</v>
      </c>
    </row>
    <row r="4601" spans="1:3" x14ac:dyDescent="0.3">
      <c r="A4601" t="s">
        <v>22312</v>
      </c>
      <c r="B4601" t="s">
        <v>878</v>
      </c>
      <c r="C4601">
        <v>5.6</v>
      </c>
    </row>
    <row r="4602" spans="1:3" x14ac:dyDescent="0.3">
      <c r="A4602" t="s">
        <v>22316</v>
      </c>
      <c r="B4602" t="s">
        <v>19</v>
      </c>
      <c r="C4602">
        <v>6.6</v>
      </c>
    </row>
    <row r="4603" spans="1:3" x14ac:dyDescent="0.3">
      <c r="A4603" t="s">
        <v>22322</v>
      </c>
      <c r="B4603" t="s">
        <v>1954</v>
      </c>
      <c r="C4603">
        <v>6.3</v>
      </c>
    </row>
    <row r="4604" spans="1:3" x14ac:dyDescent="0.3">
      <c r="A4604" t="s">
        <v>22328</v>
      </c>
      <c r="B4604" t="s">
        <v>18</v>
      </c>
      <c r="C4604">
        <v>7.7</v>
      </c>
    </row>
    <row r="4605" spans="1:3" x14ac:dyDescent="0.3">
      <c r="A4605" t="s">
        <v>22334</v>
      </c>
      <c r="B4605" t="s">
        <v>18</v>
      </c>
      <c r="C4605">
        <v>7</v>
      </c>
    </row>
    <row r="4606" spans="1:3" x14ac:dyDescent="0.3">
      <c r="A4606" t="s">
        <v>22339</v>
      </c>
      <c r="B4606" t="s">
        <v>949</v>
      </c>
      <c r="C4606">
        <v>8</v>
      </c>
    </row>
    <row r="4607" spans="1:3" x14ac:dyDescent="0.3">
      <c r="A4607" t="s">
        <v>22345</v>
      </c>
      <c r="B4607" t="s">
        <v>2545</v>
      </c>
      <c r="C4607">
        <v>7.2</v>
      </c>
    </row>
    <row r="4608" spans="1:3" x14ac:dyDescent="0.3">
      <c r="A4608" t="s">
        <v>22350</v>
      </c>
      <c r="B4608" t="s">
        <v>8</v>
      </c>
      <c r="C4608">
        <v>4.5</v>
      </c>
    </row>
    <row r="4609" spans="1:3" x14ac:dyDescent="0.3">
      <c r="A4609" t="s">
        <v>22355</v>
      </c>
      <c r="B4609" t="s">
        <v>5926</v>
      </c>
      <c r="C4609">
        <v>7.7</v>
      </c>
    </row>
    <row r="4610" spans="1:3" x14ac:dyDescent="0.3">
      <c r="A4610" t="s">
        <v>22360</v>
      </c>
      <c r="B4610" t="s">
        <v>18</v>
      </c>
      <c r="C4610">
        <v>7.2</v>
      </c>
    </row>
    <row r="4611" spans="1:3" x14ac:dyDescent="0.3">
      <c r="A4611" t="s">
        <v>22364</v>
      </c>
      <c r="B4611" t="s">
        <v>241</v>
      </c>
      <c r="C4611">
        <v>6.1</v>
      </c>
    </row>
    <row r="4612" spans="1:3" x14ac:dyDescent="0.3">
      <c r="A4612" t="s">
        <v>22370</v>
      </c>
      <c r="B4612" t="s">
        <v>10</v>
      </c>
      <c r="C4612">
        <v>6.4</v>
      </c>
    </row>
    <row r="4613" spans="1:3" x14ac:dyDescent="0.3">
      <c r="A4613" t="s">
        <v>22377</v>
      </c>
      <c r="B4613" t="s">
        <v>241</v>
      </c>
      <c r="C4613">
        <v>6.5</v>
      </c>
    </row>
    <row r="4614" spans="1:3" x14ac:dyDescent="0.3">
      <c r="A4614" t="s">
        <v>22385</v>
      </c>
      <c r="B4614" t="s">
        <v>22383</v>
      </c>
      <c r="C4614">
        <v>7</v>
      </c>
    </row>
    <row r="4615" spans="1:3" x14ac:dyDescent="0.3">
      <c r="A4615" t="s">
        <v>22393</v>
      </c>
      <c r="B4615" t="s">
        <v>22391</v>
      </c>
      <c r="C4615">
        <v>6.1</v>
      </c>
    </row>
    <row r="4616" spans="1:3" x14ac:dyDescent="0.3">
      <c r="A4616" t="s">
        <v>22400</v>
      </c>
      <c r="B4616" t="s">
        <v>22398</v>
      </c>
      <c r="C4616">
        <v>5.7</v>
      </c>
    </row>
    <row r="4617" spans="1:3" x14ac:dyDescent="0.3">
      <c r="A4617" t="s">
        <v>22404</v>
      </c>
      <c r="B4617" t="s">
        <v>10</v>
      </c>
      <c r="C4617">
        <v>5.4</v>
      </c>
    </row>
    <row r="4618" spans="1:3" x14ac:dyDescent="0.3">
      <c r="A4618" t="s">
        <v>22409</v>
      </c>
      <c r="B4618" t="s">
        <v>10204</v>
      </c>
      <c r="C4618">
        <v>5.9</v>
      </c>
    </row>
    <row r="4619" spans="1:3" x14ac:dyDescent="0.3">
      <c r="A4619" t="s">
        <v>22417</v>
      </c>
      <c r="B4619" t="s">
        <v>22415</v>
      </c>
      <c r="C4619">
        <v>7.5</v>
      </c>
    </row>
    <row r="4620" spans="1:3" x14ac:dyDescent="0.3">
      <c r="A4620" t="s">
        <v>22421</v>
      </c>
      <c r="B4620" t="s">
        <v>2545</v>
      </c>
      <c r="C4620">
        <v>7.7</v>
      </c>
    </row>
    <row r="4621" spans="1:3" x14ac:dyDescent="0.3">
      <c r="A4621" t="s">
        <v>22425</v>
      </c>
      <c r="B4621" t="s">
        <v>19</v>
      </c>
      <c r="C4621">
        <v>7.1</v>
      </c>
    </row>
    <row r="4622" spans="1:3" x14ac:dyDescent="0.3">
      <c r="A4622" t="s">
        <v>22430</v>
      </c>
      <c r="B4622" t="s">
        <v>18</v>
      </c>
      <c r="C4622">
        <v>7.4</v>
      </c>
    </row>
    <row r="4623" spans="1:3" x14ac:dyDescent="0.3">
      <c r="A4623" t="s">
        <v>22438</v>
      </c>
      <c r="B4623" t="s">
        <v>22436</v>
      </c>
      <c r="C4623">
        <v>7.6</v>
      </c>
    </row>
    <row r="4624" spans="1:3" x14ac:dyDescent="0.3">
      <c r="A4624" t="s">
        <v>22444</v>
      </c>
      <c r="B4624" t="s">
        <v>1437</v>
      </c>
      <c r="C4624">
        <v>6.4</v>
      </c>
    </row>
    <row r="4625" spans="1:3" x14ac:dyDescent="0.3">
      <c r="A4625" t="s">
        <v>22451</v>
      </c>
      <c r="B4625" t="s">
        <v>19</v>
      </c>
      <c r="C4625">
        <v>7.4</v>
      </c>
    </row>
    <row r="4626" spans="1:3" x14ac:dyDescent="0.3">
      <c r="A4626" t="s">
        <v>22458</v>
      </c>
      <c r="B4626" t="s">
        <v>18</v>
      </c>
      <c r="C4626">
        <v>6.8</v>
      </c>
    </row>
    <row r="4627" spans="1:3" x14ac:dyDescent="0.3">
      <c r="A4627" t="s">
        <v>22464</v>
      </c>
      <c r="B4627" t="s">
        <v>6197</v>
      </c>
      <c r="C4627">
        <v>6.5</v>
      </c>
    </row>
    <row r="4628" spans="1:3" x14ac:dyDescent="0.3">
      <c r="A4628" t="s">
        <v>22469</v>
      </c>
      <c r="B4628" t="s">
        <v>14155</v>
      </c>
      <c r="C4628">
        <v>6</v>
      </c>
    </row>
    <row r="4629" spans="1:3" x14ac:dyDescent="0.3">
      <c r="A4629" t="s">
        <v>22474</v>
      </c>
      <c r="B4629" t="s">
        <v>19</v>
      </c>
      <c r="C4629">
        <v>7.3</v>
      </c>
    </row>
    <row r="4630" spans="1:3" x14ac:dyDescent="0.3">
      <c r="A4630" t="s">
        <v>22478</v>
      </c>
      <c r="B4630" t="s">
        <v>1954</v>
      </c>
      <c r="C4630">
        <v>7.3</v>
      </c>
    </row>
    <row r="4631" spans="1:3" x14ac:dyDescent="0.3">
      <c r="A4631" t="s">
        <v>22481</v>
      </c>
      <c r="B4631" t="s">
        <v>4829</v>
      </c>
      <c r="C4631">
        <v>6.5</v>
      </c>
    </row>
    <row r="4632" spans="1:3" x14ac:dyDescent="0.3">
      <c r="A4632" t="s">
        <v>22485</v>
      </c>
      <c r="B4632" t="s">
        <v>1700</v>
      </c>
      <c r="C4632">
        <v>6</v>
      </c>
    </row>
    <row r="4633" spans="1:3" x14ac:dyDescent="0.3">
      <c r="A4633" t="s">
        <v>22489</v>
      </c>
      <c r="B4633" t="s">
        <v>2144</v>
      </c>
      <c r="C4633">
        <v>5.3</v>
      </c>
    </row>
    <row r="4634" spans="1:3" x14ac:dyDescent="0.3">
      <c r="A4634" t="s">
        <v>22492</v>
      </c>
      <c r="B4634" t="s">
        <v>2545</v>
      </c>
      <c r="C4634">
        <v>6.6</v>
      </c>
    </row>
    <row r="4635" spans="1:3" x14ac:dyDescent="0.3">
      <c r="A4635" t="s">
        <v>22496</v>
      </c>
      <c r="B4635" t="s">
        <v>1437</v>
      </c>
      <c r="C4635">
        <v>6.1</v>
      </c>
    </row>
    <row r="4636" spans="1:3" x14ac:dyDescent="0.3">
      <c r="A4636" t="s">
        <v>22501</v>
      </c>
      <c r="B4636" t="s">
        <v>18</v>
      </c>
      <c r="C4636">
        <v>7.1</v>
      </c>
    </row>
    <row r="4637" spans="1:3" x14ac:dyDescent="0.3">
      <c r="A4637" t="s">
        <v>22507</v>
      </c>
      <c r="B4637" t="s">
        <v>1048</v>
      </c>
      <c r="C4637">
        <v>8.6999999999999993</v>
      </c>
    </row>
    <row r="4638" spans="1:3" x14ac:dyDescent="0.3">
      <c r="A4638" t="s">
        <v>22514</v>
      </c>
      <c r="B4638" t="s">
        <v>16468</v>
      </c>
      <c r="C4638">
        <v>8.4</v>
      </c>
    </row>
    <row r="4639" spans="1:3" x14ac:dyDescent="0.3">
      <c r="A4639" t="s">
        <v>22520</v>
      </c>
      <c r="B4639" t="s">
        <v>6542</v>
      </c>
      <c r="C4639">
        <v>5.8</v>
      </c>
    </row>
    <row r="4640" spans="1:3" x14ac:dyDescent="0.3">
      <c r="A4640" t="s">
        <v>22525</v>
      </c>
      <c r="B4640" t="s">
        <v>10</v>
      </c>
      <c r="C4640">
        <v>6.2</v>
      </c>
    </row>
    <row r="4641" spans="1:3" x14ac:dyDescent="0.3">
      <c r="A4641" t="s">
        <v>22530</v>
      </c>
      <c r="B4641" t="s">
        <v>908</v>
      </c>
      <c r="C4641">
        <v>5.8</v>
      </c>
    </row>
    <row r="4642" spans="1:3" x14ac:dyDescent="0.3">
      <c r="A4642" t="s">
        <v>22536</v>
      </c>
      <c r="B4642" t="s">
        <v>1700</v>
      </c>
      <c r="C4642">
        <v>5.7</v>
      </c>
    </row>
    <row r="4643" spans="1:3" x14ac:dyDescent="0.3">
      <c r="A4643" t="s">
        <v>22541</v>
      </c>
      <c r="B4643" t="s">
        <v>3805</v>
      </c>
      <c r="C4643">
        <v>6.1</v>
      </c>
    </row>
    <row r="4644" spans="1:3" x14ac:dyDescent="0.3">
      <c r="A4644" t="s">
        <v>22546</v>
      </c>
      <c r="B4644" t="s">
        <v>2700</v>
      </c>
      <c r="C4644">
        <v>6.4</v>
      </c>
    </row>
    <row r="4645" spans="1:3" x14ac:dyDescent="0.3">
      <c r="A4645" t="s">
        <v>22551</v>
      </c>
      <c r="B4645" t="s">
        <v>19</v>
      </c>
      <c r="C4645">
        <v>5</v>
      </c>
    </row>
    <row r="4646" spans="1:3" x14ac:dyDescent="0.3">
      <c r="A4646" t="s">
        <v>22555</v>
      </c>
      <c r="B4646" t="s">
        <v>10</v>
      </c>
      <c r="C4646">
        <v>6.5</v>
      </c>
    </row>
    <row r="4647" spans="1:3" x14ac:dyDescent="0.3">
      <c r="A4647" t="s">
        <v>22560</v>
      </c>
      <c r="B4647" t="s">
        <v>7572</v>
      </c>
      <c r="C4647">
        <v>4.5999999999999996</v>
      </c>
    </row>
    <row r="4648" spans="1:3" x14ac:dyDescent="0.3">
      <c r="A4648" t="s">
        <v>22564</v>
      </c>
      <c r="B4648" t="s">
        <v>1034</v>
      </c>
      <c r="C4648">
        <v>7.7</v>
      </c>
    </row>
    <row r="4649" spans="1:3" x14ac:dyDescent="0.3">
      <c r="A4649" t="s">
        <v>22571</v>
      </c>
      <c r="B4649" t="s">
        <v>21504</v>
      </c>
      <c r="C4649">
        <v>7.3</v>
      </c>
    </row>
    <row r="4650" spans="1:3" x14ac:dyDescent="0.3">
      <c r="A4650" t="s">
        <v>22575</v>
      </c>
      <c r="B4650" t="s">
        <v>19</v>
      </c>
      <c r="C4650">
        <v>6.6</v>
      </c>
    </row>
    <row r="4651" spans="1:3" x14ac:dyDescent="0.3">
      <c r="A4651" t="s">
        <v>22578</v>
      </c>
      <c r="B4651" t="s">
        <v>4085</v>
      </c>
      <c r="C4651">
        <v>6.4</v>
      </c>
    </row>
    <row r="4652" spans="1:3" x14ac:dyDescent="0.3">
      <c r="A4652" t="s">
        <v>22584</v>
      </c>
      <c r="B4652" t="s">
        <v>8</v>
      </c>
      <c r="C4652">
        <v>5.8</v>
      </c>
    </row>
    <row r="4653" spans="1:3" x14ac:dyDescent="0.3">
      <c r="A4653" t="s">
        <v>22589</v>
      </c>
      <c r="B4653" t="s">
        <v>18</v>
      </c>
      <c r="C4653">
        <v>7.2</v>
      </c>
    </row>
    <row r="4654" spans="1:3" x14ac:dyDescent="0.3">
      <c r="A4654" t="s">
        <v>22592</v>
      </c>
      <c r="B4654" t="s">
        <v>241</v>
      </c>
      <c r="C4654">
        <v>7.2</v>
      </c>
    </row>
    <row r="4655" spans="1:3" x14ac:dyDescent="0.3">
      <c r="A4655" t="s">
        <v>22598</v>
      </c>
      <c r="B4655" t="s">
        <v>7572</v>
      </c>
      <c r="C4655">
        <v>3.5</v>
      </c>
    </row>
    <row r="4656" spans="1:3" x14ac:dyDescent="0.3">
      <c r="A4656" t="s">
        <v>22603</v>
      </c>
      <c r="B4656" t="s">
        <v>22</v>
      </c>
      <c r="C4656">
        <v>7.5</v>
      </c>
    </row>
    <row r="4657" spans="1:3" x14ac:dyDescent="0.3">
      <c r="A4657" t="s">
        <v>22607</v>
      </c>
      <c r="B4657" t="s">
        <v>1180</v>
      </c>
      <c r="C4657">
        <v>2.2000000000000002</v>
      </c>
    </row>
    <row r="4658" spans="1:3" x14ac:dyDescent="0.3">
      <c r="A4658" t="s">
        <v>22612</v>
      </c>
      <c r="B4658" t="s">
        <v>878</v>
      </c>
      <c r="C4658">
        <v>6.6</v>
      </c>
    </row>
    <row r="4659" spans="1:3" x14ac:dyDescent="0.3">
      <c r="A4659" t="s">
        <v>22618</v>
      </c>
      <c r="B4659" t="s">
        <v>1954</v>
      </c>
      <c r="C4659">
        <v>6.9</v>
      </c>
    </row>
    <row r="4660" spans="1:3" x14ac:dyDescent="0.3">
      <c r="A4660" t="s">
        <v>22624</v>
      </c>
      <c r="B4660" t="s">
        <v>22623</v>
      </c>
      <c r="C4660">
        <v>4</v>
      </c>
    </row>
    <row r="4661" spans="1:3" x14ac:dyDescent="0.3">
      <c r="A4661" t="s">
        <v>22629</v>
      </c>
      <c r="B4661" t="s">
        <v>22628</v>
      </c>
      <c r="C4661">
        <v>7.4</v>
      </c>
    </row>
    <row r="4662" spans="1:3" x14ac:dyDescent="0.3">
      <c r="A4662" t="s">
        <v>22637</v>
      </c>
      <c r="B4662" t="s">
        <v>22635</v>
      </c>
      <c r="C4662">
        <v>8.3000000000000007</v>
      </c>
    </row>
    <row r="4663" spans="1:3" x14ac:dyDescent="0.3">
      <c r="A4663" t="s">
        <v>22642</v>
      </c>
      <c r="B4663" t="s">
        <v>12</v>
      </c>
      <c r="C4663">
        <v>5.7</v>
      </c>
    </row>
    <row r="4664" spans="1:3" x14ac:dyDescent="0.3">
      <c r="A4664" t="s">
        <v>22649</v>
      </c>
      <c r="B4664" t="s">
        <v>22647</v>
      </c>
      <c r="C4664">
        <v>6.8</v>
      </c>
    </row>
    <row r="4665" spans="1:3" x14ac:dyDescent="0.3">
      <c r="A4665" t="s">
        <v>22656</v>
      </c>
      <c r="B4665" t="s">
        <v>12</v>
      </c>
      <c r="C4665">
        <v>5.2</v>
      </c>
    </row>
    <row r="4666" spans="1:3" x14ac:dyDescent="0.3">
      <c r="A4666" t="s">
        <v>22660</v>
      </c>
      <c r="B4666" t="s">
        <v>20032</v>
      </c>
      <c r="C4666">
        <v>6.2</v>
      </c>
    </row>
    <row r="4667" spans="1:3" x14ac:dyDescent="0.3">
      <c r="A4667" t="s">
        <v>22665</v>
      </c>
      <c r="B4667" t="s">
        <v>1954</v>
      </c>
      <c r="C4667">
        <v>5.9</v>
      </c>
    </row>
    <row r="4668" spans="1:3" x14ac:dyDescent="0.3">
      <c r="A4668" t="s">
        <v>22669</v>
      </c>
      <c r="B4668" t="s">
        <v>1980</v>
      </c>
      <c r="C4668">
        <v>7.7</v>
      </c>
    </row>
    <row r="4669" spans="1:3" x14ac:dyDescent="0.3">
      <c r="A4669" t="s">
        <v>22676</v>
      </c>
      <c r="B4669" t="s">
        <v>4</v>
      </c>
      <c r="C4669">
        <v>4.3</v>
      </c>
    </row>
    <row r="4670" spans="1:3" x14ac:dyDescent="0.3">
      <c r="A4670" t="s">
        <v>22680</v>
      </c>
      <c r="B4670" t="s">
        <v>1437</v>
      </c>
      <c r="C4670">
        <v>7.1</v>
      </c>
    </row>
    <row r="4671" spans="1:3" x14ac:dyDescent="0.3">
      <c r="A4671" t="s">
        <v>22685</v>
      </c>
      <c r="B4671" t="s">
        <v>21347</v>
      </c>
      <c r="C4671">
        <v>6.2</v>
      </c>
    </row>
    <row r="4672" spans="1:3" x14ac:dyDescent="0.3">
      <c r="A4672" t="s">
        <v>22692</v>
      </c>
      <c r="B4672" t="s">
        <v>1700</v>
      </c>
      <c r="C4672">
        <v>6.8</v>
      </c>
    </row>
    <row r="4673" spans="1:3" x14ac:dyDescent="0.3">
      <c r="A4673" t="s">
        <v>22698</v>
      </c>
      <c r="B4673" t="s">
        <v>11226</v>
      </c>
      <c r="C4673">
        <v>7.7</v>
      </c>
    </row>
    <row r="4674" spans="1:3" x14ac:dyDescent="0.3">
      <c r="A4674" t="s">
        <v>22705</v>
      </c>
      <c r="B4674" t="s">
        <v>18</v>
      </c>
      <c r="C4674">
        <v>8.1999999999999993</v>
      </c>
    </row>
    <row r="4675" spans="1:3" x14ac:dyDescent="0.3">
      <c r="A4675" t="s">
        <v>22711</v>
      </c>
      <c r="B4675" t="s">
        <v>1437</v>
      </c>
      <c r="C4675">
        <v>7.5</v>
      </c>
    </row>
    <row r="4676" spans="1:3" x14ac:dyDescent="0.3">
      <c r="A4676" t="s">
        <v>22717</v>
      </c>
      <c r="B4676" t="s">
        <v>5788</v>
      </c>
      <c r="C4676">
        <v>7.6</v>
      </c>
    </row>
    <row r="4677" spans="1:3" x14ac:dyDescent="0.3">
      <c r="A4677" t="s">
        <v>22724</v>
      </c>
      <c r="B4677" t="s">
        <v>6131</v>
      </c>
      <c r="C4677">
        <v>4.0999999999999996</v>
      </c>
    </row>
    <row r="4678" spans="1:3" x14ac:dyDescent="0.3">
      <c r="A4678" t="s">
        <v>22727</v>
      </c>
      <c r="B4678" t="s">
        <v>10</v>
      </c>
      <c r="C4678">
        <v>6.9</v>
      </c>
    </row>
    <row r="4679" spans="1:3" x14ac:dyDescent="0.3">
      <c r="A4679" t="s">
        <v>22731</v>
      </c>
      <c r="B4679" t="s">
        <v>2144</v>
      </c>
      <c r="C4679">
        <v>7.1</v>
      </c>
    </row>
    <row r="4680" spans="1:3" x14ac:dyDescent="0.3">
      <c r="A4680" t="s">
        <v>22736</v>
      </c>
      <c r="B4680" t="s">
        <v>23</v>
      </c>
      <c r="C4680">
        <v>6.3</v>
      </c>
    </row>
    <row r="4681" spans="1:3" x14ac:dyDescent="0.3">
      <c r="A4681" t="s">
        <v>22742</v>
      </c>
      <c r="B4681" t="s">
        <v>16468</v>
      </c>
      <c r="C4681">
        <v>7.7</v>
      </c>
    </row>
    <row r="4682" spans="1:3" x14ac:dyDescent="0.3">
      <c r="A4682" t="s">
        <v>22746</v>
      </c>
      <c r="B4682" t="s">
        <v>5421</v>
      </c>
      <c r="C4682">
        <v>8.3000000000000007</v>
      </c>
    </row>
    <row r="4683" spans="1:3" x14ac:dyDescent="0.3">
      <c r="A4683" t="s">
        <v>22751</v>
      </c>
      <c r="B4683" t="s">
        <v>19</v>
      </c>
      <c r="C4683">
        <v>7.1</v>
      </c>
    </row>
    <row r="4684" spans="1:3" x14ac:dyDescent="0.3">
      <c r="A4684" t="s">
        <v>22758</v>
      </c>
      <c r="B4684" t="s">
        <v>22756</v>
      </c>
      <c r="C4684">
        <v>4.7</v>
      </c>
    </row>
    <row r="4685" spans="1:3" x14ac:dyDescent="0.3">
      <c r="A4685" t="s">
        <v>24155</v>
      </c>
      <c r="B4685" t="s">
        <v>22762</v>
      </c>
      <c r="C4685">
        <v>7.7</v>
      </c>
    </row>
    <row r="4686" spans="1:3" x14ac:dyDescent="0.3">
      <c r="A4686" t="s">
        <v>22768</v>
      </c>
      <c r="B4686" t="s">
        <v>22766</v>
      </c>
      <c r="C4686">
        <v>7.2</v>
      </c>
    </row>
    <row r="4687" spans="1:3" x14ac:dyDescent="0.3">
      <c r="A4687" t="s">
        <v>22775</v>
      </c>
      <c r="B4687" t="s">
        <v>18</v>
      </c>
      <c r="C4687">
        <v>5.0999999999999996</v>
      </c>
    </row>
    <row r="4688" spans="1:3" x14ac:dyDescent="0.3">
      <c r="A4688" t="s">
        <v>22780</v>
      </c>
      <c r="B4688" t="s">
        <v>7572</v>
      </c>
      <c r="C4688">
        <v>5.4</v>
      </c>
    </row>
    <row r="4689" spans="1:3" x14ac:dyDescent="0.3">
      <c r="A4689" t="s">
        <v>22787</v>
      </c>
      <c r="B4689" t="s">
        <v>23</v>
      </c>
      <c r="C4689">
        <v>6.9</v>
      </c>
    </row>
    <row r="4690" spans="1:3" x14ac:dyDescent="0.3">
      <c r="A4690" t="s">
        <v>24156</v>
      </c>
      <c r="B4690" t="s">
        <v>20105</v>
      </c>
      <c r="C4690">
        <v>8.1999999999999993</v>
      </c>
    </row>
    <row r="4691" spans="1:3" x14ac:dyDescent="0.3">
      <c r="A4691" t="s">
        <v>22796</v>
      </c>
      <c r="B4691" t="s">
        <v>1700</v>
      </c>
      <c r="C4691">
        <v>6.1</v>
      </c>
    </row>
    <row r="4692" spans="1:3" x14ac:dyDescent="0.3">
      <c r="A4692" t="s">
        <v>22803</v>
      </c>
      <c r="B4692" t="s">
        <v>5544</v>
      </c>
      <c r="C4692">
        <v>6.1</v>
      </c>
    </row>
    <row r="4693" spans="1:3" x14ac:dyDescent="0.3">
      <c r="A4693" t="s">
        <v>22808</v>
      </c>
      <c r="B4693" t="s">
        <v>1437</v>
      </c>
      <c r="C4693">
        <v>6.9</v>
      </c>
    </row>
    <row r="4694" spans="1:3" x14ac:dyDescent="0.3">
      <c r="A4694" t="s">
        <v>22814</v>
      </c>
      <c r="B4694" t="s">
        <v>6131</v>
      </c>
      <c r="C4694">
        <v>5.8</v>
      </c>
    </row>
    <row r="4695" spans="1:3" x14ac:dyDescent="0.3">
      <c r="A4695" t="s">
        <v>22818</v>
      </c>
      <c r="B4695" t="s">
        <v>4085</v>
      </c>
      <c r="C4695">
        <v>6</v>
      </c>
    </row>
    <row r="4696" spans="1:3" x14ac:dyDescent="0.3">
      <c r="A4696" t="s">
        <v>22824</v>
      </c>
      <c r="B4696" t="s">
        <v>19</v>
      </c>
      <c r="C4696">
        <v>8.1999999999999993</v>
      </c>
    </row>
    <row r="4697" spans="1:3" x14ac:dyDescent="0.3">
      <c r="A4697" t="s">
        <v>22830</v>
      </c>
      <c r="B4697" t="s">
        <v>1980</v>
      </c>
      <c r="C4697">
        <v>8</v>
      </c>
    </row>
    <row r="4698" spans="1:3" x14ac:dyDescent="0.3">
      <c r="A4698" t="s">
        <v>22836</v>
      </c>
      <c r="B4698" t="s">
        <v>18</v>
      </c>
      <c r="C4698">
        <v>7</v>
      </c>
    </row>
    <row r="4699" spans="1:3" x14ac:dyDescent="0.3">
      <c r="A4699" t="s">
        <v>22843</v>
      </c>
      <c r="B4699" t="s">
        <v>16907</v>
      </c>
      <c r="C4699">
        <v>6.3</v>
      </c>
    </row>
    <row r="4700" spans="1:3" x14ac:dyDescent="0.3">
      <c r="A4700" t="s">
        <v>22848</v>
      </c>
      <c r="B4700" t="s">
        <v>7400</v>
      </c>
      <c r="C4700">
        <v>7.6</v>
      </c>
    </row>
    <row r="4701" spans="1:3" x14ac:dyDescent="0.3">
      <c r="A4701" t="s">
        <v>22854</v>
      </c>
      <c r="B4701" t="s">
        <v>5544</v>
      </c>
      <c r="C4701">
        <v>6.1</v>
      </c>
    </row>
    <row r="4702" spans="1:3" x14ac:dyDescent="0.3">
      <c r="A4702" t="s">
        <v>22860</v>
      </c>
      <c r="B4702" t="s">
        <v>20233</v>
      </c>
      <c r="C4702">
        <v>7.2</v>
      </c>
    </row>
    <row r="4703" spans="1:3" x14ac:dyDescent="0.3">
      <c r="A4703" t="s">
        <v>22865</v>
      </c>
      <c r="B4703" t="s">
        <v>16468</v>
      </c>
      <c r="C4703">
        <v>7.8</v>
      </c>
    </row>
    <row r="4704" spans="1:3" x14ac:dyDescent="0.3">
      <c r="A4704" t="s">
        <v>22870</v>
      </c>
      <c r="B4704" t="s">
        <v>803</v>
      </c>
      <c r="C4704">
        <v>4.7</v>
      </c>
    </row>
    <row r="4705" spans="1:3" x14ac:dyDescent="0.3">
      <c r="A4705" t="s">
        <v>22877</v>
      </c>
      <c r="B4705" t="s">
        <v>18</v>
      </c>
      <c r="C4705">
        <v>7.5</v>
      </c>
    </row>
    <row r="4706" spans="1:3" x14ac:dyDescent="0.3">
      <c r="A4706" t="s">
        <v>24157</v>
      </c>
      <c r="B4706" t="s">
        <v>598</v>
      </c>
      <c r="C4706">
        <v>6.7</v>
      </c>
    </row>
    <row r="4707" spans="1:3" x14ac:dyDescent="0.3">
      <c r="A4707" t="s">
        <v>22887</v>
      </c>
      <c r="B4707" t="s">
        <v>14682</v>
      </c>
      <c r="C4707">
        <v>3.4</v>
      </c>
    </row>
    <row r="4708" spans="1:3" x14ac:dyDescent="0.3">
      <c r="A4708" t="s">
        <v>22891</v>
      </c>
      <c r="B4708" t="s">
        <v>1954</v>
      </c>
      <c r="C4708">
        <v>8.9</v>
      </c>
    </row>
    <row r="4709" spans="1:3" x14ac:dyDescent="0.3">
      <c r="A4709" t="s">
        <v>22896</v>
      </c>
      <c r="B4709" t="s">
        <v>22895</v>
      </c>
      <c r="C4709">
        <v>6.9</v>
      </c>
    </row>
    <row r="4710" spans="1:3" x14ac:dyDescent="0.3">
      <c r="A4710" t="s">
        <v>22900</v>
      </c>
      <c r="B4710" t="s">
        <v>1700</v>
      </c>
      <c r="C4710">
        <v>8.1999999999999993</v>
      </c>
    </row>
    <row r="4711" spans="1:3" x14ac:dyDescent="0.3">
      <c r="A4711" t="s">
        <v>22907</v>
      </c>
      <c r="B4711" t="s">
        <v>4085</v>
      </c>
      <c r="C4711">
        <v>7.3</v>
      </c>
    </row>
    <row r="4712" spans="1:3" x14ac:dyDescent="0.3">
      <c r="A4712" t="s">
        <v>22914</v>
      </c>
      <c r="B4712" t="s">
        <v>21504</v>
      </c>
      <c r="C4712">
        <v>8</v>
      </c>
    </row>
    <row r="4713" spans="1:3" x14ac:dyDescent="0.3">
      <c r="A4713" t="s">
        <v>22918</v>
      </c>
      <c r="B4713" t="s">
        <v>2545</v>
      </c>
      <c r="C4713">
        <v>6.7</v>
      </c>
    </row>
    <row r="4714" spans="1:3" x14ac:dyDescent="0.3">
      <c r="A4714" t="s">
        <v>22923</v>
      </c>
      <c r="B4714" t="s">
        <v>22922</v>
      </c>
      <c r="C4714">
        <v>6.6</v>
      </c>
    </row>
    <row r="4715" spans="1:3" x14ac:dyDescent="0.3">
      <c r="A4715" t="s">
        <v>22927</v>
      </c>
      <c r="B4715" t="s">
        <v>1700</v>
      </c>
      <c r="C4715">
        <v>6.9</v>
      </c>
    </row>
    <row r="4716" spans="1:3" x14ac:dyDescent="0.3">
      <c r="A4716" t="s">
        <v>22931</v>
      </c>
      <c r="B4716" t="s">
        <v>2545</v>
      </c>
      <c r="C4716">
        <v>7.1</v>
      </c>
    </row>
    <row r="4717" spans="1:3" x14ac:dyDescent="0.3">
      <c r="A4717" t="s">
        <v>22937</v>
      </c>
      <c r="B4717" t="s">
        <v>19</v>
      </c>
      <c r="C4717">
        <v>5.6</v>
      </c>
    </row>
    <row r="4718" spans="1:3" x14ac:dyDescent="0.3">
      <c r="A4718" t="s">
        <v>22943</v>
      </c>
      <c r="B4718" t="s">
        <v>19</v>
      </c>
      <c r="C4718">
        <v>6.7</v>
      </c>
    </row>
    <row r="4719" spans="1:3" x14ac:dyDescent="0.3">
      <c r="A4719" t="s">
        <v>22947</v>
      </c>
      <c r="B4719" t="s">
        <v>19</v>
      </c>
      <c r="C4719">
        <v>7.1</v>
      </c>
    </row>
    <row r="4720" spans="1:3" x14ac:dyDescent="0.3">
      <c r="A4720" t="s">
        <v>22951</v>
      </c>
      <c r="B4720" t="s">
        <v>19</v>
      </c>
      <c r="C4720">
        <v>5.2</v>
      </c>
    </row>
    <row r="4721" spans="1:3" x14ac:dyDescent="0.3">
      <c r="A4721" t="s">
        <v>22956</v>
      </c>
      <c r="B4721" t="s">
        <v>4829</v>
      </c>
      <c r="C4721">
        <v>7.7</v>
      </c>
    </row>
    <row r="4722" spans="1:3" x14ac:dyDescent="0.3">
      <c r="A4722" t="s">
        <v>22963</v>
      </c>
      <c r="B4722" t="s">
        <v>18</v>
      </c>
      <c r="C4722">
        <v>7.5</v>
      </c>
    </row>
    <row r="4723" spans="1:3" x14ac:dyDescent="0.3">
      <c r="A4723" t="s">
        <v>22966</v>
      </c>
      <c r="B4723" t="s">
        <v>18</v>
      </c>
      <c r="C4723">
        <v>7.6</v>
      </c>
    </row>
    <row r="4724" spans="1:3" x14ac:dyDescent="0.3">
      <c r="A4724" t="s">
        <v>22970</v>
      </c>
      <c r="B4724" t="s">
        <v>241</v>
      </c>
      <c r="C4724">
        <v>8.1</v>
      </c>
    </row>
    <row r="4725" spans="1:3" x14ac:dyDescent="0.3">
      <c r="A4725" t="s">
        <v>22975</v>
      </c>
      <c r="B4725" t="s">
        <v>241</v>
      </c>
      <c r="C4725">
        <v>5.5</v>
      </c>
    </row>
    <row r="4726" spans="1:3" x14ac:dyDescent="0.3">
      <c r="A4726" t="s">
        <v>22980</v>
      </c>
      <c r="B4726" t="s">
        <v>3805</v>
      </c>
      <c r="C4726">
        <v>6.6</v>
      </c>
    </row>
    <row r="4727" spans="1:3" x14ac:dyDescent="0.3">
      <c r="A4727" t="s">
        <v>22987</v>
      </c>
      <c r="B4727" t="s">
        <v>89</v>
      </c>
      <c r="C4727">
        <v>3.2</v>
      </c>
    </row>
    <row r="4728" spans="1:3" x14ac:dyDescent="0.3">
      <c r="A4728" t="s">
        <v>22994</v>
      </c>
      <c r="B4728" t="s">
        <v>6197</v>
      </c>
      <c r="C4728">
        <v>6.6</v>
      </c>
    </row>
    <row r="4729" spans="1:3" x14ac:dyDescent="0.3">
      <c r="A4729" t="s">
        <v>22999</v>
      </c>
      <c r="B4729" t="s">
        <v>22998</v>
      </c>
      <c r="C4729">
        <v>6.2</v>
      </c>
    </row>
    <row r="4730" spans="1:3" x14ac:dyDescent="0.3">
      <c r="A4730" t="s">
        <v>23003</v>
      </c>
      <c r="B4730" t="s">
        <v>8</v>
      </c>
      <c r="C4730">
        <v>4.8</v>
      </c>
    </row>
    <row r="4731" spans="1:3" x14ac:dyDescent="0.3">
      <c r="A4731" t="s">
        <v>23009</v>
      </c>
      <c r="B4731" t="s">
        <v>23</v>
      </c>
      <c r="C4731">
        <v>4.5</v>
      </c>
    </row>
    <row r="4732" spans="1:3" x14ac:dyDescent="0.3">
      <c r="A4732" t="s">
        <v>23015</v>
      </c>
      <c r="B4732" t="s">
        <v>1437</v>
      </c>
      <c r="C4732">
        <v>7.2</v>
      </c>
    </row>
    <row r="4733" spans="1:3" x14ac:dyDescent="0.3">
      <c r="A4733" t="s">
        <v>23022</v>
      </c>
      <c r="B4733" t="s">
        <v>2866</v>
      </c>
      <c r="C4733">
        <v>4.3</v>
      </c>
    </row>
    <row r="4734" spans="1:3" x14ac:dyDescent="0.3">
      <c r="A4734" t="s">
        <v>23027</v>
      </c>
      <c r="B4734" t="s">
        <v>5108</v>
      </c>
      <c r="C4734">
        <v>4.5</v>
      </c>
    </row>
    <row r="4735" spans="1:3" x14ac:dyDescent="0.3">
      <c r="A4735" t="s">
        <v>23033</v>
      </c>
      <c r="B4735" t="s">
        <v>23032</v>
      </c>
      <c r="C4735">
        <v>6.4</v>
      </c>
    </row>
    <row r="4736" spans="1:3" x14ac:dyDescent="0.3">
      <c r="A4736" t="s">
        <v>23037</v>
      </c>
      <c r="B4736" t="s">
        <v>5685</v>
      </c>
      <c r="C4736">
        <v>6.4</v>
      </c>
    </row>
    <row r="4737" spans="1:3" x14ac:dyDescent="0.3">
      <c r="A4737" t="s">
        <v>23041</v>
      </c>
      <c r="B4737" t="s">
        <v>1437</v>
      </c>
      <c r="C4737">
        <v>7.3</v>
      </c>
    </row>
    <row r="4738" spans="1:3" x14ac:dyDescent="0.3">
      <c r="A4738" t="s">
        <v>23044</v>
      </c>
      <c r="B4738" t="s">
        <v>1437</v>
      </c>
      <c r="C4738">
        <v>6.9</v>
      </c>
    </row>
    <row r="4739" spans="1:3" x14ac:dyDescent="0.3">
      <c r="A4739" t="s">
        <v>23051</v>
      </c>
      <c r="B4739" t="s">
        <v>23049</v>
      </c>
      <c r="C4739">
        <v>4.3</v>
      </c>
    </row>
    <row r="4740" spans="1:3" x14ac:dyDescent="0.3">
      <c r="A4740" t="s">
        <v>23057</v>
      </c>
      <c r="B4740" t="s">
        <v>4829</v>
      </c>
      <c r="C4740">
        <v>7.2</v>
      </c>
    </row>
    <row r="4741" spans="1:3" x14ac:dyDescent="0.3">
      <c r="A4741" t="s">
        <v>23062</v>
      </c>
      <c r="B4741" t="s">
        <v>1437</v>
      </c>
      <c r="C4741">
        <v>6.5</v>
      </c>
    </row>
    <row r="4742" spans="1:3" x14ac:dyDescent="0.3">
      <c r="A4742" t="s">
        <v>23066</v>
      </c>
      <c r="B4742" t="s">
        <v>2545</v>
      </c>
      <c r="C4742">
        <v>6.6</v>
      </c>
    </row>
    <row r="4743" spans="1:3" x14ac:dyDescent="0.3">
      <c r="A4743" t="s">
        <v>23072</v>
      </c>
      <c r="B4743" t="s">
        <v>1437</v>
      </c>
      <c r="C4743">
        <v>6.7</v>
      </c>
    </row>
    <row r="4744" spans="1:3" x14ac:dyDescent="0.3">
      <c r="A4744" t="s">
        <v>23079</v>
      </c>
      <c r="B4744" t="s">
        <v>15086</v>
      </c>
      <c r="C4744">
        <v>4.3</v>
      </c>
    </row>
    <row r="4745" spans="1:3" x14ac:dyDescent="0.3">
      <c r="A4745" t="s">
        <v>23082</v>
      </c>
      <c r="B4745" t="s">
        <v>5037</v>
      </c>
      <c r="C4745">
        <v>7.3</v>
      </c>
    </row>
    <row r="4746" spans="1:3" x14ac:dyDescent="0.3">
      <c r="A4746" t="s">
        <v>23086</v>
      </c>
      <c r="B4746" t="s">
        <v>1700</v>
      </c>
      <c r="C4746">
        <v>6.4</v>
      </c>
    </row>
    <row r="4747" spans="1:3" x14ac:dyDescent="0.3">
      <c r="A4747" t="s">
        <v>23094</v>
      </c>
      <c r="B4747" t="s">
        <v>23092</v>
      </c>
      <c r="C4747">
        <v>7</v>
      </c>
    </row>
    <row r="4748" spans="1:3" x14ac:dyDescent="0.3">
      <c r="A4748" t="s">
        <v>23099</v>
      </c>
      <c r="B4748" t="s">
        <v>1943</v>
      </c>
      <c r="C4748">
        <v>5.5</v>
      </c>
    </row>
    <row r="4749" spans="1:3" x14ac:dyDescent="0.3">
      <c r="A4749" t="s">
        <v>23104</v>
      </c>
      <c r="B4749" t="s">
        <v>241</v>
      </c>
      <c r="C4749">
        <v>6.7</v>
      </c>
    </row>
    <row r="4750" spans="1:3" x14ac:dyDescent="0.3">
      <c r="A4750" t="s">
        <v>23110</v>
      </c>
      <c r="B4750" t="s">
        <v>23</v>
      </c>
      <c r="C4750">
        <v>4.3</v>
      </c>
    </row>
    <row r="4751" spans="1:3" x14ac:dyDescent="0.3">
      <c r="A4751" t="s">
        <v>23114</v>
      </c>
      <c r="B4751" t="s">
        <v>6416</v>
      </c>
      <c r="C4751">
        <v>6.1</v>
      </c>
    </row>
    <row r="4752" spans="1:3" x14ac:dyDescent="0.3">
      <c r="A4752" t="s">
        <v>23120</v>
      </c>
      <c r="B4752" t="s">
        <v>2545</v>
      </c>
      <c r="C4752">
        <v>6.8</v>
      </c>
    </row>
    <row r="4753" spans="1:3" x14ac:dyDescent="0.3">
      <c r="A4753" t="s">
        <v>23124</v>
      </c>
      <c r="B4753" t="s">
        <v>4085</v>
      </c>
      <c r="C4753">
        <v>3.9</v>
      </c>
    </row>
    <row r="4754" spans="1:3" x14ac:dyDescent="0.3">
      <c r="A4754" t="s">
        <v>24158</v>
      </c>
      <c r="B4754" t="s">
        <v>1954</v>
      </c>
      <c r="C4754">
        <v>8.5</v>
      </c>
    </row>
    <row r="4755" spans="1:3" x14ac:dyDescent="0.3">
      <c r="A4755" t="s">
        <v>23134</v>
      </c>
      <c r="B4755" t="s">
        <v>19</v>
      </c>
      <c r="C4755">
        <v>6.9</v>
      </c>
    </row>
    <row r="4756" spans="1:3" x14ac:dyDescent="0.3">
      <c r="A4756" t="s">
        <v>23140</v>
      </c>
      <c r="B4756" t="s">
        <v>4085</v>
      </c>
      <c r="C4756">
        <v>7.3</v>
      </c>
    </row>
    <row r="4757" spans="1:3" x14ac:dyDescent="0.3">
      <c r="A4757" t="s">
        <v>23145</v>
      </c>
      <c r="B4757" t="s">
        <v>878</v>
      </c>
      <c r="C4757">
        <v>6.9</v>
      </c>
    </row>
    <row r="4758" spans="1:3" x14ac:dyDescent="0.3">
      <c r="A4758" t="s">
        <v>23151</v>
      </c>
      <c r="B4758" t="s">
        <v>12300</v>
      </c>
      <c r="C4758">
        <v>6.3</v>
      </c>
    </row>
    <row r="4759" spans="1:3" x14ac:dyDescent="0.3">
      <c r="A4759" t="s">
        <v>23157</v>
      </c>
      <c r="B4759" t="s">
        <v>18178</v>
      </c>
      <c r="C4759">
        <v>2.5</v>
      </c>
    </row>
    <row r="4760" spans="1:3" x14ac:dyDescent="0.3">
      <c r="A4760" t="s">
        <v>23162</v>
      </c>
      <c r="B4760" t="s">
        <v>19</v>
      </c>
      <c r="C4760">
        <v>5.7</v>
      </c>
    </row>
    <row r="4761" spans="1:3" x14ac:dyDescent="0.3">
      <c r="A4761" t="s">
        <v>23169</v>
      </c>
      <c r="B4761" t="s">
        <v>23167</v>
      </c>
      <c r="C4761">
        <v>7</v>
      </c>
    </row>
    <row r="4762" spans="1:3" x14ac:dyDescent="0.3">
      <c r="A4762" t="s">
        <v>23176</v>
      </c>
      <c r="B4762" t="s">
        <v>7139</v>
      </c>
      <c r="C4762">
        <v>6.2</v>
      </c>
    </row>
    <row r="4763" spans="1:3" x14ac:dyDescent="0.3">
      <c r="A4763" t="s">
        <v>23184</v>
      </c>
      <c r="B4763" t="s">
        <v>23182</v>
      </c>
      <c r="C4763">
        <v>6.9</v>
      </c>
    </row>
    <row r="4764" spans="1:3" x14ac:dyDescent="0.3">
      <c r="A4764" t="s">
        <v>23189</v>
      </c>
      <c r="B4764" t="s">
        <v>1954</v>
      </c>
      <c r="C4764">
        <v>4.5</v>
      </c>
    </row>
    <row r="4765" spans="1:3" x14ac:dyDescent="0.3">
      <c r="A4765" t="s">
        <v>23196</v>
      </c>
      <c r="B4765" t="s">
        <v>18</v>
      </c>
      <c r="C4765">
        <v>7.8</v>
      </c>
    </row>
    <row r="4766" spans="1:3" x14ac:dyDescent="0.3">
      <c r="A4766" t="s">
        <v>23201</v>
      </c>
      <c r="B4766" t="s">
        <v>5544</v>
      </c>
      <c r="C4766">
        <v>4.4000000000000004</v>
      </c>
    </row>
    <row r="4767" spans="1:3" x14ac:dyDescent="0.3">
      <c r="A4767" t="s">
        <v>23206</v>
      </c>
      <c r="B4767" t="s">
        <v>12</v>
      </c>
      <c r="C4767">
        <v>6.6</v>
      </c>
    </row>
    <row r="4768" spans="1:3" x14ac:dyDescent="0.3">
      <c r="A4768" t="s">
        <v>23210</v>
      </c>
      <c r="B4768" t="s">
        <v>18</v>
      </c>
      <c r="C4768">
        <v>8</v>
      </c>
    </row>
    <row r="4769" spans="1:3" x14ac:dyDescent="0.3">
      <c r="A4769" t="s">
        <v>23215</v>
      </c>
      <c r="B4769" t="s">
        <v>5605</v>
      </c>
      <c r="C4769">
        <v>8.3000000000000007</v>
      </c>
    </row>
    <row r="4770" spans="1:3" x14ac:dyDescent="0.3">
      <c r="A4770" t="s">
        <v>23221</v>
      </c>
      <c r="B4770" t="s">
        <v>10</v>
      </c>
      <c r="C4770">
        <v>6.5</v>
      </c>
    </row>
    <row r="4771" spans="1:3" x14ac:dyDescent="0.3">
      <c r="A4771" t="s">
        <v>23228</v>
      </c>
      <c r="B4771" t="s">
        <v>6542</v>
      </c>
      <c r="C4771">
        <v>7.1</v>
      </c>
    </row>
    <row r="4772" spans="1:3" x14ac:dyDescent="0.3">
      <c r="A4772" t="s">
        <v>23232</v>
      </c>
      <c r="B4772" t="s">
        <v>8710</v>
      </c>
      <c r="C4772">
        <v>7.1</v>
      </c>
    </row>
    <row r="4773" spans="1:3" x14ac:dyDescent="0.3">
      <c r="A4773" t="s">
        <v>23240</v>
      </c>
      <c r="B4773" t="s">
        <v>23238</v>
      </c>
      <c r="C4773">
        <v>4</v>
      </c>
    </row>
    <row r="4774" spans="1:3" x14ac:dyDescent="0.3">
      <c r="A4774" t="s">
        <v>23247</v>
      </c>
      <c r="B4774" t="s">
        <v>18</v>
      </c>
      <c r="C4774">
        <v>7.5</v>
      </c>
    </row>
    <row r="4775" spans="1:3" x14ac:dyDescent="0.3">
      <c r="A4775" t="s">
        <v>23252</v>
      </c>
      <c r="B4775" t="s">
        <v>19</v>
      </c>
      <c r="C4775">
        <v>7</v>
      </c>
    </row>
    <row r="4776" spans="1:3" x14ac:dyDescent="0.3">
      <c r="A4776" t="s">
        <v>23259</v>
      </c>
      <c r="B4776" t="s">
        <v>2545</v>
      </c>
      <c r="C4776">
        <v>4</v>
      </c>
    </row>
    <row r="4777" spans="1:3" x14ac:dyDescent="0.3">
      <c r="A4777" t="s">
        <v>23267</v>
      </c>
      <c r="B4777" t="s">
        <v>23265</v>
      </c>
      <c r="C4777">
        <v>6.7</v>
      </c>
    </row>
    <row r="4778" spans="1:3" x14ac:dyDescent="0.3">
      <c r="A4778" t="s">
        <v>23272</v>
      </c>
      <c r="B4778" t="s">
        <v>254</v>
      </c>
      <c r="C4778">
        <v>7</v>
      </c>
    </row>
    <row r="4779" spans="1:3" x14ac:dyDescent="0.3">
      <c r="A4779" t="s">
        <v>23277</v>
      </c>
      <c r="B4779" t="s">
        <v>2545</v>
      </c>
      <c r="C4779">
        <v>7.4</v>
      </c>
    </row>
    <row r="4780" spans="1:3" x14ac:dyDescent="0.3">
      <c r="A4780" t="s">
        <v>23282</v>
      </c>
      <c r="B4780" t="s">
        <v>10070</v>
      </c>
      <c r="C4780">
        <v>8</v>
      </c>
    </row>
    <row r="4781" spans="1:3" x14ac:dyDescent="0.3">
      <c r="A4781" t="s">
        <v>23290</v>
      </c>
      <c r="B4781" t="s">
        <v>23288</v>
      </c>
      <c r="C4781">
        <v>6.5</v>
      </c>
    </row>
    <row r="4782" spans="1:3" x14ac:dyDescent="0.3">
      <c r="A4782" t="s">
        <v>23297</v>
      </c>
      <c r="B4782" t="s">
        <v>18</v>
      </c>
      <c r="C4782">
        <v>7.2</v>
      </c>
    </row>
    <row r="4783" spans="1:3" x14ac:dyDescent="0.3">
      <c r="A4783" t="s">
        <v>23303</v>
      </c>
      <c r="B4783" t="s">
        <v>19</v>
      </c>
      <c r="C4783">
        <v>6.4</v>
      </c>
    </row>
    <row r="4784" spans="1:3" x14ac:dyDescent="0.3">
      <c r="A4784" t="s">
        <v>23307</v>
      </c>
      <c r="B4784" t="s">
        <v>19</v>
      </c>
      <c r="C4784">
        <v>6.5</v>
      </c>
    </row>
    <row r="4785" spans="1:3" x14ac:dyDescent="0.3">
      <c r="A4785" t="s">
        <v>23312</v>
      </c>
      <c r="B4785" t="s">
        <v>1437</v>
      </c>
      <c r="C4785">
        <v>6.8</v>
      </c>
    </row>
    <row r="4786" spans="1:3" x14ac:dyDescent="0.3">
      <c r="A4786" t="s">
        <v>23319</v>
      </c>
      <c r="B4786" t="s">
        <v>6197</v>
      </c>
      <c r="C4786">
        <v>6.9</v>
      </c>
    </row>
    <row r="4787" spans="1:3" x14ac:dyDescent="0.3">
      <c r="A4787" t="s">
        <v>23326</v>
      </c>
      <c r="B4787" t="s">
        <v>22293</v>
      </c>
      <c r="C4787">
        <v>7.5</v>
      </c>
    </row>
    <row r="4788" spans="1:3" x14ac:dyDescent="0.3">
      <c r="A4788" t="s">
        <v>23331</v>
      </c>
      <c r="B4788" t="s">
        <v>4838</v>
      </c>
      <c r="C4788">
        <v>5.0999999999999996</v>
      </c>
    </row>
    <row r="4789" spans="1:3" x14ac:dyDescent="0.3">
      <c r="A4789" t="s">
        <v>23336</v>
      </c>
      <c r="B4789" t="s">
        <v>2545</v>
      </c>
      <c r="C4789">
        <v>6.2</v>
      </c>
    </row>
    <row r="4790" spans="1:3" x14ac:dyDescent="0.3">
      <c r="A4790" t="s">
        <v>23342</v>
      </c>
      <c r="B4790" t="s">
        <v>4341</v>
      </c>
      <c r="C4790">
        <v>3.9</v>
      </c>
    </row>
    <row r="4791" spans="1:3" x14ac:dyDescent="0.3">
      <c r="A4791" t="s">
        <v>23346</v>
      </c>
      <c r="B4791" t="s">
        <v>15414</v>
      </c>
      <c r="C4791">
        <v>6</v>
      </c>
    </row>
    <row r="4792" spans="1:3" x14ac:dyDescent="0.3">
      <c r="A4792" t="s">
        <v>23354</v>
      </c>
      <c r="B4792" t="s">
        <v>23352</v>
      </c>
      <c r="C4792">
        <v>6.8</v>
      </c>
    </row>
    <row r="4793" spans="1:3" x14ac:dyDescent="0.3">
      <c r="A4793" t="s">
        <v>23360</v>
      </c>
      <c r="B4793" t="s">
        <v>18</v>
      </c>
      <c r="C4793">
        <v>7.4</v>
      </c>
    </row>
    <row r="4794" spans="1:3" x14ac:dyDescent="0.3">
      <c r="A4794" t="s">
        <v>23366</v>
      </c>
      <c r="B4794" t="s">
        <v>5327</v>
      </c>
      <c r="C4794">
        <v>8.1</v>
      </c>
    </row>
    <row r="4795" spans="1:3" x14ac:dyDescent="0.3">
      <c r="A4795" t="s">
        <v>23371</v>
      </c>
      <c r="B4795" t="s">
        <v>1437</v>
      </c>
      <c r="C4795">
        <v>6.5</v>
      </c>
    </row>
    <row r="4796" spans="1:3" x14ac:dyDescent="0.3">
      <c r="A4796" t="s">
        <v>23374</v>
      </c>
      <c r="B4796" t="s">
        <v>5500</v>
      </c>
      <c r="C4796">
        <v>8</v>
      </c>
    </row>
    <row r="4797" spans="1:3" x14ac:dyDescent="0.3">
      <c r="A4797" t="s">
        <v>23381</v>
      </c>
      <c r="B4797" t="s">
        <v>20163</v>
      </c>
      <c r="C4797">
        <v>7.7</v>
      </c>
    </row>
    <row r="4798" spans="1:3" x14ac:dyDescent="0.3">
      <c r="A4798" t="s">
        <v>23387</v>
      </c>
      <c r="B4798" t="s">
        <v>7139</v>
      </c>
      <c r="C4798">
        <v>7.2</v>
      </c>
    </row>
    <row r="4799" spans="1:3" x14ac:dyDescent="0.3">
      <c r="A4799" t="s">
        <v>23395</v>
      </c>
      <c r="B4799" t="s">
        <v>23393</v>
      </c>
      <c r="C4799">
        <v>5.4</v>
      </c>
    </row>
    <row r="4800" spans="1:3" x14ac:dyDescent="0.3">
      <c r="A4800" t="s">
        <v>23402</v>
      </c>
      <c r="B4800" t="s">
        <v>5510</v>
      </c>
      <c r="C4800">
        <v>6.7</v>
      </c>
    </row>
    <row r="4801" spans="1:3" x14ac:dyDescent="0.3">
      <c r="A4801" t="s">
        <v>23408</v>
      </c>
      <c r="B4801" t="s">
        <v>2700</v>
      </c>
      <c r="C4801">
        <v>6.3</v>
      </c>
    </row>
    <row r="4802" spans="1:3" x14ac:dyDescent="0.3">
      <c r="A4802" t="s">
        <v>23412</v>
      </c>
      <c r="B4802" t="s">
        <v>19</v>
      </c>
      <c r="C4802">
        <v>8.1</v>
      </c>
    </row>
    <row r="4803" spans="1:3" x14ac:dyDescent="0.3">
      <c r="A4803" t="s">
        <v>23417</v>
      </c>
      <c r="B4803" t="s">
        <v>7139</v>
      </c>
      <c r="C4803">
        <v>8.5</v>
      </c>
    </row>
    <row r="4804" spans="1:3" x14ac:dyDescent="0.3">
      <c r="A4804" t="s">
        <v>23423</v>
      </c>
      <c r="B4804" t="s">
        <v>241</v>
      </c>
      <c r="C4804">
        <v>7.7</v>
      </c>
    </row>
    <row r="4805" spans="1:3" x14ac:dyDescent="0.3">
      <c r="A4805" t="s">
        <v>23428</v>
      </c>
      <c r="B4805" t="s">
        <v>1700</v>
      </c>
      <c r="C4805">
        <v>6.5</v>
      </c>
    </row>
    <row r="4806" spans="1:3" x14ac:dyDescent="0.3">
      <c r="A4806" t="s">
        <v>23435</v>
      </c>
      <c r="B4806" t="s">
        <v>18</v>
      </c>
      <c r="C4806">
        <v>8.6999999999999993</v>
      </c>
    </row>
    <row r="4807" spans="1:3" x14ac:dyDescent="0.3">
      <c r="A4807" t="s">
        <v>23441</v>
      </c>
      <c r="B4807" t="s">
        <v>19</v>
      </c>
      <c r="C4807">
        <v>6.5</v>
      </c>
    </row>
    <row r="4808" spans="1:3" x14ac:dyDescent="0.3">
      <c r="A4808" t="s">
        <v>23445</v>
      </c>
      <c r="B4808" t="s">
        <v>5500</v>
      </c>
      <c r="C4808">
        <v>7</v>
      </c>
    </row>
    <row r="4809" spans="1:3" x14ac:dyDescent="0.3">
      <c r="A4809" t="s">
        <v>23450</v>
      </c>
      <c r="B4809" t="s">
        <v>2144</v>
      </c>
      <c r="C4809">
        <v>5.5</v>
      </c>
    </row>
    <row r="4810" spans="1:3" x14ac:dyDescent="0.3">
      <c r="A4810" t="s">
        <v>23456</v>
      </c>
      <c r="B4810" t="s">
        <v>19</v>
      </c>
      <c r="C4810">
        <v>7</v>
      </c>
    </row>
    <row r="4811" spans="1:3" x14ac:dyDescent="0.3">
      <c r="A4811" t="s">
        <v>23460</v>
      </c>
      <c r="B4811" t="s">
        <v>1437</v>
      </c>
      <c r="C4811">
        <v>6.3</v>
      </c>
    </row>
    <row r="4812" spans="1:3" x14ac:dyDescent="0.3">
      <c r="A4812" t="s">
        <v>23465</v>
      </c>
      <c r="B4812" t="s">
        <v>7829</v>
      </c>
      <c r="C4812">
        <v>7.9</v>
      </c>
    </row>
    <row r="4813" spans="1:3" x14ac:dyDescent="0.3">
      <c r="A4813" t="s">
        <v>23472</v>
      </c>
      <c r="B4813" t="s">
        <v>10</v>
      </c>
      <c r="C4813">
        <v>7.3</v>
      </c>
    </row>
    <row r="4814" spans="1:3" x14ac:dyDescent="0.3">
      <c r="A4814" t="s">
        <v>23479</v>
      </c>
      <c r="B4814" t="s">
        <v>18</v>
      </c>
      <c r="C4814">
        <v>7.4</v>
      </c>
    </row>
    <row r="4815" spans="1:3" x14ac:dyDescent="0.3">
      <c r="A4815" t="s">
        <v>23486</v>
      </c>
      <c r="B4815" t="s">
        <v>23</v>
      </c>
      <c r="C4815">
        <v>5.4</v>
      </c>
    </row>
    <row r="4816" spans="1:3" x14ac:dyDescent="0.3">
      <c r="A4816" t="s">
        <v>23493</v>
      </c>
      <c r="B4816" t="s">
        <v>3279</v>
      </c>
      <c r="C4816">
        <v>7.1</v>
      </c>
    </row>
    <row r="4817" spans="1:3" x14ac:dyDescent="0.3">
      <c r="A4817" t="s">
        <v>23498</v>
      </c>
      <c r="B4817" t="s">
        <v>2982</v>
      </c>
      <c r="C4817">
        <v>8.4</v>
      </c>
    </row>
    <row r="4818" spans="1:3" x14ac:dyDescent="0.3">
      <c r="A4818" t="s">
        <v>23506</v>
      </c>
      <c r="B4818" t="s">
        <v>23504</v>
      </c>
      <c r="C4818">
        <v>7</v>
      </c>
    </row>
    <row r="4819" spans="1:3" x14ac:dyDescent="0.3">
      <c r="A4819" t="s">
        <v>23512</v>
      </c>
      <c r="B4819" t="s">
        <v>18</v>
      </c>
      <c r="C4819">
        <v>5.3</v>
      </c>
    </row>
    <row r="4820" spans="1:3" x14ac:dyDescent="0.3">
      <c r="A4820" t="s">
        <v>23519</v>
      </c>
      <c r="B4820" t="s">
        <v>18</v>
      </c>
      <c r="C4820">
        <v>7.1</v>
      </c>
    </row>
    <row r="4821" spans="1:3" x14ac:dyDescent="0.3">
      <c r="A4821" t="s">
        <v>23523</v>
      </c>
      <c r="B4821" t="s">
        <v>18</v>
      </c>
      <c r="C4821">
        <v>7.5</v>
      </c>
    </row>
    <row r="4822" spans="1:3" x14ac:dyDescent="0.3">
      <c r="A4822" t="s">
        <v>23530</v>
      </c>
      <c r="B4822" t="s">
        <v>19</v>
      </c>
      <c r="C4822">
        <v>7.2</v>
      </c>
    </row>
    <row r="4823" spans="1:3" x14ac:dyDescent="0.3">
      <c r="A4823" t="s">
        <v>23534</v>
      </c>
      <c r="B4823" t="s">
        <v>2221</v>
      </c>
      <c r="C4823">
        <v>6.7</v>
      </c>
    </row>
    <row r="4824" spans="1:3" x14ac:dyDescent="0.3">
      <c r="A4824" t="s">
        <v>23540</v>
      </c>
      <c r="B4824" t="s">
        <v>23539</v>
      </c>
      <c r="C4824">
        <v>8.1999999999999993</v>
      </c>
    </row>
    <row r="4825" spans="1:3" x14ac:dyDescent="0.3">
      <c r="A4825" t="s">
        <v>23545</v>
      </c>
      <c r="B4825" t="s">
        <v>20218</v>
      </c>
      <c r="C4825">
        <v>6.6</v>
      </c>
    </row>
    <row r="4826" spans="1:3" x14ac:dyDescent="0.3">
      <c r="A4826" t="s">
        <v>23550</v>
      </c>
      <c r="B4826" t="s">
        <v>2545</v>
      </c>
      <c r="C4826">
        <v>6.7</v>
      </c>
    </row>
    <row r="4827" spans="1:3" x14ac:dyDescent="0.3">
      <c r="A4827" t="s">
        <v>23556</v>
      </c>
      <c r="B4827" t="s">
        <v>9</v>
      </c>
      <c r="C4827">
        <v>5.0999999999999996</v>
      </c>
    </row>
    <row r="4828" spans="1:3" x14ac:dyDescent="0.3">
      <c r="A4828" t="s">
        <v>23558</v>
      </c>
      <c r="B4828" t="s">
        <v>10</v>
      </c>
      <c r="C4828">
        <v>7</v>
      </c>
    </row>
    <row r="4829" spans="1:3" x14ac:dyDescent="0.3">
      <c r="A4829" t="s">
        <v>23563</v>
      </c>
      <c r="B4829" t="s">
        <v>19</v>
      </c>
      <c r="C4829">
        <v>7.4</v>
      </c>
    </row>
    <row r="4830" spans="1:3" x14ac:dyDescent="0.3">
      <c r="A4830" t="s">
        <v>23568</v>
      </c>
      <c r="B4830" t="s">
        <v>1566</v>
      </c>
      <c r="C4830">
        <v>5.4</v>
      </c>
    </row>
    <row r="4831" spans="1:3" x14ac:dyDescent="0.3">
      <c r="A4831" t="s">
        <v>23572</v>
      </c>
      <c r="B4831" t="s">
        <v>10</v>
      </c>
      <c r="C4831">
        <v>5.7</v>
      </c>
    </row>
    <row r="4832" spans="1:3" x14ac:dyDescent="0.3">
      <c r="A4832" t="s">
        <v>23576</v>
      </c>
      <c r="B4832" t="s">
        <v>3805</v>
      </c>
      <c r="C4832">
        <v>6.7</v>
      </c>
    </row>
    <row r="4833" spans="1:3" x14ac:dyDescent="0.3">
      <c r="A4833" t="s">
        <v>23583</v>
      </c>
      <c r="B4833" t="s">
        <v>5544</v>
      </c>
      <c r="C4833">
        <v>4.2</v>
      </c>
    </row>
    <row r="4834" spans="1:3" x14ac:dyDescent="0.3">
      <c r="A4834" t="s">
        <v>23588</v>
      </c>
      <c r="B4834" t="s">
        <v>14857</v>
      </c>
      <c r="C4834">
        <v>7.4</v>
      </c>
    </row>
    <row r="4835" spans="1:3" x14ac:dyDescent="0.3">
      <c r="A4835" t="s">
        <v>23595</v>
      </c>
      <c r="B4835" t="s">
        <v>1954</v>
      </c>
      <c r="C4835">
        <v>4.8</v>
      </c>
    </row>
    <row r="4836" spans="1:3" x14ac:dyDescent="0.3">
      <c r="A4836" t="s">
        <v>23599</v>
      </c>
      <c r="B4836" t="s">
        <v>10</v>
      </c>
      <c r="C4836">
        <v>7</v>
      </c>
    </row>
    <row r="4837" spans="1:3" x14ac:dyDescent="0.3">
      <c r="A4837" t="s">
        <v>23602</v>
      </c>
      <c r="B4837" t="s">
        <v>2545</v>
      </c>
      <c r="C4837">
        <v>7.3</v>
      </c>
    </row>
    <row r="4838" spans="1:3" x14ac:dyDescent="0.3">
      <c r="A4838" t="s">
        <v>23608</v>
      </c>
      <c r="B4838" t="s">
        <v>8421</v>
      </c>
      <c r="C4838">
        <v>5.8</v>
      </c>
    </row>
    <row r="4839" spans="1:3" x14ac:dyDescent="0.3">
      <c r="A4839" t="s">
        <v>23615</v>
      </c>
      <c r="B4839" t="s">
        <v>12605</v>
      </c>
      <c r="C4839">
        <v>7</v>
      </c>
    </row>
    <row r="4840" spans="1:3" x14ac:dyDescent="0.3">
      <c r="A4840" t="s">
        <v>23621</v>
      </c>
      <c r="B4840" t="s">
        <v>12</v>
      </c>
      <c r="C4840">
        <v>3.2</v>
      </c>
    </row>
    <row r="4841" spans="1:3" x14ac:dyDescent="0.3">
      <c r="A4841" t="s">
        <v>23626</v>
      </c>
      <c r="B4841" t="s">
        <v>23625</v>
      </c>
      <c r="C4841">
        <v>6.8</v>
      </c>
    </row>
    <row r="4842" spans="1:3" x14ac:dyDescent="0.3">
      <c r="A4842" t="s">
        <v>23633</v>
      </c>
      <c r="B4842" t="s">
        <v>18</v>
      </c>
      <c r="C4842">
        <v>7.7</v>
      </c>
    </row>
    <row r="4843" spans="1:3" x14ac:dyDescent="0.3">
      <c r="A4843" t="s">
        <v>23639</v>
      </c>
      <c r="B4843" t="s">
        <v>8</v>
      </c>
      <c r="C4843">
        <v>5.6</v>
      </c>
    </row>
    <row r="4844" spans="1:3" x14ac:dyDescent="0.3">
      <c r="A4844" t="s">
        <v>23644</v>
      </c>
      <c r="B4844" t="s">
        <v>1954</v>
      </c>
      <c r="C4844">
        <v>7.1</v>
      </c>
    </row>
    <row r="4845" spans="1:3" x14ac:dyDescent="0.3">
      <c r="A4845" t="s">
        <v>23651</v>
      </c>
      <c r="B4845" t="s">
        <v>1412</v>
      </c>
      <c r="C4845">
        <v>3.6</v>
      </c>
    </row>
    <row r="4846" spans="1:3" x14ac:dyDescent="0.3">
      <c r="A4846" t="s">
        <v>23657</v>
      </c>
      <c r="B4846" t="s">
        <v>6786</v>
      </c>
      <c r="C4846">
        <v>6.8</v>
      </c>
    </row>
    <row r="4847" spans="1:3" x14ac:dyDescent="0.3">
      <c r="A4847" t="s">
        <v>23664</v>
      </c>
      <c r="B4847" t="s">
        <v>21504</v>
      </c>
      <c r="C4847">
        <v>7.6</v>
      </c>
    </row>
    <row r="4848" spans="1:3" x14ac:dyDescent="0.3">
      <c r="A4848" t="s">
        <v>23670</v>
      </c>
      <c r="B4848" t="s">
        <v>18</v>
      </c>
      <c r="C4848">
        <v>8.3000000000000007</v>
      </c>
    </row>
    <row r="4849" spans="1:3" x14ac:dyDescent="0.3">
      <c r="A4849" t="s">
        <v>23675</v>
      </c>
      <c r="B4849" t="s">
        <v>1943</v>
      </c>
      <c r="C4849">
        <v>7.5</v>
      </c>
    </row>
    <row r="4850" spans="1:3" x14ac:dyDescent="0.3">
      <c r="A4850" t="s">
        <v>23681</v>
      </c>
      <c r="B4850" t="s">
        <v>1700</v>
      </c>
      <c r="C4850">
        <v>5.4</v>
      </c>
    </row>
    <row r="4851" spans="1:3" x14ac:dyDescent="0.3">
      <c r="A4851" t="s">
        <v>23687</v>
      </c>
      <c r="B4851" t="s">
        <v>7213</v>
      </c>
      <c r="C4851">
        <v>5.3</v>
      </c>
    </row>
    <row r="4852" spans="1:3" x14ac:dyDescent="0.3">
      <c r="A4852" t="s">
        <v>23694</v>
      </c>
      <c r="B4852" t="s">
        <v>2829</v>
      </c>
      <c r="C4852">
        <v>4.5</v>
      </c>
    </row>
    <row r="4853" spans="1:3" x14ac:dyDescent="0.3">
      <c r="A4853" t="s">
        <v>23700</v>
      </c>
      <c r="B4853" t="s">
        <v>23698</v>
      </c>
      <c r="C4853">
        <v>7.3</v>
      </c>
    </row>
    <row r="4854" spans="1:3" x14ac:dyDescent="0.3">
      <c r="A4854" t="s">
        <v>23706</v>
      </c>
      <c r="B4854" t="s">
        <v>10</v>
      </c>
      <c r="C4854">
        <v>5.6</v>
      </c>
    </row>
    <row r="4855" spans="1:3" x14ac:dyDescent="0.3">
      <c r="A4855" t="s">
        <v>23710</v>
      </c>
      <c r="B4855" t="s">
        <v>2545</v>
      </c>
      <c r="C4855">
        <v>5.6</v>
      </c>
    </row>
    <row r="4856" spans="1:3" x14ac:dyDescent="0.3">
      <c r="A4856" t="s">
        <v>23716</v>
      </c>
      <c r="B4856" t="s">
        <v>10204</v>
      </c>
      <c r="C4856">
        <v>4.0999999999999996</v>
      </c>
    </row>
    <row r="4857" spans="1:3" x14ac:dyDescent="0.3">
      <c r="A4857" t="s">
        <v>23723</v>
      </c>
      <c r="B4857" t="s">
        <v>19</v>
      </c>
      <c r="C4857">
        <v>6.8</v>
      </c>
    </row>
    <row r="4858" spans="1:3" x14ac:dyDescent="0.3">
      <c r="A4858" t="s">
        <v>23728</v>
      </c>
      <c r="B4858" t="s">
        <v>10</v>
      </c>
      <c r="C4858">
        <v>6.3</v>
      </c>
    </row>
    <row r="4859" spans="1:3" x14ac:dyDescent="0.3">
      <c r="A4859" t="s">
        <v>23733</v>
      </c>
      <c r="B4859" t="s">
        <v>18349</v>
      </c>
      <c r="C4859">
        <v>5.8</v>
      </c>
    </row>
    <row r="4860" spans="1:3" x14ac:dyDescent="0.3">
      <c r="A4860" t="s">
        <v>23738</v>
      </c>
      <c r="B4860" t="s">
        <v>1437</v>
      </c>
      <c r="C4860">
        <v>6.6</v>
      </c>
    </row>
    <row r="4861" spans="1:3" x14ac:dyDescent="0.3">
      <c r="A4861" t="s">
        <v>23745</v>
      </c>
      <c r="B4861" t="s">
        <v>2144</v>
      </c>
      <c r="C4861">
        <v>6.7</v>
      </c>
    </row>
    <row r="4862" spans="1:3" x14ac:dyDescent="0.3">
      <c r="A4862" t="s">
        <v>23750</v>
      </c>
      <c r="B4862" t="s">
        <v>1437</v>
      </c>
      <c r="C4862">
        <v>6.4</v>
      </c>
    </row>
    <row r="4863" spans="1:3" x14ac:dyDescent="0.3">
      <c r="A4863" t="s">
        <v>23754</v>
      </c>
      <c r="B4863" t="s">
        <v>1437</v>
      </c>
      <c r="C4863">
        <v>6.3</v>
      </c>
    </row>
    <row r="4864" spans="1:3" x14ac:dyDescent="0.3">
      <c r="A4864" t="s">
        <v>23761</v>
      </c>
      <c r="B4864" t="s">
        <v>23760</v>
      </c>
      <c r="C4864">
        <v>3.4</v>
      </c>
    </row>
    <row r="4865" spans="1:3" x14ac:dyDescent="0.3">
      <c r="A4865" t="s">
        <v>23766</v>
      </c>
      <c r="B4865" t="s">
        <v>2545</v>
      </c>
      <c r="C4865">
        <v>4.7</v>
      </c>
    </row>
    <row r="4866" spans="1:3" x14ac:dyDescent="0.3">
      <c r="A4866" t="s">
        <v>23771</v>
      </c>
      <c r="B4866" t="s">
        <v>18</v>
      </c>
      <c r="C4866">
        <v>6</v>
      </c>
    </row>
    <row r="4867" spans="1:3" x14ac:dyDescent="0.3">
      <c r="A4867" t="s">
        <v>23777</v>
      </c>
      <c r="B4867" t="s">
        <v>2681</v>
      </c>
      <c r="C4867">
        <v>7.3</v>
      </c>
    </row>
    <row r="4868" spans="1:3" x14ac:dyDescent="0.3">
      <c r="A4868" t="s">
        <v>23783</v>
      </c>
      <c r="B4868" t="s">
        <v>18</v>
      </c>
      <c r="C4868">
        <v>7.9</v>
      </c>
    </row>
    <row r="4869" spans="1:3" x14ac:dyDescent="0.3">
      <c r="A4869" t="s">
        <v>23787</v>
      </c>
      <c r="B4869" t="s">
        <v>2970</v>
      </c>
      <c r="C4869">
        <v>6.1</v>
      </c>
    </row>
    <row r="4870" spans="1:3" x14ac:dyDescent="0.3">
      <c r="A4870" t="s">
        <v>23794</v>
      </c>
      <c r="B4870" t="s">
        <v>22766</v>
      </c>
      <c r="C4870">
        <v>7.4</v>
      </c>
    </row>
    <row r="4871" spans="1:3" x14ac:dyDescent="0.3">
      <c r="A4871" t="s">
        <v>23801</v>
      </c>
      <c r="B4871" t="s">
        <v>19</v>
      </c>
      <c r="C4871">
        <v>6.6</v>
      </c>
    </row>
    <row r="4872" spans="1:3" x14ac:dyDescent="0.3">
      <c r="A4872" t="s">
        <v>23805</v>
      </c>
      <c r="B4872" t="s">
        <v>10</v>
      </c>
      <c r="C4872">
        <v>5.5</v>
      </c>
    </row>
    <row r="4873" spans="1:3" x14ac:dyDescent="0.3">
      <c r="A4873" t="s">
        <v>23809</v>
      </c>
      <c r="B4873" t="s">
        <v>19</v>
      </c>
      <c r="C4873">
        <v>7.5</v>
      </c>
    </row>
    <row r="4874" spans="1:3" x14ac:dyDescent="0.3">
      <c r="A4874" t="s">
        <v>23815</v>
      </c>
      <c r="B4874" t="s">
        <v>1700</v>
      </c>
      <c r="C4874">
        <v>7.6</v>
      </c>
    </row>
    <row r="4875" spans="1:3" x14ac:dyDescent="0.3">
      <c r="A4875" t="s">
        <v>23821</v>
      </c>
      <c r="B4875" t="s">
        <v>2700</v>
      </c>
      <c r="C4875">
        <v>5</v>
      </c>
    </row>
    <row r="4876" spans="1:3" x14ac:dyDescent="0.3">
      <c r="A4876" t="s">
        <v>23826</v>
      </c>
      <c r="B4876" t="s">
        <v>23</v>
      </c>
      <c r="C4876">
        <v>3.2</v>
      </c>
    </row>
    <row r="4877" spans="1:3" x14ac:dyDescent="0.3">
      <c r="A4877" t="s">
        <v>23830</v>
      </c>
      <c r="B4877" t="s">
        <v>4078</v>
      </c>
      <c r="C4877">
        <v>8.1999999999999993</v>
      </c>
    </row>
    <row r="4878" spans="1:3" x14ac:dyDescent="0.3">
      <c r="A4878" t="s">
        <v>23836</v>
      </c>
      <c r="B4878" t="s">
        <v>5544</v>
      </c>
      <c r="C4878">
        <v>3.7</v>
      </c>
    </row>
    <row r="4879" spans="1:3" x14ac:dyDescent="0.3">
      <c r="A4879" t="s">
        <v>23840</v>
      </c>
      <c r="B4879" t="s">
        <v>19</v>
      </c>
      <c r="C4879">
        <v>6.3</v>
      </c>
    </row>
    <row r="4880" spans="1:3" x14ac:dyDescent="0.3">
      <c r="A4880" t="s">
        <v>23847</v>
      </c>
      <c r="B4880" t="s">
        <v>24</v>
      </c>
      <c r="C4880">
        <v>4.0999999999999996</v>
      </c>
    </row>
    <row r="4881" spans="1:3" x14ac:dyDescent="0.3">
      <c r="A4881" t="s">
        <v>23852</v>
      </c>
      <c r="B4881" t="s">
        <v>10</v>
      </c>
      <c r="C4881">
        <v>6.9</v>
      </c>
    </row>
    <row r="4882" spans="1:3" x14ac:dyDescent="0.3">
      <c r="A4882" t="s">
        <v>23859</v>
      </c>
      <c r="B4882" t="s">
        <v>23</v>
      </c>
      <c r="C4882">
        <v>5.4</v>
      </c>
    </row>
    <row r="4883" spans="1:3" x14ac:dyDescent="0.3">
      <c r="A4883" t="s">
        <v>23864</v>
      </c>
      <c r="B4883" t="s">
        <v>9178</v>
      </c>
      <c r="C4883">
        <v>6.5</v>
      </c>
    </row>
    <row r="4884" spans="1:3" x14ac:dyDescent="0.3">
      <c r="A4884" t="s">
        <v>23868</v>
      </c>
      <c r="B4884" t="s">
        <v>10</v>
      </c>
      <c r="C4884">
        <v>7.8</v>
      </c>
    </row>
    <row r="4885" spans="1:3" x14ac:dyDescent="0.3">
      <c r="A4885" t="s">
        <v>23874</v>
      </c>
      <c r="B4885" t="s">
        <v>5327</v>
      </c>
      <c r="C4885">
        <v>6.7</v>
      </c>
    </row>
    <row r="4886" spans="1:3" x14ac:dyDescent="0.3">
      <c r="A4886" t="s">
        <v>23877</v>
      </c>
      <c r="B4886" t="s">
        <v>2545</v>
      </c>
      <c r="C4886">
        <v>6.4</v>
      </c>
    </row>
    <row r="4887" spans="1:3" x14ac:dyDescent="0.3">
      <c r="A4887" t="s">
        <v>23881</v>
      </c>
      <c r="B4887" t="s">
        <v>2545</v>
      </c>
      <c r="C4887">
        <v>7.3</v>
      </c>
    </row>
    <row r="4888" spans="1:3" x14ac:dyDescent="0.3">
      <c r="A4888" t="s">
        <v>23887</v>
      </c>
      <c r="B4888" t="s">
        <v>7139</v>
      </c>
      <c r="C4888">
        <v>7</v>
      </c>
    </row>
    <row r="4889" spans="1:3" x14ac:dyDescent="0.3">
      <c r="A4889" t="s">
        <v>23891</v>
      </c>
      <c r="B4889" t="s">
        <v>361</v>
      </c>
      <c r="C4889">
        <v>6.3</v>
      </c>
    </row>
    <row r="4890" spans="1:3" x14ac:dyDescent="0.3">
      <c r="A4890" t="s">
        <v>23895</v>
      </c>
      <c r="B4890" t="s">
        <v>2545</v>
      </c>
      <c r="C4890">
        <v>7.1</v>
      </c>
    </row>
    <row r="4891" spans="1:3" x14ac:dyDescent="0.3">
      <c r="A4891" t="s">
        <v>23902</v>
      </c>
      <c r="B4891" t="s">
        <v>2144</v>
      </c>
      <c r="C4891">
        <v>4.8</v>
      </c>
    </row>
    <row r="4892" spans="1:3" x14ac:dyDescent="0.3">
      <c r="A4892" t="s">
        <v>23907</v>
      </c>
      <c r="B4892" t="s">
        <v>1700</v>
      </c>
      <c r="C4892">
        <v>3.3</v>
      </c>
    </row>
    <row r="4893" spans="1:3" x14ac:dyDescent="0.3">
      <c r="A4893" t="s">
        <v>23911</v>
      </c>
      <c r="B4893" t="s">
        <v>19</v>
      </c>
      <c r="C4893">
        <v>6.9</v>
      </c>
    </row>
    <row r="4894" spans="1:3" x14ac:dyDescent="0.3">
      <c r="A4894" t="s">
        <v>23917</v>
      </c>
      <c r="B4894" t="s">
        <v>3046</v>
      </c>
      <c r="C4894">
        <v>4.5999999999999996</v>
      </c>
    </row>
    <row r="4895" spans="1:3" x14ac:dyDescent="0.3">
      <c r="A4895" t="s">
        <v>23924</v>
      </c>
      <c r="B4895" t="s">
        <v>4393</v>
      </c>
      <c r="C4895">
        <v>3</v>
      </c>
    </row>
    <row r="4896" spans="1:3" x14ac:dyDescent="0.3">
      <c r="A4896" t="s">
        <v>23927</v>
      </c>
      <c r="B4896" t="s">
        <v>1437</v>
      </c>
      <c r="C4896">
        <v>6.6</v>
      </c>
    </row>
    <row r="4897" spans="1:3" x14ac:dyDescent="0.3">
      <c r="A4897" t="s">
        <v>23934</v>
      </c>
      <c r="B4897" t="s">
        <v>19</v>
      </c>
      <c r="C4897">
        <v>7.4</v>
      </c>
    </row>
    <row r="4898" spans="1:3" x14ac:dyDescent="0.3">
      <c r="A4898" t="s">
        <v>23941</v>
      </c>
      <c r="B4898" t="s">
        <v>9</v>
      </c>
      <c r="C4898">
        <v>6.2</v>
      </c>
    </row>
    <row r="4899" spans="1:3" x14ac:dyDescent="0.3">
      <c r="A4899" t="s">
        <v>23944</v>
      </c>
      <c r="B4899" t="s">
        <v>2970</v>
      </c>
      <c r="C4899">
        <v>4</v>
      </c>
    </row>
    <row r="4900" spans="1:3" x14ac:dyDescent="0.3">
      <c r="A4900" t="s">
        <v>23951</v>
      </c>
      <c r="B4900" t="s">
        <v>23949</v>
      </c>
      <c r="C4900">
        <v>6.1</v>
      </c>
    </row>
    <row r="4901" spans="1:3" x14ac:dyDescent="0.3">
      <c r="A4901" t="s">
        <v>23956</v>
      </c>
      <c r="B4901" t="s">
        <v>7829</v>
      </c>
      <c r="C4901">
        <v>6.9</v>
      </c>
    </row>
    <row r="4902" spans="1:3" x14ac:dyDescent="0.3">
      <c r="A4902" t="s">
        <v>23962</v>
      </c>
      <c r="B4902" t="s">
        <v>19</v>
      </c>
      <c r="C4902">
        <v>7.5</v>
      </c>
    </row>
    <row r="4903" spans="1:3" x14ac:dyDescent="0.3">
      <c r="A4903" t="s">
        <v>23969</v>
      </c>
      <c r="B4903" t="s">
        <v>23</v>
      </c>
      <c r="C4903">
        <v>6.7</v>
      </c>
    </row>
    <row r="4904" spans="1:3" x14ac:dyDescent="0.3">
      <c r="A4904" t="s">
        <v>23975</v>
      </c>
      <c r="B4904" t="s">
        <v>4838</v>
      </c>
      <c r="C4904">
        <v>7.4</v>
      </c>
    </row>
    <row r="4905" spans="1:3" x14ac:dyDescent="0.3">
      <c r="A4905" t="s">
        <v>23982</v>
      </c>
      <c r="B4905" t="s">
        <v>19</v>
      </c>
      <c r="C4905">
        <v>6.1</v>
      </c>
    </row>
    <row r="4906" spans="1:3" x14ac:dyDescent="0.3">
      <c r="A4906" t="s">
        <v>23989</v>
      </c>
      <c r="B4906" t="s">
        <v>12802</v>
      </c>
      <c r="C4906">
        <v>5.4</v>
      </c>
    </row>
    <row r="4907" spans="1:3" x14ac:dyDescent="0.3">
      <c r="A4907" t="s">
        <v>23994</v>
      </c>
      <c r="B4907" t="s">
        <v>1954</v>
      </c>
      <c r="C4907">
        <v>6.4</v>
      </c>
    </row>
    <row r="4908" spans="1:3" x14ac:dyDescent="0.3">
      <c r="A4908" t="s">
        <v>24000</v>
      </c>
      <c r="B4908" t="s">
        <v>2700</v>
      </c>
      <c r="C4908">
        <v>7</v>
      </c>
    </row>
    <row r="4909" spans="1:3" x14ac:dyDescent="0.3">
      <c r="A4909" t="s">
        <v>24007</v>
      </c>
      <c r="B4909" t="s">
        <v>8</v>
      </c>
      <c r="C4909">
        <v>6.3</v>
      </c>
    </row>
    <row r="4910" spans="1:3" x14ac:dyDescent="0.3">
      <c r="A4910" t="s">
        <v>24014</v>
      </c>
      <c r="B4910" t="s">
        <v>5806</v>
      </c>
      <c r="C4910">
        <v>6.9</v>
      </c>
    </row>
    <row r="4911" spans="1:3" x14ac:dyDescent="0.3">
      <c r="A4911" t="s">
        <v>24021</v>
      </c>
      <c r="B4911" t="s">
        <v>1954</v>
      </c>
      <c r="C4911">
        <v>7.8</v>
      </c>
    </row>
    <row r="4912" spans="1:3" x14ac:dyDescent="0.3">
      <c r="A4912" t="s">
        <v>24027</v>
      </c>
      <c r="B4912" t="s">
        <v>2545</v>
      </c>
      <c r="C4912">
        <v>6.4</v>
      </c>
    </row>
    <row r="4913" spans="1:3" x14ac:dyDescent="0.3">
      <c r="A4913" t="s">
        <v>24033</v>
      </c>
      <c r="B4913" t="s">
        <v>2545</v>
      </c>
      <c r="C4913">
        <v>7.7</v>
      </c>
    </row>
    <row r="4914" spans="1:3" x14ac:dyDescent="0.3">
      <c r="A4914" t="s">
        <v>24159</v>
      </c>
      <c r="B4914" t="s">
        <v>2161</v>
      </c>
      <c r="C4914">
        <v>7.5</v>
      </c>
    </row>
    <row r="4915" spans="1:3" x14ac:dyDescent="0.3">
      <c r="A4915" t="s">
        <v>24044</v>
      </c>
      <c r="B4915" t="s">
        <v>4393</v>
      </c>
      <c r="C4915">
        <v>6.3</v>
      </c>
    </row>
    <row r="4916" spans="1:3" x14ac:dyDescent="0.3">
      <c r="A4916" t="s">
        <v>24048</v>
      </c>
      <c r="B4916" t="s">
        <v>1437</v>
      </c>
      <c r="C4916">
        <v>6.3</v>
      </c>
    </row>
    <row r="4917" spans="1:3" x14ac:dyDescent="0.3">
      <c r="A4917" t="s">
        <v>24052</v>
      </c>
      <c r="B4917" t="s">
        <v>18</v>
      </c>
      <c r="C4917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A4B6-FCEF-4243-AF20-5BAB45FC193D}">
  <dimension ref="A1:K4902"/>
  <sheetViews>
    <sheetView showGridLines="0" workbookViewId="0">
      <selection activeCell="F2" sqref="F2"/>
    </sheetView>
  </sheetViews>
  <sheetFormatPr defaultRowHeight="14.4" x14ac:dyDescent="0.3"/>
  <cols>
    <col min="1" max="1" width="37.5546875" customWidth="1"/>
    <col min="2" max="2" width="10.109375" customWidth="1"/>
    <col min="3" max="3" width="12.6640625" customWidth="1"/>
    <col min="6" max="6" width="15.44140625" customWidth="1"/>
    <col min="7" max="7" width="9.21875" customWidth="1"/>
  </cols>
  <sheetData>
    <row r="1" spans="1:11" x14ac:dyDescent="0.3">
      <c r="A1" t="s">
        <v>41</v>
      </c>
      <c r="B1" t="s">
        <v>33</v>
      </c>
      <c r="C1" t="s">
        <v>55</v>
      </c>
      <c r="F1" t="s">
        <v>24168</v>
      </c>
    </row>
    <row r="2" spans="1:11" x14ac:dyDescent="0.3">
      <c r="A2" t="s">
        <v>24087</v>
      </c>
      <c r="B2">
        <v>511</v>
      </c>
      <c r="C2">
        <v>8.1999999999999993</v>
      </c>
      <c r="F2" t="s">
        <v>24169</v>
      </c>
      <c r="G2" t="s">
        <v>24170</v>
      </c>
      <c r="H2" t="s">
        <v>24171</v>
      </c>
      <c r="I2" t="s">
        <v>24172</v>
      </c>
      <c r="J2" t="s">
        <v>24173</v>
      </c>
      <c r="K2" t="s">
        <v>24174</v>
      </c>
    </row>
    <row r="3" spans="1:11" x14ac:dyDescent="0.3">
      <c r="A3" t="s">
        <v>24104</v>
      </c>
      <c r="B3">
        <v>334</v>
      </c>
      <c r="C3">
        <v>7.7</v>
      </c>
      <c r="F3">
        <f>AVERAGE(Table5[duration])</f>
        <v>107.09079779636809</v>
      </c>
      <c r="G3">
        <f>MEDIAN(Table5[duration])</f>
        <v>103</v>
      </c>
      <c r="H3">
        <f>_xlfn.MODE.MULT(Table5[duration])</f>
        <v>90</v>
      </c>
      <c r="I3">
        <f>MIN(Table5[duration])</f>
        <v>7</v>
      </c>
      <c r="J3">
        <f>MAX(Table5[duration])</f>
        <v>511</v>
      </c>
      <c r="K3">
        <f>_xlfn.STDEV.P(Table5[duration])</f>
        <v>25.283435502117992</v>
      </c>
    </row>
    <row r="4" spans="1:11" x14ac:dyDescent="0.3">
      <c r="A4" t="s">
        <v>7696</v>
      </c>
      <c r="B4">
        <v>330</v>
      </c>
      <c r="C4">
        <v>8</v>
      </c>
    </row>
    <row r="5" spans="1:11" x14ac:dyDescent="0.3">
      <c r="A5" t="s">
        <v>6038</v>
      </c>
      <c r="B5">
        <v>325</v>
      </c>
      <c r="C5">
        <v>6.8</v>
      </c>
    </row>
    <row r="6" spans="1:11" x14ac:dyDescent="0.3">
      <c r="A6" t="s">
        <v>15689</v>
      </c>
      <c r="B6">
        <v>300</v>
      </c>
      <c r="C6">
        <v>6.6</v>
      </c>
    </row>
    <row r="7" spans="1:11" x14ac:dyDescent="0.3">
      <c r="A7" t="s">
        <v>14189</v>
      </c>
      <c r="B7">
        <v>293</v>
      </c>
      <c r="C7">
        <v>8.4</v>
      </c>
    </row>
    <row r="8" spans="1:11" x14ac:dyDescent="0.3">
      <c r="A8" t="s">
        <v>8021</v>
      </c>
      <c r="B8">
        <v>289</v>
      </c>
      <c r="C8">
        <v>8.5</v>
      </c>
    </row>
    <row r="9" spans="1:11" x14ac:dyDescent="0.3">
      <c r="A9" t="s">
        <v>24108</v>
      </c>
      <c r="B9">
        <v>286</v>
      </c>
      <c r="C9">
        <v>7.9</v>
      </c>
    </row>
    <row r="10" spans="1:11" x14ac:dyDescent="0.3">
      <c r="A10" t="s">
        <v>4790</v>
      </c>
      <c r="B10">
        <v>280</v>
      </c>
      <c r="C10">
        <v>6.3</v>
      </c>
    </row>
    <row r="11" spans="1:11" x14ac:dyDescent="0.3">
      <c r="A11" t="s">
        <v>9885</v>
      </c>
      <c r="B11">
        <v>271</v>
      </c>
      <c r="C11">
        <v>7.7</v>
      </c>
    </row>
    <row r="12" spans="1:11" x14ac:dyDescent="0.3">
      <c r="A12" t="s">
        <v>12436</v>
      </c>
      <c r="B12">
        <v>270</v>
      </c>
      <c r="C12">
        <v>6.6</v>
      </c>
    </row>
    <row r="13" spans="1:11" x14ac:dyDescent="0.3">
      <c r="A13" t="s">
        <v>6113</v>
      </c>
      <c r="B13">
        <v>251</v>
      </c>
      <c r="C13">
        <v>7</v>
      </c>
    </row>
    <row r="14" spans="1:11" x14ac:dyDescent="0.3">
      <c r="A14" t="s">
        <v>8651</v>
      </c>
      <c r="B14">
        <v>251</v>
      </c>
      <c r="C14">
        <v>8.4</v>
      </c>
    </row>
    <row r="15" spans="1:11" x14ac:dyDescent="0.3">
      <c r="A15" t="s">
        <v>1851</v>
      </c>
      <c r="B15">
        <v>240</v>
      </c>
      <c r="C15">
        <v>8.1999999999999993</v>
      </c>
    </row>
    <row r="16" spans="1:11" x14ac:dyDescent="0.3">
      <c r="A16" t="s">
        <v>10345</v>
      </c>
      <c r="B16">
        <v>240</v>
      </c>
      <c r="C16">
        <v>8.1</v>
      </c>
    </row>
    <row r="17" spans="1:3" x14ac:dyDescent="0.3">
      <c r="A17" t="s">
        <v>24129</v>
      </c>
      <c r="B17">
        <v>240</v>
      </c>
      <c r="C17">
        <v>8.1999999999999993</v>
      </c>
    </row>
    <row r="18" spans="1:3" x14ac:dyDescent="0.3">
      <c r="A18" t="s">
        <v>11526</v>
      </c>
      <c r="B18">
        <v>236</v>
      </c>
      <c r="C18">
        <v>8</v>
      </c>
    </row>
    <row r="19" spans="1:3" x14ac:dyDescent="0.3">
      <c r="A19" t="s">
        <v>12783</v>
      </c>
      <c r="B19">
        <v>227</v>
      </c>
      <c r="C19">
        <v>8.4</v>
      </c>
    </row>
    <row r="20" spans="1:3" x14ac:dyDescent="0.3">
      <c r="A20" t="s">
        <v>18712</v>
      </c>
      <c r="B20">
        <v>226</v>
      </c>
      <c r="C20">
        <v>8.1999999999999993</v>
      </c>
    </row>
    <row r="21" spans="1:3" x14ac:dyDescent="0.3">
      <c r="A21" t="s">
        <v>11121</v>
      </c>
      <c r="B21">
        <v>225</v>
      </c>
      <c r="C21">
        <v>6.6</v>
      </c>
    </row>
    <row r="22" spans="1:3" x14ac:dyDescent="0.3">
      <c r="A22" t="s">
        <v>5937</v>
      </c>
      <c r="B22">
        <v>220</v>
      </c>
      <c r="C22">
        <v>5.8</v>
      </c>
    </row>
    <row r="23" spans="1:3" x14ac:dyDescent="0.3">
      <c r="A23" t="s">
        <v>13612</v>
      </c>
      <c r="B23">
        <v>220</v>
      </c>
      <c r="C23">
        <v>9</v>
      </c>
    </row>
    <row r="24" spans="1:3" x14ac:dyDescent="0.3">
      <c r="A24" t="s">
        <v>9536</v>
      </c>
      <c r="B24">
        <v>219</v>
      </c>
      <c r="C24">
        <v>7.8</v>
      </c>
    </row>
    <row r="25" spans="1:3" x14ac:dyDescent="0.3">
      <c r="A25" t="s">
        <v>1955</v>
      </c>
      <c r="B25">
        <v>216</v>
      </c>
      <c r="C25">
        <v>7.5</v>
      </c>
    </row>
    <row r="26" spans="1:3" x14ac:dyDescent="0.3">
      <c r="A26" t="s">
        <v>1079</v>
      </c>
      <c r="B26">
        <v>215</v>
      </c>
      <c r="C26">
        <v>7.7</v>
      </c>
    </row>
    <row r="27" spans="1:3" x14ac:dyDescent="0.3">
      <c r="A27" t="s">
        <v>4951</v>
      </c>
      <c r="B27">
        <v>215</v>
      </c>
      <c r="C27">
        <v>7.6</v>
      </c>
    </row>
    <row r="28" spans="1:3" x14ac:dyDescent="0.3">
      <c r="A28" t="s">
        <v>22295</v>
      </c>
      <c r="B28">
        <v>215</v>
      </c>
      <c r="C28">
        <v>8.1</v>
      </c>
    </row>
    <row r="29" spans="1:3" x14ac:dyDescent="0.3">
      <c r="A29" t="s">
        <v>3875</v>
      </c>
      <c r="B29">
        <v>212</v>
      </c>
      <c r="C29">
        <v>6.6</v>
      </c>
    </row>
    <row r="30" spans="1:3" x14ac:dyDescent="0.3">
      <c r="A30" t="s">
        <v>5941</v>
      </c>
      <c r="B30">
        <v>212</v>
      </c>
      <c r="C30">
        <v>7.1</v>
      </c>
    </row>
    <row r="31" spans="1:3" x14ac:dyDescent="0.3">
      <c r="A31" t="s">
        <v>789</v>
      </c>
      <c r="B31">
        <v>206</v>
      </c>
      <c r="C31">
        <v>5.5</v>
      </c>
    </row>
    <row r="32" spans="1:3" x14ac:dyDescent="0.3">
      <c r="A32" t="s">
        <v>6376</v>
      </c>
      <c r="B32">
        <v>206</v>
      </c>
      <c r="C32">
        <v>8</v>
      </c>
    </row>
    <row r="33" spans="1:3" x14ac:dyDescent="0.3">
      <c r="A33" t="s">
        <v>7361</v>
      </c>
      <c r="B33">
        <v>202</v>
      </c>
      <c r="C33">
        <v>7.7</v>
      </c>
    </row>
    <row r="34" spans="1:3" x14ac:dyDescent="0.3">
      <c r="A34" t="s">
        <v>22507</v>
      </c>
      <c r="B34">
        <v>202</v>
      </c>
      <c r="C34">
        <v>8.6999999999999993</v>
      </c>
    </row>
    <row r="35" spans="1:3" x14ac:dyDescent="0.3">
      <c r="A35" t="s">
        <v>236</v>
      </c>
      <c r="B35">
        <v>201</v>
      </c>
      <c r="C35">
        <v>7.2</v>
      </c>
    </row>
    <row r="36" spans="1:3" x14ac:dyDescent="0.3">
      <c r="A36" t="s">
        <v>14444</v>
      </c>
      <c r="B36">
        <v>200</v>
      </c>
      <c r="C36">
        <v>8</v>
      </c>
    </row>
    <row r="37" spans="1:3" x14ac:dyDescent="0.3">
      <c r="A37" t="s">
        <v>24134</v>
      </c>
      <c r="B37">
        <v>199</v>
      </c>
      <c r="C37">
        <v>8.4</v>
      </c>
    </row>
    <row r="38" spans="1:3" x14ac:dyDescent="0.3">
      <c r="A38" t="s">
        <v>15485</v>
      </c>
      <c r="B38">
        <v>197</v>
      </c>
      <c r="C38">
        <v>7.6</v>
      </c>
    </row>
    <row r="39" spans="1:3" x14ac:dyDescent="0.3">
      <c r="A39" t="s">
        <v>24141</v>
      </c>
      <c r="B39">
        <v>197</v>
      </c>
      <c r="C39">
        <v>7.4</v>
      </c>
    </row>
    <row r="40" spans="1:3" x14ac:dyDescent="0.3">
      <c r="A40" t="s">
        <v>979</v>
      </c>
      <c r="B40">
        <v>196</v>
      </c>
      <c r="C40">
        <v>7.2</v>
      </c>
    </row>
    <row r="41" spans="1:3" x14ac:dyDescent="0.3">
      <c r="A41" t="s">
        <v>278</v>
      </c>
      <c r="B41">
        <v>195</v>
      </c>
      <c r="C41">
        <v>7.2</v>
      </c>
    </row>
    <row r="42" spans="1:3" x14ac:dyDescent="0.3">
      <c r="A42" t="s">
        <v>7803</v>
      </c>
      <c r="B42">
        <v>195</v>
      </c>
      <c r="C42">
        <v>7.5</v>
      </c>
    </row>
    <row r="43" spans="1:3" x14ac:dyDescent="0.3">
      <c r="A43" t="s">
        <v>243</v>
      </c>
      <c r="B43">
        <v>194</v>
      </c>
      <c r="C43">
        <v>7.7</v>
      </c>
    </row>
    <row r="44" spans="1:3" x14ac:dyDescent="0.3">
      <c r="A44" t="s">
        <v>1670</v>
      </c>
      <c r="B44">
        <v>194</v>
      </c>
      <c r="C44">
        <v>7.2</v>
      </c>
    </row>
    <row r="45" spans="1:3" x14ac:dyDescent="0.3">
      <c r="A45" t="s">
        <v>9115</v>
      </c>
      <c r="B45">
        <v>193</v>
      </c>
      <c r="C45">
        <v>7.9</v>
      </c>
    </row>
    <row r="46" spans="1:3" x14ac:dyDescent="0.3">
      <c r="A46" t="s">
        <v>14658</v>
      </c>
      <c r="B46">
        <v>193</v>
      </c>
      <c r="C46">
        <v>6</v>
      </c>
    </row>
    <row r="47" spans="1:3" x14ac:dyDescent="0.3">
      <c r="A47" t="s">
        <v>2029</v>
      </c>
      <c r="B47">
        <v>192</v>
      </c>
      <c r="C47">
        <v>8.9</v>
      </c>
    </row>
    <row r="48" spans="1:3" x14ac:dyDescent="0.3">
      <c r="A48" t="s">
        <v>16570</v>
      </c>
      <c r="B48">
        <v>192</v>
      </c>
      <c r="C48">
        <v>7.9</v>
      </c>
    </row>
    <row r="49" spans="1:3" x14ac:dyDescent="0.3">
      <c r="A49" t="s">
        <v>5516</v>
      </c>
      <c r="B49">
        <v>190</v>
      </c>
      <c r="C49">
        <v>7.6</v>
      </c>
    </row>
    <row r="50" spans="1:3" x14ac:dyDescent="0.3">
      <c r="A50" t="s">
        <v>3949</v>
      </c>
      <c r="B50">
        <v>189</v>
      </c>
      <c r="C50">
        <v>8.5</v>
      </c>
    </row>
    <row r="51" spans="1:3" x14ac:dyDescent="0.3">
      <c r="A51" t="s">
        <v>4910</v>
      </c>
      <c r="B51">
        <v>189</v>
      </c>
      <c r="C51">
        <v>7.6</v>
      </c>
    </row>
    <row r="52" spans="1:3" x14ac:dyDescent="0.3">
      <c r="A52" t="s">
        <v>4588</v>
      </c>
      <c r="B52">
        <v>188</v>
      </c>
      <c r="C52">
        <v>7.3</v>
      </c>
    </row>
    <row r="53" spans="1:3" x14ac:dyDescent="0.3">
      <c r="A53" t="s">
        <v>7125</v>
      </c>
      <c r="B53">
        <v>188</v>
      </c>
      <c r="C53">
        <v>8</v>
      </c>
    </row>
    <row r="54" spans="1:3" x14ac:dyDescent="0.3">
      <c r="A54" t="s">
        <v>3919</v>
      </c>
      <c r="B54">
        <v>187</v>
      </c>
      <c r="C54">
        <v>7.9</v>
      </c>
    </row>
    <row r="55" spans="1:3" x14ac:dyDescent="0.3">
      <c r="A55" t="s">
        <v>222</v>
      </c>
      <c r="B55">
        <v>186</v>
      </c>
      <c r="C55">
        <v>7.9</v>
      </c>
    </row>
    <row r="56" spans="1:3" x14ac:dyDescent="0.3">
      <c r="A56" t="s">
        <v>13533</v>
      </c>
      <c r="B56">
        <v>186</v>
      </c>
      <c r="C56">
        <v>6.5</v>
      </c>
    </row>
    <row r="57" spans="1:3" x14ac:dyDescent="0.3">
      <c r="A57" t="s">
        <v>19213</v>
      </c>
      <c r="B57">
        <v>186</v>
      </c>
      <c r="C57">
        <v>8.3000000000000007</v>
      </c>
    </row>
    <row r="58" spans="1:3" x14ac:dyDescent="0.3">
      <c r="A58" t="s">
        <v>9387</v>
      </c>
      <c r="B58">
        <v>185</v>
      </c>
      <c r="C58">
        <v>8.9</v>
      </c>
    </row>
    <row r="59" spans="1:3" x14ac:dyDescent="0.3">
      <c r="A59" t="s">
        <v>777</v>
      </c>
      <c r="B59">
        <v>184</v>
      </c>
      <c r="C59">
        <v>6.1</v>
      </c>
    </row>
    <row r="60" spans="1:3" x14ac:dyDescent="0.3">
      <c r="A60" t="s">
        <v>11521</v>
      </c>
      <c r="B60">
        <v>184</v>
      </c>
      <c r="C60">
        <v>7.4</v>
      </c>
    </row>
    <row r="61" spans="1:3" x14ac:dyDescent="0.3">
      <c r="A61" t="s">
        <v>14538</v>
      </c>
      <c r="B61">
        <v>184</v>
      </c>
      <c r="C61">
        <v>8.1</v>
      </c>
    </row>
    <row r="62" spans="1:3" x14ac:dyDescent="0.3">
      <c r="A62" t="s">
        <v>141</v>
      </c>
      <c r="B62">
        <v>183</v>
      </c>
      <c r="C62">
        <v>6.9</v>
      </c>
    </row>
    <row r="63" spans="1:3" x14ac:dyDescent="0.3">
      <c r="A63" t="s">
        <v>12725</v>
      </c>
      <c r="B63">
        <v>183</v>
      </c>
      <c r="C63">
        <v>8.1999999999999993</v>
      </c>
    </row>
    <row r="64" spans="1:3" x14ac:dyDescent="0.3">
      <c r="A64" t="s">
        <v>705</v>
      </c>
      <c r="B64">
        <v>182</v>
      </c>
      <c r="C64">
        <v>7.9</v>
      </c>
    </row>
    <row r="65" spans="1:3" x14ac:dyDescent="0.3">
      <c r="A65" t="s">
        <v>15550</v>
      </c>
      <c r="B65">
        <v>181</v>
      </c>
      <c r="C65">
        <v>8</v>
      </c>
    </row>
    <row r="66" spans="1:3" x14ac:dyDescent="0.3">
      <c r="A66" t="s">
        <v>11754</v>
      </c>
      <c r="B66">
        <v>180</v>
      </c>
      <c r="C66">
        <v>8.3000000000000007</v>
      </c>
    </row>
    <row r="67" spans="1:3" x14ac:dyDescent="0.3">
      <c r="A67" t="s">
        <v>16151</v>
      </c>
      <c r="B67">
        <v>180</v>
      </c>
      <c r="C67">
        <v>7.2</v>
      </c>
    </row>
    <row r="68" spans="1:3" x14ac:dyDescent="0.3">
      <c r="A68" t="s">
        <v>63</v>
      </c>
      <c r="B68">
        <v>178</v>
      </c>
      <c r="C68">
        <v>7.9</v>
      </c>
    </row>
    <row r="69" spans="1:3" x14ac:dyDescent="0.3">
      <c r="A69" t="s">
        <v>2448</v>
      </c>
      <c r="B69">
        <v>178</v>
      </c>
      <c r="C69">
        <v>7.1</v>
      </c>
    </row>
    <row r="70" spans="1:3" x14ac:dyDescent="0.3">
      <c r="A70" t="s">
        <v>3257</v>
      </c>
      <c r="B70">
        <v>178</v>
      </c>
      <c r="C70">
        <v>8.4</v>
      </c>
    </row>
    <row r="71" spans="1:3" x14ac:dyDescent="0.3">
      <c r="A71" t="s">
        <v>4967</v>
      </c>
      <c r="B71">
        <v>178</v>
      </c>
      <c r="C71">
        <v>8.1999999999999993</v>
      </c>
    </row>
    <row r="72" spans="1:3" x14ac:dyDescent="0.3">
      <c r="A72" t="s">
        <v>6355</v>
      </c>
      <c r="B72">
        <v>178</v>
      </c>
      <c r="C72">
        <v>7.7</v>
      </c>
    </row>
    <row r="73" spans="1:3" x14ac:dyDescent="0.3">
      <c r="A73" t="s">
        <v>13582</v>
      </c>
      <c r="B73">
        <v>178</v>
      </c>
      <c r="C73">
        <v>8.3000000000000007</v>
      </c>
    </row>
    <row r="74" spans="1:3" x14ac:dyDescent="0.3">
      <c r="A74" t="s">
        <v>14770</v>
      </c>
      <c r="B74">
        <v>178</v>
      </c>
      <c r="C74">
        <v>7.8</v>
      </c>
    </row>
    <row r="75" spans="1:3" x14ac:dyDescent="0.3">
      <c r="A75" t="s">
        <v>15896</v>
      </c>
      <c r="B75">
        <v>178</v>
      </c>
      <c r="C75">
        <v>8.9</v>
      </c>
    </row>
    <row r="76" spans="1:3" x14ac:dyDescent="0.3">
      <c r="A76" t="s">
        <v>2877</v>
      </c>
      <c r="B76">
        <v>177</v>
      </c>
      <c r="C76">
        <v>6</v>
      </c>
    </row>
    <row r="77" spans="1:3" x14ac:dyDescent="0.3">
      <c r="A77" t="s">
        <v>5878</v>
      </c>
      <c r="B77">
        <v>177</v>
      </c>
      <c r="C77">
        <v>6.6</v>
      </c>
    </row>
    <row r="78" spans="1:3" x14ac:dyDescent="0.3">
      <c r="A78" t="s">
        <v>16666</v>
      </c>
      <c r="B78">
        <v>177</v>
      </c>
      <c r="C78">
        <v>6.7</v>
      </c>
    </row>
    <row r="79" spans="1:3" x14ac:dyDescent="0.3">
      <c r="A79" t="s">
        <v>558</v>
      </c>
      <c r="B79">
        <v>176</v>
      </c>
      <c r="C79">
        <v>6.1</v>
      </c>
    </row>
    <row r="80" spans="1:3" x14ac:dyDescent="0.3">
      <c r="A80" t="s">
        <v>1747</v>
      </c>
      <c r="B80">
        <v>176</v>
      </c>
      <c r="C80">
        <v>7.8</v>
      </c>
    </row>
    <row r="81" spans="1:3" x14ac:dyDescent="0.3">
      <c r="A81" t="s">
        <v>15533</v>
      </c>
      <c r="B81">
        <v>176</v>
      </c>
      <c r="C81">
        <v>6.9</v>
      </c>
    </row>
    <row r="82" spans="1:3" x14ac:dyDescent="0.3">
      <c r="A82" t="s">
        <v>9244</v>
      </c>
      <c r="B82">
        <v>175</v>
      </c>
      <c r="C82">
        <v>7.4</v>
      </c>
    </row>
    <row r="83" spans="1:3" x14ac:dyDescent="0.3">
      <c r="A83" t="s">
        <v>16396</v>
      </c>
      <c r="B83">
        <v>175</v>
      </c>
      <c r="C83">
        <v>9.1999999999999993</v>
      </c>
    </row>
    <row r="84" spans="1:3" x14ac:dyDescent="0.3">
      <c r="A84" t="s">
        <v>1297</v>
      </c>
      <c r="B84">
        <v>174</v>
      </c>
      <c r="C84">
        <v>6.6</v>
      </c>
    </row>
    <row r="85" spans="1:3" x14ac:dyDescent="0.3">
      <c r="A85" t="s">
        <v>1722</v>
      </c>
      <c r="B85">
        <v>174</v>
      </c>
      <c r="C85">
        <v>7.4</v>
      </c>
    </row>
    <row r="86" spans="1:3" x14ac:dyDescent="0.3">
      <c r="A86" t="s">
        <v>15916</v>
      </c>
      <c r="B86">
        <v>174</v>
      </c>
      <c r="C86">
        <v>8</v>
      </c>
    </row>
    <row r="87" spans="1:3" x14ac:dyDescent="0.3">
      <c r="A87" t="s">
        <v>181</v>
      </c>
      <c r="B87">
        <v>173</v>
      </c>
      <c r="C87">
        <v>8.1</v>
      </c>
    </row>
    <row r="88" spans="1:3" x14ac:dyDescent="0.3">
      <c r="A88" t="s">
        <v>24142</v>
      </c>
      <c r="B88">
        <v>173</v>
      </c>
      <c r="C88">
        <v>5</v>
      </c>
    </row>
    <row r="89" spans="1:3" x14ac:dyDescent="0.3">
      <c r="A89" t="s">
        <v>1869</v>
      </c>
      <c r="B89">
        <v>172</v>
      </c>
      <c r="C89">
        <v>7.5</v>
      </c>
    </row>
    <row r="90" spans="1:3" x14ac:dyDescent="0.3">
      <c r="A90" t="s">
        <v>2033</v>
      </c>
      <c r="B90">
        <v>172</v>
      </c>
      <c r="C90">
        <v>8.6999999999999993</v>
      </c>
    </row>
    <row r="91" spans="1:3" x14ac:dyDescent="0.3">
      <c r="A91" t="s">
        <v>4915</v>
      </c>
      <c r="B91">
        <v>172</v>
      </c>
      <c r="C91">
        <v>5.9</v>
      </c>
    </row>
    <row r="92" spans="1:3" x14ac:dyDescent="0.3">
      <c r="A92" t="s">
        <v>11632</v>
      </c>
      <c r="B92">
        <v>172</v>
      </c>
      <c r="C92">
        <v>6.7</v>
      </c>
    </row>
    <row r="93" spans="1:3" x14ac:dyDescent="0.3">
      <c r="A93" t="s">
        <v>14056</v>
      </c>
      <c r="B93">
        <v>172</v>
      </c>
      <c r="C93">
        <v>8</v>
      </c>
    </row>
    <row r="94" spans="1:3" x14ac:dyDescent="0.3">
      <c r="A94" t="s">
        <v>14281</v>
      </c>
      <c r="B94">
        <v>172</v>
      </c>
      <c r="C94">
        <v>7.7</v>
      </c>
    </row>
    <row r="95" spans="1:3" x14ac:dyDescent="0.3">
      <c r="A95" t="s">
        <v>18411</v>
      </c>
      <c r="B95">
        <v>172</v>
      </c>
      <c r="C95">
        <v>8.3000000000000007</v>
      </c>
    </row>
    <row r="96" spans="1:3" x14ac:dyDescent="0.3">
      <c r="A96" t="s">
        <v>19980</v>
      </c>
      <c r="B96">
        <v>172</v>
      </c>
      <c r="C96">
        <v>8.1</v>
      </c>
    </row>
    <row r="97" spans="1:3" x14ac:dyDescent="0.3">
      <c r="A97" t="s">
        <v>1644</v>
      </c>
      <c r="B97">
        <v>171</v>
      </c>
      <c r="C97">
        <v>8.8000000000000007</v>
      </c>
    </row>
    <row r="98" spans="1:3" x14ac:dyDescent="0.3">
      <c r="A98" t="s">
        <v>1713</v>
      </c>
      <c r="B98">
        <v>171</v>
      </c>
      <c r="C98">
        <v>8.5</v>
      </c>
    </row>
    <row r="99" spans="1:3" x14ac:dyDescent="0.3">
      <c r="A99" t="s">
        <v>3419</v>
      </c>
      <c r="B99">
        <v>171</v>
      </c>
      <c r="C99">
        <v>7.6</v>
      </c>
    </row>
    <row r="100" spans="1:3" x14ac:dyDescent="0.3">
      <c r="A100" t="s">
        <v>15878</v>
      </c>
      <c r="B100">
        <v>171</v>
      </c>
      <c r="C100">
        <v>7.2</v>
      </c>
    </row>
    <row r="101" spans="1:3" x14ac:dyDescent="0.3">
      <c r="A101" t="s">
        <v>1567</v>
      </c>
      <c r="B101">
        <v>170</v>
      </c>
      <c r="C101">
        <v>7.5</v>
      </c>
    </row>
    <row r="102" spans="1:3" x14ac:dyDescent="0.3">
      <c r="A102" t="s">
        <v>4053</v>
      </c>
      <c r="B102">
        <v>170</v>
      </c>
      <c r="C102">
        <v>6.5</v>
      </c>
    </row>
    <row r="103" spans="1:3" x14ac:dyDescent="0.3">
      <c r="A103" t="s">
        <v>4856</v>
      </c>
      <c r="B103">
        <v>170</v>
      </c>
      <c r="C103">
        <v>7.6</v>
      </c>
    </row>
    <row r="104" spans="1:3" x14ac:dyDescent="0.3">
      <c r="A104" t="s">
        <v>10364</v>
      </c>
      <c r="B104">
        <v>170</v>
      </c>
      <c r="C104">
        <v>5.6</v>
      </c>
    </row>
    <row r="105" spans="1:3" x14ac:dyDescent="0.3">
      <c r="A105" t="s">
        <v>12119</v>
      </c>
      <c r="B105">
        <v>170</v>
      </c>
      <c r="C105">
        <v>7.9</v>
      </c>
    </row>
    <row r="106" spans="1:3" x14ac:dyDescent="0.3">
      <c r="A106" t="s">
        <v>22194</v>
      </c>
      <c r="B106">
        <v>170</v>
      </c>
      <c r="C106">
        <v>8.3000000000000007</v>
      </c>
    </row>
    <row r="107" spans="1:3" x14ac:dyDescent="0.3">
      <c r="A107" t="s">
        <v>74</v>
      </c>
      <c r="B107">
        <v>169</v>
      </c>
      <c r="C107">
        <v>7.1</v>
      </c>
    </row>
    <row r="108" spans="1:3" x14ac:dyDescent="0.3">
      <c r="A108" t="s">
        <v>148</v>
      </c>
      <c r="B108">
        <v>169</v>
      </c>
      <c r="C108">
        <v>6.1</v>
      </c>
    </row>
    <row r="109" spans="1:3" x14ac:dyDescent="0.3">
      <c r="A109" t="s">
        <v>688</v>
      </c>
      <c r="B109">
        <v>169</v>
      </c>
      <c r="C109">
        <v>8.6</v>
      </c>
    </row>
    <row r="110" spans="1:3" x14ac:dyDescent="0.3">
      <c r="A110" t="s">
        <v>3635</v>
      </c>
      <c r="B110">
        <v>169</v>
      </c>
      <c r="C110">
        <v>8.6</v>
      </c>
    </row>
    <row r="111" spans="1:3" x14ac:dyDescent="0.3">
      <c r="A111" t="s">
        <v>15207</v>
      </c>
      <c r="B111">
        <v>168</v>
      </c>
      <c r="C111">
        <v>6.3</v>
      </c>
    </row>
    <row r="112" spans="1:3" x14ac:dyDescent="0.3">
      <c r="A112" t="s">
        <v>18651</v>
      </c>
      <c r="B112">
        <v>168</v>
      </c>
      <c r="C112">
        <v>7.6</v>
      </c>
    </row>
    <row r="113" spans="1:3" x14ac:dyDescent="0.3">
      <c r="A113" t="s">
        <v>8819</v>
      </c>
      <c r="B113">
        <v>167</v>
      </c>
      <c r="C113">
        <v>7.9</v>
      </c>
    </row>
    <row r="114" spans="1:3" x14ac:dyDescent="0.3">
      <c r="A114" t="s">
        <v>21605</v>
      </c>
      <c r="B114">
        <v>167</v>
      </c>
      <c r="C114">
        <v>6.2</v>
      </c>
    </row>
    <row r="115" spans="1:3" x14ac:dyDescent="0.3">
      <c r="A115" t="s">
        <v>715</v>
      </c>
      <c r="B115">
        <v>166</v>
      </c>
      <c r="C115">
        <v>7.8</v>
      </c>
    </row>
    <row r="116" spans="1:3" x14ac:dyDescent="0.3">
      <c r="A116" t="s">
        <v>314</v>
      </c>
      <c r="B116">
        <v>165</v>
      </c>
      <c r="C116">
        <v>5.7</v>
      </c>
    </row>
    <row r="117" spans="1:3" x14ac:dyDescent="0.3">
      <c r="A117" t="s">
        <v>1246</v>
      </c>
      <c r="B117">
        <v>165</v>
      </c>
      <c r="C117">
        <v>6.6</v>
      </c>
    </row>
    <row r="118" spans="1:3" x14ac:dyDescent="0.3">
      <c r="A118" t="s">
        <v>1656</v>
      </c>
      <c r="B118">
        <v>165</v>
      </c>
      <c r="C118">
        <v>6.8</v>
      </c>
    </row>
    <row r="119" spans="1:3" x14ac:dyDescent="0.3">
      <c r="A119" t="s">
        <v>1785</v>
      </c>
      <c r="B119">
        <v>165</v>
      </c>
      <c r="C119">
        <v>8.5</v>
      </c>
    </row>
    <row r="120" spans="1:3" x14ac:dyDescent="0.3">
      <c r="A120" t="s">
        <v>18429</v>
      </c>
      <c r="B120">
        <v>165</v>
      </c>
      <c r="C120">
        <v>8</v>
      </c>
    </row>
    <row r="121" spans="1:3" x14ac:dyDescent="0.3">
      <c r="A121" t="s">
        <v>91</v>
      </c>
      <c r="B121">
        <v>164</v>
      </c>
      <c r="C121">
        <v>8.5</v>
      </c>
    </row>
    <row r="122" spans="1:3" x14ac:dyDescent="0.3">
      <c r="A122" t="s">
        <v>202</v>
      </c>
      <c r="B122">
        <v>164</v>
      </c>
      <c r="C122">
        <v>7.5</v>
      </c>
    </row>
    <row r="123" spans="1:3" x14ac:dyDescent="0.3">
      <c r="A123" t="s">
        <v>9054</v>
      </c>
      <c r="B123">
        <v>164</v>
      </c>
      <c r="C123">
        <v>7.4</v>
      </c>
    </row>
    <row r="124" spans="1:3" x14ac:dyDescent="0.3">
      <c r="A124" t="s">
        <v>16531</v>
      </c>
      <c r="B124">
        <v>164</v>
      </c>
      <c r="C124">
        <v>7.6</v>
      </c>
    </row>
    <row r="125" spans="1:3" x14ac:dyDescent="0.3">
      <c r="A125" t="s">
        <v>3109</v>
      </c>
      <c r="B125">
        <v>163</v>
      </c>
      <c r="C125">
        <v>7.6</v>
      </c>
    </row>
    <row r="126" spans="1:3" x14ac:dyDescent="0.3">
      <c r="A126" t="s">
        <v>2537</v>
      </c>
      <c r="B126">
        <v>162</v>
      </c>
      <c r="C126">
        <v>7.7</v>
      </c>
    </row>
    <row r="127" spans="1:3" x14ac:dyDescent="0.3">
      <c r="A127" t="s">
        <v>7302</v>
      </c>
      <c r="B127">
        <v>162</v>
      </c>
      <c r="C127">
        <v>7.4</v>
      </c>
    </row>
    <row r="128" spans="1:3" x14ac:dyDescent="0.3">
      <c r="A128" t="s">
        <v>8038</v>
      </c>
      <c r="B128">
        <v>161</v>
      </c>
      <c r="C128">
        <v>7.2</v>
      </c>
    </row>
    <row r="129" spans="1:3" x14ac:dyDescent="0.3">
      <c r="A129" t="s">
        <v>12552</v>
      </c>
      <c r="B129">
        <v>161</v>
      </c>
      <c r="C129">
        <v>7.3</v>
      </c>
    </row>
    <row r="130" spans="1:3" x14ac:dyDescent="0.3">
      <c r="A130" t="s">
        <v>14677</v>
      </c>
      <c r="B130">
        <v>161</v>
      </c>
      <c r="C130">
        <v>8.3000000000000007</v>
      </c>
    </row>
    <row r="131" spans="1:3" x14ac:dyDescent="0.3">
      <c r="A131" t="s">
        <v>19163</v>
      </c>
      <c r="B131">
        <v>161</v>
      </c>
      <c r="C131">
        <v>8.1999999999999993</v>
      </c>
    </row>
    <row r="132" spans="1:3" x14ac:dyDescent="0.3">
      <c r="A132" t="s">
        <v>5952</v>
      </c>
      <c r="B132">
        <v>160</v>
      </c>
      <c r="C132">
        <v>6</v>
      </c>
    </row>
    <row r="133" spans="1:3" x14ac:dyDescent="0.3">
      <c r="A133" t="s">
        <v>8692</v>
      </c>
      <c r="B133">
        <v>160</v>
      </c>
      <c r="C133">
        <v>7.5</v>
      </c>
    </row>
    <row r="134" spans="1:3" x14ac:dyDescent="0.3">
      <c r="A134" t="s">
        <v>9654</v>
      </c>
      <c r="B134">
        <v>160</v>
      </c>
      <c r="C134">
        <v>7.5</v>
      </c>
    </row>
    <row r="135" spans="1:3" x14ac:dyDescent="0.3">
      <c r="A135" t="s">
        <v>12289</v>
      </c>
      <c r="B135">
        <v>160</v>
      </c>
      <c r="C135">
        <v>5.5</v>
      </c>
    </row>
    <row r="136" spans="1:3" x14ac:dyDescent="0.3">
      <c r="A136" t="s">
        <v>15871</v>
      </c>
      <c r="B136">
        <v>160</v>
      </c>
      <c r="C136">
        <v>6.9</v>
      </c>
    </row>
    <row r="137" spans="1:3" x14ac:dyDescent="0.3">
      <c r="A137" t="s">
        <v>20539</v>
      </c>
      <c r="B137">
        <v>160</v>
      </c>
      <c r="C137">
        <v>6.4</v>
      </c>
    </row>
    <row r="138" spans="1:3" x14ac:dyDescent="0.3">
      <c r="A138" t="s">
        <v>21704</v>
      </c>
      <c r="B138">
        <v>160</v>
      </c>
      <c r="C138">
        <v>4.8</v>
      </c>
    </row>
    <row r="139" spans="1:3" x14ac:dyDescent="0.3">
      <c r="A139" t="s">
        <v>1277</v>
      </c>
      <c r="B139">
        <v>159</v>
      </c>
      <c r="C139">
        <v>7.5</v>
      </c>
    </row>
    <row r="140" spans="1:3" x14ac:dyDescent="0.3">
      <c r="A140" t="s">
        <v>3740</v>
      </c>
      <c r="B140">
        <v>159</v>
      </c>
      <c r="C140">
        <v>7.3</v>
      </c>
    </row>
    <row r="141" spans="1:3" x14ac:dyDescent="0.3">
      <c r="A141" t="s">
        <v>6909</v>
      </c>
      <c r="B141">
        <v>159</v>
      </c>
      <c r="C141">
        <v>8.4</v>
      </c>
    </row>
    <row r="142" spans="1:3" x14ac:dyDescent="0.3">
      <c r="A142" t="s">
        <v>458</v>
      </c>
      <c r="B142">
        <v>158</v>
      </c>
      <c r="C142">
        <v>5.8</v>
      </c>
    </row>
    <row r="143" spans="1:3" x14ac:dyDescent="0.3">
      <c r="A143" t="s">
        <v>2162</v>
      </c>
      <c r="B143">
        <v>158</v>
      </c>
      <c r="C143">
        <v>7.8</v>
      </c>
    </row>
    <row r="144" spans="1:3" x14ac:dyDescent="0.3">
      <c r="A144" t="s">
        <v>3676</v>
      </c>
      <c r="B144">
        <v>158</v>
      </c>
      <c r="C144">
        <v>7.6</v>
      </c>
    </row>
    <row r="145" spans="1:3" x14ac:dyDescent="0.3">
      <c r="A145" t="s">
        <v>5416</v>
      </c>
      <c r="B145">
        <v>158</v>
      </c>
      <c r="C145">
        <v>6.4</v>
      </c>
    </row>
    <row r="146" spans="1:3" x14ac:dyDescent="0.3">
      <c r="A146" t="s">
        <v>9547</v>
      </c>
      <c r="B146">
        <v>158</v>
      </c>
      <c r="C146">
        <v>8.1</v>
      </c>
    </row>
    <row r="147" spans="1:3" x14ac:dyDescent="0.3">
      <c r="A147" t="s">
        <v>10868</v>
      </c>
      <c r="B147">
        <v>158</v>
      </c>
      <c r="C147">
        <v>6.7</v>
      </c>
    </row>
    <row r="148" spans="1:3" x14ac:dyDescent="0.3">
      <c r="A148" t="s">
        <v>799</v>
      </c>
      <c r="B148">
        <v>157</v>
      </c>
      <c r="C148">
        <v>7.6</v>
      </c>
    </row>
    <row r="149" spans="1:3" x14ac:dyDescent="0.3">
      <c r="A149" t="s">
        <v>3594</v>
      </c>
      <c r="B149">
        <v>157</v>
      </c>
      <c r="C149">
        <v>7.9</v>
      </c>
    </row>
    <row r="150" spans="1:3" x14ac:dyDescent="0.3">
      <c r="A150" t="s">
        <v>4928</v>
      </c>
      <c r="B150">
        <v>157</v>
      </c>
      <c r="C150">
        <v>7.4</v>
      </c>
    </row>
    <row r="151" spans="1:3" x14ac:dyDescent="0.3">
      <c r="A151" t="s">
        <v>17396</v>
      </c>
      <c r="B151">
        <v>157</v>
      </c>
      <c r="C151">
        <v>8.4</v>
      </c>
    </row>
    <row r="152" spans="1:3" x14ac:dyDescent="0.3">
      <c r="A152" t="s">
        <v>110</v>
      </c>
      <c r="B152">
        <v>156</v>
      </c>
      <c r="C152">
        <v>6.2</v>
      </c>
    </row>
    <row r="153" spans="1:3" x14ac:dyDescent="0.3">
      <c r="A153" t="s">
        <v>218</v>
      </c>
      <c r="B153">
        <v>156</v>
      </c>
      <c r="C153">
        <v>6.7</v>
      </c>
    </row>
    <row r="154" spans="1:3" x14ac:dyDescent="0.3">
      <c r="A154" t="s">
        <v>1159</v>
      </c>
      <c r="B154">
        <v>156</v>
      </c>
      <c r="C154">
        <v>8.1</v>
      </c>
    </row>
    <row r="155" spans="1:3" x14ac:dyDescent="0.3">
      <c r="A155" t="s">
        <v>4048</v>
      </c>
      <c r="B155">
        <v>156</v>
      </c>
      <c r="C155">
        <v>6.8</v>
      </c>
    </row>
    <row r="156" spans="1:3" x14ac:dyDescent="0.3">
      <c r="A156" t="s">
        <v>4419</v>
      </c>
      <c r="B156">
        <v>156</v>
      </c>
      <c r="C156">
        <v>3.8</v>
      </c>
    </row>
    <row r="157" spans="1:3" x14ac:dyDescent="0.3">
      <c r="A157" t="s">
        <v>7709</v>
      </c>
      <c r="B157">
        <v>156</v>
      </c>
      <c r="C157">
        <v>8.4</v>
      </c>
    </row>
    <row r="158" spans="1:3" x14ac:dyDescent="0.3">
      <c r="A158" t="s">
        <v>15678</v>
      </c>
      <c r="B158">
        <v>156</v>
      </c>
      <c r="C158">
        <v>7.7</v>
      </c>
    </row>
    <row r="159" spans="1:3" x14ac:dyDescent="0.3">
      <c r="A159" t="s">
        <v>5012</v>
      </c>
      <c r="B159">
        <v>155</v>
      </c>
      <c r="C159">
        <v>6.9</v>
      </c>
    </row>
    <row r="160" spans="1:3" x14ac:dyDescent="0.3">
      <c r="A160" t="s">
        <v>6321</v>
      </c>
      <c r="B160">
        <v>155</v>
      </c>
      <c r="C160">
        <v>7.5</v>
      </c>
    </row>
    <row r="161" spans="1:3" x14ac:dyDescent="0.3">
      <c r="A161" t="s">
        <v>6517</v>
      </c>
      <c r="B161">
        <v>155</v>
      </c>
      <c r="C161">
        <v>7.2</v>
      </c>
    </row>
    <row r="162" spans="1:3" x14ac:dyDescent="0.3">
      <c r="A162" t="s">
        <v>7510</v>
      </c>
      <c r="B162">
        <v>155</v>
      </c>
      <c r="C162">
        <v>6.6</v>
      </c>
    </row>
    <row r="163" spans="1:3" x14ac:dyDescent="0.3">
      <c r="A163" t="s">
        <v>12879</v>
      </c>
      <c r="B163">
        <v>155</v>
      </c>
      <c r="C163">
        <v>7.9</v>
      </c>
    </row>
    <row r="164" spans="1:3" x14ac:dyDescent="0.3">
      <c r="A164" t="s">
        <v>20603</v>
      </c>
      <c r="B164">
        <v>155</v>
      </c>
      <c r="C164">
        <v>5.0999999999999996</v>
      </c>
    </row>
    <row r="165" spans="1:3" x14ac:dyDescent="0.3">
      <c r="A165" t="s">
        <v>413</v>
      </c>
      <c r="B165">
        <v>154</v>
      </c>
      <c r="C165">
        <v>6.3</v>
      </c>
    </row>
    <row r="166" spans="1:3" x14ac:dyDescent="0.3">
      <c r="A166" t="s">
        <v>1043</v>
      </c>
      <c r="B166">
        <v>154</v>
      </c>
      <c r="C166">
        <v>7.7</v>
      </c>
    </row>
    <row r="167" spans="1:3" x14ac:dyDescent="0.3">
      <c r="A167" t="s">
        <v>2666</v>
      </c>
      <c r="B167">
        <v>154</v>
      </c>
      <c r="C167">
        <v>7.2</v>
      </c>
    </row>
    <row r="168" spans="1:3" x14ac:dyDescent="0.3">
      <c r="A168" t="s">
        <v>2997</v>
      </c>
      <c r="B168">
        <v>154</v>
      </c>
      <c r="C168">
        <v>6.9</v>
      </c>
    </row>
    <row r="169" spans="1:3" x14ac:dyDescent="0.3">
      <c r="A169" t="s">
        <v>6069</v>
      </c>
      <c r="B169">
        <v>154</v>
      </c>
      <c r="C169">
        <v>6.8</v>
      </c>
    </row>
    <row r="170" spans="1:3" x14ac:dyDescent="0.3">
      <c r="A170" t="s">
        <v>11261</v>
      </c>
      <c r="B170">
        <v>154</v>
      </c>
      <c r="C170">
        <v>7</v>
      </c>
    </row>
    <row r="171" spans="1:3" x14ac:dyDescent="0.3">
      <c r="A171" t="s">
        <v>11304</v>
      </c>
      <c r="B171">
        <v>154</v>
      </c>
      <c r="C171">
        <v>7.4</v>
      </c>
    </row>
    <row r="172" spans="1:3" x14ac:dyDescent="0.3">
      <c r="A172" t="s">
        <v>12112</v>
      </c>
      <c r="B172">
        <v>154</v>
      </c>
      <c r="C172">
        <v>8.4</v>
      </c>
    </row>
    <row r="173" spans="1:3" x14ac:dyDescent="0.3">
      <c r="A173" t="s">
        <v>12226</v>
      </c>
      <c r="B173">
        <v>154</v>
      </c>
      <c r="C173">
        <v>6.8</v>
      </c>
    </row>
    <row r="174" spans="1:3" x14ac:dyDescent="0.3">
      <c r="A174" t="s">
        <v>12654</v>
      </c>
      <c r="B174">
        <v>154</v>
      </c>
      <c r="C174">
        <v>7.8</v>
      </c>
    </row>
    <row r="175" spans="1:3" x14ac:dyDescent="0.3">
      <c r="A175" t="s">
        <v>14023</v>
      </c>
      <c r="B175">
        <v>154</v>
      </c>
      <c r="C175">
        <v>7.5</v>
      </c>
    </row>
    <row r="176" spans="1:3" x14ac:dyDescent="0.3">
      <c r="A176" t="s">
        <v>134</v>
      </c>
      <c r="B176">
        <v>153</v>
      </c>
      <c r="C176">
        <v>7.5</v>
      </c>
    </row>
    <row r="177" spans="1:3" x14ac:dyDescent="0.3">
      <c r="A177" t="s">
        <v>210</v>
      </c>
      <c r="B177">
        <v>153</v>
      </c>
      <c r="C177">
        <v>7</v>
      </c>
    </row>
    <row r="178" spans="1:3" x14ac:dyDescent="0.3">
      <c r="A178" t="s">
        <v>1003</v>
      </c>
      <c r="B178">
        <v>153</v>
      </c>
      <c r="C178">
        <v>6.6</v>
      </c>
    </row>
    <row r="179" spans="1:3" x14ac:dyDescent="0.3">
      <c r="A179" t="s">
        <v>1490</v>
      </c>
      <c r="B179">
        <v>153</v>
      </c>
      <c r="C179">
        <v>6</v>
      </c>
    </row>
    <row r="180" spans="1:3" x14ac:dyDescent="0.3">
      <c r="A180" t="s">
        <v>1736</v>
      </c>
      <c r="B180">
        <v>153</v>
      </c>
      <c r="C180">
        <v>8.5</v>
      </c>
    </row>
    <row r="181" spans="1:3" x14ac:dyDescent="0.3">
      <c r="A181" t="s">
        <v>3233</v>
      </c>
      <c r="B181">
        <v>153</v>
      </c>
      <c r="C181">
        <v>6.4</v>
      </c>
    </row>
    <row r="182" spans="1:3" x14ac:dyDescent="0.3">
      <c r="A182" t="s">
        <v>3337</v>
      </c>
      <c r="B182">
        <v>153</v>
      </c>
      <c r="C182">
        <v>8.3000000000000007</v>
      </c>
    </row>
    <row r="183" spans="1:3" x14ac:dyDescent="0.3">
      <c r="A183" t="s">
        <v>5744</v>
      </c>
      <c r="B183">
        <v>153</v>
      </c>
      <c r="C183">
        <v>8.1</v>
      </c>
    </row>
    <row r="184" spans="1:3" x14ac:dyDescent="0.3">
      <c r="A184" t="s">
        <v>8760</v>
      </c>
      <c r="B184">
        <v>153</v>
      </c>
      <c r="C184">
        <v>7.9</v>
      </c>
    </row>
    <row r="185" spans="1:3" x14ac:dyDescent="0.3">
      <c r="A185" t="s">
        <v>11494</v>
      </c>
      <c r="B185">
        <v>153</v>
      </c>
      <c r="C185">
        <v>7</v>
      </c>
    </row>
    <row r="186" spans="1:3" x14ac:dyDescent="0.3">
      <c r="A186" t="s">
        <v>14797</v>
      </c>
      <c r="B186">
        <v>153</v>
      </c>
      <c r="C186">
        <v>7.5</v>
      </c>
    </row>
    <row r="187" spans="1:3" x14ac:dyDescent="0.3">
      <c r="A187" t="s">
        <v>16347</v>
      </c>
      <c r="B187">
        <v>153</v>
      </c>
      <c r="C187">
        <v>5.4</v>
      </c>
    </row>
    <row r="188" spans="1:3" x14ac:dyDescent="0.3">
      <c r="A188" t="s">
        <v>492</v>
      </c>
      <c r="B188">
        <v>152</v>
      </c>
      <c r="C188">
        <v>9</v>
      </c>
    </row>
    <row r="189" spans="1:3" x14ac:dyDescent="0.3">
      <c r="A189" t="s">
        <v>1981</v>
      </c>
      <c r="B189">
        <v>152</v>
      </c>
      <c r="C189">
        <v>7.7</v>
      </c>
    </row>
    <row r="190" spans="1:3" x14ac:dyDescent="0.3">
      <c r="A190" t="s">
        <v>3275</v>
      </c>
      <c r="B190">
        <v>152</v>
      </c>
      <c r="C190">
        <v>6.9</v>
      </c>
    </row>
    <row r="191" spans="1:3" x14ac:dyDescent="0.3">
      <c r="A191" t="s">
        <v>4314</v>
      </c>
      <c r="B191">
        <v>152</v>
      </c>
      <c r="C191">
        <v>7.9</v>
      </c>
    </row>
    <row r="192" spans="1:3" x14ac:dyDescent="0.3">
      <c r="A192" t="s">
        <v>4831</v>
      </c>
      <c r="B192">
        <v>152</v>
      </c>
      <c r="C192">
        <v>7.7</v>
      </c>
    </row>
    <row r="193" spans="1:3" x14ac:dyDescent="0.3">
      <c r="A193" t="s">
        <v>16944</v>
      </c>
      <c r="B193">
        <v>152</v>
      </c>
      <c r="C193">
        <v>7.6</v>
      </c>
    </row>
    <row r="194" spans="1:3" x14ac:dyDescent="0.3">
      <c r="A194" t="s">
        <v>17195</v>
      </c>
      <c r="B194">
        <v>152</v>
      </c>
      <c r="C194">
        <v>8.3000000000000007</v>
      </c>
    </row>
    <row r="195" spans="1:3" x14ac:dyDescent="0.3">
      <c r="A195" t="s">
        <v>18365</v>
      </c>
      <c r="B195">
        <v>152</v>
      </c>
      <c r="C195">
        <v>6.7</v>
      </c>
    </row>
    <row r="196" spans="1:3" x14ac:dyDescent="0.3">
      <c r="A196" t="s">
        <v>18723</v>
      </c>
      <c r="B196">
        <v>152</v>
      </c>
      <c r="C196">
        <v>6.8</v>
      </c>
    </row>
    <row r="197" spans="1:3" x14ac:dyDescent="0.3">
      <c r="A197" t="s">
        <v>159</v>
      </c>
      <c r="B197">
        <v>151</v>
      </c>
      <c r="C197">
        <v>7.3</v>
      </c>
    </row>
    <row r="198" spans="1:3" x14ac:dyDescent="0.3">
      <c r="A198" t="s">
        <v>1687</v>
      </c>
      <c r="B198">
        <v>151</v>
      </c>
      <c r="C198">
        <v>8.1</v>
      </c>
    </row>
    <row r="199" spans="1:3" x14ac:dyDescent="0.3">
      <c r="A199" t="s">
        <v>2145</v>
      </c>
      <c r="B199">
        <v>151</v>
      </c>
      <c r="C199">
        <v>8.5</v>
      </c>
    </row>
    <row r="200" spans="1:3" x14ac:dyDescent="0.3">
      <c r="A200" t="s">
        <v>3800</v>
      </c>
      <c r="B200">
        <v>151</v>
      </c>
      <c r="C200">
        <v>8.8000000000000007</v>
      </c>
    </row>
    <row r="201" spans="1:3" x14ac:dyDescent="0.3">
      <c r="A201" t="s">
        <v>23215</v>
      </c>
      <c r="B201">
        <v>151</v>
      </c>
      <c r="C201">
        <v>8.3000000000000007</v>
      </c>
    </row>
    <row r="202" spans="1:3" x14ac:dyDescent="0.3">
      <c r="A202" t="s">
        <v>164</v>
      </c>
      <c r="B202">
        <v>150</v>
      </c>
      <c r="C202">
        <v>6.5</v>
      </c>
    </row>
    <row r="203" spans="1:3" x14ac:dyDescent="0.3">
      <c r="A203" t="s">
        <v>177</v>
      </c>
      <c r="B203">
        <v>150</v>
      </c>
      <c r="C203">
        <v>6.6</v>
      </c>
    </row>
    <row r="204" spans="1:3" x14ac:dyDescent="0.3">
      <c r="A204" t="s">
        <v>308</v>
      </c>
      <c r="B204">
        <v>150</v>
      </c>
      <c r="C204">
        <v>6</v>
      </c>
    </row>
    <row r="205" spans="1:3" x14ac:dyDescent="0.3">
      <c r="A205" t="s">
        <v>481</v>
      </c>
      <c r="B205">
        <v>150</v>
      </c>
      <c r="C205">
        <v>6.9</v>
      </c>
    </row>
    <row r="206" spans="1:3" x14ac:dyDescent="0.3">
      <c r="A206" t="s">
        <v>1049</v>
      </c>
      <c r="B206">
        <v>150</v>
      </c>
      <c r="C206">
        <v>6.1</v>
      </c>
    </row>
    <row r="207" spans="1:3" x14ac:dyDescent="0.3">
      <c r="A207" t="s">
        <v>2222</v>
      </c>
      <c r="B207">
        <v>150</v>
      </c>
      <c r="C207">
        <v>7.4</v>
      </c>
    </row>
    <row r="208" spans="1:3" x14ac:dyDescent="0.3">
      <c r="A208" t="s">
        <v>3655</v>
      </c>
      <c r="B208">
        <v>150</v>
      </c>
      <c r="C208">
        <v>7.4</v>
      </c>
    </row>
    <row r="209" spans="1:3" x14ac:dyDescent="0.3">
      <c r="A209" t="s">
        <v>6947</v>
      </c>
      <c r="B209">
        <v>150</v>
      </c>
      <c r="C209">
        <v>7.4</v>
      </c>
    </row>
    <row r="210" spans="1:3" x14ac:dyDescent="0.3">
      <c r="A210" t="s">
        <v>7100</v>
      </c>
      <c r="B210">
        <v>150</v>
      </c>
      <c r="C210">
        <v>7.6</v>
      </c>
    </row>
    <row r="211" spans="1:3" x14ac:dyDescent="0.3">
      <c r="A211" t="s">
        <v>7451</v>
      </c>
      <c r="B211">
        <v>150</v>
      </c>
      <c r="C211">
        <v>8.5</v>
      </c>
    </row>
    <row r="212" spans="1:3" x14ac:dyDescent="0.3">
      <c r="A212" t="s">
        <v>8582</v>
      </c>
      <c r="B212">
        <v>150</v>
      </c>
      <c r="C212">
        <v>6.7</v>
      </c>
    </row>
    <row r="213" spans="1:3" x14ac:dyDescent="0.3">
      <c r="A213" t="s">
        <v>11962</v>
      </c>
      <c r="B213">
        <v>150</v>
      </c>
      <c r="C213">
        <v>7.8</v>
      </c>
    </row>
    <row r="214" spans="1:3" x14ac:dyDescent="0.3">
      <c r="A214" t="s">
        <v>13508</v>
      </c>
      <c r="B214">
        <v>150</v>
      </c>
      <c r="C214">
        <v>6.8</v>
      </c>
    </row>
    <row r="215" spans="1:3" x14ac:dyDescent="0.3">
      <c r="A215" t="s">
        <v>15884</v>
      </c>
      <c r="B215">
        <v>150</v>
      </c>
      <c r="C215">
        <v>6.7</v>
      </c>
    </row>
    <row r="216" spans="1:3" x14ac:dyDescent="0.3">
      <c r="A216" t="s">
        <v>17759</v>
      </c>
      <c r="B216">
        <v>150</v>
      </c>
      <c r="C216">
        <v>7</v>
      </c>
    </row>
    <row r="217" spans="1:3" x14ac:dyDescent="0.3">
      <c r="A217" t="s">
        <v>21397</v>
      </c>
      <c r="B217">
        <v>150</v>
      </c>
      <c r="C217">
        <v>7.5</v>
      </c>
    </row>
    <row r="218" spans="1:3" x14ac:dyDescent="0.3">
      <c r="A218" t="s">
        <v>375</v>
      </c>
      <c r="B218">
        <v>149</v>
      </c>
      <c r="C218">
        <v>8</v>
      </c>
    </row>
    <row r="219" spans="1:3" x14ac:dyDescent="0.3">
      <c r="A219" t="s">
        <v>3962</v>
      </c>
      <c r="B219">
        <v>149</v>
      </c>
      <c r="C219">
        <v>8.1</v>
      </c>
    </row>
    <row r="220" spans="1:3" x14ac:dyDescent="0.3">
      <c r="A220" t="s">
        <v>6267</v>
      </c>
      <c r="B220">
        <v>149</v>
      </c>
      <c r="C220">
        <v>7.4</v>
      </c>
    </row>
    <row r="221" spans="1:3" x14ac:dyDescent="0.3">
      <c r="A221" t="s">
        <v>18821</v>
      </c>
      <c r="B221">
        <v>149</v>
      </c>
      <c r="C221">
        <v>7.6</v>
      </c>
    </row>
    <row r="222" spans="1:3" x14ac:dyDescent="0.3">
      <c r="A222" t="s">
        <v>19717</v>
      </c>
      <c r="B222">
        <v>149</v>
      </c>
      <c r="C222">
        <v>6.9</v>
      </c>
    </row>
    <row r="223" spans="1:3" x14ac:dyDescent="0.3">
      <c r="A223" t="s">
        <v>82</v>
      </c>
      <c r="B223">
        <v>148</v>
      </c>
      <c r="C223">
        <v>6.8</v>
      </c>
    </row>
    <row r="224" spans="1:3" x14ac:dyDescent="0.3">
      <c r="A224" t="s">
        <v>692</v>
      </c>
      <c r="B224">
        <v>148</v>
      </c>
      <c r="C224">
        <v>8.8000000000000007</v>
      </c>
    </row>
    <row r="225" spans="1:3" x14ac:dyDescent="0.3">
      <c r="A225" t="s">
        <v>3153</v>
      </c>
      <c r="B225">
        <v>148</v>
      </c>
      <c r="C225">
        <v>6.7</v>
      </c>
    </row>
    <row r="226" spans="1:3" x14ac:dyDescent="0.3">
      <c r="A226" t="s">
        <v>7721</v>
      </c>
      <c r="B226">
        <v>148</v>
      </c>
      <c r="C226">
        <v>6.8</v>
      </c>
    </row>
    <row r="227" spans="1:3" x14ac:dyDescent="0.3">
      <c r="A227" t="s">
        <v>7727</v>
      </c>
      <c r="B227">
        <v>148</v>
      </c>
      <c r="C227">
        <v>7.5</v>
      </c>
    </row>
    <row r="228" spans="1:3" x14ac:dyDescent="0.3">
      <c r="A228" t="s">
        <v>9086</v>
      </c>
      <c r="B228">
        <v>148</v>
      </c>
      <c r="C228">
        <v>7.9</v>
      </c>
    </row>
    <row r="229" spans="1:3" x14ac:dyDescent="0.3">
      <c r="A229" t="s">
        <v>11047</v>
      </c>
      <c r="B229">
        <v>148</v>
      </c>
      <c r="C229">
        <v>8.1999999999999993</v>
      </c>
    </row>
    <row r="230" spans="1:3" x14ac:dyDescent="0.3">
      <c r="A230" t="s">
        <v>11267</v>
      </c>
      <c r="B230">
        <v>148</v>
      </c>
      <c r="C230">
        <v>6.7</v>
      </c>
    </row>
    <row r="231" spans="1:3" x14ac:dyDescent="0.3">
      <c r="A231" t="s">
        <v>13955</v>
      </c>
      <c r="B231">
        <v>148</v>
      </c>
      <c r="C231">
        <v>8.1</v>
      </c>
    </row>
    <row r="232" spans="1:3" x14ac:dyDescent="0.3">
      <c r="A232" t="s">
        <v>18045</v>
      </c>
      <c r="B232">
        <v>148</v>
      </c>
      <c r="C232">
        <v>8</v>
      </c>
    </row>
    <row r="233" spans="1:3" x14ac:dyDescent="0.3">
      <c r="A233" t="s">
        <v>18933</v>
      </c>
      <c r="B233">
        <v>148</v>
      </c>
      <c r="C233">
        <v>8.4</v>
      </c>
    </row>
    <row r="234" spans="1:3" x14ac:dyDescent="0.3">
      <c r="A234" t="s">
        <v>248</v>
      </c>
      <c r="B234">
        <v>147</v>
      </c>
      <c r="C234">
        <v>8.1999999999999993</v>
      </c>
    </row>
    <row r="235" spans="1:3" x14ac:dyDescent="0.3">
      <c r="A235" t="s">
        <v>1213</v>
      </c>
      <c r="B235">
        <v>147</v>
      </c>
      <c r="C235">
        <v>6.6</v>
      </c>
    </row>
    <row r="236" spans="1:3" x14ac:dyDescent="0.3">
      <c r="A236" t="s">
        <v>3856</v>
      </c>
      <c r="B236">
        <v>147</v>
      </c>
      <c r="C236">
        <v>7.5</v>
      </c>
    </row>
    <row r="237" spans="1:3" x14ac:dyDescent="0.3">
      <c r="A237" t="s">
        <v>6015</v>
      </c>
      <c r="B237">
        <v>147</v>
      </c>
      <c r="C237">
        <v>7.5</v>
      </c>
    </row>
    <row r="238" spans="1:3" x14ac:dyDescent="0.3">
      <c r="A238" t="s">
        <v>6359</v>
      </c>
      <c r="B238">
        <v>147</v>
      </c>
      <c r="C238">
        <v>8.1</v>
      </c>
    </row>
    <row r="239" spans="1:3" x14ac:dyDescent="0.3">
      <c r="A239" t="s">
        <v>7391</v>
      </c>
      <c r="B239">
        <v>147</v>
      </c>
      <c r="C239">
        <v>7.8</v>
      </c>
    </row>
    <row r="240" spans="1:3" x14ac:dyDescent="0.3">
      <c r="A240" t="s">
        <v>8795</v>
      </c>
      <c r="B240">
        <v>147</v>
      </c>
      <c r="C240">
        <v>7.5</v>
      </c>
    </row>
    <row r="241" spans="1:3" x14ac:dyDescent="0.3">
      <c r="A241" t="s">
        <v>13124</v>
      </c>
      <c r="B241">
        <v>147</v>
      </c>
      <c r="C241">
        <v>8</v>
      </c>
    </row>
    <row r="242" spans="1:3" x14ac:dyDescent="0.3">
      <c r="A242" t="s">
        <v>879</v>
      </c>
      <c r="B242">
        <v>146</v>
      </c>
      <c r="C242">
        <v>6.7</v>
      </c>
    </row>
    <row r="243" spans="1:3" x14ac:dyDescent="0.3">
      <c r="A243" t="s">
        <v>1195</v>
      </c>
      <c r="B243">
        <v>146</v>
      </c>
      <c r="C243">
        <v>7.6</v>
      </c>
    </row>
    <row r="244" spans="1:3" x14ac:dyDescent="0.3">
      <c r="A244" t="s">
        <v>1961</v>
      </c>
      <c r="B244">
        <v>146</v>
      </c>
      <c r="C244">
        <v>7.6</v>
      </c>
    </row>
    <row r="245" spans="1:3" x14ac:dyDescent="0.3">
      <c r="A245" t="s">
        <v>1998</v>
      </c>
      <c r="B245">
        <v>146</v>
      </c>
      <c r="C245">
        <v>4.3</v>
      </c>
    </row>
    <row r="246" spans="1:3" x14ac:dyDescent="0.3">
      <c r="A246" t="s">
        <v>2209</v>
      </c>
      <c r="B246">
        <v>146</v>
      </c>
      <c r="C246">
        <v>7.1</v>
      </c>
    </row>
    <row r="247" spans="1:3" x14ac:dyDescent="0.3">
      <c r="A247" t="s">
        <v>3411</v>
      </c>
      <c r="B247">
        <v>146</v>
      </c>
      <c r="C247">
        <v>7.2</v>
      </c>
    </row>
    <row r="248" spans="1:3" x14ac:dyDescent="0.3">
      <c r="A248" t="s">
        <v>4106</v>
      </c>
      <c r="B248">
        <v>146</v>
      </c>
      <c r="C248">
        <v>7.7</v>
      </c>
    </row>
    <row r="249" spans="1:3" x14ac:dyDescent="0.3">
      <c r="A249" t="s">
        <v>6993</v>
      </c>
      <c r="B249">
        <v>146</v>
      </c>
      <c r="C249">
        <v>7.6</v>
      </c>
    </row>
    <row r="250" spans="1:3" x14ac:dyDescent="0.3">
      <c r="A250" t="s">
        <v>9391</v>
      </c>
      <c r="B250">
        <v>146</v>
      </c>
      <c r="C250">
        <v>8.1</v>
      </c>
    </row>
    <row r="251" spans="1:3" x14ac:dyDescent="0.3">
      <c r="A251" t="s">
        <v>9517</v>
      </c>
      <c r="B251">
        <v>146</v>
      </c>
      <c r="C251">
        <v>8.6999999999999993</v>
      </c>
    </row>
    <row r="252" spans="1:3" x14ac:dyDescent="0.3">
      <c r="A252" t="s">
        <v>11550</v>
      </c>
      <c r="B252">
        <v>146</v>
      </c>
      <c r="C252">
        <v>8.4</v>
      </c>
    </row>
    <row r="253" spans="1:3" x14ac:dyDescent="0.3">
      <c r="A253" t="s">
        <v>19209</v>
      </c>
      <c r="B253">
        <v>146</v>
      </c>
      <c r="C253">
        <v>7.9</v>
      </c>
    </row>
    <row r="254" spans="1:3" x14ac:dyDescent="0.3">
      <c r="A254" t="s">
        <v>1718</v>
      </c>
      <c r="B254">
        <v>145</v>
      </c>
      <c r="C254">
        <v>7.7</v>
      </c>
    </row>
    <row r="255" spans="1:3" x14ac:dyDescent="0.3">
      <c r="A255" t="s">
        <v>2431</v>
      </c>
      <c r="B255">
        <v>145</v>
      </c>
      <c r="C255">
        <v>7.3</v>
      </c>
    </row>
    <row r="256" spans="1:3" x14ac:dyDescent="0.3">
      <c r="A256" t="s">
        <v>2836</v>
      </c>
      <c r="B256">
        <v>145</v>
      </c>
      <c r="C256">
        <v>7.3</v>
      </c>
    </row>
    <row r="257" spans="1:3" x14ac:dyDescent="0.3">
      <c r="A257" t="s">
        <v>4705</v>
      </c>
      <c r="B257">
        <v>145</v>
      </c>
      <c r="C257">
        <v>6.4</v>
      </c>
    </row>
    <row r="258" spans="1:3" x14ac:dyDescent="0.3">
      <c r="A258" t="s">
        <v>9026</v>
      </c>
      <c r="B258">
        <v>145</v>
      </c>
      <c r="C258">
        <v>6.1</v>
      </c>
    </row>
    <row r="259" spans="1:3" x14ac:dyDescent="0.3">
      <c r="A259" t="s">
        <v>9835</v>
      </c>
      <c r="B259">
        <v>145</v>
      </c>
      <c r="C259">
        <v>7.3</v>
      </c>
    </row>
    <row r="260" spans="1:3" x14ac:dyDescent="0.3">
      <c r="A260" t="s">
        <v>10467</v>
      </c>
      <c r="B260">
        <v>145</v>
      </c>
      <c r="C260">
        <v>7.8</v>
      </c>
    </row>
    <row r="261" spans="1:3" x14ac:dyDescent="0.3">
      <c r="A261" t="s">
        <v>13174</v>
      </c>
      <c r="B261">
        <v>145</v>
      </c>
      <c r="C261">
        <v>8.3000000000000007</v>
      </c>
    </row>
    <row r="262" spans="1:3" x14ac:dyDescent="0.3">
      <c r="A262" t="s">
        <v>13339</v>
      </c>
      <c r="B262">
        <v>145</v>
      </c>
      <c r="C262">
        <v>7.2</v>
      </c>
    </row>
    <row r="263" spans="1:3" x14ac:dyDescent="0.3">
      <c r="A263" t="s">
        <v>14523</v>
      </c>
      <c r="B263">
        <v>145</v>
      </c>
      <c r="C263">
        <v>6.4</v>
      </c>
    </row>
    <row r="264" spans="1:3" x14ac:dyDescent="0.3">
      <c r="A264" t="s">
        <v>14719</v>
      </c>
      <c r="B264">
        <v>145</v>
      </c>
      <c r="C264">
        <v>6.6</v>
      </c>
    </row>
    <row r="265" spans="1:3" x14ac:dyDescent="0.3">
      <c r="A265" t="s">
        <v>17774</v>
      </c>
      <c r="B265">
        <v>145</v>
      </c>
      <c r="C265">
        <v>8.6</v>
      </c>
    </row>
    <row r="266" spans="1:3" x14ac:dyDescent="0.3">
      <c r="A266" t="s">
        <v>21406</v>
      </c>
      <c r="B266">
        <v>145</v>
      </c>
      <c r="C266">
        <v>8.1</v>
      </c>
    </row>
    <row r="267" spans="1:3" x14ac:dyDescent="0.3">
      <c r="A267" t="s">
        <v>486</v>
      </c>
      <c r="B267">
        <v>144</v>
      </c>
      <c r="C267">
        <v>7.3</v>
      </c>
    </row>
    <row r="268" spans="1:3" x14ac:dyDescent="0.3">
      <c r="A268" t="s">
        <v>783</v>
      </c>
      <c r="B268">
        <v>144</v>
      </c>
      <c r="C268">
        <v>7.1</v>
      </c>
    </row>
    <row r="269" spans="1:3" x14ac:dyDescent="0.3">
      <c r="A269" t="s">
        <v>1726</v>
      </c>
      <c r="B269">
        <v>144</v>
      </c>
      <c r="C269">
        <v>8</v>
      </c>
    </row>
    <row r="270" spans="1:3" x14ac:dyDescent="0.3">
      <c r="A270" t="s">
        <v>2304</v>
      </c>
      <c r="B270">
        <v>144</v>
      </c>
      <c r="C270">
        <v>8</v>
      </c>
    </row>
    <row r="271" spans="1:3" x14ac:dyDescent="0.3">
      <c r="A271" t="s">
        <v>5199</v>
      </c>
      <c r="B271">
        <v>144</v>
      </c>
      <c r="C271">
        <v>7.4</v>
      </c>
    </row>
    <row r="272" spans="1:3" x14ac:dyDescent="0.3">
      <c r="A272" t="s">
        <v>6208</v>
      </c>
      <c r="B272">
        <v>144</v>
      </c>
      <c r="C272">
        <v>6.9</v>
      </c>
    </row>
    <row r="273" spans="1:3" x14ac:dyDescent="0.3">
      <c r="A273" t="s">
        <v>7074</v>
      </c>
      <c r="B273">
        <v>144</v>
      </c>
      <c r="C273">
        <v>7.1</v>
      </c>
    </row>
    <row r="274" spans="1:3" x14ac:dyDescent="0.3">
      <c r="A274" t="s">
        <v>9631</v>
      </c>
      <c r="B274">
        <v>144</v>
      </c>
      <c r="C274">
        <v>6.5</v>
      </c>
    </row>
    <row r="275" spans="1:3" x14ac:dyDescent="0.3">
      <c r="A275" t="s">
        <v>11991</v>
      </c>
      <c r="B275">
        <v>144</v>
      </c>
      <c r="C275">
        <v>7.8</v>
      </c>
    </row>
    <row r="276" spans="1:3" x14ac:dyDescent="0.3">
      <c r="A276" t="s">
        <v>14708</v>
      </c>
      <c r="B276">
        <v>144</v>
      </c>
      <c r="C276">
        <v>5.3</v>
      </c>
    </row>
    <row r="277" spans="1:3" x14ac:dyDescent="0.3">
      <c r="A277" t="s">
        <v>15450</v>
      </c>
      <c r="B277">
        <v>144</v>
      </c>
      <c r="C277">
        <v>6.7</v>
      </c>
    </row>
    <row r="278" spans="1:3" x14ac:dyDescent="0.3">
      <c r="A278" t="s">
        <v>16979</v>
      </c>
      <c r="B278">
        <v>144</v>
      </c>
      <c r="C278">
        <v>6.9</v>
      </c>
    </row>
    <row r="279" spans="1:3" x14ac:dyDescent="0.3">
      <c r="A279" t="s">
        <v>17131</v>
      </c>
      <c r="B279">
        <v>144</v>
      </c>
      <c r="C279">
        <v>8</v>
      </c>
    </row>
    <row r="280" spans="1:3" x14ac:dyDescent="0.3">
      <c r="A280" t="s">
        <v>19604</v>
      </c>
      <c r="B280">
        <v>144</v>
      </c>
      <c r="C280">
        <v>8.1999999999999993</v>
      </c>
    </row>
    <row r="281" spans="1:3" x14ac:dyDescent="0.3">
      <c r="A281" t="s">
        <v>169</v>
      </c>
      <c r="B281">
        <v>143</v>
      </c>
      <c r="C281">
        <v>7.2</v>
      </c>
    </row>
    <row r="282" spans="1:3" x14ac:dyDescent="0.3">
      <c r="A282" t="s">
        <v>269</v>
      </c>
      <c r="B282">
        <v>143</v>
      </c>
      <c r="C282">
        <v>7.8</v>
      </c>
    </row>
    <row r="283" spans="1:3" x14ac:dyDescent="0.3">
      <c r="A283" t="s">
        <v>393</v>
      </c>
      <c r="B283">
        <v>143</v>
      </c>
      <c r="C283">
        <v>7.3</v>
      </c>
    </row>
    <row r="284" spans="1:3" x14ac:dyDescent="0.3">
      <c r="A284" t="s">
        <v>1287</v>
      </c>
      <c r="B284">
        <v>143</v>
      </c>
      <c r="C284">
        <v>8.1</v>
      </c>
    </row>
    <row r="285" spans="1:3" x14ac:dyDescent="0.3">
      <c r="A285" t="s">
        <v>1846</v>
      </c>
      <c r="B285">
        <v>143</v>
      </c>
      <c r="C285">
        <v>8</v>
      </c>
    </row>
    <row r="286" spans="1:3" x14ac:dyDescent="0.3">
      <c r="A286" t="s">
        <v>2328</v>
      </c>
      <c r="B286">
        <v>143</v>
      </c>
      <c r="C286">
        <v>7.7</v>
      </c>
    </row>
    <row r="287" spans="1:3" x14ac:dyDescent="0.3">
      <c r="A287" t="s">
        <v>3773</v>
      </c>
      <c r="B287">
        <v>143</v>
      </c>
      <c r="C287">
        <v>6.7</v>
      </c>
    </row>
    <row r="288" spans="1:3" x14ac:dyDescent="0.3">
      <c r="A288" t="s">
        <v>4774</v>
      </c>
      <c r="B288">
        <v>143</v>
      </c>
      <c r="C288">
        <v>7.4</v>
      </c>
    </row>
    <row r="289" spans="1:3" x14ac:dyDescent="0.3">
      <c r="A289" t="s">
        <v>5031</v>
      </c>
      <c r="B289">
        <v>143</v>
      </c>
      <c r="C289">
        <v>6.3</v>
      </c>
    </row>
    <row r="290" spans="1:3" x14ac:dyDescent="0.3">
      <c r="A290" t="s">
        <v>7277</v>
      </c>
      <c r="B290">
        <v>143</v>
      </c>
      <c r="C290">
        <v>6.4</v>
      </c>
    </row>
    <row r="291" spans="1:3" x14ac:dyDescent="0.3">
      <c r="A291" t="s">
        <v>8028</v>
      </c>
      <c r="B291">
        <v>143</v>
      </c>
      <c r="C291">
        <v>7.3</v>
      </c>
    </row>
    <row r="292" spans="1:3" x14ac:dyDescent="0.3">
      <c r="A292" t="s">
        <v>10452</v>
      </c>
      <c r="B292">
        <v>143</v>
      </c>
      <c r="C292">
        <v>6.2</v>
      </c>
    </row>
    <row r="293" spans="1:3" x14ac:dyDescent="0.3">
      <c r="A293" t="s">
        <v>10836</v>
      </c>
      <c r="B293">
        <v>143</v>
      </c>
      <c r="C293">
        <v>7.5</v>
      </c>
    </row>
    <row r="294" spans="1:3" x14ac:dyDescent="0.3">
      <c r="A294" t="s">
        <v>23924</v>
      </c>
      <c r="B294">
        <v>143</v>
      </c>
      <c r="C294">
        <v>3</v>
      </c>
    </row>
    <row r="295" spans="1:3" x14ac:dyDescent="0.3">
      <c r="A295" t="s">
        <v>322</v>
      </c>
      <c r="B295">
        <v>142</v>
      </c>
      <c r="C295">
        <v>6.7</v>
      </c>
    </row>
    <row r="296" spans="1:3" x14ac:dyDescent="0.3">
      <c r="A296" t="s">
        <v>1242</v>
      </c>
      <c r="B296">
        <v>142</v>
      </c>
      <c r="C296">
        <v>7.8</v>
      </c>
    </row>
    <row r="297" spans="1:3" x14ac:dyDescent="0.3">
      <c r="A297" t="s">
        <v>1459</v>
      </c>
      <c r="B297">
        <v>142</v>
      </c>
      <c r="C297">
        <v>6.7</v>
      </c>
    </row>
    <row r="298" spans="1:3" x14ac:dyDescent="0.3">
      <c r="A298" t="s">
        <v>1545</v>
      </c>
      <c r="B298">
        <v>142</v>
      </c>
      <c r="C298">
        <v>7.1</v>
      </c>
    </row>
    <row r="299" spans="1:3" x14ac:dyDescent="0.3">
      <c r="A299" t="s">
        <v>2556</v>
      </c>
      <c r="B299">
        <v>142</v>
      </c>
      <c r="C299">
        <v>7.3</v>
      </c>
    </row>
    <row r="300" spans="1:3" x14ac:dyDescent="0.3">
      <c r="A300" t="s">
        <v>3113</v>
      </c>
      <c r="B300">
        <v>142</v>
      </c>
      <c r="C300">
        <v>6.6</v>
      </c>
    </row>
    <row r="301" spans="1:3" x14ac:dyDescent="0.3">
      <c r="A301" t="s">
        <v>3340</v>
      </c>
      <c r="B301">
        <v>142</v>
      </c>
      <c r="C301">
        <v>6.7</v>
      </c>
    </row>
    <row r="302" spans="1:3" x14ac:dyDescent="0.3">
      <c r="A302" t="s">
        <v>4568</v>
      </c>
      <c r="B302">
        <v>142</v>
      </c>
      <c r="C302">
        <v>8.8000000000000007</v>
      </c>
    </row>
    <row r="303" spans="1:3" x14ac:dyDescent="0.3">
      <c r="A303" t="s">
        <v>6406</v>
      </c>
      <c r="B303">
        <v>142</v>
      </c>
      <c r="C303">
        <v>7.6</v>
      </c>
    </row>
    <row r="304" spans="1:3" x14ac:dyDescent="0.3">
      <c r="A304" t="s">
        <v>7952</v>
      </c>
      <c r="B304">
        <v>142</v>
      </c>
      <c r="C304">
        <v>5.9</v>
      </c>
    </row>
    <row r="305" spans="1:3" x14ac:dyDescent="0.3">
      <c r="A305" t="s">
        <v>9528</v>
      </c>
      <c r="B305">
        <v>142</v>
      </c>
      <c r="C305">
        <v>8.3000000000000007</v>
      </c>
    </row>
    <row r="306" spans="1:3" x14ac:dyDescent="0.3">
      <c r="A306" t="s">
        <v>9677</v>
      </c>
      <c r="B306">
        <v>142</v>
      </c>
      <c r="C306">
        <v>9.3000000000000007</v>
      </c>
    </row>
    <row r="307" spans="1:3" x14ac:dyDescent="0.3">
      <c r="A307" t="s">
        <v>10408</v>
      </c>
      <c r="B307">
        <v>142</v>
      </c>
      <c r="C307">
        <v>6.6</v>
      </c>
    </row>
    <row r="308" spans="1:3" x14ac:dyDescent="0.3">
      <c r="A308" t="s">
        <v>13026</v>
      </c>
      <c r="B308">
        <v>142</v>
      </c>
      <c r="C308">
        <v>8</v>
      </c>
    </row>
    <row r="309" spans="1:3" x14ac:dyDescent="0.3">
      <c r="A309" t="s">
        <v>15993</v>
      </c>
      <c r="B309">
        <v>142</v>
      </c>
      <c r="C309">
        <v>6.8</v>
      </c>
    </row>
    <row r="310" spans="1:3" x14ac:dyDescent="0.3">
      <c r="A310" t="s">
        <v>24121</v>
      </c>
      <c r="B310">
        <v>142</v>
      </c>
      <c r="C310">
        <v>7.7</v>
      </c>
    </row>
    <row r="311" spans="1:3" x14ac:dyDescent="0.3">
      <c r="A311" t="s">
        <v>21230</v>
      </c>
      <c r="B311">
        <v>142</v>
      </c>
      <c r="C311">
        <v>8.9</v>
      </c>
    </row>
    <row r="312" spans="1:3" x14ac:dyDescent="0.3">
      <c r="A312" t="s">
        <v>126</v>
      </c>
      <c r="B312">
        <v>141</v>
      </c>
      <c r="C312">
        <v>7.5</v>
      </c>
    </row>
    <row r="313" spans="1:3" x14ac:dyDescent="0.3">
      <c r="A313" t="s">
        <v>1754</v>
      </c>
      <c r="B313">
        <v>141</v>
      </c>
      <c r="C313">
        <v>7.2</v>
      </c>
    </row>
    <row r="314" spans="1:3" x14ac:dyDescent="0.3">
      <c r="A314" t="s">
        <v>2177</v>
      </c>
      <c r="B314">
        <v>141</v>
      </c>
      <c r="C314">
        <v>6.1</v>
      </c>
    </row>
    <row r="315" spans="1:3" x14ac:dyDescent="0.3">
      <c r="A315" t="s">
        <v>3362</v>
      </c>
      <c r="B315">
        <v>141</v>
      </c>
      <c r="C315">
        <v>6.9</v>
      </c>
    </row>
    <row r="316" spans="1:3" x14ac:dyDescent="0.3">
      <c r="A316" t="s">
        <v>3579</v>
      </c>
      <c r="B316">
        <v>141</v>
      </c>
      <c r="C316">
        <v>7.2</v>
      </c>
    </row>
    <row r="317" spans="1:3" x14ac:dyDescent="0.3">
      <c r="A317" t="s">
        <v>3880</v>
      </c>
      <c r="B317">
        <v>141</v>
      </c>
      <c r="C317">
        <v>6.9</v>
      </c>
    </row>
    <row r="318" spans="1:3" x14ac:dyDescent="0.3">
      <c r="A318" t="s">
        <v>4762</v>
      </c>
      <c r="B318">
        <v>141</v>
      </c>
      <c r="C318">
        <v>7.8</v>
      </c>
    </row>
    <row r="319" spans="1:3" x14ac:dyDescent="0.3">
      <c r="A319" t="s">
        <v>4925</v>
      </c>
      <c r="B319">
        <v>141</v>
      </c>
      <c r="C319">
        <v>8</v>
      </c>
    </row>
    <row r="320" spans="1:3" x14ac:dyDescent="0.3">
      <c r="A320" t="s">
        <v>5260</v>
      </c>
      <c r="B320">
        <v>141</v>
      </c>
      <c r="C320">
        <v>7.4</v>
      </c>
    </row>
    <row r="321" spans="1:3" x14ac:dyDescent="0.3">
      <c r="A321" t="s">
        <v>5724</v>
      </c>
      <c r="B321">
        <v>141</v>
      </c>
      <c r="C321">
        <v>6.5</v>
      </c>
    </row>
    <row r="322" spans="1:3" x14ac:dyDescent="0.3">
      <c r="A322" t="s">
        <v>5857</v>
      </c>
      <c r="B322">
        <v>141</v>
      </c>
      <c r="C322">
        <v>6.5</v>
      </c>
    </row>
    <row r="323" spans="1:3" x14ac:dyDescent="0.3">
      <c r="A323" t="s">
        <v>7799</v>
      </c>
      <c r="B323">
        <v>141</v>
      </c>
      <c r="C323">
        <v>7.1</v>
      </c>
    </row>
    <row r="324" spans="1:3" x14ac:dyDescent="0.3">
      <c r="A324" t="s">
        <v>10290</v>
      </c>
      <c r="B324">
        <v>141</v>
      </c>
      <c r="C324">
        <v>6.2</v>
      </c>
    </row>
    <row r="325" spans="1:3" x14ac:dyDescent="0.3">
      <c r="A325" t="s">
        <v>13248</v>
      </c>
      <c r="B325">
        <v>141</v>
      </c>
      <c r="C325">
        <v>6</v>
      </c>
    </row>
    <row r="326" spans="1:3" x14ac:dyDescent="0.3">
      <c r="A326" t="s">
        <v>13730</v>
      </c>
      <c r="B326">
        <v>141</v>
      </c>
      <c r="C326">
        <v>7.9</v>
      </c>
    </row>
    <row r="327" spans="1:3" x14ac:dyDescent="0.3">
      <c r="A327" t="s">
        <v>16839</v>
      </c>
      <c r="B327">
        <v>141</v>
      </c>
      <c r="C327">
        <v>7.7</v>
      </c>
    </row>
    <row r="328" spans="1:3" x14ac:dyDescent="0.3">
      <c r="A328" t="s">
        <v>17286</v>
      </c>
      <c r="B328">
        <v>141</v>
      </c>
      <c r="C328">
        <v>6.9</v>
      </c>
    </row>
    <row r="329" spans="1:3" x14ac:dyDescent="0.3">
      <c r="A329" t="s">
        <v>17299</v>
      </c>
      <c r="B329">
        <v>141</v>
      </c>
      <c r="C329">
        <v>4.3</v>
      </c>
    </row>
    <row r="330" spans="1:3" x14ac:dyDescent="0.3">
      <c r="A330" t="s">
        <v>17709</v>
      </c>
      <c r="B330">
        <v>141</v>
      </c>
      <c r="C330">
        <v>6.2</v>
      </c>
    </row>
    <row r="331" spans="1:3" x14ac:dyDescent="0.3">
      <c r="A331" t="s">
        <v>19622</v>
      </c>
      <c r="B331">
        <v>141</v>
      </c>
      <c r="C331">
        <v>6.6</v>
      </c>
    </row>
    <row r="332" spans="1:3" x14ac:dyDescent="0.3">
      <c r="A332" t="s">
        <v>363</v>
      </c>
      <c r="B332">
        <v>140</v>
      </c>
      <c r="C332">
        <v>7.2</v>
      </c>
    </row>
    <row r="333" spans="1:3" x14ac:dyDescent="0.3">
      <c r="A333" t="s">
        <v>1455</v>
      </c>
      <c r="B333">
        <v>140</v>
      </c>
      <c r="C333">
        <v>7.6</v>
      </c>
    </row>
    <row r="334" spans="1:3" x14ac:dyDescent="0.3">
      <c r="A334" t="s">
        <v>1741</v>
      </c>
      <c r="B334">
        <v>140</v>
      </c>
      <c r="C334">
        <v>7</v>
      </c>
    </row>
    <row r="335" spans="1:3" x14ac:dyDescent="0.3">
      <c r="A335" t="s">
        <v>2318</v>
      </c>
      <c r="B335">
        <v>140</v>
      </c>
      <c r="C335">
        <v>7.3</v>
      </c>
    </row>
    <row r="336" spans="1:3" x14ac:dyDescent="0.3">
      <c r="A336" t="s">
        <v>2390</v>
      </c>
      <c r="B336">
        <v>140</v>
      </c>
      <c r="C336">
        <v>7.3</v>
      </c>
    </row>
    <row r="337" spans="1:3" x14ac:dyDescent="0.3">
      <c r="A337" t="s">
        <v>3664</v>
      </c>
      <c r="B337">
        <v>140</v>
      </c>
      <c r="C337">
        <v>7.6</v>
      </c>
    </row>
    <row r="338" spans="1:3" x14ac:dyDescent="0.3">
      <c r="A338" t="s">
        <v>4038</v>
      </c>
      <c r="B338">
        <v>140</v>
      </c>
      <c r="C338">
        <v>5.7</v>
      </c>
    </row>
    <row r="339" spans="1:3" x14ac:dyDescent="0.3">
      <c r="A339" t="s">
        <v>4356</v>
      </c>
      <c r="B339">
        <v>140</v>
      </c>
      <c r="C339">
        <v>6.6</v>
      </c>
    </row>
    <row r="340" spans="1:3" x14ac:dyDescent="0.3">
      <c r="A340" t="s">
        <v>5240</v>
      </c>
      <c r="B340">
        <v>140</v>
      </c>
      <c r="C340">
        <v>7.3</v>
      </c>
    </row>
    <row r="341" spans="1:3" x14ac:dyDescent="0.3">
      <c r="A341" t="s">
        <v>5690</v>
      </c>
      <c r="B341">
        <v>140</v>
      </c>
      <c r="C341">
        <v>2.7</v>
      </c>
    </row>
    <row r="342" spans="1:3" x14ac:dyDescent="0.3">
      <c r="A342" t="s">
        <v>6567</v>
      </c>
      <c r="B342">
        <v>140</v>
      </c>
      <c r="C342">
        <v>7.2</v>
      </c>
    </row>
    <row r="343" spans="1:3" x14ac:dyDescent="0.3">
      <c r="A343" t="s">
        <v>7525</v>
      </c>
      <c r="B343">
        <v>140</v>
      </c>
      <c r="C343">
        <v>6.6</v>
      </c>
    </row>
    <row r="344" spans="1:3" x14ac:dyDescent="0.3">
      <c r="A344" t="s">
        <v>7846</v>
      </c>
      <c r="B344">
        <v>140</v>
      </c>
      <c r="C344">
        <v>6.5</v>
      </c>
    </row>
    <row r="345" spans="1:3" x14ac:dyDescent="0.3">
      <c r="A345" t="s">
        <v>9877</v>
      </c>
      <c r="B345">
        <v>140</v>
      </c>
      <c r="C345">
        <v>8.1999999999999993</v>
      </c>
    </row>
    <row r="346" spans="1:3" x14ac:dyDescent="0.3">
      <c r="A346" t="s">
        <v>12923</v>
      </c>
      <c r="B346">
        <v>140</v>
      </c>
      <c r="C346">
        <v>7.3</v>
      </c>
    </row>
    <row r="347" spans="1:3" x14ac:dyDescent="0.3">
      <c r="A347" t="s">
        <v>13923</v>
      </c>
      <c r="B347">
        <v>140</v>
      </c>
      <c r="C347">
        <v>8</v>
      </c>
    </row>
    <row r="348" spans="1:3" x14ac:dyDescent="0.3">
      <c r="A348" t="s">
        <v>14842</v>
      </c>
      <c r="B348">
        <v>140</v>
      </c>
      <c r="C348">
        <v>5.4</v>
      </c>
    </row>
    <row r="349" spans="1:3" x14ac:dyDescent="0.3">
      <c r="A349" t="s">
        <v>16074</v>
      </c>
      <c r="B349">
        <v>140</v>
      </c>
      <c r="C349">
        <v>7.5</v>
      </c>
    </row>
    <row r="350" spans="1:3" x14ac:dyDescent="0.3">
      <c r="A350" t="s">
        <v>19666</v>
      </c>
      <c r="B350">
        <v>140</v>
      </c>
      <c r="C350">
        <v>7.8</v>
      </c>
    </row>
    <row r="351" spans="1:3" x14ac:dyDescent="0.3">
      <c r="A351" t="s">
        <v>2411</v>
      </c>
      <c r="B351">
        <v>139</v>
      </c>
      <c r="C351">
        <v>6.7</v>
      </c>
    </row>
    <row r="352" spans="1:3" x14ac:dyDescent="0.3">
      <c r="A352" t="s">
        <v>3333</v>
      </c>
      <c r="B352">
        <v>139</v>
      </c>
      <c r="C352">
        <v>6.6</v>
      </c>
    </row>
    <row r="353" spans="1:3" x14ac:dyDescent="0.3">
      <c r="A353" t="s">
        <v>5015</v>
      </c>
      <c r="B353">
        <v>139</v>
      </c>
      <c r="C353">
        <v>7.3</v>
      </c>
    </row>
    <row r="354" spans="1:3" x14ac:dyDescent="0.3">
      <c r="A354" t="s">
        <v>5023</v>
      </c>
      <c r="B354">
        <v>139</v>
      </c>
      <c r="C354">
        <v>7.7</v>
      </c>
    </row>
    <row r="355" spans="1:3" x14ac:dyDescent="0.3">
      <c r="A355" t="s">
        <v>5391</v>
      </c>
      <c r="B355">
        <v>139</v>
      </c>
      <c r="C355">
        <v>6.7</v>
      </c>
    </row>
    <row r="356" spans="1:3" x14ac:dyDescent="0.3">
      <c r="A356" t="s">
        <v>5974</v>
      </c>
      <c r="B356">
        <v>139</v>
      </c>
      <c r="C356">
        <v>6.4</v>
      </c>
    </row>
    <row r="357" spans="1:3" x14ac:dyDescent="0.3">
      <c r="A357" t="s">
        <v>6331</v>
      </c>
      <c r="B357">
        <v>139</v>
      </c>
      <c r="C357">
        <v>7.3</v>
      </c>
    </row>
    <row r="358" spans="1:3" x14ac:dyDescent="0.3">
      <c r="A358" t="s">
        <v>6461</v>
      </c>
      <c r="B358">
        <v>139</v>
      </c>
      <c r="C358">
        <v>7.8</v>
      </c>
    </row>
    <row r="359" spans="1:3" x14ac:dyDescent="0.3">
      <c r="A359" t="s">
        <v>7647</v>
      </c>
      <c r="B359">
        <v>139</v>
      </c>
      <c r="C359">
        <v>6.7</v>
      </c>
    </row>
    <row r="360" spans="1:3" x14ac:dyDescent="0.3">
      <c r="A360" t="s">
        <v>7752</v>
      </c>
      <c r="B360">
        <v>139</v>
      </c>
      <c r="C360">
        <v>7.2</v>
      </c>
    </row>
    <row r="361" spans="1:3" x14ac:dyDescent="0.3">
      <c r="A361" t="s">
        <v>8462</v>
      </c>
      <c r="B361">
        <v>139</v>
      </c>
      <c r="C361">
        <v>6.9</v>
      </c>
    </row>
    <row r="362" spans="1:3" x14ac:dyDescent="0.3">
      <c r="A362" t="s">
        <v>8951</v>
      </c>
      <c r="B362">
        <v>139</v>
      </c>
      <c r="C362">
        <v>6.9</v>
      </c>
    </row>
    <row r="363" spans="1:3" x14ac:dyDescent="0.3">
      <c r="A363" t="s">
        <v>9231</v>
      </c>
      <c r="B363">
        <v>139</v>
      </c>
      <c r="C363">
        <v>7.5</v>
      </c>
    </row>
    <row r="364" spans="1:3" x14ac:dyDescent="0.3">
      <c r="A364" t="s">
        <v>10063</v>
      </c>
      <c r="B364">
        <v>139</v>
      </c>
      <c r="C364">
        <v>7.2</v>
      </c>
    </row>
    <row r="365" spans="1:3" x14ac:dyDescent="0.3">
      <c r="A365" t="s">
        <v>10297</v>
      </c>
      <c r="B365">
        <v>139</v>
      </c>
      <c r="C365">
        <v>6.9</v>
      </c>
    </row>
    <row r="366" spans="1:3" x14ac:dyDescent="0.3">
      <c r="A366" t="s">
        <v>13310</v>
      </c>
      <c r="B366">
        <v>139</v>
      </c>
      <c r="C366">
        <v>7.4</v>
      </c>
    </row>
    <row r="367" spans="1:3" x14ac:dyDescent="0.3">
      <c r="A367" t="s">
        <v>13494</v>
      </c>
      <c r="B367">
        <v>139</v>
      </c>
      <c r="C367">
        <v>5.7</v>
      </c>
    </row>
    <row r="368" spans="1:3" x14ac:dyDescent="0.3">
      <c r="A368" t="s">
        <v>16758</v>
      </c>
      <c r="B368">
        <v>139</v>
      </c>
      <c r="C368">
        <v>8.1999999999999993</v>
      </c>
    </row>
    <row r="369" spans="1:3" x14ac:dyDescent="0.3">
      <c r="A369" t="s">
        <v>16934</v>
      </c>
      <c r="B369">
        <v>139</v>
      </c>
      <c r="C369">
        <v>7.8</v>
      </c>
    </row>
    <row r="370" spans="1:3" x14ac:dyDescent="0.3">
      <c r="A370" t="s">
        <v>17620</v>
      </c>
      <c r="B370">
        <v>139</v>
      </c>
      <c r="C370">
        <v>6.6</v>
      </c>
    </row>
    <row r="371" spans="1:3" x14ac:dyDescent="0.3">
      <c r="A371" t="s">
        <v>795</v>
      </c>
      <c r="B371">
        <v>138</v>
      </c>
      <c r="C371">
        <v>7.5</v>
      </c>
    </row>
    <row r="372" spans="1:3" x14ac:dyDescent="0.3">
      <c r="A372" t="s">
        <v>863</v>
      </c>
      <c r="B372">
        <v>138</v>
      </c>
      <c r="C372">
        <v>7.2</v>
      </c>
    </row>
    <row r="373" spans="1:3" x14ac:dyDescent="0.3">
      <c r="A373" t="s">
        <v>1092</v>
      </c>
      <c r="B373">
        <v>138</v>
      </c>
      <c r="C373">
        <v>5.7</v>
      </c>
    </row>
    <row r="374" spans="1:3" x14ac:dyDescent="0.3">
      <c r="A374" t="s">
        <v>1125</v>
      </c>
      <c r="B374">
        <v>138</v>
      </c>
      <c r="C374">
        <v>7.4</v>
      </c>
    </row>
    <row r="375" spans="1:3" x14ac:dyDescent="0.3">
      <c r="A375" t="s">
        <v>1230</v>
      </c>
      <c r="B375">
        <v>138</v>
      </c>
      <c r="C375">
        <v>5.8</v>
      </c>
    </row>
    <row r="376" spans="1:3" x14ac:dyDescent="0.3">
      <c r="A376" t="s">
        <v>1467</v>
      </c>
      <c r="B376">
        <v>138</v>
      </c>
      <c r="C376">
        <v>6.7</v>
      </c>
    </row>
    <row r="377" spans="1:3" x14ac:dyDescent="0.3">
      <c r="A377" t="s">
        <v>2292</v>
      </c>
      <c r="B377">
        <v>138</v>
      </c>
      <c r="C377">
        <v>6.7</v>
      </c>
    </row>
    <row r="378" spans="1:3" x14ac:dyDescent="0.3">
      <c r="A378" t="s">
        <v>2386</v>
      </c>
      <c r="B378">
        <v>138</v>
      </c>
      <c r="C378">
        <v>6.9</v>
      </c>
    </row>
    <row r="379" spans="1:3" x14ac:dyDescent="0.3">
      <c r="A379" t="s">
        <v>2613</v>
      </c>
      <c r="B379">
        <v>138</v>
      </c>
      <c r="C379">
        <v>8.1</v>
      </c>
    </row>
    <row r="380" spans="1:3" x14ac:dyDescent="0.3">
      <c r="A380" t="s">
        <v>2627</v>
      </c>
      <c r="B380">
        <v>138</v>
      </c>
      <c r="C380">
        <v>7.3</v>
      </c>
    </row>
    <row r="381" spans="1:3" x14ac:dyDescent="0.3">
      <c r="A381" t="s">
        <v>6239</v>
      </c>
      <c r="B381">
        <v>138</v>
      </c>
      <c r="C381">
        <v>7.3</v>
      </c>
    </row>
    <row r="382" spans="1:3" x14ac:dyDescent="0.3">
      <c r="A382" t="s">
        <v>7306</v>
      </c>
      <c r="B382">
        <v>138</v>
      </c>
      <c r="C382">
        <v>8.3000000000000007</v>
      </c>
    </row>
    <row r="383" spans="1:3" x14ac:dyDescent="0.3">
      <c r="A383" t="s">
        <v>7806</v>
      </c>
      <c r="B383">
        <v>138</v>
      </c>
      <c r="C383">
        <v>7.6</v>
      </c>
    </row>
    <row r="384" spans="1:3" x14ac:dyDescent="0.3">
      <c r="A384" t="s">
        <v>8041</v>
      </c>
      <c r="B384">
        <v>138</v>
      </c>
      <c r="C384">
        <v>7.3</v>
      </c>
    </row>
    <row r="385" spans="1:3" x14ac:dyDescent="0.3">
      <c r="A385" t="s">
        <v>8143</v>
      </c>
      <c r="B385">
        <v>138</v>
      </c>
      <c r="C385">
        <v>8</v>
      </c>
    </row>
    <row r="386" spans="1:3" x14ac:dyDescent="0.3">
      <c r="A386" t="s">
        <v>10031</v>
      </c>
      <c r="B386">
        <v>138</v>
      </c>
      <c r="C386">
        <v>5.3</v>
      </c>
    </row>
    <row r="387" spans="1:3" x14ac:dyDescent="0.3">
      <c r="A387" t="s">
        <v>10637</v>
      </c>
      <c r="B387">
        <v>138</v>
      </c>
      <c r="C387">
        <v>8.6</v>
      </c>
    </row>
    <row r="388" spans="1:3" x14ac:dyDescent="0.3">
      <c r="A388" t="s">
        <v>14372</v>
      </c>
      <c r="B388">
        <v>138</v>
      </c>
      <c r="C388">
        <v>6.1</v>
      </c>
    </row>
    <row r="389" spans="1:3" x14ac:dyDescent="0.3">
      <c r="A389" t="s">
        <v>16036</v>
      </c>
      <c r="B389">
        <v>138</v>
      </c>
      <c r="C389">
        <v>6.3</v>
      </c>
    </row>
    <row r="390" spans="1:3" x14ac:dyDescent="0.3">
      <c r="A390" t="s">
        <v>20685</v>
      </c>
      <c r="B390">
        <v>138</v>
      </c>
      <c r="C390">
        <v>7.5</v>
      </c>
    </row>
    <row r="391" spans="1:3" x14ac:dyDescent="0.3">
      <c r="A391" t="s">
        <v>21860</v>
      </c>
      <c r="B391">
        <v>138</v>
      </c>
      <c r="C391">
        <v>3.4</v>
      </c>
    </row>
    <row r="392" spans="1:3" x14ac:dyDescent="0.3">
      <c r="A392" t="s">
        <v>726</v>
      </c>
      <c r="B392">
        <v>137</v>
      </c>
      <c r="C392">
        <v>6.6</v>
      </c>
    </row>
    <row r="393" spans="1:3" x14ac:dyDescent="0.3">
      <c r="A393" t="s">
        <v>2075</v>
      </c>
      <c r="B393">
        <v>137</v>
      </c>
      <c r="C393">
        <v>6</v>
      </c>
    </row>
    <row r="394" spans="1:3" x14ac:dyDescent="0.3">
      <c r="A394" t="s">
        <v>3701</v>
      </c>
      <c r="B394">
        <v>137</v>
      </c>
      <c r="C394">
        <v>7.2</v>
      </c>
    </row>
    <row r="395" spans="1:3" x14ac:dyDescent="0.3">
      <c r="A395" t="s">
        <v>4667</v>
      </c>
      <c r="B395">
        <v>137</v>
      </c>
      <c r="C395">
        <v>8</v>
      </c>
    </row>
    <row r="396" spans="1:3" x14ac:dyDescent="0.3">
      <c r="A396" t="s">
        <v>5308</v>
      </c>
      <c r="B396">
        <v>137</v>
      </c>
      <c r="C396">
        <v>6.5</v>
      </c>
    </row>
    <row r="397" spans="1:3" x14ac:dyDescent="0.3">
      <c r="A397" t="s">
        <v>5556</v>
      </c>
      <c r="B397">
        <v>137</v>
      </c>
      <c r="C397">
        <v>6.4</v>
      </c>
    </row>
    <row r="398" spans="1:3" x14ac:dyDescent="0.3">
      <c r="A398" t="s">
        <v>7470</v>
      </c>
      <c r="B398">
        <v>137</v>
      </c>
      <c r="C398">
        <v>6.6</v>
      </c>
    </row>
    <row r="399" spans="1:3" x14ac:dyDescent="0.3">
      <c r="A399" t="s">
        <v>10057</v>
      </c>
      <c r="B399">
        <v>137</v>
      </c>
      <c r="C399">
        <v>6.1</v>
      </c>
    </row>
    <row r="400" spans="1:3" x14ac:dyDescent="0.3">
      <c r="A400" t="s">
        <v>10089</v>
      </c>
      <c r="B400">
        <v>137</v>
      </c>
      <c r="C400">
        <v>7.6</v>
      </c>
    </row>
    <row r="401" spans="1:3" x14ac:dyDescent="0.3">
      <c r="A401" t="s">
        <v>10798</v>
      </c>
      <c r="B401">
        <v>137</v>
      </c>
      <c r="C401">
        <v>5</v>
      </c>
    </row>
    <row r="402" spans="1:3" x14ac:dyDescent="0.3">
      <c r="A402" t="s">
        <v>13469</v>
      </c>
      <c r="B402">
        <v>137</v>
      </c>
      <c r="C402">
        <v>7.6</v>
      </c>
    </row>
    <row r="403" spans="1:3" x14ac:dyDescent="0.3">
      <c r="A403" t="s">
        <v>15620</v>
      </c>
      <c r="B403">
        <v>137</v>
      </c>
      <c r="C403">
        <v>7.7</v>
      </c>
    </row>
    <row r="404" spans="1:3" x14ac:dyDescent="0.3">
      <c r="A404" t="s">
        <v>20084</v>
      </c>
      <c r="B404">
        <v>137</v>
      </c>
      <c r="C404">
        <v>8.5</v>
      </c>
    </row>
    <row r="405" spans="1:3" x14ac:dyDescent="0.3">
      <c r="A405" t="s">
        <v>186</v>
      </c>
      <c r="B405">
        <v>136</v>
      </c>
      <c r="C405">
        <v>6.7</v>
      </c>
    </row>
    <row r="406" spans="1:3" x14ac:dyDescent="0.3">
      <c r="A406" t="s">
        <v>620</v>
      </c>
      <c r="B406">
        <v>136</v>
      </c>
      <c r="C406">
        <v>7.8</v>
      </c>
    </row>
    <row r="407" spans="1:3" x14ac:dyDescent="0.3">
      <c r="A407" t="s">
        <v>1471</v>
      </c>
      <c r="B407">
        <v>136</v>
      </c>
      <c r="C407">
        <v>6.5</v>
      </c>
    </row>
    <row r="408" spans="1:3" x14ac:dyDescent="0.3">
      <c r="A408" t="s">
        <v>1695</v>
      </c>
      <c r="B408">
        <v>136</v>
      </c>
      <c r="C408">
        <v>6.9</v>
      </c>
    </row>
    <row r="409" spans="1:3" x14ac:dyDescent="0.3">
      <c r="A409" t="s">
        <v>2952</v>
      </c>
      <c r="B409">
        <v>136</v>
      </c>
      <c r="C409">
        <v>6.7</v>
      </c>
    </row>
    <row r="410" spans="1:3" x14ac:dyDescent="0.3">
      <c r="A410" t="s">
        <v>3024</v>
      </c>
      <c r="B410">
        <v>136</v>
      </c>
      <c r="C410">
        <v>7.4</v>
      </c>
    </row>
    <row r="411" spans="1:3" x14ac:dyDescent="0.3">
      <c r="A411" t="s">
        <v>3422</v>
      </c>
      <c r="B411">
        <v>136</v>
      </c>
      <c r="C411">
        <v>6.3</v>
      </c>
    </row>
    <row r="412" spans="1:3" x14ac:dyDescent="0.3">
      <c r="A412" t="s">
        <v>3443</v>
      </c>
      <c r="B412">
        <v>136</v>
      </c>
      <c r="C412">
        <v>7</v>
      </c>
    </row>
    <row r="413" spans="1:3" x14ac:dyDescent="0.3">
      <c r="A413" t="s">
        <v>3478</v>
      </c>
      <c r="B413">
        <v>136</v>
      </c>
      <c r="C413">
        <v>5.9</v>
      </c>
    </row>
    <row r="414" spans="1:3" x14ac:dyDescent="0.3">
      <c r="A414" t="s">
        <v>3651</v>
      </c>
      <c r="B414">
        <v>136</v>
      </c>
      <c r="C414">
        <v>5.5</v>
      </c>
    </row>
    <row r="415" spans="1:3" x14ac:dyDescent="0.3">
      <c r="A415" t="s">
        <v>3659</v>
      </c>
      <c r="B415">
        <v>136</v>
      </c>
      <c r="C415">
        <v>8.6999999999999993</v>
      </c>
    </row>
    <row r="416" spans="1:3" x14ac:dyDescent="0.3">
      <c r="A416" t="s">
        <v>3690</v>
      </c>
      <c r="B416">
        <v>136</v>
      </c>
      <c r="C416">
        <v>6.7</v>
      </c>
    </row>
    <row r="417" spans="1:3" x14ac:dyDescent="0.3">
      <c r="A417" t="s">
        <v>4520</v>
      </c>
      <c r="B417">
        <v>136</v>
      </c>
      <c r="C417">
        <v>7.5</v>
      </c>
    </row>
    <row r="418" spans="1:3" x14ac:dyDescent="0.3">
      <c r="A418" t="s">
        <v>5770</v>
      </c>
      <c r="B418">
        <v>136</v>
      </c>
      <c r="C418">
        <v>7.2</v>
      </c>
    </row>
    <row r="419" spans="1:3" x14ac:dyDescent="0.3">
      <c r="A419" t="s">
        <v>6052</v>
      </c>
      <c r="B419">
        <v>136</v>
      </c>
      <c r="C419">
        <v>7.3</v>
      </c>
    </row>
    <row r="420" spans="1:3" x14ac:dyDescent="0.3">
      <c r="A420" t="s">
        <v>6609</v>
      </c>
      <c r="B420">
        <v>136</v>
      </c>
      <c r="C420">
        <v>6.1</v>
      </c>
    </row>
    <row r="421" spans="1:3" x14ac:dyDescent="0.3">
      <c r="A421" t="s">
        <v>9716</v>
      </c>
      <c r="B421">
        <v>136</v>
      </c>
      <c r="C421">
        <v>6.9</v>
      </c>
    </row>
    <row r="422" spans="1:3" x14ac:dyDescent="0.3">
      <c r="A422" t="s">
        <v>10534</v>
      </c>
      <c r="B422">
        <v>136</v>
      </c>
      <c r="C422">
        <v>5.9</v>
      </c>
    </row>
    <row r="423" spans="1:3" x14ac:dyDescent="0.3">
      <c r="A423" t="s">
        <v>12325</v>
      </c>
      <c r="B423">
        <v>136</v>
      </c>
      <c r="C423">
        <v>7.7</v>
      </c>
    </row>
    <row r="424" spans="1:3" x14ac:dyDescent="0.3">
      <c r="A424" t="s">
        <v>13432</v>
      </c>
      <c r="B424">
        <v>136</v>
      </c>
      <c r="C424">
        <v>6.7</v>
      </c>
    </row>
    <row r="425" spans="1:3" x14ac:dyDescent="0.3">
      <c r="A425" t="s">
        <v>17881</v>
      </c>
      <c r="B425">
        <v>136</v>
      </c>
      <c r="C425">
        <v>7.4</v>
      </c>
    </row>
    <row r="426" spans="1:3" x14ac:dyDescent="0.3">
      <c r="A426" t="s">
        <v>19041</v>
      </c>
      <c r="B426">
        <v>136</v>
      </c>
      <c r="C426">
        <v>8</v>
      </c>
    </row>
    <row r="427" spans="1:3" x14ac:dyDescent="0.3">
      <c r="A427" t="s">
        <v>19529</v>
      </c>
      <c r="B427">
        <v>136</v>
      </c>
      <c r="C427">
        <v>7.3</v>
      </c>
    </row>
    <row r="428" spans="1:3" x14ac:dyDescent="0.3">
      <c r="A428" t="s">
        <v>273</v>
      </c>
      <c r="B428">
        <v>135</v>
      </c>
      <c r="C428">
        <v>7.3</v>
      </c>
    </row>
    <row r="429" spans="1:3" x14ac:dyDescent="0.3">
      <c r="A429" t="s">
        <v>1141</v>
      </c>
      <c r="B429">
        <v>135</v>
      </c>
      <c r="C429">
        <v>6.8</v>
      </c>
    </row>
    <row r="430" spans="1:3" x14ac:dyDescent="0.3">
      <c r="A430" t="s">
        <v>1343</v>
      </c>
      <c r="B430">
        <v>135</v>
      </c>
      <c r="C430">
        <v>6.7</v>
      </c>
    </row>
    <row r="431" spans="1:3" x14ac:dyDescent="0.3">
      <c r="A431" t="s">
        <v>1431</v>
      </c>
      <c r="B431">
        <v>135</v>
      </c>
      <c r="C431">
        <v>6.1</v>
      </c>
    </row>
    <row r="432" spans="1:3" x14ac:dyDescent="0.3">
      <c r="A432" t="s">
        <v>2022</v>
      </c>
      <c r="B432">
        <v>135</v>
      </c>
      <c r="C432">
        <v>6.7</v>
      </c>
    </row>
    <row r="433" spans="1:3" x14ac:dyDescent="0.3">
      <c r="A433" t="s">
        <v>2481</v>
      </c>
      <c r="B433">
        <v>135</v>
      </c>
      <c r="C433">
        <v>5.4</v>
      </c>
    </row>
    <row r="434" spans="1:3" x14ac:dyDescent="0.3">
      <c r="A434" t="s">
        <v>2707</v>
      </c>
      <c r="B434">
        <v>135</v>
      </c>
      <c r="C434">
        <v>6.7</v>
      </c>
    </row>
    <row r="435" spans="1:3" x14ac:dyDescent="0.3">
      <c r="A435" t="s">
        <v>2931</v>
      </c>
      <c r="B435">
        <v>135</v>
      </c>
      <c r="C435">
        <v>8.1999999999999993</v>
      </c>
    </row>
    <row r="436" spans="1:3" x14ac:dyDescent="0.3">
      <c r="A436" t="s">
        <v>3791</v>
      </c>
      <c r="B436">
        <v>135</v>
      </c>
      <c r="C436">
        <v>6.2</v>
      </c>
    </row>
    <row r="437" spans="1:3" x14ac:dyDescent="0.3">
      <c r="A437" t="s">
        <v>4713</v>
      </c>
      <c r="B437">
        <v>135</v>
      </c>
      <c r="C437">
        <v>6.3</v>
      </c>
    </row>
    <row r="438" spans="1:3" x14ac:dyDescent="0.3">
      <c r="A438" t="s">
        <v>4902</v>
      </c>
      <c r="B438">
        <v>135</v>
      </c>
      <c r="C438">
        <v>7.1</v>
      </c>
    </row>
    <row r="439" spans="1:3" x14ac:dyDescent="0.3">
      <c r="A439" t="s">
        <v>5441</v>
      </c>
      <c r="B439">
        <v>135</v>
      </c>
      <c r="C439">
        <v>5.0999999999999996</v>
      </c>
    </row>
    <row r="440" spans="1:3" x14ac:dyDescent="0.3">
      <c r="A440" t="s">
        <v>5511</v>
      </c>
      <c r="B440">
        <v>135</v>
      </c>
      <c r="C440">
        <v>7.4</v>
      </c>
    </row>
    <row r="441" spans="1:3" x14ac:dyDescent="0.3">
      <c r="A441" t="s">
        <v>5812</v>
      </c>
      <c r="B441">
        <v>135</v>
      </c>
      <c r="C441">
        <v>6.3</v>
      </c>
    </row>
    <row r="442" spans="1:3" x14ac:dyDescent="0.3">
      <c r="A442" t="s">
        <v>6510</v>
      </c>
      <c r="B442">
        <v>135</v>
      </c>
      <c r="C442">
        <v>7.1</v>
      </c>
    </row>
    <row r="443" spans="1:3" x14ac:dyDescent="0.3">
      <c r="A443" t="s">
        <v>6639</v>
      </c>
      <c r="B443">
        <v>135</v>
      </c>
      <c r="C443">
        <v>7</v>
      </c>
    </row>
    <row r="444" spans="1:3" x14ac:dyDescent="0.3">
      <c r="A444" t="s">
        <v>7714</v>
      </c>
      <c r="B444">
        <v>135</v>
      </c>
      <c r="C444">
        <v>7.1</v>
      </c>
    </row>
    <row r="445" spans="1:3" x14ac:dyDescent="0.3">
      <c r="A445" t="s">
        <v>8107</v>
      </c>
      <c r="B445">
        <v>135</v>
      </c>
      <c r="C445">
        <v>7.6</v>
      </c>
    </row>
    <row r="446" spans="1:3" x14ac:dyDescent="0.3">
      <c r="A446" t="s">
        <v>8860</v>
      </c>
      <c r="B446">
        <v>135</v>
      </c>
      <c r="C446">
        <v>7.5</v>
      </c>
    </row>
    <row r="447" spans="1:3" x14ac:dyDescent="0.3">
      <c r="A447" t="s">
        <v>8942</v>
      </c>
      <c r="B447">
        <v>135</v>
      </c>
      <c r="C447">
        <v>7.8</v>
      </c>
    </row>
    <row r="448" spans="1:3" x14ac:dyDescent="0.3">
      <c r="A448" t="s">
        <v>9195</v>
      </c>
      <c r="B448">
        <v>135</v>
      </c>
      <c r="C448">
        <v>6.6</v>
      </c>
    </row>
    <row r="449" spans="1:3" x14ac:dyDescent="0.3">
      <c r="A449" t="s">
        <v>10336</v>
      </c>
      <c r="B449">
        <v>135</v>
      </c>
      <c r="C449">
        <v>7.5</v>
      </c>
    </row>
    <row r="450" spans="1:3" x14ac:dyDescent="0.3">
      <c r="A450" t="s">
        <v>10621</v>
      </c>
      <c r="B450">
        <v>135</v>
      </c>
      <c r="C450">
        <v>7.7</v>
      </c>
    </row>
    <row r="451" spans="1:3" x14ac:dyDescent="0.3">
      <c r="A451" t="s">
        <v>11351</v>
      </c>
      <c r="B451">
        <v>135</v>
      </c>
      <c r="C451">
        <v>7</v>
      </c>
    </row>
    <row r="452" spans="1:3" x14ac:dyDescent="0.3">
      <c r="A452" t="s">
        <v>12528</v>
      </c>
      <c r="B452">
        <v>135</v>
      </c>
      <c r="C452">
        <v>6.7</v>
      </c>
    </row>
    <row r="453" spans="1:3" x14ac:dyDescent="0.3">
      <c r="A453" t="s">
        <v>13724</v>
      </c>
      <c r="B453">
        <v>135</v>
      </c>
      <c r="C453">
        <v>6.5</v>
      </c>
    </row>
    <row r="454" spans="1:3" x14ac:dyDescent="0.3">
      <c r="A454" t="s">
        <v>15150</v>
      </c>
      <c r="B454">
        <v>135</v>
      </c>
      <c r="C454">
        <v>7.1</v>
      </c>
    </row>
    <row r="455" spans="1:3" x14ac:dyDescent="0.3">
      <c r="A455" t="s">
        <v>15167</v>
      </c>
      <c r="B455">
        <v>135</v>
      </c>
      <c r="C455">
        <v>6.5</v>
      </c>
    </row>
    <row r="456" spans="1:3" x14ac:dyDescent="0.3">
      <c r="A456" t="s">
        <v>15433</v>
      </c>
      <c r="B456">
        <v>135</v>
      </c>
      <c r="C456">
        <v>7.3</v>
      </c>
    </row>
    <row r="457" spans="1:3" x14ac:dyDescent="0.3">
      <c r="A457" t="s">
        <v>15835</v>
      </c>
      <c r="B457">
        <v>135</v>
      </c>
      <c r="C457">
        <v>7.2</v>
      </c>
    </row>
    <row r="458" spans="1:3" x14ac:dyDescent="0.3">
      <c r="A458" t="s">
        <v>17502</v>
      </c>
      <c r="B458">
        <v>135</v>
      </c>
      <c r="C458">
        <v>6.8</v>
      </c>
    </row>
    <row r="459" spans="1:3" x14ac:dyDescent="0.3">
      <c r="A459" t="s">
        <v>17662</v>
      </c>
      <c r="B459">
        <v>135</v>
      </c>
      <c r="C459">
        <v>7.6</v>
      </c>
    </row>
    <row r="460" spans="1:3" x14ac:dyDescent="0.3">
      <c r="A460" t="s">
        <v>18988</v>
      </c>
      <c r="B460">
        <v>135</v>
      </c>
      <c r="C460">
        <v>8.6999999999999993</v>
      </c>
    </row>
    <row r="461" spans="1:3" x14ac:dyDescent="0.3">
      <c r="A461" t="s">
        <v>21077</v>
      </c>
      <c r="B461">
        <v>135</v>
      </c>
      <c r="C461">
        <v>7.4</v>
      </c>
    </row>
    <row r="462" spans="1:3" x14ac:dyDescent="0.3">
      <c r="A462" t="s">
        <v>21097</v>
      </c>
      <c r="B462">
        <v>135</v>
      </c>
      <c r="C462">
        <v>8.6999999999999993</v>
      </c>
    </row>
    <row r="463" spans="1:3" x14ac:dyDescent="0.3">
      <c r="A463" t="s">
        <v>1310</v>
      </c>
      <c r="B463">
        <v>134</v>
      </c>
      <c r="C463">
        <v>7.5</v>
      </c>
    </row>
    <row r="464" spans="1:3" x14ac:dyDescent="0.3">
      <c r="A464" t="s">
        <v>1417</v>
      </c>
      <c r="B464">
        <v>134</v>
      </c>
      <c r="C464">
        <v>6.7</v>
      </c>
    </row>
    <row r="465" spans="1:3" x14ac:dyDescent="0.3">
      <c r="A465" t="s">
        <v>2711</v>
      </c>
      <c r="B465">
        <v>134</v>
      </c>
      <c r="C465">
        <v>7.6</v>
      </c>
    </row>
    <row r="466" spans="1:3" x14ac:dyDescent="0.3">
      <c r="A466" t="s">
        <v>3146</v>
      </c>
      <c r="B466">
        <v>134</v>
      </c>
      <c r="C466">
        <v>5.9</v>
      </c>
    </row>
    <row r="467" spans="1:3" x14ac:dyDescent="0.3">
      <c r="A467" t="s">
        <v>3217</v>
      </c>
      <c r="B467">
        <v>134</v>
      </c>
      <c r="C467">
        <v>6</v>
      </c>
    </row>
    <row r="468" spans="1:3" x14ac:dyDescent="0.3">
      <c r="A468" t="s">
        <v>4234</v>
      </c>
      <c r="B468">
        <v>134</v>
      </c>
      <c r="C468">
        <v>7.4</v>
      </c>
    </row>
    <row r="469" spans="1:3" x14ac:dyDescent="0.3">
      <c r="A469" t="s">
        <v>4610</v>
      </c>
      <c r="B469">
        <v>134</v>
      </c>
      <c r="C469">
        <v>7.9</v>
      </c>
    </row>
    <row r="470" spans="1:3" x14ac:dyDescent="0.3">
      <c r="A470" t="s">
        <v>5927</v>
      </c>
      <c r="B470">
        <v>134</v>
      </c>
      <c r="C470">
        <v>6.4</v>
      </c>
    </row>
    <row r="471" spans="1:3" x14ac:dyDescent="0.3">
      <c r="A471" t="s">
        <v>6287</v>
      </c>
      <c r="B471">
        <v>134</v>
      </c>
      <c r="C471">
        <v>7.8</v>
      </c>
    </row>
    <row r="472" spans="1:3" x14ac:dyDescent="0.3">
      <c r="A472" t="s">
        <v>6506</v>
      </c>
      <c r="B472">
        <v>134</v>
      </c>
      <c r="C472">
        <v>6.9</v>
      </c>
    </row>
    <row r="473" spans="1:3" x14ac:dyDescent="0.3">
      <c r="A473" t="s">
        <v>7366</v>
      </c>
      <c r="B473">
        <v>134</v>
      </c>
      <c r="C473">
        <v>6.2</v>
      </c>
    </row>
    <row r="474" spans="1:3" x14ac:dyDescent="0.3">
      <c r="A474" t="s">
        <v>7863</v>
      </c>
      <c r="B474">
        <v>134</v>
      </c>
      <c r="C474">
        <v>8.4</v>
      </c>
    </row>
    <row r="475" spans="1:3" x14ac:dyDescent="0.3">
      <c r="A475" t="s">
        <v>8628</v>
      </c>
      <c r="B475">
        <v>134</v>
      </c>
      <c r="C475">
        <v>7.3</v>
      </c>
    </row>
    <row r="476" spans="1:3" x14ac:dyDescent="0.3">
      <c r="A476" t="s">
        <v>9008</v>
      </c>
      <c r="B476">
        <v>134</v>
      </c>
      <c r="C476">
        <v>7</v>
      </c>
    </row>
    <row r="477" spans="1:3" x14ac:dyDescent="0.3">
      <c r="A477" t="s">
        <v>9469</v>
      </c>
      <c r="B477">
        <v>134</v>
      </c>
      <c r="C477">
        <v>7.8</v>
      </c>
    </row>
    <row r="478" spans="1:3" x14ac:dyDescent="0.3">
      <c r="A478" t="s">
        <v>10010</v>
      </c>
      <c r="B478">
        <v>134</v>
      </c>
      <c r="C478">
        <v>7.1</v>
      </c>
    </row>
    <row r="479" spans="1:3" x14ac:dyDescent="0.3">
      <c r="A479" t="s">
        <v>10041</v>
      </c>
      <c r="B479">
        <v>134</v>
      </c>
      <c r="C479">
        <v>7.3</v>
      </c>
    </row>
    <row r="480" spans="1:3" x14ac:dyDescent="0.3">
      <c r="A480" t="s">
        <v>10702</v>
      </c>
      <c r="B480">
        <v>134</v>
      </c>
      <c r="C480">
        <v>8.1</v>
      </c>
    </row>
    <row r="481" spans="1:3" x14ac:dyDescent="0.3">
      <c r="A481" t="s">
        <v>11368</v>
      </c>
      <c r="B481">
        <v>134</v>
      </c>
      <c r="C481">
        <v>8.4</v>
      </c>
    </row>
    <row r="482" spans="1:3" x14ac:dyDescent="0.3">
      <c r="A482" t="s">
        <v>12245</v>
      </c>
      <c r="B482">
        <v>134</v>
      </c>
      <c r="C482">
        <v>3.6</v>
      </c>
    </row>
    <row r="483" spans="1:3" x14ac:dyDescent="0.3">
      <c r="A483" t="s">
        <v>12875</v>
      </c>
      <c r="B483">
        <v>134</v>
      </c>
      <c r="C483">
        <v>7.9</v>
      </c>
    </row>
    <row r="484" spans="1:3" x14ac:dyDescent="0.3">
      <c r="A484" t="s">
        <v>13545</v>
      </c>
      <c r="B484">
        <v>134</v>
      </c>
      <c r="C484">
        <v>7.7</v>
      </c>
    </row>
    <row r="485" spans="1:3" x14ac:dyDescent="0.3">
      <c r="A485" t="s">
        <v>14341</v>
      </c>
      <c r="B485">
        <v>134</v>
      </c>
      <c r="C485">
        <v>7.1</v>
      </c>
    </row>
    <row r="486" spans="1:3" x14ac:dyDescent="0.3">
      <c r="A486" t="s">
        <v>14416</v>
      </c>
      <c r="B486">
        <v>134</v>
      </c>
      <c r="C486">
        <v>7.5</v>
      </c>
    </row>
    <row r="487" spans="1:3" x14ac:dyDescent="0.3">
      <c r="A487" t="s">
        <v>17580</v>
      </c>
      <c r="B487">
        <v>134</v>
      </c>
      <c r="C487">
        <v>7.2</v>
      </c>
    </row>
    <row r="488" spans="1:3" x14ac:dyDescent="0.3">
      <c r="A488" t="s">
        <v>17593</v>
      </c>
      <c r="B488">
        <v>134</v>
      </c>
      <c r="C488">
        <v>7.1</v>
      </c>
    </row>
    <row r="489" spans="1:3" x14ac:dyDescent="0.3">
      <c r="A489" t="s">
        <v>18258</v>
      </c>
      <c r="B489">
        <v>134</v>
      </c>
      <c r="C489">
        <v>4.7</v>
      </c>
    </row>
    <row r="490" spans="1:3" x14ac:dyDescent="0.3">
      <c r="A490" t="s">
        <v>18815</v>
      </c>
      <c r="B490">
        <v>134</v>
      </c>
      <c r="C490">
        <v>8</v>
      </c>
    </row>
    <row r="491" spans="1:3" x14ac:dyDescent="0.3">
      <c r="A491" t="s">
        <v>19335</v>
      </c>
      <c r="B491">
        <v>134</v>
      </c>
      <c r="C491">
        <v>7.8</v>
      </c>
    </row>
    <row r="492" spans="1:3" x14ac:dyDescent="0.3">
      <c r="A492" t="s">
        <v>20093</v>
      </c>
      <c r="B492">
        <v>134</v>
      </c>
      <c r="C492">
        <v>8</v>
      </c>
    </row>
    <row r="493" spans="1:3" x14ac:dyDescent="0.3">
      <c r="A493" t="s">
        <v>990</v>
      </c>
      <c r="B493">
        <v>133</v>
      </c>
      <c r="C493">
        <v>6.1</v>
      </c>
    </row>
    <row r="494" spans="1:3" x14ac:dyDescent="0.3">
      <c r="A494" t="s">
        <v>1022</v>
      </c>
      <c r="B494">
        <v>133</v>
      </c>
      <c r="C494">
        <v>7.4</v>
      </c>
    </row>
    <row r="495" spans="1:3" x14ac:dyDescent="0.3">
      <c r="A495" t="s">
        <v>3519</v>
      </c>
      <c r="B495">
        <v>133</v>
      </c>
      <c r="C495">
        <v>5.4</v>
      </c>
    </row>
    <row r="496" spans="1:3" x14ac:dyDescent="0.3">
      <c r="A496" t="s">
        <v>3842</v>
      </c>
      <c r="B496">
        <v>133</v>
      </c>
      <c r="C496">
        <v>5.0999999999999996</v>
      </c>
    </row>
    <row r="497" spans="1:3" x14ac:dyDescent="0.3">
      <c r="A497" t="s">
        <v>4454</v>
      </c>
      <c r="B497">
        <v>133</v>
      </c>
      <c r="C497">
        <v>7.3</v>
      </c>
    </row>
    <row r="498" spans="1:3" x14ac:dyDescent="0.3">
      <c r="A498" t="s">
        <v>4685</v>
      </c>
      <c r="B498">
        <v>133</v>
      </c>
      <c r="C498">
        <v>6.4</v>
      </c>
    </row>
    <row r="499" spans="1:3" x14ac:dyDescent="0.3">
      <c r="A499" t="s">
        <v>4824</v>
      </c>
      <c r="B499">
        <v>133</v>
      </c>
      <c r="C499">
        <v>7.7</v>
      </c>
    </row>
    <row r="500" spans="1:3" x14ac:dyDescent="0.3">
      <c r="A500" t="s">
        <v>5127</v>
      </c>
      <c r="B500">
        <v>133</v>
      </c>
      <c r="C500">
        <v>7.6</v>
      </c>
    </row>
    <row r="501" spans="1:3" x14ac:dyDescent="0.3">
      <c r="A501" t="s">
        <v>5885</v>
      </c>
      <c r="B501">
        <v>133</v>
      </c>
      <c r="C501">
        <v>7.4</v>
      </c>
    </row>
    <row r="502" spans="1:3" x14ac:dyDescent="0.3">
      <c r="A502" t="s">
        <v>6143</v>
      </c>
      <c r="B502">
        <v>133</v>
      </c>
      <c r="C502">
        <v>6.6</v>
      </c>
    </row>
    <row r="503" spans="1:3" x14ac:dyDescent="0.3">
      <c r="A503" t="s">
        <v>7019</v>
      </c>
      <c r="B503">
        <v>133</v>
      </c>
      <c r="C503">
        <v>6.7</v>
      </c>
    </row>
    <row r="504" spans="1:3" x14ac:dyDescent="0.3">
      <c r="A504" t="s">
        <v>7097</v>
      </c>
      <c r="B504">
        <v>133</v>
      </c>
      <c r="C504">
        <v>7.7</v>
      </c>
    </row>
    <row r="505" spans="1:3" x14ac:dyDescent="0.3">
      <c r="A505" t="s">
        <v>8175</v>
      </c>
      <c r="B505">
        <v>133</v>
      </c>
      <c r="C505">
        <v>7.5</v>
      </c>
    </row>
    <row r="506" spans="1:3" x14ac:dyDescent="0.3">
      <c r="A506" t="s">
        <v>8499</v>
      </c>
      <c r="B506">
        <v>133</v>
      </c>
      <c r="C506">
        <v>7.4</v>
      </c>
    </row>
    <row r="507" spans="1:3" x14ac:dyDescent="0.3">
      <c r="A507" t="s">
        <v>9041</v>
      </c>
      <c r="B507">
        <v>133</v>
      </c>
      <c r="C507">
        <v>7</v>
      </c>
    </row>
    <row r="508" spans="1:3" x14ac:dyDescent="0.3">
      <c r="A508" t="s">
        <v>9207</v>
      </c>
      <c r="B508">
        <v>133</v>
      </c>
      <c r="C508">
        <v>7.1</v>
      </c>
    </row>
    <row r="509" spans="1:3" x14ac:dyDescent="0.3">
      <c r="A509" t="s">
        <v>9282</v>
      </c>
      <c r="B509">
        <v>133</v>
      </c>
      <c r="C509">
        <v>7.2</v>
      </c>
    </row>
    <row r="510" spans="1:3" x14ac:dyDescent="0.3">
      <c r="A510" t="s">
        <v>9362</v>
      </c>
      <c r="B510">
        <v>133</v>
      </c>
      <c r="C510">
        <v>8</v>
      </c>
    </row>
    <row r="511" spans="1:3" x14ac:dyDescent="0.3">
      <c r="A511" t="s">
        <v>9881</v>
      </c>
      <c r="B511">
        <v>133</v>
      </c>
      <c r="C511">
        <v>7.1</v>
      </c>
    </row>
    <row r="512" spans="1:3" x14ac:dyDescent="0.3">
      <c r="A512" t="s">
        <v>10368</v>
      </c>
      <c r="B512">
        <v>133</v>
      </c>
      <c r="C512">
        <v>7</v>
      </c>
    </row>
    <row r="513" spans="1:3" x14ac:dyDescent="0.3">
      <c r="A513" t="s">
        <v>10561</v>
      </c>
      <c r="B513">
        <v>133</v>
      </c>
      <c r="C513">
        <v>6</v>
      </c>
    </row>
    <row r="514" spans="1:3" x14ac:dyDescent="0.3">
      <c r="A514" t="s">
        <v>14096</v>
      </c>
      <c r="B514">
        <v>133</v>
      </c>
      <c r="C514">
        <v>7.8</v>
      </c>
    </row>
    <row r="515" spans="1:3" x14ac:dyDescent="0.3">
      <c r="A515" t="s">
        <v>17257</v>
      </c>
      <c r="B515">
        <v>133</v>
      </c>
      <c r="C515">
        <v>7.9</v>
      </c>
    </row>
    <row r="516" spans="1:3" x14ac:dyDescent="0.3">
      <c r="A516" t="s">
        <v>18194</v>
      </c>
      <c r="B516">
        <v>133</v>
      </c>
      <c r="C516">
        <v>8.1</v>
      </c>
    </row>
    <row r="517" spans="1:3" x14ac:dyDescent="0.3">
      <c r="A517" t="s">
        <v>18261</v>
      </c>
      <c r="B517">
        <v>133</v>
      </c>
      <c r="C517">
        <v>8.6999999999999993</v>
      </c>
    </row>
    <row r="518" spans="1:3" x14ac:dyDescent="0.3">
      <c r="A518" t="s">
        <v>18310</v>
      </c>
      <c r="B518">
        <v>133</v>
      </c>
      <c r="C518">
        <v>7.2</v>
      </c>
    </row>
    <row r="519" spans="1:3" x14ac:dyDescent="0.3">
      <c r="A519" t="s">
        <v>22717</v>
      </c>
      <c r="B519">
        <v>133</v>
      </c>
      <c r="C519">
        <v>7.6</v>
      </c>
    </row>
    <row r="520" spans="1:3" x14ac:dyDescent="0.3">
      <c r="A520" t="s">
        <v>102</v>
      </c>
      <c r="B520">
        <v>132</v>
      </c>
      <c r="C520">
        <v>6.6</v>
      </c>
    </row>
    <row r="521" spans="1:3" x14ac:dyDescent="0.3">
      <c r="A521" t="s">
        <v>381</v>
      </c>
      <c r="B521">
        <v>132</v>
      </c>
      <c r="C521">
        <v>7.8</v>
      </c>
    </row>
    <row r="522" spans="1:3" x14ac:dyDescent="0.3">
      <c r="A522" t="s">
        <v>586</v>
      </c>
      <c r="B522">
        <v>132</v>
      </c>
      <c r="C522">
        <v>6.1</v>
      </c>
    </row>
    <row r="523" spans="1:3" x14ac:dyDescent="0.3">
      <c r="A523" t="s">
        <v>720</v>
      </c>
      <c r="B523">
        <v>132</v>
      </c>
      <c r="C523">
        <v>7.8</v>
      </c>
    </row>
    <row r="524" spans="1:3" x14ac:dyDescent="0.3">
      <c r="A524" t="s">
        <v>1314</v>
      </c>
      <c r="B524">
        <v>132</v>
      </c>
      <c r="C524">
        <v>7.3</v>
      </c>
    </row>
    <row r="525" spans="1:3" x14ac:dyDescent="0.3">
      <c r="A525" t="s">
        <v>2276</v>
      </c>
      <c r="B525">
        <v>132</v>
      </c>
      <c r="C525">
        <v>6.8</v>
      </c>
    </row>
    <row r="526" spans="1:3" x14ac:dyDescent="0.3">
      <c r="A526" t="s">
        <v>3323</v>
      </c>
      <c r="B526">
        <v>132</v>
      </c>
      <c r="C526">
        <v>5.8</v>
      </c>
    </row>
    <row r="527" spans="1:3" x14ac:dyDescent="0.3">
      <c r="A527" t="s">
        <v>3639</v>
      </c>
      <c r="B527">
        <v>132</v>
      </c>
      <c r="C527">
        <v>6.5</v>
      </c>
    </row>
    <row r="528" spans="1:3" x14ac:dyDescent="0.3">
      <c r="A528" t="s">
        <v>4033</v>
      </c>
      <c r="B528">
        <v>132</v>
      </c>
      <c r="C528">
        <v>6.4</v>
      </c>
    </row>
    <row r="529" spans="1:3" x14ac:dyDescent="0.3">
      <c r="A529" t="s">
        <v>4125</v>
      </c>
      <c r="B529">
        <v>132</v>
      </c>
      <c r="C529">
        <v>6.8</v>
      </c>
    </row>
    <row r="530" spans="1:3" x14ac:dyDescent="0.3">
      <c r="A530" t="s">
        <v>4434</v>
      </c>
      <c r="B530">
        <v>132</v>
      </c>
      <c r="C530">
        <v>6.7</v>
      </c>
    </row>
    <row r="531" spans="1:3" x14ac:dyDescent="0.3">
      <c r="A531" t="s">
        <v>4621</v>
      </c>
      <c r="B531">
        <v>132</v>
      </c>
      <c r="C531">
        <v>7.2</v>
      </c>
    </row>
    <row r="532" spans="1:3" x14ac:dyDescent="0.3">
      <c r="A532" t="s">
        <v>5145</v>
      </c>
      <c r="B532">
        <v>132</v>
      </c>
      <c r="C532">
        <v>8.1999999999999993</v>
      </c>
    </row>
    <row r="533" spans="1:3" x14ac:dyDescent="0.3">
      <c r="A533" t="s">
        <v>5225</v>
      </c>
      <c r="B533">
        <v>132</v>
      </c>
      <c r="C533">
        <v>6.6</v>
      </c>
    </row>
    <row r="534" spans="1:3" x14ac:dyDescent="0.3">
      <c r="A534" t="s">
        <v>5337</v>
      </c>
      <c r="B534">
        <v>132</v>
      </c>
      <c r="C534">
        <v>6.3</v>
      </c>
    </row>
    <row r="535" spans="1:3" x14ac:dyDescent="0.3">
      <c r="A535" t="s">
        <v>5626</v>
      </c>
      <c r="B535">
        <v>132</v>
      </c>
      <c r="C535">
        <v>6.4</v>
      </c>
    </row>
    <row r="536" spans="1:3" x14ac:dyDescent="0.3">
      <c r="A536" t="s">
        <v>7333</v>
      </c>
      <c r="B536">
        <v>132</v>
      </c>
      <c r="C536">
        <v>6.4</v>
      </c>
    </row>
    <row r="537" spans="1:3" x14ac:dyDescent="0.3">
      <c r="A537" t="s">
        <v>8008</v>
      </c>
      <c r="B537">
        <v>132</v>
      </c>
      <c r="C537">
        <v>6.9</v>
      </c>
    </row>
    <row r="538" spans="1:3" x14ac:dyDescent="0.3">
      <c r="A538" t="s">
        <v>8110</v>
      </c>
      <c r="B538">
        <v>132</v>
      </c>
      <c r="C538">
        <v>7.2</v>
      </c>
    </row>
    <row r="539" spans="1:3" x14ac:dyDescent="0.3">
      <c r="A539" t="s">
        <v>8147</v>
      </c>
      <c r="B539">
        <v>132</v>
      </c>
      <c r="C539">
        <v>8.1</v>
      </c>
    </row>
    <row r="540" spans="1:3" x14ac:dyDescent="0.3">
      <c r="A540" t="s">
        <v>8171</v>
      </c>
      <c r="B540">
        <v>132</v>
      </c>
      <c r="C540">
        <v>6.6</v>
      </c>
    </row>
    <row r="541" spans="1:3" x14ac:dyDescent="0.3">
      <c r="A541" t="s">
        <v>9822</v>
      </c>
      <c r="B541">
        <v>132</v>
      </c>
      <c r="C541">
        <v>7</v>
      </c>
    </row>
    <row r="542" spans="1:3" x14ac:dyDescent="0.3">
      <c r="A542" t="s">
        <v>10359</v>
      </c>
      <c r="B542">
        <v>132</v>
      </c>
      <c r="C542">
        <v>7.6</v>
      </c>
    </row>
    <row r="543" spans="1:3" x14ac:dyDescent="0.3">
      <c r="A543" t="s">
        <v>11611</v>
      </c>
      <c r="B543">
        <v>132</v>
      </c>
      <c r="C543">
        <v>7</v>
      </c>
    </row>
    <row r="544" spans="1:3" x14ac:dyDescent="0.3">
      <c r="A544" t="s">
        <v>12220</v>
      </c>
      <c r="B544">
        <v>132</v>
      </c>
      <c r="C544">
        <v>6.7</v>
      </c>
    </row>
    <row r="545" spans="1:3" x14ac:dyDescent="0.3">
      <c r="A545" t="s">
        <v>13519</v>
      </c>
      <c r="B545">
        <v>132</v>
      </c>
      <c r="C545">
        <v>7.3</v>
      </c>
    </row>
    <row r="546" spans="1:3" x14ac:dyDescent="0.3">
      <c r="A546" t="s">
        <v>13927</v>
      </c>
      <c r="B546">
        <v>132</v>
      </c>
      <c r="C546">
        <v>6.7</v>
      </c>
    </row>
    <row r="547" spans="1:3" x14ac:dyDescent="0.3">
      <c r="A547" t="s">
        <v>13962</v>
      </c>
      <c r="B547">
        <v>132</v>
      </c>
      <c r="C547">
        <v>8</v>
      </c>
    </row>
    <row r="548" spans="1:3" x14ac:dyDescent="0.3">
      <c r="A548" t="s">
        <v>14034</v>
      </c>
      <c r="B548">
        <v>132</v>
      </c>
      <c r="C548">
        <v>6.6</v>
      </c>
    </row>
    <row r="549" spans="1:3" x14ac:dyDescent="0.3">
      <c r="A549" t="s">
        <v>14361</v>
      </c>
      <c r="B549">
        <v>132</v>
      </c>
      <c r="C549">
        <v>7.7</v>
      </c>
    </row>
    <row r="550" spans="1:3" x14ac:dyDescent="0.3">
      <c r="A550" t="s">
        <v>15198</v>
      </c>
      <c r="B550">
        <v>132</v>
      </c>
      <c r="C550">
        <v>7.2</v>
      </c>
    </row>
    <row r="551" spans="1:3" x14ac:dyDescent="0.3">
      <c r="A551" t="s">
        <v>256</v>
      </c>
      <c r="B551">
        <v>131</v>
      </c>
      <c r="C551">
        <v>5.9</v>
      </c>
    </row>
    <row r="552" spans="1:3" x14ac:dyDescent="0.3">
      <c r="A552" t="s">
        <v>408</v>
      </c>
      <c r="B552">
        <v>131</v>
      </c>
      <c r="C552">
        <v>7</v>
      </c>
    </row>
    <row r="553" spans="1:3" x14ac:dyDescent="0.3">
      <c r="A553" t="s">
        <v>914</v>
      </c>
      <c r="B553">
        <v>131</v>
      </c>
      <c r="C553">
        <v>7.4</v>
      </c>
    </row>
    <row r="554" spans="1:3" x14ac:dyDescent="0.3">
      <c r="A554" t="s">
        <v>950</v>
      </c>
      <c r="B554">
        <v>131</v>
      </c>
      <c r="C554">
        <v>6.4</v>
      </c>
    </row>
    <row r="555" spans="1:3" x14ac:dyDescent="0.3">
      <c r="A555" t="s">
        <v>1809</v>
      </c>
      <c r="B555">
        <v>131</v>
      </c>
      <c r="C555">
        <v>6.9</v>
      </c>
    </row>
    <row r="556" spans="1:3" x14ac:dyDescent="0.3">
      <c r="A556" t="s">
        <v>1900</v>
      </c>
      <c r="B556">
        <v>131</v>
      </c>
      <c r="C556">
        <v>6.1</v>
      </c>
    </row>
    <row r="557" spans="1:3" x14ac:dyDescent="0.3">
      <c r="A557" t="s">
        <v>2417</v>
      </c>
      <c r="B557">
        <v>131</v>
      </c>
      <c r="C557">
        <v>7.6</v>
      </c>
    </row>
    <row r="558" spans="1:3" x14ac:dyDescent="0.3">
      <c r="A558" t="s">
        <v>3127</v>
      </c>
      <c r="B558">
        <v>131</v>
      </c>
      <c r="C558">
        <v>6.5</v>
      </c>
    </row>
    <row r="559" spans="1:3" x14ac:dyDescent="0.3">
      <c r="A559" t="s">
        <v>3806</v>
      </c>
      <c r="B559">
        <v>131</v>
      </c>
      <c r="C559">
        <v>7.1</v>
      </c>
    </row>
    <row r="560" spans="1:3" x14ac:dyDescent="0.3">
      <c r="A560" t="s">
        <v>4361</v>
      </c>
      <c r="B560">
        <v>131</v>
      </c>
      <c r="C560">
        <v>6.9</v>
      </c>
    </row>
    <row r="561" spans="1:3" x14ac:dyDescent="0.3">
      <c r="A561" t="s">
        <v>4547</v>
      </c>
      <c r="B561">
        <v>131</v>
      </c>
      <c r="C561">
        <v>5.9</v>
      </c>
    </row>
    <row r="562" spans="1:3" x14ac:dyDescent="0.3">
      <c r="A562" t="s">
        <v>5043</v>
      </c>
      <c r="B562">
        <v>131</v>
      </c>
      <c r="C562">
        <v>7.3</v>
      </c>
    </row>
    <row r="563" spans="1:3" x14ac:dyDescent="0.3">
      <c r="A563" t="s">
        <v>5343</v>
      </c>
      <c r="B563">
        <v>131</v>
      </c>
      <c r="C563">
        <v>6.2</v>
      </c>
    </row>
    <row r="564" spans="1:3" x14ac:dyDescent="0.3">
      <c r="A564" t="s">
        <v>6435</v>
      </c>
      <c r="B564">
        <v>131</v>
      </c>
      <c r="C564">
        <v>7.7</v>
      </c>
    </row>
    <row r="565" spans="1:3" x14ac:dyDescent="0.3">
      <c r="A565" t="s">
        <v>6716</v>
      </c>
      <c r="B565">
        <v>131</v>
      </c>
      <c r="C565">
        <v>4.5999999999999996</v>
      </c>
    </row>
    <row r="566" spans="1:3" x14ac:dyDescent="0.3">
      <c r="A566" t="s">
        <v>7904</v>
      </c>
      <c r="B566">
        <v>131</v>
      </c>
      <c r="C566">
        <v>6.8</v>
      </c>
    </row>
    <row r="567" spans="1:3" x14ac:dyDescent="0.3">
      <c r="A567" t="s">
        <v>8261</v>
      </c>
      <c r="B567">
        <v>131</v>
      </c>
      <c r="C567">
        <v>6.1</v>
      </c>
    </row>
    <row r="568" spans="1:3" x14ac:dyDescent="0.3">
      <c r="A568" t="s">
        <v>8280</v>
      </c>
      <c r="B568">
        <v>131</v>
      </c>
      <c r="C568">
        <v>6.3</v>
      </c>
    </row>
    <row r="569" spans="1:3" x14ac:dyDescent="0.3">
      <c r="A569" t="s">
        <v>8490</v>
      </c>
      <c r="B569">
        <v>131</v>
      </c>
      <c r="C569">
        <v>6.2</v>
      </c>
    </row>
    <row r="570" spans="1:3" x14ac:dyDescent="0.3">
      <c r="A570" t="s">
        <v>8660</v>
      </c>
      <c r="B570">
        <v>131</v>
      </c>
      <c r="C570">
        <v>7.1</v>
      </c>
    </row>
    <row r="571" spans="1:3" x14ac:dyDescent="0.3">
      <c r="A571" t="s">
        <v>8844</v>
      </c>
      <c r="B571">
        <v>131</v>
      </c>
      <c r="C571">
        <v>8.1999999999999993</v>
      </c>
    </row>
    <row r="572" spans="1:3" x14ac:dyDescent="0.3">
      <c r="A572" t="s">
        <v>9036</v>
      </c>
      <c r="B572">
        <v>131</v>
      </c>
      <c r="C572">
        <v>6.6</v>
      </c>
    </row>
    <row r="573" spans="1:3" x14ac:dyDescent="0.3">
      <c r="A573" t="s">
        <v>9996</v>
      </c>
      <c r="B573">
        <v>131</v>
      </c>
      <c r="C573">
        <v>7.8</v>
      </c>
    </row>
    <row r="574" spans="1:3" x14ac:dyDescent="0.3">
      <c r="A574" t="s">
        <v>10654</v>
      </c>
      <c r="B574">
        <v>131</v>
      </c>
      <c r="C574">
        <v>5.7</v>
      </c>
    </row>
    <row r="575" spans="1:3" x14ac:dyDescent="0.3">
      <c r="A575" t="s">
        <v>11616</v>
      </c>
      <c r="B575">
        <v>131</v>
      </c>
      <c r="C575">
        <v>7.6</v>
      </c>
    </row>
    <row r="576" spans="1:3" x14ac:dyDescent="0.3">
      <c r="A576" t="s">
        <v>11770</v>
      </c>
      <c r="B576">
        <v>131</v>
      </c>
      <c r="C576">
        <v>7.3</v>
      </c>
    </row>
    <row r="577" spans="1:3" x14ac:dyDescent="0.3">
      <c r="A577" t="s">
        <v>12937</v>
      </c>
      <c r="B577">
        <v>131</v>
      </c>
      <c r="C577">
        <v>7.6</v>
      </c>
    </row>
    <row r="578" spans="1:3" x14ac:dyDescent="0.3">
      <c r="A578" t="s">
        <v>13305</v>
      </c>
      <c r="B578">
        <v>131</v>
      </c>
      <c r="C578">
        <v>8.3000000000000007</v>
      </c>
    </row>
    <row r="579" spans="1:3" x14ac:dyDescent="0.3">
      <c r="A579" t="s">
        <v>319</v>
      </c>
      <c r="B579">
        <v>130</v>
      </c>
      <c r="C579">
        <v>6.4</v>
      </c>
    </row>
    <row r="580" spans="1:3" x14ac:dyDescent="0.3">
      <c r="A580" t="s">
        <v>599</v>
      </c>
      <c r="B580">
        <v>130</v>
      </c>
      <c r="C580">
        <v>7.6</v>
      </c>
    </row>
    <row r="581" spans="1:3" x14ac:dyDescent="0.3">
      <c r="A581" t="s">
        <v>634</v>
      </c>
      <c r="B581">
        <v>130</v>
      </c>
      <c r="C581">
        <v>6.5</v>
      </c>
    </row>
    <row r="582" spans="1:3" x14ac:dyDescent="0.3">
      <c r="A582" t="s">
        <v>1369</v>
      </c>
      <c r="B582">
        <v>130</v>
      </c>
      <c r="C582">
        <v>6.4</v>
      </c>
    </row>
    <row r="583" spans="1:3" x14ac:dyDescent="0.3">
      <c r="A583" t="s">
        <v>1950</v>
      </c>
      <c r="B583">
        <v>130</v>
      </c>
      <c r="C583">
        <v>6.3</v>
      </c>
    </row>
    <row r="584" spans="1:3" x14ac:dyDescent="0.3">
      <c r="A584" t="s">
        <v>2114</v>
      </c>
      <c r="B584">
        <v>130</v>
      </c>
      <c r="C584">
        <v>6.6</v>
      </c>
    </row>
    <row r="585" spans="1:3" x14ac:dyDescent="0.3">
      <c r="A585" t="s">
        <v>2427</v>
      </c>
      <c r="B585">
        <v>130</v>
      </c>
      <c r="C585">
        <v>6.2</v>
      </c>
    </row>
    <row r="586" spans="1:3" x14ac:dyDescent="0.3">
      <c r="A586" t="s">
        <v>2516</v>
      </c>
      <c r="B586">
        <v>130</v>
      </c>
      <c r="C586">
        <v>6.9</v>
      </c>
    </row>
    <row r="587" spans="1:3" x14ac:dyDescent="0.3">
      <c r="A587" t="s">
        <v>2741</v>
      </c>
      <c r="B587">
        <v>130</v>
      </c>
      <c r="C587">
        <v>5.0999999999999996</v>
      </c>
    </row>
    <row r="588" spans="1:3" x14ac:dyDescent="0.3">
      <c r="A588" t="s">
        <v>3093</v>
      </c>
      <c r="B588">
        <v>130</v>
      </c>
      <c r="C588">
        <v>6.5</v>
      </c>
    </row>
    <row r="589" spans="1:3" x14ac:dyDescent="0.3">
      <c r="A589" t="s">
        <v>3707</v>
      </c>
      <c r="B589">
        <v>130</v>
      </c>
      <c r="C589">
        <v>6.4</v>
      </c>
    </row>
    <row r="590" spans="1:3" x14ac:dyDescent="0.3">
      <c r="A590" t="s">
        <v>3830</v>
      </c>
      <c r="B590">
        <v>130</v>
      </c>
      <c r="C590">
        <v>6.9</v>
      </c>
    </row>
    <row r="591" spans="1:3" x14ac:dyDescent="0.3">
      <c r="A591" t="s">
        <v>3971</v>
      </c>
      <c r="B591">
        <v>130</v>
      </c>
      <c r="C591">
        <v>7.2</v>
      </c>
    </row>
    <row r="592" spans="1:3" x14ac:dyDescent="0.3">
      <c r="A592" t="s">
        <v>4069</v>
      </c>
      <c r="B592">
        <v>130</v>
      </c>
      <c r="C592">
        <v>7</v>
      </c>
    </row>
    <row r="593" spans="1:3" x14ac:dyDescent="0.3">
      <c r="A593" t="s">
        <v>4342</v>
      </c>
      <c r="B593">
        <v>130</v>
      </c>
      <c r="C593">
        <v>6.7</v>
      </c>
    </row>
    <row r="594" spans="1:3" x14ac:dyDescent="0.3">
      <c r="A594" t="s">
        <v>4382</v>
      </c>
      <c r="B594">
        <v>130</v>
      </c>
      <c r="C594">
        <v>6</v>
      </c>
    </row>
    <row r="595" spans="1:3" x14ac:dyDescent="0.3">
      <c r="A595" t="s">
        <v>4998</v>
      </c>
      <c r="B595">
        <v>130</v>
      </c>
      <c r="C595">
        <v>4.5999999999999996</v>
      </c>
    </row>
    <row r="596" spans="1:3" x14ac:dyDescent="0.3">
      <c r="A596" t="s">
        <v>5395</v>
      </c>
      <c r="B596">
        <v>130</v>
      </c>
      <c r="C596">
        <v>7.5</v>
      </c>
    </row>
    <row r="597" spans="1:3" x14ac:dyDescent="0.3">
      <c r="A597" t="s">
        <v>6004</v>
      </c>
      <c r="B597">
        <v>130</v>
      </c>
      <c r="C597">
        <v>7.7</v>
      </c>
    </row>
    <row r="598" spans="1:3" x14ac:dyDescent="0.3">
      <c r="A598" t="s">
        <v>6009</v>
      </c>
      <c r="B598">
        <v>130</v>
      </c>
      <c r="C598">
        <v>7.8</v>
      </c>
    </row>
    <row r="599" spans="1:3" x14ac:dyDescent="0.3">
      <c r="A599" t="s">
        <v>6446</v>
      </c>
      <c r="B599">
        <v>130</v>
      </c>
      <c r="C599">
        <v>8.5</v>
      </c>
    </row>
    <row r="600" spans="1:3" x14ac:dyDescent="0.3">
      <c r="A600" t="s">
        <v>6466</v>
      </c>
      <c r="B600">
        <v>130</v>
      </c>
      <c r="C600">
        <v>6.7</v>
      </c>
    </row>
    <row r="601" spans="1:3" x14ac:dyDescent="0.3">
      <c r="A601" t="s">
        <v>7086</v>
      </c>
      <c r="B601">
        <v>130</v>
      </c>
      <c r="C601">
        <v>7.3</v>
      </c>
    </row>
    <row r="602" spans="1:3" x14ac:dyDescent="0.3">
      <c r="A602" t="s">
        <v>7196</v>
      </c>
      <c r="B602">
        <v>130</v>
      </c>
      <c r="C602">
        <v>6.7</v>
      </c>
    </row>
    <row r="603" spans="1:3" x14ac:dyDescent="0.3">
      <c r="A603" t="s">
        <v>8555</v>
      </c>
      <c r="B603">
        <v>130</v>
      </c>
      <c r="C603">
        <v>6.7</v>
      </c>
    </row>
    <row r="604" spans="1:3" x14ac:dyDescent="0.3">
      <c r="A604" t="s">
        <v>8851</v>
      </c>
      <c r="B604">
        <v>130</v>
      </c>
      <c r="C604">
        <v>7.8</v>
      </c>
    </row>
    <row r="605" spans="1:3" x14ac:dyDescent="0.3">
      <c r="A605" t="s">
        <v>9118</v>
      </c>
      <c r="B605">
        <v>130</v>
      </c>
      <c r="C605">
        <v>6.9</v>
      </c>
    </row>
    <row r="606" spans="1:3" x14ac:dyDescent="0.3">
      <c r="A606" t="s">
        <v>11695</v>
      </c>
      <c r="B606">
        <v>130</v>
      </c>
      <c r="C606">
        <v>7.3</v>
      </c>
    </row>
    <row r="607" spans="1:3" x14ac:dyDescent="0.3">
      <c r="A607" t="s">
        <v>12404</v>
      </c>
      <c r="B607">
        <v>130</v>
      </c>
      <c r="C607">
        <v>6.4</v>
      </c>
    </row>
    <row r="608" spans="1:3" x14ac:dyDescent="0.3">
      <c r="A608" t="s">
        <v>13967</v>
      </c>
      <c r="B608">
        <v>130</v>
      </c>
      <c r="C608">
        <v>8</v>
      </c>
    </row>
    <row r="609" spans="1:3" x14ac:dyDescent="0.3">
      <c r="A609" t="s">
        <v>14426</v>
      </c>
      <c r="B609">
        <v>130</v>
      </c>
      <c r="C609">
        <v>6.2</v>
      </c>
    </row>
    <row r="610" spans="1:3" x14ac:dyDescent="0.3">
      <c r="A610" t="s">
        <v>14849</v>
      </c>
      <c r="B610">
        <v>130</v>
      </c>
      <c r="C610">
        <v>7.4</v>
      </c>
    </row>
    <row r="611" spans="1:3" x14ac:dyDescent="0.3">
      <c r="A611" t="s">
        <v>14966</v>
      </c>
      <c r="B611">
        <v>130</v>
      </c>
      <c r="C611">
        <v>7.4</v>
      </c>
    </row>
    <row r="612" spans="1:3" x14ac:dyDescent="0.3">
      <c r="A612" t="s">
        <v>15078</v>
      </c>
      <c r="B612">
        <v>130</v>
      </c>
      <c r="C612">
        <v>7.7</v>
      </c>
    </row>
    <row r="613" spans="1:3" x14ac:dyDescent="0.3">
      <c r="A613" t="s">
        <v>15522</v>
      </c>
      <c r="B613">
        <v>130</v>
      </c>
      <c r="C613">
        <v>7.1</v>
      </c>
    </row>
    <row r="614" spans="1:3" x14ac:dyDescent="0.3">
      <c r="A614" t="s">
        <v>15555</v>
      </c>
      <c r="B614">
        <v>130</v>
      </c>
      <c r="C614">
        <v>7</v>
      </c>
    </row>
    <row r="615" spans="1:3" x14ac:dyDescent="0.3">
      <c r="A615" t="s">
        <v>18010</v>
      </c>
      <c r="B615">
        <v>130</v>
      </c>
      <c r="C615">
        <v>6.8</v>
      </c>
    </row>
    <row r="616" spans="1:3" x14ac:dyDescent="0.3">
      <c r="A616" t="s">
        <v>18277</v>
      </c>
      <c r="B616">
        <v>130</v>
      </c>
      <c r="C616">
        <v>8.5</v>
      </c>
    </row>
    <row r="617" spans="1:3" x14ac:dyDescent="0.3">
      <c r="A617" t="s">
        <v>21129</v>
      </c>
      <c r="B617">
        <v>130</v>
      </c>
      <c r="C617">
        <v>8.1999999999999993</v>
      </c>
    </row>
    <row r="618" spans="1:3" x14ac:dyDescent="0.3">
      <c r="A618" t="s">
        <v>849</v>
      </c>
      <c r="B618">
        <v>129</v>
      </c>
      <c r="C618">
        <v>6.7</v>
      </c>
    </row>
    <row r="619" spans="1:3" x14ac:dyDescent="0.3">
      <c r="A619" t="s">
        <v>1319</v>
      </c>
      <c r="B619">
        <v>129</v>
      </c>
      <c r="C619">
        <v>7.5</v>
      </c>
    </row>
    <row r="620" spans="1:3" x14ac:dyDescent="0.3">
      <c r="A620" t="s">
        <v>1640</v>
      </c>
      <c r="B620">
        <v>129</v>
      </c>
      <c r="C620">
        <v>7.2</v>
      </c>
    </row>
    <row r="621" spans="1:3" x14ac:dyDescent="0.3">
      <c r="A621" t="s">
        <v>1862</v>
      </c>
      <c r="B621">
        <v>129</v>
      </c>
      <c r="C621">
        <v>7.2</v>
      </c>
    </row>
    <row r="622" spans="1:3" x14ac:dyDescent="0.3">
      <c r="A622" t="s">
        <v>2250</v>
      </c>
      <c r="B622">
        <v>129</v>
      </c>
      <c r="C622">
        <v>6.9</v>
      </c>
    </row>
    <row r="623" spans="1:3" x14ac:dyDescent="0.3">
      <c r="A623" t="s">
        <v>2298</v>
      </c>
      <c r="B623">
        <v>129</v>
      </c>
      <c r="C623">
        <v>6.9</v>
      </c>
    </row>
    <row r="624" spans="1:3" x14ac:dyDescent="0.3">
      <c r="A624" t="s">
        <v>2747</v>
      </c>
      <c r="B624">
        <v>129</v>
      </c>
      <c r="C624">
        <v>6.6</v>
      </c>
    </row>
    <row r="625" spans="1:3" x14ac:dyDescent="0.3">
      <c r="A625" t="s">
        <v>2790</v>
      </c>
      <c r="B625">
        <v>129</v>
      </c>
      <c r="C625">
        <v>5.9</v>
      </c>
    </row>
    <row r="626" spans="1:3" x14ac:dyDescent="0.3">
      <c r="A626" t="s">
        <v>3003</v>
      </c>
      <c r="B626">
        <v>129</v>
      </c>
      <c r="C626">
        <v>6.5</v>
      </c>
    </row>
    <row r="627" spans="1:3" x14ac:dyDescent="0.3">
      <c r="A627" t="s">
        <v>3726</v>
      </c>
      <c r="B627">
        <v>129</v>
      </c>
      <c r="C627">
        <v>6</v>
      </c>
    </row>
    <row r="628" spans="1:3" x14ac:dyDescent="0.3">
      <c r="A628" t="s">
        <v>5083</v>
      </c>
      <c r="B628">
        <v>129</v>
      </c>
      <c r="C628">
        <v>7.6</v>
      </c>
    </row>
    <row r="629" spans="1:3" x14ac:dyDescent="0.3">
      <c r="A629" t="s">
        <v>5219</v>
      </c>
      <c r="B629">
        <v>129</v>
      </c>
      <c r="C629">
        <v>7.8</v>
      </c>
    </row>
    <row r="630" spans="1:3" x14ac:dyDescent="0.3">
      <c r="A630" t="s">
        <v>5328</v>
      </c>
      <c r="B630">
        <v>129</v>
      </c>
      <c r="C630">
        <v>6.5</v>
      </c>
    </row>
    <row r="631" spans="1:3" x14ac:dyDescent="0.3">
      <c r="A631" t="s">
        <v>5525</v>
      </c>
      <c r="B631">
        <v>129</v>
      </c>
      <c r="C631">
        <v>6.6</v>
      </c>
    </row>
    <row r="632" spans="1:3" x14ac:dyDescent="0.3">
      <c r="A632" t="s">
        <v>5793</v>
      </c>
      <c r="B632">
        <v>129</v>
      </c>
      <c r="C632">
        <v>7.7</v>
      </c>
    </row>
    <row r="633" spans="1:3" x14ac:dyDescent="0.3">
      <c r="A633" t="s">
        <v>6261</v>
      </c>
      <c r="B633">
        <v>129</v>
      </c>
      <c r="C633">
        <v>4.0999999999999996</v>
      </c>
    </row>
    <row r="634" spans="1:3" x14ac:dyDescent="0.3">
      <c r="A634" t="s">
        <v>6298</v>
      </c>
      <c r="B634">
        <v>129</v>
      </c>
      <c r="C634">
        <v>6.4</v>
      </c>
    </row>
    <row r="635" spans="1:3" x14ac:dyDescent="0.3">
      <c r="A635" t="s">
        <v>6619</v>
      </c>
      <c r="B635">
        <v>129</v>
      </c>
      <c r="C635">
        <v>6.9</v>
      </c>
    </row>
    <row r="636" spans="1:3" x14ac:dyDescent="0.3">
      <c r="A636" t="s">
        <v>7039</v>
      </c>
      <c r="B636">
        <v>129</v>
      </c>
      <c r="C636">
        <v>6.6</v>
      </c>
    </row>
    <row r="637" spans="1:3" x14ac:dyDescent="0.3">
      <c r="A637" t="s">
        <v>7254</v>
      </c>
      <c r="B637">
        <v>129</v>
      </c>
      <c r="C637">
        <v>7.7</v>
      </c>
    </row>
    <row r="638" spans="1:3" x14ac:dyDescent="0.3">
      <c r="A638" t="s">
        <v>7292</v>
      </c>
      <c r="B638">
        <v>129</v>
      </c>
      <c r="C638">
        <v>6.3</v>
      </c>
    </row>
    <row r="639" spans="1:3" x14ac:dyDescent="0.3">
      <c r="A639" t="s">
        <v>7915</v>
      </c>
      <c r="B639">
        <v>129</v>
      </c>
      <c r="C639">
        <v>7.2</v>
      </c>
    </row>
    <row r="640" spans="1:3" x14ac:dyDescent="0.3">
      <c r="A640" t="s">
        <v>8711</v>
      </c>
      <c r="B640">
        <v>129</v>
      </c>
      <c r="C640">
        <v>6.8</v>
      </c>
    </row>
    <row r="641" spans="1:3" x14ac:dyDescent="0.3">
      <c r="A641" t="s">
        <v>9268</v>
      </c>
      <c r="B641">
        <v>129</v>
      </c>
      <c r="C641">
        <v>6.5</v>
      </c>
    </row>
    <row r="642" spans="1:3" x14ac:dyDescent="0.3">
      <c r="A642" t="s">
        <v>9347</v>
      </c>
      <c r="B642">
        <v>129</v>
      </c>
      <c r="C642">
        <v>7.5</v>
      </c>
    </row>
    <row r="643" spans="1:3" x14ac:dyDescent="0.3">
      <c r="A643" t="s">
        <v>9370</v>
      </c>
      <c r="B643">
        <v>129</v>
      </c>
      <c r="C643">
        <v>6.4</v>
      </c>
    </row>
    <row r="644" spans="1:3" x14ac:dyDescent="0.3">
      <c r="A644" t="s">
        <v>9382</v>
      </c>
      <c r="B644">
        <v>129</v>
      </c>
      <c r="C644">
        <v>6.1</v>
      </c>
    </row>
    <row r="645" spans="1:3" x14ac:dyDescent="0.3">
      <c r="A645" t="s">
        <v>11622</v>
      </c>
      <c r="B645">
        <v>129</v>
      </c>
      <c r="C645">
        <v>6.5</v>
      </c>
    </row>
    <row r="646" spans="1:3" x14ac:dyDescent="0.3">
      <c r="A646" t="s">
        <v>12177</v>
      </c>
      <c r="B646">
        <v>129</v>
      </c>
      <c r="C646">
        <v>7.4</v>
      </c>
    </row>
    <row r="647" spans="1:3" x14ac:dyDescent="0.3">
      <c r="A647" t="s">
        <v>12356</v>
      </c>
      <c r="B647">
        <v>129</v>
      </c>
      <c r="C647">
        <v>7.8</v>
      </c>
    </row>
    <row r="648" spans="1:3" x14ac:dyDescent="0.3">
      <c r="A648" t="s">
        <v>14297</v>
      </c>
      <c r="B648">
        <v>129</v>
      </c>
      <c r="C648">
        <v>7.5</v>
      </c>
    </row>
    <row r="649" spans="1:3" x14ac:dyDescent="0.3">
      <c r="A649" t="s">
        <v>14940</v>
      </c>
      <c r="B649">
        <v>129</v>
      </c>
      <c r="C649">
        <v>6.5</v>
      </c>
    </row>
    <row r="650" spans="1:3" x14ac:dyDescent="0.3">
      <c r="A650" t="s">
        <v>16087</v>
      </c>
      <c r="B650">
        <v>129</v>
      </c>
      <c r="C650">
        <v>7.3</v>
      </c>
    </row>
    <row r="651" spans="1:3" x14ac:dyDescent="0.3">
      <c r="A651" t="s">
        <v>17315</v>
      </c>
      <c r="B651">
        <v>129</v>
      </c>
      <c r="C651">
        <v>8.3000000000000007</v>
      </c>
    </row>
    <row r="652" spans="1:3" x14ac:dyDescent="0.3">
      <c r="A652" t="s">
        <v>17438</v>
      </c>
      <c r="B652">
        <v>129</v>
      </c>
      <c r="C652">
        <v>5.6</v>
      </c>
    </row>
    <row r="653" spans="1:3" x14ac:dyDescent="0.3">
      <c r="A653" t="s">
        <v>17585</v>
      </c>
      <c r="B653">
        <v>129</v>
      </c>
      <c r="C653">
        <v>6.7</v>
      </c>
    </row>
    <row r="654" spans="1:3" x14ac:dyDescent="0.3">
      <c r="A654" t="s">
        <v>18854</v>
      </c>
      <c r="B654">
        <v>129</v>
      </c>
      <c r="C654">
        <v>8.1999999999999993</v>
      </c>
    </row>
    <row r="655" spans="1:3" x14ac:dyDescent="0.3">
      <c r="A655" t="s">
        <v>20059</v>
      </c>
      <c r="B655">
        <v>129</v>
      </c>
      <c r="C655">
        <v>8.4</v>
      </c>
    </row>
    <row r="656" spans="1:3" x14ac:dyDescent="0.3">
      <c r="A656" t="s">
        <v>20088</v>
      </c>
      <c r="B656">
        <v>129</v>
      </c>
      <c r="C656">
        <v>7</v>
      </c>
    </row>
    <row r="657" spans="1:3" x14ac:dyDescent="0.3">
      <c r="A657" t="s">
        <v>20307</v>
      </c>
      <c r="B657">
        <v>129</v>
      </c>
      <c r="C657">
        <v>4.5</v>
      </c>
    </row>
    <row r="658" spans="1:3" x14ac:dyDescent="0.3">
      <c r="A658" t="s">
        <v>616</v>
      </c>
      <c r="B658">
        <v>128</v>
      </c>
      <c r="C658">
        <v>6.3</v>
      </c>
    </row>
    <row r="659" spans="1:3" x14ac:dyDescent="0.3">
      <c r="A659" t="s">
        <v>824</v>
      </c>
      <c r="B659">
        <v>128</v>
      </c>
      <c r="C659">
        <v>8.3000000000000007</v>
      </c>
    </row>
    <row r="660" spans="1:3" x14ac:dyDescent="0.3">
      <c r="A660" t="s">
        <v>1117</v>
      </c>
      <c r="B660">
        <v>128</v>
      </c>
      <c r="C660">
        <v>6.4</v>
      </c>
    </row>
    <row r="661" spans="1:3" x14ac:dyDescent="0.3">
      <c r="A661" t="s">
        <v>2167</v>
      </c>
      <c r="B661">
        <v>128</v>
      </c>
      <c r="C661">
        <v>7.6</v>
      </c>
    </row>
    <row r="662" spans="1:3" x14ac:dyDescent="0.3">
      <c r="A662" t="s">
        <v>2171</v>
      </c>
      <c r="B662">
        <v>128</v>
      </c>
      <c r="C662">
        <v>7.6</v>
      </c>
    </row>
    <row r="663" spans="1:3" x14ac:dyDescent="0.3">
      <c r="A663" t="s">
        <v>2236</v>
      </c>
      <c r="B663">
        <v>128</v>
      </c>
      <c r="C663">
        <v>6.4</v>
      </c>
    </row>
    <row r="664" spans="1:3" x14ac:dyDescent="0.3">
      <c r="A664" t="s">
        <v>2608</v>
      </c>
      <c r="B664">
        <v>128</v>
      </c>
      <c r="C664">
        <v>6.7</v>
      </c>
    </row>
    <row r="665" spans="1:3" x14ac:dyDescent="0.3">
      <c r="A665" t="s">
        <v>3063</v>
      </c>
      <c r="B665">
        <v>128</v>
      </c>
      <c r="C665">
        <v>7.3</v>
      </c>
    </row>
    <row r="666" spans="1:3" x14ac:dyDescent="0.3">
      <c r="A666" t="s">
        <v>3207</v>
      </c>
      <c r="B666">
        <v>128</v>
      </c>
      <c r="C666">
        <v>6.1</v>
      </c>
    </row>
    <row r="667" spans="1:3" x14ac:dyDescent="0.3">
      <c r="A667" t="s">
        <v>3605</v>
      </c>
      <c r="B667">
        <v>128</v>
      </c>
      <c r="C667">
        <v>7.1</v>
      </c>
    </row>
    <row r="668" spans="1:3" x14ac:dyDescent="0.3">
      <c r="A668" t="s">
        <v>4646</v>
      </c>
      <c r="B668">
        <v>128</v>
      </c>
      <c r="C668">
        <v>6</v>
      </c>
    </row>
    <row r="669" spans="1:3" x14ac:dyDescent="0.3">
      <c r="A669" t="s">
        <v>4879</v>
      </c>
      <c r="B669">
        <v>128</v>
      </c>
      <c r="C669">
        <v>6.2</v>
      </c>
    </row>
    <row r="670" spans="1:3" x14ac:dyDescent="0.3">
      <c r="A670" t="s">
        <v>5109</v>
      </c>
      <c r="B670">
        <v>128</v>
      </c>
      <c r="C670">
        <v>5.4</v>
      </c>
    </row>
    <row r="671" spans="1:3" x14ac:dyDescent="0.3">
      <c r="A671" t="s">
        <v>5194</v>
      </c>
      <c r="B671">
        <v>128</v>
      </c>
      <c r="C671">
        <v>7</v>
      </c>
    </row>
    <row r="672" spans="1:3" x14ac:dyDescent="0.3">
      <c r="A672" t="s">
        <v>5944</v>
      </c>
      <c r="B672">
        <v>128</v>
      </c>
      <c r="C672">
        <v>7.2</v>
      </c>
    </row>
    <row r="673" spans="1:3" x14ac:dyDescent="0.3">
      <c r="A673" t="s">
        <v>6282</v>
      </c>
      <c r="B673">
        <v>128</v>
      </c>
      <c r="C673">
        <v>7.2</v>
      </c>
    </row>
    <row r="674" spans="1:3" x14ac:dyDescent="0.3">
      <c r="A674" t="s">
        <v>6328</v>
      </c>
      <c r="B674">
        <v>128</v>
      </c>
      <c r="C674">
        <v>7.5</v>
      </c>
    </row>
    <row r="675" spans="1:3" x14ac:dyDescent="0.3">
      <c r="A675" t="s">
        <v>6681</v>
      </c>
      <c r="B675">
        <v>128</v>
      </c>
      <c r="C675">
        <v>6.1</v>
      </c>
    </row>
    <row r="676" spans="1:3" x14ac:dyDescent="0.3">
      <c r="A676" t="s">
        <v>6702</v>
      </c>
      <c r="B676">
        <v>128</v>
      </c>
      <c r="C676">
        <v>5.9</v>
      </c>
    </row>
    <row r="677" spans="1:3" x14ac:dyDescent="0.3">
      <c r="A677" t="s">
        <v>7285</v>
      </c>
      <c r="B677">
        <v>128</v>
      </c>
      <c r="C677">
        <v>7.3</v>
      </c>
    </row>
    <row r="678" spans="1:3" x14ac:dyDescent="0.3">
      <c r="A678" t="s">
        <v>7780</v>
      </c>
      <c r="B678">
        <v>128</v>
      </c>
      <c r="C678">
        <v>7.1</v>
      </c>
    </row>
    <row r="679" spans="1:3" x14ac:dyDescent="0.3">
      <c r="A679" t="s">
        <v>8770</v>
      </c>
      <c r="B679">
        <v>128</v>
      </c>
      <c r="C679">
        <v>6.4</v>
      </c>
    </row>
    <row r="680" spans="1:3" x14ac:dyDescent="0.3">
      <c r="A680" t="s">
        <v>9394</v>
      </c>
      <c r="B680">
        <v>128</v>
      </c>
      <c r="C680">
        <v>6.2</v>
      </c>
    </row>
    <row r="681" spans="1:3" x14ac:dyDescent="0.3">
      <c r="A681" t="s">
        <v>10744</v>
      </c>
      <c r="B681">
        <v>128</v>
      </c>
      <c r="C681">
        <v>7.5</v>
      </c>
    </row>
    <row r="682" spans="1:3" x14ac:dyDescent="0.3">
      <c r="A682" t="s">
        <v>10790</v>
      </c>
      <c r="B682">
        <v>128</v>
      </c>
      <c r="C682">
        <v>8.1</v>
      </c>
    </row>
    <row r="683" spans="1:3" x14ac:dyDescent="0.3">
      <c r="A683" t="s">
        <v>10871</v>
      </c>
      <c r="B683">
        <v>128</v>
      </c>
      <c r="C683">
        <v>7.6</v>
      </c>
    </row>
    <row r="684" spans="1:3" x14ac:dyDescent="0.3">
      <c r="A684" t="s">
        <v>11089</v>
      </c>
      <c r="B684">
        <v>128</v>
      </c>
      <c r="C684">
        <v>7.6</v>
      </c>
    </row>
    <row r="685" spans="1:3" x14ac:dyDescent="0.3">
      <c r="A685" t="s">
        <v>12260</v>
      </c>
      <c r="B685">
        <v>128</v>
      </c>
      <c r="C685">
        <v>6.7</v>
      </c>
    </row>
    <row r="686" spans="1:3" x14ac:dyDescent="0.3">
      <c r="A686" t="s">
        <v>12343</v>
      </c>
      <c r="B686">
        <v>128</v>
      </c>
      <c r="C686">
        <v>8</v>
      </c>
    </row>
    <row r="687" spans="1:3" x14ac:dyDescent="0.3">
      <c r="A687" t="s">
        <v>15313</v>
      </c>
      <c r="B687">
        <v>128</v>
      </c>
      <c r="C687">
        <v>6.7</v>
      </c>
    </row>
    <row r="688" spans="1:3" x14ac:dyDescent="0.3">
      <c r="A688" t="s">
        <v>15843</v>
      </c>
      <c r="B688">
        <v>128</v>
      </c>
      <c r="C688">
        <v>8</v>
      </c>
    </row>
    <row r="689" spans="1:3" x14ac:dyDescent="0.3">
      <c r="A689" t="s">
        <v>15858</v>
      </c>
      <c r="B689">
        <v>128</v>
      </c>
      <c r="C689">
        <v>7.3</v>
      </c>
    </row>
    <row r="690" spans="1:3" x14ac:dyDescent="0.3">
      <c r="A690" t="s">
        <v>17449</v>
      </c>
      <c r="B690">
        <v>128</v>
      </c>
      <c r="C690">
        <v>6.2</v>
      </c>
    </row>
    <row r="691" spans="1:3" x14ac:dyDescent="0.3">
      <c r="A691" t="s">
        <v>19037</v>
      </c>
      <c r="B691">
        <v>128</v>
      </c>
      <c r="C691">
        <v>7.5</v>
      </c>
    </row>
    <row r="692" spans="1:3" x14ac:dyDescent="0.3">
      <c r="A692" t="s">
        <v>19187</v>
      </c>
      <c r="B692">
        <v>128</v>
      </c>
      <c r="C692">
        <v>6.7</v>
      </c>
    </row>
    <row r="693" spans="1:3" x14ac:dyDescent="0.3">
      <c r="A693" t="s">
        <v>472</v>
      </c>
      <c r="B693">
        <v>127</v>
      </c>
      <c r="C693">
        <v>5.4</v>
      </c>
    </row>
    <row r="694" spans="1:3" x14ac:dyDescent="0.3">
      <c r="A694" t="s">
        <v>1054</v>
      </c>
      <c r="B694">
        <v>127</v>
      </c>
      <c r="C694">
        <v>8</v>
      </c>
    </row>
    <row r="695" spans="1:3" x14ac:dyDescent="0.3">
      <c r="A695" t="s">
        <v>1085</v>
      </c>
      <c r="B695">
        <v>127</v>
      </c>
      <c r="C695">
        <v>6.6</v>
      </c>
    </row>
    <row r="696" spans="1:3" x14ac:dyDescent="0.3">
      <c r="A696" t="s">
        <v>1380</v>
      </c>
      <c r="B696">
        <v>127</v>
      </c>
      <c r="C696">
        <v>8</v>
      </c>
    </row>
    <row r="697" spans="1:3" x14ac:dyDescent="0.3">
      <c r="A697" t="s">
        <v>1616</v>
      </c>
      <c r="B697">
        <v>127</v>
      </c>
      <c r="C697">
        <v>7.1</v>
      </c>
    </row>
    <row r="698" spans="1:3" x14ac:dyDescent="0.3">
      <c r="A698" t="s">
        <v>1707</v>
      </c>
      <c r="B698">
        <v>127</v>
      </c>
      <c r="C698">
        <v>6.5</v>
      </c>
    </row>
    <row r="699" spans="1:3" x14ac:dyDescent="0.3">
      <c r="A699" t="s">
        <v>3438</v>
      </c>
      <c r="B699">
        <v>127</v>
      </c>
      <c r="C699">
        <v>7.7</v>
      </c>
    </row>
    <row r="700" spans="1:3" x14ac:dyDescent="0.3">
      <c r="A700" t="s">
        <v>3644</v>
      </c>
      <c r="B700">
        <v>127</v>
      </c>
      <c r="C700">
        <v>6.4</v>
      </c>
    </row>
    <row r="701" spans="1:3" x14ac:dyDescent="0.3">
      <c r="A701" t="s">
        <v>3870</v>
      </c>
      <c r="B701">
        <v>127</v>
      </c>
      <c r="C701">
        <v>8.1</v>
      </c>
    </row>
    <row r="702" spans="1:3" x14ac:dyDescent="0.3">
      <c r="A702" t="s">
        <v>4239</v>
      </c>
      <c r="B702">
        <v>127</v>
      </c>
      <c r="C702">
        <v>7.1</v>
      </c>
    </row>
    <row r="703" spans="1:3" x14ac:dyDescent="0.3">
      <c r="A703" t="s">
        <v>4423</v>
      </c>
      <c r="B703">
        <v>127</v>
      </c>
      <c r="C703">
        <v>6.5</v>
      </c>
    </row>
    <row r="704" spans="1:3" x14ac:dyDescent="0.3">
      <c r="A704" t="s">
        <v>4891</v>
      </c>
      <c r="B704">
        <v>127</v>
      </c>
      <c r="C704">
        <v>7.6</v>
      </c>
    </row>
    <row r="705" spans="1:3" x14ac:dyDescent="0.3">
      <c r="A705" t="s">
        <v>5130</v>
      </c>
      <c r="B705">
        <v>127</v>
      </c>
      <c r="C705">
        <v>6.6</v>
      </c>
    </row>
    <row r="706" spans="1:3" x14ac:dyDescent="0.3">
      <c r="A706" t="s">
        <v>5454</v>
      </c>
      <c r="B706">
        <v>127</v>
      </c>
      <c r="C706">
        <v>6</v>
      </c>
    </row>
    <row r="707" spans="1:3" x14ac:dyDescent="0.3">
      <c r="A707" t="s">
        <v>5520</v>
      </c>
      <c r="B707">
        <v>127</v>
      </c>
      <c r="C707">
        <v>8.3000000000000007</v>
      </c>
    </row>
    <row r="708" spans="1:3" x14ac:dyDescent="0.3">
      <c r="A708" t="s">
        <v>5686</v>
      </c>
      <c r="B708">
        <v>127</v>
      </c>
      <c r="C708">
        <v>7.3</v>
      </c>
    </row>
    <row r="709" spans="1:3" x14ac:dyDescent="0.3">
      <c r="A709" t="s">
        <v>7049</v>
      </c>
      <c r="B709">
        <v>127</v>
      </c>
      <c r="C709">
        <v>6.4</v>
      </c>
    </row>
    <row r="710" spans="1:3" x14ac:dyDescent="0.3">
      <c r="A710" t="s">
        <v>7201</v>
      </c>
      <c r="B710">
        <v>127</v>
      </c>
      <c r="C710">
        <v>6.8</v>
      </c>
    </row>
    <row r="711" spans="1:3" x14ac:dyDescent="0.3">
      <c r="A711" t="s">
        <v>8130</v>
      </c>
      <c r="B711">
        <v>127</v>
      </c>
      <c r="C711">
        <v>8.6</v>
      </c>
    </row>
    <row r="712" spans="1:3" x14ac:dyDescent="0.3">
      <c r="A712" t="s">
        <v>8466</v>
      </c>
      <c r="B712">
        <v>127</v>
      </c>
      <c r="C712">
        <v>7</v>
      </c>
    </row>
    <row r="713" spans="1:3" x14ac:dyDescent="0.3">
      <c r="A713" t="s">
        <v>8890</v>
      </c>
      <c r="B713">
        <v>127</v>
      </c>
      <c r="C713">
        <v>6.8</v>
      </c>
    </row>
    <row r="714" spans="1:3" x14ac:dyDescent="0.3">
      <c r="A714" t="s">
        <v>9862</v>
      </c>
      <c r="B714">
        <v>127</v>
      </c>
      <c r="C714">
        <v>6.9</v>
      </c>
    </row>
    <row r="715" spans="1:3" x14ac:dyDescent="0.3">
      <c r="A715" t="s">
        <v>9948</v>
      </c>
      <c r="B715">
        <v>127</v>
      </c>
      <c r="C715">
        <v>7.9</v>
      </c>
    </row>
    <row r="716" spans="1:3" x14ac:dyDescent="0.3">
      <c r="A716" t="s">
        <v>10116</v>
      </c>
      <c r="B716">
        <v>127</v>
      </c>
      <c r="C716">
        <v>7.3</v>
      </c>
    </row>
    <row r="717" spans="1:3" x14ac:dyDescent="0.3">
      <c r="A717" t="s">
        <v>10184</v>
      </c>
      <c r="B717">
        <v>127</v>
      </c>
      <c r="C717">
        <v>8.8000000000000007</v>
      </c>
    </row>
    <row r="718" spans="1:3" x14ac:dyDescent="0.3">
      <c r="A718" t="s">
        <v>10319</v>
      </c>
      <c r="B718">
        <v>127</v>
      </c>
      <c r="C718">
        <v>7</v>
      </c>
    </row>
    <row r="719" spans="1:3" x14ac:dyDescent="0.3">
      <c r="A719" t="s">
        <v>10329</v>
      </c>
      <c r="B719">
        <v>127</v>
      </c>
      <c r="C719">
        <v>7</v>
      </c>
    </row>
    <row r="720" spans="1:3" x14ac:dyDescent="0.3">
      <c r="A720" t="s">
        <v>10594</v>
      </c>
      <c r="B720">
        <v>127</v>
      </c>
      <c r="C720">
        <v>7.1</v>
      </c>
    </row>
    <row r="721" spans="1:3" x14ac:dyDescent="0.3">
      <c r="A721" t="s">
        <v>10827</v>
      </c>
      <c r="B721">
        <v>127</v>
      </c>
      <c r="C721">
        <v>6.7</v>
      </c>
    </row>
    <row r="722" spans="1:3" x14ac:dyDescent="0.3">
      <c r="A722" t="s">
        <v>11940</v>
      </c>
      <c r="B722">
        <v>127</v>
      </c>
      <c r="C722">
        <v>7.9</v>
      </c>
    </row>
    <row r="723" spans="1:3" x14ac:dyDescent="0.3">
      <c r="A723" t="s">
        <v>13502</v>
      </c>
      <c r="B723">
        <v>127</v>
      </c>
      <c r="C723">
        <v>6.5</v>
      </c>
    </row>
    <row r="724" spans="1:3" x14ac:dyDescent="0.3">
      <c r="A724" t="s">
        <v>13840</v>
      </c>
      <c r="B724">
        <v>127</v>
      </c>
      <c r="C724">
        <v>4.3</v>
      </c>
    </row>
    <row r="725" spans="1:3" x14ac:dyDescent="0.3">
      <c r="A725" t="s">
        <v>15471</v>
      </c>
      <c r="B725">
        <v>127</v>
      </c>
      <c r="C725">
        <v>7.9</v>
      </c>
    </row>
    <row r="726" spans="1:3" x14ac:dyDescent="0.3">
      <c r="A726" t="s">
        <v>15765</v>
      </c>
      <c r="B726">
        <v>127</v>
      </c>
      <c r="C726">
        <v>7.3</v>
      </c>
    </row>
    <row r="727" spans="1:3" x14ac:dyDescent="0.3">
      <c r="A727" t="s">
        <v>15864</v>
      </c>
      <c r="B727">
        <v>127</v>
      </c>
      <c r="C727">
        <v>7.5</v>
      </c>
    </row>
    <row r="728" spans="1:3" x14ac:dyDescent="0.3">
      <c r="A728" t="s">
        <v>17519</v>
      </c>
      <c r="B728">
        <v>127</v>
      </c>
      <c r="C728">
        <v>7.2</v>
      </c>
    </row>
    <row r="729" spans="1:3" x14ac:dyDescent="0.3">
      <c r="A729" t="s">
        <v>18476</v>
      </c>
      <c r="B729">
        <v>127</v>
      </c>
      <c r="C729">
        <v>6.3</v>
      </c>
    </row>
    <row r="730" spans="1:3" x14ac:dyDescent="0.3">
      <c r="A730" t="s">
        <v>22584</v>
      </c>
      <c r="B730">
        <v>127</v>
      </c>
      <c r="C730">
        <v>5.8</v>
      </c>
    </row>
    <row r="731" spans="1:3" x14ac:dyDescent="0.3">
      <c r="A731" t="s">
        <v>511</v>
      </c>
      <c r="B731">
        <v>126</v>
      </c>
      <c r="C731">
        <v>7.9</v>
      </c>
    </row>
    <row r="732" spans="1:3" x14ac:dyDescent="0.3">
      <c r="A732" t="s">
        <v>517</v>
      </c>
      <c r="B732">
        <v>126</v>
      </c>
      <c r="C732">
        <v>7.5</v>
      </c>
    </row>
    <row r="733" spans="1:3" x14ac:dyDescent="0.3">
      <c r="A733" t="s">
        <v>764</v>
      </c>
      <c r="B733">
        <v>126</v>
      </c>
      <c r="C733">
        <v>6.6</v>
      </c>
    </row>
    <row r="734" spans="1:3" x14ac:dyDescent="0.3">
      <c r="A734" t="s">
        <v>1066</v>
      </c>
      <c r="B734">
        <v>126</v>
      </c>
      <c r="C734">
        <v>5.5</v>
      </c>
    </row>
    <row r="735" spans="1:3" x14ac:dyDescent="0.3">
      <c r="A735" t="s">
        <v>1556</v>
      </c>
      <c r="B735">
        <v>126</v>
      </c>
      <c r="C735">
        <v>6.5</v>
      </c>
    </row>
    <row r="736" spans="1:3" x14ac:dyDescent="0.3">
      <c r="A736" t="s">
        <v>1992</v>
      </c>
      <c r="B736">
        <v>126</v>
      </c>
      <c r="C736">
        <v>7.7</v>
      </c>
    </row>
    <row r="737" spans="1:3" x14ac:dyDescent="0.3">
      <c r="A737" t="s">
        <v>2566</v>
      </c>
      <c r="B737">
        <v>126</v>
      </c>
      <c r="C737">
        <v>7</v>
      </c>
    </row>
    <row r="738" spans="1:3" x14ac:dyDescent="0.3">
      <c r="A738" t="s">
        <v>4310</v>
      </c>
      <c r="B738">
        <v>126</v>
      </c>
      <c r="C738">
        <v>6.7</v>
      </c>
    </row>
    <row r="739" spans="1:3" x14ac:dyDescent="0.3">
      <c r="A739" t="s">
        <v>4744</v>
      </c>
      <c r="B739">
        <v>126</v>
      </c>
      <c r="C739">
        <v>6.5</v>
      </c>
    </row>
    <row r="740" spans="1:3" x14ac:dyDescent="0.3">
      <c r="A740" t="s">
        <v>6235</v>
      </c>
      <c r="B740">
        <v>126</v>
      </c>
      <c r="C740">
        <v>7.2</v>
      </c>
    </row>
    <row r="741" spans="1:3" x14ac:dyDescent="0.3">
      <c r="A741" t="s">
        <v>6888</v>
      </c>
      <c r="B741">
        <v>126</v>
      </c>
      <c r="C741">
        <v>7</v>
      </c>
    </row>
    <row r="742" spans="1:3" x14ac:dyDescent="0.3">
      <c r="A742" t="s">
        <v>7240</v>
      </c>
      <c r="B742">
        <v>126</v>
      </c>
      <c r="C742">
        <v>7.6</v>
      </c>
    </row>
    <row r="743" spans="1:3" x14ac:dyDescent="0.3">
      <c r="A743" t="s">
        <v>8045</v>
      </c>
      <c r="B743">
        <v>126</v>
      </c>
      <c r="C743">
        <v>6.3</v>
      </c>
    </row>
    <row r="744" spans="1:3" x14ac:dyDescent="0.3">
      <c r="A744" t="s">
        <v>8292</v>
      </c>
      <c r="B744">
        <v>126</v>
      </c>
      <c r="C744">
        <v>7.1</v>
      </c>
    </row>
    <row r="745" spans="1:3" x14ac:dyDescent="0.3">
      <c r="A745" t="s">
        <v>8379</v>
      </c>
      <c r="B745">
        <v>126</v>
      </c>
      <c r="C745">
        <v>7.6</v>
      </c>
    </row>
    <row r="746" spans="1:3" x14ac:dyDescent="0.3">
      <c r="A746" t="s">
        <v>8536</v>
      </c>
      <c r="B746">
        <v>126</v>
      </c>
      <c r="C746">
        <v>7.3</v>
      </c>
    </row>
    <row r="747" spans="1:3" x14ac:dyDescent="0.3">
      <c r="A747" t="s">
        <v>10213</v>
      </c>
      <c r="B747">
        <v>126</v>
      </c>
      <c r="C747">
        <v>8</v>
      </c>
    </row>
    <row r="748" spans="1:3" x14ac:dyDescent="0.3">
      <c r="A748" t="s">
        <v>11947</v>
      </c>
      <c r="B748">
        <v>126</v>
      </c>
      <c r="C748">
        <v>7.3</v>
      </c>
    </row>
    <row r="749" spans="1:3" x14ac:dyDescent="0.3">
      <c r="A749" t="s">
        <v>12130</v>
      </c>
      <c r="B749">
        <v>126</v>
      </c>
      <c r="C749">
        <v>7.5</v>
      </c>
    </row>
    <row r="750" spans="1:3" x14ac:dyDescent="0.3">
      <c r="A750" t="s">
        <v>12322</v>
      </c>
      <c r="B750">
        <v>126</v>
      </c>
      <c r="C750">
        <v>7.4</v>
      </c>
    </row>
    <row r="751" spans="1:3" x14ac:dyDescent="0.3">
      <c r="A751" t="s">
        <v>12340</v>
      </c>
      <c r="B751">
        <v>126</v>
      </c>
      <c r="C751">
        <v>7.6</v>
      </c>
    </row>
    <row r="752" spans="1:3" x14ac:dyDescent="0.3">
      <c r="A752" t="s">
        <v>12810</v>
      </c>
      <c r="B752">
        <v>126</v>
      </c>
      <c r="C752">
        <v>7.6</v>
      </c>
    </row>
    <row r="753" spans="1:3" x14ac:dyDescent="0.3">
      <c r="A753" t="s">
        <v>13699</v>
      </c>
      <c r="B753">
        <v>126</v>
      </c>
      <c r="C753">
        <v>7.2</v>
      </c>
    </row>
    <row r="754" spans="1:3" x14ac:dyDescent="0.3">
      <c r="A754" t="s">
        <v>14729</v>
      </c>
      <c r="B754">
        <v>126</v>
      </c>
      <c r="C754">
        <v>8.3000000000000007</v>
      </c>
    </row>
    <row r="755" spans="1:3" x14ac:dyDescent="0.3">
      <c r="A755" t="s">
        <v>15598</v>
      </c>
      <c r="B755">
        <v>126</v>
      </c>
      <c r="C755">
        <v>7</v>
      </c>
    </row>
    <row r="756" spans="1:3" x14ac:dyDescent="0.3">
      <c r="A756" t="s">
        <v>15852</v>
      </c>
      <c r="B756">
        <v>126</v>
      </c>
      <c r="C756">
        <v>7.1</v>
      </c>
    </row>
    <row r="757" spans="1:3" x14ac:dyDescent="0.3">
      <c r="A757" t="s">
        <v>17755</v>
      </c>
      <c r="B757">
        <v>126</v>
      </c>
      <c r="C757">
        <v>6.3</v>
      </c>
    </row>
    <row r="758" spans="1:3" x14ac:dyDescent="0.3">
      <c r="A758" t="s">
        <v>19229</v>
      </c>
      <c r="B758">
        <v>126</v>
      </c>
      <c r="C758">
        <v>7.8</v>
      </c>
    </row>
    <row r="759" spans="1:3" x14ac:dyDescent="0.3">
      <c r="A759" t="s">
        <v>20715</v>
      </c>
      <c r="B759">
        <v>126</v>
      </c>
      <c r="C759">
        <v>8</v>
      </c>
    </row>
    <row r="760" spans="1:3" x14ac:dyDescent="0.3">
      <c r="A760" t="s">
        <v>23366</v>
      </c>
      <c r="B760">
        <v>126</v>
      </c>
      <c r="C760">
        <v>8.1</v>
      </c>
    </row>
    <row r="761" spans="1:3" x14ac:dyDescent="0.3">
      <c r="A761" t="s">
        <v>329</v>
      </c>
      <c r="B761">
        <v>125</v>
      </c>
      <c r="C761">
        <v>6.8</v>
      </c>
    </row>
    <row r="762" spans="1:3" x14ac:dyDescent="0.3">
      <c r="A762" t="s">
        <v>1349</v>
      </c>
      <c r="B762">
        <v>125</v>
      </c>
      <c r="C762">
        <v>3.7</v>
      </c>
    </row>
    <row r="763" spans="1:3" x14ac:dyDescent="0.3">
      <c r="A763" t="s">
        <v>1551</v>
      </c>
      <c r="B763">
        <v>125</v>
      </c>
      <c r="C763">
        <v>6.4</v>
      </c>
    </row>
    <row r="764" spans="1:3" x14ac:dyDescent="0.3">
      <c r="A764" t="s">
        <v>3047</v>
      </c>
      <c r="B764">
        <v>125</v>
      </c>
      <c r="C764">
        <v>5.0999999999999996</v>
      </c>
    </row>
    <row r="765" spans="1:3" x14ac:dyDescent="0.3">
      <c r="A765" t="s">
        <v>3056</v>
      </c>
      <c r="B765">
        <v>125</v>
      </c>
      <c r="C765">
        <v>7.3</v>
      </c>
    </row>
    <row r="766" spans="1:3" x14ac:dyDescent="0.3">
      <c r="A766" t="s">
        <v>3262</v>
      </c>
      <c r="B766">
        <v>125</v>
      </c>
      <c r="C766">
        <v>7.1</v>
      </c>
    </row>
    <row r="767" spans="1:3" x14ac:dyDescent="0.3">
      <c r="A767" t="s">
        <v>3399</v>
      </c>
      <c r="B767">
        <v>125</v>
      </c>
      <c r="C767">
        <v>8</v>
      </c>
    </row>
    <row r="768" spans="1:3" x14ac:dyDescent="0.3">
      <c r="A768" t="s">
        <v>3405</v>
      </c>
      <c r="B768">
        <v>125</v>
      </c>
      <c r="C768">
        <v>6.2</v>
      </c>
    </row>
    <row r="769" spans="1:3" x14ac:dyDescent="0.3">
      <c r="A769" t="s">
        <v>3483</v>
      </c>
      <c r="B769">
        <v>125</v>
      </c>
      <c r="C769">
        <v>6.3</v>
      </c>
    </row>
    <row r="770" spans="1:3" x14ac:dyDescent="0.3">
      <c r="A770" t="s">
        <v>3572</v>
      </c>
      <c r="B770">
        <v>125</v>
      </c>
      <c r="C770">
        <v>6.4</v>
      </c>
    </row>
    <row r="771" spans="1:3" x14ac:dyDescent="0.3">
      <c r="A771" t="s">
        <v>3913</v>
      </c>
      <c r="B771">
        <v>125</v>
      </c>
      <c r="C771">
        <v>5.9</v>
      </c>
    </row>
    <row r="772" spans="1:3" x14ac:dyDescent="0.3">
      <c r="A772" t="s">
        <v>4041</v>
      </c>
      <c r="B772">
        <v>125</v>
      </c>
      <c r="C772">
        <v>6.7</v>
      </c>
    </row>
    <row r="773" spans="1:3" x14ac:dyDescent="0.3">
      <c r="A773" t="s">
        <v>4244</v>
      </c>
      <c r="B773">
        <v>125</v>
      </c>
      <c r="C773">
        <v>6.2</v>
      </c>
    </row>
    <row r="774" spans="1:3" x14ac:dyDescent="0.3">
      <c r="A774" t="s">
        <v>4503</v>
      </c>
      <c r="B774">
        <v>125</v>
      </c>
      <c r="C774">
        <v>6.3</v>
      </c>
    </row>
    <row r="775" spans="1:3" x14ac:dyDescent="0.3">
      <c r="A775" t="s">
        <v>4513</v>
      </c>
      <c r="B775">
        <v>125</v>
      </c>
      <c r="C775">
        <v>5.9</v>
      </c>
    </row>
    <row r="776" spans="1:3" x14ac:dyDescent="0.3">
      <c r="A776" t="s">
        <v>4941</v>
      </c>
      <c r="B776">
        <v>125</v>
      </c>
      <c r="C776">
        <v>5.7</v>
      </c>
    </row>
    <row r="777" spans="1:3" x14ac:dyDescent="0.3">
      <c r="A777" t="s">
        <v>5078</v>
      </c>
      <c r="B777">
        <v>125</v>
      </c>
      <c r="C777">
        <v>6</v>
      </c>
    </row>
    <row r="778" spans="1:3" x14ac:dyDescent="0.3">
      <c r="A778" t="s">
        <v>5216</v>
      </c>
      <c r="B778">
        <v>125</v>
      </c>
      <c r="C778">
        <v>5.8</v>
      </c>
    </row>
    <row r="779" spans="1:3" x14ac:dyDescent="0.3">
      <c r="A779" t="s">
        <v>5354</v>
      </c>
      <c r="B779">
        <v>125</v>
      </c>
      <c r="C779">
        <v>5.9</v>
      </c>
    </row>
    <row r="780" spans="1:3" x14ac:dyDescent="0.3">
      <c r="A780" t="s">
        <v>6940</v>
      </c>
      <c r="B780">
        <v>125</v>
      </c>
      <c r="C780">
        <v>4.9000000000000004</v>
      </c>
    </row>
    <row r="781" spans="1:3" x14ac:dyDescent="0.3">
      <c r="A781" t="s">
        <v>7358</v>
      </c>
      <c r="B781">
        <v>125</v>
      </c>
      <c r="C781">
        <v>7.5</v>
      </c>
    </row>
    <row r="782" spans="1:3" x14ac:dyDescent="0.3">
      <c r="A782" t="s">
        <v>7587</v>
      </c>
      <c r="B782">
        <v>125</v>
      </c>
      <c r="C782">
        <v>6.5</v>
      </c>
    </row>
    <row r="783" spans="1:3" x14ac:dyDescent="0.3">
      <c r="A783" t="s">
        <v>8185</v>
      </c>
      <c r="B783">
        <v>125</v>
      </c>
      <c r="C783">
        <v>7.2</v>
      </c>
    </row>
    <row r="784" spans="1:3" x14ac:dyDescent="0.3">
      <c r="A784" t="s">
        <v>8312</v>
      </c>
      <c r="B784">
        <v>125</v>
      </c>
      <c r="C784">
        <v>6.6</v>
      </c>
    </row>
    <row r="785" spans="1:3" x14ac:dyDescent="0.3">
      <c r="A785" t="s">
        <v>8422</v>
      </c>
      <c r="B785">
        <v>125</v>
      </c>
      <c r="C785">
        <v>6.9</v>
      </c>
    </row>
    <row r="786" spans="1:3" x14ac:dyDescent="0.3">
      <c r="A786" t="s">
        <v>9358</v>
      </c>
      <c r="B786">
        <v>125</v>
      </c>
      <c r="C786">
        <v>6.9</v>
      </c>
    </row>
    <row r="787" spans="1:3" x14ac:dyDescent="0.3">
      <c r="A787" t="s">
        <v>11337</v>
      </c>
      <c r="B787">
        <v>125</v>
      </c>
      <c r="C787">
        <v>7</v>
      </c>
    </row>
    <row r="788" spans="1:3" x14ac:dyDescent="0.3">
      <c r="A788" t="s">
        <v>11399</v>
      </c>
      <c r="B788">
        <v>125</v>
      </c>
      <c r="C788">
        <v>7.1</v>
      </c>
    </row>
    <row r="789" spans="1:3" x14ac:dyDescent="0.3">
      <c r="A789" t="s">
        <v>11517</v>
      </c>
      <c r="B789">
        <v>125</v>
      </c>
      <c r="C789">
        <v>7.5</v>
      </c>
    </row>
    <row r="790" spans="1:3" x14ac:dyDescent="0.3">
      <c r="A790" t="s">
        <v>11601</v>
      </c>
      <c r="B790">
        <v>125</v>
      </c>
      <c r="C790">
        <v>8.6</v>
      </c>
    </row>
    <row r="791" spans="1:3" x14ac:dyDescent="0.3">
      <c r="A791" t="s">
        <v>11868</v>
      </c>
      <c r="B791">
        <v>125</v>
      </c>
      <c r="C791">
        <v>7.5</v>
      </c>
    </row>
    <row r="792" spans="1:3" x14ac:dyDescent="0.3">
      <c r="A792" t="s">
        <v>12478</v>
      </c>
      <c r="B792">
        <v>125</v>
      </c>
      <c r="C792">
        <v>7.7</v>
      </c>
    </row>
    <row r="793" spans="1:3" x14ac:dyDescent="0.3">
      <c r="A793" t="s">
        <v>13002</v>
      </c>
      <c r="B793">
        <v>125</v>
      </c>
      <c r="C793">
        <v>6.6</v>
      </c>
    </row>
    <row r="794" spans="1:3" x14ac:dyDescent="0.3">
      <c r="A794" t="s">
        <v>13324</v>
      </c>
      <c r="B794">
        <v>125</v>
      </c>
      <c r="C794">
        <v>6.9</v>
      </c>
    </row>
    <row r="795" spans="1:3" x14ac:dyDescent="0.3">
      <c r="A795" t="s">
        <v>13587</v>
      </c>
      <c r="B795">
        <v>125</v>
      </c>
      <c r="C795">
        <v>8.1</v>
      </c>
    </row>
    <row r="796" spans="1:3" x14ac:dyDescent="0.3">
      <c r="A796" t="s">
        <v>13810</v>
      </c>
      <c r="B796">
        <v>125</v>
      </c>
      <c r="C796">
        <v>7.1</v>
      </c>
    </row>
    <row r="797" spans="1:3" x14ac:dyDescent="0.3">
      <c r="A797" t="s">
        <v>14130</v>
      </c>
      <c r="B797">
        <v>125</v>
      </c>
      <c r="C797">
        <v>7</v>
      </c>
    </row>
    <row r="798" spans="1:3" x14ac:dyDescent="0.3">
      <c r="A798" t="s">
        <v>14435</v>
      </c>
      <c r="B798">
        <v>125</v>
      </c>
      <c r="C798">
        <v>8.6999999999999993</v>
      </c>
    </row>
    <row r="799" spans="1:3" x14ac:dyDescent="0.3">
      <c r="A799" t="s">
        <v>14584</v>
      </c>
      <c r="B799">
        <v>125</v>
      </c>
      <c r="C799">
        <v>7.7</v>
      </c>
    </row>
    <row r="800" spans="1:3" x14ac:dyDescent="0.3">
      <c r="A800" t="s">
        <v>14588</v>
      </c>
      <c r="B800">
        <v>125</v>
      </c>
      <c r="C800">
        <v>7.7</v>
      </c>
    </row>
    <row r="801" spans="1:3" x14ac:dyDescent="0.3">
      <c r="A801" t="s">
        <v>15320</v>
      </c>
      <c r="B801">
        <v>125</v>
      </c>
      <c r="C801">
        <v>6.2</v>
      </c>
    </row>
    <row r="802" spans="1:3" x14ac:dyDescent="0.3">
      <c r="A802" t="s">
        <v>15790</v>
      </c>
      <c r="B802">
        <v>125</v>
      </c>
      <c r="C802">
        <v>6.9</v>
      </c>
    </row>
    <row r="803" spans="1:3" x14ac:dyDescent="0.3">
      <c r="A803" t="s">
        <v>16455</v>
      </c>
      <c r="B803">
        <v>125</v>
      </c>
      <c r="C803">
        <v>6.8</v>
      </c>
    </row>
    <row r="804" spans="1:3" x14ac:dyDescent="0.3">
      <c r="A804" t="s">
        <v>16611</v>
      </c>
      <c r="B804">
        <v>125</v>
      </c>
      <c r="C804">
        <v>7.2</v>
      </c>
    </row>
    <row r="805" spans="1:3" x14ac:dyDescent="0.3">
      <c r="A805" t="s">
        <v>16737</v>
      </c>
      <c r="B805">
        <v>125</v>
      </c>
      <c r="C805">
        <v>7.3</v>
      </c>
    </row>
    <row r="806" spans="1:3" x14ac:dyDescent="0.3">
      <c r="A806" t="s">
        <v>16764</v>
      </c>
      <c r="B806">
        <v>125</v>
      </c>
      <c r="C806">
        <v>6.5</v>
      </c>
    </row>
    <row r="807" spans="1:3" x14ac:dyDescent="0.3">
      <c r="A807" t="s">
        <v>17318</v>
      </c>
      <c r="B807">
        <v>125</v>
      </c>
      <c r="C807">
        <v>7.2</v>
      </c>
    </row>
    <row r="808" spans="1:3" x14ac:dyDescent="0.3">
      <c r="A808" t="s">
        <v>19175</v>
      </c>
      <c r="B808">
        <v>125</v>
      </c>
      <c r="C808">
        <v>8.3000000000000007</v>
      </c>
    </row>
    <row r="809" spans="1:3" x14ac:dyDescent="0.3">
      <c r="A809" t="s">
        <v>19997</v>
      </c>
      <c r="B809">
        <v>125</v>
      </c>
      <c r="C809">
        <v>7.2</v>
      </c>
    </row>
    <row r="810" spans="1:3" x14ac:dyDescent="0.3">
      <c r="A810" t="s">
        <v>20569</v>
      </c>
      <c r="B810">
        <v>125</v>
      </c>
      <c r="C810">
        <v>8</v>
      </c>
    </row>
    <row r="811" spans="1:3" x14ac:dyDescent="0.3">
      <c r="A811" t="s">
        <v>263</v>
      </c>
      <c r="B811">
        <v>124</v>
      </c>
      <c r="C811">
        <v>7</v>
      </c>
    </row>
    <row r="812" spans="1:3" x14ac:dyDescent="0.3">
      <c r="A812" t="s">
        <v>580</v>
      </c>
      <c r="B812">
        <v>124</v>
      </c>
      <c r="C812">
        <v>7</v>
      </c>
    </row>
    <row r="813" spans="1:3" x14ac:dyDescent="0.3">
      <c r="A813" t="s">
        <v>945</v>
      </c>
      <c r="B813">
        <v>124</v>
      </c>
      <c r="C813">
        <v>6.9</v>
      </c>
    </row>
    <row r="814" spans="1:3" x14ac:dyDescent="0.3">
      <c r="A814" t="s">
        <v>1103</v>
      </c>
      <c r="B814">
        <v>124</v>
      </c>
      <c r="C814">
        <v>6</v>
      </c>
    </row>
    <row r="815" spans="1:3" x14ac:dyDescent="0.3">
      <c r="A815" t="s">
        <v>1113</v>
      </c>
      <c r="B815">
        <v>124</v>
      </c>
      <c r="C815">
        <v>6.9</v>
      </c>
    </row>
    <row r="816" spans="1:3" x14ac:dyDescent="0.3">
      <c r="A816" t="s">
        <v>1359</v>
      </c>
      <c r="B816">
        <v>124</v>
      </c>
      <c r="C816">
        <v>6.4</v>
      </c>
    </row>
    <row r="817" spans="1:3" x14ac:dyDescent="0.3">
      <c r="A817" t="s">
        <v>1403</v>
      </c>
      <c r="B817">
        <v>124</v>
      </c>
      <c r="C817">
        <v>7</v>
      </c>
    </row>
    <row r="818" spans="1:3" x14ac:dyDescent="0.3">
      <c r="A818" t="s">
        <v>1450</v>
      </c>
      <c r="B818">
        <v>124</v>
      </c>
      <c r="C818">
        <v>7</v>
      </c>
    </row>
    <row r="819" spans="1:3" x14ac:dyDescent="0.3">
      <c r="A819" t="s">
        <v>2087</v>
      </c>
      <c r="B819">
        <v>124</v>
      </c>
      <c r="C819">
        <v>5.6</v>
      </c>
    </row>
    <row r="820" spans="1:3" x14ac:dyDescent="0.3">
      <c r="A820" t="s">
        <v>2342</v>
      </c>
      <c r="B820">
        <v>124</v>
      </c>
      <c r="C820">
        <v>6.4</v>
      </c>
    </row>
    <row r="821" spans="1:3" x14ac:dyDescent="0.3">
      <c r="A821" t="s">
        <v>2948</v>
      </c>
      <c r="B821">
        <v>124</v>
      </c>
      <c r="C821">
        <v>7.2</v>
      </c>
    </row>
    <row r="822" spans="1:3" x14ac:dyDescent="0.3">
      <c r="A822" t="s">
        <v>3078</v>
      </c>
      <c r="B822">
        <v>124</v>
      </c>
      <c r="C822">
        <v>5.9</v>
      </c>
    </row>
    <row r="823" spans="1:3" x14ac:dyDescent="0.3">
      <c r="A823" t="s">
        <v>3344</v>
      </c>
      <c r="B823">
        <v>124</v>
      </c>
      <c r="C823">
        <v>7.1</v>
      </c>
    </row>
    <row r="824" spans="1:3" x14ac:dyDescent="0.3">
      <c r="A824" t="s">
        <v>3381</v>
      </c>
      <c r="B824">
        <v>124</v>
      </c>
      <c r="C824">
        <v>7.1</v>
      </c>
    </row>
    <row r="825" spans="1:3" x14ac:dyDescent="0.3">
      <c r="A825" t="s">
        <v>3549</v>
      </c>
      <c r="B825">
        <v>124</v>
      </c>
      <c r="C825">
        <v>6.4</v>
      </c>
    </row>
    <row r="826" spans="1:3" x14ac:dyDescent="0.3">
      <c r="A826" t="s">
        <v>3554</v>
      </c>
      <c r="B826">
        <v>124</v>
      </c>
      <c r="C826">
        <v>4.9000000000000004</v>
      </c>
    </row>
    <row r="827" spans="1:3" x14ac:dyDescent="0.3">
      <c r="A827" t="s">
        <v>3557</v>
      </c>
      <c r="B827">
        <v>124</v>
      </c>
      <c r="C827">
        <v>6.8</v>
      </c>
    </row>
    <row r="828" spans="1:3" x14ac:dyDescent="0.3">
      <c r="A828" t="s">
        <v>3712</v>
      </c>
      <c r="B828">
        <v>124</v>
      </c>
      <c r="C828">
        <v>6.4</v>
      </c>
    </row>
    <row r="829" spans="1:3" x14ac:dyDescent="0.3">
      <c r="A829" t="s">
        <v>4137</v>
      </c>
      <c r="B829">
        <v>124</v>
      </c>
      <c r="C829">
        <v>6.3</v>
      </c>
    </row>
    <row r="830" spans="1:3" x14ac:dyDescent="0.3">
      <c r="A830" t="s">
        <v>4146</v>
      </c>
      <c r="B830">
        <v>124</v>
      </c>
      <c r="C830">
        <v>6.1</v>
      </c>
    </row>
    <row r="831" spans="1:3" x14ac:dyDescent="0.3">
      <c r="A831" t="s">
        <v>4177</v>
      </c>
      <c r="B831">
        <v>124</v>
      </c>
      <c r="C831">
        <v>6.6</v>
      </c>
    </row>
    <row r="832" spans="1:3" x14ac:dyDescent="0.3">
      <c r="A832" t="s">
        <v>4193</v>
      </c>
      <c r="B832">
        <v>124</v>
      </c>
      <c r="C832">
        <v>7.2</v>
      </c>
    </row>
    <row r="833" spans="1:3" x14ac:dyDescent="0.3">
      <c r="A833" t="s">
        <v>4921</v>
      </c>
      <c r="B833">
        <v>124</v>
      </c>
      <c r="C833">
        <v>5.9</v>
      </c>
    </row>
    <row r="834" spans="1:3" x14ac:dyDescent="0.3">
      <c r="A834" t="s">
        <v>5069</v>
      </c>
      <c r="B834">
        <v>124</v>
      </c>
      <c r="C834">
        <v>6.7</v>
      </c>
    </row>
    <row r="835" spans="1:3" x14ac:dyDescent="0.3">
      <c r="A835" t="s">
        <v>5097</v>
      </c>
      <c r="B835">
        <v>124</v>
      </c>
      <c r="C835">
        <v>7.1</v>
      </c>
    </row>
    <row r="836" spans="1:3" x14ac:dyDescent="0.3">
      <c r="A836" t="s">
        <v>5182</v>
      </c>
      <c r="B836">
        <v>124</v>
      </c>
      <c r="C836">
        <v>6.7</v>
      </c>
    </row>
    <row r="837" spans="1:3" x14ac:dyDescent="0.3">
      <c r="A837" t="s">
        <v>5263</v>
      </c>
      <c r="B837">
        <v>124</v>
      </c>
      <c r="C837">
        <v>5.9</v>
      </c>
    </row>
    <row r="838" spans="1:3" x14ac:dyDescent="0.3">
      <c r="A838" t="s">
        <v>5466</v>
      </c>
      <c r="B838">
        <v>124</v>
      </c>
      <c r="C838">
        <v>6.2</v>
      </c>
    </row>
    <row r="839" spans="1:3" x14ac:dyDescent="0.3">
      <c r="A839" t="s">
        <v>5921</v>
      </c>
      <c r="B839">
        <v>124</v>
      </c>
      <c r="C839">
        <v>6.8</v>
      </c>
    </row>
    <row r="840" spans="1:3" x14ac:dyDescent="0.3">
      <c r="A840" t="s">
        <v>6088</v>
      </c>
      <c r="B840">
        <v>124</v>
      </c>
      <c r="C840">
        <v>7</v>
      </c>
    </row>
    <row r="841" spans="1:3" x14ac:dyDescent="0.3">
      <c r="A841" t="s">
        <v>7187</v>
      </c>
      <c r="B841">
        <v>124</v>
      </c>
      <c r="C841">
        <v>5.7</v>
      </c>
    </row>
    <row r="842" spans="1:3" x14ac:dyDescent="0.3">
      <c r="A842" t="s">
        <v>7859</v>
      </c>
      <c r="B842">
        <v>124</v>
      </c>
      <c r="C842">
        <v>6</v>
      </c>
    </row>
    <row r="843" spans="1:3" x14ac:dyDescent="0.3">
      <c r="A843" t="s">
        <v>7873</v>
      </c>
      <c r="B843">
        <v>124</v>
      </c>
      <c r="C843">
        <v>7.6</v>
      </c>
    </row>
    <row r="844" spans="1:3" x14ac:dyDescent="0.3">
      <c r="A844" t="s">
        <v>8257</v>
      </c>
      <c r="B844">
        <v>124</v>
      </c>
      <c r="C844">
        <v>7.6</v>
      </c>
    </row>
    <row r="845" spans="1:3" x14ac:dyDescent="0.3">
      <c r="A845" t="s">
        <v>8335</v>
      </c>
      <c r="B845">
        <v>124</v>
      </c>
      <c r="C845">
        <v>7.5</v>
      </c>
    </row>
    <row r="846" spans="1:3" x14ac:dyDescent="0.3">
      <c r="A846" t="s">
        <v>9583</v>
      </c>
      <c r="B846">
        <v>124</v>
      </c>
      <c r="C846">
        <v>7</v>
      </c>
    </row>
    <row r="847" spans="1:3" x14ac:dyDescent="0.3">
      <c r="A847" t="s">
        <v>9640</v>
      </c>
      <c r="B847">
        <v>124</v>
      </c>
      <c r="C847">
        <v>7.5</v>
      </c>
    </row>
    <row r="848" spans="1:3" x14ac:dyDescent="0.3">
      <c r="A848" t="s">
        <v>10139</v>
      </c>
      <c r="B848">
        <v>124</v>
      </c>
      <c r="C848">
        <v>5.4</v>
      </c>
    </row>
    <row r="849" spans="1:3" x14ac:dyDescent="0.3">
      <c r="A849" t="s">
        <v>10802</v>
      </c>
      <c r="B849">
        <v>124</v>
      </c>
      <c r="C849">
        <v>5.5</v>
      </c>
    </row>
    <row r="850" spans="1:3" x14ac:dyDescent="0.3">
      <c r="A850" t="s">
        <v>11043</v>
      </c>
      <c r="B850">
        <v>124</v>
      </c>
      <c r="C850">
        <v>7.5</v>
      </c>
    </row>
    <row r="851" spans="1:3" x14ac:dyDescent="0.3">
      <c r="A851" t="s">
        <v>11094</v>
      </c>
      <c r="B851">
        <v>124</v>
      </c>
      <c r="C851">
        <v>7.7</v>
      </c>
    </row>
    <row r="852" spans="1:3" x14ac:dyDescent="0.3">
      <c r="A852" t="s">
        <v>11365</v>
      </c>
      <c r="B852">
        <v>124</v>
      </c>
      <c r="C852">
        <v>7.5</v>
      </c>
    </row>
    <row r="853" spans="1:3" x14ac:dyDescent="0.3">
      <c r="A853" t="s">
        <v>11378</v>
      </c>
      <c r="B853">
        <v>124</v>
      </c>
      <c r="C853">
        <v>4.5</v>
      </c>
    </row>
    <row r="854" spans="1:3" x14ac:dyDescent="0.3">
      <c r="A854" t="s">
        <v>12674</v>
      </c>
      <c r="B854">
        <v>124</v>
      </c>
      <c r="C854">
        <v>7.5</v>
      </c>
    </row>
    <row r="855" spans="1:3" x14ac:dyDescent="0.3">
      <c r="A855" t="s">
        <v>12841</v>
      </c>
      <c r="B855">
        <v>124</v>
      </c>
      <c r="C855">
        <v>7.2</v>
      </c>
    </row>
    <row r="856" spans="1:3" x14ac:dyDescent="0.3">
      <c r="A856" t="s">
        <v>13006</v>
      </c>
      <c r="B856">
        <v>124</v>
      </c>
      <c r="C856">
        <v>6.4</v>
      </c>
    </row>
    <row r="857" spans="1:3" x14ac:dyDescent="0.3">
      <c r="A857" t="s">
        <v>13279</v>
      </c>
      <c r="B857">
        <v>124</v>
      </c>
      <c r="C857">
        <v>6.6</v>
      </c>
    </row>
    <row r="858" spans="1:3" x14ac:dyDescent="0.3">
      <c r="A858" t="s">
        <v>13566</v>
      </c>
      <c r="B858">
        <v>124</v>
      </c>
      <c r="C858">
        <v>7.4</v>
      </c>
    </row>
    <row r="859" spans="1:3" x14ac:dyDescent="0.3">
      <c r="A859" t="s">
        <v>14612</v>
      </c>
      <c r="B859">
        <v>124</v>
      </c>
      <c r="C859">
        <v>6.9</v>
      </c>
    </row>
    <row r="860" spans="1:3" x14ac:dyDescent="0.3">
      <c r="A860" t="s">
        <v>14801</v>
      </c>
      <c r="B860">
        <v>124</v>
      </c>
      <c r="C860">
        <v>7.3</v>
      </c>
    </row>
    <row r="861" spans="1:3" x14ac:dyDescent="0.3">
      <c r="A861" t="s">
        <v>15671</v>
      </c>
      <c r="B861">
        <v>124</v>
      </c>
      <c r="C861">
        <v>7</v>
      </c>
    </row>
    <row r="862" spans="1:3" x14ac:dyDescent="0.3">
      <c r="A862" t="s">
        <v>16199</v>
      </c>
      <c r="B862">
        <v>124</v>
      </c>
      <c r="C862">
        <v>8.1</v>
      </c>
    </row>
    <row r="863" spans="1:3" x14ac:dyDescent="0.3">
      <c r="A863" t="s">
        <v>16208</v>
      </c>
      <c r="B863">
        <v>124</v>
      </c>
      <c r="C863">
        <v>7.7</v>
      </c>
    </row>
    <row r="864" spans="1:3" x14ac:dyDescent="0.3">
      <c r="A864" t="s">
        <v>16938</v>
      </c>
      <c r="B864">
        <v>124</v>
      </c>
      <c r="C864">
        <v>7.8</v>
      </c>
    </row>
    <row r="865" spans="1:3" x14ac:dyDescent="0.3">
      <c r="A865" t="s">
        <v>17530</v>
      </c>
      <c r="B865">
        <v>124</v>
      </c>
      <c r="C865">
        <v>8.1999999999999993</v>
      </c>
    </row>
    <row r="866" spans="1:3" x14ac:dyDescent="0.3">
      <c r="A866" t="s">
        <v>18299</v>
      </c>
      <c r="B866">
        <v>124</v>
      </c>
      <c r="C866">
        <v>6.7</v>
      </c>
    </row>
    <row r="867" spans="1:3" x14ac:dyDescent="0.3">
      <c r="A867" t="s">
        <v>20927</v>
      </c>
      <c r="B867">
        <v>124</v>
      </c>
      <c r="C867">
        <v>5.8</v>
      </c>
    </row>
    <row r="868" spans="1:3" x14ac:dyDescent="0.3">
      <c r="A868" t="s">
        <v>21635</v>
      </c>
      <c r="B868">
        <v>124</v>
      </c>
      <c r="C868">
        <v>7.4</v>
      </c>
    </row>
    <row r="869" spans="1:3" x14ac:dyDescent="0.3">
      <c r="A869" t="s">
        <v>343</v>
      </c>
      <c r="B869">
        <v>123</v>
      </c>
      <c r="C869">
        <v>5.6</v>
      </c>
    </row>
    <row r="870" spans="1:3" x14ac:dyDescent="0.3">
      <c r="A870" t="s">
        <v>370</v>
      </c>
      <c r="B870">
        <v>123</v>
      </c>
      <c r="C870">
        <v>7</v>
      </c>
    </row>
    <row r="871" spans="1:3" x14ac:dyDescent="0.3">
      <c r="A871" t="s">
        <v>537</v>
      </c>
      <c r="B871">
        <v>123</v>
      </c>
      <c r="C871">
        <v>6.9</v>
      </c>
    </row>
    <row r="872" spans="1:3" x14ac:dyDescent="0.3">
      <c r="A872" t="s">
        <v>758</v>
      </c>
      <c r="B872">
        <v>123</v>
      </c>
      <c r="C872">
        <v>7.3</v>
      </c>
    </row>
    <row r="873" spans="1:3" x14ac:dyDescent="0.3">
      <c r="A873" t="s">
        <v>1293</v>
      </c>
      <c r="B873">
        <v>123</v>
      </c>
      <c r="C873">
        <v>6.7</v>
      </c>
    </row>
    <row r="874" spans="1:3" x14ac:dyDescent="0.3">
      <c r="A874" t="s">
        <v>1364</v>
      </c>
      <c r="B874">
        <v>123</v>
      </c>
      <c r="C874">
        <v>6.1</v>
      </c>
    </row>
    <row r="875" spans="1:3" x14ac:dyDescent="0.3">
      <c r="A875" t="s">
        <v>1387</v>
      </c>
      <c r="B875">
        <v>123</v>
      </c>
      <c r="C875">
        <v>5.2</v>
      </c>
    </row>
    <row r="876" spans="1:3" x14ac:dyDescent="0.3">
      <c r="A876" t="s">
        <v>1392</v>
      </c>
      <c r="B876">
        <v>123</v>
      </c>
      <c r="C876">
        <v>7.1</v>
      </c>
    </row>
    <row r="877" spans="1:3" x14ac:dyDescent="0.3">
      <c r="A877" t="s">
        <v>2462</v>
      </c>
      <c r="B877">
        <v>123</v>
      </c>
      <c r="C877">
        <v>7.8</v>
      </c>
    </row>
    <row r="878" spans="1:3" x14ac:dyDescent="0.3">
      <c r="A878" t="s">
        <v>2542</v>
      </c>
      <c r="B878">
        <v>123</v>
      </c>
      <c r="C878">
        <v>5.9</v>
      </c>
    </row>
    <row r="879" spans="1:3" x14ac:dyDescent="0.3">
      <c r="A879" t="s">
        <v>2654</v>
      </c>
      <c r="B879">
        <v>123</v>
      </c>
      <c r="C879">
        <v>6.8</v>
      </c>
    </row>
    <row r="880" spans="1:3" x14ac:dyDescent="0.3">
      <c r="A880" t="s">
        <v>3139</v>
      </c>
      <c r="B880">
        <v>123</v>
      </c>
      <c r="C880">
        <v>6.6</v>
      </c>
    </row>
    <row r="881" spans="1:3" x14ac:dyDescent="0.3">
      <c r="A881" t="s">
        <v>4630</v>
      </c>
      <c r="B881">
        <v>123</v>
      </c>
      <c r="C881">
        <v>7.3</v>
      </c>
    </row>
    <row r="882" spans="1:3" x14ac:dyDescent="0.3">
      <c r="A882" t="s">
        <v>4846</v>
      </c>
      <c r="B882">
        <v>123</v>
      </c>
      <c r="C882">
        <v>7.7</v>
      </c>
    </row>
    <row r="883" spans="1:3" x14ac:dyDescent="0.3">
      <c r="A883" t="s">
        <v>4859</v>
      </c>
      <c r="B883">
        <v>123</v>
      </c>
      <c r="C883">
        <v>6.4</v>
      </c>
    </row>
    <row r="884" spans="1:3" x14ac:dyDescent="0.3">
      <c r="A884" t="s">
        <v>4899</v>
      </c>
      <c r="B884">
        <v>123</v>
      </c>
      <c r="C884">
        <v>7</v>
      </c>
    </row>
    <row r="885" spans="1:3" x14ac:dyDescent="0.3">
      <c r="A885" t="s">
        <v>5057</v>
      </c>
      <c r="B885">
        <v>123</v>
      </c>
      <c r="C885">
        <v>7.6</v>
      </c>
    </row>
    <row r="886" spans="1:3" x14ac:dyDescent="0.3">
      <c r="A886" t="s">
        <v>5571</v>
      </c>
      <c r="B886">
        <v>123</v>
      </c>
      <c r="C886">
        <v>6.4</v>
      </c>
    </row>
    <row r="887" spans="1:3" x14ac:dyDescent="0.3">
      <c r="A887" t="s">
        <v>5580</v>
      </c>
      <c r="B887">
        <v>123</v>
      </c>
      <c r="C887">
        <v>6.5</v>
      </c>
    </row>
    <row r="888" spans="1:3" x14ac:dyDescent="0.3">
      <c r="A888" t="s">
        <v>5594</v>
      </c>
      <c r="B888">
        <v>123</v>
      </c>
      <c r="C888">
        <v>7</v>
      </c>
    </row>
    <row r="889" spans="1:3" x14ac:dyDescent="0.3">
      <c r="A889" t="s">
        <v>6107</v>
      </c>
      <c r="B889">
        <v>123</v>
      </c>
      <c r="C889">
        <v>6.6</v>
      </c>
    </row>
    <row r="890" spans="1:3" x14ac:dyDescent="0.3">
      <c r="A890" t="s">
        <v>6325</v>
      </c>
      <c r="B890">
        <v>123</v>
      </c>
      <c r="C890">
        <v>7</v>
      </c>
    </row>
    <row r="891" spans="1:3" x14ac:dyDescent="0.3">
      <c r="A891" t="s">
        <v>6386</v>
      </c>
      <c r="B891">
        <v>123</v>
      </c>
      <c r="C891">
        <v>6.1</v>
      </c>
    </row>
    <row r="892" spans="1:3" x14ac:dyDescent="0.3">
      <c r="A892" t="s">
        <v>6563</v>
      </c>
      <c r="B892">
        <v>123</v>
      </c>
      <c r="C892">
        <v>6.5</v>
      </c>
    </row>
    <row r="893" spans="1:3" x14ac:dyDescent="0.3">
      <c r="A893" t="s">
        <v>6589</v>
      </c>
      <c r="B893">
        <v>123</v>
      </c>
      <c r="C893">
        <v>7.2</v>
      </c>
    </row>
    <row r="894" spans="1:3" x14ac:dyDescent="0.3">
      <c r="A894" t="s">
        <v>6721</v>
      </c>
      <c r="B894">
        <v>123</v>
      </c>
      <c r="C894">
        <v>6.4</v>
      </c>
    </row>
    <row r="895" spans="1:3" x14ac:dyDescent="0.3">
      <c r="A895" t="s">
        <v>7001</v>
      </c>
      <c r="B895">
        <v>123</v>
      </c>
      <c r="C895">
        <v>6.2</v>
      </c>
    </row>
    <row r="896" spans="1:3" x14ac:dyDescent="0.3">
      <c r="A896" t="s">
        <v>7119</v>
      </c>
      <c r="B896">
        <v>123</v>
      </c>
      <c r="C896">
        <v>8.1</v>
      </c>
    </row>
    <row r="897" spans="1:3" x14ac:dyDescent="0.3">
      <c r="A897" t="s">
        <v>7288</v>
      </c>
      <c r="B897">
        <v>123</v>
      </c>
      <c r="C897">
        <v>6.8</v>
      </c>
    </row>
    <row r="898" spans="1:3" x14ac:dyDescent="0.3">
      <c r="A898" t="s">
        <v>7339</v>
      </c>
      <c r="B898">
        <v>123</v>
      </c>
      <c r="C898">
        <v>7.2</v>
      </c>
    </row>
    <row r="899" spans="1:3" x14ac:dyDescent="0.3">
      <c r="A899" t="s">
        <v>7539</v>
      </c>
      <c r="B899">
        <v>123</v>
      </c>
      <c r="C899">
        <v>7.1</v>
      </c>
    </row>
    <row r="900" spans="1:3" x14ac:dyDescent="0.3">
      <c r="A900" t="s">
        <v>7676</v>
      </c>
      <c r="B900">
        <v>123</v>
      </c>
      <c r="C900">
        <v>7.4</v>
      </c>
    </row>
    <row r="901" spans="1:3" x14ac:dyDescent="0.3">
      <c r="A901" t="s">
        <v>7885</v>
      </c>
      <c r="B901">
        <v>123</v>
      </c>
      <c r="C901">
        <v>6.4</v>
      </c>
    </row>
    <row r="902" spans="1:3" x14ac:dyDescent="0.3">
      <c r="A902" t="s">
        <v>8154</v>
      </c>
      <c r="B902">
        <v>123</v>
      </c>
      <c r="C902">
        <v>7.9</v>
      </c>
    </row>
    <row r="903" spans="1:3" x14ac:dyDescent="0.3">
      <c r="A903" t="s">
        <v>8302</v>
      </c>
      <c r="B903">
        <v>123</v>
      </c>
      <c r="C903">
        <v>7.8</v>
      </c>
    </row>
    <row r="904" spans="1:3" x14ac:dyDescent="0.3">
      <c r="A904" t="s">
        <v>8623</v>
      </c>
      <c r="B904">
        <v>123</v>
      </c>
      <c r="C904">
        <v>6.8</v>
      </c>
    </row>
    <row r="905" spans="1:3" x14ac:dyDescent="0.3">
      <c r="A905" t="s">
        <v>8955</v>
      </c>
      <c r="B905">
        <v>123</v>
      </c>
      <c r="C905">
        <v>6.2</v>
      </c>
    </row>
    <row r="906" spans="1:3" x14ac:dyDescent="0.3">
      <c r="A906" t="s">
        <v>9150</v>
      </c>
      <c r="B906">
        <v>123</v>
      </c>
      <c r="C906">
        <v>6</v>
      </c>
    </row>
    <row r="907" spans="1:3" x14ac:dyDescent="0.3">
      <c r="A907" t="s">
        <v>9212</v>
      </c>
      <c r="B907">
        <v>123</v>
      </c>
      <c r="C907">
        <v>7.2</v>
      </c>
    </row>
    <row r="908" spans="1:3" x14ac:dyDescent="0.3">
      <c r="A908" t="s">
        <v>10558</v>
      </c>
      <c r="B908">
        <v>123</v>
      </c>
      <c r="C908">
        <v>7.5</v>
      </c>
    </row>
    <row r="909" spans="1:3" x14ac:dyDescent="0.3">
      <c r="A909" t="s">
        <v>10772</v>
      </c>
      <c r="B909">
        <v>123</v>
      </c>
      <c r="C909">
        <v>7</v>
      </c>
    </row>
    <row r="910" spans="1:3" x14ac:dyDescent="0.3">
      <c r="A910" t="s">
        <v>10858</v>
      </c>
      <c r="B910">
        <v>123</v>
      </c>
      <c r="C910">
        <v>6.6</v>
      </c>
    </row>
    <row r="911" spans="1:3" x14ac:dyDescent="0.3">
      <c r="A911" t="s">
        <v>11162</v>
      </c>
      <c r="B911">
        <v>123</v>
      </c>
      <c r="C911">
        <v>6.3</v>
      </c>
    </row>
    <row r="912" spans="1:3" x14ac:dyDescent="0.3">
      <c r="A912" t="s">
        <v>11843</v>
      </c>
      <c r="B912">
        <v>123</v>
      </c>
      <c r="C912">
        <v>5</v>
      </c>
    </row>
    <row r="913" spans="1:3" x14ac:dyDescent="0.3">
      <c r="A913" t="s">
        <v>12146</v>
      </c>
      <c r="B913">
        <v>123</v>
      </c>
      <c r="C913">
        <v>6.7</v>
      </c>
    </row>
    <row r="914" spans="1:3" x14ac:dyDescent="0.3">
      <c r="A914" t="s">
        <v>12772</v>
      </c>
      <c r="B914">
        <v>123</v>
      </c>
      <c r="C914">
        <v>7.7</v>
      </c>
    </row>
    <row r="915" spans="1:3" x14ac:dyDescent="0.3">
      <c r="A915" t="s">
        <v>13354</v>
      </c>
      <c r="B915">
        <v>123</v>
      </c>
      <c r="C915">
        <v>7.1</v>
      </c>
    </row>
    <row r="916" spans="1:3" x14ac:dyDescent="0.3">
      <c r="A916" t="s">
        <v>14085</v>
      </c>
      <c r="B916">
        <v>123</v>
      </c>
      <c r="C916">
        <v>7.4</v>
      </c>
    </row>
    <row r="917" spans="1:3" x14ac:dyDescent="0.3">
      <c r="A917" t="s">
        <v>14198</v>
      </c>
      <c r="B917">
        <v>123</v>
      </c>
      <c r="C917">
        <v>7.8</v>
      </c>
    </row>
    <row r="918" spans="1:3" x14ac:dyDescent="0.3">
      <c r="A918" t="s">
        <v>14910</v>
      </c>
      <c r="B918">
        <v>123</v>
      </c>
      <c r="C918">
        <v>5.9</v>
      </c>
    </row>
    <row r="919" spans="1:3" x14ac:dyDescent="0.3">
      <c r="A919" t="s">
        <v>15276</v>
      </c>
      <c r="B919">
        <v>123</v>
      </c>
      <c r="C919">
        <v>6.2</v>
      </c>
    </row>
    <row r="920" spans="1:3" x14ac:dyDescent="0.3">
      <c r="A920" t="s">
        <v>15569</v>
      </c>
      <c r="B920">
        <v>123</v>
      </c>
      <c r="C920">
        <v>6.8</v>
      </c>
    </row>
    <row r="921" spans="1:3" x14ac:dyDescent="0.3">
      <c r="A921" t="s">
        <v>15583</v>
      </c>
      <c r="B921">
        <v>123</v>
      </c>
      <c r="C921">
        <v>8</v>
      </c>
    </row>
    <row r="922" spans="1:3" x14ac:dyDescent="0.3">
      <c r="A922" t="s">
        <v>16904</v>
      </c>
      <c r="B922">
        <v>123</v>
      </c>
      <c r="C922">
        <v>7.2</v>
      </c>
    </row>
    <row r="923" spans="1:3" x14ac:dyDescent="0.3">
      <c r="A923" t="s">
        <v>19379</v>
      </c>
      <c r="B923">
        <v>123</v>
      </c>
      <c r="C923">
        <v>7.3</v>
      </c>
    </row>
    <row r="924" spans="1:3" x14ac:dyDescent="0.3">
      <c r="A924" t="s">
        <v>20769</v>
      </c>
      <c r="B924">
        <v>123</v>
      </c>
      <c r="C924">
        <v>7.2</v>
      </c>
    </row>
    <row r="925" spans="1:3" x14ac:dyDescent="0.3">
      <c r="A925" t="s">
        <v>21174</v>
      </c>
      <c r="B925">
        <v>123</v>
      </c>
      <c r="C925">
        <v>4.0999999999999996</v>
      </c>
    </row>
    <row r="926" spans="1:3" x14ac:dyDescent="0.3">
      <c r="A926" t="s">
        <v>22045</v>
      </c>
      <c r="B926">
        <v>123</v>
      </c>
      <c r="C926">
        <v>8.4</v>
      </c>
    </row>
    <row r="927" spans="1:3" x14ac:dyDescent="0.3">
      <c r="A927" t="s">
        <v>22830</v>
      </c>
      <c r="B927">
        <v>123</v>
      </c>
      <c r="C927">
        <v>8</v>
      </c>
    </row>
    <row r="928" spans="1:3" x14ac:dyDescent="0.3">
      <c r="A928" t="s">
        <v>419</v>
      </c>
      <c r="B928">
        <v>122</v>
      </c>
      <c r="C928">
        <v>6.2</v>
      </c>
    </row>
    <row r="929" spans="1:3" x14ac:dyDescent="0.3">
      <c r="A929" t="s">
        <v>438</v>
      </c>
      <c r="B929">
        <v>122</v>
      </c>
      <c r="C929">
        <v>7.5</v>
      </c>
    </row>
    <row r="930" spans="1:3" x14ac:dyDescent="0.3">
      <c r="A930" t="s">
        <v>1098</v>
      </c>
      <c r="B930">
        <v>122</v>
      </c>
      <c r="C930">
        <v>5.8</v>
      </c>
    </row>
    <row r="931" spans="1:3" x14ac:dyDescent="0.3">
      <c r="A931" t="s">
        <v>1917</v>
      </c>
      <c r="B931">
        <v>122</v>
      </c>
      <c r="C931">
        <v>7</v>
      </c>
    </row>
    <row r="932" spans="1:3" x14ac:dyDescent="0.3">
      <c r="A932" t="s">
        <v>2401</v>
      </c>
      <c r="B932">
        <v>122</v>
      </c>
      <c r="C932">
        <v>6.9</v>
      </c>
    </row>
    <row r="933" spans="1:3" x14ac:dyDescent="0.3">
      <c r="A933" t="s">
        <v>3243</v>
      </c>
      <c r="B933">
        <v>122</v>
      </c>
      <c r="C933">
        <v>6.6</v>
      </c>
    </row>
    <row r="934" spans="1:3" x14ac:dyDescent="0.3">
      <c r="A934" t="s">
        <v>3763</v>
      </c>
      <c r="B934">
        <v>122</v>
      </c>
      <c r="C934">
        <v>5.9</v>
      </c>
    </row>
    <row r="935" spans="1:3" x14ac:dyDescent="0.3">
      <c r="A935" t="s">
        <v>4398</v>
      </c>
      <c r="B935">
        <v>122</v>
      </c>
      <c r="C935">
        <v>6.1</v>
      </c>
    </row>
    <row r="936" spans="1:3" x14ac:dyDescent="0.3">
      <c r="A936" t="s">
        <v>4718</v>
      </c>
      <c r="B936">
        <v>122</v>
      </c>
      <c r="C936">
        <v>7.3</v>
      </c>
    </row>
    <row r="937" spans="1:3" x14ac:dyDescent="0.3">
      <c r="A937" t="s">
        <v>5585</v>
      </c>
      <c r="B937">
        <v>122</v>
      </c>
      <c r="C937">
        <v>7.8</v>
      </c>
    </row>
    <row r="938" spans="1:3" x14ac:dyDescent="0.3">
      <c r="A938" t="s">
        <v>5747</v>
      </c>
      <c r="B938">
        <v>122</v>
      </c>
      <c r="C938">
        <v>7.7</v>
      </c>
    </row>
    <row r="939" spans="1:3" x14ac:dyDescent="0.3">
      <c r="A939" t="s">
        <v>5801</v>
      </c>
      <c r="B939">
        <v>122</v>
      </c>
      <c r="C939">
        <v>6.8</v>
      </c>
    </row>
    <row r="940" spans="1:3" x14ac:dyDescent="0.3">
      <c r="A940" t="s">
        <v>6126</v>
      </c>
      <c r="B940">
        <v>122</v>
      </c>
      <c r="C940">
        <v>6.5</v>
      </c>
    </row>
    <row r="941" spans="1:3" x14ac:dyDescent="0.3">
      <c r="A941" t="s">
        <v>6161</v>
      </c>
      <c r="B941">
        <v>122</v>
      </c>
      <c r="C941">
        <v>7.6</v>
      </c>
    </row>
    <row r="942" spans="1:3" x14ac:dyDescent="0.3">
      <c r="A942" t="s">
        <v>6759</v>
      </c>
      <c r="B942">
        <v>122</v>
      </c>
      <c r="C942">
        <v>8.4</v>
      </c>
    </row>
    <row r="943" spans="1:3" x14ac:dyDescent="0.3">
      <c r="A943" t="s">
        <v>6976</v>
      </c>
      <c r="B943">
        <v>122</v>
      </c>
      <c r="C943">
        <v>6.5</v>
      </c>
    </row>
    <row r="944" spans="1:3" x14ac:dyDescent="0.3">
      <c r="A944" t="s">
        <v>7143</v>
      </c>
      <c r="B944">
        <v>122</v>
      </c>
      <c r="C944">
        <v>5.2</v>
      </c>
    </row>
    <row r="945" spans="1:3" x14ac:dyDescent="0.3">
      <c r="A945" t="s">
        <v>8647</v>
      </c>
      <c r="B945">
        <v>122</v>
      </c>
      <c r="C945">
        <v>7.9</v>
      </c>
    </row>
    <row r="946" spans="1:3" x14ac:dyDescent="0.3">
      <c r="A946" t="s">
        <v>8778</v>
      </c>
      <c r="B946">
        <v>122</v>
      </c>
      <c r="C946">
        <v>7.7</v>
      </c>
    </row>
    <row r="947" spans="1:3" x14ac:dyDescent="0.3">
      <c r="A947" t="s">
        <v>9064</v>
      </c>
      <c r="B947">
        <v>122</v>
      </c>
      <c r="C947">
        <v>6.8</v>
      </c>
    </row>
    <row r="948" spans="1:3" x14ac:dyDescent="0.3">
      <c r="A948" t="s">
        <v>9438</v>
      </c>
      <c r="B948">
        <v>122</v>
      </c>
      <c r="C948">
        <v>8.1</v>
      </c>
    </row>
    <row r="949" spans="1:3" x14ac:dyDescent="0.3">
      <c r="A949" t="s">
        <v>9854</v>
      </c>
      <c r="B949">
        <v>122</v>
      </c>
      <c r="C949">
        <v>7</v>
      </c>
    </row>
    <row r="950" spans="1:3" x14ac:dyDescent="0.3">
      <c r="A950" t="s">
        <v>10001</v>
      </c>
      <c r="B950">
        <v>122</v>
      </c>
      <c r="C950">
        <v>6.7</v>
      </c>
    </row>
    <row r="951" spans="1:3" x14ac:dyDescent="0.3">
      <c r="A951" t="s">
        <v>10350</v>
      </c>
      <c r="B951">
        <v>122</v>
      </c>
      <c r="C951">
        <v>7.3</v>
      </c>
    </row>
    <row r="952" spans="1:3" x14ac:dyDescent="0.3">
      <c r="A952" t="s">
        <v>10555</v>
      </c>
      <c r="B952">
        <v>122</v>
      </c>
      <c r="C952">
        <v>7.8</v>
      </c>
    </row>
    <row r="953" spans="1:3" x14ac:dyDescent="0.3">
      <c r="A953" t="s">
        <v>11412</v>
      </c>
      <c r="B953">
        <v>122</v>
      </c>
      <c r="C953">
        <v>5.3</v>
      </c>
    </row>
    <row r="954" spans="1:3" x14ac:dyDescent="0.3">
      <c r="A954" t="s">
        <v>11712</v>
      </c>
      <c r="B954">
        <v>122</v>
      </c>
      <c r="C954">
        <v>6.7</v>
      </c>
    </row>
    <row r="955" spans="1:3" x14ac:dyDescent="0.3">
      <c r="A955" t="s">
        <v>11813</v>
      </c>
      <c r="B955">
        <v>122</v>
      </c>
      <c r="C955">
        <v>7.2</v>
      </c>
    </row>
    <row r="956" spans="1:3" x14ac:dyDescent="0.3">
      <c r="A956" t="s">
        <v>11871</v>
      </c>
      <c r="B956">
        <v>122</v>
      </c>
      <c r="C956">
        <v>7.2</v>
      </c>
    </row>
    <row r="957" spans="1:3" x14ac:dyDescent="0.3">
      <c r="A957" t="s">
        <v>12256</v>
      </c>
      <c r="B957">
        <v>122</v>
      </c>
      <c r="C957">
        <v>7.4</v>
      </c>
    </row>
    <row r="958" spans="1:3" x14ac:dyDescent="0.3">
      <c r="A958" t="s">
        <v>12317</v>
      </c>
      <c r="B958">
        <v>122</v>
      </c>
      <c r="C958">
        <v>6.5</v>
      </c>
    </row>
    <row r="959" spans="1:3" x14ac:dyDescent="0.3">
      <c r="A959" t="s">
        <v>12570</v>
      </c>
      <c r="B959">
        <v>122</v>
      </c>
      <c r="C959">
        <v>6.6</v>
      </c>
    </row>
    <row r="960" spans="1:3" x14ac:dyDescent="0.3">
      <c r="A960" t="s">
        <v>12633</v>
      </c>
      <c r="B960">
        <v>122</v>
      </c>
      <c r="C960">
        <v>8.4</v>
      </c>
    </row>
    <row r="961" spans="1:3" x14ac:dyDescent="0.3">
      <c r="A961" t="s">
        <v>12949</v>
      </c>
      <c r="B961">
        <v>122</v>
      </c>
      <c r="C961">
        <v>6.8</v>
      </c>
    </row>
    <row r="962" spans="1:3" x14ac:dyDescent="0.3">
      <c r="A962" t="s">
        <v>13984</v>
      </c>
      <c r="B962">
        <v>122</v>
      </c>
      <c r="C962">
        <v>6.6</v>
      </c>
    </row>
    <row r="963" spans="1:3" x14ac:dyDescent="0.3">
      <c r="A963" t="s">
        <v>14180</v>
      </c>
      <c r="B963">
        <v>122</v>
      </c>
      <c r="C963">
        <v>6.6</v>
      </c>
    </row>
    <row r="964" spans="1:3" x14ac:dyDescent="0.3">
      <c r="A964" t="s">
        <v>14239</v>
      </c>
      <c r="B964">
        <v>122</v>
      </c>
      <c r="C964">
        <v>6.2</v>
      </c>
    </row>
    <row r="965" spans="1:3" x14ac:dyDescent="0.3">
      <c r="A965" t="s">
        <v>14493</v>
      </c>
      <c r="B965">
        <v>122</v>
      </c>
      <c r="C965">
        <v>7.6</v>
      </c>
    </row>
    <row r="966" spans="1:3" x14ac:dyDescent="0.3">
      <c r="A966" t="s">
        <v>14929</v>
      </c>
      <c r="B966">
        <v>122</v>
      </c>
      <c r="C966">
        <v>6.6</v>
      </c>
    </row>
    <row r="967" spans="1:3" x14ac:dyDescent="0.3">
      <c r="A967" t="s">
        <v>15760</v>
      </c>
      <c r="B967">
        <v>122</v>
      </c>
      <c r="C967">
        <v>7.1</v>
      </c>
    </row>
    <row r="968" spans="1:3" x14ac:dyDescent="0.3">
      <c r="A968" t="s">
        <v>15815</v>
      </c>
      <c r="B968">
        <v>122</v>
      </c>
      <c r="C968">
        <v>7.6</v>
      </c>
    </row>
    <row r="969" spans="1:3" x14ac:dyDescent="0.3">
      <c r="A969" t="s">
        <v>15890</v>
      </c>
      <c r="B969">
        <v>122</v>
      </c>
      <c r="C969">
        <v>6</v>
      </c>
    </row>
    <row r="970" spans="1:3" x14ac:dyDescent="0.3">
      <c r="A970" t="s">
        <v>16539</v>
      </c>
      <c r="B970">
        <v>122</v>
      </c>
      <c r="C970">
        <v>6.2</v>
      </c>
    </row>
    <row r="971" spans="1:3" x14ac:dyDescent="0.3">
      <c r="A971" t="s">
        <v>16876</v>
      </c>
      <c r="B971">
        <v>122</v>
      </c>
      <c r="C971">
        <v>7.7</v>
      </c>
    </row>
    <row r="972" spans="1:3" x14ac:dyDescent="0.3">
      <c r="A972" t="s">
        <v>16918</v>
      </c>
      <c r="B972">
        <v>122</v>
      </c>
      <c r="C972">
        <v>7.5</v>
      </c>
    </row>
    <row r="973" spans="1:3" x14ac:dyDescent="0.3">
      <c r="A973" t="s">
        <v>17040</v>
      </c>
      <c r="B973">
        <v>122</v>
      </c>
      <c r="C973">
        <v>7</v>
      </c>
    </row>
    <row r="974" spans="1:3" x14ac:dyDescent="0.3">
      <c r="A974" t="s">
        <v>17801</v>
      </c>
      <c r="B974">
        <v>122</v>
      </c>
      <c r="C974">
        <v>7.2</v>
      </c>
    </row>
    <row r="975" spans="1:3" x14ac:dyDescent="0.3">
      <c r="A975" t="s">
        <v>18184</v>
      </c>
      <c r="B975">
        <v>122</v>
      </c>
      <c r="C975">
        <v>7.5</v>
      </c>
    </row>
    <row r="976" spans="1:3" x14ac:dyDescent="0.3">
      <c r="A976" t="s">
        <v>18209</v>
      </c>
      <c r="B976">
        <v>122</v>
      </c>
      <c r="C976">
        <v>7.8</v>
      </c>
    </row>
    <row r="977" spans="1:3" x14ac:dyDescent="0.3">
      <c r="A977" t="s">
        <v>19431</v>
      </c>
      <c r="B977">
        <v>122</v>
      </c>
      <c r="C977">
        <v>5.8</v>
      </c>
    </row>
    <row r="978" spans="1:3" x14ac:dyDescent="0.3">
      <c r="A978" t="s">
        <v>19646</v>
      </c>
      <c r="B978">
        <v>122</v>
      </c>
      <c r="C978">
        <v>7</v>
      </c>
    </row>
    <row r="979" spans="1:3" x14ac:dyDescent="0.3">
      <c r="A979" t="s">
        <v>21506</v>
      </c>
      <c r="B979">
        <v>122</v>
      </c>
      <c r="C979">
        <v>7.2</v>
      </c>
    </row>
    <row r="980" spans="1:3" x14ac:dyDescent="0.3">
      <c r="A980" t="s">
        <v>22377</v>
      </c>
      <c r="B980">
        <v>122</v>
      </c>
      <c r="C980">
        <v>6.5</v>
      </c>
    </row>
    <row r="981" spans="1:3" x14ac:dyDescent="0.3">
      <c r="A981" t="s">
        <v>22607</v>
      </c>
      <c r="B981">
        <v>122</v>
      </c>
      <c r="C981">
        <v>2.2000000000000002</v>
      </c>
    </row>
    <row r="982" spans="1:3" x14ac:dyDescent="0.3">
      <c r="A982" t="s">
        <v>682</v>
      </c>
      <c r="B982">
        <v>121</v>
      </c>
      <c r="C982">
        <v>8.1</v>
      </c>
    </row>
    <row r="983" spans="1:3" x14ac:dyDescent="0.3">
      <c r="A983" t="s">
        <v>1057</v>
      </c>
      <c r="B983">
        <v>121</v>
      </c>
      <c r="C983">
        <v>7.3</v>
      </c>
    </row>
    <row r="984" spans="1:3" x14ac:dyDescent="0.3">
      <c r="A984" t="s">
        <v>1072</v>
      </c>
      <c r="B984">
        <v>121</v>
      </c>
      <c r="C984">
        <v>5</v>
      </c>
    </row>
    <row r="985" spans="1:3" x14ac:dyDescent="0.3">
      <c r="A985" t="s">
        <v>1439</v>
      </c>
      <c r="B985">
        <v>121</v>
      </c>
      <c r="C985">
        <v>5.3</v>
      </c>
    </row>
    <row r="986" spans="1:3" x14ac:dyDescent="0.3">
      <c r="A986" t="s">
        <v>1629</v>
      </c>
      <c r="B986">
        <v>121</v>
      </c>
      <c r="C986">
        <v>3.7</v>
      </c>
    </row>
    <row r="987" spans="1:3" x14ac:dyDescent="0.3">
      <c r="A987" t="s">
        <v>1841</v>
      </c>
      <c r="B987">
        <v>121</v>
      </c>
      <c r="C987">
        <v>5.7</v>
      </c>
    </row>
    <row r="988" spans="1:3" x14ac:dyDescent="0.3">
      <c r="A988" t="s">
        <v>1855</v>
      </c>
      <c r="B988">
        <v>121</v>
      </c>
      <c r="C988">
        <v>5.4</v>
      </c>
    </row>
    <row r="989" spans="1:3" x14ac:dyDescent="0.3">
      <c r="A989" t="s">
        <v>2156</v>
      </c>
      <c r="B989">
        <v>121</v>
      </c>
      <c r="C989">
        <v>7</v>
      </c>
    </row>
    <row r="990" spans="1:3" x14ac:dyDescent="0.3">
      <c r="A990" t="s">
        <v>2194</v>
      </c>
      <c r="B990">
        <v>121</v>
      </c>
      <c r="C990">
        <v>7.1</v>
      </c>
    </row>
    <row r="991" spans="1:3" x14ac:dyDescent="0.3">
      <c r="A991" t="s">
        <v>3585</v>
      </c>
      <c r="B991">
        <v>121</v>
      </c>
      <c r="C991">
        <v>6</v>
      </c>
    </row>
    <row r="992" spans="1:3" x14ac:dyDescent="0.3">
      <c r="A992" t="s">
        <v>3626</v>
      </c>
      <c r="B992">
        <v>121</v>
      </c>
      <c r="C992">
        <v>7</v>
      </c>
    </row>
    <row r="993" spans="1:3" x14ac:dyDescent="0.3">
      <c r="A993" t="s">
        <v>3785</v>
      </c>
      <c r="B993">
        <v>121</v>
      </c>
      <c r="C993">
        <v>6.7</v>
      </c>
    </row>
    <row r="994" spans="1:3" x14ac:dyDescent="0.3">
      <c r="A994" t="s">
        <v>3849</v>
      </c>
      <c r="B994">
        <v>121</v>
      </c>
      <c r="C994">
        <v>7.1</v>
      </c>
    </row>
    <row r="995" spans="1:3" x14ac:dyDescent="0.3">
      <c r="A995" t="s">
        <v>4351</v>
      </c>
      <c r="B995">
        <v>121</v>
      </c>
      <c r="C995">
        <v>5.6</v>
      </c>
    </row>
    <row r="996" spans="1:3" x14ac:dyDescent="0.3">
      <c r="A996" t="s">
        <v>4875</v>
      </c>
      <c r="B996">
        <v>121</v>
      </c>
      <c r="C996">
        <v>2.4</v>
      </c>
    </row>
    <row r="997" spans="1:3" x14ac:dyDescent="0.3">
      <c r="A997" t="s">
        <v>5100</v>
      </c>
      <c r="B997">
        <v>121</v>
      </c>
      <c r="C997">
        <v>6.2</v>
      </c>
    </row>
    <row r="998" spans="1:3" x14ac:dyDescent="0.3">
      <c r="A998" t="s">
        <v>5213</v>
      </c>
      <c r="B998">
        <v>121</v>
      </c>
      <c r="C998">
        <v>6.7</v>
      </c>
    </row>
    <row r="999" spans="1:3" x14ac:dyDescent="0.3">
      <c r="A999" t="s">
        <v>6276</v>
      </c>
      <c r="B999">
        <v>121</v>
      </c>
      <c r="C999">
        <v>7.6</v>
      </c>
    </row>
    <row r="1000" spans="1:3" x14ac:dyDescent="0.3">
      <c r="A1000" t="s">
        <v>6341</v>
      </c>
      <c r="B1000">
        <v>121</v>
      </c>
      <c r="C1000">
        <v>7.2</v>
      </c>
    </row>
    <row r="1001" spans="1:3" x14ac:dyDescent="0.3">
      <c r="A1001" t="s">
        <v>7172</v>
      </c>
      <c r="B1001">
        <v>121</v>
      </c>
      <c r="C1001">
        <v>6.2</v>
      </c>
    </row>
    <row r="1002" spans="1:3" x14ac:dyDescent="0.3">
      <c r="A1002" t="s">
        <v>7249</v>
      </c>
      <c r="B1002">
        <v>121</v>
      </c>
      <c r="C1002">
        <v>6.7</v>
      </c>
    </row>
    <row r="1003" spans="1:3" x14ac:dyDescent="0.3">
      <c r="A1003" t="s">
        <v>7700</v>
      </c>
      <c r="B1003">
        <v>121</v>
      </c>
      <c r="C1003">
        <v>6.4</v>
      </c>
    </row>
    <row r="1004" spans="1:3" x14ac:dyDescent="0.3">
      <c r="A1004" t="s">
        <v>7981</v>
      </c>
      <c r="B1004">
        <v>121</v>
      </c>
      <c r="C1004">
        <v>6.8</v>
      </c>
    </row>
    <row r="1005" spans="1:3" x14ac:dyDescent="0.3">
      <c r="A1005" t="s">
        <v>8332</v>
      </c>
      <c r="B1005">
        <v>121</v>
      </c>
      <c r="C1005">
        <v>7.6</v>
      </c>
    </row>
    <row r="1006" spans="1:3" x14ac:dyDescent="0.3">
      <c r="A1006" t="s">
        <v>8696</v>
      </c>
      <c r="B1006">
        <v>121</v>
      </c>
      <c r="C1006">
        <v>6</v>
      </c>
    </row>
    <row r="1007" spans="1:3" x14ac:dyDescent="0.3">
      <c r="A1007" t="s">
        <v>9227</v>
      </c>
      <c r="B1007">
        <v>121</v>
      </c>
      <c r="C1007">
        <v>7</v>
      </c>
    </row>
    <row r="1008" spans="1:3" x14ac:dyDescent="0.3">
      <c r="A1008" t="s">
        <v>9450</v>
      </c>
      <c r="B1008">
        <v>121</v>
      </c>
      <c r="C1008">
        <v>7.3</v>
      </c>
    </row>
    <row r="1009" spans="1:3" x14ac:dyDescent="0.3">
      <c r="A1009" t="s">
        <v>9695</v>
      </c>
      <c r="B1009">
        <v>121</v>
      </c>
      <c r="C1009">
        <v>7.3</v>
      </c>
    </row>
    <row r="1010" spans="1:3" x14ac:dyDescent="0.3">
      <c r="A1010" t="s">
        <v>9962</v>
      </c>
      <c r="B1010">
        <v>121</v>
      </c>
      <c r="C1010">
        <v>6.6</v>
      </c>
    </row>
    <row r="1011" spans="1:3" x14ac:dyDescent="0.3">
      <c r="A1011" t="s">
        <v>10036</v>
      </c>
      <c r="B1011">
        <v>121</v>
      </c>
      <c r="C1011">
        <v>6.2</v>
      </c>
    </row>
    <row r="1012" spans="1:3" x14ac:dyDescent="0.3">
      <c r="A1012" t="s">
        <v>10266</v>
      </c>
      <c r="B1012">
        <v>121</v>
      </c>
      <c r="C1012">
        <v>7.2</v>
      </c>
    </row>
    <row r="1013" spans="1:3" x14ac:dyDescent="0.3">
      <c r="A1013" t="s">
        <v>10710</v>
      </c>
      <c r="B1013">
        <v>121</v>
      </c>
      <c r="C1013">
        <v>4.4000000000000004</v>
      </c>
    </row>
    <row r="1014" spans="1:3" x14ac:dyDescent="0.3">
      <c r="A1014" t="s">
        <v>11034</v>
      </c>
      <c r="B1014">
        <v>121</v>
      </c>
      <c r="C1014">
        <v>7</v>
      </c>
    </row>
    <row r="1015" spans="1:3" x14ac:dyDescent="0.3">
      <c r="A1015" t="s">
        <v>11641</v>
      </c>
      <c r="B1015">
        <v>121</v>
      </c>
      <c r="C1015">
        <v>6.4</v>
      </c>
    </row>
    <row r="1016" spans="1:3" x14ac:dyDescent="0.3">
      <c r="A1016" t="s">
        <v>11827</v>
      </c>
      <c r="B1016">
        <v>121</v>
      </c>
      <c r="C1016">
        <v>8.3000000000000007</v>
      </c>
    </row>
    <row r="1017" spans="1:3" x14ac:dyDescent="0.3">
      <c r="A1017" t="s">
        <v>12030</v>
      </c>
      <c r="B1017">
        <v>121</v>
      </c>
      <c r="C1017">
        <v>6.2</v>
      </c>
    </row>
    <row r="1018" spans="1:3" x14ac:dyDescent="0.3">
      <c r="A1018" t="s">
        <v>12079</v>
      </c>
      <c r="B1018">
        <v>121</v>
      </c>
      <c r="C1018">
        <v>8.1</v>
      </c>
    </row>
    <row r="1019" spans="1:3" x14ac:dyDescent="0.3">
      <c r="A1019" t="s">
        <v>12201</v>
      </c>
      <c r="B1019">
        <v>121</v>
      </c>
      <c r="C1019">
        <v>7.5</v>
      </c>
    </row>
    <row r="1020" spans="1:3" x14ac:dyDescent="0.3">
      <c r="A1020" t="s">
        <v>12424</v>
      </c>
      <c r="B1020">
        <v>121</v>
      </c>
      <c r="C1020">
        <v>7.9</v>
      </c>
    </row>
    <row r="1021" spans="1:3" x14ac:dyDescent="0.3">
      <c r="A1021" t="s">
        <v>12978</v>
      </c>
      <c r="B1021">
        <v>121</v>
      </c>
      <c r="C1021">
        <v>6.2</v>
      </c>
    </row>
    <row r="1022" spans="1:3" x14ac:dyDescent="0.3">
      <c r="A1022" t="s">
        <v>13597</v>
      </c>
      <c r="B1022">
        <v>121</v>
      </c>
      <c r="C1022">
        <v>7.3</v>
      </c>
    </row>
    <row r="1023" spans="1:3" x14ac:dyDescent="0.3">
      <c r="A1023" t="s">
        <v>13764</v>
      </c>
      <c r="B1023">
        <v>121</v>
      </c>
      <c r="C1023">
        <v>5.8</v>
      </c>
    </row>
    <row r="1024" spans="1:3" x14ac:dyDescent="0.3">
      <c r="A1024" t="s">
        <v>13881</v>
      </c>
      <c r="B1024">
        <v>121</v>
      </c>
      <c r="C1024">
        <v>8</v>
      </c>
    </row>
    <row r="1025" spans="1:3" x14ac:dyDescent="0.3">
      <c r="A1025" t="s">
        <v>14100</v>
      </c>
      <c r="B1025">
        <v>121</v>
      </c>
      <c r="C1025">
        <v>7.4</v>
      </c>
    </row>
    <row r="1026" spans="1:3" x14ac:dyDescent="0.3">
      <c r="A1026" t="s">
        <v>14738</v>
      </c>
      <c r="B1026">
        <v>121</v>
      </c>
      <c r="C1026">
        <v>6.2</v>
      </c>
    </row>
    <row r="1027" spans="1:3" x14ac:dyDescent="0.3">
      <c r="A1027" t="s">
        <v>15104</v>
      </c>
      <c r="B1027">
        <v>121</v>
      </c>
      <c r="C1027">
        <v>6.6</v>
      </c>
    </row>
    <row r="1028" spans="1:3" x14ac:dyDescent="0.3">
      <c r="A1028" t="s">
        <v>15492</v>
      </c>
      <c r="B1028">
        <v>121</v>
      </c>
      <c r="C1028">
        <v>7.6</v>
      </c>
    </row>
    <row r="1029" spans="1:3" x14ac:dyDescent="0.3">
      <c r="A1029" t="s">
        <v>15702</v>
      </c>
      <c r="B1029">
        <v>121</v>
      </c>
      <c r="C1029">
        <v>7.6</v>
      </c>
    </row>
    <row r="1030" spans="1:3" x14ac:dyDescent="0.3">
      <c r="A1030" t="s">
        <v>16408</v>
      </c>
      <c r="B1030">
        <v>121</v>
      </c>
      <c r="C1030">
        <v>7.6</v>
      </c>
    </row>
    <row r="1031" spans="1:3" x14ac:dyDescent="0.3">
      <c r="A1031" t="s">
        <v>16420</v>
      </c>
      <c r="B1031">
        <v>121</v>
      </c>
      <c r="C1031">
        <v>6.8</v>
      </c>
    </row>
    <row r="1032" spans="1:3" x14ac:dyDescent="0.3">
      <c r="A1032" t="s">
        <v>16885</v>
      </c>
      <c r="B1032">
        <v>121</v>
      </c>
      <c r="C1032">
        <v>7.7</v>
      </c>
    </row>
    <row r="1033" spans="1:3" x14ac:dyDescent="0.3">
      <c r="A1033" t="s">
        <v>16991</v>
      </c>
      <c r="B1033">
        <v>121</v>
      </c>
      <c r="C1033">
        <v>5.8</v>
      </c>
    </row>
    <row r="1034" spans="1:3" x14ac:dyDescent="0.3">
      <c r="A1034" t="s">
        <v>17020</v>
      </c>
      <c r="B1034">
        <v>121</v>
      </c>
      <c r="C1034">
        <v>7.7</v>
      </c>
    </row>
    <row r="1035" spans="1:3" x14ac:dyDescent="0.3">
      <c r="A1035" t="s">
        <v>17823</v>
      </c>
      <c r="B1035">
        <v>121</v>
      </c>
      <c r="C1035">
        <v>4.5999999999999996</v>
      </c>
    </row>
    <row r="1036" spans="1:3" x14ac:dyDescent="0.3">
      <c r="A1036" t="s">
        <v>18060</v>
      </c>
      <c r="B1036">
        <v>121</v>
      </c>
      <c r="C1036">
        <v>7.4</v>
      </c>
    </row>
    <row r="1037" spans="1:3" x14ac:dyDescent="0.3">
      <c r="A1037" t="s">
        <v>18706</v>
      </c>
      <c r="B1037">
        <v>121</v>
      </c>
      <c r="C1037">
        <v>8.1</v>
      </c>
    </row>
    <row r="1038" spans="1:3" x14ac:dyDescent="0.3">
      <c r="A1038" t="s">
        <v>18810</v>
      </c>
      <c r="B1038">
        <v>121</v>
      </c>
      <c r="C1038">
        <v>7.3</v>
      </c>
    </row>
    <row r="1039" spans="1:3" x14ac:dyDescent="0.3">
      <c r="A1039" t="s">
        <v>18825</v>
      </c>
      <c r="B1039">
        <v>121</v>
      </c>
      <c r="C1039">
        <v>7</v>
      </c>
    </row>
    <row r="1040" spans="1:3" x14ac:dyDescent="0.3">
      <c r="A1040" t="s">
        <v>21416</v>
      </c>
      <c r="B1040">
        <v>121</v>
      </c>
      <c r="C1040">
        <v>6.8</v>
      </c>
    </row>
    <row r="1041" spans="1:3" x14ac:dyDescent="0.3">
      <c r="A1041" t="s">
        <v>662</v>
      </c>
      <c r="B1041">
        <v>120</v>
      </c>
      <c r="C1041">
        <v>5.5</v>
      </c>
    </row>
    <row r="1042" spans="1:3" x14ac:dyDescent="0.3">
      <c r="A1042" t="s">
        <v>699</v>
      </c>
      <c r="B1042">
        <v>120</v>
      </c>
      <c r="C1042">
        <v>8.1999999999999993</v>
      </c>
    </row>
    <row r="1043" spans="1:3" x14ac:dyDescent="0.3">
      <c r="A1043" t="s">
        <v>872</v>
      </c>
      <c r="B1043">
        <v>120</v>
      </c>
      <c r="C1043">
        <v>8.1</v>
      </c>
    </row>
    <row r="1044" spans="1:3" x14ac:dyDescent="0.3">
      <c r="A1044" t="s">
        <v>1495</v>
      </c>
      <c r="B1044">
        <v>120</v>
      </c>
      <c r="C1044">
        <v>6.1</v>
      </c>
    </row>
    <row r="1045" spans="1:3" x14ac:dyDescent="0.3">
      <c r="A1045" t="s">
        <v>1611</v>
      </c>
      <c r="B1045">
        <v>120</v>
      </c>
      <c r="C1045">
        <v>5.8</v>
      </c>
    </row>
    <row r="1046" spans="1:3" x14ac:dyDescent="0.3">
      <c r="A1046" t="s">
        <v>1650</v>
      </c>
      <c r="B1046">
        <v>120</v>
      </c>
      <c r="C1046">
        <v>5.8</v>
      </c>
    </row>
    <row r="1047" spans="1:3" x14ac:dyDescent="0.3">
      <c r="A1047" t="s">
        <v>2396</v>
      </c>
      <c r="B1047">
        <v>120</v>
      </c>
      <c r="C1047">
        <v>6.6</v>
      </c>
    </row>
    <row r="1048" spans="1:3" x14ac:dyDescent="0.3">
      <c r="A1048" t="s">
        <v>2532</v>
      </c>
      <c r="B1048">
        <v>120</v>
      </c>
      <c r="C1048">
        <v>7</v>
      </c>
    </row>
    <row r="1049" spans="1:3" x14ac:dyDescent="0.3">
      <c r="A1049" t="s">
        <v>2585</v>
      </c>
      <c r="B1049">
        <v>120</v>
      </c>
      <c r="C1049">
        <v>6.1</v>
      </c>
    </row>
    <row r="1050" spans="1:3" x14ac:dyDescent="0.3">
      <c r="A1050" t="s">
        <v>4057</v>
      </c>
      <c r="B1050">
        <v>120</v>
      </c>
      <c r="C1050">
        <v>7.6</v>
      </c>
    </row>
    <row r="1051" spans="1:3" x14ac:dyDescent="0.3">
      <c r="A1051" t="s">
        <v>5530</v>
      </c>
      <c r="B1051">
        <v>120</v>
      </c>
      <c r="C1051">
        <v>6.9</v>
      </c>
    </row>
    <row r="1052" spans="1:3" x14ac:dyDescent="0.3">
      <c r="A1052" t="s">
        <v>5568</v>
      </c>
      <c r="B1052">
        <v>120</v>
      </c>
      <c r="C1052">
        <v>7.4</v>
      </c>
    </row>
    <row r="1053" spans="1:3" x14ac:dyDescent="0.3">
      <c r="A1053" t="s">
        <v>6152</v>
      </c>
      <c r="B1053">
        <v>120</v>
      </c>
      <c r="C1053">
        <v>6.1</v>
      </c>
    </row>
    <row r="1054" spans="1:3" x14ac:dyDescent="0.3">
      <c r="A1054" t="s">
        <v>6291</v>
      </c>
      <c r="B1054">
        <v>120</v>
      </c>
      <c r="C1054">
        <v>7.7</v>
      </c>
    </row>
    <row r="1055" spans="1:3" x14ac:dyDescent="0.3">
      <c r="A1055" t="s">
        <v>6337</v>
      </c>
      <c r="B1055">
        <v>120</v>
      </c>
      <c r="C1055">
        <v>7.3</v>
      </c>
    </row>
    <row r="1056" spans="1:3" x14ac:dyDescent="0.3">
      <c r="A1056" t="s">
        <v>6980</v>
      </c>
      <c r="B1056">
        <v>120</v>
      </c>
      <c r="C1056">
        <v>6.9</v>
      </c>
    </row>
    <row r="1057" spans="1:3" x14ac:dyDescent="0.3">
      <c r="A1057" t="s">
        <v>7281</v>
      </c>
      <c r="B1057">
        <v>120</v>
      </c>
      <c r="C1057">
        <v>5.7</v>
      </c>
    </row>
    <row r="1058" spans="1:3" x14ac:dyDescent="0.3">
      <c r="A1058" t="s">
        <v>7402</v>
      </c>
      <c r="B1058">
        <v>120</v>
      </c>
      <c r="C1058">
        <v>7.4</v>
      </c>
    </row>
    <row r="1059" spans="1:3" x14ac:dyDescent="0.3">
      <c r="A1059" t="s">
        <v>7625</v>
      </c>
      <c r="B1059">
        <v>120</v>
      </c>
      <c r="C1059">
        <v>6.7</v>
      </c>
    </row>
    <row r="1060" spans="1:3" x14ac:dyDescent="0.3">
      <c r="A1060" t="s">
        <v>7937</v>
      </c>
      <c r="B1060">
        <v>120</v>
      </c>
      <c r="C1060">
        <v>7.1</v>
      </c>
    </row>
    <row r="1061" spans="1:3" x14ac:dyDescent="0.3">
      <c r="A1061" t="s">
        <v>8104</v>
      </c>
      <c r="B1061">
        <v>120</v>
      </c>
      <c r="C1061">
        <v>7.8</v>
      </c>
    </row>
    <row r="1062" spans="1:3" x14ac:dyDescent="0.3">
      <c r="A1062" t="s">
        <v>8855</v>
      </c>
      <c r="B1062">
        <v>120</v>
      </c>
      <c r="C1062">
        <v>6.7</v>
      </c>
    </row>
    <row r="1063" spans="1:3" x14ac:dyDescent="0.3">
      <c r="A1063" t="s">
        <v>9189</v>
      </c>
      <c r="B1063">
        <v>120</v>
      </c>
      <c r="C1063">
        <v>6.2</v>
      </c>
    </row>
    <row r="1064" spans="1:3" x14ac:dyDescent="0.3">
      <c r="A1064" t="s">
        <v>9353</v>
      </c>
      <c r="B1064">
        <v>120</v>
      </c>
      <c r="C1064">
        <v>7.1</v>
      </c>
    </row>
    <row r="1065" spans="1:3" x14ac:dyDescent="0.3">
      <c r="A1065" t="s">
        <v>9781</v>
      </c>
      <c r="B1065">
        <v>120</v>
      </c>
      <c r="C1065">
        <v>7.5</v>
      </c>
    </row>
    <row r="1066" spans="1:3" x14ac:dyDescent="0.3">
      <c r="A1066" t="s">
        <v>10066</v>
      </c>
      <c r="B1066">
        <v>120</v>
      </c>
      <c r="C1066">
        <v>6.1</v>
      </c>
    </row>
    <row r="1067" spans="1:3" x14ac:dyDescent="0.3">
      <c r="A1067" t="s">
        <v>10167</v>
      </c>
      <c r="B1067">
        <v>120</v>
      </c>
      <c r="C1067">
        <v>5.0999999999999996</v>
      </c>
    </row>
    <row r="1068" spans="1:3" x14ac:dyDescent="0.3">
      <c r="A1068" t="s">
        <v>10503</v>
      </c>
      <c r="B1068">
        <v>120</v>
      </c>
      <c r="C1068">
        <v>7.3</v>
      </c>
    </row>
    <row r="1069" spans="1:3" x14ac:dyDescent="0.3">
      <c r="A1069" t="s">
        <v>10587</v>
      </c>
      <c r="B1069">
        <v>120</v>
      </c>
      <c r="C1069">
        <v>6.1</v>
      </c>
    </row>
    <row r="1070" spans="1:3" x14ac:dyDescent="0.3">
      <c r="A1070" t="s">
        <v>10617</v>
      </c>
      <c r="B1070">
        <v>120</v>
      </c>
      <c r="C1070">
        <v>6.6</v>
      </c>
    </row>
    <row r="1071" spans="1:3" x14ac:dyDescent="0.3">
      <c r="A1071" t="s">
        <v>12284</v>
      </c>
      <c r="B1071">
        <v>120</v>
      </c>
      <c r="C1071">
        <v>6.6</v>
      </c>
    </row>
    <row r="1072" spans="1:3" x14ac:dyDescent="0.3">
      <c r="A1072" t="s">
        <v>12329</v>
      </c>
      <c r="B1072">
        <v>120</v>
      </c>
      <c r="C1072">
        <v>7.1</v>
      </c>
    </row>
    <row r="1073" spans="1:3" x14ac:dyDescent="0.3">
      <c r="A1073" t="s">
        <v>12523</v>
      </c>
      <c r="B1073">
        <v>120</v>
      </c>
      <c r="C1073">
        <v>6.6</v>
      </c>
    </row>
    <row r="1074" spans="1:3" x14ac:dyDescent="0.3">
      <c r="A1074" t="s">
        <v>12628</v>
      </c>
      <c r="B1074">
        <v>120</v>
      </c>
      <c r="C1074">
        <v>7.9</v>
      </c>
    </row>
    <row r="1075" spans="1:3" x14ac:dyDescent="0.3">
      <c r="A1075" t="s">
        <v>12756</v>
      </c>
      <c r="B1075">
        <v>120</v>
      </c>
      <c r="C1075">
        <v>6.9</v>
      </c>
    </row>
    <row r="1076" spans="1:3" x14ac:dyDescent="0.3">
      <c r="A1076" t="s">
        <v>12779</v>
      </c>
      <c r="B1076">
        <v>120</v>
      </c>
      <c r="C1076">
        <v>6.8</v>
      </c>
    </row>
    <row r="1077" spans="1:3" x14ac:dyDescent="0.3">
      <c r="A1077" t="s">
        <v>13113</v>
      </c>
      <c r="B1077">
        <v>120</v>
      </c>
      <c r="C1077">
        <v>6.5</v>
      </c>
    </row>
    <row r="1078" spans="1:3" x14ac:dyDescent="0.3">
      <c r="A1078" t="s">
        <v>13290</v>
      </c>
      <c r="B1078">
        <v>120</v>
      </c>
      <c r="C1078">
        <v>6.8</v>
      </c>
    </row>
    <row r="1079" spans="1:3" x14ac:dyDescent="0.3">
      <c r="A1079" t="s">
        <v>13316</v>
      </c>
      <c r="B1079">
        <v>120</v>
      </c>
      <c r="C1079">
        <v>8</v>
      </c>
    </row>
    <row r="1080" spans="1:3" x14ac:dyDescent="0.3">
      <c r="A1080" t="s">
        <v>13663</v>
      </c>
      <c r="B1080">
        <v>120</v>
      </c>
      <c r="C1080">
        <v>7.7</v>
      </c>
    </row>
    <row r="1081" spans="1:3" x14ac:dyDescent="0.3">
      <c r="A1081" t="s">
        <v>13783</v>
      </c>
      <c r="B1081">
        <v>120</v>
      </c>
      <c r="C1081">
        <v>7.3</v>
      </c>
    </row>
    <row r="1082" spans="1:3" x14ac:dyDescent="0.3">
      <c r="A1082" t="s">
        <v>14335</v>
      </c>
      <c r="B1082">
        <v>120</v>
      </c>
      <c r="C1082">
        <v>7.5</v>
      </c>
    </row>
    <row r="1083" spans="1:3" x14ac:dyDescent="0.3">
      <c r="A1083" t="s">
        <v>14465</v>
      </c>
      <c r="B1083">
        <v>120</v>
      </c>
      <c r="C1083">
        <v>7.5</v>
      </c>
    </row>
    <row r="1084" spans="1:3" x14ac:dyDescent="0.3">
      <c r="A1084" t="s">
        <v>14683</v>
      </c>
      <c r="B1084">
        <v>120</v>
      </c>
      <c r="C1084">
        <v>7.9</v>
      </c>
    </row>
    <row r="1085" spans="1:3" x14ac:dyDescent="0.3">
      <c r="A1085" t="s">
        <v>15114</v>
      </c>
      <c r="B1085">
        <v>120</v>
      </c>
      <c r="C1085">
        <v>7.3</v>
      </c>
    </row>
    <row r="1086" spans="1:3" x14ac:dyDescent="0.3">
      <c r="A1086" t="s">
        <v>15130</v>
      </c>
      <c r="B1086">
        <v>120</v>
      </c>
      <c r="C1086">
        <v>7</v>
      </c>
    </row>
    <row r="1087" spans="1:3" x14ac:dyDescent="0.3">
      <c r="A1087" t="s">
        <v>15159</v>
      </c>
      <c r="B1087">
        <v>120</v>
      </c>
      <c r="C1087">
        <v>7.3</v>
      </c>
    </row>
    <row r="1088" spans="1:3" x14ac:dyDescent="0.3">
      <c r="A1088" t="s">
        <v>15572</v>
      </c>
      <c r="B1088">
        <v>120</v>
      </c>
      <c r="C1088">
        <v>6.7</v>
      </c>
    </row>
    <row r="1089" spans="1:3" x14ac:dyDescent="0.3">
      <c r="A1089" t="s">
        <v>15602</v>
      </c>
      <c r="B1089">
        <v>120</v>
      </c>
      <c r="C1089">
        <v>7</v>
      </c>
    </row>
    <row r="1090" spans="1:3" x14ac:dyDescent="0.3">
      <c r="A1090" t="s">
        <v>15694</v>
      </c>
      <c r="B1090">
        <v>120</v>
      </c>
      <c r="C1090">
        <v>6.1</v>
      </c>
    </row>
    <row r="1091" spans="1:3" x14ac:dyDescent="0.3">
      <c r="A1091" t="s">
        <v>16392</v>
      </c>
      <c r="B1091">
        <v>120</v>
      </c>
      <c r="C1091">
        <v>6.7</v>
      </c>
    </row>
    <row r="1092" spans="1:3" x14ac:dyDescent="0.3">
      <c r="A1092" t="s">
        <v>16912</v>
      </c>
      <c r="B1092">
        <v>120</v>
      </c>
      <c r="C1092">
        <v>8.1</v>
      </c>
    </row>
    <row r="1093" spans="1:3" x14ac:dyDescent="0.3">
      <c r="A1093" t="s">
        <v>17368</v>
      </c>
      <c r="B1093">
        <v>120</v>
      </c>
      <c r="C1093">
        <v>7.9</v>
      </c>
    </row>
    <row r="1094" spans="1:3" x14ac:dyDescent="0.3">
      <c r="A1094" t="s">
        <v>18230</v>
      </c>
      <c r="B1094">
        <v>120</v>
      </c>
      <c r="C1094">
        <v>6.4</v>
      </c>
    </row>
    <row r="1095" spans="1:3" x14ac:dyDescent="0.3">
      <c r="A1095" t="s">
        <v>18450</v>
      </c>
      <c r="B1095">
        <v>120</v>
      </c>
      <c r="C1095">
        <v>7.4</v>
      </c>
    </row>
    <row r="1096" spans="1:3" x14ac:dyDescent="0.3">
      <c r="A1096" t="s">
        <v>18582</v>
      </c>
      <c r="B1096">
        <v>120</v>
      </c>
      <c r="C1096">
        <v>7.7</v>
      </c>
    </row>
    <row r="1097" spans="1:3" x14ac:dyDescent="0.3">
      <c r="A1097" t="s">
        <v>18645</v>
      </c>
      <c r="B1097">
        <v>120</v>
      </c>
      <c r="C1097">
        <v>7.5</v>
      </c>
    </row>
    <row r="1098" spans="1:3" x14ac:dyDescent="0.3">
      <c r="A1098" t="s">
        <v>18703</v>
      </c>
      <c r="B1098">
        <v>120</v>
      </c>
      <c r="C1098">
        <v>7.9</v>
      </c>
    </row>
    <row r="1099" spans="1:3" x14ac:dyDescent="0.3">
      <c r="A1099" t="s">
        <v>19104</v>
      </c>
      <c r="B1099">
        <v>120</v>
      </c>
      <c r="C1099">
        <v>8</v>
      </c>
    </row>
    <row r="1100" spans="1:3" x14ac:dyDescent="0.3">
      <c r="A1100" t="s">
        <v>19171</v>
      </c>
      <c r="B1100">
        <v>120</v>
      </c>
      <c r="C1100">
        <v>6.8</v>
      </c>
    </row>
    <row r="1101" spans="1:3" x14ac:dyDescent="0.3">
      <c r="A1101" t="s">
        <v>19348</v>
      </c>
      <c r="B1101">
        <v>120</v>
      </c>
      <c r="C1101">
        <v>8.4</v>
      </c>
    </row>
    <row r="1102" spans="1:3" x14ac:dyDescent="0.3">
      <c r="A1102" t="s">
        <v>19399</v>
      </c>
      <c r="B1102">
        <v>120</v>
      </c>
      <c r="C1102">
        <v>5</v>
      </c>
    </row>
    <row r="1103" spans="1:3" x14ac:dyDescent="0.3">
      <c r="A1103" t="s">
        <v>19579</v>
      </c>
      <c r="B1103">
        <v>120</v>
      </c>
      <c r="C1103">
        <v>8.3000000000000007</v>
      </c>
    </row>
    <row r="1104" spans="1:3" x14ac:dyDescent="0.3">
      <c r="A1104" t="s">
        <v>19859</v>
      </c>
      <c r="B1104">
        <v>120</v>
      </c>
      <c r="C1104">
        <v>6.8</v>
      </c>
    </row>
    <row r="1105" spans="1:3" x14ac:dyDescent="0.3">
      <c r="A1105" t="s">
        <v>19915</v>
      </c>
      <c r="B1105">
        <v>120</v>
      </c>
      <c r="C1105">
        <v>7.8</v>
      </c>
    </row>
    <row r="1106" spans="1:3" x14ac:dyDescent="0.3">
      <c r="A1106" t="s">
        <v>19941</v>
      </c>
      <c r="B1106">
        <v>120</v>
      </c>
      <c r="C1106">
        <v>5.9</v>
      </c>
    </row>
    <row r="1107" spans="1:3" x14ac:dyDescent="0.3">
      <c r="A1107" t="s">
        <v>20213</v>
      </c>
      <c r="B1107">
        <v>120</v>
      </c>
      <c r="C1107">
        <v>3.3</v>
      </c>
    </row>
    <row r="1108" spans="1:3" x14ac:dyDescent="0.3">
      <c r="A1108" t="s">
        <v>20794</v>
      </c>
      <c r="B1108">
        <v>120</v>
      </c>
      <c r="C1108">
        <v>8.1999999999999993</v>
      </c>
    </row>
    <row r="1109" spans="1:3" x14ac:dyDescent="0.3">
      <c r="A1109" t="s">
        <v>21056</v>
      </c>
      <c r="B1109">
        <v>120</v>
      </c>
      <c r="C1109">
        <v>8.1999999999999993</v>
      </c>
    </row>
    <row r="1110" spans="1:3" x14ac:dyDescent="0.3">
      <c r="A1110" t="s">
        <v>24150</v>
      </c>
      <c r="B1110">
        <v>120</v>
      </c>
      <c r="C1110">
        <v>7.3</v>
      </c>
    </row>
    <row r="1111" spans="1:3" x14ac:dyDescent="0.3">
      <c r="A1111" t="s">
        <v>21451</v>
      </c>
      <c r="B1111">
        <v>120</v>
      </c>
      <c r="C1111">
        <v>3.4</v>
      </c>
    </row>
    <row r="1112" spans="1:3" x14ac:dyDescent="0.3">
      <c r="A1112" t="s">
        <v>21676</v>
      </c>
      <c r="B1112">
        <v>120</v>
      </c>
      <c r="C1112">
        <v>7.4</v>
      </c>
    </row>
    <row r="1113" spans="1:3" x14ac:dyDescent="0.3">
      <c r="A1113" t="s">
        <v>22425</v>
      </c>
      <c r="B1113">
        <v>120</v>
      </c>
      <c r="C1113">
        <v>7.1</v>
      </c>
    </row>
    <row r="1114" spans="1:3" x14ac:dyDescent="0.3">
      <c r="A1114" t="s">
        <v>23568</v>
      </c>
      <c r="B1114">
        <v>120</v>
      </c>
      <c r="C1114">
        <v>5.4</v>
      </c>
    </row>
    <row r="1115" spans="1:3" x14ac:dyDescent="0.3">
      <c r="A1115" t="s">
        <v>23911</v>
      </c>
      <c r="B1115">
        <v>120</v>
      </c>
      <c r="C1115">
        <v>6.9</v>
      </c>
    </row>
    <row r="1116" spans="1:3" x14ac:dyDescent="0.3">
      <c r="A1116" t="s">
        <v>843</v>
      </c>
      <c r="B1116">
        <v>119</v>
      </c>
      <c r="C1116">
        <v>6.7</v>
      </c>
    </row>
    <row r="1117" spans="1:3" x14ac:dyDescent="0.3">
      <c r="A1117" t="s">
        <v>922</v>
      </c>
      <c r="B1117">
        <v>119</v>
      </c>
      <c r="C1117">
        <v>5.8</v>
      </c>
    </row>
    <row r="1118" spans="1:3" x14ac:dyDescent="0.3">
      <c r="A1118" t="s">
        <v>1540</v>
      </c>
      <c r="B1118">
        <v>119</v>
      </c>
      <c r="C1118">
        <v>6.5</v>
      </c>
    </row>
    <row r="1119" spans="1:3" x14ac:dyDescent="0.3">
      <c r="A1119" t="s">
        <v>1561</v>
      </c>
      <c r="B1119">
        <v>119</v>
      </c>
      <c r="C1119">
        <v>6.3</v>
      </c>
    </row>
    <row r="1120" spans="1:3" x14ac:dyDescent="0.3">
      <c r="A1120" t="s">
        <v>1579</v>
      </c>
      <c r="B1120">
        <v>119</v>
      </c>
      <c r="C1120">
        <v>5.8</v>
      </c>
    </row>
    <row r="1121" spans="1:3" x14ac:dyDescent="0.3">
      <c r="A1121" t="s">
        <v>1731</v>
      </c>
      <c r="B1121">
        <v>119</v>
      </c>
      <c r="C1121">
        <v>5.7</v>
      </c>
    </row>
    <row r="1122" spans="1:3" x14ac:dyDescent="0.3">
      <c r="A1122" t="s">
        <v>2047</v>
      </c>
      <c r="B1122">
        <v>119</v>
      </c>
      <c r="C1122">
        <v>6.3</v>
      </c>
    </row>
    <row r="1123" spans="1:3" x14ac:dyDescent="0.3">
      <c r="A1123" t="s">
        <v>2229</v>
      </c>
      <c r="B1123">
        <v>119</v>
      </c>
      <c r="C1123">
        <v>5.7</v>
      </c>
    </row>
    <row r="1124" spans="1:3" x14ac:dyDescent="0.3">
      <c r="A1124" t="s">
        <v>2855</v>
      </c>
      <c r="B1124">
        <v>119</v>
      </c>
      <c r="C1124">
        <v>2.4</v>
      </c>
    </row>
    <row r="1125" spans="1:3" x14ac:dyDescent="0.3">
      <c r="A1125" t="s">
        <v>3385</v>
      </c>
      <c r="B1125">
        <v>119</v>
      </c>
      <c r="C1125">
        <v>6.5</v>
      </c>
    </row>
    <row r="1126" spans="1:3" x14ac:dyDescent="0.3">
      <c r="A1126" t="s">
        <v>3681</v>
      </c>
      <c r="B1126">
        <v>119</v>
      </c>
      <c r="C1126">
        <v>6.5</v>
      </c>
    </row>
    <row r="1127" spans="1:3" x14ac:dyDescent="0.3">
      <c r="A1127" t="s">
        <v>3967</v>
      </c>
      <c r="B1127">
        <v>119</v>
      </c>
      <c r="C1127">
        <v>7.9</v>
      </c>
    </row>
    <row r="1128" spans="1:3" x14ac:dyDescent="0.3">
      <c r="A1128" t="s">
        <v>4141</v>
      </c>
      <c r="B1128">
        <v>119</v>
      </c>
      <c r="C1128">
        <v>6.3</v>
      </c>
    </row>
    <row r="1129" spans="1:3" x14ac:dyDescent="0.3">
      <c r="A1129" t="s">
        <v>4428</v>
      </c>
      <c r="B1129">
        <v>119</v>
      </c>
      <c r="C1129">
        <v>6</v>
      </c>
    </row>
    <row r="1130" spans="1:3" x14ac:dyDescent="0.3">
      <c r="A1130" t="s">
        <v>4494</v>
      </c>
      <c r="B1130">
        <v>119</v>
      </c>
      <c r="C1130">
        <v>4.9000000000000004</v>
      </c>
    </row>
    <row r="1131" spans="1:3" x14ac:dyDescent="0.3">
      <c r="A1131" t="s">
        <v>4806</v>
      </c>
      <c r="B1131">
        <v>119</v>
      </c>
      <c r="C1131">
        <v>6.4</v>
      </c>
    </row>
    <row r="1132" spans="1:3" x14ac:dyDescent="0.3">
      <c r="A1132" t="s">
        <v>4817</v>
      </c>
      <c r="B1132">
        <v>119</v>
      </c>
      <c r="C1132">
        <v>6.4</v>
      </c>
    </row>
    <row r="1133" spans="1:3" x14ac:dyDescent="0.3">
      <c r="A1133" t="s">
        <v>5295</v>
      </c>
      <c r="B1133">
        <v>119</v>
      </c>
      <c r="C1133">
        <v>6.6</v>
      </c>
    </row>
    <row r="1134" spans="1:3" x14ac:dyDescent="0.3">
      <c r="A1134" t="s">
        <v>5299</v>
      </c>
      <c r="B1134">
        <v>119</v>
      </c>
      <c r="C1134">
        <v>6</v>
      </c>
    </row>
    <row r="1135" spans="1:3" x14ac:dyDescent="0.3">
      <c r="A1135" t="s">
        <v>5386</v>
      </c>
      <c r="B1135">
        <v>119</v>
      </c>
      <c r="C1135">
        <v>7.3</v>
      </c>
    </row>
    <row r="1136" spans="1:3" x14ac:dyDescent="0.3">
      <c r="A1136" t="s">
        <v>5727</v>
      </c>
      <c r="B1136">
        <v>119</v>
      </c>
      <c r="C1136">
        <v>6.7</v>
      </c>
    </row>
    <row r="1137" spans="1:3" x14ac:dyDescent="0.3">
      <c r="A1137" t="s">
        <v>5889</v>
      </c>
      <c r="B1137">
        <v>119</v>
      </c>
      <c r="C1137">
        <v>7.3</v>
      </c>
    </row>
    <row r="1138" spans="1:3" x14ac:dyDescent="0.3">
      <c r="A1138" t="s">
        <v>6132</v>
      </c>
      <c r="B1138">
        <v>119</v>
      </c>
      <c r="C1138">
        <v>6.5</v>
      </c>
    </row>
    <row r="1139" spans="1:3" x14ac:dyDescent="0.3">
      <c r="A1139" t="s">
        <v>6668</v>
      </c>
      <c r="B1139">
        <v>119</v>
      </c>
      <c r="C1139">
        <v>6.7</v>
      </c>
    </row>
    <row r="1140" spans="1:3" x14ac:dyDescent="0.3">
      <c r="A1140" t="s">
        <v>6802</v>
      </c>
      <c r="B1140">
        <v>119</v>
      </c>
      <c r="C1140">
        <v>4.7</v>
      </c>
    </row>
    <row r="1141" spans="1:3" x14ac:dyDescent="0.3">
      <c r="A1141" t="s">
        <v>6931</v>
      </c>
      <c r="B1141">
        <v>119</v>
      </c>
      <c r="C1141">
        <v>8</v>
      </c>
    </row>
    <row r="1142" spans="1:3" x14ac:dyDescent="0.3">
      <c r="A1142" t="s">
        <v>7986</v>
      </c>
      <c r="B1142">
        <v>119</v>
      </c>
      <c r="C1142">
        <v>6.3</v>
      </c>
    </row>
    <row r="1143" spans="1:3" x14ac:dyDescent="0.3">
      <c r="A1143" t="s">
        <v>8198</v>
      </c>
      <c r="B1143">
        <v>119</v>
      </c>
      <c r="C1143">
        <v>7.4</v>
      </c>
    </row>
    <row r="1144" spans="1:3" x14ac:dyDescent="0.3">
      <c r="A1144" t="s">
        <v>8980</v>
      </c>
      <c r="B1144">
        <v>119</v>
      </c>
      <c r="C1144">
        <v>6.7</v>
      </c>
    </row>
    <row r="1145" spans="1:3" x14ac:dyDescent="0.3">
      <c r="A1145" t="s">
        <v>9092</v>
      </c>
      <c r="B1145">
        <v>119</v>
      </c>
      <c r="C1145">
        <v>6.2</v>
      </c>
    </row>
    <row r="1146" spans="1:3" x14ac:dyDescent="0.3">
      <c r="A1146" t="s">
        <v>9435</v>
      </c>
      <c r="B1146">
        <v>119</v>
      </c>
      <c r="C1146">
        <v>7.9</v>
      </c>
    </row>
    <row r="1147" spans="1:3" x14ac:dyDescent="0.3">
      <c r="A1147" t="s">
        <v>9565</v>
      </c>
      <c r="B1147">
        <v>119</v>
      </c>
      <c r="C1147">
        <v>6.6</v>
      </c>
    </row>
    <row r="1148" spans="1:3" x14ac:dyDescent="0.3">
      <c r="A1148" t="s">
        <v>10054</v>
      </c>
      <c r="B1148">
        <v>119</v>
      </c>
      <c r="C1148">
        <v>7.7</v>
      </c>
    </row>
    <row r="1149" spans="1:3" x14ac:dyDescent="0.3">
      <c r="A1149" t="s">
        <v>10060</v>
      </c>
      <c r="B1149">
        <v>119</v>
      </c>
      <c r="C1149">
        <v>7.3</v>
      </c>
    </row>
    <row r="1150" spans="1:3" x14ac:dyDescent="0.3">
      <c r="A1150" t="s">
        <v>10173</v>
      </c>
      <c r="B1150">
        <v>119</v>
      </c>
      <c r="C1150">
        <v>8.1999999999999993</v>
      </c>
    </row>
    <row r="1151" spans="1:3" x14ac:dyDescent="0.3">
      <c r="A1151" t="s">
        <v>10188</v>
      </c>
      <c r="B1151">
        <v>119</v>
      </c>
      <c r="C1151">
        <v>6.8</v>
      </c>
    </row>
    <row r="1152" spans="1:3" x14ac:dyDescent="0.3">
      <c r="A1152" t="s">
        <v>10511</v>
      </c>
      <c r="B1152">
        <v>119</v>
      </c>
      <c r="C1152">
        <v>7.3</v>
      </c>
    </row>
    <row r="1153" spans="1:3" x14ac:dyDescent="0.3">
      <c r="A1153" t="s">
        <v>10966</v>
      </c>
      <c r="B1153">
        <v>119</v>
      </c>
      <c r="C1153">
        <v>6.8</v>
      </c>
    </row>
    <row r="1154" spans="1:3" x14ac:dyDescent="0.3">
      <c r="A1154" t="s">
        <v>11346</v>
      </c>
      <c r="B1154">
        <v>119</v>
      </c>
      <c r="C1154">
        <v>7</v>
      </c>
    </row>
    <row r="1155" spans="1:3" x14ac:dyDescent="0.3">
      <c r="A1155" t="s">
        <v>11779</v>
      </c>
      <c r="B1155">
        <v>119</v>
      </c>
      <c r="C1155">
        <v>7.8</v>
      </c>
    </row>
    <row r="1156" spans="1:3" x14ac:dyDescent="0.3">
      <c r="A1156" t="s">
        <v>12057</v>
      </c>
      <c r="B1156">
        <v>119</v>
      </c>
      <c r="C1156">
        <v>7.6</v>
      </c>
    </row>
    <row r="1157" spans="1:3" x14ac:dyDescent="0.3">
      <c r="A1157" t="s">
        <v>12787</v>
      </c>
      <c r="B1157">
        <v>119</v>
      </c>
      <c r="C1157">
        <v>4.9000000000000004</v>
      </c>
    </row>
    <row r="1158" spans="1:3" x14ac:dyDescent="0.3">
      <c r="A1158" t="s">
        <v>12865</v>
      </c>
      <c r="B1158">
        <v>119</v>
      </c>
      <c r="C1158">
        <v>7.7</v>
      </c>
    </row>
    <row r="1159" spans="1:3" x14ac:dyDescent="0.3">
      <c r="A1159" t="s">
        <v>13274</v>
      </c>
      <c r="B1159">
        <v>119</v>
      </c>
      <c r="C1159">
        <v>7.1</v>
      </c>
    </row>
    <row r="1160" spans="1:3" x14ac:dyDescent="0.3">
      <c r="A1160" t="s">
        <v>13321</v>
      </c>
      <c r="B1160">
        <v>119</v>
      </c>
      <c r="C1160">
        <v>6.9</v>
      </c>
    </row>
    <row r="1161" spans="1:3" x14ac:dyDescent="0.3">
      <c r="A1161" t="s">
        <v>14201</v>
      </c>
      <c r="B1161">
        <v>119</v>
      </c>
      <c r="C1161">
        <v>7.6</v>
      </c>
    </row>
    <row r="1162" spans="1:3" x14ac:dyDescent="0.3">
      <c r="A1162" t="s">
        <v>14765</v>
      </c>
      <c r="B1162">
        <v>119</v>
      </c>
      <c r="C1162">
        <v>7</v>
      </c>
    </row>
    <row r="1163" spans="1:3" x14ac:dyDescent="0.3">
      <c r="A1163" t="s">
        <v>15237</v>
      </c>
      <c r="B1163">
        <v>119</v>
      </c>
      <c r="C1163">
        <v>6.2</v>
      </c>
    </row>
    <row r="1164" spans="1:3" x14ac:dyDescent="0.3">
      <c r="A1164" t="s">
        <v>15635</v>
      </c>
      <c r="B1164">
        <v>119</v>
      </c>
      <c r="C1164">
        <v>6.7</v>
      </c>
    </row>
    <row r="1165" spans="1:3" x14ac:dyDescent="0.3">
      <c r="A1165" t="s">
        <v>15838</v>
      </c>
      <c r="B1165">
        <v>119</v>
      </c>
      <c r="C1165">
        <v>7</v>
      </c>
    </row>
    <row r="1166" spans="1:3" x14ac:dyDescent="0.3">
      <c r="A1166" t="s">
        <v>15910</v>
      </c>
      <c r="B1166">
        <v>119</v>
      </c>
      <c r="C1166">
        <v>5.6</v>
      </c>
    </row>
    <row r="1167" spans="1:3" x14ac:dyDescent="0.3">
      <c r="A1167" t="s">
        <v>16451</v>
      </c>
      <c r="B1167">
        <v>119</v>
      </c>
      <c r="C1167">
        <v>6.8</v>
      </c>
    </row>
    <row r="1168" spans="1:3" x14ac:dyDescent="0.3">
      <c r="A1168" t="s">
        <v>18633</v>
      </c>
      <c r="B1168">
        <v>119</v>
      </c>
      <c r="C1168">
        <v>6</v>
      </c>
    </row>
    <row r="1169" spans="1:3" x14ac:dyDescent="0.3">
      <c r="A1169" t="s">
        <v>19952</v>
      </c>
      <c r="B1169">
        <v>119</v>
      </c>
      <c r="C1169">
        <v>7.5</v>
      </c>
    </row>
    <row r="1170" spans="1:3" x14ac:dyDescent="0.3">
      <c r="A1170" t="s">
        <v>20099</v>
      </c>
      <c r="B1170">
        <v>119</v>
      </c>
      <c r="C1170">
        <v>7.1</v>
      </c>
    </row>
    <row r="1171" spans="1:3" x14ac:dyDescent="0.3">
      <c r="A1171" t="s">
        <v>20376</v>
      </c>
      <c r="B1171">
        <v>119</v>
      </c>
      <c r="C1171">
        <v>7.8</v>
      </c>
    </row>
    <row r="1172" spans="1:3" x14ac:dyDescent="0.3">
      <c r="A1172" t="s">
        <v>21599</v>
      </c>
      <c r="B1172">
        <v>119</v>
      </c>
      <c r="C1172">
        <v>7.2</v>
      </c>
    </row>
    <row r="1173" spans="1:3" x14ac:dyDescent="0.3">
      <c r="A1173" t="s">
        <v>23312</v>
      </c>
      <c r="B1173">
        <v>119</v>
      </c>
      <c r="C1173">
        <v>6.8</v>
      </c>
    </row>
    <row r="1174" spans="1:3" x14ac:dyDescent="0.3">
      <c r="A1174" t="s">
        <v>355</v>
      </c>
      <c r="B1174">
        <v>118</v>
      </c>
      <c r="C1174">
        <v>6.6</v>
      </c>
    </row>
    <row r="1175" spans="1:3" x14ac:dyDescent="0.3">
      <c r="A1175" t="s">
        <v>564</v>
      </c>
      <c r="B1175">
        <v>118</v>
      </c>
      <c r="C1175">
        <v>5.8</v>
      </c>
    </row>
    <row r="1176" spans="1:3" x14ac:dyDescent="0.3">
      <c r="A1176" t="s">
        <v>2091</v>
      </c>
      <c r="B1176">
        <v>118</v>
      </c>
      <c r="C1176">
        <v>5.9</v>
      </c>
    </row>
    <row r="1177" spans="1:3" x14ac:dyDescent="0.3">
      <c r="A1177" t="s">
        <v>2660</v>
      </c>
      <c r="B1177">
        <v>118</v>
      </c>
      <c r="C1177">
        <v>6.6</v>
      </c>
    </row>
    <row r="1178" spans="1:3" x14ac:dyDescent="0.3">
      <c r="A1178" t="s">
        <v>2670</v>
      </c>
      <c r="B1178">
        <v>118</v>
      </c>
      <c r="C1178">
        <v>6.9</v>
      </c>
    </row>
    <row r="1179" spans="1:3" x14ac:dyDescent="0.3">
      <c r="A1179" t="s">
        <v>2809</v>
      </c>
      <c r="B1179">
        <v>118</v>
      </c>
      <c r="C1179">
        <v>5.9</v>
      </c>
    </row>
    <row r="1180" spans="1:3" x14ac:dyDescent="0.3">
      <c r="A1180" t="s">
        <v>2868</v>
      </c>
      <c r="B1180">
        <v>118</v>
      </c>
      <c r="C1180">
        <v>5.8</v>
      </c>
    </row>
    <row r="1181" spans="1:3" x14ac:dyDescent="0.3">
      <c r="A1181" t="s">
        <v>3105</v>
      </c>
      <c r="B1181">
        <v>118</v>
      </c>
      <c r="C1181">
        <v>5.7</v>
      </c>
    </row>
    <row r="1182" spans="1:3" x14ac:dyDescent="0.3">
      <c r="A1182" t="s">
        <v>3415</v>
      </c>
      <c r="B1182">
        <v>118</v>
      </c>
      <c r="C1182">
        <v>6.1</v>
      </c>
    </row>
    <row r="1183" spans="1:3" x14ac:dyDescent="0.3">
      <c r="A1183" t="s">
        <v>3746</v>
      </c>
      <c r="B1183">
        <v>118</v>
      </c>
      <c r="C1183">
        <v>5.2</v>
      </c>
    </row>
    <row r="1184" spans="1:3" x14ac:dyDescent="0.3">
      <c r="A1184" t="s">
        <v>4375</v>
      </c>
      <c r="B1184">
        <v>118</v>
      </c>
      <c r="C1184">
        <v>6.2</v>
      </c>
    </row>
    <row r="1185" spans="1:3" x14ac:dyDescent="0.3">
      <c r="A1185" t="s">
        <v>4594</v>
      </c>
      <c r="B1185">
        <v>118</v>
      </c>
      <c r="C1185">
        <v>6.6</v>
      </c>
    </row>
    <row r="1186" spans="1:3" x14ac:dyDescent="0.3">
      <c r="A1186" t="s">
        <v>4749</v>
      </c>
      <c r="B1186">
        <v>118</v>
      </c>
      <c r="C1186">
        <v>5.8</v>
      </c>
    </row>
    <row r="1187" spans="1:3" x14ac:dyDescent="0.3">
      <c r="A1187" t="s">
        <v>4905</v>
      </c>
      <c r="B1187">
        <v>118</v>
      </c>
      <c r="C1187">
        <v>7.4</v>
      </c>
    </row>
    <row r="1188" spans="1:3" x14ac:dyDescent="0.3">
      <c r="A1188" t="s">
        <v>4956</v>
      </c>
      <c r="B1188">
        <v>118</v>
      </c>
      <c r="C1188">
        <v>6.4</v>
      </c>
    </row>
    <row r="1189" spans="1:3" x14ac:dyDescent="0.3">
      <c r="A1189" t="s">
        <v>4963</v>
      </c>
      <c r="B1189">
        <v>118</v>
      </c>
      <c r="C1189">
        <v>7.4</v>
      </c>
    </row>
    <row r="1190" spans="1:3" x14ac:dyDescent="0.3">
      <c r="A1190" t="s">
        <v>5113</v>
      </c>
      <c r="B1190">
        <v>118</v>
      </c>
      <c r="C1190">
        <v>7.4</v>
      </c>
    </row>
    <row r="1191" spans="1:3" x14ac:dyDescent="0.3">
      <c r="A1191" t="s">
        <v>5230</v>
      </c>
      <c r="B1191">
        <v>118</v>
      </c>
      <c r="C1191">
        <v>6.5</v>
      </c>
    </row>
    <row r="1192" spans="1:3" x14ac:dyDescent="0.3">
      <c r="A1192" t="s">
        <v>5367</v>
      </c>
      <c r="B1192">
        <v>118</v>
      </c>
      <c r="C1192">
        <v>6.5</v>
      </c>
    </row>
    <row r="1193" spans="1:3" x14ac:dyDescent="0.3">
      <c r="A1193" t="s">
        <v>5533</v>
      </c>
      <c r="B1193">
        <v>118</v>
      </c>
      <c r="C1193">
        <v>6.7</v>
      </c>
    </row>
    <row r="1194" spans="1:3" x14ac:dyDescent="0.3">
      <c r="A1194" t="s">
        <v>5660</v>
      </c>
      <c r="B1194">
        <v>118</v>
      </c>
      <c r="C1194">
        <v>7.2</v>
      </c>
    </row>
    <row r="1195" spans="1:3" x14ac:dyDescent="0.3">
      <c r="A1195" t="s">
        <v>6024</v>
      </c>
      <c r="B1195">
        <v>118</v>
      </c>
      <c r="C1195">
        <v>5.6</v>
      </c>
    </row>
    <row r="1196" spans="1:3" x14ac:dyDescent="0.3">
      <c r="A1196" t="s">
        <v>6313</v>
      </c>
      <c r="B1196">
        <v>118</v>
      </c>
      <c r="C1196">
        <v>7.4</v>
      </c>
    </row>
    <row r="1197" spans="1:3" x14ac:dyDescent="0.3">
      <c r="A1197" t="s">
        <v>6439</v>
      </c>
      <c r="B1197">
        <v>118</v>
      </c>
      <c r="C1197">
        <v>7.3</v>
      </c>
    </row>
    <row r="1198" spans="1:3" x14ac:dyDescent="0.3">
      <c r="A1198" t="s">
        <v>6970</v>
      </c>
      <c r="B1198">
        <v>118</v>
      </c>
      <c r="C1198">
        <v>6.6</v>
      </c>
    </row>
    <row r="1199" spans="1:3" x14ac:dyDescent="0.3">
      <c r="A1199" t="s">
        <v>7022</v>
      </c>
      <c r="B1199">
        <v>118</v>
      </c>
      <c r="C1199">
        <v>6.1</v>
      </c>
    </row>
    <row r="1200" spans="1:3" x14ac:dyDescent="0.3">
      <c r="A1200" t="s">
        <v>7055</v>
      </c>
      <c r="B1200">
        <v>118</v>
      </c>
      <c r="C1200">
        <v>6.4</v>
      </c>
    </row>
    <row r="1201" spans="1:3" x14ac:dyDescent="0.3">
      <c r="A1201" t="s">
        <v>7156</v>
      </c>
      <c r="B1201">
        <v>118</v>
      </c>
      <c r="C1201">
        <v>7</v>
      </c>
    </row>
    <row r="1202" spans="1:3" x14ac:dyDescent="0.3">
      <c r="A1202" t="s">
        <v>7591</v>
      </c>
      <c r="B1202">
        <v>118</v>
      </c>
      <c r="C1202">
        <v>6.2</v>
      </c>
    </row>
    <row r="1203" spans="1:3" x14ac:dyDescent="0.3">
      <c r="A1203" t="s">
        <v>7851</v>
      </c>
      <c r="B1203">
        <v>118</v>
      </c>
      <c r="C1203">
        <v>6.8</v>
      </c>
    </row>
    <row r="1204" spans="1:3" x14ac:dyDescent="0.3">
      <c r="A1204" t="s">
        <v>8064</v>
      </c>
      <c r="B1204">
        <v>118</v>
      </c>
      <c r="C1204">
        <v>7.3</v>
      </c>
    </row>
    <row r="1205" spans="1:3" x14ac:dyDescent="0.3">
      <c r="A1205" t="s">
        <v>8214</v>
      </c>
      <c r="B1205">
        <v>118</v>
      </c>
      <c r="C1205">
        <v>7.2</v>
      </c>
    </row>
    <row r="1206" spans="1:3" x14ac:dyDescent="0.3">
      <c r="A1206" t="s">
        <v>8326</v>
      </c>
      <c r="B1206">
        <v>118</v>
      </c>
      <c r="C1206">
        <v>7.2</v>
      </c>
    </row>
    <row r="1207" spans="1:3" x14ac:dyDescent="0.3">
      <c r="A1207" t="s">
        <v>8413</v>
      </c>
      <c r="B1207">
        <v>118</v>
      </c>
      <c r="C1207">
        <v>6.7</v>
      </c>
    </row>
    <row r="1208" spans="1:3" x14ac:dyDescent="0.3">
      <c r="A1208" t="s">
        <v>8476</v>
      </c>
      <c r="B1208">
        <v>118</v>
      </c>
      <c r="C1208">
        <v>6.2</v>
      </c>
    </row>
    <row r="1209" spans="1:3" x14ac:dyDescent="0.3">
      <c r="A1209" t="s">
        <v>8655</v>
      </c>
      <c r="B1209">
        <v>118</v>
      </c>
      <c r="C1209">
        <v>6.5</v>
      </c>
    </row>
    <row r="1210" spans="1:3" x14ac:dyDescent="0.3">
      <c r="A1210" t="s">
        <v>8721</v>
      </c>
      <c r="B1210">
        <v>118</v>
      </c>
      <c r="C1210">
        <v>7.1</v>
      </c>
    </row>
    <row r="1211" spans="1:3" x14ac:dyDescent="0.3">
      <c r="A1211" t="s">
        <v>8824</v>
      </c>
      <c r="B1211">
        <v>118</v>
      </c>
      <c r="C1211">
        <v>7.6</v>
      </c>
    </row>
    <row r="1212" spans="1:3" x14ac:dyDescent="0.3">
      <c r="A1212" t="s">
        <v>9098</v>
      </c>
      <c r="B1212">
        <v>118</v>
      </c>
      <c r="C1212">
        <v>5.7</v>
      </c>
    </row>
    <row r="1213" spans="1:3" x14ac:dyDescent="0.3">
      <c r="A1213" t="s">
        <v>9300</v>
      </c>
      <c r="B1213">
        <v>118</v>
      </c>
      <c r="C1213">
        <v>6</v>
      </c>
    </row>
    <row r="1214" spans="1:3" x14ac:dyDescent="0.3">
      <c r="A1214" t="s">
        <v>9378</v>
      </c>
      <c r="B1214">
        <v>118</v>
      </c>
      <c r="C1214">
        <v>6.7</v>
      </c>
    </row>
    <row r="1215" spans="1:3" x14ac:dyDescent="0.3">
      <c r="A1215" t="s">
        <v>10131</v>
      </c>
      <c r="B1215">
        <v>118</v>
      </c>
      <c r="C1215">
        <v>5.2</v>
      </c>
    </row>
    <row r="1216" spans="1:3" x14ac:dyDescent="0.3">
      <c r="A1216" t="s">
        <v>10151</v>
      </c>
      <c r="B1216">
        <v>118</v>
      </c>
      <c r="C1216">
        <v>6.7</v>
      </c>
    </row>
    <row r="1217" spans="1:3" x14ac:dyDescent="0.3">
      <c r="A1217" t="s">
        <v>10706</v>
      </c>
      <c r="B1217">
        <v>118</v>
      </c>
      <c r="C1217">
        <v>5.7</v>
      </c>
    </row>
    <row r="1218" spans="1:3" x14ac:dyDescent="0.3">
      <c r="A1218" t="s">
        <v>11387</v>
      </c>
      <c r="B1218">
        <v>118</v>
      </c>
      <c r="C1218">
        <v>7</v>
      </c>
    </row>
    <row r="1219" spans="1:3" x14ac:dyDescent="0.3">
      <c r="A1219" t="s">
        <v>11444</v>
      </c>
      <c r="B1219">
        <v>118</v>
      </c>
      <c r="C1219">
        <v>6</v>
      </c>
    </row>
    <row r="1220" spans="1:3" x14ac:dyDescent="0.3">
      <c r="A1220" t="s">
        <v>11607</v>
      </c>
      <c r="B1220">
        <v>118</v>
      </c>
      <c r="C1220">
        <v>6.2</v>
      </c>
    </row>
    <row r="1221" spans="1:3" x14ac:dyDescent="0.3">
      <c r="A1221" t="s">
        <v>11680</v>
      </c>
      <c r="B1221">
        <v>118</v>
      </c>
      <c r="C1221">
        <v>7.7</v>
      </c>
    </row>
    <row r="1222" spans="1:3" x14ac:dyDescent="0.3">
      <c r="A1222" t="s">
        <v>12514</v>
      </c>
      <c r="B1222">
        <v>118</v>
      </c>
      <c r="C1222">
        <v>7.2</v>
      </c>
    </row>
    <row r="1223" spans="1:3" x14ac:dyDescent="0.3">
      <c r="A1223" t="s">
        <v>12637</v>
      </c>
      <c r="B1223">
        <v>118</v>
      </c>
      <c r="C1223">
        <v>8</v>
      </c>
    </row>
    <row r="1224" spans="1:3" x14ac:dyDescent="0.3">
      <c r="A1224" t="s">
        <v>12752</v>
      </c>
      <c r="B1224">
        <v>118</v>
      </c>
      <c r="C1224">
        <v>7.2</v>
      </c>
    </row>
    <row r="1225" spans="1:3" x14ac:dyDescent="0.3">
      <c r="A1225" t="s">
        <v>13046</v>
      </c>
      <c r="B1225">
        <v>118</v>
      </c>
      <c r="C1225">
        <v>6.6</v>
      </c>
    </row>
    <row r="1226" spans="1:3" x14ac:dyDescent="0.3">
      <c r="A1226" t="s">
        <v>13400</v>
      </c>
      <c r="B1226">
        <v>118</v>
      </c>
      <c r="C1226">
        <v>3.7</v>
      </c>
    </row>
    <row r="1227" spans="1:3" x14ac:dyDescent="0.3">
      <c r="A1227" t="s">
        <v>13743</v>
      </c>
      <c r="B1227">
        <v>118</v>
      </c>
      <c r="C1227">
        <v>8.3000000000000007</v>
      </c>
    </row>
    <row r="1228" spans="1:3" x14ac:dyDescent="0.3">
      <c r="A1228" t="s">
        <v>13824</v>
      </c>
      <c r="B1228">
        <v>118</v>
      </c>
      <c r="C1228">
        <v>7.1</v>
      </c>
    </row>
    <row r="1229" spans="1:3" x14ac:dyDescent="0.3">
      <c r="A1229" t="s">
        <v>13959</v>
      </c>
      <c r="B1229">
        <v>118</v>
      </c>
      <c r="C1229">
        <v>7</v>
      </c>
    </row>
    <row r="1230" spans="1:3" x14ac:dyDescent="0.3">
      <c r="A1230" t="s">
        <v>14127</v>
      </c>
      <c r="B1230">
        <v>118</v>
      </c>
      <c r="C1230">
        <v>6.9</v>
      </c>
    </row>
    <row r="1231" spans="1:3" x14ac:dyDescent="0.3">
      <c r="A1231" t="s">
        <v>14566</v>
      </c>
      <c r="B1231">
        <v>118</v>
      </c>
      <c r="C1231">
        <v>7.1</v>
      </c>
    </row>
    <row r="1232" spans="1:3" x14ac:dyDescent="0.3">
      <c r="A1232" t="s">
        <v>14578</v>
      </c>
      <c r="B1232">
        <v>118</v>
      </c>
      <c r="C1232">
        <v>7.8</v>
      </c>
    </row>
    <row r="1233" spans="1:3" x14ac:dyDescent="0.3">
      <c r="A1233" t="s">
        <v>14651</v>
      </c>
      <c r="B1233">
        <v>118</v>
      </c>
      <c r="C1233">
        <v>6.4</v>
      </c>
    </row>
    <row r="1234" spans="1:3" x14ac:dyDescent="0.3">
      <c r="A1234" t="s">
        <v>15177</v>
      </c>
      <c r="B1234">
        <v>118</v>
      </c>
      <c r="C1234">
        <v>5.2</v>
      </c>
    </row>
    <row r="1235" spans="1:3" x14ac:dyDescent="0.3">
      <c r="A1235" t="s">
        <v>16311</v>
      </c>
      <c r="B1235">
        <v>118</v>
      </c>
      <c r="C1235">
        <v>6.9</v>
      </c>
    </row>
    <row r="1236" spans="1:3" x14ac:dyDescent="0.3">
      <c r="A1236" t="s">
        <v>16368</v>
      </c>
      <c r="B1236">
        <v>118</v>
      </c>
      <c r="C1236">
        <v>7</v>
      </c>
    </row>
    <row r="1237" spans="1:3" x14ac:dyDescent="0.3">
      <c r="A1237" t="s">
        <v>16671</v>
      </c>
      <c r="B1237">
        <v>118</v>
      </c>
      <c r="C1237">
        <v>6</v>
      </c>
    </row>
    <row r="1238" spans="1:3" x14ac:dyDescent="0.3">
      <c r="A1238" t="s">
        <v>17889</v>
      </c>
      <c r="B1238">
        <v>118</v>
      </c>
      <c r="C1238">
        <v>7.5</v>
      </c>
    </row>
    <row r="1239" spans="1:3" x14ac:dyDescent="0.3">
      <c r="A1239" t="s">
        <v>18065</v>
      </c>
      <c r="B1239">
        <v>118</v>
      </c>
      <c r="C1239">
        <v>6.7</v>
      </c>
    </row>
    <row r="1240" spans="1:3" x14ac:dyDescent="0.3">
      <c r="A1240" t="s">
        <v>19086</v>
      </c>
      <c r="B1240">
        <v>118</v>
      </c>
      <c r="C1240">
        <v>8.6</v>
      </c>
    </row>
    <row r="1241" spans="1:3" x14ac:dyDescent="0.3">
      <c r="A1241" t="s">
        <v>19615</v>
      </c>
      <c r="B1241">
        <v>118</v>
      </c>
      <c r="C1241">
        <v>7.4</v>
      </c>
    </row>
    <row r="1242" spans="1:3" x14ac:dyDescent="0.3">
      <c r="A1242" t="s">
        <v>20073</v>
      </c>
      <c r="B1242">
        <v>118</v>
      </c>
      <c r="C1242">
        <v>7.6</v>
      </c>
    </row>
    <row r="1243" spans="1:3" x14ac:dyDescent="0.3">
      <c r="A1243" t="s">
        <v>20136</v>
      </c>
      <c r="B1243">
        <v>118</v>
      </c>
      <c r="C1243">
        <v>7.4</v>
      </c>
    </row>
    <row r="1244" spans="1:3" x14ac:dyDescent="0.3">
      <c r="A1244" t="s">
        <v>20578</v>
      </c>
      <c r="B1244">
        <v>118</v>
      </c>
      <c r="C1244">
        <v>6.8</v>
      </c>
    </row>
    <row r="1245" spans="1:3" x14ac:dyDescent="0.3">
      <c r="A1245" t="s">
        <v>20718</v>
      </c>
      <c r="B1245">
        <v>118</v>
      </c>
      <c r="C1245">
        <v>7.8</v>
      </c>
    </row>
    <row r="1246" spans="1:3" x14ac:dyDescent="0.3">
      <c r="A1246" t="s">
        <v>21166</v>
      </c>
      <c r="B1246">
        <v>118</v>
      </c>
      <c r="C1246">
        <v>7.8</v>
      </c>
    </row>
    <row r="1247" spans="1:3" x14ac:dyDescent="0.3">
      <c r="A1247" t="s">
        <v>1153</v>
      </c>
      <c r="B1247">
        <v>117</v>
      </c>
      <c r="C1247">
        <v>6.8</v>
      </c>
    </row>
    <row r="1248" spans="1:3" x14ac:dyDescent="0.3">
      <c r="A1248" t="s">
        <v>1190</v>
      </c>
      <c r="B1248">
        <v>117</v>
      </c>
      <c r="C1248">
        <v>7.4</v>
      </c>
    </row>
    <row r="1249" spans="1:3" x14ac:dyDescent="0.3">
      <c r="A1249" t="s">
        <v>1424</v>
      </c>
      <c r="B1249">
        <v>117</v>
      </c>
      <c r="C1249">
        <v>6.2</v>
      </c>
    </row>
    <row r="1250" spans="1:3" x14ac:dyDescent="0.3">
      <c r="A1250" t="s">
        <v>1446</v>
      </c>
      <c r="B1250">
        <v>117</v>
      </c>
      <c r="C1250">
        <v>6.3</v>
      </c>
    </row>
    <row r="1251" spans="1:3" x14ac:dyDescent="0.3">
      <c r="A1251" t="s">
        <v>2246</v>
      </c>
      <c r="B1251">
        <v>117</v>
      </c>
      <c r="C1251">
        <v>5.5</v>
      </c>
    </row>
    <row r="1252" spans="1:3" x14ac:dyDescent="0.3">
      <c r="A1252" t="s">
        <v>2638</v>
      </c>
      <c r="B1252">
        <v>117</v>
      </c>
      <c r="C1252">
        <v>7.7</v>
      </c>
    </row>
    <row r="1253" spans="1:3" x14ac:dyDescent="0.3">
      <c r="A1253" t="s">
        <v>2643</v>
      </c>
      <c r="B1253">
        <v>117</v>
      </c>
      <c r="C1253">
        <v>6.4</v>
      </c>
    </row>
    <row r="1254" spans="1:3" x14ac:dyDescent="0.3">
      <c r="A1254" t="s">
        <v>2752</v>
      </c>
      <c r="B1254">
        <v>117</v>
      </c>
      <c r="C1254">
        <v>7</v>
      </c>
    </row>
    <row r="1255" spans="1:3" x14ac:dyDescent="0.3">
      <c r="A1255" t="s">
        <v>2824</v>
      </c>
      <c r="B1255">
        <v>117</v>
      </c>
      <c r="C1255">
        <v>6.9</v>
      </c>
    </row>
    <row r="1256" spans="1:3" x14ac:dyDescent="0.3">
      <c r="A1256" t="s">
        <v>3041</v>
      </c>
      <c r="B1256">
        <v>117</v>
      </c>
      <c r="C1256">
        <v>6.7</v>
      </c>
    </row>
    <row r="1257" spans="1:3" x14ac:dyDescent="0.3">
      <c r="A1257" t="s">
        <v>3313</v>
      </c>
      <c r="B1257">
        <v>117</v>
      </c>
      <c r="C1257">
        <v>7.2</v>
      </c>
    </row>
    <row r="1258" spans="1:3" x14ac:dyDescent="0.3">
      <c r="A1258" t="s">
        <v>3351</v>
      </c>
      <c r="B1258">
        <v>117</v>
      </c>
      <c r="C1258">
        <v>6</v>
      </c>
    </row>
    <row r="1259" spans="1:3" x14ac:dyDescent="0.3">
      <c r="A1259" t="s">
        <v>3600</v>
      </c>
      <c r="B1259">
        <v>117</v>
      </c>
      <c r="C1259">
        <v>6.8</v>
      </c>
    </row>
    <row r="1260" spans="1:3" x14ac:dyDescent="0.3">
      <c r="A1260" t="s">
        <v>3729</v>
      </c>
      <c r="B1260">
        <v>117</v>
      </c>
      <c r="C1260">
        <v>6.4</v>
      </c>
    </row>
    <row r="1261" spans="1:3" x14ac:dyDescent="0.3">
      <c r="A1261" t="s">
        <v>3933</v>
      </c>
      <c r="B1261">
        <v>117</v>
      </c>
      <c r="C1261">
        <v>7.7</v>
      </c>
    </row>
    <row r="1262" spans="1:3" x14ac:dyDescent="0.3">
      <c r="A1262" t="s">
        <v>4282</v>
      </c>
      <c r="B1262">
        <v>117</v>
      </c>
      <c r="C1262">
        <v>6.6</v>
      </c>
    </row>
    <row r="1263" spans="1:3" x14ac:dyDescent="0.3">
      <c r="A1263" t="s">
        <v>4306</v>
      </c>
      <c r="B1263">
        <v>117</v>
      </c>
      <c r="C1263">
        <v>6.7</v>
      </c>
    </row>
    <row r="1264" spans="1:3" x14ac:dyDescent="0.3">
      <c r="A1264" t="s">
        <v>4636</v>
      </c>
      <c r="B1264">
        <v>117</v>
      </c>
      <c r="C1264">
        <v>8</v>
      </c>
    </row>
    <row r="1265" spans="1:3" x14ac:dyDescent="0.3">
      <c r="A1265" t="s">
        <v>4843</v>
      </c>
      <c r="B1265">
        <v>117</v>
      </c>
      <c r="C1265">
        <v>6.7</v>
      </c>
    </row>
    <row r="1266" spans="1:3" x14ac:dyDescent="0.3">
      <c r="A1266" t="s">
        <v>5320</v>
      </c>
      <c r="B1266">
        <v>117</v>
      </c>
      <c r="C1266">
        <v>4.3</v>
      </c>
    </row>
    <row r="1267" spans="1:3" x14ac:dyDescent="0.3">
      <c r="A1267" t="s">
        <v>5735</v>
      </c>
      <c r="B1267">
        <v>117</v>
      </c>
      <c r="C1267">
        <v>6.9</v>
      </c>
    </row>
    <row r="1268" spans="1:3" x14ac:dyDescent="0.3">
      <c r="A1268" t="s">
        <v>5839</v>
      </c>
      <c r="B1268">
        <v>117</v>
      </c>
      <c r="C1268">
        <v>6.5</v>
      </c>
    </row>
    <row r="1269" spans="1:3" x14ac:dyDescent="0.3">
      <c r="A1269" t="s">
        <v>5907</v>
      </c>
      <c r="B1269">
        <v>117</v>
      </c>
      <c r="C1269">
        <v>6</v>
      </c>
    </row>
    <row r="1270" spans="1:3" x14ac:dyDescent="0.3">
      <c r="A1270" t="s">
        <v>6102</v>
      </c>
      <c r="B1270">
        <v>117</v>
      </c>
      <c r="C1270">
        <v>5.4</v>
      </c>
    </row>
    <row r="1271" spans="1:3" x14ac:dyDescent="0.3">
      <c r="A1271" t="s">
        <v>6350</v>
      </c>
      <c r="B1271">
        <v>117</v>
      </c>
      <c r="C1271">
        <v>7.8</v>
      </c>
    </row>
    <row r="1272" spans="1:3" x14ac:dyDescent="0.3">
      <c r="A1272" t="s">
        <v>6630</v>
      </c>
      <c r="B1272">
        <v>117</v>
      </c>
      <c r="C1272">
        <v>5</v>
      </c>
    </row>
    <row r="1273" spans="1:3" x14ac:dyDescent="0.3">
      <c r="A1273" t="s">
        <v>7687</v>
      </c>
      <c r="B1273">
        <v>117</v>
      </c>
      <c r="C1273">
        <v>6.9</v>
      </c>
    </row>
    <row r="1274" spans="1:3" x14ac:dyDescent="0.3">
      <c r="A1274" t="s">
        <v>8925</v>
      </c>
      <c r="B1274">
        <v>117</v>
      </c>
      <c r="C1274">
        <v>7.7</v>
      </c>
    </row>
    <row r="1275" spans="1:3" x14ac:dyDescent="0.3">
      <c r="A1275" t="s">
        <v>8947</v>
      </c>
      <c r="B1275">
        <v>117</v>
      </c>
      <c r="C1275">
        <v>8.1999999999999993</v>
      </c>
    </row>
    <row r="1276" spans="1:3" x14ac:dyDescent="0.3">
      <c r="A1276" t="s">
        <v>8961</v>
      </c>
      <c r="B1276">
        <v>117</v>
      </c>
      <c r="C1276">
        <v>6.9</v>
      </c>
    </row>
    <row r="1277" spans="1:3" x14ac:dyDescent="0.3">
      <c r="A1277" t="s">
        <v>9224</v>
      </c>
      <c r="B1277">
        <v>117</v>
      </c>
      <c r="C1277">
        <v>7</v>
      </c>
    </row>
    <row r="1278" spans="1:3" x14ac:dyDescent="0.3">
      <c r="A1278" t="s">
        <v>9343</v>
      </c>
      <c r="B1278">
        <v>117</v>
      </c>
      <c r="C1278">
        <v>6.5</v>
      </c>
    </row>
    <row r="1279" spans="1:3" x14ac:dyDescent="0.3">
      <c r="A1279" t="s">
        <v>9506</v>
      </c>
      <c r="B1279">
        <v>117</v>
      </c>
      <c r="C1279">
        <v>6.8</v>
      </c>
    </row>
    <row r="1280" spans="1:3" x14ac:dyDescent="0.3">
      <c r="A1280" t="s">
        <v>9686</v>
      </c>
      <c r="B1280">
        <v>117</v>
      </c>
      <c r="C1280">
        <v>6.9</v>
      </c>
    </row>
    <row r="1281" spans="1:3" x14ac:dyDescent="0.3">
      <c r="A1281" t="s">
        <v>9935</v>
      </c>
      <c r="B1281">
        <v>117</v>
      </c>
      <c r="C1281">
        <v>4.8</v>
      </c>
    </row>
    <row r="1282" spans="1:3" x14ac:dyDescent="0.3">
      <c r="A1282" t="s">
        <v>9985</v>
      </c>
      <c r="B1282">
        <v>117</v>
      </c>
      <c r="C1282">
        <v>7.2</v>
      </c>
    </row>
    <row r="1283" spans="1:3" x14ac:dyDescent="0.3">
      <c r="A1283" t="s">
        <v>10015</v>
      </c>
      <c r="B1283">
        <v>117</v>
      </c>
      <c r="C1283">
        <v>5.7</v>
      </c>
    </row>
    <row r="1284" spans="1:3" x14ac:dyDescent="0.3">
      <c r="A1284" t="s">
        <v>10517</v>
      </c>
      <c r="B1284">
        <v>117</v>
      </c>
      <c r="C1284">
        <v>7.2</v>
      </c>
    </row>
    <row r="1285" spans="1:3" x14ac:dyDescent="0.3">
      <c r="A1285" t="s">
        <v>10691</v>
      </c>
      <c r="B1285">
        <v>117</v>
      </c>
      <c r="C1285">
        <v>7.1</v>
      </c>
    </row>
    <row r="1286" spans="1:3" x14ac:dyDescent="0.3">
      <c r="A1286" t="s">
        <v>11141</v>
      </c>
      <c r="B1286">
        <v>117</v>
      </c>
      <c r="C1286">
        <v>6</v>
      </c>
    </row>
    <row r="1287" spans="1:3" x14ac:dyDescent="0.3">
      <c r="A1287" t="s">
        <v>11966</v>
      </c>
      <c r="B1287">
        <v>117</v>
      </c>
      <c r="C1287">
        <v>7.4</v>
      </c>
    </row>
    <row r="1288" spans="1:3" x14ac:dyDescent="0.3">
      <c r="A1288" t="s">
        <v>12914</v>
      </c>
      <c r="B1288">
        <v>117</v>
      </c>
      <c r="C1288">
        <v>6.3</v>
      </c>
    </row>
    <row r="1289" spans="1:3" x14ac:dyDescent="0.3">
      <c r="A1289" t="s">
        <v>13038</v>
      </c>
      <c r="B1289">
        <v>117</v>
      </c>
      <c r="C1289">
        <v>8.1999999999999993</v>
      </c>
    </row>
    <row r="1290" spans="1:3" x14ac:dyDescent="0.3">
      <c r="A1290" t="s">
        <v>13423</v>
      </c>
      <c r="B1290">
        <v>117</v>
      </c>
      <c r="C1290">
        <v>6.9</v>
      </c>
    </row>
    <row r="1291" spans="1:3" x14ac:dyDescent="0.3">
      <c r="A1291" t="s">
        <v>13525</v>
      </c>
      <c r="B1291">
        <v>117</v>
      </c>
      <c r="C1291">
        <v>6.9</v>
      </c>
    </row>
    <row r="1292" spans="1:3" x14ac:dyDescent="0.3">
      <c r="A1292" t="s">
        <v>13670</v>
      </c>
      <c r="B1292">
        <v>117</v>
      </c>
      <c r="C1292">
        <v>6.1</v>
      </c>
    </row>
    <row r="1293" spans="1:3" x14ac:dyDescent="0.3">
      <c r="A1293" t="s">
        <v>13873</v>
      </c>
      <c r="B1293">
        <v>117</v>
      </c>
      <c r="C1293">
        <v>7.3</v>
      </c>
    </row>
    <row r="1294" spans="1:3" x14ac:dyDescent="0.3">
      <c r="A1294" t="s">
        <v>14742</v>
      </c>
      <c r="B1294">
        <v>117</v>
      </c>
      <c r="C1294">
        <v>6.9</v>
      </c>
    </row>
    <row r="1295" spans="1:3" x14ac:dyDescent="0.3">
      <c r="A1295" t="s">
        <v>15394</v>
      </c>
      <c r="B1295">
        <v>117</v>
      </c>
      <c r="C1295">
        <v>6.9</v>
      </c>
    </row>
    <row r="1296" spans="1:3" x14ac:dyDescent="0.3">
      <c r="A1296" t="s">
        <v>15463</v>
      </c>
      <c r="B1296">
        <v>117</v>
      </c>
      <c r="C1296">
        <v>6.9</v>
      </c>
    </row>
    <row r="1297" spans="1:3" x14ac:dyDescent="0.3">
      <c r="A1297" t="s">
        <v>15905</v>
      </c>
      <c r="B1297">
        <v>117</v>
      </c>
      <c r="C1297">
        <v>7.9</v>
      </c>
    </row>
    <row r="1298" spans="1:3" x14ac:dyDescent="0.3">
      <c r="A1298" t="s">
        <v>16040</v>
      </c>
      <c r="B1298">
        <v>117</v>
      </c>
      <c r="C1298">
        <v>6.4</v>
      </c>
    </row>
    <row r="1299" spans="1:3" x14ac:dyDescent="0.3">
      <c r="A1299" t="s">
        <v>17186</v>
      </c>
      <c r="B1299">
        <v>117</v>
      </c>
      <c r="C1299">
        <v>7.4</v>
      </c>
    </row>
    <row r="1300" spans="1:3" x14ac:dyDescent="0.3">
      <c r="A1300" t="s">
        <v>17533</v>
      </c>
      <c r="B1300">
        <v>117</v>
      </c>
      <c r="C1300">
        <v>8</v>
      </c>
    </row>
    <row r="1301" spans="1:3" x14ac:dyDescent="0.3">
      <c r="A1301" t="s">
        <v>18142</v>
      </c>
      <c r="B1301">
        <v>117</v>
      </c>
      <c r="C1301">
        <v>7.1</v>
      </c>
    </row>
    <row r="1302" spans="1:3" x14ac:dyDescent="0.3">
      <c r="A1302" t="s">
        <v>18557</v>
      </c>
      <c r="B1302">
        <v>117</v>
      </c>
      <c r="C1302">
        <v>6.9</v>
      </c>
    </row>
    <row r="1303" spans="1:3" x14ac:dyDescent="0.3">
      <c r="A1303" t="s">
        <v>19116</v>
      </c>
      <c r="B1303">
        <v>117</v>
      </c>
      <c r="C1303">
        <v>7.4</v>
      </c>
    </row>
    <row r="1304" spans="1:3" x14ac:dyDescent="0.3">
      <c r="A1304" t="s">
        <v>19267</v>
      </c>
      <c r="B1304">
        <v>117</v>
      </c>
      <c r="C1304">
        <v>7.8</v>
      </c>
    </row>
    <row r="1305" spans="1:3" x14ac:dyDescent="0.3">
      <c r="A1305" t="s">
        <v>19937</v>
      </c>
      <c r="B1305">
        <v>117</v>
      </c>
      <c r="C1305">
        <v>5.9</v>
      </c>
    </row>
    <row r="1306" spans="1:3" x14ac:dyDescent="0.3">
      <c r="A1306" t="s">
        <v>23830</v>
      </c>
      <c r="B1306">
        <v>117</v>
      </c>
      <c r="C1306">
        <v>8.1999999999999993</v>
      </c>
    </row>
    <row r="1307" spans="1:3" x14ac:dyDescent="0.3">
      <c r="A1307" t="s">
        <v>401</v>
      </c>
      <c r="B1307">
        <v>116</v>
      </c>
      <c r="C1307">
        <v>6.6</v>
      </c>
    </row>
    <row r="1308" spans="1:3" x14ac:dyDescent="0.3">
      <c r="A1308" t="s">
        <v>998</v>
      </c>
      <c r="B1308">
        <v>116</v>
      </c>
      <c r="C1308">
        <v>5.5</v>
      </c>
    </row>
    <row r="1309" spans="1:3" x14ac:dyDescent="0.3">
      <c r="A1309" t="s">
        <v>1208</v>
      </c>
      <c r="B1309">
        <v>116</v>
      </c>
      <c r="C1309">
        <v>6.5</v>
      </c>
    </row>
    <row r="1310" spans="1:3" x14ac:dyDescent="0.3">
      <c r="A1310" t="s">
        <v>1482</v>
      </c>
      <c r="B1310">
        <v>116</v>
      </c>
      <c r="C1310">
        <v>5.0999999999999996</v>
      </c>
    </row>
    <row r="1311" spans="1:3" x14ac:dyDescent="0.3">
      <c r="A1311" t="s">
        <v>1772</v>
      </c>
      <c r="B1311">
        <v>116</v>
      </c>
      <c r="C1311">
        <v>6.7</v>
      </c>
    </row>
    <row r="1312" spans="1:3" x14ac:dyDescent="0.3">
      <c r="A1312" t="s">
        <v>2256</v>
      </c>
      <c r="B1312">
        <v>116</v>
      </c>
      <c r="C1312">
        <v>6.2</v>
      </c>
    </row>
    <row r="1313" spans="1:3" x14ac:dyDescent="0.3">
      <c r="A1313" t="s">
        <v>2346</v>
      </c>
      <c r="B1313">
        <v>116</v>
      </c>
      <c r="C1313">
        <v>7.8</v>
      </c>
    </row>
    <row r="1314" spans="1:3" x14ac:dyDescent="0.3">
      <c r="A1314" t="s">
        <v>2588</v>
      </c>
      <c r="B1314">
        <v>116</v>
      </c>
      <c r="C1314">
        <v>6.7</v>
      </c>
    </row>
    <row r="1315" spans="1:3" x14ac:dyDescent="0.3">
      <c r="A1315" t="s">
        <v>2872</v>
      </c>
      <c r="B1315">
        <v>116</v>
      </c>
      <c r="C1315">
        <v>5.6</v>
      </c>
    </row>
    <row r="1316" spans="1:3" x14ac:dyDescent="0.3">
      <c r="A1316" t="s">
        <v>3122</v>
      </c>
      <c r="B1316">
        <v>116</v>
      </c>
      <c r="C1316">
        <v>7.3</v>
      </c>
    </row>
    <row r="1317" spans="1:3" x14ac:dyDescent="0.3">
      <c r="A1317" t="s">
        <v>3174</v>
      </c>
      <c r="B1317">
        <v>116</v>
      </c>
      <c r="C1317">
        <v>5.3</v>
      </c>
    </row>
    <row r="1318" spans="1:3" x14ac:dyDescent="0.3">
      <c r="A1318" t="s">
        <v>3280</v>
      </c>
      <c r="B1318">
        <v>116</v>
      </c>
      <c r="C1318">
        <v>4.5</v>
      </c>
    </row>
    <row r="1319" spans="1:3" x14ac:dyDescent="0.3">
      <c r="A1319" t="s">
        <v>3318</v>
      </c>
      <c r="B1319">
        <v>116</v>
      </c>
      <c r="C1319">
        <v>5.5</v>
      </c>
    </row>
    <row r="1320" spans="1:3" x14ac:dyDescent="0.3">
      <c r="A1320" t="s">
        <v>3395</v>
      </c>
      <c r="B1320">
        <v>116</v>
      </c>
      <c r="C1320">
        <v>5.8</v>
      </c>
    </row>
    <row r="1321" spans="1:3" x14ac:dyDescent="0.3">
      <c r="A1321" t="s">
        <v>3433</v>
      </c>
      <c r="B1321">
        <v>116</v>
      </c>
      <c r="C1321">
        <v>6.3</v>
      </c>
    </row>
    <row r="1322" spans="1:3" x14ac:dyDescent="0.3">
      <c r="A1322" t="s">
        <v>3452</v>
      </c>
      <c r="B1322">
        <v>116</v>
      </c>
      <c r="C1322">
        <v>5.6</v>
      </c>
    </row>
    <row r="1323" spans="1:3" x14ac:dyDescent="0.3">
      <c r="A1323" t="s">
        <v>3488</v>
      </c>
      <c r="B1323">
        <v>116</v>
      </c>
      <c r="C1323">
        <v>6.5</v>
      </c>
    </row>
    <row r="1324" spans="1:3" x14ac:dyDescent="0.3">
      <c r="A1324" t="s">
        <v>3531</v>
      </c>
      <c r="B1324">
        <v>116</v>
      </c>
      <c r="C1324">
        <v>4.2</v>
      </c>
    </row>
    <row r="1325" spans="1:3" x14ac:dyDescent="0.3">
      <c r="A1325" t="s">
        <v>3897</v>
      </c>
      <c r="B1325">
        <v>116</v>
      </c>
      <c r="C1325">
        <v>6.6</v>
      </c>
    </row>
    <row r="1326" spans="1:3" x14ac:dyDescent="0.3">
      <c r="A1326" t="s">
        <v>3975</v>
      </c>
      <c r="B1326">
        <v>116</v>
      </c>
      <c r="C1326">
        <v>6.3</v>
      </c>
    </row>
    <row r="1327" spans="1:3" x14ac:dyDescent="0.3">
      <c r="A1327" t="s">
        <v>4188</v>
      </c>
      <c r="B1327">
        <v>116</v>
      </c>
      <c r="C1327">
        <v>6.3</v>
      </c>
    </row>
    <row r="1328" spans="1:3" x14ac:dyDescent="0.3">
      <c r="A1328" t="s">
        <v>4266</v>
      </c>
      <c r="B1328">
        <v>116</v>
      </c>
      <c r="C1328">
        <v>6.4</v>
      </c>
    </row>
    <row r="1329" spans="1:3" x14ac:dyDescent="0.3">
      <c r="A1329" t="s">
        <v>4525</v>
      </c>
      <c r="B1329">
        <v>116</v>
      </c>
      <c r="C1329">
        <v>5.6</v>
      </c>
    </row>
    <row r="1330" spans="1:3" x14ac:dyDescent="0.3">
      <c r="A1330" t="s">
        <v>4769</v>
      </c>
      <c r="B1330">
        <v>116</v>
      </c>
      <c r="C1330">
        <v>5.8</v>
      </c>
    </row>
    <row r="1331" spans="1:3" x14ac:dyDescent="0.3">
      <c r="A1331" t="s">
        <v>4869</v>
      </c>
      <c r="B1331">
        <v>116</v>
      </c>
      <c r="C1331">
        <v>6.8</v>
      </c>
    </row>
    <row r="1332" spans="1:3" x14ac:dyDescent="0.3">
      <c r="A1332" t="s">
        <v>4983</v>
      </c>
      <c r="B1332">
        <v>116</v>
      </c>
      <c r="C1332">
        <v>6.5</v>
      </c>
    </row>
    <row r="1333" spans="1:3" x14ac:dyDescent="0.3">
      <c r="A1333" t="s">
        <v>5047</v>
      </c>
      <c r="B1333">
        <v>116</v>
      </c>
      <c r="C1333">
        <v>6.4</v>
      </c>
    </row>
    <row r="1334" spans="1:3" x14ac:dyDescent="0.3">
      <c r="A1334" t="s">
        <v>5675</v>
      </c>
      <c r="B1334">
        <v>116</v>
      </c>
      <c r="C1334">
        <v>6.6</v>
      </c>
    </row>
    <row r="1335" spans="1:3" x14ac:dyDescent="0.3">
      <c r="A1335" t="s">
        <v>6309</v>
      </c>
      <c r="B1335">
        <v>116</v>
      </c>
      <c r="C1335">
        <v>5.5</v>
      </c>
    </row>
    <row r="1336" spans="1:3" x14ac:dyDescent="0.3">
      <c r="A1336" t="s">
        <v>6449</v>
      </c>
      <c r="B1336">
        <v>116</v>
      </c>
      <c r="C1336">
        <v>6.3</v>
      </c>
    </row>
    <row r="1337" spans="1:3" x14ac:dyDescent="0.3">
      <c r="A1337" t="s">
        <v>6475</v>
      </c>
      <c r="B1337">
        <v>116</v>
      </c>
      <c r="C1337">
        <v>5.9</v>
      </c>
    </row>
    <row r="1338" spans="1:3" x14ac:dyDescent="0.3">
      <c r="A1338" t="s">
        <v>6634</v>
      </c>
      <c r="B1338">
        <v>116</v>
      </c>
      <c r="C1338">
        <v>5.7</v>
      </c>
    </row>
    <row r="1339" spans="1:3" x14ac:dyDescent="0.3">
      <c r="A1339" t="s">
        <v>7147</v>
      </c>
      <c r="B1339">
        <v>116</v>
      </c>
      <c r="C1339">
        <v>7</v>
      </c>
    </row>
    <row r="1340" spans="1:3" x14ac:dyDescent="0.3">
      <c r="A1340" t="s">
        <v>7611</v>
      </c>
      <c r="B1340">
        <v>116</v>
      </c>
      <c r="C1340">
        <v>6</v>
      </c>
    </row>
    <row r="1341" spans="1:3" x14ac:dyDescent="0.3">
      <c r="A1341" t="s">
        <v>8091</v>
      </c>
      <c r="B1341">
        <v>116</v>
      </c>
      <c r="C1341">
        <v>7.2</v>
      </c>
    </row>
    <row r="1342" spans="1:3" x14ac:dyDescent="0.3">
      <c r="A1342" t="s">
        <v>9076</v>
      </c>
      <c r="B1342">
        <v>116</v>
      </c>
      <c r="C1342">
        <v>6</v>
      </c>
    </row>
    <row r="1343" spans="1:3" x14ac:dyDescent="0.3">
      <c r="A1343" t="s">
        <v>9366</v>
      </c>
      <c r="B1343">
        <v>116</v>
      </c>
      <c r="C1343">
        <v>8.1999999999999993</v>
      </c>
    </row>
    <row r="1344" spans="1:3" x14ac:dyDescent="0.3">
      <c r="A1344" t="s">
        <v>9919</v>
      </c>
      <c r="B1344">
        <v>116</v>
      </c>
      <c r="C1344">
        <v>6.7</v>
      </c>
    </row>
    <row r="1345" spans="1:3" x14ac:dyDescent="0.3">
      <c r="A1345" t="s">
        <v>10474</v>
      </c>
      <c r="B1345">
        <v>116</v>
      </c>
      <c r="C1345">
        <v>7.8</v>
      </c>
    </row>
    <row r="1346" spans="1:3" x14ac:dyDescent="0.3">
      <c r="A1346" t="s">
        <v>10507</v>
      </c>
      <c r="B1346">
        <v>116</v>
      </c>
      <c r="C1346">
        <v>6.8</v>
      </c>
    </row>
    <row r="1347" spans="1:3" x14ac:dyDescent="0.3">
      <c r="A1347" t="s">
        <v>11187</v>
      </c>
      <c r="B1347">
        <v>116</v>
      </c>
      <c r="C1347">
        <v>7.2</v>
      </c>
    </row>
    <row r="1348" spans="1:3" x14ac:dyDescent="0.3">
      <c r="A1348" t="s">
        <v>11318</v>
      </c>
      <c r="B1348">
        <v>116</v>
      </c>
      <c r="C1348">
        <v>7.2</v>
      </c>
    </row>
    <row r="1349" spans="1:3" x14ac:dyDescent="0.3">
      <c r="A1349" t="s">
        <v>11554</v>
      </c>
      <c r="B1349">
        <v>116</v>
      </c>
      <c r="C1349">
        <v>8.5</v>
      </c>
    </row>
    <row r="1350" spans="1:3" x14ac:dyDescent="0.3">
      <c r="A1350" t="s">
        <v>11655</v>
      </c>
      <c r="B1350">
        <v>116</v>
      </c>
      <c r="C1350">
        <v>6.3</v>
      </c>
    </row>
    <row r="1351" spans="1:3" x14ac:dyDescent="0.3">
      <c r="A1351" t="s">
        <v>11981</v>
      </c>
      <c r="B1351">
        <v>116</v>
      </c>
      <c r="C1351">
        <v>7.1</v>
      </c>
    </row>
    <row r="1352" spans="1:3" x14ac:dyDescent="0.3">
      <c r="A1352" t="s">
        <v>12102</v>
      </c>
      <c r="B1352">
        <v>116</v>
      </c>
      <c r="C1352">
        <v>6</v>
      </c>
    </row>
    <row r="1353" spans="1:3" x14ac:dyDescent="0.3">
      <c r="A1353" t="s">
        <v>12619</v>
      </c>
      <c r="B1353">
        <v>116</v>
      </c>
      <c r="C1353">
        <v>7.4</v>
      </c>
    </row>
    <row r="1354" spans="1:3" x14ac:dyDescent="0.3">
      <c r="A1354" t="s">
        <v>13042</v>
      </c>
      <c r="B1354">
        <v>116</v>
      </c>
      <c r="C1354">
        <v>7</v>
      </c>
    </row>
    <row r="1355" spans="1:3" x14ac:dyDescent="0.3">
      <c r="A1355" t="s">
        <v>13168</v>
      </c>
      <c r="B1355">
        <v>116</v>
      </c>
      <c r="C1355">
        <v>7</v>
      </c>
    </row>
    <row r="1356" spans="1:3" x14ac:dyDescent="0.3">
      <c r="A1356" t="s">
        <v>13990</v>
      </c>
      <c r="B1356">
        <v>116</v>
      </c>
      <c r="C1356">
        <v>7.7</v>
      </c>
    </row>
    <row r="1357" spans="1:3" x14ac:dyDescent="0.3">
      <c r="A1357" t="s">
        <v>14459</v>
      </c>
      <c r="B1357">
        <v>116</v>
      </c>
      <c r="C1357">
        <v>7.9</v>
      </c>
    </row>
    <row r="1358" spans="1:3" x14ac:dyDescent="0.3">
      <c r="A1358" t="s">
        <v>14895</v>
      </c>
      <c r="B1358">
        <v>116</v>
      </c>
      <c r="C1358">
        <v>5.7</v>
      </c>
    </row>
    <row r="1359" spans="1:3" x14ac:dyDescent="0.3">
      <c r="A1359" t="s">
        <v>15425</v>
      </c>
      <c r="B1359">
        <v>116</v>
      </c>
      <c r="C1359">
        <v>7</v>
      </c>
    </row>
    <row r="1360" spans="1:3" x14ac:dyDescent="0.3">
      <c r="A1360" t="s">
        <v>15537</v>
      </c>
      <c r="B1360">
        <v>116</v>
      </c>
      <c r="C1360">
        <v>8.5</v>
      </c>
    </row>
    <row r="1361" spans="1:3" x14ac:dyDescent="0.3">
      <c r="A1361" t="s">
        <v>15607</v>
      </c>
      <c r="B1361">
        <v>116</v>
      </c>
      <c r="C1361">
        <v>7.5</v>
      </c>
    </row>
    <row r="1362" spans="1:3" x14ac:dyDescent="0.3">
      <c r="A1362" t="s">
        <v>16031</v>
      </c>
      <c r="B1362">
        <v>116</v>
      </c>
      <c r="C1362">
        <v>7</v>
      </c>
    </row>
    <row r="1363" spans="1:3" x14ac:dyDescent="0.3">
      <c r="A1363" t="s">
        <v>16521</v>
      </c>
      <c r="B1363">
        <v>116</v>
      </c>
      <c r="C1363">
        <v>6.9</v>
      </c>
    </row>
    <row r="1364" spans="1:3" x14ac:dyDescent="0.3">
      <c r="A1364" t="s">
        <v>16855</v>
      </c>
      <c r="B1364">
        <v>116</v>
      </c>
      <c r="C1364">
        <v>6.9</v>
      </c>
    </row>
    <row r="1365" spans="1:3" x14ac:dyDescent="0.3">
      <c r="A1365" t="s">
        <v>17322</v>
      </c>
      <c r="B1365">
        <v>116</v>
      </c>
      <c r="C1365">
        <v>5.6</v>
      </c>
    </row>
    <row r="1366" spans="1:3" x14ac:dyDescent="0.3">
      <c r="A1366" t="s">
        <v>17832</v>
      </c>
      <c r="B1366">
        <v>116</v>
      </c>
      <c r="C1366">
        <v>7</v>
      </c>
    </row>
    <row r="1367" spans="1:3" x14ac:dyDescent="0.3">
      <c r="A1367" t="s">
        <v>18829</v>
      </c>
      <c r="B1367">
        <v>116</v>
      </c>
      <c r="C1367">
        <v>7.5</v>
      </c>
    </row>
    <row r="1368" spans="1:3" x14ac:dyDescent="0.3">
      <c r="A1368" t="s">
        <v>19573</v>
      </c>
      <c r="B1368">
        <v>116</v>
      </c>
      <c r="C1368">
        <v>7.4</v>
      </c>
    </row>
    <row r="1369" spans="1:3" x14ac:dyDescent="0.3">
      <c r="A1369" t="s">
        <v>20174</v>
      </c>
      <c r="B1369">
        <v>116</v>
      </c>
      <c r="C1369">
        <v>7.5</v>
      </c>
    </row>
    <row r="1370" spans="1:3" x14ac:dyDescent="0.3">
      <c r="A1370" t="s">
        <v>20178</v>
      </c>
      <c r="B1370">
        <v>116</v>
      </c>
      <c r="C1370">
        <v>7</v>
      </c>
    </row>
    <row r="1371" spans="1:3" x14ac:dyDescent="0.3">
      <c r="A1371" t="s">
        <v>21356</v>
      </c>
      <c r="B1371">
        <v>116</v>
      </c>
      <c r="C1371">
        <v>6.9</v>
      </c>
    </row>
    <row r="1372" spans="1:3" x14ac:dyDescent="0.3">
      <c r="A1372" t="s">
        <v>814</v>
      </c>
      <c r="B1372">
        <v>115</v>
      </c>
      <c r="C1372">
        <v>6.7</v>
      </c>
    </row>
    <row r="1373" spans="1:3" x14ac:dyDescent="0.3">
      <c r="A1373" t="s">
        <v>884</v>
      </c>
      <c r="B1373">
        <v>115</v>
      </c>
      <c r="C1373">
        <v>7</v>
      </c>
    </row>
    <row r="1374" spans="1:3" x14ac:dyDescent="0.3">
      <c r="A1374" t="s">
        <v>1013</v>
      </c>
      <c r="B1374">
        <v>115</v>
      </c>
      <c r="C1374">
        <v>6.3</v>
      </c>
    </row>
    <row r="1375" spans="1:3" x14ac:dyDescent="0.3">
      <c r="A1375" t="s">
        <v>1131</v>
      </c>
      <c r="B1375">
        <v>115</v>
      </c>
      <c r="C1375">
        <v>5.5</v>
      </c>
    </row>
    <row r="1376" spans="1:3" x14ac:dyDescent="0.3">
      <c r="A1376" t="s">
        <v>1182</v>
      </c>
      <c r="B1376">
        <v>115</v>
      </c>
      <c r="C1376">
        <v>8.1</v>
      </c>
    </row>
    <row r="1377" spans="1:3" x14ac:dyDescent="0.3">
      <c r="A1377" t="s">
        <v>1666</v>
      </c>
      <c r="B1377">
        <v>115</v>
      </c>
      <c r="C1377">
        <v>7.1</v>
      </c>
    </row>
    <row r="1378" spans="1:3" x14ac:dyDescent="0.3">
      <c r="A1378" t="s">
        <v>1779</v>
      </c>
      <c r="B1378">
        <v>115</v>
      </c>
      <c r="C1378">
        <v>6.1</v>
      </c>
    </row>
    <row r="1379" spans="1:3" x14ac:dyDescent="0.3">
      <c r="A1379" t="s">
        <v>1930</v>
      </c>
      <c r="B1379">
        <v>115</v>
      </c>
      <c r="C1379">
        <v>6.9</v>
      </c>
    </row>
    <row r="1380" spans="1:3" x14ac:dyDescent="0.3">
      <c r="A1380" t="s">
        <v>2081</v>
      </c>
      <c r="B1380">
        <v>115</v>
      </c>
      <c r="C1380">
        <v>8</v>
      </c>
    </row>
    <row r="1381" spans="1:3" x14ac:dyDescent="0.3">
      <c r="A1381" t="s">
        <v>2373</v>
      </c>
      <c r="B1381">
        <v>115</v>
      </c>
      <c r="C1381">
        <v>6.8</v>
      </c>
    </row>
    <row r="1382" spans="1:3" x14ac:dyDescent="0.3">
      <c r="A1382" t="s">
        <v>3029</v>
      </c>
      <c r="B1382">
        <v>115</v>
      </c>
      <c r="C1382">
        <v>6.9</v>
      </c>
    </row>
    <row r="1383" spans="1:3" x14ac:dyDescent="0.3">
      <c r="A1383" t="s">
        <v>3538</v>
      </c>
      <c r="B1383">
        <v>115</v>
      </c>
      <c r="C1383">
        <v>6.7</v>
      </c>
    </row>
    <row r="1384" spans="1:3" x14ac:dyDescent="0.3">
      <c r="A1384" t="s">
        <v>3944</v>
      </c>
      <c r="B1384">
        <v>115</v>
      </c>
      <c r="C1384">
        <v>7.1</v>
      </c>
    </row>
    <row r="1385" spans="1:3" x14ac:dyDescent="0.3">
      <c r="A1385" t="s">
        <v>4065</v>
      </c>
      <c r="B1385">
        <v>115</v>
      </c>
      <c r="C1385">
        <v>6.5</v>
      </c>
    </row>
    <row r="1386" spans="1:3" x14ac:dyDescent="0.3">
      <c r="A1386" t="s">
        <v>4129</v>
      </c>
      <c r="B1386">
        <v>115</v>
      </c>
      <c r="C1386">
        <v>6.5</v>
      </c>
    </row>
    <row r="1387" spans="1:3" x14ac:dyDescent="0.3">
      <c r="A1387" t="s">
        <v>4214</v>
      </c>
      <c r="B1387">
        <v>115</v>
      </c>
      <c r="C1387">
        <v>5</v>
      </c>
    </row>
    <row r="1388" spans="1:3" x14ac:dyDescent="0.3">
      <c r="A1388" t="s">
        <v>5028</v>
      </c>
      <c r="B1388">
        <v>115</v>
      </c>
      <c r="C1388">
        <v>6.7</v>
      </c>
    </row>
    <row r="1389" spans="1:3" x14ac:dyDescent="0.3">
      <c r="A1389" t="s">
        <v>5332</v>
      </c>
      <c r="B1389">
        <v>115</v>
      </c>
      <c r="C1389">
        <v>6.1</v>
      </c>
    </row>
    <row r="1390" spans="1:3" x14ac:dyDescent="0.3">
      <c r="A1390" t="s">
        <v>5431</v>
      </c>
      <c r="B1390">
        <v>115</v>
      </c>
      <c r="C1390">
        <v>6.2</v>
      </c>
    </row>
    <row r="1391" spans="1:3" x14ac:dyDescent="0.3">
      <c r="A1391" t="s">
        <v>5590</v>
      </c>
      <c r="B1391">
        <v>115</v>
      </c>
      <c r="C1391">
        <v>6</v>
      </c>
    </row>
    <row r="1392" spans="1:3" x14ac:dyDescent="0.3">
      <c r="A1392" t="s">
        <v>5637</v>
      </c>
      <c r="B1392">
        <v>115</v>
      </c>
      <c r="C1392">
        <v>8.1</v>
      </c>
    </row>
    <row r="1393" spans="1:3" x14ac:dyDescent="0.3">
      <c r="A1393" t="s">
        <v>6122</v>
      </c>
      <c r="B1393">
        <v>115</v>
      </c>
      <c r="C1393">
        <v>6.3</v>
      </c>
    </row>
    <row r="1394" spans="1:3" x14ac:dyDescent="0.3">
      <c r="A1394" t="s">
        <v>6664</v>
      </c>
      <c r="B1394">
        <v>115</v>
      </c>
      <c r="C1394">
        <v>6.7</v>
      </c>
    </row>
    <row r="1395" spans="1:3" x14ac:dyDescent="0.3">
      <c r="A1395" t="s">
        <v>6846</v>
      </c>
      <c r="B1395">
        <v>115</v>
      </c>
      <c r="C1395">
        <v>5.8</v>
      </c>
    </row>
    <row r="1396" spans="1:3" x14ac:dyDescent="0.3">
      <c r="A1396" t="s">
        <v>6997</v>
      </c>
      <c r="B1396">
        <v>115</v>
      </c>
      <c r="C1396">
        <v>5.6</v>
      </c>
    </row>
    <row r="1397" spans="1:3" x14ac:dyDescent="0.3">
      <c r="A1397" t="s">
        <v>7161</v>
      </c>
      <c r="B1397">
        <v>115</v>
      </c>
      <c r="C1397">
        <v>5.3</v>
      </c>
    </row>
    <row r="1398" spans="1:3" x14ac:dyDescent="0.3">
      <c r="A1398" t="s">
        <v>7621</v>
      </c>
      <c r="B1398">
        <v>115</v>
      </c>
      <c r="C1398">
        <v>5.7</v>
      </c>
    </row>
    <row r="1399" spans="1:3" x14ac:dyDescent="0.3">
      <c r="A1399" t="s">
        <v>8754</v>
      </c>
      <c r="B1399">
        <v>115</v>
      </c>
      <c r="C1399">
        <v>6.5</v>
      </c>
    </row>
    <row r="1400" spans="1:3" x14ac:dyDescent="0.3">
      <c r="A1400" t="s">
        <v>8875</v>
      </c>
      <c r="B1400">
        <v>115</v>
      </c>
      <c r="C1400">
        <v>6.5</v>
      </c>
    </row>
    <row r="1401" spans="1:3" x14ac:dyDescent="0.3">
      <c r="A1401" t="s">
        <v>8910</v>
      </c>
      <c r="B1401">
        <v>115</v>
      </c>
      <c r="C1401">
        <v>6.7</v>
      </c>
    </row>
    <row r="1402" spans="1:3" x14ac:dyDescent="0.3">
      <c r="A1402" t="s">
        <v>9080</v>
      </c>
      <c r="B1402">
        <v>115</v>
      </c>
      <c r="C1402">
        <v>6.6</v>
      </c>
    </row>
    <row r="1403" spans="1:3" x14ac:dyDescent="0.3">
      <c r="A1403" t="s">
        <v>9234</v>
      </c>
      <c r="B1403">
        <v>115</v>
      </c>
      <c r="C1403">
        <v>6.6</v>
      </c>
    </row>
    <row r="1404" spans="1:3" x14ac:dyDescent="0.3">
      <c r="A1404" t="s">
        <v>9472</v>
      </c>
      <c r="B1404">
        <v>115</v>
      </c>
      <c r="C1404">
        <v>6.1</v>
      </c>
    </row>
    <row r="1405" spans="1:3" x14ac:dyDescent="0.3">
      <c r="A1405" t="s">
        <v>9787</v>
      </c>
      <c r="B1405">
        <v>115</v>
      </c>
      <c r="C1405">
        <v>5.6</v>
      </c>
    </row>
    <row r="1406" spans="1:3" x14ac:dyDescent="0.3">
      <c r="A1406" t="s">
        <v>10096</v>
      </c>
      <c r="B1406">
        <v>115</v>
      </c>
      <c r="C1406">
        <v>6.9</v>
      </c>
    </row>
    <row r="1407" spans="1:3" x14ac:dyDescent="0.3">
      <c r="A1407" t="s">
        <v>10378</v>
      </c>
      <c r="B1407">
        <v>115</v>
      </c>
      <c r="C1407">
        <v>7.4</v>
      </c>
    </row>
    <row r="1408" spans="1:3" x14ac:dyDescent="0.3">
      <c r="A1408" t="s">
        <v>10611</v>
      </c>
      <c r="B1408">
        <v>115</v>
      </c>
      <c r="C1408">
        <v>6.8</v>
      </c>
    </row>
    <row r="1409" spans="1:3" x14ac:dyDescent="0.3">
      <c r="A1409" t="s">
        <v>10614</v>
      </c>
      <c r="B1409">
        <v>115</v>
      </c>
      <c r="C1409">
        <v>8.5</v>
      </c>
    </row>
    <row r="1410" spans="1:3" x14ac:dyDescent="0.3">
      <c r="A1410" t="s">
        <v>10686</v>
      </c>
      <c r="B1410">
        <v>115</v>
      </c>
      <c r="C1410">
        <v>7.3</v>
      </c>
    </row>
    <row r="1411" spans="1:3" x14ac:dyDescent="0.3">
      <c r="A1411" t="s">
        <v>10810</v>
      </c>
      <c r="B1411">
        <v>115</v>
      </c>
      <c r="C1411">
        <v>6.2</v>
      </c>
    </row>
    <row r="1412" spans="1:3" x14ac:dyDescent="0.3">
      <c r="A1412" t="s">
        <v>10892</v>
      </c>
      <c r="B1412">
        <v>115</v>
      </c>
      <c r="C1412">
        <v>6.5</v>
      </c>
    </row>
    <row r="1413" spans="1:3" x14ac:dyDescent="0.3">
      <c r="A1413" t="s">
        <v>10998</v>
      </c>
      <c r="B1413">
        <v>115</v>
      </c>
      <c r="C1413">
        <v>6.8</v>
      </c>
    </row>
    <row r="1414" spans="1:3" x14ac:dyDescent="0.3">
      <c r="A1414" t="s">
        <v>11206</v>
      </c>
      <c r="B1414">
        <v>115</v>
      </c>
      <c r="C1414">
        <v>6.3</v>
      </c>
    </row>
    <row r="1415" spans="1:3" x14ac:dyDescent="0.3">
      <c r="A1415" t="s">
        <v>11403</v>
      </c>
      <c r="B1415">
        <v>115</v>
      </c>
      <c r="C1415">
        <v>6.4</v>
      </c>
    </row>
    <row r="1416" spans="1:3" x14ac:dyDescent="0.3">
      <c r="A1416" t="s">
        <v>11854</v>
      </c>
      <c r="B1416">
        <v>115</v>
      </c>
      <c r="C1416">
        <v>6.7</v>
      </c>
    </row>
    <row r="1417" spans="1:3" x14ac:dyDescent="0.3">
      <c r="A1417" t="s">
        <v>12585</v>
      </c>
      <c r="B1417">
        <v>115</v>
      </c>
      <c r="C1417">
        <v>6.6</v>
      </c>
    </row>
    <row r="1418" spans="1:3" x14ac:dyDescent="0.3">
      <c r="A1418" t="s">
        <v>12709</v>
      </c>
      <c r="B1418">
        <v>115</v>
      </c>
      <c r="C1418">
        <v>7.3</v>
      </c>
    </row>
    <row r="1419" spans="1:3" x14ac:dyDescent="0.3">
      <c r="A1419" t="s">
        <v>12790</v>
      </c>
      <c r="B1419">
        <v>115</v>
      </c>
      <c r="C1419">
        <v>7.1</v>
      </c>
    </row>
    <row r="1420" spans="1:3" x14ac:dyDescent="0.3">
      <c r="A1420" t="s">
        <v>12832</v>
      </c>
      <c r="B1420">
        <v>115</v>
      </c>
      <c r="C1420">
        <v>6.7</v>
      </c>
    </row>
    <row r="1421" spans="1:3" x14ac:dyDescent="0.3">
      <c r="A1421" t="s">
        <v>13182</v>
      </c>
      <c r="B1421">
        <v>115</v>
      </c>
      <c r="C1421">
        <v>6.8</v>
      </c>
    </row>
    <row r="1422" spans="1:3" x14ac:dyDescent="0.3">
      <c r="A1422" t="s">
        <v>13287</v>
      </c>
      <c r="B1422">
        <v>115</v>
      </c>
      <c r="C1422">
        <v>5.7</v>
      </c>
    </row>
    <row r="1423" spans="1:3" x14ac:dyDescent="0.3">
      <c r="A1423" t="s">
        <v>13435</v>
      </c>
      <c r="B1423">
        <v>115</v>
      </c>
      <c r="C1423">
        <v>6.9</v>
      </c>
    </row>
    <row r="1424" spans="1:3" x14ac:dyDescent="0.3">
      <c r="A1424" t="s">
        <v>13529</v>
      </c>
      <c r="B1424">
        <v>115</v>
      </c>
      <c r="C1424">
        <v>7</v>
      </c>
    </row>
    <row r="1425" spans="1:3" x14ac:dyDescent="0.3">
      <c r="A1425" t="s">
        <v>13605</v>
      </c>
      <c r="B1425">
        <v>115</v>
      </c>
      <c r="C1425">
        <v>1.6</v>
      </c>
    </row>
    <row r="1426" spans="1:3" x14ac:dyDescent="0.3">
      <c r="A1426" t="s">
        <v>13827</v>
      </c>
      <c r="B1426">
        <v>115</v>
      </c>
      <c r="C1426">
        <v>6.5</v>
      </c>
    </row>
    <row r="1427" spans="1:3" x14ac:dyDescent="0.3">
      <c r="A1427" t="s">
        <v>13851</v>
      </c>
      <c r="B1427">
        <v>115</v>
      </c>
      <c r="C1427">
        <v>6.8</v>
      </c>
    </row>
    <row r="1428" spans="1:3" x14ac:dyDescent="0.3">
      <c r="A1428" t="s">
        <v>14148</v>
      </c>
      <c r="B1428">
        <v>115</v>
      </c>
      <c r="C1428">
        <v>7.8</v>
      </c>
    </row>
    <row r="1429" spans="1:3" x14ac:dyDescent="0.3">
      <c r="A1429" t="s">
        <v>15146</v>
      </c>
      <c r="B1429">
        <v>115</v>
      </c>
      <c r="C1429">
        <v>7.9</v>
      </c>
    </row>
    <row r="1430" spans="1:3" x14ac:dyDescent="0.3">
      <c r="A1430" t="s">
        <v>16259</v>
      </c>
      <c r="B1430">
        <v>115</v>
      </c>
      <c r="C1430">
        <v>6.9</v>
      </c>
    </row>
    <row r="1431" spans="1:3" x14ac:dyDescent="0.3">
      <c r="A1431" t="s">
        <v>16705</v>
      </c>
      <c r="B1431">
        <v>115</v>
      </c>
      <c r="C1431">
        <v>7.3</v>
      </c>
    </row>
    <row r="1432" spans="1:3" x14ac:dyDescent="0.3">
      <c r="A1432" t="s">
        <v>16774</v>
      </c>
      <c r="B1432">
        <v>115</v>
      </c>
      <c r="C1432">
        <v>8.1</v>
      </c>
    </row>
    <row r="1433" spans="1:3" x14ac:dyDescent="0.3">
      <c r="A1433" t="s">
        <v>16828</v>
      </c>
      <c r="B1433">
        <v>115</v>
      </c>
      <c r="C1433">
        <v>7.2</v>
      </c>
    </row>
    <row r="1434" spans="1:3" x14ac:dyDescent="0.3">
      <c r="A1434" t="s">
        <v>17491</v>
      </c>
      <c r="B1434">
        <v>115</v>
      </c>
      <c r="C1434">
        <v>7.6</v>
      </c>
    </row>
    <row r="1435" spans="1:3" x14ac:dyDescent="0.3">
      <c r="A1435" t="s">
        <v>18151</v>
      </c>
      <c r="B1435">
        <v>115</v>
      </c>
      <c r="C1435">
        <v>7.4</v>
      </c>
    </row>
    <row r="1436" spans="1:3" x14ac:dyDescent="0.3">
      <c r="A1436" t="s">
        <v>18180</v>
      </c>
      <c r="B1436">
        <v>115</v>
      </c>
      <c r="C1436">
        <v>7.2</v>
      </c>
    </row>
    <row r="1437" spans="1:3" x14ac:dyDescent="0.3">
      <c r="A1437" t="s">
        <v>18554</v>
      </c>
      <c r="B1437">
        <v>115</v>
      </c>
      <c r="C1437">
        <v>7.1</v>
      </c>
    </row>
    <row r="1438" spans="1:3" x14ac:dyDescent="0.3">
      <c r="A1438" t="s">
        <v>18746</v>
      </c>
      <c r="B1438">
        <v>115</v>
      </c>
      <c r="C1438">
        <v>7.5</v>
      </c>
    </row>
    <row r="1439" spans="1:3" x14ac:dyDescent="0.3">
      <c r="A1439" t="s">
        <v>19009</v>
      </c>
      <c r="B1439">
        <v>115</v>
      </c>
      <c r="C1439">
        <v>8.3000000000000007</v>
      </c>
    </row>
    <row r="1440" spans="1:3" x14ac:dyDescent="0.3">
      <c r="A1440" t="s">
        <v>19092</v>
      </c>
      <c r="B1440">
        <v>115</v>
      </c>
      <c r="C1440">
        <v>6.6</v>
      </c>
    </row>
    <row r="1441" spans="1:3" x14ac:dyDescent="0.3">
      <c r="A1441" t="s">
        <v>19984</v>
      </c>
      <c r="B1441">
        <v>115</v>
      </c>
      <c r="C1441">
        <v>7</v>
      </c>
    </row>
    <row r="1442" spans="1:3" x14ac:dyDescent="0.3">
      <c r="A1442" t="s">
        <v>20027</v>
      </c>
      <c r="B1442">
        <v>115</v>
      </c>
      <c r="C1442">
        <v>7.5</v>
      </c>
    </row>
    <row r="1443" spans="1:3" x14ac:dyDescent="0.3">
      <c r="A1443" t="s">
        <v>20126</v>
      </c>
      <c r="B1443">
        <v>115</v>
      </c>
      <c r="C1443">
        <v>8.1</v>
      </c>
    </row>
    <row r="1444" spans="1:3" x14ac:dyDescent="0.3">
      <c r="A1444" t="s">
        <v>22334</v>
      </c>
      <c r="B1444">
        <v>115</v>
      </c>
      <c r="C1444">
        <v>7</v>
      </c>
    </row>
    <row r="1445" spans="1:3" x14ac:dyDescent="0.3">
      <c r="A1445" t="s">
        <v>22385</v>
      </c>
      <c r="B1445">
        <v>115</v>
      </c>
      <c r="C1445">
        <v>7</v>
      </c>
    </row>
    <row r="1446" spans="1:3" x14ac:dyDescent="0.3">
      <c r="A1446" t="s">
        <v>387</v>
      </c>
      <c r="B1446">
        <v>114</v>
      </c>
      <c r="C1446">
        <v>6.3</v>
      </c>
    </row>
    <row r="1447" spans="1:3" x14ac:dyDescent="0.3">
      <c r="A1447" t="s">
        <v>1534</v>
      </c>
      <c r="B1447">
        <v>114</v>
      </c>
      <c r="C1447">
        <v>6.1</v>
      </c>
    </row>
    <row r="1448" spans="1:3" x14ac:dyDescent="0.3">
      <c r="A1448" t="s">
        <v>1634</v>
      </c>
      <c r="B1448">
        <v>114</v>
      </c>
      <c r="C1448">
        <v>6.7</v>
      </c>
    </row>
    <row r="1449" spans="1:3" x14ac:dyDescent="0.3">
      <c r="A1449" t="s">
        <v>1905</v>
      </c>
      <c r="B1449">
        <v>114</v>
      </c>
      <c r="C1449">
        <v>5.3</v>
      </c>
    </row>
    <row r="1450" spans="1:3" x14ac:dyDescent="0.3">
      <c r="A1450" t="s">
        <v>2134</v>
      </c>
      <c r="B1450">
        <v>114</v>
      </c>
      <c r="C1450">
        <v>7.3</v>
      </c>
    </row>
    <row r="1451" spans="1:3" x14ac:dyDescent="0.3">
      <c r="A1451" t="s">
        <v>2261</v>
      </c>
      <c r="B1451">
        <v>114</v>
      </c>
      <c r="C1451">
        <v>7</v>
      </c>
    </row>
    <row r="1452" spans="1:3" x14ac:dyDescent="0.3">
      <c r="A1452" t="s">
        <v>2266</v>
      </c>
      <c r="B1452">
        <v>114</v>
      </c>
      <c r="C1452">
        <v>5.6</v>
      </c>
    </row>
    <row r="1453" spans="1:3" x14ac:dyDescent="0.3">
      <c r="A1453" t="s">
        <v>2781</v>
      </c>
      <c r="B1453">
        <v>114</v>
      </c>
      <c r="C1453">
        <v>5.6</v>
      </c>
    </row>
    <row r="1454" spans="1:3" x14ac:dyDescent="0.3">
      <c r="A1454" t="s">
        <v>2841</v>
      </c>
      <c r="B1454">
        <v>114</v>
      </c>
      <c r="C1454">
        <v>5.8</v>
      </c>
    </row>
    <row r="1455" spans="1:3" x14ac:dyDescent="0.3">
      <c r="A1455" t="s">
        <v>3609</v>
      </c>
      <c r="B1455">
        <v>114</v>
      </c>
      <c r="C1455">
        <v>5.9</v>
      </c>
    </row>
    <row r="1456" spans="1:3" x14ac:dyDescent="0.3">
      <c r="A1456" t="s">
        <v>3768</v>
      </c>
      <c r="B1456">
        <v>114</v>
      </c>
      <c r="C1456">
        <v>6.4</v>
      </c>
    </row>
    <row r="1457" spans="1:3" x14ac:dyDescent="0.3">
      <c r="A1457" t="s">
        <v>3903</v>
      </c>
      <c r="B1457">
        <v>114</v>
      </c>
      <c r="C1457">
        <v>6.8</v>
      </c>
    </row>
    <row r="1458" spans="1:3" x14ac:dyDescent="0.3">
      <c r="A1458" t="s">
        <v>4448</v>
      </c>
      <c r="B1458">
        <v>114</v>
      </c>
      <c r="C1458">
        <v>4.9000000000000004</v>
      </c>
    </row>
    <row r="1459" spans="1:3" x14ac:dyDescent="0.3">
      <c r="A1459" t="s">
        <v>4489</v>
      </c>
      <c r="B1459">
        <v>114</v>
      </c>
      <c r="C1459">
        <v>6</v>
      </c>
    </row>
    <row r="1460" spans="1:3" x14ac:dyDescent="0.3">
      <c r="A1460" t="s">
        <v>4649</v>
      </c>
      <c r="B1460">
        <v>114</v>
      </c>
      <c r="C1460">
        <v>6.7</v>
      </c>
    </row>
    <row r="1461" spans="1:3" x14ac:dyDescent="0.3">
      <c r="A1461" t="s">
        <v>4779</v>
      </c>
      <c r="B1461">
        <v>114</v>
      </c>
      <c r="C1461">
        <v>6.9</v>
      </c>
    </row>
    <row r="1462" spans="1:3" x14ac:dyDescent="0.3">
      <c r="A1462" t="s">
        <v>5151</v>
      </c>
      <c r="B1462">
        <v>114</v>
      </c>
      <c r="C1462">
        <v>6.2</v>
      </c>
    </row>
    <row r="1463" spans="1:3" x14ac:dyDescent="0.3">
      <c r="A1463" t="s">
        <v>5279</v>
      </c>
      <c r="B1463">
        <v>114</v>
      </c>
      <c r="C1463">
        <v>6.5</v>
      </c>
    </row>
    <row r="1464" spans="1:3" x14ac:dyDescent="0.3">
      <c r="A1464" t="s">
        <v>5402</v>
      </c>
      <c r="B1464">
        <v>114</v>
      </c>
      <c r="C1464">
        <v>6.6</v>
      </c>
    </row>
    <row r="1465" spans="1:3" x14ac:dyDescent="0.3">
      <c r="A1465" t="s">
        <v>5551</v>
      </c>
      <c r="B1465">
        <v>114</v>
      </c>
      <c r="C1465">
        <v>7.1</v>
      </c>
    </row>
    <row r="1466" spans="1:3" x14ac:dyDescent="0.3">
      <c r="A1466" t="s">
        <v>5957</v>
      </c>
      <c r="B1466">
        <v>114</v>
      </c>
      <c r="C1466">
        <v>7</v>
      </c>
    </row>
    <row r="1467" spans="1:3" x14ac:dyDescent="0.3">
      <c r="A1467" t="s">
        <v>6370</v>
      </c>
      <c r="B1467">
        <v>114</v>
      </c>
      <c r="C1467">
        <v>5.9</v>
      </c>
    </row>
    <row r="1468" spans="1:3" x14ac:dyDescent="0.3">
      <c r="A1468" t="s">
        <v>6418</v>
      </c>
      <c r="B1468">
        <v>114</v>
      </c>
      <c r="C1468">
        <v>6.4</v>
      </c>
    </row>
    <row r="1469" spans="1:3" x14ac:dyDescent="0.3">
      <c r="A1469" t="s">
        <v>6734</v>
      </c>
      <c r="B1469">
        <v>114</v>
      </c>
      <c r="C1469">
        <v>7.6</v>
      </c>
    </row>
    <row r="1470" spans="1:3" x14ac:dyDescent="0.3">
      <c r="A1470" t="s">
        <v>7205</v>
      </c>
      <c r="B1470">
        <v>114</v>
      </c>
      <c r="C1470">
        <v>6</v>
      </c>
    </row>
    <row r="1471" spans="1:3" x14ac:dyDescent="0.3">
      <c r="A1471" t="s">
        <v>7693</v>
      </c>
      <c r="B1471">
        <v>114</v>
      </c>
      <c r="C1471">
        <v>6.9</v>
      </c>
    </row>
    <row r="1472" spans="1:3" x14ac:dyDescent="0.3">
      <c r="A1472" t="s">
        <v>7704</v>
      </c>
      <c r="B1472">
        <v>114</v>
      </c>
      <c r="C1472">
        <v>6.3</v>
      </c>
    </row>
    <row r="1473" spans="1:3" x14ac:dyDescent="0.3">
      <c r="A1473" t="s">
        <v>7790</v>
      </c>
      <c r="B1473">
        <v>114</v>
      </c>
      <c r="C1473">
        <v>5.6</v>
      </c>
    </row>
    <row r="1474" spans="1:3" x14ac:dyDescent="0.3">
      <c r="A1474" t="s">
        <v>8231</v>
      </c>
      <c r="B1474">
        <v>114</v>
      </c>
      <c r="C1474">
        <v>5.9</v>
      </c>
    </row>
    <row r="1475" spans="1:3" x14ac:dyDescent="0.3">
      <c r="A1475" t="s">
        <v>8571</v>
      </c>
      <c r="B1475">
        <v>114</v>
      </c>
      <c r="C1475">
        <v>7</v>
      </c>
    </row>
    <row r="1476" spans="1:3" x14ac:dyDescent="0.3">
      <c r="A1476" t="s">
        <v>9049</v>
      </c>
      <c r="B1476">
        <v>114</v>
      </c>
      <c r="C1476">
        <v>5.3</v>
      </c>
    </row>
    <row r="1477" spans="1:3" x14ac:dyDescent="0.3">
      <c r="A1477" t="s">
        <v>9217</v>
      </c>
      <c r="B1477">
        <v>114</v>
      </c>
      <c r="C1477">
        <v>6.5</v>
      </c>
    </row>
    <row r="1478" spans="1:3" x14ac:dyDescent="0.3">
      <c r="A1478" t="s">
        <v>9608</v>
      </c>
      <c r="B1478">
        <v>114</v>
      </c>
      <c r="C1478">
        <v>7.6</v>
      </c>
    </row>
    <row r="1479" spans="1:3" x14ac:dyDescent="0.3">
      <c r="A1479" t="s">
        <v>9636</v>
      </c>
      <c r="B1479">
        <v>114</v>
      </c>
      <c r="C1479">
        <v>7.5</v>
      </c>
    </row>
    <row r="1480" spans="1:3" x14ac:dyDescent="0.3">
      <c r="A1480" t="s">
        <v>10229</v>
      </c>
      <c r="B1480">
        <v>114</v>
      </c>
      <c r="C1480">
        <v>6.1</v>
      </c>
    </row>
    <row r="1481" spans="1:3" x14ac:dyDescent="0.3">
      <c r="A1481" t="s">
        <v>10302</v>
      </c>
      <c r="B1481">
        <v>114</v>
      </c>
      <c r="C1481">
        <v>6.8</v>
      </c>
    </row>
    <row r="1482" spans="1:3" x14ac:dyDescent="0.3">
      <c r="A1482" t="s">
        <v>10354</v>
      </c>
      <c r="B1482">
        <v>114</v>
      </c>
      <c r="C1482">
        <v>5.8</v>
      </c>
    </row>
    <row r="1483" spans="1:3" x14ac:dyDescent="0.3">
      <c r="A1483" t="s">
        <v>10463</v>
      </c>
      <c r="B1483">
        <v>114</v>
      </c>
      <c r="C1483">
        <v>6.4</v>
      </c>
    </row>
    <row r="1484" spans="1:3" x14ac:dyDescent="0.3">
      <c r="A1484" t="s">
        <v>10607</v>
      </c>
      <c r="B1484">
        <v>114</v>
      </c>
      <c r="C1484">
        <v>5.8</v>
      </c>
    </row>
    <row r="1485" spans="1:3" x14ac:dyDescent="0.3">
      <c r="A1485" t="s">
        <v>10722</v>
      </c>
      <c r="B1485">
        <v>114</v>
      </c>
      <c r="C1485">
        <v>4.8</v>
      </c>
    </row>
    <row r="1486" spans="1:3" x14ac:dyDescent="0.3">
      <c r="A1486" t="s">
        <v>11039</v>
      </c>
      <c r="B1486">
        <v>114</v>
      </c>
      <c r="C1486">
        <v>6.9</v>
      </c>
    </row>
    <row r="1487" spans="1:3" x14ac:dyDescent="0.3">
      <c r="A1487" t="s">
        <v>11340</v>
      </c>
      <c r="B1487">
        <v>114</v>
      </c>
      <c r="C1487">
        <v>6.5</v>
      </c>
    </row>
    <row r="1488" spans="1:3" x14ac:dyDescent="0.3">
      <c r="A1488" t="s">
        <v>11360</v>
      </c>
      <c r="B1488">
        <v>114</v>
      </c>
      <c r="C1488">
        <v>6.9</v>
      </c>
    </row>
    <row r="1489" spans="1:3" x14ac:dyDescent="0.3">
      <c r="A1489" t="s">
        <v>11372</v>
      </c>
      <c r="B1489">
        <v>114</v>
      </c>
      <c r="C1489">
        <v>6.9</v>
      </c>
    </row>
    <row r="1490" spans="1:3" x14ac:dyDescent="0.3">
      <c r="A1490" t="s">
        <v>11692</v>
      </c>
      <c r="B1490">
        <v>114</v>
      </c>
      <c r="C1490">
        <v>6.9</v>
      </c>
    </row>
    <row r="1491" spans="1:3" x14ac:dyDescent="0.3">
      <c r="A1491" t="s">
        <v>11952</v>
      </c>
      <c r="B1491">
        <v>114</v>
      </c>
      <c r="C1491">
        <v>7.3</v>
      </c>
    </row>
    <row r="1492" spans="1:3" x14ac:dyDescent="0.3">
      <c r="A1492" t="s">
        <v>12024</v>
      </c>
      <c r="B1492">
        <v>114</v>
      </c>
      <c r="C1492">
        <v>5.5</v>
      </c>
    </row>
    <row r="1493" spans="1:3" x14ac:dyDescent="0.3">
      <c r="A1493" t="s">
        <v>12054</v>
      </c>
      <c r="B1493">
        <v>114</v>
      </c>
      <c r="C1493">
        <v>6.2</v>
      </c>
    </row>
    <row r="1494" spans="1:3" x14ac:dyDescent="0.3">
      <c r="A1494" t="s">
        <v>12428</v>
      </c>
      <c r="B1494">
        <v>114</v>
      </c>
      <c r="C1494">
        <v>4.9000000000000004</v>
      </c>
    </row>
    <row r="1495" spans="1:3" x14ac:dyDescent="0.3">
      <c r="A1495" t="s">
        <v>12667</v>
      </c>
      <c r="B1495">
        <v>114</v>
      </c>
      <c r="C1495">
        <v>8.1</v>
      </c>
    </row>
    <row r="1496" spans="1:3" x14ac:dyDescent="0.3">
      <c r="A1496" t="s">
        <v>12794</v>
      </c>
      <c r="B1496">
        <v>114</v>
      </c>
      <c r="C1496">
        <v>6.6</v>
      </c>
    </row>
    <row r="1497" spans="1:3" x14ac:dyDescent="0.3">
      <c r="A1497" t="s">
        <v>12942</v>
      </c>
      <c r="B1497">
        <v>114</v>
      </c>
      <c r="C1497">
        <v>6</v>
      </c>
    </row>
    <row r="1498" spans="1:3" x14ac:dyDescent="0.3">
      <c r="A1498" t="s">
        <v>13997</v>
      </c>
      <c r="B1498">
        <v>114</v>
      </c>
      <c r="C1498">
        <v>7.1</v>
      </c>
    </row>
    <row r="1499" spans="1:3" x14ac:dyDescent="0.3">
      <c r="A1499" t="s">
        <v>14317</v>
      </c>
      <c r="B1499">
        <v>114</v>
      </c>
      <c r="C1499">
        <v>7.2</v>
      </c>
    </row>
    <row r="1500" spans="1:3" x14ac:dyDescent="0.3">
      <c r="A1500" t="s">
        <v>14450</v>
      </c>
      <c r="B1500">
        <v>114</v>
      </c>
      <c r="C1500">
        <v>7.2</v>
      </c>
    </row>
    <row r="1501" spans="1:3" x14ac:dyDescent="0.3">
      <c r="A1501" t="s">
        <v>14861</v>
      </c>
      <c r="B1501">
        <v>114</v>
      </c>
      <c r="C1501">
        <v>6.5</v>
      </c>
    </row>
    <row r="1502" spans="1:3" x14ac:dyDescent="0.3">
      <c r="A1502" t="s">
        <v>14878</v>
      </c>
      <c r="B1502">
        <v>114</v>
      </c>
      <c r="C1502">
        <v>7.2</v>
      </c>
    </row>
    <row r="1503" spans="1:3" x14ac:dyDescent="0.3">
      <c r="A1503" t="s">
        <v>15031</v>
      </c>
      <c r="B1503">
        <v>114</v>
      </c>
      <c r="C1503">
        <v>6.8</v>
      </c>
    </row>
    <row r="1504" spans="1:3" x14ac:dyDescent="0.3">
      <c r="A1504" t="s">
        <v>15625</v>
      </c>
      <c r="B1504">
        <v>114</v>
      </c>
      <c r="C1504">
        <v>7.2</v>
      </c>
    </row>
    <row r="1505" spans="1:3" x14ac:dyDescent="0.3">
      <c r="A1505" t="s">
        <v>15647</v>
      </c>
      <c r="B1505">
        <v>114</v>
      </c>
      <c r="C1505">
        <v>7.4</v>
      </c>
    </row>
    <row r="1506" spans="1:3" x14ac:dyDescent="0.3">
      <c r="A1506" t="s">
        <v>16219</v>
      </c>
      <c r="B1506">
        <v>114</v>
      </c>
      <c r="C1506">
        <v>5.0999999999999996</v>
      </c>
    </row>
    <row r="1507" spans="1:3" x14ac:dyDescent="0.3">
      <c r="A1507" t="s">
        <v>20623</v>
      </c>
      <c r="B1507">
        <v>114</v>
      </c>
      <c r="C1507">
        <v>7</v>
      </c>
    </row>
    <row r="1508" spans="1:3" x14ac:dyDescent="0.3">
      <c r="A1508" t="s">
        <v>20844</v>
      </c>
      <c r="B1508">
        <v>114</v>
      </c>
      <c r="C1508">
        <v>7.9</v>
      </c>
    </row>
    <row r="1509" spans="1:3" x14ac:dyDescent="0.3">
      <c r="A1509" t="s">
        <v>21202</v>
      </c>
      <c r="B1509">
        <v>114</v>
      </c>
      <c r="C1509">
        <v>7.4</v>
      </c>
    </row>
    <row r="1510" spans="1:3" x14ac:dyDescent="0.3">
      <c r="A1510" t="s">
        <v>22062</v>
      </c>
      <c r="B1510">
        <v>114</v>
      </c>
      <c r="C1510">
        <v>7.2</v>
      </c>
    </row>
    <row r="1511" spans="1:3" x14ac:dyDescent="0.3">
      <c r="A1511" t="s">
        <v>22937</v>
      </c>
      <c r="B1511">
        <v>114</v>
      </c>
      <c r="C1511">
        <v>5.6</v>
      </c>
    </row>
    <row r="1512" spans="1:3" x14ac:dyDescent="0.3">
      <c r="A1512" t="s">
        <v>229</v>
      </c>
      <c r="B1512">
        <v>113</v>
      </c>
      <c r="C1512">
        <v>6.1</v>
      </c>
    </row>
    <row r="1513" spans="1:3" x14ac:dyDescent="0.3">
      <c r="A1513" t="s">
        <v>551</v>
      </c>
      <c r="B1513">
        <v>113</v>
      </c>
      <c r="C1513">
        <v>7.9</v>
      </c>
    </row>
    <row r="1514" spans="1:3" x14ac:dyDescent="0.3">
      <c r="A1514" t="s">
        <v>745</v>
      </c>
      <c r="B1514">
        <v>113</v>
      </c>
      <c r="C1514">
        <v>6.4</v>
      </c>
    </row>
    <row r="1515" spans="1:3" x14ac:dyDescent="0.3">
      <c r="A1515" t="s">
        <v>770</v>
      </c>
      <c r="B1515">
        <v>113</v>
      </c>
      <c r="C1515">
        <v>6.3</v>
      </c>
    </row>
    <row r="1516" spans="1:3" x14ac:dyDescent="0.3">
      <c r="A1516" t="s">
        <v>909</v>
      </c>
      <c r="B1516">
        <v>113</v>
      </c>
      <c r="C1516">
        <v>6.2</v>
      </c>
    </row>
    <row r="1517" spans="1:3" x14ac:dyDescent="0.3">
      <c r="A1517" t="s">
        <v>1330</v>
      </c>
      <c r="B1517">
        <v>113</v>
      </c>
      <c r="C1517">
        <v>7.5</v>
      </c>
    </row>
    <row r="1518" spans="1:3" x14ac:dyDescent="0.3">
      <c r="A1518" t="s">
        <v>2200</v>
      </c>
      <c r="B1518">
        <v>113</v>
      </c>
      <c r="C1518">
        <v>5.5</v>
      </c>
    </row>
    <row r="1519" spans="1:3" x14ac:dyDescent="0.3">
      <c r="A1519" t="s">
        <v>2322</v>
      </c>
      <c r="B1519">
        <v>113</v>
      </c>
      <c r="C1519">
        <v>6.3</v>
      </c>
    </row>
    <row r="1520" spans="1:3" x14ac:dyDescent="0.3">
      <c r="A1520" t="s">
        <v>2549</v>
      </c>
      <c r="B1520">
        <v>113</v>
      </c>
      <c r="C1520">
        <v>6.5</v>
      </c>
    </row>
    <row r="1521" spans="1:3" x14ac:dyDescent="0.3">
      <c r="A1521" t="s">
        <v>2594</v>
      </c>
      <c r="B1521">
        <v>113</v>
      </c>
      <c r="C1521">
        <v>6.4</v>
      </c>
    </row>
    <row r="1522" spans="1:3" x14ac:dyDescent="0.3">
      <c r="A1522" t="s">
        <v>2682</v>
      </c>
      <c r="B1522">
        <v>113</v>
      </c>
      <c r="C1522">
        <v>4.9000000000000004</v>
      </c>
    </row>
    <row r="1523" spans="1:3" x14ac:dyDescent="0.3">
      <c r="A1523" t="s">
        <v>2797</v>
      </c>
      <c r="B1523">
        <v>113</v>
      </c>
      <c r="C1523">
        <v>7</v>
      </c>
    </row>
    <row r="1524" spans="1:3" x14ac:dyDescent="0.3">
      <c r="A1524" t="s">
        <v>3164</v>
      </c>
      <c r="B1524">
        <v>113</v>
      </c>
      <c r="C1524">
        <v>6.6</v>
      </c>
    </row>
    <row r="1525" spans="1:3" x14ac:dyDescent="0.3">
      <c r="A1525" t="s">
        <v>3197</v>
      </c>
      <c r="B1525">
        <v>113</v>
      </c>
      <c r="C1525">
        <v>6.1</v>
      </c>
    </row>
    <row r="1526" spans="1:3" x14ac:dyDescent="0.3">
      <c r="A1526" t="s">
        <v>3459</v>
      </c>
      <c r="B1526">
        <v>113</v>
      </c>
      <c r="C1526">
        <v>5.2</v>
      </c>
    </row>
    <row r="1527" spans="1:3" x14ac:dyDescent="0.3">
      <c r="A1527" t="s">
        <v>3616</v>
      </c>
      <c r="B1527">
        <v>113</v>
      </c>
      <c r="C1527">
        <v>6.2</v>
      </c>
    </row>
    <row r="1528" spans="1:3" x14ac:dyDescent="0.3">
      <c r="A1528" t="s">
        <v>4019</v>
      </c>
      <c r="B1528">
        <v>113</v>
      </c>
      <c r="C1528">
        <v>5.5</v>
      </c>
    </row>
    <row r="1529" spans="1:3" x14ac:dyDescent="0.3">
      <c r="A1529" t="s">
        <v>4223</v>
      </c>
      <c r="B1529">
        <v>113</v>
      </c>
      <c r="C1529">
        <v>6.7</v>
      </c>
    </row>
    <row r="1530" spans="1:3" x14ac:dyDescent="0.3">
      <c r="A1530" t="s">
        <v>5170</v>
      </c>
      <c r="B1530">
        <v>113</v>
      </c>
      <c r="C1530">
        <v>6.3</v>
      </c>
    </row>
    <row r="1531" spans="1:3" x14ac:dyDescent="0.3">
      <c r="A1531" t="s">
        <v>5236</v>
      </c>
      <c r="B1531">
        <v>113</v>
      </c>
      <c r="C1531">
        <v>6.7</v>
      </c>
    </row>
    <row r="1532" spans="1:3" x14ac:dyDescent="0.3">
      <c r="A1532" t="s">
        <v>5621</v>
      </c>
      <c r="B1532">
        <v>113</v>
      </c>
      <c r="C1532">
        <v>6.8</v>
      </c>
    </row>
    <row r="1533" spans="1:3" x14ac:dyDescent="0.3">
      <c r="A1533" t="s">
        <v>5721</v>
      </c>
      <c r="B1533">
        <v>113</v>
      </c>
      <c r="C1533">
        <v>5.7</v>
      </c>
    </row>
    <row r="1534" spans="1:3" x14ac:dyDescent="0.3">
      <c r="A1534" t="s">
        <v>6442</v>
      </c>
      <c r="B1534">
        <v>113</v>
      </c>
      <c r="C1534">
        <v>6.9</v>
      </c>
    </row>
    <row r="1535" spans="1:3" x14ac:dyDescent="0.3">
      <c r="A1535" t="s">
        <v>6878</v>
      </c>
      <c r="B1535">
        <v>113</v>
      </c>
      <c r="C1535">
        <v>7.1</v>
      </c>
    </row>
    <row r="1536" spans="1:3" x14ac:dyDescent="0.3">
      <c r="A1536" t="s">
        <v>6943</v>
      </c>
      <c r="B1536">
        <v>113</v>
      </c>
      <c r="C1536">
        <v>6.4</v>
      </c>
    </row>
    <row r="1537" spans="1:3" x14ac:dyDescent="0.3">
      <c r="A1537" t="s">
        <v>7140</v>
      </c>
      <c r="B1537">
        <v>113</v>
      </c>
      <c r="C1537">
        <v>6.9</v>
      </c>
    </row>
    <row r="1538" spans="1:3" x14ac:dyDescent="0.3">
      <c r="A1538" t="s">
        <v>7742</v>
      </c>
      <c r="B1538">
        <v>113</v>
      </c>
      <c r="C1538">
        <v>6.8</v>
      </c>
    </row>
    <row r="1539" spans="1:3" x14ac:dyDescent="0.3">
      <c r="A1539" t="s">
        <v>7869</v>
      </c>
      <c r="B1539">
        <v>113</v>
      </c>
      <c r="C1539">
        <v>6</v>
      </c>
    </row>
    <row r="1540" spans="1:3" x14ac:dyDescent="0.3">
      <c r="A1540" t="s">
        <v>7926</v>
      </c>
      <c r="B1540">
        <v>113</v>
      </c>
      <c r="C1540">
        <v>4.4000000000000004</v>
      </c>
    </row>
    <row r="1541" spans="1:3" x14ac:dyDescent="0.3">
      <c r="A1541" t="s">
        <v>8034</v>
      </c>
      <c r="B1541">
        <v>113</v>
      </c>
      <c r="C1541">
        <v>6.3</v>
      </c>
    </row>
    <row r="1542" spans="1:3" x14ac:dyDescent="0.3">
      <c r="A1542" t="s">
        <v>8076</v>
      </c>
      <c r="B1542">
        <v>113</v>
      </c>
      <c r="C1542">
        <v>7.2</v>
      </c>
    </row>
    <row r="1543" spans="1:3" x14ac:dyDescent="0.3">
      <c r="A1543" t="s">
        <v>8360</v>
      </c>
      <c r="B1543">
        <v>113</v>
      </c>
      <c r="C1543">
        <v>7.6</v>
      </c>
    </row>
    <row r="1544" spans="1:3" x14ac:dyDescent="0.3">
      <c r="A1544" t="s">
        <v>8365</v>
      </c>
      <c r="B1544">
        <v>113</v>
      </c>
      <c r="C1544">
        <v>6.6</v>
      </c>
    </row>
    <row r="1545" spans="1:3" x14ac:dyDescent="0.3">
      <c r="A1545" t="s">
        <v>8784</v>
      </c>
      <c r="B1545">
        <v>113</v>
      </c>
      <c r="C1545">
        <v>7.1</v>
      </c>
    </row>
    <row r="1546" spans="1:3" x14ac:dyDescent="0.3">
      <c r="A1546" t="s">
        <v>9294</v>
      </c>
      <c r="B1546">
        <v>113</v>
      </c>
      <c r="C1546">
        <v>5.7</v>
      </c>
    </row>
    <row r="1547" spans="1:3" x14ac:dyDescent="0.3">
      <c r="A1547" t="s">
        <v>10902</v>
      </c>
      <c r="B1547">
        <v>113</v>
      </c>
      <c r="C1547">
        <v>6.9</v>
      </c>
    </row>
    <row r="1548" spans="1:3" x14ac:dyDescent="0.3">
      <c r="A1548" t="s">
        <v>10906</v>
      </c>
      <c r="B1548">
        <v>113</v>
      </c>
      <c r="C1548">
        <v>7.6</v>
      </c>
    </row>
    <row r="1549" spans="1:3" x14ac:dyDescent="0.3">
      <c r="A1549" t="s">
        <v>11024</v>
      </c>
      <c r="B1549">
        <v>113</v>
      </c>
      <c r="C1549">
        <v>5.9</v>
      </c>
    </row>
    <row r="1550" spans="1:3" x14ac:dyDescent="0.3">
      <c r="A1550" t="s">
        <v>11532</v>
      </c>
      <c r="B1550">
        <v>113</v>
      </c>
      <c r="C1550">
        <v>6.8</v>
      </c>
    </row>
    <row r="1551" spans="1:3" x14ac:dyDescent="0.3">
      <c r="A1551" t="s">
        <v>11563</v>
      </c>
      <c r="B1551">
        <v>113</v>
      </c>
      <c r="C1551">
        <v>4.0999999999999996</v>
      </c>
    </row>
    <row r="1552" spans="1:3" x14ac:dyDescent="0.3">
      <c r="A1552" t="s">
        <v>11766</v>
      </c>
      <c r="B1552">
        <v>113</v>
      </c>
      <c r="C1552">
        <v>6.7</v>
      </c>
    </row>
    <row r="1553" spans="1:3" x14ac:dyDescent="0.3">
      <c r="A1553" t="s">
        <v>12347</v>
      </c>
      <c r="B1553">
        <v>113</v>
      </c>
      <c r="C1553">
        <v>7.3</v>
      </c>
    </row>
    <row r="1554" spans="1:3" x14ac:dyDescent="0.3">
      <c r="A1554" t="s">
        <v>12465</v>
      </c>
      <c r="B1554">
        <v>113</v>
      </c>
      <c r="C1554">
        <v>7.2</v>
      </c>
    </row>
    <row r="1555" spans="1:3" x14ac:dyDescent="0.3">
      <c r="A1555" t="s">
        <v>12704</v>
      </c>
      <c r="B1555">
        <v>113</v>
      </c>
      <c r="C1555">
        <v>5.6</v>
      </c>
    </row>
    <row r="1556" spans="1:3" x14ac:dyDescent="0.3">
      <c r="A1556" t="s">
        <v>14176</v>
      </c>
      <c r="B1556">
        <v>113</v>
      </c>
      <c r="C1556">
        <v>6.7</v>
      </c>
    </row>
    <row r="1557" spans="1:3" x14ac:dyDescent="0.3">
      <c r="A1557" t="s">
        <v>14235</v>
      </c>
      <c r="B1557">
        <v>113</v>
      </c>
      <c r="C1557">
        <v>6.3</v>
      </c>
    </row>
    <row r="1558" spans="1:3" x14ac:dyDescent="0.3">
      <c r="A1558" t="s">
        <v>14252</v>
      </c>
      <c r="B1558">
        <v>113</v>
      </c>
      <c r="C1558">
        <v>5.3</v>
      </c>
    </row>
    <row r="1559" spans="1:3" x14ac:dyDescent="0.3">
      <c r="A1559" t="s">
        <v>14377</v>
      </c>
      <c r="B1559">
        <v>113</v>
      </c>
      <c r="C1559">
        <v>5.6</v>
      </c>
    </row>
    <row r="1560" spans="1:3" x14ac:dyDescent="0.3">
      <c r="A1560" t="s">
        <v>14595</v>
      </c>
      <c r="B1560">
        <v>113</v>
      </c>
      <c r="C1560">
        <v>6.2</v>
      </c>
    </row>
    <row r="1561" spans="1:3" x14ac:dyDescent="0.3">
      <c r="A1561" t="s">
        <v>15937</v>
      </c>
      <c r="B1561">
        <v>113</v>
      </c>
      <c r="C1561">
        <v>7.6</v>
      </c>
    </row>
    <row r="1562" spans="1:3" x14ac:dyDescent="0.3">
      <c r="A1562" t="s">
        <v>16109</v>
      </c>
      <c r="B1562">
        <v>113</v>
      </c>
      <c r="C1562">
        <v>7.2</v>
      </c>
    </row>
    <row r="1563" spans="1:3" x14ac:dyDescent="0.3">
      <c r="A1563" t="s">
        <v>16334</v>
      </c>
      <c r="B1563">
        <v>113</v>
      </c>
      <c r="C1563">
        <v>6.7</v>
      </c>
    </row>
    <row r="1564" spans="1:3" x14ac:dyDescent="0.3">
      <c r="A1564" t="s">
        <v>16564</v>
      </c>
      <c r="B1564">
        <v>113</v>
      </c>
      <c r="C1564">
        <v>6.5</v>
      </c>
    </row>
    <row r="1565" spans="1:3" x14ac:dyDescent="0.3">
      <c r="A1565" t="s">
        <v>17506</v>
      </c>
      <c r="B1565">
        <v>113</v>
      </c>
      <c r="C1565">
        <v>7.1</v>
      </c>
    </row>
    <row r="1566" spans="1:3" x14ac:dyDescent="0.3">
      <c r="A1566" t="s">
        <v>17540</v>
      </c>
      <c r="B1566">
        <v>113</v>
      </c>
      <c r="C1566">
        <v>8.5</v>
      </c>
    </row>
    <row r="1567" spans="1:3" x14ac:dyDescent="0.3">
      <c r="A1567" t="s">
        <v>18035</v>
      </c>
      <c r="B1567">
        <v>113</v>
      </c>
      <c r="C1567">
        <v>7.4</v>
      </c>
    </row>
    <row r="1568" spans="1:3" x14ac:dyDescent="0.3">
      <c r="A1568" t="s">
        <v>18609</v>
      </c>
      <c r="B1568">
        <v>113</v>
      </c>
      <c r="C1568">
        <v>7.7</v>
      </c>
    </row>
    <row r="1569" spans="1:3" x14ac:dyDescent="0.3">
      <c r="A1569" t="s">
        <v>18776</v>
      </c>
      <c r="B1569">
        <v>113</v>
      </c>
      <c r="C1569">
        <v>7.9</v>
      </c>
    </row>
    <row r="1570" spans="1:3" x14ac:dyDescent="0.3">
      <c r="A1570" t="s">
        <v>19046</v>
      </c>
      <c r="B1570">
        <v>113</v>
      </c>
      <c r="C1570">
        <v>8.1</v>
      </c>
    </row>
    <row r="1571" spans="1:3" x14ac:dyDescent="0.3">
      <c r="A1571" t="s">
        <v>19130</v>
      </c>
      <c r="B1571">
        <v>113</v>
      </c>
      <c r="C1571">
        <v>5.4</v>
      </c>
    </row>
    <row r="1572" spans="1:3" x14ac:dyDescent="0.3">
      <c r="A1572" t="s">
        <v>19524</v>
      </c>
      <c r="B1572">
        <v>113</v>
      </c>
      <c r="C1572">
        <v>8</v>
      </c>
    </row>
    <row r="1573" spans="1:3" x14ac:dyDescent="0.3">
      <c r="A1573" t="s">
        <v>19609</v>
      </c>
      <c r="B1573">
        <v>113</v>
      </c>
      <c r="C1573">
        <v>7.1</v>
      </c>
    </row>
    <row r="1574" spans="1:3" x14ac:dyDescent="0.3">
      <c r="A1574" t="s">
        <v>20634</v>
      </c>
      <c r="B1574">
        <v>113</v>
      </c>
      <c r="C1574">
        <v>5.3</v>
      </c>
    </row>
    <row r="1575" spans="1:3" x14ac:dyDescent="0.3">
      <c r="A1575" t="s">
        <v>20759</v>
      </c>
      <c r="B1575">
        <v>113</v>
      </c>
      <c r="C1575">
        <v>7.9</v>
      </c>
    </row>
    <row r="1576" spans="1:3" x14ac:dyDescent="0.3">
      <c r="A1576" t="s">
        <v>21018</v>
      </c>
      <c r="B1576">
        <v>113</v>
      </c>
      <c r="C1576">
        <v>5.5</v>
      </c>
    </row>
    <row r="1577" spans="1:3" x14ac:dyDescent="0.3">
      <c r="A1577" t="s">
        <v>21217</v>
      </c>
      <c r="B1577">
        <v>113</v>
      </c>
      <c r="C1577">
        <v>6</v>
      </c>
    </row>
    <row r="1578" spans="1:3" x14ac:dyDescent="0.3">
      <c r="A1578" t="s">
        <v>21951</v>
      </c>
      <c r="B1578">
        <v>113</v>
      </c>
      <c r="C1578">
        <v>7.9</v>
      </c>
    </row>
    <row r="1579" spans="1:3" x14ac:dyDescent="0.3">
      <c r="A1579" t="s">
        <v>23041</v>
      </c>
      <c r="B1579">
        <v>113</v>
      </c>
      <c r="C1579">
        <v>7.3</v>
      </c>
    </row>
    <row r="1580" spans="1:3" x14ac:dyDescent="0.3">
      <c r="A1580" t="s">
        <v>530</v>
      </c>
      <c r="B1580">
        <v>112</v>
      </c>
      <c r="C1580">
        <v>5.2</v>
      </c>
    </row>
    <row r="1581" spans="1:3" x14ac:dyDescent="0.3">
      <c r="A1581" t="s">
        <v>868</v>
      </c>
      <c r="B1581">
        <v>112</v>
      </c>
      <c r="C1581">
        <v>7.1</v>
      </c>
    </row>
    <row r="1582" spans="1:3" x14ac:dyDescent="0.3">
      <c r="A1582" t="s">
        <v>1519</v>
      </c>
      <c r="B1582">
        <v>112</v>
      </c>
      <c r="C1582">
        <v>6.3</v>
      </c>
    </row>
    <row r="1583" spans="1:3" x14ac:dyDescent="0.3">
      <c r="A1583" t="s">
        <v>2475</v>
      </c>
      <c r="B1583">
        <v>112</v>
      </c>
      <c r="C1583">
        <v>7.5</v>
      </c>
    </row>
    <row r="1584" spans="1:3" x14ac:dyDescent="0.3">
      <c r="A1584" t="s">
        <v>3228</v>
      </c>
      <c r="B1584">
        <v>112</v>
      </c>
      <c r="C1584">
        <v>5.6</v>
      </c>
    </row>
    <row r="1585" spans="1:3" x14ac:dyDescent="0.3">
      <c r="A1585" t="s">
        <v>5019</v>
      </c>
      <c r="B1585">
        <v>112</v>
      </c>
      <c r="C1585">
        <v>7</v>
      </c>
    </row>
    <row r="1586" spans="1:3" x14ac:dyDescent="0.3">
      <c r="A1586" t="s">
        <v>5039</v>
      </c>
      <c r="B1586">
        <v>112</v>
      </c>
      <c r="C1586">
        <v>7.1</v>
      </c>
    </row>
    <row r="1587" spans="1:3" x14ac:dyDescent="0.3">
      <c r="A1587" t="s">
        <v>5052</v>
      </c>
      <c r="B1587">
        <v>112</v>
      </c>
      <c r="C1587">
        <v>7.1</v>
      </c>
    </row>
    <row r="1588" spans="1:3" x14ac:dyDescent="0.3">
      <c r="A1588" t="s">
        <v>5538</v>
      </c>
      <c r="B1588">
        <v>112</v>
      </c>
      <c r="C1588">
        <v>6.8</v>
      </c>
    </row>
    <row r="1589" spans="1:3" x14ac:dyDescent="0.3">
      <c r="A1589" t="s">
        <v>5563</v>
      </c>
      <c r="B1589">
        <v>112</v>
      </c>
      <c r="C1589">
        <v>6.4</v>
      </c>
    </row>
    <row r="1590" spans="1:3" x14ac:dyDescent="0.3">
      <c r="A1590" t="s">
        <v>5843</v>
      </c>
      <c r="B1590">
        <v>112</v>
      </c>
      <c r="C1590">
        <v>6.4</v>
      </c>
    </row>
    <row r="1591" spans="1:3" x14ac:dyDescent="0.3">
      <c r="A1591" t="s">
        <v>6177</v>
      </c>
      <c r="B1591">
        <v>112</v>
      </c>
      <c r="C1591">
        <v>6.6</v>
      </c>
    </row>
    <row r="1592" spans="1:3" x14ac:dyDescent="0.3">
      <c r="A1592" t="s">
        <v>6676</v>
      </c>
      <c r="B1592">
        <v>112</v>
      </c>
      <c r="C1592">
        <v>7.4</v>
      </c>
    </row>
    <row r="1593" spans="1:3" x14ac:dyDescent="0.3">
      <c r="A1593" t="s">
        <v>6686</v>
      </c>
      <c r="B1593">
        <v>112</v>
      </c>
      <c r="C1593">
        <v>6.4</v>
      </c>
    </row>
    <row r="1594" spans="1:3" x14ac:dyDescent="0.3">
      <c r="A1594" t="s">
        <v>6883</v>
      </c>
      <c r="B1594">
        <v>112</v>
      </c>
      <c r="C1594">
        <v>6</v>
      </c>
    </row>
    <row r="1595" spans="1:3" x14ac:dyDescent="0.3">
      <c r="A1595" t="s">
        <v>7091</v>
      </c>
      <c r="B1595">
        <v>112</v>
      </c>
      <c r="C1595">
        <v>5.2</v>
      </c>
    </row>
    <row r="1596" spans="1:3" x14ac:dyDescent="0.3">
      <c r="A1596" t="s">
        <v>7424</v>
      </c>
      <c r="B1596">
        <v>112</v>
      </c>
      <c r="C1596">
        <v>5.9</v>
      </c>
    </row>
    <row r="1597" spans="1:3" x14ac:dyDescent="0.3">
      <c r="A1597" t="s">
        <v>7474</v>
      </c>
      <c r="B1597">
        <v>112</v>
      </c>
      <c r="C1597">
        <v>6.2</v>
      </c>
    </row>
    <row r="1598" spans="1:3" x14ac:dyDescent="0.3">
      <c r="A1598" t="s">
        <v>7493</v>
      </c>
      <c r="B1598">
        <v>112</v>
      </c>
      <c r="C1598">
        <v>6.6</v>
      </c>
    </row>
    <row r="1599" spans="1:3" x14ac:dyDescent="0.3">
      <c r="A1599" t="s">
        <v>8133</v>
      </c>
      <c r="B1599">
        <v>112</v>
      </c>
      <c r="C1599">
        <v>8</v>
      </c>
    </row>
    <row r="1600" spans="1:3" x14ac:dyDescent="0.3">
      <c r="A1600" t="s">
        <v>8343</v>
      </c>
      <c r="B1600">
        <v>112</v>
      </c>
      <c r="C1600">
        <v>7.2</v>
      </c>
    </row>
    <row r="1601" spans="1:3" x14ac:dyDescent="0.3">
      <c r="A1601" t="s">
        <v>8529</v>
      </c>
      <c r="B1601">
        <v>112</v>
      </c>
      <c r="C1601">
        <v>6.7</v>
      </c>
    </row>
    <row r="1602" spans="1:3" x14ac:dyDescent="0.3">
      <c r="A1602" t="s">
        <v>8798</v>
      </c>
      <c r="B1602">
        <v>112</v>
      </c>
      <c r="C1602">
        <v>6.9</v>
      </c>
    </row>
    <row r="1603" spans="1:3" x14ac:dyDescent="0.3">
      <c r="A1603" t="s">
        <v>9179</v>
      </c>
      <c r="B1603">
        <v>112</v>
      </c>
      <c r="C1603">
        <v>6.4</v>
      </c>
    </row>
    <row r="1604" spans="1:3" x14ac:dyDescent="0.3">
      <c r="A1604" t="s">
        <v>9889</v>
      </c>
      <c r="B1604">
        <v>112</v>
      </c>
      <c r="C1604">
        <v>6.5</v>
      </c>
    </row>
    <row r="1605" spans="1:3" x14ac:dyDescent="0.3">
      <c r="A1605" t="s">
        <v>10205</v>
      </c>
      <c r="B1605">
        <v>112</v>
      </c>
      <c r="C1605">
        <v>7.1</v>
      </c>
    </row>
    <row r="1606" spans="1:3" x14ac:dyDescent="0.3">
      <c r="A1606" t="s">
        <v>10372</v>
      </c>
      <c r="B1606">
        <v>112</v>
      </c>
      <c r="C1606">
        <v>6.6</v>
      </c>
    </row>
    <row r="1607" spans="1:3" x14ac:dyDescent="0.3">
      <c r="A1607" t="s">
        <v>10529</v>
      </c>
      <c r="B1607">
        <v>112</v>
      </c>
      <c r="C1607">
        <v>6.3</v>
      </c>
    </row>
    <row r="1608" spans="1:3" x14ac:dyDescent="0.3">
      <c r="A1608" t="s">
        <v>10590</v>
      </c>
      <c r="B1608">
        <v>112</v>
      </c>
      <c r="C1608">
        <v>6.7</v>
      </c>
    </row>
    <row r="1609" spans="1:3" x14ac:dyDescent="0.3">
      <c r="A1609" t="s">
        <v>10663</v>
      </c>
      <c r="B1609">
        <v>112</v>
      </c>
      <c r="C1609">
        <v>7.5</v>
      </c>
    </row>
    <row r="1610" spans="1:3" x14ac:dyDescent="0.3">
      <c r="A1610" t="s">
        <v>11016</v>
      </c>
      <c r="B1610">
        <v>112</v>
      </c>
      <c r="C1610">
        <v>5.9</v>
      </c>
    </row>
    <row r="1611" spans="1:3" x14ac:dyDescent="0.3">
      <c r="A1611" t="s">
        <v>11904</v>
      </c>
      <c r="B1611">
        <v>112</v>
      </c>
      <c r="C1611">
        <v>7.5</v>
      </c>
    </row>
    <row r="1612" spans="1:3" x14ac:dyDescent="0.3">
      <c r="A1612" t="s">
        <v>11925</v>
      </c>
      <c r="B1612">
        <v>112</v>
      </c>
      <c r="C1612">
        <v>5.9</v>
      </c>
    </row>
    <row r="1613" spans="1:3" x14ac:dyDescent="0.3">
      <c r="A1613" t="s">
        <v>11937</v>
      </c>
      <c r="B1613">
        <v>112</v>
      </c>
      <c r="C1613">
        <v>7</v>
      </c>
    </row>
    <row r="1614" spans="1:3" x14ac:dyDescent="0.3">
      <c r="A1614" t="s">
        <v>11971</v>
      </c>
      <c r="B1614">
        <v>112</v>
      </c>
      <c r="C1614">
        <v>6.7</v>
      </c>
    </row>
    <row r="1615" spans="1:3" x14ac:dyDescent="0.3">
      <c r="A1615" t="s">
        <v>12194</v>
      </c>
      <c r="B1615">
        <v>112</v>
      </c>
      <c r="C1615">
        <v>7.2</v>
      </c>
    </row>
    <row r="1616" spans="1:3" x14ac:dyDescent="0.3">
      <c r="A1616" t="s">
        <v>12394</v>
      </c>
      <c r="B1616">
        <v>112</v>
      </c>
      <c r="C1616">
        <v>8.1999999999999993</v>
      </c>
    </row>
    <row r="1617" spans="1:3" x14ac:dyDescent="0.3">
      <c r="A1617" t="s">
        <v>12498</v>
      </c>
      <c r="B1617">
        <v>112</v>
      </c>
      <c r="C1617">
        <v>6</v>
      </c>
    </row>
    <row r="1618" spans="1:3" x14ac:dyDescent="0.3">
      <c r="A1618" t="s">
        <v>12501</v>
      </c>
      <c r="B1618">
        <v>112</v>
      </c>
      <c r="C1618">
        <v>6.6</v>
      </c>
    </row>
    <row r="1619" spans="1:3" x14ac:dyDescent="0.3">
      <c r="A1619" t="s">
        <v>12739</v>
      </c>
      <c r="B1619">
        <v>112</v>
      </c>
      <c r="C1619">
        <v>6.5</v>
      </c>
    </row>
    <row r="1620" spans="1:3" x14ac:dyDescent="0.3">
      <c r="A1620" t="s">
        <v>13449</v>
      </c>
      <c r="B1620">
        <v>112</v>
      </c>
      <c r="C1620">
        <v>7</v>
      </c>
    </row>
    <row r="1621" spans="1:3" x14ac:dyDescent="0.3">
      <c r="A1621" t="s">
        <v>13464</v>
      </c>
      <c r="B1621">
        <v>112</v>
      </c>
      <c r="C1621">
        <v>8</v>
      </c>
    </row>
    <row r="1622" spans="1:3" x14ac:dyDescent="0.3">
      <c r="A1622" t="s">
        <v>13615</v>
      </c>
      <c r="B1622">
        <v>112</v>
      </c>
      <c r="C1622">
        <v>6.1</v>
      </c>
    </row>
    <row r="1623" spans="1:3" x14ac:dyDescent="0.3">
      <c r="A1623" t="s">
        <v>13710</v>
      </c>
      <c r="B1623">
        <v>112</v>
      </c>
      <c r="C1623">
        <v>7.8</v>
      </c>
    </row>
    <row r="1624" spans="1:3" x14ac:dyDescent="0.3">
      <c r="A1624" t="s">
        <v>13788</v>
      </c>
      <c r="B1624">
        <v>112</v>
      </c>
      <c r="C1624">
        <v>6.8</v>
      </c>
    </row>
    <row r="1625" spans="1:3" x14ac:dyDescent="0.3">
      <c r="A1625" t="s">
        <v>13797</v>
      </c>
      <c r="B1625">
        <v>112</v>
      </c>
      <c r="C1625">
        <v>7.3</v>
      </c>
    </row>
    <row r="1626" spans="1:3" x14ac:dyDescent="0.3">
      <c r="A1626" t="s">
        <v>14001</v>
      </c>
      <c r="B1626">
        <v>112</v>
      </c>
      <c r="C1626">
        <v>7.4</v>
      </c>
    </row>
    <row r="1627" spans="1:3" x14ac:dyDescent="0.3">
      <c r="A1627" t="s">
        <v>14455</v>
      </c>
      <c r="B1627">
        <v>112</v>
      </c>
      <c r="C1627">
        <v>4.5</v>
      </c>
    </row>
    <row r="1628" spans="1:3" x14ac:dyDescent="0.3">
      <c r="A1628" t="s">
        <v>14919</v>
      </c>
      <c r="B1628">
        <v>112</v>
      </c>
      <c r="C1628">
        <v>6</v>
      </c>
    </row>
    <row r="1629" spans="1:3" x14ac:dyDescent="0.3">
      <c r="A1629" t="s">
        <v>15082</v>
      </c>
      <c r="B1629">
        <v>112</v>
      </c>
      <c r="C1629">
        <v>8</v>
      </c>
    </row>
    <row r="1630" spans="1:3" x14ac:dyDescent="0.3">
      <c r="A1630" t="s">
        <v>15350</v>
      </c>
      <c r="B1630">
        <v>112</v>
      </c>
      <c r="C1630">
        <v>5.2</v>
      </c>
    </row>
    <row r="1631" spans="1:3" x14ac:dyDescent="0.3">
      <c r="A1631" t="s">
        <v>15784</v>
      </c>
      <c r="B1631">
        <v>112</v>
      </c>
      <c r="C1631">
        <v>7.3</v>
      </c>
    </row>
    <row r="1632" spans="1:3" x14ac:dyDescent="0.3">
      <c r="A1632" t="s">
        <v>15949</v>
      </c>
      <c r="B1632">
        <v>112</v>
      </c>
      <c r="C1632">
        <v>7.6</v>
      </c>
    </row>
    <row r="1633" spans="1:3" x14ac:dyDescent="0.3">
      <c r="A1633" t="s">
        <v>16012</v>
      </c>
      <c r="B1633">
        <v>112</v>
      </c>
      <c r="C1633">
        <v>7.5</v>
      </c>
    </row>
    <row r="1634" spans="1:3" x14ac:dyDescent="0.3">
      <c r="A1634" t="s">
        <v>16317</v>
      </c>
      <c r="B1634">
        <v>112</v>
      </c>
      <c r="C1634">
        <v>5.5</v>
      </c>
    </row>
    <row r="1635" spans="1:3" x14ac:dyDescent="0.3">
      <c r="A1635" t="s">
        <v>16430</v>
      </c>
      <c r="B1635">
        <v>112</v>
      </c>
      <c r="C1635">
        <v>7.2</v>
      </c>
    </row>
    <row r="1636" spans="1:3" x14ac:dyDescent="0.3">
      <c r="A1636" t="s">
        <v>16434</v>
      </c>
      <c r="B1636">
        <v>112</v>
      </c>
      <c r="C1636">
        <v>5.7</v>
      </c>
    </row>
    <row r="1637" spans="1:3" x14ac:dyDescent="0.3">
      <c r="A1637" t="s">
        <v>16593</v>
      </c>
      <c r="B1637">
        <v>112</v>
      </c>
      <c r="C1637">
        <v>7.5</v>
      </c>
    </row>
    <row r="1638" spans="1:3" x14ac:dyDescent="0.3">
      <c r="A1638" t="s">
        <v>16793</v>
      </c>
      <c r="B1638">
        <v>112</v>
      </c>
      <c r="C1638">
        <v>7.8</v>
      </c>
    </row>
    <row r="1639" spans="1:3" x14ac:dyDescent="0.3">
      <c r="A1639" t="s">
        <v>17282</v>
      </c>
      <c r="B1639">
        <v>112</v>
      </c>
      <c r="C1639">
        <v>6.7</v>
      </c>
    </row>
    <row r="1640" spans="1:3" x14ac:dyDescent="0.3">
      <c r="A1640" t="s">
        <v>17743</v>
      </c>
      <c r="B1640">
        <v>112</v>
      </c>
      <c r="C1640">
        <v>7.7</v>
      </c>
    </row>
    <row r="1641" spans="1:3" x14ac:dyDescent="0.3">
      <c r="A1641" t="s">
        <v>17796</v>
      </c>
      <c r="B1641">
        <v>112</v>
      </c>
      <c r="C1641">
        <v>7.7</v>
      </c>
    </row>
    <row r="1642" spans="1:3" x14ac:dyDescent="0.3">
      <c r="A1642" t="s">
        <v>17843</v>
      </c>
      <c r="B1642">
        <v>112</v>
      </c>
      <c r="C1642">
        <v>7</v>
      </c>
    </row>
    <row r="1643" spans="1:3" x14ac:dyDescent="0.3">
      <c r="A1643" t="s">
        <v>18223</v>
      </c>
      <c r="B1643">
        <v>112</v>
      </c>
      <c r="C1643">
        <v>7.7</v>
      </c>
    </row>
    <row r="1644" spans="1:3" x14ac:dyDescent="0.3">
      <c r="A1644" t="s">
        <v>18290</v>
      </c>
      <c r="B1644">
        <v>112</v>
      </c>
      <c r="C1644">
        <v>6.1</v>
      </c>
    </row>
    <row r="1645" spans="1:3" x14ac:dyDescent="0.3">
      <c r="A1645" t="s">
        <v>18317</v>
      </c>
      <c r="B1645">
        <v>112</v>
      </c>
      <c r="C1645">
        <v>6.2</v>
      </c>
    </row>
    <row r="1646" spans="1:3" x14ac:dyDescent="0.3">
      <c r="A1646" t="s">
        <v>18335</v>
      </c>
      <c r="B1646">
        <v>112</v>
      </c>
      <c r="C1646">
        <v>7.3</v>
      </c>
    </row>
    <row r="1647" spans="1:3" x14ac:dyDescent="0.3">
      <c r="A1647" t="s">
        <v>18369</v>
      </c>
      <c r="B1647">
        <v>112</v>
      </c>
      <c r="C1647">
        <v>7.1</v>
      </c>
    </row>
    <row r="1648" spans="1:3" x14ac:dyDescent="0.3">
      <c r="A1648" t="s">
        <v>18599</v>
      </c>
      <c r="B1648">
        <v>112</v>
      </c>
      <c r="C1648">
        <v>6.2</v>
      </c>
    </row>
    <row r="1649" spans="1:3" x14ac:dyDescent="0.3">
      <c r="A1649" t="s">
        <v>19731</v>
      </c>
      <c r="B1649">
        <v>112</v>
      </c>
      <c r="C1649">
        <v>7.9</v>
      </c>
    </row>
    <row r="1650" spans="1:3" x14ac:dyDescent="0.3">
      <c r="A1650" t="s">
        <v>19809</v>
      </c>
      <c r="B1650">
        <v>112</v>
      </c>
      <c r="C1650">
        <v>7.6</v>
      </c>
    </row>
    <row r="1651" spans="1:3" x14ac:dyDescent="0.3">
      <c r="A1651" t="s">
        <v>20673</v>
      </c>
      <c r="B1651">
        <v>112</v>
      </c>
      <c r="C1651">
        <v>6.3</v>
      </c>
    </row>
    <row r="1652" spans="1:3" x14ac:dyDescent="0.3">
      <c r="A1652" t="s">
        <v>20856</v>
      </c>
      <c r="B1652">
        <v>112</v>
      </c>
      <c r="C1652">
        <v>6.7</v>
      </c>
    </row>
    <row r="1653" spans="1:3" x14ac:dyDescent="0.3">
      <c r="A1653" t="s">
        <v>20975</v>
      </c>
      <c r="B1653">
        <v>112</v>
      </c>
      <c r="C1653">
        <v>7.1</v>
      </c>
    </row>
    <row r="1654" spans="1:3" x14ac:dyDescent="0.3">
      <c r="A1654" t="s">
        <v>21237</v>
      </c>
      <c r="B1654">
        <v>112</v>
      </c>
      <c r="C1654">
        <v>7.9</v>
      </c>
    </row>
    <row r="1655" spans="1:3" x14ac:dyDescent="0.3">
      <c r="A1655" t="s">
        <v>21465</v>
      </c>
      <c r="B1655">
        <v>112</v>
      </c>
      <c r="C1655">
        <v>7.4</v>
      </c>
    </row>
    <row r="1656" spans="1:3" x14ac:dyDescent="0.3">
      <c r="A1656" t="s">
        <v>21698</v>
      </c>
      <c r="B1656">
        <v>112</v>
      </c>
      <c r="C1656">
        <v>5.6</v>
      </c>
    </row>
    <row r="1657" spans="1:3" x14ac:dyDescent="0.3">
      <c r="A1657" t="s">
        <v>22128</v>
      </c>
      <c r="B1657">
        <v>112</v>
      </c>
      <c r="C1657">
        <v>7.5</v>
      </c>
    </row>
    <row r="1658" spans="1:3" x14ac:dyDescent="0.3">
      <c r="A1658" t="s">
        <v>22541</v>
      </c>
      <c r="B1658">
        <v>112</v>
      </c>
      <c r="C1658">
        <v>6.1</v>
      </c>
    </row>
    <row r="1659" spans="1:3" x14ac:dyDescent="0.3">
      <c r="A1659" t="s">
        <v>22914</v>
      </c>
      <c r="B1659">
        <v>112</v>
      </c>
      <c r="C1659">
        <v>8</v>
      </c>
    </row>
    <row r="1660" spans="1:3" x14ac:dyDescent="0.3">
      <c r="A1660" t="s">
        <v>820</v>
      </c>
      <c r="B1660">
        <v>111</v>
      </c>
      <c r="C1660">
        <v>8</v>
      </c>
    </row>
    <row r="1661" spans="1:3" x14ac:dyDescent="0.3">
      <c r="A1661" t="s">
        <v>968</v>
      </c>
      <c r="B1661">
        <v>111</v>
      </c>
      <c r="C1661">
        <v>5.8</v>
      </c>
    </row>
    <row r="1662" spans="1:3" x14ac:dyDescent="0.3">
      <c r="A1662" t="s">
        <v>2286</v>
      </c>
      <c r="B1662">
        <v>111</v>
      </c>
      <c r="C1662">
        <v>6.1</v>
      </c>
    </row>
    <row r="1663" spans="1:3" x14ac:dyDescent="0.3">
      <c r="A1663" t="s">
        <v>3447</v>
      </c>
      <c r="B1663">
        <v>111</v>
      </c>
      <c r="C1663">
        <v>5.3</v>
      </c>
    </row>
    <row r="1664" spans="1:3" x14ac:dyDescent="0.3">
      <c r="A1664" t="s">
        <v>3589</v>
      </c>
      <c r="B1664">
        <v>111</v>
      </c>
      <c r="C1664">
        <v>5.9</v>
      </c>
    </row>
    <row r="1665" spans="1:3" x14ac:dyDescent="0.3">
      <c r="A1665" t="s">
        <v>3780</v>
      </c>
      <c r="B1665">
        <v>111</v>
      </c>
      <c r="C1665">
        <v>6.4</v>
      </c>
    </row>
    <row r="1666" spans="1:3" x14ac:dyDescent="0.3">
      <c r="A1666" t="s">
        <v>4004</v>
      </c>
      <c r="B1666">
        <v>111</v>
      </c>
      <c r="C1666">
        <v>7</v>
      </c>
    </row>
    <row r="1667" spans="1:3" x14ac:dyDescent="0.3">
      <c r="A1667" t="s">
        <v>4044</v>
      </c>
      <c r="B1667">
        <v>111</v>
      </c>
      <c r="C1667">
        <v>7.1</v>
      </c>
    </row>
    <row r="1668" spans="1:3" x14ac:dyDescent="0.3">
      <c r="A1668" t="s">
        <v>4080</v>
      </c>
      <c r="B1668">
        <v>111</v>
      </c>
      <c r="C1668">
        <v>7.3</v>
      </c>
    </row>
    <row r="1669" spans="1:3" x14ac:dyDescent="0.3">
      <c r="A1669" t="s">
        <v>4278</v>
      </c>
      <c r="B1669">
        <v>111</v>
      </c>
      <c r="C1669">
        <v>6.8</v>
      </c>
    </row>
    <row r="1670" spans="1:3" x14ac:dyDescent="0.3">
      <c r="A1670" t="s">
        <v>4301</v>
      </c>
      <c r="B1670">
        <v>111</v>
      </c>
      <c r="C1670">
        <v>6.1</v>
      </c>
    </row>
    <row r="1671" spans="1:3" x14ac:dyDescent="0.3">
      <c r="A1671" t="s">
        <v>4653</v>
      </c>
      <c r="B1671">
        <v>111</v>
      </c>
      <c r="C1671">
        <v>8.1</v>
      </c>
    </row>
    <row r="1672" spans="1:3" x14ac:dyDescent="0.3">
      <c r="A1672" t="s">
        <v>5665</v>
      </c>
      <c r="B1672">
        <v>111</v>
      </c>
      <c r="C1672">
        <v>7.6</v>
      </c>
    </row>
    <row r="1673" spans="1:3" x14ac:dyDescent="0.3">
      <c r="A1673" t="s">
        <v>5818</v>
      </c>
      <c r="B1673">
        <v>111</v>
      </c>
      <c r="C1673">
        <v>7.2</v>
      </c>
    </row>
    <row r="1674" spans="1:3" x14ac:dyDescent="0.3">
      <c r="A1674" t="s">
        <v>5846</v>
      </c>
      <c r="B1674">
        <v>111</v>
      </c>
      <c r="C1674">
        <v>6.3</v>
      </c>
    </row>
    <row r="1675" spans="1:3" x14ac:dyDescent="0.3">
      <c r="A1675" t="s">
        <v>6559</v>
      </c>
      <c r="B1675">
        <v>111</v>
      </c>
      <c r="C1675">
        <v>6.2</v>
      </c>
    </row>
    <row r="1676" spans="1:3" x14ac:dyDescent="0.3">
      <c r="A1676" t="s">
        <v>6711</v>
      </c>
      <c r="B1676">
        <v>111</v>
      </c>
      <c r="C1676">
        <v>6.2</v>
      </c>
    </row>
    <row r="1677" spans="1:3" x14ac:dyDescent="0.3">
      <c r="A1677" t="s">
        <v>6872</v>
      </c>
      <c r="B1677">
        <v>111</v>
      </c>
      <c r="C1677">
        <v>7.3</v>
      </c>
    </row>
    <row r="1678" spans="1:3" x14ac:dyDescent="0.3">
      <c r="A1678" t="s">
        <v>7498</v>
      </c>
      <c r="B1678">
        <v>111</v>
      </c>
      <c r="C1678">
        <v>6.4</v>
      </c>
    </row>
    <row r="1679" spans="1:3" x14ac:dyDescent="0.3">
      <c r="A1679" t="s">
        <v>7629</v>
      </c>
      <c r="B1679">
        <v>111</v>
      </c>
      <c r="C1679">
        <v>6.8</v>
      </c>
    </row>
    <row r="1680" spans="1:3" x14ac:dyDescent="0.3">
      <c r="A1680" t="s">
        <v>8123</v>
      </c>
      <c r="B1680">
        <v>111</v>
      </c>
      <c r="C1680">
        <v>6.2</v>
      </c>
    </row>
    <row r="1681" spans="1:3" x14ac:dyDescent="0.3">
      <c r="A1681" t="s">
        <v>8158</v>
      </c>
      <c r="B1681">
        <v>111</v>
      </c>
      <c r="C1681">
        <v>6.1</v>
      </c>
    </row>
    <row r="1682" spans="1:3" x14ac:dyDescent="0.3">
      <c r="A1682" t="s">
        <v>8347</v>
      </c>
      <c r="B1682">
        <v>111</v>
      </c>
      <c r="C1682">
        <v>7.6</v>
      </c>
    </row>
    <row r="1683" spans="1:3" x14ac:dyDescent="0.3">
      <c r="A1683" t="s">
        <v>8394</v>
      </c>
      <c r="B1683">
        <v>111</v>
      </c>
      <c r="C1683">
        <v>6.8</v>
      </c>
    </row>
    <row r="1684" spans="1:3" x14ac:dyDescent="0.3">
      <c r="A1684" t="s">
        <v>8440</v>
      </c>
      <c r="B1684">
        <v>111</v>
      </c>
      <c r="C1684">
        <v>5.9</v>
      </c>
    </row>
    <row r="1685" spans="1:3" x14ac:dyDescent="0.3">
      <c r="A1685" t="s">
        <v>9127</v>
      </c>
      <c r="B1685">
        <v>111</v>
      </c>
      <c r="C1685">
        <v>7.7</v>
      </c>
    </row>
    <row r="1686" spans="1:3" x14ac:dyDescent="0.3">
      <c r="A1686" t="s">
        <v>9221</v>
      </c>
      <c r="B1686">
        <v>111</v>
      </c>
      <c r="C1686">
        <v>6</v>
      </c>
    </row>
    <row r="1687" spans="1:3" x14ac:dyDescent="0.3">
      <c r="A1687" t="s">
        <v>9690</v>
      </c>
      <c r="B1687">
        <v>111</v>
      </c>
      <c r="C1687">
        <v>6</v>
      </c>
    </row>
    <row r="1688" spans="1:3" x14ac:dyDescent="0.3">
      <c r="A1688" t="s">
        <v>9930</v>
      </c>
      <c r="B1688">
        <v>111</v>
      </c>
      <c r="C1688">
        <v>7.3</v>
      </c>
    </row>
    <row r="1689" spans="1:3" x14ac:dyDescent="0.3">
      <c r="A1689" t="s">
        <v>10271</v>
      </c>
      <c r="B1689">
        <v>111</v>
      </c>
      <c r="C1689">
        <v>6.7</v>
      </c>
    </row>
    <row r="1690" spans="1:3" x14ac:dyDescent="0.3">
      <c r="A1690" t="s">
        <v>10315</v>
      </c>
      <c r="B1690">
        <v>111</v>
      </c>
      <c r="C1690">
        <v>7.1</v>
      </c>
    </row>
    <row r="1691" spans="1:3" x14ac:dyDescent="0.3">
      <c r="A1691" t="s">
        <v>10777</v>
      </c>
      <c r="B1691">
        <v>111</v>
      </c>
      <c r="C1691">
        <v>6.8</v>
      </c>
    </row>
    <row r="1692" spans="1:3" x14ac:dyDescent="0.3">
      <c r="A1692" t="s">
        <v>10918</v>
      </c>
      <c r="B1692">
        <v>111</v>
      </c>
      <c r="C1692">
        <v>7.3</v>
      </c>
    </row>
    <row r="1693" spans="1:3" x14ac:dyDescent="0.3">
      <c r="A1693" t="s">
        <v>11125</v>
      </c>
      <c r="B1693">
        <v>111</v>
      </c>
      <c r="C1693">
        <v>6.2</v>
      </c>
    </row>
    <row r="1694" spans="1:3" x14ac:dyDescent="0.3">
      <c r="A1694" t="s">
        <v>11231</v>
      </c>
      <c r="B1694">
        <v>111</v>
      </c>
      <c r="C1694">
        <v>6.8</v>
      </c>
    </row>
    <row r="1695" spans="1:3" x14ac:dyDescent="0.3">
      <c r="A1695" t="s">
        <v>11328</v>
      </c>
      <c r="B1695">
        <v>111</v>
      </c>
      <c r="C1695">
        <v>6.4</v>
      </c>
    </row>
    <row r="1696" spans="1:3" x14ac:dyDescent="0.3">
      <c r="A1696" t="s">
        <v>11788</v>
      </c>
      <c r="B1696">
        <v>111</v>
      </c>
      <c r="C1696">
        <v>7.6</v>
      </c>
    </row>
    <row r="1697" spans="1:3" x14ac:dyDescent="0.3">
      <c r="A1697" t="s">
        <v>11943</v>
      </c>
      <c r="B1697">
        <v>111</v>
      </c>
      <c r="C1697">
        <v>6.9</v>
      </c>
    </row>
    <row r="1698" spans="1:3" x14ac:dyDescent="0.3">
      <c r="A1698" t="s">
        <v>12384</v>
      </c>
      <c r="B1698">
        <v>111</v>
      </c>
      <c r="C1698">
        <v>5.4</v>
      </c>
    </row>
    <row r="1699" spans="1:3" x14ac:dyDescent="0.3">
      <c r="A1699" t="s">
        <v>12823</v>
      </c>
      <c r="B1699">
        <v>111</v>
      </c>
      <c r="C1699">
        <v>6</v>
      </c>
    </row>
    <row r="1700" spans="1:3" x14ac:dyDescent="0.3">
      <c r="A1700" t="s">
        <v>12986</v>
      </c>
      <c r="B1700">
        <v>111</v>
      </c>
      <c r="C1700">
        <v>6.9</v>
      </c>
    </row>
    <row r="1701" spans="1:3" x14ac:dyDescent="0.3">
      <c r="A1701" t="s">
        <v>13144</v>
      </c>
      <c r="B1701">
        <v>111</v>
      </c>
      <c r="C1701">
        <v>6.7</v>
      </c>
    </row>
    <row r="1702" spans="1:3" x14ac:dyDescent="0.3">
      <c r="A1702" t="s">
        <v>13154</v>
      </c>
      <c r="B1702">
        <v>111</v>
      </c>
      <c r="C1702">
        <v>6.3</v>
      </c>
    </row>
    <row r="1703" spans="1:3" x14ac:dyDescent="0.3">
      <c r="A1703" t="s">
        <v>13157</v>
      </c>
      <c r="B1703">
        <v>111</v>
      </c>
      <c r="C1703">
        <v>6.5</v>
      </c>
    </row>
    <row r="1704" spans="1:3" x14ac:dyDescent="0.3">
      <c r="A1704" t="s">
        <v>13294</v>
      </c>
      <c r="B1704">
        <v>111</v>
      </c>
      <c r="C1704">
        <v>7.5</v>
      </c>
    </row>
    <row r="1705" spans="1:3" x14ac:dyDescent="0.3">
      <c r="A1705" t="s">
        <v>13885</v>
      </c>
      <c r="B1705">
        <v>111</v>
      </c>
      <c r="C1705">
        <v>6.4</v>
      </c>
    </row>
    <row r="1706" spans="1:3" x14ac:dyDescent="0.3">
      <c r="A1706" t="s">
        <v>14312</v>
      </c>
      <c r="B1706">
        <v>111</v>
      </c>
      <c r="C1706">
        <v>6.8</v>
      </c>
    </row>
    <row r="1707" spans="1:3" x14ac:dyDescent="0.3">
      <c r="A1707" t="s">
        <v>14392</v>
      </c>
      <c r="B1707">
        <v>111</v>
      </c>
      <c r="C1707">
        <v>7.5</v>
      </c>
    </row>
    <row r="1708" spans="1:3" x14ac:dyDescent="0.3">
      <c r="A1708" t="s">
        <v>14533</v>
      </c>
      <c r="B1708">
        <v>111</v>
      </c>
      <c r="C1708">
        <v>7.5</v>
      </c>
    </row>
    <row r="1709" spans="1:3" x14ac:dyDescent="0.3">
      <c r="A1709" t="s">
        <v>14627</v>
      </c>
      <c r="B1709">
        <v>111</v>
      </c>
      <c r="C1709">
        <v>5.7</v>
      </c>
    </row>
    <row r="1710" spans="1:3" x14ac:dyDescent="0.3">
      <c r="A1710" t="s">
        <v>14714</v>
      </c>
      <c r="B1710">
        <v>111</v>
      </c>
      <c r="C1710">
        <v>5.8</v>
      </c>
    </row>
    <row r="1711" spans="1:3" x14ac:dyDescent="0.3">
      <c r="A1711" t="s">
        <v>15135</v>
      </c>
      <c r="B1711">
        <v>111</v>
      </c>
      <c r="C1711">
        <v>5.5</v>
      </c>
    </row>
    <row r="1712" spans="1:3" x14ac:dyDescent="0.3">
      <c r="A1712" t="s">
        <v>15282</v>
      </c>
      <c r="B1712">
        <v>111</v>
      </c>
      <c r="C1712">
        <v>7.3</v>
      </c>
    </row>
    <row r="1713" spans="1:3" x14ac:dyDescent="0.3">
      <c r="A1713" t="s">
        <v>15921</v>
      </c>
      <c r="B1713">
        <v>111</v>
      </c>
      <c r="C1713">
        <v>6.2</v>
      </c>
    </row>
    <row r="1714" spans="1:3" x14ac:dyDescent="0.3">
      <c r="A1714" t="s">
        <v>15987</v>
      </c>
      <c r="B1714">
        <v>111</v>
      </c>
      <c r="C1714">
        <v>7.4</v>
      </c>
    </row>
    <row r="1715" spans="1:3" x14ac:dyDescent="0.3">
      <c r="A1715" t="s">
        <v>16092</v>
      </c>
      <c r="B1715">
        <v>111</v>
      </c>
      <c r="C1715">
        <v>7.1</v>
      </c>
    </row>
    <row r="1716" spans="1:3" x14ac:dyDescent="0.3">
      <c r="A1716" t="s">
        <v>16159</v>
      </c>
      <c r="B1716">
        <v>111</v>
      </c>
      <c r="C1716">
        <v>6.3</v>
      </c>
    </row>
    <row r="1717" spans="1:3" x14ac:dyDescent="0.3">
      <c r="A1717" t="s">
        <v>16718</v>
      </c>
      <c r="B1717">
        <v>111</v>
      </c>
      <c r="C1717">
        <v>4.8</v>
      </c>
    </row>
    <row r="1718" spans="1:3" x14ac:dyDescent="0.3">
      <c r="A1718" t="s">
        <v>17235</v>
      </c>
      <c r="B1718">
        <v>111</v>
      </c>
      <c r="C1718">
        <v>7.3</v>
      </c>
    </row>
    <row r="1719" spans="1:3" x14ac:dyDescent="0.3">
      <c r="A1719" t="s">
        <v>17268</v>
      </c>
      <c r="B1719">
        <v>111</v>
      </c>
      <c r="C1719">
        <v>7.1</v>
      </c>
    </row>
    <row r="1720" spans="1:3" x14ac:dyDescent="0.3">
      <c r="A1720" t="s">
        <v>17338</v>
      </c>
      <c r="B1720">
        <v>111</v>
      </c>
      <c r="C1720">
        <v>7.4</v>
      </c>
    </row>
    <row r="1721" spans="1:3" x14ac:dyDescent="0.3">
      <c r="A1721" t="s">
        <v>18379</v>
      </c>
      <c r="B1721">
        <v>111</v>
      </c>
      <c r="C1721">
        <v>7.6</v>
      </c>
    </row>
    <row r="1722" spans="1:3" x14ac:dyDescent="0.3">
      <c r="A1722" t="s">
        <v>20651</v>
      </c>
      <c r="B1722">
        <v>111</v>
      </c>
      <c r="C1722">
        <v>5.4</v>
      </c>
    </row>
    <row r="1723" spans="1:3" x14ac:dyDescent="0.3">
      <c r="A1723" t="s">
        <v>20774</v>
      </c>
      <c r="B1723">
        <v>111</v>
      </c>
      <c r="C1723">
        <v>5.4</v>
      </c>
    </row>
    <row r="1724" spans="1:3" x14ac:dyDescent="0.3">
      <c r="A1724" t="s">
        <v>21205</v>
      </c>
      <c r="B1724">
        <v>111</v>
      </c>
      <c r="C1724">
        <v>7.7</v>
      </c>
    </row>
    <row r="1725" spans="1:3" x14ac:dyDescent="0.3">
      <c r="A1725" t="s">
        <v>21907</v>
      </c>
      <c r="B1725">
        <v>111</v>
      </c>
      <c r="C1725">
        <v>5.3</v>
      </c>
    </row>
    <row r="1726" spans="1:3" x14ac:dyDescent="0.3">
      <c r="A1726" t="s">
        <v>22474</v>
      </c>
      <c r="B1726">
        <v>111</v>
      </c>
      <c r="C1726">
        <v>7.3</v>
      </c>
    </row>
    <row r="1727" spans="1:3" x14ac:dyDescent="0.3">
      <c r="A1727" t="s">
        <v>23576</v>
      </c>
      <c r="B1727">
        <v>111</v>
      </c>
      <c r="C1727">
        <v>6.7</v>
      </c>
    </row>
    <row r="1728" spans="1:3" x14ac:dyDescent="0.3">
      <c r="A1728" t="s">
        <v>23771</v>
      </c>
      <c r="B1728">
        <v>111</v>
      </c>
      <c r="C1728">
        <v>6</v>
      </c>
    </row>
    <row r="1729" spans="1:3" x14ac:dyDescent="0.3">
      <c r="A1729" t="s">
        <v>23975</v>
      </c>
      <c r="B1729">
        <v>111</v>
      </c>
      <c r="C1729">
        <v>7.4</v>
      </c>
    </row>
    <row r="1730" spans="1:3" x14ac:dyDescent="0.3">
      <c r="A1730" t="s">
        <v>476</v>
      </c>
      <c r="B1730">
        <v>110</v>
      </c>
      <c r="C1730">
        <v>6.6</v>
      </c>
    </row>
    <row r="1731" spans="1:3" x14ac:dyDescent="0.3">
      <c r="A1731" t="s">
        <v>1355</v>
      </c>
      <c r="B1731">
        <v>110</v>
      </c>
      <c r="C1731">
        <v>6</v>
      </c>
    </row>
    <row r="1732" spans="1:3" x14ac:dyDescent="0.3">
      <c r="A1732" t="s">
        <v>1945</v>
      </c>
      <c r="B1732">
        <v>110</v>
      </c>
      <c r="C1732">
        <v>7.3</v>
      </c>
    </row>
    <row r="1733" spans="1:3" x14ac:dyDescent="0.3">
      <c r="A1733" t="s">
        <v>2311</v>
      </c>
      <c r="B1733">
        <v>110</v>
      </c>
      <c r="C1733">
        <v>4.4000000000000004</v>
      </c>
    </row>
    <row r="1734" spans="1:3" x14ac:dyDescent="0.3">
      <c r="A1734" t="s">
        <v>2351</v>
      </c>
      <c r="B1734">
        <v>110</v>
      </c>
      <c r="C1734">
        <v>5.8</v>
      </c>
    </row>
    <row r="1735" spans="1:3" x14ac:dyDescent="0.3">
      <c r="A1735" t="s">
        <v>2552</v>
      </c>
      <c r="B1735">
        <v>110</v>
      </c>
      <c r="C1735">
        <v>7.1</v>
      </c>
    </row>
    <row r="1736" spans="1:3" x14ac:dyDescent="0.3">
      <c r="A1736" t="s">
        <v>2605</v>
      </c>
      <c r="B1736">
        <v>110</v>
      </c>
      <c r="C1736">
        <v>6.5</v>
      </c>
    </row>
    <row r="1737" spans="1:3" x14ac:dyDescent="0.3">
      <c r="A1737" t="s">
        <v>2989</v>
      </c>
      <c r="B1737">
        <v>110</v>
      </c>
      <c r="C1737">
        <v>5.8</v>
      </c>
    </row>
    <row r="1738" spans="1:3" x14ac:dyDescent="0.3">
      <c r="A1738" t="s">
        <v>3020</v>
      </c>
      <c r="B1738">
        <v>110</v>
      </c>
      <c r="C1738">
        <v>6.7</v>
      </c>
    </row>
    <row r="1739" spans="1:3" x14ac:dyDescent="0.3">
      <c r="A1739" t="s">
        <v>3053</v>
      </c>
      <c r="B1739">
        <v>110</v>
      </c>
      <c r="C1739">
        <v>4.0999999999999996</v>
      </c>
    </row>
    <row r="1740" spans="1:3" x14ac:dyDescent="0.3">
      <c r="A1740" t="s">
        <v>3159</v>
      </c>
      <c r="B1740">
        <v>110</v>
      </c>
      <c r="C1740">
        <v>6.1</v>
      </c>
    </row>
    <row r="1741" spans="1:3" x14ac:dyDescent="0.3">
      <c r="A1741" t="s">
        <v>3238</v>
      </c>
      <c r="B1741">
        <v>110</v>
      </c>
      <c r="C1741">
        <v>7.1</v>
      </c>
    </row>
    <row r="1742" spans="1:3" x14ac:dyDescent="0.3">
      <c r="A1742" t="s">
        <v>3367</v>
      </c>
      <c r="B1742">
        <v>110</v>
      </c>
      <c r="C1742">
        <v>5.6</v>
      </c>
    </row>
    <row r="1743" spans="1:3" x14ac:dyDescent="0.3">
      <c r="A1743" t="s">
        <v>4288</v>
      </c>
      <c r="B1743">
        <v>110</v>
      </c>
      <c r="C1743">
        <v>5.7</v>
      </c>
    </row>
    <row r="1744" spans="1:3" x14ac:dyDescent="0.3">
      <c r="A1744" t="s">
        <v>4681</v>
      </c>
      <c r="B1744">
        <v>110</v>
      </c>
      <c r="C1744">
        <v>6.6</v>
      </c>
    </row>
    <row r="1745" spans="1:3" x14ac:dyDescent="0.3">
      <c r="A1745" t="s">
        <v>4723</v>
      </c>
      <c r="B1745">
        <v>110</v>
      </c>
      <c r="C1745">
        <v>6.8</v>
      </c>
    </row>
    <row r="1746" spans="1:3" x14ac:dyDescent="0.3">
      <c r="A1746" t="s">
        <v>4864</v>
      </c>
      <c r="B1746">
        <v>110</v>
      </c>
      <c r="C1746">
        <v>5.6</v>
      </c>
    </row>
    <row r="1747" spans="1:3" x14ac:dyDescent="0.3">
      <c r="A1747" t="s">
        <v>5363</v>
      </c>
      <c r="B1747">
        <v>110</v>
      </c>
      <c r="C1747">
        <v>6.4</v>
      </c>
    </row>
    <row r="1748" spans="1:3" x14ac:dyDescent="0.3">
      <c r="A1748" t="s">
        <v>5411</v>
      </c>
      <c r="B1748">
        <v>110</v>
      </c>
      <c r="C1748">
        <v>5.8</v>
      </c>
    </row>
    <row r="1749" spans="1:3" x14ac:dyDescent="0.3">
      <c r="A1749" t="s">
        <v>5607</v>
      </c>
      <c r="B1749">
        <v>110</v>
      </c>
      <c r="C1749">
        <v>7.8</v>
      </c>
    </row>
    <row r="1750" spans="1:3" x14ac:dyDescent="0.3">
      <c r="A1750" t="s">
        <v>5766</v>
      </c>
      <c r="B1750">
        <v>110</v>
      </c>
      <c r="C1750">
        <v>7.1</v>
      </c>
    </row>
    <row r="1751" spans="1:3" x14ac:dyDescent="0.3">
      <c r="A1751" t="s">
        <v>5807</v>
      </c>
      <c r="B1751">
        <v>110</v>
      </c>
      <c r="C1751">
        <v>5.4</v>
      </c>
    </row>
    <row r="1752" spans="1:3" x14ac:dyDescent="0.3">
      <c r="A1752" t="s">
        <v>6012</v>
      </c>
      <c r="B1752">
        <v>110</v>
      </c>
      <c r="C1752">
        <v>5.5</v>
      </c>
    </row>
    <row r="1753" spans="1:3" x14ac:dyDescent="0.3">
      <c r="A1753" t="s">
        <v>6046</v>
      </c>
      <c r="B1753">
        <v>110</v>
      </c>
      <c r="C1753">
        <v>6</v>
      </c>
    </row>
    <row r="1754" spans="1:3" x14ac:dyDescent="0.3">
      <c r="A1754" t="s">
        <v>6198</v>
      </c>
      <c r="B1754">
        <v>110</v>
      </c>
      <c r="C1754">
        <v>7</v>
      </c>
    </row>
    <row r="1755" spans="1:3" x14ac:dyDescent="0.3">
      <c r="A1755" t="s">
        <v>6936</v>
      </c>
      <c r="B1755">
        <v>110</v>
      </c>
      <c r="C1755">
        <v>5.3</v>
      </c>
    </row>
    <row r="1756" spans="1:3" x14ac:dyDescent="0.3">
      <c r="A1756" t="s">
        <v>7062</v>
      </c>
      <c r="B1756">
        <v>110</v>
      </c>
      <c r="C1756">
        <v>5.2</v>
      </c>
    </row>
    <row r="1757" spans="1:3" x14ac:dyDescent="0.3">
      <c r="A1757" t="s">
        <v>7105</v>
      </c>
      <c r="B1757">
        <v>110</v>
      </c>
      <c r="C1757">
        <v>5.7</v>
      </c>
    </row>
    <row r="1758" spans="1:3" x14ac:dyDescent="0.3">
      <c r="A1758" t="s">
        <v>7134</v>
      </c>
      <c r="B1758">
        <v>110</v>
      </c>
      <c r="C1758">
        <v>6.1</v>
      </c>
    </row>
    <row r="1759" spans="1:3" x14ac:dyDescent="0.3">
      <c r="A1759" t="s">
        <v>7267</v>
      </c>
      <c r="B1759">
        <v>110</v>
      </c>
      <c r="C1759">
        <v>7.7</v>
      </c>
    </row>
    <row r="1760" spans="1:3" x14ac:dyDescent="0.3">
      <c r="A1760" t="s">
        <v>7994</v>
      </c>
      <c r="B1760">
        <v>110</v>
      </c>
      <c r="C1760">
        <v>5.3</v>
      </c>
    </row>
    <row r="1761" spans="1:3" x14ac:dyDescent="0.3">
      <c r="A1761" t="s">
        <v>8550</v>
      </c>
      <c r="B1761">
        <v>110</v>
      </c>
      <c r="C1761">
        <v>4.5999999999999996</v>
      </c>
    </row>
    <row r="1762" spans="1:3" x14ac:dyDescent="0.3">
      <c r="A1762" t="s">
        <v>8726</v>
      </c>
      <c r="B1762">
        <v>110</v>
      </c>
      <c r="C1762">
        <v>2</v>
      </c>
    </row>
    <row r="1763" spans="1:3" x14ac:dyDescent="0.3">
      <c r="A1763" t="s">
        <v>8743</v>
      </c>
      <c r="B1763">
        <v>110</v>
      </c>
      <c r="C1763">
        <v>6.7</v>
      </c>
    </row>
    <row r="1764" spans="1:3" x14ac:dyDescent="0.3">
      <c r="A1764" t="s">
        <v>8836</v>
      </c>
      <c r="B1764">
        <v>110</v>
      </c>
      <c r="C1764">
        <v>7.1</v>
      </c>
    </row>
    <row r="1765" spans="1:3" x14ac:dyDescent="0.3">
      <c r="A1765" t="s">
        <v>8864</v>
      </c>
      <c r="B1765">
        <v>110</v>
      </c>
      <c r="C1765">
        <v>7.4</v>
      </c>
    </row>
    <row r="1766" spans="1:3" x14ac:dyDescent="0.3">
      <c r="A1766" t="s">
        <v>8879</v>
      </c>
      <c r="B1766">
        <v>110</v>
      </c>
      <c r="C1766">
        <v>7.6</v>
      </c>
    </row>
    <row r="1767" spans="1:3" x14ac:dyDescent="0.3">
      <c r="A1767" t="s">
        <v>9014</v>
      </c>
      <c r="B1767">
        <v>110</v>
      </c>
      <c r="C1767">
        <v>6.5</v>
      </c>
    </row>
    <row r="1768" spans="1:3" x14ac:dyDescent="0.3">
      <c r="A1768" t="s">
        <v>9072</v>
      </c>
      <c r="B1768">
        <v>110</v>
      </c>
      <c r="C1768">
        <v>7.2</v>
      </c>
    </row>
    <row r="1769" spans="1:3" x14ac:dyDescent="0.3">
      <c r="A1769" t="s">
        <v>9111</v>
      </c>
      <c r="B1769">
        <v>110</v>
      </c>
      <c r="C1769">
        <v>7.8</v>
      </c>
    </row>
    <row r="1770" spans="1:3" x14ac:dyDescent="0.3">
      <c r="A1770" t="s">
        <v>9131</v>
      </c>
      <c r="B1770">
        <v>110</v>
      </c>
      <c r="C1770">
        <v>6.9</v>
      </c>
    </row>
    <row r="1771" spans="1:3" x14ac:dyDescent="0.3">
      <c r="A1771" t="s">
        <v>9305</v>
      </c>
      <c r="B1771">
        <v>110</v>
      </c>
      <c r="C1771">
        <v>6.4</v>
      </c>
    </row>
    <row r="1772" spans="1:3" x14ac:dyDescent="0.3">
      <c r="A1772" t="s">
        <v>9308</v>
      </c>
      <c r="B1772">
        <v>110</v>
      </c>
      <c r="C1772">
        <v>5.2</v>
      </c>
    </row>
    <row r="1773" spans="1:3" x14ac:dyDescent="0.3">
      <c r="A1773" t="s">
        <v>9807</v>
      </c>
      <c r="B1773">
        <v>110</v>
      </c>
      <c r="C1773">
        <v>6.8</v>
      </c>
    </row>
    <row r="1774" spans="1:3" x14ac:dyDescent="0.3">
      <c r="A1774" t="s">
        <v>9839</v>
      </c>
      <c r="B1774">
        <v>110</v>
      </c>
      <c r="C1774">
        <v>6.8</v>
      </c>
    </row>
    <row r="1775" spans="1:3" x14ac:dyDescent="0.3">
      <c r="A1775" t="s">
        <v>9914</v>
      </c>
      <c r="B1775">
        <v>110</v>
      </c>
      <c r="C1775">
        <v>5.8</v>
      </c>
    </row>
    <row r="1776" spans="1:3" x14ac:dyDescent="0.3">
      <c r="A1776" t="s">
        <v>10105</v>
      </c>
      <c r="B1776">
        <v>110</v>
      </c>
      <c r="C1776">
        <v>6.3</v>
      </c>
    </row>
    <row r="1777" spans="1:3" x14ac:dyDescent="0.3">
      <c r="A1777" t="s">
        <v>10333</v>
      </c>
      <c r="B1777">
        <v>110</v>
      </c>
      <c r="C1777">
        <v>6.2</v>
      </c>
    </row>
    <row r="1778" spans="1:3" x14ac:dyDescent="0.3">
      <c r="A1778" t="s">
        <v>10569</v>
      </c>
      <c r="B1778">
        <v>110</v>
      </c>
      <c r="C1778">
        <v>6.6</v>
      </c>
    </row>
    <row r="1779" spans="1:3" x14ac:dyDescent="0.3">
      <c r="A1779" t="s">
        <v>10718</v>
      </c>
      <c r="B1779">
        <v>110</v>
      </c>
      <c r="C1779">
        <v>7.6</v>
      </c>
    </row>
    <row r="1780" spans="1:3" x14ac:dyDescent="0.3">
      <c r="A1780" t="s">
        <v>10794</v>
      </c>
      <c r="B1780">
        <v>110</v>
      </c>
      <c r="C1780">
        <v>6.1</v>
      </c>
    </row>
    <row r="1781" spans="1:3" x14ac:dyDescent="0.3">
      <c r="A1781" t="s">
        <v>11278</v>
      </c>
      <c r="B1781">
        <v>110</v>
      </c>
      <c r="C1781">
        <v>5</v>
      </c>
    </row>
    <row r="1782" spans="1:3" x14ac:dyDescent="0.3">
      <c r="A1782" t="s">
        <v>11462</v>
      </c>
      <c r="B1782">
        <v>110</v>
      </c>
      <c r="C1782">
        <v>5.4</v>
      </c>
    </row>
    <row r="1783" spans="1:3" x14ac:dyDescent="0.3">
      <c r="A1783" t="s">
        <v>11659</v>
      </c>
      <c r="B1783">
        <v>110</v>
      </c>
      <c r="C1783">
        <v>7.8</v>
      </c>
    </row>
    <row r="1784" spans="1:3" x14ac:dyDescent="0.3">
      <c r="A1784" t="s">
        <v>11722</v>
      </c>
      <c r="B1784">
        <v>110</v>
      </c>
      <c r="C1784">
        <v>3.1</v>
      </c>
    </row>
    <row r="1785" spans="1:3" x14ac:dyDescent="0.3">
      <c r="A1785" t="s">
        <v>12135</v>
      </c>
      <c r="B1785">
        <v>110</v>
      </c>
      <c r="C1785">
        <v>6.3</v>
      </c>
    </row>
    <row r="1786" spans="1:3" x14ac:dyDescent="0.3">
      <c r="A1786" t="s">
        <v>12269</v>
      </c>
      <c r="B1786">
        <v>110</v>
      </c>
      <c r="C1786">
        <v>7.6</v>
      </c>
    </row>
    <row r="1787" spans="1:3" x14ac:dyDescent="0.3">
      <c r="A1787" t="s">
        <v>12418</v>
      </c>
      <c r="B1787">
        <v>110</v>
      </c>
      <c r="C1787">
        <v>5.5</v>
      </c>
    </row>
    <row r="1788" spans="1:3" x14ac:dyDescent="0.3">
      <c r="A1788" t="s">
        <v>12510</v>
      </c>
      <c r="B1788">
        <v>110</v>
      </c>
      <c r="C1788">
        <v>7.2</v>
      </c>
    </row>
    <row r="1789" spans="1:3" x14ac:dyDescent="0.3">
      <c r="A1789" t="s">
        <v>12565</v>
      </c>
      <c r="B1789">
        <v>110</v>
      </c>
      <c r="C1789">
        <v>6.7</v>
      </c>
    </row>
    <row r="1790" spans="1:3" x14ac:dyDescent="0.3">
      <c r="A1790" t="s">
        <v>12622</v>
      </c>
      <c r="B1790">
        <v>110</v>
      </c>
      <c r="C1790">
        <v>6.9</v>
      </c>
    </row>
    <row r="1791" spans="1:3" x14ac:dyDescent="0.3">
      <c r="A1791" t="s">
        <v>13204</v>
      </c>
      <c r="B1791">
        <v>110</v>
      </c>
      <c r="C1791">
        <v>6.2</v>
      </c>
    </row>
    <row r="1792" spans="1:3" x14ac:dyDescent="0.3">
      <c r="A1792" t="s">
        <v>13367</v>
      </c>
      <c r="B1792">
        <v>110</v>
      </c>
      <c r="C1792">
        <v>5.4</v>
      </c>
    </row>
    <row r="1793" spans="1:3" x14ac:dyDescent="0.3">
      <c r="A1793" t="s">
        <v>13570</v>
      </c>
      <c r="B1793">
        <v>110</v>
      </c>
      <c r="C1793">
        <v>7.2</v>
      </c>
    </row>
    <row r="1794" spans="1:3" x14ac:dyDescent="0.3">
      <c r="A1794" t="s">
        <v>14008</v>
      </c>
      <c r="B1794">
        <v>110</v>
      </c>
      <c r="C1794">
        <v>6.5</v>
      </c>
    </row>
    <row r="1795" spans="1:3" x14ac:dyDescent="0.3">
      <c r="A1795" t="s">
        <v>14256</v>
      </c>
      <c r="B1795">
        <v>110</v>
      </c>
      <c r="C1795">
        <v>7.1</v>
      </c>
    </row>
    <row r="1796" spans="1:3" x14ac:dyDescent="0.3">
      <c r="A1796" t="s">
        <v>14347</v>
      </c>
      <c r="B1796">
        <v>110</v>
      </c>
      <c r="C1796">
        <v>4.5999999999999996</v>
      </c>
    </row>
    <row r="1797" spans="1:3" x14ac:dyDescent="0.3">
      <c r="A1797" t="s">
        <v>14511</v>
      </c>
      <c r="B1797">
        <v>110</v>
      </c>
      <c r="C1797">
        <v>7.3</v>
      </c>
    </row>
    <row r="1798" spans="1:3" x14ac:dyDescent="0.3">
      <c r="A1798" t="s">
        <v>14963</v>
      </c>
      <c r="B1798">
        <v>110</v>
      </c>
      <c r="C1798">
        <v>6</v>
      </c>
    </row>
    <row r="1799" spans="1:3" x14ac:dyDescent="0.3">
      <c r="A1799" t="s">
        <v>15305</v>
      </c>
      <c r="B1799">
        <v>110</v>
      </c>
      <c r="C1799">
        <v>7</v>
      </c>
    </row>
    <row r="1800" spans="1:3" x14ac:dyDescent="0.3">
      <c r="A1800" t="s">
        <v>15565</v>
      </c>
      <c r="B1800">
        <v>110</v>
      </c>
      <c r="C1800">
        <v>7.3</v>
      </c>
    </row>
    <row r="1801" spans="1:3" x14ac:dyDescent="0.3">
      <c r="A1801" t="s">
        <v>16055</v>
      </c>
      <c r="B1801">
        <v>110</v>
      </c>
      <c r="C1801">
        <v>6.5</v>
      </c>
    </row>
    <row r="1802" spans="1:3" x14ac:dyDescent="0.3">
      <c r="A1802" t="s">
        <v>16412</v>
      </c>
      <c r="B1802">
        <v>110</v>
      </c>
      <c r="C1802">
        <v>6.1</v>
      </c>
    </row>
    <row r="1803" spans="1:3" x14ac:dyDescent="0.3">
      <c r="A1803" t="s">
        <v>16441</v>
      </c>
      <c r="B1803">
        <v>110</v>
      </c>
      <c r="C1803">
        <v>7.4</v>
      </c>
    </row>
    <row r="1804" spans="1:3" x14ac:dyDescent="0.3">
      <c r="A1804" t="s">
        <v>16909</v>
      </c>
      <c r="B1804">
        <v>110</v>
      </c>
      <c r="C1804">
        <v>7.2</v>
      </c>
    </row>
    <row r="1805" spans="1:3" x14ac:dyDescent="0.3">
      <c r="A1805" t="s">
        <v>16926</v>
      </c>
      <c r="B1805">
        <v>110</v>
      </c>
      <c r="C1805">
        <v>8.1</v>
      </c>
    </row>
    <row r="1806" spans="1:3" x14ac:dyDescent="0.3">
      <c r="A1806" t="s">
        <v>17142</v>
      </c>
      <c r="B1806">
        <v>110</v>
      </c>
      <c r="C1806">
        <v>7</v>
      </c>
    </row>
    <row r="1807" spans="1:3" x14ac:dyDescent="0.3">
      <c r="A1807" t="s">
        <v>17554</v>
      </c>
      <c r="B1807">
        <v>110</v>
      </c>
      <c r="C1807">
        <v>7.7</v>
      </c>
    </row>
    <row r="1808" spans="1:3" x14ac:dyDescent="0.3">
      <c r="A1808" t="s">
        <v>17677</v>
      </c>
      <c r="B1808">
        <v>110</v>
      </c>
      <c r="C1808">
        <v>7.2</v>
      </c>
    </row>
    <row r="1809" spans="1:3" x14ac:dyDescent="0.3">
      <c r="A1809" t="s">
        <v>17806</v>
      </c>
      <c r="B1809">
        <v>110</v>
      </c>
      <c r="C1809">
        <v>6.8</v>
      </c>
    </row>
    <row r="1810" spans="1:3" x14ac:dyDescent="0.3">
      <c r="A1810" t="s">
        <v>18239</v>
      </c>
      <c r="B1810">
        <v>110</v>
      </c>
      <c r="C1810">
        <v>7.3</v>
      </c>
    </row>
    <row r="1811" spans="1:3" x14ac:dyDescent="0.3">
      <c r="A1811" t="s">
        <v>18473</v>
      </c>
      <c r="B1811">
        <v>110</v>
      </c>
      <c r="C1811">
        <v>6.7</v>
      </c>
    </row>
    <row r="1812" spans="1:3" x14ac:dyDescent="0.3">
      <c r="A1812" t="s">
        <v>18485</v>
      </c>
      <c r="B1812">
        <v>110</v>
      </c>
      <c r="C1812">
        <v>6.7</v>
      </c>
    </row>
    <row r="1813" spans="1:3" x14ac:dyDescent="0.3">
      <c r="A1813" t="s">
        <v>18496</v>
      </c>
      <c r="B1813">
        <v>110</v>
      </c>
      <c r="C1813">
        <v>7.3</v>
      </c>
    </row>
    <row r="1814" spans="1:3" x14ac:dyDescent="0.3">
      <c r="A1814" t="s">
        <v>19075</v>
      </c>
      <c r="B1814">
        <v>110</v>
      </c>
      <c r="C1814">
        <v>7.8</v>
      </c>
    </row>
    <row r="1815" spans="1:3" x14ac:dyDescent="0.3">
      <c r="A1815" t="s">
        <v>19125</v>
      </c>
      <c r="B1815">
        <v>110</v>
      </c>
      <c r="C1815">
        <v>6.8</v>
      </c>
    </row>
    <row r="1816" spans="1:3" x14ac:dyDescent="0.3">
      <c r="A1816" t="s">
        <v>19354</v>
      </c>
      <c r="B1816">
        <v>110</v>
      </c>
      <c r="C1816">
        <v>6.3</v>
      </c>
    </row>
    <row r="1817" spans="1:3" x14ac:dyDescent="0.3">
      <c r="A1817" t="s">
        <v>19873</v>
      </c>
      <c r="B1817">
        <v>110</v>
      </c>
      <c r="C1817">
        <v>5</v>
      </c>
    </row>
    <row r="1818" spans="1:3" x14ac:dyDescent="0.3">
      <c r="A1818" t="s">
        <v>20829</v>
      </c>
      <c r="B1818">
        <v>110</v>
      </c>
      <c r="C1818">
        <v>7.5</v>
      </c>
    </row>
    <row r="1819" spans="1:3" x14ac:dyDescent="0.3">
      <c r="A1819" t="s">
        <v>21271</v>
      </c>
      <c r="B1819">
        <v>110</v>
      </c>
      <c r="C1819">
        <v>7.2</v>
      </c>
    </row>
    <row r="1820" spans="1:3" x14ac:dyDescent="0.3">
      <c r="A1820" t="s">
        <v>21362</v>
      </c>
      <c r="B1820">
        <v>110</v>
      </c>
      <c r="C1820">
        <v>6.1</v>
      </c>
    </row>
    <row r="1821" spans="1:3" x14ac:dyDescent="0.3">
      <c r="A1821" t="s">
        <v>21426</v>
      </c>
      <c r="B1821">
        <v>110</v>
      </c>
      <c r="C1821">
        <v>8.3000000000000007</v>
      </c>
    </row>
    <row r="1822" spans="1:3" x14ac:dyDescent="0.3">
      <c r="A1822" t="s">
        <v>21434</v>
      </c>
      <c r="B1822">
        <v>110</v>
      </c>
      <c r="C1822">
        <v>7.3</v>
      </c>
    </row>
    <row r="1823" spans="1:3" x14ac:dyDescent="0.3">
      <c r="A1823" t="s">
        <v>22074</v>
      </c>
      <c r="B1823">
        <v>110</v>
      </c>
      <c r="C1823">
        <v>8</v>
      </c>
    </row>
    <row r="1824" spans="1:3" x14ac:dyDescent="0.3">
      <c r="A1824" t="s">
        <v>22956</v>
      </c>
      <c r="B1824">
        <v>110</v>
      </c>
      <c r="C1824">
        <v>7.7</v>
      </c>
    </row>
    <row r="1825" spans="1:3" x14ac:dyDescent="0.3">
      <c r="A1825" t="s">
        <v>22994</v>
      </c>
      <c r="B1825">
        <v>110</v>
      </c>
      <c r="C1825">
        <v>6.6</v>
      </c>
    </row>
    <row r="1826" spans="1:3" x14ac:dyDescent="0.3">
      <c r="A1826" t="s">
        <v>23595</v>
      </c>
      <c r="B1826">
        <v>110</v>
      </c>
      <c r="C1826">
        <v>4.8</v>
      </c>
    </row>
    <row r="1827" spans="1:3" x14ac:dyDescent="0.3">
      <c r="A1827" t="s">
        <v>23956</v>
      </c>
      <c r="B1827">
        <v>110</v>
      </c>
      <c r="C1827">
        <v>6.9</v>
      </c>
    </row>
    <row r="1828" spans="1:3" x14ac:dyDescent="0.3">
      <c r="A1828" t="s">
        <v>607</v>
      </c>
      <c r="B1828">
        <v>109</v>
      </c>
      <c r="C1828">
        <v>4.5</v>
      </c>
    </row>
    <row r="1829" spans="1:3" x14ac:dyDescent="0.3">
      <c r="A1829" t="s">
        <v>676</v>
      </c>
      <c r="B1829">
        <v>109</v>
      </c>
      <c r="C1829">
        <v>6.4</v>
      </c>
    </row>
    <row r="1830" spans="1:3" x14ac:dyDescent="0.3">
      <c r="A1830" t="s">
        <v>733</v>
      </c>
      <c r="B1830">
        <v>109</v>
      </c>
      <c r="C1830">
        <v>6.1</v>
      </c>
    </row>
    <row r="1831" spans="1:3" x14ac:dyDescent="0.3">
      <c r="A1831" t="s">
        <v>1413</v>
      </c>
      <c r="B1831">
        <v>109</v>
      </c>
      <c r="C1831">
        <v>6.6</v>
      </c>
    </row>
    <row r="1832" spans="1:3" x14ac:dyDescent="0.3">
      <c r="A1832" t="s">
        <v>2489</v>
      </c>
      <c r="B1832">
        <v>109</v>
      </c>
      <c r="C1832">
        <v>4.3</v>
      </c>
    </row>
    <row r="1833" spans="1:3" x14ac:dyDescent="0.3">
      <c r="A1833" t="s">
        <v>3011</v>
      </c>
      <c r="B1833">
        <v>109</v>
      </c>
      <c r="C1833">
        <v>7.9</v>
      </c>
    </row>
    <row r="1834" spans="1:3" x14ac:dyDescent="0.3">
      <c r="A1834" t="s">
        <v>3287</v>
      </c>
      <c r="B1834">
        <v>109</v>
      </c>
      <c r="C1834">
        <v>7.1</v>
      </c>
    </row>
    <row r="1835" spans="1:3" x14ac:dyDescent="0.3">
      <c r="A1835" t="s">
        <v>3371</v>
      </c>
      <c r="B1835">
        <v>109</v>
      </c>
      <c r="C1835">
        <v>5.6</v>
      </c>
    </row>
    <row r="1836" spans="1:3" x14ac:dyDescent="0.3">
      <c r="A1836" t="s">
        <v>3995</v>
      </c>
      <c r="B1836">
        <v>109</v>
      </c>
      <c r="C1836">
        <v>6.7</v>
      </c>
    </row>
    <row r="1837" spans="1:3" x14ac:dyDescent="0.3">
      <c r="A1837" t="s">
        <v>5094</v>
      </c>
      <c r="B1837">
        <v>109</v>
      </c>
      <c r="C1837">
        <v>5</v>
      </c>
    </row>
    <row r="1838" spans="1:3" x14ac:dyDescent="0.3">
      <c r="A1838" t="s">
        <v>5188</v>
      </c>
      <c r="B1838">
        <v>109</v>
      </c>
      <c r="C1838">
        <v>6.1</v>
      </c>
    </row>
    <row r="1839" spans="1:3" x14ac:dyDescent="0.3">
      <c r="A1839" t="s">
        <v>5471</v>
      </c>
      <c r="B1839">
        <v>109</v>
      </c>
      <c r="C1839">
        <v>6.4</v>
      </c>
    </row>
    <row r="1840" spans="1:3" x14ac:dyDescent="0.3">
      <c r="A1840" t="s">
        <v>5712</v>
      </c>
      <c r="B1840">
        <v>109</v>
      </c>
      <c r="C1840">
        <v>6.2</v>
      </c>
    </row>
    <row r="1841" spans="1:3" x14ac:dyDescent="0.3">
      <c r="A1841" t="s">
        <v>5826</v>
      </c>
      <c r="B1841">
        <v>109</v>
      </c>
      <c r="C1841">
        <v>6.8</v>
      </c>
    </row>
    <row r="1842" spans="1:3" x14ac:dyDescent="0.3">
      <c r="A1842" t="s">
        <v>6084</v>
      </c>
      <c r="B1842">
        <v>109</v>
      </c>
      <c r="C1842">
        <v>7.2</v>
      </c>
    </row>
    <row r="1843" spans="1:3" x14ac:dyDescent="0.3">
      <c r="A1843" t="s">
        <v>6334</v>
      </c>
      <c r="B1843">
        <v>109</v>
      </c>
      <c r="C1843">
        <v>5.7</v>
      </c>
    </row>
    <row r="1844" spans="1:3" x14ac:dyDescent="0.3">
      <c r="A1844" t="s">
        <v>6396</v>
      </c>
      <c r="B1844">
        <v>109</v>
      </c>
      <c r="C1844">
        <v>6</v>
      </c>
    </row>
    <row r="1845" spans="1:3" x14ac:dyDescent="0.3">
      <c r="A1845" t="s">
        <v>6549</v>
      </c>
      <c r="B1845">
        <v>109</v>
      </c>
      <c r="C1845">
        <v>7</v>
      </c>
    </row>
    <row r="1846" spans="1:3" x14ac:dyDescent="0.3">
      <c r="A1846" t="s">
        <v>6790</v>
      </c>
      <c r="B1846">
        <v>109</v>
      </c>
      <c r="C1846">
        <v>5.9</v>
      </c>
    </row>
    <row r="1847" spans="1:3" x14ac:dyDescent="0.3">
      <c r="A1847" t="s">
        <v>7033</v>
      </c>
      <c r="B1847">
        <v>109</v>
      </c>
      <c r="C1847">
        <v>7.3</v>
      </c>
    </row>
    <row r="1848" spans="1:3" x14ac:dyDescent="0.3">
      <c r="A1848" t="s">
        <v>7044</v>
      </c>
      <c r="B1848">
        <v>109</v>
      </c>
      <c r="C1848">
        <v>8.1999999999999993</v>
      </c>
    </row>
    <row r="1849" spans="1:3" x14ac:dyDescent="0.3">
      <c r="A1849" t="s">
        <v>7190</v>
      </c>
      <c r="B1849">
        <v>109</v>
      </c>
      <c r="C1849">
        <v>6.1</v>
      </c>
    </row>
    <row r="1850" spans="1:3" x14ac:dyDescent="0.3">
      <c r="A1850" t="s">
        <v>7271</v>
      </c>
      <c r="B1850">
        <v>109</v>
      </c>
      <c r="C1850">
        <v>6.8</v>
      </c>
    </row>
    <row r="1851" spans="1:3" x14ac:dyDescent="0.3">
      <c r="A1851" t="s">
        <v>7329</v>
      </c>
      <c r="B1851">
        <v>109</v>
      </c>
      <c r="C1851">
        <v>6.3</v>
      </c>
    </row>
    <row r="1852" spans="1:3" x14ac:dyDescent="0.3">
      <c r="A1852" t="s">
        <v>7347</v>
      </c>
      <c r="B1852">
        <v>109</v>
      </c>
      <c r="C1852">
        <v>6.9</v>
      </c>
    </row>
    <row r="1853" spans="1:3" x14ac:dyDescent="0.3">
      <c r="A1853" t="s">
        <v>7350</v>
      </c>
      <c r="B1853">
        <v>109</v>
      </c>
      <c r="C1853">
        <v>6.6</v>
      </c>
    </row>
    <row r="1854" spans="1:3" x14ac:dyDescent="0.3">
      <c r="A1854" t="s">
        <v>7413</v>
      </c>
      <c r="B1854">
        <v>109</v>
      </c>
      <c r="C1854">
        <v>6.7</v>
      </c>
    </row>
    <row r="1855" spans="1:3" x14ac:dyDescent="0.3">
      <c r="A1855" t="s">
        <v>7520</v>
      </c>
      <c r="B1855">
        <v>109</v>
      </c>
      <c r="C1855">
        <v>6.1</v>
      </c>
    </row>
    <row r="1856" spans="1:3" x14ac:dyDescent="0.3">
      <c r="A1856" t="s">
        <v>7567</v>
      </c>
      <c r="B1856">
        <v>109</v>
      </c>
      <c r="C1856">
        <v>6.2</v>
      </c>
    </row>
    <row r="1857" spans="1:3" x14ac:dyDescent="0.3">
      <c r="A1857" t="s">
        <v>7658</v>
      </c>
      <c r="B1857">
        <v>109</v>
      </c>
      <c r="C1857">
        <v>5.7</v>
      </c>
    </row>
    <row r="1858" spans="1:3" x14ac:dyDescent="0.3">
      <c r="A1858" t="s">
        <v>7785</v>
      </c>
      <c r="B1858">
        <v>109</v>
      </c>
      <c r="C1858">
        <v>5.3</v>
      </c>
    </row>
    <row r="1859" spans="1:3" x14ac:dyDescent="0.3">
      <c r="A1859" t="s">
        <v>8222</v>
      </c>
      <c r="B1859">
        <v>109</v>
      </c>
      <c r="C1859">
        <v>6.9</v>
      </c>
    </row>
    <row r="1860" spans="1:3" x14ac:dyDescent="0.3">
      <c r="A1860" t="s">
        <v>8510</v>
      </c>
      <c r="B1860">
        <v>109</v>
      </c>
      <c r="C1860">
        <v>6.3</v>
      </c>
    </row>
    <row r="1861" spans="1:3" x14ac:dyDescent="0.3">
      <c r="A1861" t="s">
        <v>8643</v>
      </c>
      <c r="B1861">
        <v>109</v>
      </c>
      <c r="C1861">
        <v>6.1</v>
      </c>
    </row>
    <row r="1862" spans="1:3" x14ac:dyDescent="0.3">
      <c r="A1862" t="s">
        <v>8665</v>
      </c>
      <c r="B1862">
        <v>109</v>
      </c>
      <c r="C1862">
        <v>6.6</v>
      </c>
    </row>
    <row r="1863" spans="1:3" x14ac:dyDescent="0.3">
      <c r="A1863" t="s">
        <v>9045</v>
      </c>
      <c r="B1863">
        <v>109</v>
      </c>
      <c r="C1863">
        <v>7.4</v>
      </c>
    </row>
    <row r="1864" spans="1:3" x14ac:dyDescent="0.3">
      <c r="A1864" t="s">
        <v>9143</v>
      </c>
      <c r="B1864">
        <v>109</v>
      </c>
      <c r="C1864">
        <v>6.7</v>
      </c>
    </row>
    <row r="1865" spans="1:3" x14ac:dyDescent="0.3">
      <c r="A1865" t="s">
        <v>9153</v>
      </c>
      <c r="B1865">
        <v>109</v>
      </c>
      <c r="C1865">
        <v>6.2</v>
      </c>
    </row>
    <row r="1866" spans="1:3" x14ac:dyDescent="0.3">
      <c r="A1866" t="s">
        <v>9271</v>
      </c>
      <c r="B1866">
        <v>109</v>
      </c>
      <c r="C1866">
        <v>6.5</v>
      </c>
    </row>
    <row r="1867" spans="1:3" x14ac:dyDescent="0.3">
      <c r="A1867" t="s">
        <v>9540</v>
      </c>
      <c r="B1867">
        <v>109</v>
      </c>
      <c r="C1867">
        <v>6.5</v>
      </c>
    </row>
    <row r="1868" spans="1:3" x14ac:dyDescent="0.3">
      <c r="A1868" t="s">
        <v>10681</v>
      </c>
      <c r="B1868">
        <v>109</v>
      </c>
      <c r="C1868">
        <v>5.4</v>
      </c>
    </row>
    <row r="1869" spans="1:3" x14ac:dyDescent="0.3">
      <c r="A1869" t="s">
        <v>10929</v>
      </c>
      <c r="B1869">
        <v>109</v>
      </c>
      <c r="C1869">
        <v>6.8</v>
      </c>
    </row>
    <row r="1870" spans="1:3" x14ac:dyDescent="0.3">
      <c r="A1870" t="s">
        <v>10933</v>
      </c>
      <c r="B1870">
        <v>109</v>
      </c>
      <c r="C1870">
        <v>7</v>
      </c>
    </row>
    <row r="1871" spans="1:3" x14ac:dyDescent="0.3">
      <c r="A1871" t="s">
        <v>10956</v>
      </c>
      <c r="B1871">
        <v>109</v>
      </c>
      <c r="C1871">
        <v>5.8</v>
      </c>
    </row>
    <row r="1872" spans="1:3" x14ac:dyDescent="0.3">
      <c r="A1872" t="s">
        <v>11583</v>
      </c>
      <c r="B1872">
        <v>109</v>
      </c>
      <c r="C1872">
        <v>7.1</v>
      </c>
    </row>
    <row r="1873" spans="1:3" x14ac:dyDescent="0.3">
      <c r="A1873" t="s">
        <v>11833</v>
      </c>
      <c r="B1873">
        <v>109</v>
      </c>
      <c r="C1873">
        <v>5.6</v>
      </c>
    </row>
    <row r="1874" spans="1:3" x14ac:dyDescent="0.3">
      <c r="A1874" t="s">
        <v>11838</v>
      </c>
      <c r="B1874">
        <v>109</v>
      </c>
      <c r="C1874">
        <v>6.8</v>
      </c>
    </row>
    <row r="1875" spans="1:3" x14ac:dyDescent="0.3">
      <c r="A1875" t="s">
        <v>11888</v>
      </c>
      <c r="B1875">
        <v>109</v>
      </c>
      <c r="C1875">
        <v>6.1</v>
      </c>
    </row>
    <row r="1876" spans="1:3" x14ac:dyDescent="0.3">
      <c r="A1876" t="s">
        <v>12149</v>
      </c>
      <c r="B1876">
        <v>109</v>
      </c>
      <c r="C1876">
        <v>6.7</v>
      </c>
    </row>
    <row r="1877" spans="1:3" x14ac:dyDescent="0.3">
      <c r="A1877" t="s">
        <v>12447</v>
      </c>
      <c r="B1877">
        <v>109</v>
      </c>
      <c r="C1877">
        <v>7.2</v>
      </c>
    </row>
    <row r="1878" spans="1:3" x14ac:dyDescent="0.3">
      <c r="A1878" t="s">
        <v>12671</v>
      </c>
      <c r="B1878">
        <v>109</v>
      </c>
      <c r="C1878">
        <v>6.1</v>
      </c>
    </row>
    <row r="1879" spans="1:3" x14ac:dyDescent="0.3">
      <c r="A1879" t="s">
        <v>12764</v>
      </c>
      <c r="B1879">
        <v>109</v>
      </c>
      <c r="C1879">
        <v>7.7</v>
      </c>
    </row>
    <row r="1880" spans="1:3" x14ac:dyDescent="0.3">
      <c r="A1880" t="s">
        <v>12933</v>
      </c>
      <c r="B1880">
        <v>109</v>
      </c>
      <c r="C1880">
        <v>4.9000000000000004</v>
      </c>
    </row>
    <row r="1881" spans="1:3" x14ac:dyDescent="0.3">
      <c r="A1881" t="s">
        <v>13257</v>
      </c>
      <c r="B1881">
        <v>109</v>
      </c>
      <c r="C1881">
        <v>6.1</v>
      </c>
    </row>
    <row r="1882" spans="1:3" x14ac:dyDescent="0.3">
      <c r="A1882" t="s">
        <v>13350</v>
      </c>
      <c r="B1882">
        <v>109</v>
      </c>
      <c r="C1882">
        <v>5.2</v>
      </c>
    </row>
    <row r="1883" spans="1:3" x14ac:dyDescent="0.3">
      <c r="A1883" t="s">
        <v>13386</v>
      </c>
      <c r="B1883">
        <v>109</v>
      </c>
      <c r="C1883">
        <v>5.9</v>
      </c>
    </row>
    <row r="1884" spans="1:3" x14ac:dyDescent="0.3">
      <c r="A1884" t="s">
        <v>13626</v>
      </c>
      <c r="B1884">
        <v>109</v>
      </c>
      <c r="C1884">
        <v>6.8</v>
      </c>
    </row>
    <row r="1885" spans="1:3" x14ac:dyDescent="0.3">
      <c r="A1885" t="s">
        <v>13877</v>
      </c>
      <c r="B1885">
        <v>109</v>
      </c>
      <c r="C1885">
        <v>6.9</v>
      </c>
    </row>
    <row r="1886" spans="1:3" x14ac:dyDescent="0.3">
      <c r="A1886" t="s">
        <v>13893</v>
      </c>
      <c r="B1886">
        <v>109</v>
      </c>
      <c r="C1886">
        <v>6.1</v>
      </c>
    </row>
    <row r="1887" spans="1:3" x14ac:dyDescent="0.3">
      <c r="A1887" t="s">
        <v>14140</v>
      </c>
      <c r="B1887">
        <v>109</v>
      </c>
      <c r="C1887">
        <v>6.4</v>
      </c>
    </row>
    <row r="1888" spans="1:3" x14ac:dyDescent="0.3">
      <c r="A1888" t="s">
        <v>14218</v>
      </c>
      <c r="B1888">
        <v>109</v>
      </c>
      <c r="C1888">
        <v>7</v>
      </c>
    </row>
    <row r="1889" spans="1:3" x14ac:dyDescent="0.3">
      <c r="A1889" t="s">
        <v>14261</v>
      </c>
      <c r="B1889">
        <v>109</v>
      </c>
      <c r="C1889">
        <v>7</v>
      </c>
    </row>
    <row r="1890" spans="1:3" x14ac:dyDescent="0.3">
      <c r="A1890" t="s">
        <v>14439</v>
      </c>
      <c r="B1890">
        <v>109</v>
      </c>
      <c r="C1890">
        <v>6</v>
      </c>
    </row>
    <row r="1891" spans="1:3" x14ac:dyDescent="0.3">
      <c r="A1891" t="s">
        <v>14563</v>
      </c>
      <c r="B1891">
        <v>109</v>
      </c>
      <c r="C1891">
        <v>7.3</v>
      </c>
    </row>
    <row r="1892" spans="1:3" x14ac:dyDescent="0.3">
      <c r="A1892" t="s">
        <v>14750</v>
      </c>
      <c r="B1892">
        <v>109</v>
      </c>
      <c r="C1892">
        <v>6.1</v>
      </c>
    </row>
    <row r="1893" spans="1:3" x14ac:dyDescent="0.3">
      <c r="A1893" t="s">
        <v>14837</v>
      </c>
      <c r="B1893">
        <v>109</v>
      </c>
      <c r="C1893">
        <v>6.9</v>
      </c>
    </row>
    <row r="1894" spans="1:3" x14ac:dyDescent="0.3">
      <c r="A1894" t="s">
        <v>15952</v>
      </c>
      <c r="B1894">
        <v>109</v>
      </c>
      <c r="C1894">
        <v>6.5</v>
      </c>
    </row>
    <row r="1895" spans="1:3" x14ac:dyDescent="0.3">
      <c r="A1895" t="s">
        <v>16156</v>
      </c>
      <c r="B1895">
        <v>109</v>
      </c>
      <c r="C1895">
        <v>5.6</v>
      </c>
    </row>
    <row r="1896" spans="1:3" x14ac:dyDescent="0.3">
      <c r="A1896" t="s">
        <v>16293</v>
      </c>
      <c r="B1896">
        <v>109</v>
      </c>
      <c r="C1896">
        <v>6</v>
      </c>
    </row>
    <row r="1897" spans="1:3" x14ac:dyDescent="0.3">
      <c r="A1897" t="s">
        <v>16485</v>
      </c>
      <c r="B1897">
        <v>109</v>
      </c>
      <c r="C1897">
        <v>6.9</v>
      </c>
    </row>
    <row r="1898" spans="1:3" x14ac:dyDescent="0.3">
      <c r="A1898" t="s">
        <v>16973</v>
      </c>
      <c r="B1898">
        <v>109</v>
      </c>
      <c r="C1898">
        <v>7.9</v>
      </c>
    </row>
    <row r="1899" spans="1:3" x14ac:dyDescent="0.3">
      <c r="A1899" t="s">
        <v>17514</v>
      </c>
      <c r="B1899">
        <v>109</v>
      </c>
      <c r="C1899">
        <v>7.3</v>
      </c>
    </row>
    <row r="1900" spans="1:3" x14ac:dyDescent="0.3">
      <c r="A1900" t="s">
        <v>17611</v>
      </c>
      <c r="B1900">
        <v>109</v>
      </c>
      <c r="C1900">
        <v>7.3</v>
      </c>
    </row>
    <row r="1901" spans="1:3" x14ac:dyDescent="0.3">
      <c r="A1901" t="s">
        <v>18005</v>
      </c>
      <c r="B1901">
        <v>109</v>
      </c>
      <c r="C1901">
        <v>4.4000000000000004</v>
      </c>
    </row>
    <row r="1902" spans="1:3" x14ac:dyDescent="0.3">
      <c r="A1902" t="s">
        <v>18161</v>
      </c>
      <c r="B1902">
        <v>109</v>
      </c>
      <c r="C1902">
        <v>7.4</v>
      </c>
    </row>
    <row r="1903" spans="1:3" x14ac:dyDescent="0.3">
      <c r="A1903" t="s">
        <v>18248</v>
      </c>
      <c r="B1903">
        <v>109</v>
      </c>
      <c r="C1903">
        <v>7.9</v>
      </c>
    </row>
    <row r="1904" spans="1:3" x14ac:dyDescent="0.3">
      <c r="A1904" t="s">
        <v>18418</v>
      </c>
      <c r="B1904">
        <v>109</v>
      </c>
      <c r="C1904">
        <v>5.4</v>
      </c>
    </row>
    <row r="1905" spans="1:3" x14ac:dyDescent="0.3">
      <c r="A1905" t="s">
        <v>18767</v>
      </c>
      <c r="B1905">
        <v>109</v>
      </c>
      <c r="C1905">
        <v>6.9</v>
      </c>
    </row>
    <row r="1906" spans="1:3" x14ac:dyDescent="0.3">
      <c r="A1906" t="s">
        <v>19070</v>
      </c>
      <c r="B1906">
        <v>109</v>
      </c>
      <c r="C1906">
        <v>7.6</v>
      </c>
    </row>
    <row r="1907" spans="1:3" x14ac:dyDescent="0.3">
      <c r="A1907" t="s">
        <v>19108</v>
      </c>
      <c r="B1907">
        <v>109</v>
      </c>
      <c r="C1907">
        <v>7.3</v>
      </c>
    </row>
    <row r="1908" spans="1:3" x14ac:dyDescent="0.3">
      <c r="A1908" t="s">
        <v>19239</v>
      </c>
      <c r="B1908">
        <v>109</v>
      </c>
      <c r="C1908">
        <v>7.9</v>
      </c>
    </row>
    <row r="1909" spans="1:3" x14ac:dyDescent="0.3">
      <c r="A1909" t="s">
        <v>19282</v>
      </c>
      <c r="B1909">
        <v>109</v>
      </c>
      <c r="C1909">
        <v>6</v>
      </c>
    </row>
    <row r="1910" spans="1:3" x14ac:dyDescent="0.3">
      <c r="A1910" t="s">
        <v>19634</v>
      </c>
      <c r="B1910">
        <v>109</v>
      </c>
      <c r="C1910">
        <v>6.9</v>
      </c>
    </row>
    <row r="1911" spans="1:3" x14ac:dyDescent="0.3">
      <c r="A1911" t="s">
        <v>20593</v>
      </c>
      <c r="B1911">
        <v>109</v>
      </c>
      <c r="C1911">
        <v>7.3</v>
      </c>
    </row>
    <row r="1912" spans="1:3" x14ac:dyDescent="0.3">
      <c r="A1912" t="s">
        <v>20597</v>
      </c>
      <c r="B1912">
        <v>109</v>
      </c>
      <c r="C1912">
        <v>6.3</v>
      </c>
    </row>
    <row r="1913" spans="1:3" x14ac:dyDescent="0.3">
      <c r="A1913" t="s">
        <v>21480</v>
      </c>
      <c r="B1913">
        <v>109</v>
      </c>
      <c r="C1913">
        <v>6.2</v>
      </c>
    </row>
    <row r="1914" spans="1:3" x14ac:dyDescent="0.3">
      <c r="A1914" t="s">
        <v>21499</v>
      </c>
      <c r="B1914">
        <v>109</v>
      </c>
      <c r="C1914">
        <v>7.2</v>
      </c>
    </row>
    <row r="1915" spans="1:3" x14ac:dyDescent="0.3">
      <c r="A1915" t="s">
        <v>21516</v>
      </c>
      <c r="B1915">
        <v>109</v>
      </c>
      <c r="C1915">
        <v>7</v>
      </c>
    </row>
    <row r="1916" spans="1:3" x14ac:dyDescent="0.3">
      <c r="A1916" t="s">
        <v>22980</v>
      </c>
      <c r="B1916">
        <v>109</v>
      </c>
      <c r="C1916">
        <v>6.6</v>
      </c>
    </row>
    <row r="1917" spans="1:3" x14ac:dyDescent="0.3">
      <c r="A1917" t="s">
        <v>23456</v>
      </c>
      <c r="B1917">
        <v>109</v>
      </c>
      <c r="C1917">
        <v>7</v>
      </c>
    </row>
    <row r="1918" spans="1:3" x14ac:dyDescent="0.3">
      <c r="A1918" t="s">
        <v>23852</v>
      </c>
      <c r="B1918">
        <v>109</v>
      </c>
      <c r="C1918">
        <v>6.9</v>
      </c>
    </row>
    <row r="1919" spans="1:3" x14ac:dyDescent="0.3">
      <c r="A1919" t="s">
        <v>283</v>
      </c>
      <c r="B1919">
        <v>108</v>
      </c>
      <c r="C1919">
        <v>6.5</v>
      </c>
    </row>
    <row r="1920" spans="1:3" x14ac:dyDescent="0.3">
      <c r="A1920" t="s">
        <v>1514</v>
      </c>
      <c r="B1920">
        <v>108</v>
      </c>
      <c r="C1920">
        <v>5.8</v>
      </c>
    </row>
    <row r="1921" spans="1:3" x14ac:dyDescent="0.3">
      <c r="A1921" t="s">
        <v>1530</v>
      </c>
      <c r="B1921">
        <v>108</v>
      </c>
      <c r="C1921">
        <v>6.4</v>
      </c>
    </row>
    <row r="1922" spans="1:3" x14ac:dyDescent="0.3">
      <c r="A1922" t="s">
        <v>2333</v>
      </c>
      <c r="B1922">
        <v>108</v>
      </c>
      <c r="C1922">
        <v>6.5</v>
      </c>
    </row>
    <row r="1923" spans="1:3" x14ac:dyDescent="0.3">
      <c r="A1923" t="s">
        <v>2338</v>
      </c>
      <c r="B1923">
        <v>108</v>
      </c>
      <c r="C1923">
        <v>7.8</v>
      </c>
    </row>
    <row r="1924" spans="1:3" x14ac:dyDescent="0.3">
      <c r="A1924" t="s">
        <v>2454</v>
      </c>
      <c r="B1924">
        <v>108</v>
      </c>
      <c r="C1924">
        <v>5.5</v>
      </c>
    </row>
    <row r="1925" spans="1:3" x14ac:dyDescent="0.3">
      <c r="A1925" t="s">
        <v>2965</v>
      </c>
      <c r="B1925">
        <v>108</v>
      </c>
      <c r="C1925">
        <v>7.8</v>
      </c>
    </row>
    <row r="1926" spans="1:3" x14ac:dyDescent="0.3">
      <c r="A1926" t="s">
        <v>3292</v>
      </c>
      <c r="B1926">
        <v>108</v>
      </c>
      <c r="C1926">
        <v>6.5</v>
      </c>
    </row>
    <row r="1927" spans="1:3" x14ac:dyDescent="0.3">
      <c r="A1927" t="s">
        <v>3717</v>
      </c>
      <c r="B1927">
        <v>108</v>
      </c>
      <c r="C1927">
        <v>6</v>
      </c>
    </row>
    <row r="1928" spans="1:3" x14ac:dyDescent="0.3">
      <c r="A1928" t="s">
        <v>4442</v>
      </c>
      <c r="B1928">
        <v>108</v>
      </c>
      <c r="C1928">
        <v>8.1</v>
      </c>
    </row>
    <row r="1929" spans="1:3" x14ac:dyDescent="0.3">
      <c r="A1929" t="s">
        <v>4577</v>
      </c>
      <c r="B1929">
        <v>108</v>
      </c>
      <c r="C1929">
        <v>7</v>
      </c>
    </row>
    <row r="1930" spans="1:3" x14ac:dyDescent="0.3">
      <c r="A1930" t="s">
        <v>4938</v>
      </c>
      <c r="B1930">
        <v>108</v>
      </c>
      <c r="C1930">
        <v>6.3</v>
      </c>
    </row>
    <row r="1931" spans="1:3" x14ac:dyDescent="0.3">
      <c r="A1931" t="s">
        <v>5273</v>
      </c>
      <c r="B1931">
        <v>108</v>
      </c>
      <c r="C1931">
        <v>5.9</v>
      </c>
    </row>
    <row r="1932" spans="1:3" x14ac:dyDescent="0.3">
      <c r="A1932" t="s">
        <v>5444</v>
      </c>
      <c r="B1932">
        <v>108</v>
      </c>
      <c r="C1932">
        <v>6.8</v>
      </c>
    </row>
    <row r="1933" spans="1:3" x14ac:dyDescent="0.3">
      <c r="A1933" t="s">
        <v>5649</v>
      </c>
      <c r="B1933">
        <v>108</v>
      </c>
      <c r="C1933">
        <v>5.8</v>
      </c>
    </row>
    <row r="1934" spans="1:3" x14ac:dyDescent="0.3">
      <c r="A1934" t="s">
        <v>6215</v>
      </c>
      <c r="B1934">
        <v>108</v>
      </c>
      <c r="C1934">
        <v>5.2</v>
      </c>
    </row>
    <row r="1935" spans="1:3" x14ac:dyDescent="0.3">
      <c r="A1935" t="s">
        <v>6243</v>
      </c>
      <c r="B1935">
        <v>108</v>
      </c>
      <c r="C1935">
        <v>6.7</v>
      </c>
    </row>
    <row r="1936" spans="1:3" x14ac:dyDescent="0.3">
      <c r="A1936" t="s">
        <v>6253</v>
      </c>
      <c r="B1936">
        <v>108</v>
      </c>
      <c r="C1936">
        <v>7.8</v>
      </c>
    </row>
    <row r="1937" spans="1:3" x14ac:dyDescent="0.3">
      <c r="A1937" t="s">
        <v>6426</v>
      </c>
      <c r="B1937">
        <v>108</v>
      </c>
      <c r="C1937">
        <v>6.1</v>
      </c>
    </row>
    <row r="1938" spans="1:3" x14ac:dyDescent="0.3">
      <c r="A1938" t="s">
        <v>6696</v>
      </c>
      <c r="B1938">
        <v>108</v>
      </c>
      <c r="C1938">
        <v>6.2</v>
      </c>
    </row>
    <row r="1939" spans="1:3" x14ac:dyDescent="0.3">
      <c r="A1939" t="s">
        <v>6811</v>
      </c>
      <c r="B1939">
        <v>108</v>
      </c>
      <c r="C1939">
        <v>6.8</v>
      </c>
    </row>
    <row r="1940" spans="1:3" x14ac:dyDescent="0.3">
      <c r="A1940" t="s">
        <v>6951</v>
      </c>
      <c r="B1940">
        <v>108</v>
      </c>
      <c r="C1940">
        <v>6.1</v>
      </c>
    </row>
    <row r="1941" spans="1:3" x14ac:dyDescent="0.3">
      <c r="A1941" t="s">
        <v>7226</v>
      </c>
      <c r="B1941">
        <v>108</v>
      </c>
      <c r="C1941">
        <v>7.8</v>
      </c>
    </row>
    <row r="1942" spans="1:3" x14ac:dyDescent="0.3">
      <c r="A1942" t="s">
        <v>7319</v>
      </c>
      <c r="B1942">
        <v>108</v>
      </c>
      <c r="C1942">
        <v>5.8</v>
      </c>
    </row>
    <row r="1943" spans="1:3" x14ac:dyDescent="0.3">
      <c r="A1943" t="s">
        <v>7462</v>
      </c>
      <c r="B1943">
        <v>108</v>
      </c>
      <c r="C1943">
        <v>5.3</v>
      </c>
    </row>
    <row r="1944" spans="1:3" x14ac:dyDescent="0.3">
      <c r="A1944" t="s">
        <v>7529</v>
      </c>
      <c r="B1944">
        <v>108</v>
      </c>
      <c r="C1944">
        <v>5.9</v>
      </c>
    </row>
    <row r="1945" spans="1:3" x14ac:dyDescent="0.3">
      <c r="A1945" t="s">
        <v>8085</v>
      </c>
      <c r="B1945">
        <v>108</v>
      </c>
      <c r="C1945">
        <v>6.4</v>
      </c>
    </row>
    <row r="1946" spans="1:3" x14ac:dyDescent="0.3">
      <c r="A1946" t="s">
        <v>8179</v>
      </c>
      <c r="B1946">
        <v>108</v>
      </c>
      <c r="C1946">
        <v>7.4</v>
      </c>
    </row>
    <row r="1947" spans="1:3" x14ac:dyDescent="0.3">
      <c r="A1947" t="s">
        <v>8456</v>
      </c>
      <c r="B1947">
        <v>108</v>
      </c>
      <c r="C1947">
        <v>6.8</v>
      </c>
    </row>
    <row r="1948" spans="1:3" x14ac:dyDescent="0.3">
      <c r="A1948" t="s">
        <v>8481</v>
      </c>
      <c r="B1948">
        <v>108</v>
      </c>
      <c r="C1948">
        <v>5.9</v>
      </c>
    </row>
    <row r="1949" spans="1:3" x14ac:dyDescent="0.3">
      <c r="A1949" t="s">
        <v>8532</v>
      </c>
      <c r="B1949">
        <v>108</v>
      </c>
      <c r="C1949">
        <v>5.9</v>
      </c>
    </row>
    <row r="1950" spans="1:3" x14ac:dyDescent="0.3">
      <c r="A1950" t="s">
        <v>8618</v>
      </c>
      <c r="B1950">
        <v>108</v>
      </c>
      <c r="C1950">
        <v>7</v>
      </c>
    </row>
    <row r="1951" spans="1:3" x14ac:dyDescent="0.3">
      <c r="A1951" t="s">
        <v>9003</v>
      </c>
      <c r="B1951">
        <v>108</v>
      </c>
      <c r="C1951">
        <v>5.8</v>
      </c>
    </row>
    <row r="1952" spans="1:3" x14ac:dyDescent="0.3">
      <c r="A1952" t="s">
        <v>9464</v>
      </c>
      <c r="B1952">
        <v>108</v>
      </c>
      <c r="C1952">
        <v>6.2</v>
      </c>
    </row>
    <row r="1953" spans="1:3" x14ac:dyDescent="0.3">
      <c r="A1953" t="s">
        <v>9728</v>
      </c>
      <c r="B1953">
        <v>108</v>
      </c>
      <c r="C1953">
        <v>6.3</v>
      </c>
    </row>
    <row r="1954" spans="1:3" x14ac:dyDescent="0.3">
      <c r="A1954" t="s">
        <v>10375</v>
      </c>
      <c r="B1954">
        <v>108</v>
      </c>
      <c r="C1954">
        <v>6.5</v>
      </c>
    </row>
    <row r="1955" spans="1:3" x14ac:dyDescent="0.3">
      <c r="A1955" t="s">
        <v>10395</v>
      </c>
      <c r="B1955">
        <v>108</v>
      </c>
      <c r="C1955">
        <v>6.4</v>
      </c>
    </row>
    <row r="1956" spans="1:3" x14ac:dyDescent="0.3">
      <c r="A1956" t="s">
        <v>10674</v>
      </c>
      <c r="B1956">
        <v>108</v>
      </c>
      <c r="C1956">
        <v>7.1</v>
      </c>
    </row>
    <row r="1957" spans="1:3" x14ac:dyDescent="0.3">
      <c r="A1957" t="s">
        <v>10921</v>
      </c>
      <c r="B1957">
        <v>108</v>
      </c>
      <c r="C1957">
        <v>8.3000000000000007</v>
      </c>
    </row>
    <row r="1958" spans="1:3" x14ac:dyDescent="0.3">
      <c r="A1958" t="s">
        <v>11012</v>
      </c>
      <c r="B1958">
        <v>108</v>
      </c>
      <c r="C1958">
        <v>8.5</v>
      </c>
    </row>
    <row r="1959" spans="1:3" x14ac:dyDescent="0.3">
      <c r="A1959" t="s">
        <v>11050</v>
      </c>
      <c r="B1959">
        <v>108</v>
      </c>
      <c r="C1959">
        <v>5.9</v>
      </c>
    </row>
    <row r="1960" spans="1:3" x14ac:dyDescent="0.3">
      <c r="A1960" t="s">
        <v>11059</v>
      </c>
      <c r="B1960">
        <v>108</v>
      </c>
      <c r="C1960">
        <v>7.3</v>
      </c>
    </row>
    <row r="1961" spans="1:3" x14ac:dyDescent="0.3">
      <c r="A1961" t="s">
        <v>11183</v>
      </c>
      <c r="B1961">
        <v>108</v>
      </c>
      <c r="C1961">
        <v>5.6</v>
      </c>
    </row>
    <row r="1962" spans="1:3" x14ac:dyDescent="0.3">
      <c r="A1962" t="s">
        <v>11255</v>
      </c>
      <c r="B1962">
        <v>108</v>
      </c>
      <c r="C1962">
        <v>6.3</v>
      </c>
    </row>
    <row r="1963" spans="1:3" x14ac:dyDescent="0.3">
      <c r="A1963" t="s">
        <v>11931</v>
      </c>
      <c r="B1963">
        <v>108</v>
      </c>
      <c r="C1963">
        <v>6.7</v>
      </c>
    </row>
    <row r="1964" spans="1:3" x14ac:dyDescent="0.3">
      <c r="A1964" t="s">
        <v>11976</v>
      </c>
      <c r="B1964">
        <v>108</v>
      </c>
      <c r="C1964">
        <v>6.4</v>
      </c>
    </row>
    <row r="1965" spans="1:3" x14ac:dyDescent="0.3">
      <c r="A1965" t="s">
        <v>12169</v>
      </c>
      <c r="B1965">
        <v>108</v>
      </c>
      <c r="C1965">
        <v>6.4</v>
      </c>
    </row>
    <row r="1966" spans="1:3" x14ac:dyDescent="0.3">
      <c r="A1966" t="s">
        <v>12198</v>
      </c>
      <c r="B1966">
        <v>108</v>
      </c>
      <c r="C1966">
        <v>4.9000000000000004</v>
      </c>
    </row>
    <row r="1967" spans="1:3" x14ac:dyDescent="0.3">
      <c r="A1967" t="s">
        <v>12335</v>
      </c>
      <c r="B1967">
        <v>108</v>
      </c>
      <c r="C1967">
        <v>6.3</v>
      </c>
    </row>
    <row r="1968" spans="1:3" x14ac:dyDescent="0.3">
      <c r="A1968" t="s">
        <v>12493</v>
      </c>
      <c r="B1968">
        <v>108</v>
      </c>
      <c r="C1968">
        <v>4.9000000000000004</v>
      </c>
    </row>
    <row r="1969" spans="1:3" x14ac:dyDescent="0.3">
      <c r="A1969" t="s">
        <v>12928</v>
      </c>
      <c r="B1969">
        <v>108</v>
      </c>
      <c r="C1969">
        <v>6.3</v>
      </c>
    </row>
    <row r="1970" spans="1:3" x14ac:dyDescent="0.3">
      <c r="A1970" t="s">
        <v>13051</v>
      </c>
      <c r="B1970">
        <v>108</v>
      </c>
      <c r="C1970">
        <v>6.7</v>
      </c>
    </row>
    <row r="1971" spans="1:3" x14ac:dyDescent="0.3">
      <c r="A1971" t="s">
        <v>13331</v>
      </c>
      <c r="B1971">
        <v>108</v>
      </c>
      <c r="C1971">
        <v>5.5</v>
      </c>
    </row>
    <row r="1972" spans="1:3" x14ac:dyDescent="0.3">
      <c r="A1972" t="s">
        <v>13410</v>
      </c>
      <c r="B1972">
        <v>108</v>
      </c>
      <c r="C1972">
        <v>6.5</v>
      </c>
    </row>
    <row r="1973" spans="1:3" x14ac:dyDescent="0.3">
      <c r="A1973" t="s">
        <v>13592</v>
      </c>
      <c r="B1973">
        <v>108</v>
      </c>
      <c r="C1973">
        <v>6.3</v>
      </c>
    </row>
    <row r="1974" spans="1:3" x14ac:dyDescent="0.3">
      <c r="A1974" t="s">
        <v>13609</v>
      </c>
      <c r="B1974">
        <v>108</v>
      </c>
      <c r="C1974">
        <v>8</v>
      </c>
    </row>
    <row r="1975" spans="1:3" x14ac:dyDescent="0.3">
      <c r="A1975" t="s">
        <v>13705</v>
      </c>
      <c r="B1975">
        <v>108</v>
      </c>
      <c r="C1975">
        <v>7.7</v>
      </c>
    </row>
    <row r="1976" spans="1:3" x14ac:dyDescent="0.3">
      <c r="A1976" t="s">
        <v>13943</v>
      </c>
      <c r="B1976">
        <v>108</v>
      </c>
      <c r="C1976">
        <v>6.2</v>
      </c>
    </row>
    <row r="1977" spans="1:3" x14ac:dyDescent="0.3">
      <c r="A1977" t="s">
        <v>14247</v>
      </c>
      <c r="B1977">
        <v>108</v>
      </c>
      <c r="C1977">
        <v>5</v>
      </c>
    </row>
    <row r="1978" spans="1:3" x14ac:dyDescent="0.3">
      <c r="A1978" t="s">
        <v>15000</v>
      </c>
      <c r="B1978">
        <v>108</v>
      </c>
      <c r="C1978">
        <v>7.1</v>
      </c>
    </row>
    <row r="1979" spans="1:3" x14ac:dyDescent="0.3">
      <c r="A1979" t="s">
        <v>15006</v>
      </c>
      <c r="B1979">
        <v>108</v>
      </c>
      <c r="C1979">
        <v>7</v>
      </c>
    </row>
    <row r="1980" spans="1:3" x14ac:dyDescent="0.3">
      <c r="A1980" t="s">
        <v>15957</v>
      </c>
      <c r="B1980">
        <v>108</v>
      </c>
      <c r="C1980">
        <v>5.6</v>
      </c>
    </row>
    <row r="1981" spans="1:3" x14ac:dyDescent="0.3">
      <c r="A1981" t="s">
        <v>16141</v>
      </c>
      <c r="B1981">
        <v>108</v>
      </c>
      <c r="C1981">
        <v>6.5</v>
      </c>
    </row>
    <row r="1982" spans="1:3" x14ac:dyDescent="0.3">
      <c r="A1982" t="s">
        <v>16660</v>
      </c>
      <c r="B1982">
        <v>108</v>
      </c>
      <c r="C1982">
        <v>5.9</v>
      </c>
    </row>
    <row r="1983" spans="1:3" x14ac:dyDescent="0.3">
      <c r="A1983" t="s">
        <v>16742</v>
      </c>
      <c r="B1983">
        <v>108</v>
      </c>
      <c r="C1983">
        <v>7</v>
      </c>
    </row>
    <row r="1984" spans="1:3" x14ac:dyDescent="0.3">
      <c r="A1984" t="s">
        <v>16799</v>
      </c>
      <c r="B1984">
        <v>108</v>
      </c>
      <c r="C1984">
        <v>6.8</v>
      </c>
    </row>
    <row r="1985" spans="1:3" x14ac:dyDescent="0.3">
      <c r="A1985" t="s">
        <v>16815</v>
      </c>
      <c r="B1985">
        <v>108</v>
      </c>
      <c r="C1985">
        <v>6.2</v>
      </c>
    </row>
    <row r="1986" spans="1:3" x14ac:dyDescent="0.3">
      <c r="A1986" t="s">
        <v>16896</v>
      </c>
      <c r="B1986">
        <v>108</v>
      </c>
      <c r="C1986">
        <v>7.3</v>
      </c>
    </row>
    <row r="1987" spans="1:3" x14ac:dyDescent="0.3">
      <c r="A1987" t="s">
        <v>17818</v>
      </c>
      <c r="B1987">
        <v>108</v>
      </c>
      <c r="C1987">
        <v>7.4</v>
      </c>
    </row>
    <row r="1988" spans="1:3" x14ac:dyDescent="0.3">
      <c r="A1988" t="s">
        <v>18155</v>
      </c>
      <c r="B1988">
        <v>108</v>
      </c>
      <c r="C1988">
        <v>7.7</v>
      </c>
    </row>
    <row r="1989" spans="1:3" x14ac:dyDescent="0.3">
      <c r="A1989" t="s">
        <v>19079</v>
      </c>
      <c r="B1989">
        <v>108</v>
      </c>
      <c r="C1989">
        <v>5.7</v>
      </c>
    </row>
    <row r="1990" spans="1:3" x14ac:dyDescent="0.3">
      <c r="A1990" t="s">
        <v>19135</v>
      </c>
      <c r="B1990">
        <v>108</v>
      </c>
      <c r="C1990">
        <v>8.1</v>
      </c>
    </row>
    <row r="1991" spans="1:3" x14ac:dyDescent="0.3">
      <c r="A1991" t="s">
        <v>19321</v>
      </c>
      <c r="B1991">
        <v>108</v>
      </c>
      <c r="C1991">
        <v>6.9</v>
      </c>
    </row>
    <row r="1992" spans="1:3" x14ac:dyDescent="0.3">
      <c r="A1992" t="s">
        <v>19898</v>
      </c>
      <c r="B1992">
        <v>108</v>
      </c>
      <c r="C1992">
        <v>7</v>
      </c>
    </row>
    <row r="1993" spans="1:3" x14ac:dyDescent="0.3">
      <c r="A1993" t="s">
        <v>19905</v>
      </c>
      <c r="B1993">
        <v>108</v>
      </c>
      <c r="C1993">
        <v>5.8</v>
      </c>
    </row>
    <row r="1994" spans="1:3" x14ac:dyDescent="0.3">
      <c r="A1994" t="s">
        <v>20484</v>
      </c>
      <c r="B1994">
        <v>108</v>
      </c>
      <c r="C1994">
        <v>4.4000000000000004</v>
      </c>
    </row>
    <row r="1995" spans="1:3" x14ac:dyDescent="0.3">
      <c r="A1995" t="s">
        <v>20528</v>
      </c>
      <c r="B1995">
        <v>108</v>
      </c>
      <c r="C1995">
        <v>8.1</v>
      </c>
    </row>
    <row r="1996" spans="1:3" x14ac:dyDescent="0.3">
      <c r="A1996" t="s">
        <v>20618</v>
      </c>
      <c r="B1996">
        <v>108</v>
      </c>
      <c r="C1996">
        <v>7.5</v>
      </c>
    </row>
    <row r="1997" spans="1:3" x14ac:dyDescent="0.3">
      <c r="A1997" t="s">
        <v>20785</v>
      </c>
      <c r="B1997">
        <v>108</v>
      </c>
      <c r="C1997">
        <v>7.1</v>
      </c>
    </row>
    <row r="1998" spans="1:3" x14ac:dyDescent="0.3">
      <c r="A1998" t="s">
        <v>20921</v>
      </c>
      <c r="B1998">
        <v>108</v>
      </c>
      <c r="C1998">
        <v>6</v>
      </c>
    </row>
    <row r="1999" spans="1:3" x14ac:dyDescent="0.3">
      <c r="A1999" t="s">
        <v>21243</v>
      </c>
      <c r="B1999">
        <v>108</v>
      </c>
      <c r="C1999">
        <v>6</v>
      </c>
    </row>
    <row r="2000" spans="1:3" x14ac:dyDescent="0.3">
      <c r="A2000" t="s">
        <v>21614</v>
      </c>
      <c r="B2000">
        <v>108</v>
      </c>
      <c r="C2000">
        <v>6.9</v>
      </c>
    </row>
    <row r="2001" spans="1:3" x14ac:dyDescent="0.3">
      <c r="A2001" t="s">
        <v>21941</v>
      </c>
      <c r="B2001">
        <v>108</v>
      </c>
      <c r="C2001">
        <v>8.1999999999999993</v>
      </c>
    </row>
    <row r="2002" spans="1:3" x14ac:dyDescent="0.3">
      <c r="A2002" t="s">
        <v>22438</v>
      </c>
      <c r="B2002">
        <v>108</v>
      </c>
      <c r="C2002">
        <v>7.6</v>
      </c>
    </row>
    <row r="2003" spans="1:3" x14ac:dyDescent="0.3">
      <c r="A2003" t="s">
        <v>22642</v>
      </c>
      <c r="B2003">
        <v>108</v>
      </c>
      <c r="C2003">
        <v>5.7</v>
      </c>
    </row>
    <row r="2004" spans="1:3" x14ac:dyDescent="0.3">
      <c r="A2004" t="s">
        <v>23189</v>
      </c>
      <c r="B2004">
        <v>108</v>
      </c>
      <c r="C2004">
        <v>4.5</v>
      </c>
    </row>
    <row r="2005" spans="1:3" x14ac:dyDescent="0.3">
      <c r="A2005" t="s">
        <v>23206</v>
      </c>
      <c r="B2005">
        <v>108</v>
      </c>
      <c r="C2005">
        <v>6.6</v>
      </c>
    </row>
    <row r="2006" spans="1:3" x14ac:dyDescent="0.3">
      <c r="A2006" t="s">
        <v>23228</v>
      </c>
      <c r="B2006">
        <v>108</v>
      </c>
      <c r="C2006">
        <v>7.1</v>
      </c>
    </row>
    <row r="2007" spans="1:3" x14ac:dyDescent="0.3">
      <c r="A2007" t="s">
        <v>23951</v>
      </c>
      <c r="B2007">
        <v>108</v>
      </c>
      <c r="C2007">
        <v>6.1</v>
      </c>
    </row>
    <row r="2008" spans="1:3" x14ac:dyDescent="0.3">
      <c r="A2008" t="s">
        <v>1170</v>
      </c>
      <c r="B2008">
        <v>107</v>
      </c>
      <c r="C2008">
        <v>7.2</v>
      </c>
    </row>
    <row r="2009" spans="1:3" x14ac:dyDescent="0.3">
      <c r="A2009" t="s">
        <v>1237</v>
      </c>
      <c r="B2009">
        <v>107</v>
      </c>
      <c r="C2009">
        <v>7.4</v>
      </c>
    </row>
    <row r="2010" spans="1:3" x14ac:dyDescent="0.3">
      <c r="A2010" t="s">
        <v>1398</v>
      </c>
      <c r="B2010">
        <v>107</v>
      </c>
      <c r="C2010">
        <v>4.8</v>
      </c>
    </row>
    <row r="2011" spans="1:3" x14ac:dyDescent="0.3">
      <c r="A2011" t="s">
        <v>2063</v>
      </c>
      <c r="B2011">
        <v>107</v>
      </c>
      <c r="C2011">
        <v>6.6</v>
      </c>
    </row>
    <row r="2012" spans="1:3" x14ac:dyDescent="0.3">
      <c r="A2012" t="s">
        <v>2362</v>
      </c>
      <c r="B2012">
        <v>107</v>
      </c>
      <c r="C2012">
        <v>7.1</v>
      </c>
    </row>
    <row r="2013" spans="1:3" x14ac:dyDescent="0.3">
      <c r="A2013" t="s">
        <v>2509</v>
      </c>
      <c r="B2013">
        <v>107</v>
      </c>
      <c r="C2013">
        <v>6.4</v>
      </c>
    </row>
    <row r="2014" spans="1:3" x14ac:dyDescent="0.3">
      <c r="A2014" t="s">
        <v>2960</v>
      </c>
      <c r="B2014">
        <v>107</v>
      </c>
      <c r="C2014">
        <v>5.9</v>
      </c>
    </row>
    <row r="2015" spans="1:3" x14ac:dyDescent="0.3">
      <c r="A2015" t="s">
        <v>4023</v>
      </c>
      <c r="B2015">
        <v>107</v>
      </c>
      <c r="C2015">
        <v>5.9</v>
      </c>
    </row>
    <row r="2016" spans="1:3" x14ac:dyDescent="0.3">
      <c r="A2016" t="s">
        <v>4257</v>
      </c>
      <c r="B2016">
        <v>107</v>
      </c>
      <c r="C2016">
        <v>6.1</v>
      </c>
    </row>
    <row r="2017" spans="1:3" x14ac:dyDescent="0.3">
      <c r="A2017" t="s">
        <v>4413</v>
      </c>
      <c r="B2017">
        <v>107</v>
      </c>
      <c r="C2017">
        <v>5.5</v>
      </c>
    </row>
    <row r="2018" spans="1:3" x14ac:dyDescent="0.3">
      <c r="A2018" t="s">
        <v>4765</v>
      </c>
      <c r="B2018">
        <v>107</v>
      </c>
      <c r="C2018">
        <v>5.6</v>
      </c>
    </row>
    <row r="2019" spans="1:3" x14ac:dyDescent="0.3">
      <c r="A2019" t="s">
        <v>4801</v>
      </c>
      <c r="B2019">
        <v>107</v>
      </c>
      <c r="C2019">
        <v>5.6</v>
      </c>
    </row>
    <row r="2020" spans="1:3" x14ac:dyDescent="0.3">
      <c r="A2020" t="s">
        <v>4947</v>
      </c>
      <c r="B2020">
        <v>107</v>
      </c>
      <c r="C2020">
        <v>5.0999999999999996</v>
      </c>
    </row>
    <row r="2021" spans="1:3" x14ac:dyDescent="0.3">
      <c r="A2021" t="s">
        <v>5065</v>
      </c>
      <c r="B2021">
        <v>107</v>
      </c>
      <c r="C2021">
        <v>6.6</v>
      </c>
    </row>
    <row r="2022" spans="1:3" x14ac:dyDescent="0.3">
      <c r="A2022" t="s">
        <v>5457</v>
      </c>
      <c r="B2022">
        <v>107</v>
      </c>
      <c r="C2022">
        <v>5.0999999999999996</v>
      </c>
    </row>
    <row r="2023" spans="1:3" x14ac:dyDescent="0.3">
      <c r="A2023" t="s">
        <v>5789</v>
      </c>
      <c r="B2023">
        <v>107</v>
      </c>
      <c r="C2023">
        <v>5.6</v>
      </c>
    </row>
    <row r="2024" spans="1:3" x14ac:dyDescent="0.3">
      <c r="A2024" t="s">
        <v>6219</v>
      </c>
      <c r="B2024">
        <v>107</v>
      </c>
      <c r="C2024">
        <v>8.1</v>
      </c>
    </row>
    <row r="2025" spans="1:3" x14ac:dyDescent="0.3">
      <c r="A2025" t="s">
        <v>6317</v>
      </c>
      <c r="B2025">
        <v>107</v>
      </c>
      <c r="C2025">
        <v>6</v>
      </c>
    </row>
    <row r="2026" spans="1:3" x14ac:dyDescent="0.3">
      <c r="A2026" t="s">
        <v>6471</v>
      </c>
      <c r="B2026">
        <v>107</v>
      </c>
      <c r="C2026">
        <v>6.4</v>
      </c>
    </row>
    <row r="2027" spans="1:3" x14ac:dyDescent="0.3">
      <c r="A2027" t="s">
        <v>6625</v>
      </c>
      <c r="B2027">
        <v>107</v>
      </c>
      <c r="C2027">
        <v>6.5</v>
      </c>
    </row>
    <row r="2028" spans="1:3" x14ac:dyDescent="0.3">
      <c r="A2028" t="s">
        <v>6645</v>
      </c>
      <c r="B2028">
        <v>107</v>
      </c>
      <c r="C2028">
        <v>5.0999999999999996</v>
      </c>
    </row>
    <row r="2029" spans="1:3" x14ac:dyDescent="0.3">
      <c r="A2029" t="s">
        <v>6741</v>
      </c>
      <c r="B2029">
        <v>107</v>
      </c>
      <c r="C2029">
        <v>4.2</v>
      </c>
    </row>
    <row r="2030" spans="1:3" x14ac:dyDescent="0.3">
      <c r="A2030" t="s">
        <v>6775</v>
      </c>
      <c r="B2030">
        <v>107</v>
      </c>
      <c r="C2030">
        <v>6.5</v>
      </c>
    </row>
    <row r="2031" spans="1:3" x14ac:dyDescent="0.3">
      <c r="A2031" t="s">
        <v>6830</v>
      </c>
      <c r="B2031">
        <v>107</v>
      </c>
      <c r="C2031">
        <v>7.3</v>
      </c>
    </row>
    <row r="2032" spans="1:3" x14ac:dyDescent="0.3">
      <c r="A2032" t="s">
        <v>6861</v>
      </c>
      <c r="B2032">
        <v>107</v>
      </c>
      <c r="C2032">
        <v>6.2</v>
      </c>
    </row>
    <row r="2033" spans="1:3" x14ac:dyDescent="0.3">
      <c r="A2033" t="s">
        <v>6917</v>
      </c>
      <c r="B2033">
        <v>107</v>
      </c>
      <c r="C2033">
        <v>7.1</v>
      </c>
    </row>
    <row r="2034" spans="1:3" x14ac:dyDescent="0.3">
      <c r="A2034" t="s">
        <v>7130</v>
      </c>
      <c r="B2034">
        <v>107</v>
      </c>
      <c r="C2034">
        <v>5.6</v>
      </c>
    </row>
    <row r="2035" spans="1:3" x14ac:dyDescent="0.3">
      <c r="A2035" t="s">
        <v>7183</v>
      </c>
      <c r="B2035">
        <v>107</v>
      </c>
      <c r="C2035">
        <v>6.4</v>
      </c>
    </row>
    <row r="2036" spans="1:3" x14ac:dyDescent="0.3">
      <c r="A2036" t="s">
        <v>7554</v>
      </c>
      <c r="B2036">
        <v>107</v>
      </c>
      <c r="C2036">
        <v>7.4</v>
      </c>
    </row>
    <row r="2037" spans="1:3" x14ac:dyDescent="0.3">
      <c r="A2037" t="s">
        <v>7908</v>
      </c>
      <c r="B2037">
        <v>107</v>
      </c>
      <c r="C2037">
        <v>6.7</v>
      </c>
    </row>
    <row r="2038" spans="1:3" x14ac:dyDescent="0.3">
      <c r="A2038" t="s">
        <v>7919</v>
      </c>
      <c r="B2038">
        <v>107</v>
      </c>
      <c r="C2038">
        <v>6.2</v>
      </c>
    </row>
    <row r="2039" spans="1:3" x14ac:dyDescent="0.3">
      <c r="A2039" t="s">
        <v>7970</v>
      </c>
      <c r="B2039">
        <v>107</v>
      </c>
      <c r="C2039">
        <v>6.4</v>
      </c>
    </row>
    <row r="2040" spans="1:3" x14ac:dyDescent="0.3">
      <c r="A2040" t="s">
        <v>7991</v>
      </c>
      <c r="B2040">
        <v>107</v>
      </c>
      <c r="C2040">
        <v>3.6</v>
      </c>
    </row>
    <row r="2041" spans="1:3" x14ac:dyDescent="0.3">
      <c r="A2041" t="s">
        <v>8266</v>
      </c>
      <c r="B2041">
        <v>107</v>
      </c>
      <c r="C2041">
        <v>5.4</v>
      </c>
    </row>
    <row r="2042" spans="1:3" x14ac:dyDescent="0.3">
      <c r="A2042" t="s">
        <v>8351</v>
      </c>
      <c r="B2042">
        <v>107</v>
      </c>
      <c r="C2042">
        <v>6.2</v>
      </c>
    </row>
    <row r="2043" spans="1:3" x14ac:dyDescent="0.3">
      <c r="A2043" t="s">
        <v>8598</v>
      </c>
      <c r="B2043">
        <v>107</v>
      </c>
      <c r="C2043">
        <v>6.4</v>
      </c>
    </row>
    <row r="2044" spans="1:3" x14ac:dyDescent="0.3">
      <c r="A2044" t="s">
        <v>8998</v>
      </c>
      <c r="B2044">
        <v>107</v>
      </c>
      <c r="C2044">
        <v>6.1</v>
      </c>
    </row>
    <row r="2045" spans="1:3" x14ac:dyDescent="0.3">
      <c r="A2045" t="s">
        <v>9260</v>
      </c>
      <c r="B2045">
        <v>107</v>
      </c>
      <c r="C2045">
        <v>7.8</v>
      </c>
    </row>
    <row r="2046" spans="1:3" x14ac:dyDescent="0.3">
      <c r="A2046" t="s">
        <v>9405</v>
      </c>
      <c r="B2046">
        <v>107</v>
      </c>
      <c r="C2046">
        <v>5.4</v>
      </c>
    </row>
    <row r="2047" spans="1:3" x14ac:dyDescent="0.3">
      <c r="A2047" t="s">
        <v>9478</v>
      </c>
      <c r="B2047">
        <v>107</v>
      </c>
      <c r="C2047">
        <v>7.6</v>
      </c>
    </row>
    <row r="2048" spans="1:3" x14ac:dyDescent="0.3">
      <c r="A2048" t="s">
        <v>9707</v>
      </c>
      <c r="B2048">
        <v>107</v>
      </c>
      <c r="C2048">
        <v>6.6</v>
      </c>
    </row>
    <row r="2049" spans="1:3" x14ac:dyDescent="0.3">
      <c r="A2049" t="s">
        <v>9769</v>
      </c>
      <c r="B2049">
        <v>107</v>
      </c>
      <c r="C2049">
        <v>5.6</v>
      </c>
    </row>
    <row r="2050" spans="1:3" x14ac:dyDescent="0.3">
      <c r="A2050" t="s">
        <v>9801</v>
      </c>
      <c r="B2050">
        <v>107</v>
      </c>
      <c r="C2050">
        <v>4.8</v>
      </c>
    </row>
    <row r="2051" spans="1:3" x14ac:dyDescent="0.3">
      <c r="A2051" t="s">
        <v>9857</v>
      </c>
      <c r="B2051">
        <v>107</v>
      </c>
      <c r="C2051">
        <v>7.1</v>
      </c>
    </row>
    <row r="2052" spans="1:3" x14ac:dyDescent="0.3">
      <c r="A2052" t="s">
        <v>9975</v>
      </c>
      <c r="B2052">
        <v>107</v>
      </c>
      <c r="C2052">
        <v>6.5</v>
      </c>
    </row>
    <row r="2053" spans="1:3" x14ac:dyDescent="0.3">
      <c r="A2053" t="s">
        <v>9989</v>
      </c>
      <c r="B2053">
        <v>107</v>
      </c>
      <c r="C2053">
        <v>6.8</v>
      </c>
    </row>
    <row r="2054" spans="1:3" x14ac:dyDescent="0.3">
      <c r="A2054" t="s">
        <v>10081</v>
      </c>
      <c r="B2054">
        <v>107</v>
      </c>
      <c r="C2054">
        <v>6.5</v>
      </c>
    </row>
    <row r="2055" spans="1:3" x14ac:dyDescent="0.3">
      <c r="A2055" t="s">
        <v>10136</v>
      </c>
      <c r="B2055">
        <v>107</v>
      </c>
      <c r="C2055">
        <v>5.3</v>
      </c>
    </row>
    <row r="2056" spans="1:3" x14ac:dyDescent="0.3">
      <c r="A2056" t="s">
        <v>10323</v>
      </c>
      <c r="B2056">
        <v>107</v>
      </c>
      <c r="C2056">
        <v>7.1</v>
      </c>
    </row>
    <row r="2057" spans="1:3" x14ac:dyDescent="0.3">
      <c r="A2057" t="s">
        <v>10437</v>
      </c>
      <c r="B2057">
        <v>107</v>
      </c>
      <c r="C2057">
        <v>6.7</v>
      </c>
    </row>
    <row r="2058" spans="1:3" x14ac:dyDescent="0.3">
      <c r="A2058" t="s">
        <v>10697</v>
      </c>
      <c r="B2058">
        <v>107</v>
      </c>
      <c r="C2058">
        <v>5.8</v>
      </c>
    </row>
    <row r="2059" spans="1:3" x14ac:dyDescent="0.3">
      <c r="A2059" t="s">
        <v>10877</v>
      </c>
      <c r="B2059">
        <v>107</v>
      </c>
      <c r="C2059">
        <v>6.3</v>
      </c>
    </row>
    <row r="2060" spans="1:3" x14ac:dyDescent="0.3">
      <c r="A2060" t="s">
        <v>11289</v>
      </c>
      <c r="B2060">
        <v>107</v>
      </c>
      <c r="C2060">
        <v>5.6</v>
      </c>
    </row>
    <row r="2061" spans="1:3" x14ac:dyDescent="0.3">
      <c r="A2061" t="s">
        <v>11395</v>
      </c>
      <c r="B2061">
        <v>107</v>
      </c>
      <c r="C2061">
        <v>7.5</v>
      </c>
    </row>
    <row r="2062" spans="1:3" x14ac:dyDescent="0.3">
      <c r="A2062" t="s">
        <v>11433</v>
      </c>
      <c r="B2062">
        <v>107</v>
      </c>
      <c r="C2062">
        <v>6.4</v>
      </c>
    </row>
    <row r="2063" spans="1:3" x14ac:dyDescent="0.3">
      <c r="A2063" t="s">
        <v>11450</v>
      </c>
      <c r="B2063">
        <v>107</v>
      </c>
      <c r="C2063">
        <v>5.0999999999999996</v>
      </c>
    </row>
    <row r="2064" spans="1:3" x14ac:dyDescent="0.3">
      <c r="A2064" t="s">
        <v>11676</v>
      </c>
      <c r="B2064">
        <v>107</v>
      </c>
      <c r="C2064">
        <v>5.7</v>
      </c>
    </row>
    <row r="2065" spans="1:3" x14ac:dyDescent="0.3">
      <c r="A2065" t="s">
        <v>11749</v>
      </c>
      <c r="B2065">
        <v>107</v>
      </c>
      <c r="C2065">
        <v>7.8</v>
      </c>
    </row>
    <row r="2066" spans="1:3" x14ac:dyDescent="0.3">
      <c r="A2066" t="s">
        <v>11858</v>
      </c>
      <c r="B2066">
        <v>107</v>
      </c>
      <c r="C2066">
        <v>5.7</v>
      </c>
    </row>
    <row r="2067" spans="1:3" x14ac:dyDescent="0.3">
      <c r="A2067" t="s">
        <v>11893</v>
      </c>
      <c r="B2067">
        <v>107</v>
      </c>
      <c r="C2067">
        <v>7.4</v>
      </c>
    </row>
    <row r="2068" spans="1:3" x14ac:dyDescent="0.3">
      <c r="A2068" t="s">
        <v>12241</v>
      </c>
      <c r="B2068">
        <v>107</v>
      </c>
      <c r="C2068">
        <v>5.5</v>
      </c>
    </row>
    <row r="2069" spans="1:3" x14ac:dyDescent="0.3">
      <c r="A2069" t="s">
        <v>12451</v>
      </c>
      <c r="B2069">
        <v>107</v>
      </c>
      <c r="C2069">
        <v>5.0999999999999996</v>
      </c>
    </row>
    <row r="2070" spans="1:3" x14ac:dyDescent="0.3">
      <c r="A2070" t="s">
        <v>12640</v>
      </c>
      <c r="B2070">
        <v>107</v>
      </c>
      <c r="C2070">
        <v>6</v>
      </c>
    </row>
    <row r="2071" spans="1:3" x14ac:dyDescent="0.3">
      <c r="A2071" t="s">
        <v>12844</v>
      </c>
      <c r="B2071">
        <v>107</v>
      </c>
      <c r="C2071">
        <v>7.4</v>
      </c>
    </row>
    <row r="2072" spans="1:3" x14ac:dyDescent="0.3">
      <c r="A2072" t="s">
        <v>12982</v>
      </c>
      <c r="B2072">
        <v>107</v>
      </c>
      <c r="C2072">
        <v>7</v>
      </c>
    </row>
    <row r="2073" spans="1:3" x14ac:dyDescent="0.3">
      <c r="A2073" t="s">
        <v>13015</v>
      </c>
      <c r="B2073">
        <v>107</v>
      </c>
      <c r="C2073">
        <v>5.4</v>
      </c>
    </row>
    <row r="2074" spans="1:3" x14ac:dyDescent="0.3">
      <c r="A2074" t="s">
        <v>13079</v>
      </c>
      <c r="B2074">
        <v>107</v>
      </c>
      <c r="C2074">
        <v>8</v>
      </c>
    </row>
    <row r="2075" spans="1:3" x14ac:dyDescent="0.3">
      <c r="A2075" t="s">
        <v>13108</v>
      </c>
      <c r="B2075">
        <v>107</v>
      </c>
      <c r="C2075">
        <v>7.5</v>
      </c>
    </row>
    <row r="2076" spans="1:3" x14ac:dyDescent="0.3">
      <c r="A2076" t="s">
        <v>13371</v>
      </c>
      <c r="B2076">
        <v>107</v>
      </c>
      <c r="C2076">
        <v>6.7</v>
      </c>
    </row>
    <row r="2077" spans="1:3" x14ac:dyDescent="0.3">
      <c r="A2077" t="s">
        <v>13478</v>
      </c>
      <c r="B2077">
        <v>107</v>
      </c>
      <c r="C2077">
        <v>6.6</v>
      </c>
    </row>
    <row r="2078" spans="1:3" x14ac:dyDescent="0.3">
      <c r="A2078" t="s">
        <v>13552</v>
      </c>
      <c r="B2078">
        <v>107</v>
      </c>
      <c r="C2078">
        <v>7.4</v>
      </c>
    </row>
    <row r="2079" spans="1:3" x14ac:dyDescent="0.3">
      <c r="A2079" t="s">
        <v>13635</v>
      </c>
      <c r="B2079">
        <v>107</v>
      </c>
      <c r="C2079">
        <v>6.8</v>
      </c>
    </row>
    <row r="2080" spans="1:3" x14ac:dyDescent="0.3">
      <c r="A2080" t="s">
        <v>13792</v>
      </c>
      <c r="B2080">
        <v>107</v>
      </c>
      <c r="C2080">
        <v>5.7</v>
      </c>
    </row>
    <row r="2081" spans="1:3" x14ac:dyDescent="0.3">
      <c r="A2081" t="s">
        <v>14206</v>
      </c>
      <c r="B2081">
        <v>107</v>
      </c>
      <c r="C2081">
        <v>6.6</v>
      </c>
    </row>
    <row r="2082" spans="1:3" x14ac:dyDescent="0.3">
      <c r="A2082" t="s">
        <v>14325</v>
      </c>
      <c r="B2082">
        <v>107</v>
      </c>
      <c r="C2082">
        <v>6</v>
      </c>
    </row>
    <row r="2083" spans="1:3" x14ac:dyDescent="0.3">
      <c r="A2083" t="s">
        <v>14471</v>
      </c>
      <c r="B2083">
        <v>107</v>
      </c>
      <c r="C2083">
        <v>6.8</v>
      </c>
    </row>
    <row r="2084" spans="1:3" x14ac:dyDescent="0.3">
      <c r="A2084" t="s">
        <v>14479</v>
      </c>
      <c r="B2084">
        <v>107</v>
      </c>
      <c r="C2084">
        <v>7.2</v>
      </c>
    </row>
    <row r="2085" spans="1:3" x14ac:dyDescent="0.3">
      <c r="A2085" t="s">
        <v>14762</v>
      </c>
      <c r="B2085">
        <v>107</v>
      </c>
      <c r="C2085">
        <v>5</v>
      </c>
    </row>
    <row r="2086" spans="1:3" x14ac:dyDescent="0.3">
      <c r="A2086" t="s">
        <v>14811</v>
      </c>
      <c r="B2086">
        <v>107</v>
      </c>
      <c r="C2086">
        <v>6.2</v>
      </c>
    </row>
    <row r="2087" spans="1:3" x14ac:dyDescent="0.3">
      <c r="A2087" t="s">
        <v>14915</v>
      </c>
      <c r="B2087">
        <v>107</v>
      </c>
      <c r="C2087">
        <v>5.3</v>
      </c>
    </row>
    <row r="2088" spans="1:3" x14ac:dyDescent="0.3">
      <c r="A2088" t="s">
        <v>15246</v>
      </c>
      <c r="B2088">
        <v>107</v>
      </c>
      <c r="C2088">
        <v>5.7</v>
      </c>
    </row>
    <row r="2089" spans="1:3" x14ac:dyDescent="0.3">
      <c r="A2089" t="s">
        <v>15445</v>
      </c>
      <c r="B2089">
        <v>107</v>
      </c>
      <c r="C2089">
        <v>6.8</v>
      </c>
    </row>
    <row r="2090" spans="1:3" x14ac:dyDescent="0.3">
      <c r="A2090" t="s">
        <v>16002</v>
      </c>
      <c r="B2090">
        <v>107</v>
      </c>
      <c r="C2090">
        <v>6.4</v>
      </c>
    </row>
    <row r="2091" spans="1:3" x14ac:dyDescent="0.3">
      <c r="A2091" t="s">
        <v>16182</v>
      </c>
      <c r="B2091">
        <v>107</v>
      </c>
      <c r="C2091">
        <v>6.4</v>
      </c>
    </row>
    <row r="2092" spans="1:3" x14ac:dyDescent="0.3">
      <c r="A2092" t="s">
        <v>16364</v>
      </c>
      <c r="B2092">
        <v>107</v>
      </c>
      <c r="C2092">
        <v>7.6</v>
      </c>
    </row>
    <row r="2093" spans="1:3" x14ac:dyDescent="0.3">
      <c r="A2093" t="s">
        <v>16616</v>
      </c>
      <c r="B2093">
        <v>107</v>
      </c>
      <c r="C2093">
        <v>6.3</v>
      </c>
    </row>
    <row r="2094" spans="1:3" x14ac:dyDescent="0.3">
      <c r="A2094" t="s">
        <v>16620</v>
      </c>
      <c r="B2094">
        <v>107</v>
      </c>
      <c r="C2094">
        <v>7</v>
      </c>
    </row>
    <row r="2095" spans="1:3" x14ac:dyDescent="0.3">
      <c r="A2095" t="s">
        <v>16806</v>
      </c>
      <c r="B2095">
        <v>107</v>
      </c>
      <c r="C2095">
        <v>7.2</v>
      </c>
    </row>
    <row r="2096" spans="1:3" x14ac:dyDescent="0.3">
      <c r="A2096" t="s">
        <v>16879</v>
      </c>
      <c r="B2096">
        <v>107</v>
      </c>
      <c r="C2096">
        <v>8.1</v>
      </c>
    </row>
    <row r="2097" spans="1:3" x14ac:dyDescent="0.3">
      <c r="A2097" t="s">
        <v>17153</v>
      </c>
      <c r="B2097">
        <v>107</v>
      </c>
      <c r="C2097">
        <v>3.8</v>
      </c>
    </row>
    <row r="2098" spans="1:3" x14ac:dyDescent="0.3">
      <c r="A2098" t="s">
        <v>17181</v>
      </c>
      <c r="B2098">
        <v>107</v>
      </c>
      <c r="C2098">
        <v>6.2</v>
      </c>
    </row>
    <row r="2099" spans="1:3" x14ac:dyDescent="0.3">
      <c r="A2099" t="s">
        <v>17682</v>
      </c>
      <c r="B2099">
        <v>107</v>
      </c>
      <c r="C2099">
        <v>6.3</v>
      </c>
    </row>
    <row r="2100" spans="1:3" x14ac:dyDescent="0.3">
      <c r="A2100" t="s">
        <v>18049</v>
      </c>
      <c r="B2100">
        <v>107</v>
      </c>
      <c r="C2100">
        <v>6.5</v>
      </c>
    </row>
    <row r="2101" spans="1:3" x14ac:dyDescent="0.3">
      <c r="A2101" t="s">
        <v>18734</v>
      </c>
      <c r="B2101">
        <v>107</v>
      </c>
      <c r="C2101">
        <v>7</v>
      </c>
    </row>
    <row r="2102" spans="1:3" x14ac:dyDescent="0.3">
      <c r="A2102" t="s">
        <v>18970</v>
      </c>
      <c r="B2102">
        <v>107</v>
      </c>
      <c r="C2102">
        <v>7.1</v>
      </c>
    </row>
    <row r="2103" spans="1:3" x14ac:dyDescent="0.3">
      <c r="A2103" t="s">
        <v>18985</v>
      </c>
      <c r="B2103">
        <v>107</v>
      </c>
      <c r="C2103">
        <v>8.5</v>
      </c>
    </row>
    <row r="2104" spans="1:3" x14ac:dyDescent="0.3">
      <c r="A2104" t="s">
        <v>19764</v>
      </c>
      <c r="B2104">
        <v>107</v>
      </c>
      <c r="C2104">
        <v>7</v>
      </c>
    </row>
    <row r="2105" spans="1:3" x14ac:dyDescent="0.3">
      <c r="A2105" t="s">
        <v>20457</v>
      </c>
      <c r="B2105">
        <v>107</v>
      </c>
      <c r="C2105">
        <v>5.6</v>
      </c>
    </row>
    <row r="2106" spans="1:3" x14ac:dyDescent="0.3">
      <c r="A2106" t="s">
        <v>20874</v>
      </c>
      <c r="B2106">
        <v>107</v>
      </c>
      <c r="C2106">
        <v>6.9</v>
      </c>
    </row>
    <row r="2107" spans="1:3" x14ac:dyDescent="0.3">
      <c r="A2107" t="s">
        <v>20951</v>
      </c>
      <c r="B2107">
        <v>107</v>
      </c>
      <c r="C2107">
        <v>6.8</v>
      </c>
    </row>
    <row r="2108" spans="1:3" x14ac:dyDescent="0.3">
      <c r="A2108" t="s">
        <v>21533</v>
      </c>
      <c r="B2108">
        <v>107</v>
      </c>
      <c r="C2108">
        <v>6.8</v>
      </c>
    </row>
    <row r="2109" spans="1:3" x14ac:dyDescent="0.3">
      <c r="A2109" t="s">
        <v>21972</v>
      </c>
      <c r="B2109">
        <v>107</v>
      </c>
      <c r="C2109">
        <v>5.9</v>
      </c>
    </row>
    <row r="2110" spans="1:3" x14ac:dyDescent="0.3">
      <c r="A2110" t="s">
        <v>21999</v>
      </c>
      <c r="B2110">
        <v>107</v>
      </c>
      <c r="C2110">
        <v>7.2</v>
      </c>
    </row>
    <row r="2111" spans="1:3" x14ac:dyDescent="0.3">
      <c r="A2111" t="s">
        <v>22230</v>
      </c>
      <c r="B2111">
        <v>107</v>
      </c>
      <c r="C2111">
        <v>6.5</v>
      </c>
    </row>
    <row r="2112" spans="1:3" x14ac:dyDescent="0.3">
      <c r="A2112" t="s">
        <v>22669</v>
      </c>
      <c r="B2112">
        <v>107</v>
      </c>
      <c r="C2112">
        <v>7.7</v>
      </c>
    </row>
    <row r="2113" spans="1:3" x14ac:dyDescent="0.3">
      <c r="A2113" t="s">
        <v>23169</v>
      </c>
      <c r="B2113">
        <v>107</v>
      </c>
      <c r="C2113">
        <v>7</v>
      </c>
    </row>
    <row r="2114" spans="1:3" x14ac:dyDescent="0.3">
      <c r="A2114" t="s">
        <v>156</v>
      </c>
      <c r="B2114">
        <v>106</v>
      </c>
      <c r="C2114">
        <v>6.7</v>
      </c>
    </row>
    <row r="2115" spans="1:3" x14ac:dyDescent="0.3">
      <c r="A2115" t="s">
        <v>194</v>
      </c>
      <c r="B2115">
        <v>106</v>
      </c>
      <c r="C2115">
        <v>6.8</v>
      </c>
    </row>
    <row r="2116" spans="1:3" x14ac:dyDescent="0.3">
      <c r="A2116" t="s">
        <v>336</v>
      </c>
      <c r="B2116">
        <v>106</v>
      </c>
      <c r="C2116">
        <v>6.3</v>
      </c>
    </row>
    <row r="2117" spans="1:3" x14ac:dyDescent="0.3">
      <c r="A2117" t="s">
        <v>522</v>
      </c>
      <c r="B2117">
        <v>106</v>
      </c>
      <c r="C2117">
        <v>4.8</v>
      </c>
    </row>
    <row r="2118" spans="1:3" x14ac:dyDescent="0.3">
      <c r="A2118" t="s">
        <v>576</v>
      </c>
      <c r="B2118">
        <v>106</v>
      </c>
      <c r="C2118">
        <v>7.8</v>
      </c>
    </row>
    <row r="2119" spans="1:3" x14ac:dyDescent="0.3">
      <c r="A2119" t="s">
        <v>708</v>
      </c>
      <c r="B2119">
        <v>106</v>
      </c>
      <c r="C2119">
        <v>6.7</v>
      </c>
    </row>
    <row r="2120" spans="1:3" x14ac:dyDescent="0.3">
      <c r="A2120" t="s">
        <v>1109</v>
      </c>
      <c r="B2120">
        <v>106</v>
      </c>
      <c r="C2120">
        <v>6.4</v>
      </c>
    </row>
    <row r="2121" spans="1:3" x14ac:dyDescent="0.3">
      <c r="A2121" t="s">
        <v>1323</v>
      </c>
      <c r="B2121">
        <v>106</v>
      </c>
      <c r="C2121">
        <v>5.8</v>
      </c>
    </row>
    <row r="2122" spans="1:3" x14ac:dyDescent="0.3">
      <c r="A2122" t="s">
        <v>1759</v>
      </c>
      <c r="B2122">
        <v>106</v>
      </c>
      <c r="C2122">
        <v>6.4</v>
      </c>
    </row>
    <row r="2123" spans="1:3" x14ac:dyDescent="0.3">
      <c r="A2123" t="s">
        <v>2205</v>
      </c>
      <c r="B2123">
        <v>106</v>
      </c>
      <c r="C2123">
        <v>5.6</v>
      </c>
    </row>
    <row r="2124" spans="1:3" x14ac:dyDescent="0.3">
      <c r="A2124" t="s">
        <v>2243</v>
      </c>
      <c r="B2124">
        <v>106</v>
      </c>
      <c r="C2124">
        <v>5.9</v>
      </c>
    </row>
    <row r="2125" spans="1:3" x14ac:dyDescent="0.3">
      <c r="A2125" t="s">
        <v>2468</v>
      </c>
      <c r="B2125">
        <v>106</v>
      </c>
      <c r="C2125">
        <v>5.6</v>
      </c>
    </row>
    <row r="2126" spans="1:3" x14ac:dyDescent="0.3">
      <c r="A2126" t="s">
        <v>2812</v>
      </c>
      <c r="B2126">
        <v>106</v>
      </c>
      <c r="C2126">
        <v>6.3</v>
      </c>
    </row>
    <row r="2127" spans="1:3" x14ac:dyDescent="0.3">
      <c r="A2127" t="s">
        <v>2887</v>
      </c>
      <c r="B2127">
        <v>106</v>
      </c>
      <c r="C2127">
        <v>6</v>
      </c>
    </row>
    <row r="2128" spans="1:3" x14ac:dyDescent="0.3">
      <c r="A2128" t="s">
        <v>2894</v>
      </c>
      <c r="B2128">
        <v>106</v>
      </c>
      <c r="C2128">
        <v>5.7</v>
      </c>
    </row>
    <row r="2129" spans="1:3" x14ac:dyDescent="0.3">
      <c r="A2129" t="s">
        <v>3200</v>
      </c>
      <c r="B2129">
        <v>106</v>
      </c>
      <c r="C2129">
        <v>7.2</v>
      </c>
    </row>
    <row r="2130" spans="1:3" x14ac:dyDescent="0.3">
      <c r="A2130" t="s">
        <v>3302</v>
      </c>
      <c r="B2130">
        <v>106</v>
      </c>
      <c r="C2130">
        <v>6.7</v>
      </c>
    </row>
    <row r="2131" spans="1:3" x14ac:dyDescent="0.3">
      <c r="A2131" t="s">
        <v>3525</v>
      </c>
      <c r="B2131">
        <v>106</v>
      </c>
      <c r="C2131">
        <v>6.1</v>
      </c>
    </row>
    <row r="2132" spans="1:3" x14ac:dyDescent="0.3">
      <c r="A2132" t="s">
        <v>3684</v>
      </c>
      <c r="B2132">
        <v>106</v>
      </c>
      <c r="C2132">
        <v>6.9</v>
      </c>
    </row>
    <row r="2133" spans="1:3" x14ac:dyDescent="0.3">
      <c r="A2133" t="s">
        <v>3937</v>
      </c>
      <c r="B2133">
        <v>106</v>
      </c>
      <c r="C2133">
        <v>6.3</v>
      </c>
    </row>
    <row r="2134" spans="1:3" x14ac:dyDescent="0.3">
      <c r="A2134" t="s">
        <v>4086</v>
      </c>
      <c r="B2134">
        <v>106</v>
      </c>
      <c r="C2134">
        <v>6.6</v>
      </c>
    </row>
    <row r="2135" spans="1:3" x14ac:dyDescent="0.3">
      <c r="A2135" t="s">
        <v>4402</v>
      </c>
      <c r="B2135">
        <v>106</v>
      </c>
      <c r="C2135">
        <v>6.1</v>
      </c>
    </row>
    <row r="2136" spans="1:3" x14ac:dyDescent="0.3">
      <c r="A2136" t="s">
        <v>4932</v>
      </c>
      <c r="B2136">
        <v>106</v>
      </c>
      <c r="C2136">
        <v>5.8</v>
      </c>
    </row>
    <row r="2137" spans="1:3" x14ac:dyDescent="0.3">
      <c r="A2137" t="s">
        <v>5008</v>
      </c>
      <c r="B2137">
        <v>106</v>
      </c>
      <c r="C2137">
        <v>7.1</v>
      </c>
    </row>
    <row r="2138" spans="1:3" x14ac:dyDescent="0.3">
      <c r="A2138" t="s">
        <v>5134</v>
      </c>
      <c r="B2138">
        <v>106</v>
      </c>
      <c r="C2138">
        <v>7</v>
      </c>
    </row>
    <row r="2139" spans="1:3" x14ac:dyDescent="0.3">
      <c r="A2139" t="s">
        <v>5256</v>
      </c>
      <c r="B2139">
        <v>106</v>
      </c>
      <c r="C2139">
        <v>6.3</v>
      </c>
    </row>
    <row r="2140" spans="1:3" x14ac:dyDescent="0.3">
      <c r="A2140" t="s">
        <v>5947</v>
      </c>
      <c r="B2140">
        <v>106</v>
      </c>
      <c r="C2140">
        <v>6</v>
      </c>
    </row>
    <row r="2141" spans="1:3" x14ac:dyDescent="0.3">
      <c r="A2141" t="s">
        <v>6410</v>
      </c>
      <c r="B2141">
        <v>106</v>
      </c>
      <c r="C2141">
        <v>6.4</v>
      </c>
    </row>
    <row r="2142" spans="1:3" x14ac:dyDescent="0.3">
      <c r="A2142" t="s">
        <v>6423</v>
      </c>
      <c r="B2142">
        <v>106</v>
      </c>
      <c r="C2142">
        <v>6.1</v>
      </c>
    </row>
    <row r="2143" spans="1:3" x14ac:dyDescent="0.3">
      <c r="A2143" t="s">
        <v>6522</v>
      </c>
      <c r="B2143">
        <v>106</v>
      </c>
      <c r="C2143">
        <v>6</v>
      </c>
    </row>
    <row r="2144" spans="1:3" x14ac:dyDescent="0.3">
      <c r="A2144" t="s">
        <v>6780</v>
      </c>
      <c r="B2144">
        <v>106</v>
      </c>
      <c r="C2144">
        <v>6.3</v>
      </c>
    </row>
    <row r="2145" spans="1:3" x14ac:dyDescent="0.3">
      <c r="A2145" t="s">
        <v>7209</v>
      </c>
      <c r="B2145">
        <v>106</v>
      </c>
      <c r="C2145">
        <v>7.8</v>
      </c>
    </row>
    <row r="2146" spans="1:3" x14ac:dyDescent="0.3">
      <c r="A2146" t="s">
        <v>7263</v>
      </c>
      <c r="B2146">
        <v>106</v>
      </c>
      <c r="C2146">
        <v>6.9</v>
      </c>
    </row>
    <row r="2147" spans="1:3" x14ac:dyDescent="0.3">
      <c r="A2147" t="s">
        <v>7544</v>
      </c>
      <c r="B2147">
        <v>106</v>
      </c>
      <c r="C2147">
        <v>5</v>
      </c>
    </row>
    <row r="2148" spans="1:3" x14ac:dyDescent="0.3">
      <c r="A2148" t="s">
        <v>8101</v>
      </c>
      <c r="B2148">
        <v>106</v>
      </c>
      <c r="C2148">
        <v>6.5</v>
      </c>
    </row>
    <row r="2149" spans="1:3" x14ac:dyDescent="0.3">
      <c r="A2149" t="s">
        <v>8435</v>
      </c>
      <c r="B2149">
        <v>106</v>
      </c>
      <c r="C2149">
        <v>7.1</v>
      </c>
    </row>
    <row r="2150" spans="1:3" x14ac:dyDescent="0.3">
      <c r="A2150" t="s">
        <v>8470</v>
      </c>
      <c r="B2150">
        <v>106</v>
      </c>
      <c r="C2150">
        <v>5.5</v>
      </c>
    </row>
    <row r="2151" spans="1:3" x14ac:dyDescent="0.3">
      <c r="A2151" t="s">
        <v>8577</v>
      </c>
      <c r="B2151">
        <v>106</v>
      </c>
      <c r="C2151">
        <v>6.4</v>
      </c>
    </row>
    <row r="2152" spans="1:3" x14ac:dyDescent="0.3">
      <c r="A2152" t="s">
        <v>9163</v>
      </c>
      <c r="B2152">
        <v>106</v>
      </c>
      <c r="C2152">
        <v>6.8</v>
      </c>
    </row>
    <row r="2153" spans="1:3" x14ac:dyDescent="0.3">
      <c r="A2153" t="s">
        <v>9713</v>
      </c>
      <c r="B2153">
        <v>106</v>
      </c>
      <c r="C2153">
        <v>7.5</v>
      </c>
    </row>
    <row r="2154" spans="1:3" x14ac:dyDescent="0.3">
      <c r="A2154" t="s">
        <v>10074</v>
      </c>
      <c r="B2154">
        <v>106</v>
      </c>
      <c r="C2154">
        <v>5.7</v>
      </c>
    </row>
    <row r="2155" spans="1:3" x14ac:dyDescent="0.3">
      <c r="A2155" t="s">
        <v>10417</v>
      </c>
      <c r="B2155">
        <v>106</v>
      </c>
      <c r="C2155">
        <v>5.8</v>
      </c>
    </row>
    <row r="2156" spans="1:3" x14ac:dyDescent="0.3">
      <c r="A2156" t="s">
        <v>10421</v>
      </c>
      <c r="B2156">
        <v>106</v>
      </c>
      <c r="C2156">
        <v>6.4</v>
      </c>
    </row>
    <row r="2157" spans="1:3" x14ac:dyDescent="0.3">
      <c r="A2157" t="s">
        <v>10524</v>
      </c>
      <c r="B2157">
        <v>106</v>
      </c>
      <c r="C2157">
        <v>6.7</v>
      </c>
    </row>
    <row r="2158" spans="1:3" x14ac:dyDescent="0.3">
      <c r="A2158" t="s">
        <v>10551</v>
      </c>
      <c r="B2158">
        <v>106</v>
      </c>
      <c r="C2158">
        <v>6.3</v>
      </c>
    </row>
    <row r="2159" spans="1:3" x14ac:dyDescent="0.3">
      <c r="A2159" t="s">
        <v>10987</v>
      </c>
      <c r="B2159">
        <v>106</v>
      </c>
      <c r="C2159">
        <v>6.8</v>
      </c>
    </row>
    <row r="2160" spans="1:3" x14ac:dyDescent="0.3">
      <c r="A2160" t="s">
        <v>11222</v>
      </c>
      <c r="B2160">
        <v>106</v>
      </c>
      <c r="C2160">
        <v>6</v>
      </c>
    </row>
    <row r="2161" spans="1:3" x14ac:dyDescent="0.3">
      <c r="A2161" t="s">
        <v>11309</v>
      </c>
      <c r="B2161">
        <v>106</v>
      </c>
      <c r="C2161">
        <v>7.4</v>
      </c>
    </row>
    <row r="2162" spans="1:3" x14ac:dyDescent="0.3">
      <c r="A2162" t="s">
        <v>11467</v>
      </c>
      <c r="B2162">
        <v>106</v>
      </c>
      <c r="C2162">
        <v>5.7</v>
      </c>
    </row>
    <row r="2163" spans="1:3" x14ac:dyDescent="0.3">
      <c r="A2163" t="s">
        <v>11730</v>
      </c>
      <c r="B2163">
        <v>106</v>
      </c>
      <c r="C2163">
        <v>5.7</v>
      </c>
    </row>
    <row r="2164" spans="1:3" x14ac:dyDescent="0.3">
      <c r="A2164" t="s">
        <v>11809</v>
      </c>
      <c r="B2164">
        <v>106</v>
      </c>
      <c r="C2164">
        <v>7.1</v>
      </c>
    </row>
    <row r="2165" spans="1:3" x14ac:dyDescent="0.3">
      <c r="A2165" t="s">
        <v>12364</v>
      </c>
      <c r="B2165">
        <v>106</v>
      </c>
      <c r="C2165">
        <v>6.4</v>
      </c>
    </row>
    <row r="2166" spans="1:3" x14ac:dyDescent="0.3">
      <c r="A2166" t="s">
        <v>12540</v>
      </c>
      <c r="B2166">
        <v>106</v>
      </c>
      <c r="C2166">
        <v>7.1</v>
      </c>
    </row>
    <row r="2167" spans="1:3" x14ac:dyDescent="0.3">
      <c r="A2167" t="s">
        <v>12767</v>
      </c>
      <c r="B2167">
        <v>106</v>
      </c>
      <c r="C2167">
        <v>5.6</v>
      </c>
    </row>
    <row r="2168" spans="1:3" x14ac:dyDescent="0.3">
      <c r="A2168" t="s">
        <v>12837</v>
      </c>
      <c r="B2168">
        <v>106</v>
      </c>
      <c r="C2168">
        <v>6.4</v>
      </c>
    </row>
    <row r="2169" spans="1:3" x14ac:dyDescent="0.3">
      <c r="A2169" t="s">
        <v>13096</v>
      </c>
      <c r="B2169">
        <v>106</v>
      </c>
      <c r="C2169">
        <v>6.6</v>
      </c>
    </row>
    <row r="2170" spans="1:3" x14ac:dyDescent="0.3">
      <c r="A2170" t="s">
        <v>13912</v>
      </c>
      <c r="B2170">
        <v>106</v>
      </c>
      <c r="C2170">
        <v>7.4</v>
      </c>
    </row>
    <row r="2171" spans="1:3" x14ac:dyDescent="0.3">
      <c r="A2171" t="s">
        <v>14212</v>
      </c>
      <c r="B2171">
        <v>106</v>
      </c>
      <c r="C2171">
        <v>6.4</v>
      </c>
    </row>
    <row r="2172" spans="1:3" x14ac:dyDescent="0.3">
      <c r="A2172" t="s">
        <v>14430</v>
      </c>
      <c r="B2172">
        <v>106</v>
      </c>
      <c r="C2172">
        <v>7.2</v>
      </c>
    </row>
    <row r="2173" spans="1:3" x14ac:dyDescent="0.3">
      <c r="A2173" t="s">
        <v>14725</v>
      </c>
      <c r="B2173">
        <v>106</v>
      </c>
      <c r="C2173">
        <v>7.4</v>
      </c>
    </row>
    <row r="2174" spans="1:3" x14ac:dyDescent="0.3">
      <c r="A2174" t="s">
        <v>14733</v>
      </c>
      <c r="B2174">
        <v>106</v>
      </c>
      <c r="C2174">
        <v>5.3</v>
      </c>
    </row>
    <row r="2175" spans="1:3" x14ac:dyDescent="0.3">
      <c r="A2175" t="s">
        <v>14977</v>
      </c>
      <c r="B2175">
        <v>106</v>
      </c>
      <c r="C2175">
        <v>4.0999999999999996</v>
      </c>
    </row>
    <row r="2176" spans="1:3" x14ac:dyDescent="0.3">
      <c r="A2176" t="s">
        <v>15022</v>
      </c>
      <c r="B2176">
        <v>106</v>
      </c>
      <c r="C2176">
        <v>7</v>
      </c>
    </row>
    <row r="2177" spans="1:3" x14ac:dyDescent="0.3">
      <c r="A2177" t="s">
        <v>15119</v>
      </c>
      <c r="B2177">
        <v>106</v>
      </c>
      <c r="C2177">
        <v>7.1</v>
      </c>
    </row>
    <row r="2178" spans="1:3" x14ac:dyDescent="0.3">
      <c r="A2178" t="s">
        <v>15201</v>
      </c>
      <c r="B2178">
        <v>106</v>
      </c>
      <c r="C2178">
        <v>6.9</v>
      </c>
    </row>
    <row r="2179" spans="1:3" x14ac:dyDescent="0.3">
      <c r="A2179" t="s">
        <v>15404</v>
      </c>
      <c r="B2179">
        <v>106</v>
      </c>
      <c r="C2179">
        <v>6.3</v>
      </c>
    </row>
    <row r="2180" spans="1:3" x14ac:dyDescent="0.3">
      <c r="A2180" t="s">
        <v>15547</v>
      </c>
      <c r="B2180">
        <v>106</v>
      </c>
      <c r="C2180">
        <v>6.6</v>
      </c>
    </row>
    <row r="2181" spans="1:3" x14ac:dyDescent="0.3">
      <c r="A2181" t="s">
        <v>15847</v>
      </c>
      <c r="B2181">
        <v>106</v>
      </c>
      <c r="C2181">
        <v>6.9</v>
      </c>
    </row>
    <row r="2182" spans="1:3" x14ac:dyDescent="0.3">
      <c r="A2182" t="s">
        <v>16118</v>
      </c>
      <c r="B2182">
        <v>106</v>
      </c>
      <c r="C2182">
        <v>6.8</v>
      </c>
    </row>
    <row r="2183" spans="1:3" x14ac:dyDescent="0.3">
      <c r="A2183" t="s">
        <v>16250</v>
      </c>
      <c r="B2183">
        <v>106</v>
      </c>
      <c r="C2183">
        <v>4.2</v>
      </c>
    </row>
    <row r="2184" spans="1:3" x14ac:dyDescent="0.3">
      <c r="A2184" t="s">
        <v>16289</v>
      </c>
      <c r="B2184">
        <v>106</v>
      </c>
      <c r="C2184">
        <v>6.4</v>
      </c>
    </row>
    <row r="2185" spans="1:3" x14ac:dyDescent="0.3">
      <c r="A2185" t="s">
        <v>16510</v>
      </c>
      <c r="B2185">
        <v>106</v>
      </c>
      <c r="C2185">
        <v>7</v>
      </c>
    </row>
    <row r="2186" spans="1:3" x14ac:dyDescent="0.3">
      <c r="A2186" t="s">
        <v>16640</v>
      </c>
      <c r="B2186">
        <v>106</v>
      </c>
      <c r="C2186">
        <v>7.1</v>
      </c>
    </row>
    <row r="2187" spans="1:3" x14ac:dyDescent="0.3">
      <c r="A2187" t="s">
        <v>16863</v>
      </c>
      <c r="B2187">
        <v>106</v>
      </c>
      <c r="C2187">
        <v>7.3</v>
      </c>
    </row>
    <row r="2188" spans="1:3" x14ac:dyDescent="0.3">
      <c r="A2188" t="s">
        <v>16952</v>
      </c>
      <c r="B2188">
        <v>106</v>
      </c>
      <c r="C2188">
        <v>6.3</v>
      </c>
    </row>
    <row r="2189" spans="1:3" x14ac:dyDescent="0.3">
      <c r="A2189" t="s">
        <v>16955</v>
      </c>
      <c r="B2189">
        <v>106</v>
      </c>
      <c r="C2189">
        <v>6.9</v>
      </c>
    </row>
    <row r="2190" spans="1:3" x14ac:dyDescent="0.3">
      <c r="A2190" t="s">
        <v>16958</v>
      </c>
      <c r="B2190">
        <v>106</v>
      </c>
      <c r="C2190">
        <v>8.6</v>
      </c>
    </row>
    <row r="2191" spans="1:3" x14ac:dyDescent="0.3">
      <c r="A2191" t="s">
        <v>16986</v>
      </c>
      <c r="B2191">
        <v>106</v>
      </c>
      <c r="C2191">
        <v>7.2</v>
      </c>
    </row>
    <row r="2192" spans="1:3" x14ac:dyDescent="0.3">
      <c r="A2192" t="s">
        <v>17086</v>
      </c>
      <c r="B2192">
        <v>106</v>
      </c>
      <c r="C2192">
        <v>6.7</v>
      </c>
    </row>
    <row r="2193" spans="1:3" x14ac:dyDescent="0.3">
      <c r="A2193" t="s">
        <v>17453</v>
      </c>
      <c r="B2193">
        <v>106</v>
      </c>
      <c r="C2193">
        <v>6.6</v>
      </c>
    </row>
    <row r="2194" spans="1:3" x14ac:dyDescent="0.3">
      <c r="A2194" t="s">
        <v>17608</v>
      </c>
      <c r="B2194">
        <v>106</v>
      </c>
      <c r="C2194">
        <v>5.2</v>
      </c>
    </row>
    <row r="2195" spans="1:3" x14ac:dyDescent="0.3">
      <c r="A2195" t="s">
        <v>17649</v>
      </c>
      <c r="B2195">
        <v>106</v>
      </c>
      <c r="C2195">
        <v>7.7</v>
      </c>
    </row>
    <row r="2196" spans="1:3" x14ac:dyDescent="0.3">
      <c r="A2196" t="s">
        <v>17747</v>
      </c>
      <c r="B2196">
        <v>106</v>
      </c>
      <c r="C2196">
        <v>6.6</v>
      </c>
    </row>
    <row r="2197" spans="1:3" x14ac:dyDescent="0.3">
      <c r="A2197" t="s">
        <v>18085</v>
      </c>
      <c r="B2197">
        <v>106</v>
      </c>
      <c r="C2197">
        <v>7.4</v>
      </c>
    </row>
    <row r="2198" spans="1:3" x14ac:dyDescent="0.3">
      <c r="A2198" t="s">
        <v>18214</v>
      </c>
      <c r="B2198">
        <v>106</v>
      </c>
      <c r="C2198">
        <v>6.8</v>
      </c>
    </row>
    <row r="2199" spans="1:3" x14ac:dyDescent="0.3">
      <c r="A2199" t="s">
        <v>18401</v>
      </c>
      <c r="B2199">
        <v>106</v>
      </c>
      <c r="C2199">
        <v>7.1</v>
      </c>
    </row>
    <row r="2200" spans="1:3" x14ac:dyDescent="0.3">
      <c r="A2200" t="s">
        <v>18550</v>
      </c>
      <c r="B2200">
        <v>106</v>
      </c>
      <c r="C2200">
        <v>5.4</v>
      </c>
    </row>
    <row r="2201" spans="1:3" x14ac:dyDescent="0.3">
      <c r="A2201" t="s">
        <v>18586</v>
      </c>
      <c r="B2201">
        <v>106</v>
      </c>
      <c r="C2201">
        <v>7</v>
      </c>
    </row>
    <row r="2202" spans="1:3" x14ac:dyDescent="0.3">
      <c r="A2202" t="s">
        <v>18628</v>
      </c>
      <c r="B2202">
        <v>106</v>
      </c>
      <c r="C2202">
        <v>6.1</v>
      </c>
    </row>
    <row r="2203" spans="1:3" x14ac:dyDescent="0.3">
      <c r="A2203" t="s">
        <v>18884</v>
      </c>
      <c r="B2203">
        <v>106</v>
      </c>
      <c r="C2203">
        <v>6.8</v>
      </c>
    </row>
    <row r="2204" spans="1:3" x14ac:dyDescent="0.3">
      <c r="A2204" t="s">
        <v>19595</v>
      </c>
      <c r="B2204">
        <v>106</v>
      </c>
      <c r="C2204">
        <v>8</v>
      </c>
    </row>
    <row r="2205" spans="1:3" x14ac:dyDescent="0.3">
      <c r="A2205" t="s">
        <v>19786</v>
      </c>
      <c r="B2205">
        <v>106</v>
      </c>
      <c r="C2205">
        <v>7.6</v>
      </c>
    </row>
    <row r="2206" spans="1:3" x14ac:dyDescent="0.3">
      <c r="A2206" t="s">
        <v>19828</v>
      </c>
      <c r="B2206">
        <v>106</v>
      </c>
      <c r="C2206">
        <v>6.2</v>
      </c>
    </row>
    <row r="2207" spans="1:3" x14ac:dyDescent="0.3">
      <c r="A2207" t="s">
        <v>20149</v>
      </c>
      <c r="B2207">
        <v>106</v>
      </c>
      <c r="C2207">
        <v>8.1</v>
      </c>
    </row>
    <row r="2208" spans="1:3" x14ac:dyDescent="0.3">
      <c r="A2208" t="s">
        <v>20155</v>
      </c>
      <c r="B2208">
        <v>106</v>
      </c>
      <c r="C2208">
        <v>7</v>
      </c>
    </row>
    <row r="2209" spans="1:3" x14ac:dyDescent="0.3">
      <c r="A2209" t="s">
        <v>20452</v>
      </c>
      <c r="B2209">
        <v>106</v>
      </c>
      <c r="C2209">
        <v>5.7</v>
      </c>
    </row>
    <row r="2210" spans="1:3" x14ac:dyDescent="0.3">
      <c r="A2210" t="s">
        <v>20677</v>
      </c>
      <c r="B2210">
        <v>106</v>
      </c>
      <c r="C2210">
        <v>7.4</v>
      </c>
    </row>
    <row r="2211" spans="1:3" x14ac:dyDescent="0.3">
      <c r="A2211" t="s">
        <v>21012</v>
      </c>
      <c r="B2211">
        <v>106</v>
      </c>
      <c r="C2211">
        <v>6.7</v>
      </c>
    </row>
    <row r="2212" spans="1:3" x14ac:dyDescent="0.3">
      <c r="A2212" t="s">
        <v>21645</v>
      </c>
      <c r="B2212">
        <v>106</v>
      </c>
      <c r="C2212">
        <v>7.3</v>
      </c>
    </row>
    <row r="2213" spans="1:3" x14ac:dyDescent="0.3">
      <c r="A2213" t="s">
        <v>22161</v>
      </c>
      <c r="B2213">
        <v>106</v>
      </c>
      <c r="C2213">
        <v>8.1</v>
      </c>
    </row>
    <row r="2214" spans="1:3" x14ac:dyDescent="0.3">
      <c r="A2214" t="s">
        <v>22224</v>
      </c>
      <c r="B2214">
        <v>106</v>
      </c>
      <c r="C2214">
        <v>7.2</v>
      </c>
    </row>
    <row r="2215" spans="1:3" x14ac:dyDescent="0.3">
      <c r="A2215" t="s">
        <v>22305</v>
      </c>
      <c r="B2215">
        <v>106</v>
      </c>
      <c r="C2215">
        <v>5.6</v>
      </c>
    </row>
    <row r="2216" spans="1:3" x14ac:dyDescent="0.3">
      <c r="A2216" t="s">
        <v>23252</v>
      </c>
      <c r="B2216">
        <v>106</v>
      </c>
      <c r="C2216">
        <v>7</v>
      </c>
    </row>
    <row r="2217" spans="1:3" x14ac:dyDescent="0.3">
      <c r="A2217" t="s">
        <v>23381</v>
      </c>
      <c r="B2217">
        <v>106</v>
      </c>
      <c r="C2217">
        <v>7.7</v>
      </c>
    </row>
    <row r="2218" spans="1:3" x14ac:dyDescent="0.3">
      <c r="A2218" t="s">
        <v>23657</v>
      </c>
      <c r="B2218">
        <v>106</v>
      </c>
      <c r="C2218">
        <v>6.8</v>
      </c>
    </row>
    <row r="2219" spans="1:3" x14ac:dyDescent="0.3">
      <c r="A2219" t="s">
        <v>838</v>
      </c>
      <c r="B2219">
        <v>105</v>
      </c>
      <c r="C2219">
        <v>5.9</v>
      </c>
    </row>
    <row r="2220" spans="1:3" x14ac:dyDescent="0.3">
      <c r="A2220" t="s">
        <v>1622</v>
      </c>
      <c r="B2220">
        <v>105</v>
      </c>
      <c r="C2220">
        <v>5.4</v>
      </c>
    </row>
    <row r="2221" spans="1:3" x14ac:dyDescent="0.3">
      <c r="A2221" t="s">
        <v>2016</v>
      </c>
      <c r="B2221">
        <v>105</v>
      </c>
      <c r="C2221">
        <v>7</v>
      </c>
    </row>
    <row r="2222" spans="1:3" x14ac:dyDescent="0.3">
      <c r="A2222" t="s">
        <v>2058</v>
      </c>
      <c r="B2222">
        <v>105</v>
      </c>
      <c r="C2222">
        <v>7.6</v>
      </c>
    </row>
    <row r="2223" spans="1:3" x14ac:dyDescent="0.3">
      <c r="A2223" t="s">
        <v>2918</v>
      </c>
      <c r="B2223">
        <v>105</v>
      </c>
      <c r="C2223">
        <v>5.6</v>
      </c>
    </row>
    <row r="2224" spans="1:3" x14ac:dyDescent="0.3">
      <c r="A2224" t="s">
        <v>3568</v>
      </c>
      <c r="B2224">
        <v>105</v>
      </c>
      <c r="C2224">
        <v>5.6</v>
      </c>
    </row>
    <row r="2225" spans="1:3" x14ac:dyDescent="0.3">
      <c r="A2225" t="s">
        <v>3612</v>
      </c>
      <c r="B2225">
        <v>105</v>
      </c>
      <c r="C2225">
        <v>5.9</v>
      </c>
    </row>
    <row r="2226" spans="1:3" x14ac:dyDescent="0.3">
      <c r="A2226" t="s">
        <v>3751</v>
      </c>
      <c r="B2226">
        <v>105</v>
      </c>
      <c r="C2226">
        <v>6.6</v>
      </c>
    </row>
    <row r="2227" spans="1:3" x14ac:dyDescent="0.3">
      <c r="A2227" t="s">
        <v>3817</v>
      </c>
      <c r="B2227">
        <v>105</v>
      </c>
      <c r="C2227">
        <v>5</v>
      </c>
    </row>
    <row r="2228" spans="1:3" x14ac:dyDescent="0.3">
      <c r="A2228" t="s">
        <v>4072</v>
      </c>
      <c r="B2228">
        <v>105</v>
      </c>
      <c r="C2228">
        <v>5.8</v>
      </c>
    </row>
    <row r="2229" spans="1:3" x14ac:dyDescent="0.3">
      <c r="A2229" t="s">
        <v>4171</v>
      </c>
      <c r="B2229">
        <v>105</v>
      </c>
      <c r="C2229">
        <v>6.2</v>
      </c>
    </row>
    <row r="2230" spans="1:3" x14ac:dyDescent="0.3">
      <c r="A2230" t="s">
        <v>4626</v>
      </c>
      <c r="B2230">
        <v>105</v>
      </c>
      <c r="C2230">
        <v>5.0999999999999996</v>
      </c>
    </row>
    <row r="2231" spans="1:3" x14ac:dyDescent="0.3">
      <c r="A2231" t="s">
        <v>5209</v>
      </c>
      <c r="B2231">
        <v>105</v>
      </c>
      <c r="C2231">
        <v>5.8</v>
      </c>
    </row>
    <row r="2232" spans="1:3" x14ac:dyDescent="0.3">
      <c r="A2232" t="s">
        <v>24073</v>
      </c>
      <c r="B2232">
        <v>105</v>
      </c>
      <c r="C2232">
        <v>7.8</v>
      </c>
    </row>
    <row r="2233" spans="1:3" x14ac:dyDescent="0.3">
      <c r="A2233" t="s">
        <v>5616</v>
      </c>
      <c r="B2233">
        <v>105</v>
      </c>
      <c r="C2233">
        <v>6.1</v>
      </c>
    </row>
    <row r="2234" spans="1:3" x14ac:dyDescent="0.3">
      <c r="A2234" t="s">
        <v>5654</v>
      </c>
      <c r="B2234">
        <v>105</v>
      </c>
      <c r="C2234">
        <v>6.3</v>
      </c>
    </row>
    <row r="2235" spans="1:3" x14ac:dyDescent="0.3">
      <c r="A2235" t="s">
        <v>6118</v>
      </c>
      <c r="B2235">
        <v>105</v>
      </c>
      <c r="C2235">
        <v>6.5</v>
      </c>
    </row>
    <row r="2236" spans="1:3" x14ac:dyDescent="0.3">
      <c r="A2236" t="s">
        <v>6194</v>
      </c>
      <c r="B2236">
        <v>105</v>
      </c>
      <c r="C2236">
        <v>7.2</v>
      </c>
    </row>
    <row r="2237" spans="1:3" x14ac:dyDescent="0.3">
      <c r="A2237" t="s">
        <v>6248</v>
      </c>
      <c r="B2237">
        <v>105</v>
      </c>
      <c r="C2237">
        <v>6.4</v>
      </c>
    </row>
    <row r="2238" spans="1:3" x14ac:dyDescent="0.3">
      <c r="A2238" t="s">
        <v>6366</v>
      </c>
      <c r="B2238">
        <v>105</v>
      </c>
      <c r="C2238">
        <v>7.1</v>
      </c>
    </row>
    <row r="2239" spans="1:3" x14ac:dyDescent="0.3">
      <c r="A2239" t="s">
        <v>6494</v>
      </c>
      <c r="B2239">
        <v>105</v>
      </c>
      <c r="C2239">
        <v>6.6</v>
      </c>
    </row>
    <row r="2240" spans="1:3" x14ac:dyDescent="0.3">
      <c r="A2240" t="s">
        <v>6858</v>
      </c>
      <c r="B2240">
        <v>105</v>
      </c>
      <c r="C2240">
        <v>6.9</v>
      </c>
    </row>
    <row r="2241" spans="1:3" x14ac:dyDescent="0.3">
      <c r="A2241" t="s">
        <v>7028</v>
      </c>
      <c r="B2241">
        <v>105</v>
      </c>
      <c r="C2241">
        <v>6.2</v>
      </c>
    </row>
    <row r="2242" spans="1:3" x14ac:dyDescent="0.3">
      <c r="A2242" t="s">
        <v>7193</v>
      </c>
      <c r="B2242">
        <v>105</v>
      </c>
      <c r="C2242">
        <v>5.4</v>
      </c>
    </row>
    <row r="2243" spans="1:3" x14ac:dyDescent="0.3">
      <c r="A2243" t="s">
        <v>7232</v>
      </c>
      <c r="B2243">
        <v>105</v>
      </c>
      <c r="C2243">
        <v>7.2</v>
      </c>
    </row>
    <row r="2244" spans="1:3" x14ac:dyDescent="0.3">
      <c r="A2244" t="s">
        <v>7298</v>
      </c>
      <c r="B2244">
        <v>105</v>
      </c>
      <c r="C2244">
        <v>5.9</v>
      </c>
    </row>
    <row r="2245" spans="1:3" x14ac:dyDescent="0.3">
      <c r="A2245" t="s">
        <v>7794</v>
      </c>
      <c r="B2245">
        <v>105</v>
      </c>
      <c r="C2245">
        <v>5.7</v>
      </c>
    </row>
    <row r="2246" spans="1:3" x14ac:dyDescent="0.3">
      <c r="A2246" t="s">
        <v>7835</v>
      </c>
      <c r="B2246">
        <v>105</v>
      </c>
      <c r="C2246">
        <v>5.6</v>
      </c>
    </row>
    <row r="2247" spans="1:3" x14ac:dyDescent="0.3">
      <c r="A2247" t="s">
        <v>7946</v>
      </c>
      <c r="B2247">
        <v>105</v>
      </c>
      <c r="C2247">
        <v>7.1</v>
      </c>
    </row>
    <row r="2248" spans="1:3" x14ac:dyDescent="0.3">
      <c r="A2248" t="s">
        <v>8011</v>
      </c>
      <c r="B2248">
        <v>105</v>
      </c>
      <c r="C2248">
        <v>6.1</v>
      </c>
    </row>
    <row r="2249" spans="1:3" x14ac:dyDescent="0.3">
      <c r="A2249" t="s">
        <v>8071</v>
      </c>
      <c r="B2249">
        <v>105</v>
      </c>
      <c r="C2249">
        <v>6.9</v>
      </c>
    </row>
    <row r="2250" spans="1:3" x14ac:dyDescent="0.3">
      <c r="A2250" t="s">
        <v>8307</v>
      </c>
      <c r="B2250">
        <v>105</v>
      </c>
      <c r="C2250">
        <v>6.5</v>
      </c>
    </row>
    <row r="2251" spans="1:3" x14ac:dyDescent="0.3">
      <c r="A2251" t="s">
        <v>8485</v>
      </c>
      <c r="B2251">
        <v>105</v>
      </c>
      <c r="C2251">
        <v>5.2</v>
      </c>
    </row>
    <row r="2252" spans="1:3" x14ac:dyDescent="0.3">
      <c r="A2252" t="s">
        <v>8520</v>
      </c>
      <c r="B2252">
        <v>105</v>
      </c>
      <c r="C2252">
        <v>5.3</v>
      </c>
    </row>
    <row r="2253" spans="1:3" x14ac:dyDescent="0.3">
      <c r="A2253" t="s">
        <v>8886</v>
      </c>
      <c r="B2253">
        <v>105</v>
      </c>
      <c r="C2253">
        <v>6.6</v>
      </c>
    </row>
    <row r="2254" spans="1:3" x14ac:dyDescent="0.3">
      <c r="A2254" t="s">
        <v>9286</v>
      </c>
      <c r="B2254">
        <v>105</v>
      </c>
      <c r="C2254">
        <v>7.1</v>
      </c>
    </row>
    <row r="2255" spans="1:3" x14ac:dyDescent="0.3">
      <c r="A2255" t="s">
        <v>9460</v>
      </c>
      <c r="B2255">
        <v>105</v>
      </c>
      <c r="C2255">
        <v>6.1</v>
      </c>
    </row>
    <row r="2256" spans="1:3" x14ac:dyDescent="0.3">
      <c r="A2256" t="s">
        <v>9579</v>
      </c>
      <c r="B2256">
        <v>105</v>
      </c>
      <c r="C2256">
        <v>5.5</v>
      </c>
    </row>
    <row r="2257" spans="1:3" x14ac:dyDescent="0.3">
      <c r="A2257" t="s">
        <v>9591</v>
      </c>
      <c r="B2257">
        <v>105</v>
      </c>
      <c r="C2257">
        <v>5.8</v>
      </c>
    </row>
    <row r="2258" spans="1:3" x14ac:dyDescent="0.3">
      <c r="A2258" t="s">
        <v>9612</v>
      </c>
      <c r="B2258">
        <v>105</v>
      </c>
      <c r="C2258">
        <v>6.4</v>
      </c>
    </row>
    <row r="2259" spans="1:3" x14ac:dyDescent="0.3">
      <c r="A2259" t="s">
        <v>9910</v>
      </c>
      <c r="B2259">
        <v>105</v>
      </c>
      <c r="C2259">
        <v>6.2</v>
      </c>
    </row>
    <row r="2260" spans="1:3" x14ac:dyDescent="0.3">
      <c r="A2260" t="s">
        <v>10389</v>
      </c>
      <c r="B2260">
        <v>105</v>
      </c>
      <c r="C2260">
        <v>6.4</v>
      </c>
    </row>
    <row r="2261" spans="1:3" x14ac:dyDescent="0.3">
      <c r="A2261" t="s">
        <v>10497</v>
      </c>
      <c r="B2261">
        <v>105</v>
      </c>
      <c r="C2261">
        <v>5.4</v>
      </c>
    </row>
    <row r="2262" spans="1:3" x14ac:dyDescent="0.3">
      <c r="A2262" t="s">
        <v>10633</v>
      </c>
      <c r="B2262">
        <v>105</v>
      </c>
      <c r="C2262">
        <v>5.5</v>
      </c>
    </row>
    <row r="2263" spans="1:3" x14ac:dyDescent="0.3">
      <c r="A2263" t="s">
        <v>10714</v>
      </c>
      <c r="B2263">
        <v>105</v>
      </c>
      <c r="C2263">
        <v>7.9</v>
      </c>
    </row>
    <row r="2264" spans="1:3" x14ac:dyDescent="0.3">
      <c r="A2264" t="s">
        <v>10822</v>
      </c>
      <c r="B2264">
        <v>105</v>
      </c>
      <c r="C2264">
        <v>6.3</v>
      </c>
    </row>
    <row r="2265" spans="1:3" x14ac:dyDescent="0.3">
      <c r="A2265" t="s">
        <v>10925</v>
      </c>
      <c r="B2265">
        <v>105</v>
      </c>
      <c r="C2265">
        <v>5.8</v>
      </c>
    </row>
    <row r="2266" spans="1:3" x14ac:dyDescent="0.3">
      <c r="A2266" t="s">
        <v>11115</v>
      </c>
      <c r="B2266">
        <v>105</v>
      </c>
      <c r="C2266">
        <v>7.4</v>
      </c>
    </row>
    <row r="2267" spans="1:3" x14ac:dyDescent="0.3">
      <c r="A2267" t="s">
        <v>11506</v>
      </c>
      <c r="B2267">
        <v>105</v>
      </c>
      <c r="C2267">
        <v>7.2</v>
      </c>
    </row>
    <row r="2268" spans="1:3" x14ac:dyDescent="0.3">
      <c r="A2268" t="s">
        <v>11514</v>
      </c>
      <c r="B2268">
        <v>105</v>
      </c>
      <c r="C2268">
        <v>6.4</v>
      </c>
    </row>
    <row r="2269" spans="1:3" x14ac:dyDescent="0.3">
      <c r="A2269" t="s">
        <v>11709</v>
      </c>
      <c r="B2269">
        <v>105</v>
      </c>
      <c r="C2269">
        <v>6.6</v>
      </c>
    </row>
    <row r="2270" spans="1:3" x14ac:dyDescent="0.3">
      <c r="A2270" t="s">
        <v>11913</v>
      </c>
      <c r="B2270">
        <v>105</v>
      </c>
      <c r="C2270">
        <v>5.5</v>
      </c>
    </row>
    <row r="2271" spans="1:3" x14ac:dyDescent="0.3">
      <c r="A2271" t="s">
        <v>12045</v>
      </c>
      <c r="B2271">
        <v>105</v>
      </c>
      <c r="C2271">
        <v>6.7</v>
      </c>
    </row>
    <row r="2272" spans="1:3" x14ac:dyDescent="0.3">
      <c r="A2272" t="s">
        <v>12189</v>
      </c>
      <c r="B2272">
        <v>105</v>
      </c>
      <c r="C2272">
        <v>6</v>
      </c>
    </row>
    <row r="2273" spans="1:3" x14ac:dyDescent="0.3">
      <c r="A2273" t="s">
        <v>12475</v>
      </c>
      <c r="B2273">
        <v>105</v>
      </c>
      <c r="C2273">
        <v>5.2</v>
      </c>
    </row>
    <row r="2274" spans="1:3" x14ac:dyDescent="0.3">
      <c r="A2274" t="s">
        <v>12610</v>
      </c>
      <c r="B2274">
        <v>105</v>
      </c>
      <c r="C2274">
        <v>7.3</v>
      </c>
    </row>
    <row r="2275" spans="1:3" x14ac:dyDescent="0.3">
      <c r="A2275" t="s">
        <v>13104</v>
      </c>
      <c r="B2275">
        <v>105</v>
      </c>
      <c r="C2275">
        <v>4.5999999999999996</v>
      </c>
    </row>
    <row r="2276" spans="1:3" x14ac:dyDescent="0.3">
      <c r="A2276" t="s">
        <v>13186</v>
      </c>
      <c r="B2276">
        <v>105</v>
      </c>
      <c r="C2276">
        <v>6.4</v>
      </c>
    </row>
    <row r="2277" spans="1:3" x14ac:dyDescent="0.3">
      <c r="A2277" t="s">
        <v>13235</v>
      </c>
      <c r="B2277">
        <v>105</v>
      </c>
      <c r="C2277">
        <v>4.5</v>
      </c>
    </row>
    <row r="2278" spans="1:3" x14ac:dyDescent="0.3">
      <c r="A2278" t="s">
        <v>13263</v>
      </c>
      <c r="B2278">
        <v>105</v>
      </c>
      <c r="C2278">
        <v>4.9000000000000004</v>
      </c>
    </row>
    <row r="2279" spans="1:3" x14ac:dyDescent="0.3">
      <c r="A2279" t="s">
        <v>13378</v>
      </c>
      <c r="B2279">
        <v>105</v>
      </c>
      <c r="C2279">
        <v>6.4</v>
      </c>
    </row>
    <row r="2280" spans="1:3" x14ac:dyDescent="0.3">
      <c r="A2280" t="s">
        <v>13574</v>
      </c>
      <c r="B2280">
        <v>105</v>
      </c>
      <c r="C2280">
        <v>6</v>
      </c>
    </row>
    <row r="2281" spans="1:3" x14ac:dyDescent="0.3">
      <c r="A2281" t="s">
        <v>13939</v>
      </c>
      <c r="B2281">
        <v>105</v>
      </c>
      <c r="C2281">
        <v>6.7</v>
      </c>
    </row>
    <row r="2282" spans="1:3" x14ac:dyDescent="0.3">
      <c r="A2282" t="s">
        <v>14617</v>
      </c>
      <c r="B2282">
        <v>105</v>
      </c>
      <c r="C2282">
        <v>6.3</v>
      </c>
    </row>
    <row r="2283" spans="1:3" x14ac:dyDescent="0.3">
      <c r="A2283" t="s">
        <v>14906</v>
      </c>
      <c r="B2283">
        <v>105</v>
      </c>
      <c r="C2283">
        <v>6.8</v>
      </c>
    </row>
    <row r="2284" spans="1:3" x14ac:dyDescent="0.3">
      <c r="A2284" t="s">
        <v>15735</v>
      </c>
      <c r="B2284">
        <v>105</v>
      </c>
      <c r="C2284">
        <v>6</v>
      </c>
    </row>
    <row r="2285" spans="1:3" x14ac:dyDescent="0.3">
      <c r="A2285" t="s">
        <v>16297</v>
      </c>
      <c r="B2285">
        <v>105</v>
      </c>
      <c r="C2285">
        <v>7.2</v>
      </c>
    </row>
    <row r="2286" spans="1:3" x14ac:dyDescent="0.3">
      <c r="A2286" t="s">
        <v>16498</v>
      </c>
      <c r="B2286">
        <v>105</v>
      </c>
      <c r="C2286">
        <v>6</v>
      </c>
    </row>
    <row r="2287" spans="1:3" x14ac:dyDescent="0.3">
      <c r="A2287" t="s">
        <v>16586</v>
      </c>
      <c r="B2287">
        <v>105</v>
      </c>
      <c r="C2287">
        <v>6.6</v>
      </c>
    </row>
    <row r="2288" spans="1:3" x14ac:dyDescent="0.3">
      <c r="A2288" t="s">
        <v>16631</v>
      </c>
      <c r="B2288">
        <v>105</v>
      </c>
      <c r="C2288">
        <v>5.3</v>
      </c>
    </row>
    <row r="2289" spans="1:3" x14ac:dyDescent="0.3">
      <c r="A2289" t="s">
        <v>16846</v>
      </c>
      <c r="B2289">
        <v>105</v>
      </c>
      <c r="C2289">
        <v>7.4</v>
      </c>
    </row>
    <row r="2290" spans="1:3" x14ac:dyDescent="0.3">
      <c r="A2290" t="s">
        <v>16868</v>
      </c>
      <c r="B2290">
        <v>105</v>
      </c>
      <c r="C2290">
        <v>7.2</v>
      </c>
    </row>
    <row r="2291" spans="1:3" x14ac:dyDescent="0.3">
      <c r="A2291" t="s">
        <v>17311</v>
      </c>
      <c r="B2291">
        <v>105</v>
      </c>
      <c r="C2291">
        <v>3.4</v>
      </c>
    </row>
    <row r="2292" spans="1:3" x14ac:dyDescent="0.3">
      <c r="A2292" t="s">
        <v>17325</v>
      </c>
      <c r="B2292">
        <v>105</v>
      </c>
      <c r="C2292">
        <v>7.7</v>
      </c>
    </row>
    <row r="2293" spans="1:3" x14ac:dyDescent="0.3">
      <c r="A2293" t="s">
        <v>17334</v>
      </c>
      <c r="B2293">
        <v>105</v>
      </c>
      <c r="C2293">
        <v>7.6</v>
      </c>
    </row>
    <row r="2294" spans="1:3" x14ac:dyDescent="0.3">
      <c r="A2294" t="s">
        <v>17984</v>
      </c>
      <c r="B2294">
        <v>105</v>
      </c>
      <c r="C2294">
        <v>7.5</v>
      </c>
    </row>
    <row r="2295" spans="1:3" x14ac:dyDescent="0.3">
      <c r="A2295" t="s">
        <v>18110</v>
      </c>
      <c r="B2295">
        <v>105</v>
      </c>
      <c r="C2295">
        <v>7.8</v>
      </c>
    </row>
    <row r="2296" spans="1:3" x14ac:dyDescent="0.3">
      <c r="A2296" t="s">
        <v>18202</v>
      </c>
      <c r="B2296">
        <v>105</v>
      </c>
      <c r="C2296">
        <v>6</v>
      </c>
    </row>
    <row r="2297" spans="1:3" x14ac:dyDescent="0.3">
      <c r="A2297" t="s">
        <v>18388</v>
      </c>
      <c r="B2297">
        <v>105</v>
      </c>
      <c r="C2297">
        <v>7.3</v>
      </c>
    </row>
    <row r="2298" spans="1:3" x14ac:dyDescent="0.3">
      <c r="A2298" t="s">
        <v>18396</v>
      </c>
      <c r="B2298">
        <v>105</v>
      </c>
      <c r="C2298">
        <v>6.8</v>
      </c>
    </row>
    <row r="2299" spans="1:3" x14ac:dyDescent="0.3">
      <c r="A2299" t="s">
        <v>18463</v>
      </c>
      <c r="B2299">
        <v>105</v>
      </c>
      <c r="C2299">
        <v>7.5</v>
      </c>
    </row>
    <row r="2300" spans="1:3" x14ac:dyDescent="0.3">
      <c r="A2300" t="s">
        <v>18849</v>
      </c>
      <c r="B2300">
        <v>105</v>
      </c>
      <c r="C2300">
        <v>7.5</v>
      </c>
    </row>
    <row r="2301" spans="1:3" x14ac:dyDescent="0.3">
      <c r="A2301" t="s">
        <v>18910</v>
      </c>
      <c r="B2301">
        <v>105</v>
      </c>
      <c r="C2301">
        <v>4.7</v>
      </c>
    </row>
    <row r="2302" spans="1:3" x14ac:dyDescent="0.3">
      <c r="A2302" t="s">
        <v>19061</v>
      </c>
      <c r="B2302">
        <v>105</v>
      </c>
      <c r="C2302">
        <v>7.2</v>
      </c>
    </row>
    <row r="2303" spans="1:3" x14ac:dyDescent="0.3">
      <c r="A2303" t="s">
        <v>19539</v>
      </c>
      <c r="B2303">
        <v>105</v>
      </c>
      <c r="C2303">
        <v>6.5</v>
      </c>
    </row>
    <row r="2304" spans="1:3" x14ac:dyDescent="0.3">
      <c r="A2304" t="s">
        <v>19678</v>
      </c>
      <c r="B2304">
        <v>105</v>
      </c>
      <c r="C2304">
        <v>7.9</v>
      </c>
    </row>
    <row r="2305" spans="1:3" x14ac:dyDescent="0.3">
      <c r="A2305" t="s">
        <v>19751</v>
      </c>
      <c r="B2305">
        <v>105</v>
      </c>
      <c r="C2305">
        <v>8.1</v>
      </c>
    </row>
    <row r="2306" spans="1:3" x14ac:dyDescent="0.3">
      <c r="A2306" t="s">
        <v>19891</v>
      </c>
      <c r="B2306">
        <v>105</v>
      </c>
      <c r="C2306">
        <v>3.9</v>
      </c>
    </row>
    <row r="2307" spans="1:3" x14ac:dyDescent="0.3">
      <c r="A2307" t="s">
        <v>20164</v>
      </c>
      <c r="B2307">
        <v>105</v>
      </c>
      <c r="C2307">
        <v>8.3000000000000007</v>
      </c>
    </row>
    <row r="2308" spans="1:3" x14ac:dyDescent="0.3">
      <c r="A2308" t="s">
        <v>20690</v>
      </c>
      <c r="B2308">
        <v>105</v>
      </c>
      <c r="C2308">
        <v>6.3</v>
      </c>
    </row>
    <row r="2309" spans="1:3" x14ac:dyDescent="0.3">
      <c r="A2309" t="s">
        <v>21052</v>
      </c>
      <c r="B2309">
        <v>105</v>
      </c>
      <c r="C2309">
        <v>6.5</v>
      </c>
    </row>
    <row r="2310" spans="1:3" x14ac:dyDescent="0.3">
      <c r="A2310" t="s">
        <v>21060</v>
      </c>
      <c r="B2310">
        <v>105</v>
      </c>
      <c r="C2310">
        <v>7.1</v>
      </c>
    </row>
    <row r="2311" spans="1:3" x14ac:dyDescent="0.3">
      <c r="A2311" t="s">
        <v>21067</v>
      </c>
      <c r="B2311">
        <v>105</v>
      </c>
      <c r="C2311">
        <v>8.1</v>
      </c>
    </row>
    <row r="2312" spans="1:3" x14ac:dyDescent="0.3">
      <c r="A2312" t="s">
        <v>21083</v>
      </c>
      <c r="B2312">
        <v>105</v>
      </c>
      <c r="C2312">
        <v>6.5</v>
      </c>
    </row>
    <row r="2313" spans="1:3" x14ac:dyDescent="0.3">
      <c r="A2313" t="s">
        <v>21342</v>
      </c>
      <c r="B2313">
        <v>105</v>
      </c>
      <c r="C2313">
        <v>4.7</v>
      </c>
    </row>
    <row r="2314" spans="1:3" x14ac:dyDescent="0.3">
      <c r="A2314" t="s">
        <v>21723</v>
      </c>
      <c r="B2314">
        <v>105</v>
      </c>
      <c r="C2314">
        <v>5.2</v>
      </c>
    </row>
    <row r="2315" spans="1:3" x14ac:dyDescent="0.3">
      <c r="A2315" t="s">
        <v>21785</v>
      </c>
      <c r="B2315">
        <v>105</v>
      </c>
      <c r="C2315">
        <v>6.8</v>
      </c>
    </row>
    <row r="2316" spans="1:3" x14ac:dyDescent="0.3">
      <c r="A2316" t="s">
        <v>22328</v>
      </c>
      <c r="B2316">
        <v>105</v>
      </c>
      <c r="C2316">
        <v>7.7</v>
      </c>
    </row>
    <row r="2317" spans="1:3" x14ac:dyDescent="0.3">
      <c r="A2317" t="s">
        <v>22417</v>
      </c>
      <c r="B2317">
        <v>105</v>
      </c>
      <c r="C2317">
        <v>7.5</v>
      </c>
    </row>
    <row r="2318" spans="1:3" x14ac:dyDescent="0.3">
      <c r="A2318" t="s">
        <v>23240</v>
      </c>
      <c r="B2318">
        <v>105</v>
      </c>
      <c r="C2318">
        <v>4</v>
      </c>
    </row>
    <row r="2319" spans="1:3" x14ac:dyDescent="0.3">
      <c r="A2319" t="s">
        <v>23402</v>
      </c>
      <c r="B2319">
        <v>105</v>
      </c>
      <c r="C2319">
        <v>6.7</v>
      </c>
    </row>
    <row r="2320" spans="1:3" x14ac:dyDescent="0.3">
      <c r="A2320" t="s">
        <v>291</v>
      </c>
      <c r="B2320">
        <v>104</v>
      </c>
      <c r="C2320">
        <v>6.8</v>
      </c>
    </row>
    <row r="2321" spans="1:3" x14ac:dyDescent="0.3">
      <c r="A2321" t="s">
        <v>300</v>
      </c>
      <c r="B2321">
        <v>104</v>
      </c>
      <c r="C2321">
        <v>7.3</v>
      </c>
    </row>
    <row r="2322" spans="1:3" x14ac:dyDescent="0.3">
      <c r="A2322" t="s">
        <v>809</v>
      </c>
      <c r="B2322">
        <v>104</v>
      </c>
      <c r="C2322">
        <v>7.2</v>
      </c>
    </row>
    <row r="2323" spans="1:3" x14ac:dyDescent="0.3">
      <c r="A2323" t="s">
        <v>1702</v>
      </c>
      <c r="B2323">
        <v>104</v>
      </c>
      <c r="C2323">
        <v>4.4000000000000004</v>
      </c>
    </row>
    <row r="2324" spans="1:3" x14ac:dyDescent="0.3">
      <c r="A2324" t="s">
        <v>1815</v>
      </c>
      <c r="B2324">
        <v>104</v>
      </c>
      <c r="C2324">
        <v>5.0999999999999996</v>
      </c>
    </row>
    <row r="2325" spans="1:3" x14ac:dyDescent="0.3">
      <c r="A2325" t="s">
        <v>2281</v>
      </c>
      <c r="B2325">
        <v>104</v>
      </c>
      <c r="C2325">
        <v>5.4</v>
      </c>
    </row>
    <row r="2326" spans="1:3" x14ac:dyDescent="0.3">
      <c r="A2326" t="s">
        <v>2382</v>
      </c>
      <c r="B2326">
        <v>104</v>
      </c>
      <c r="C2326">
        <v>6.2</v>
      </c>
    </row>
    <row r="2327" spans="1:3" x14ac:dyDescent="0.3">
      <c r="A2327" t="s">
        <v>2421</v>
      </c>
      <c r="B2327">
        <v>104</v>
      </c>
      <c r="C2327">
        <v>6.7</v>
      </c>
    </row>
    <row r="2328" spans="1:3" x14ac:dyDescent="0.3">
      <c r="A2328" t="s">
        <v>2437</v>
      </c>
      <c r="B2328">
        <v>104</v>
      </c>
      <c r="C2328">
        <v>6</v>
      </c>
    </row>
    <row r="2329" spans="1:3" x14ac:dyDescent="0.3">
      <c r="A2329" t="s">
        <v>2701</v>
      </c>
      <c r="B2329">
        <v>104</v>
      </c>
      <c r="C2329">
        <v>5.5</v>
      </c>
    </row>
    <row r="2330" spans="1:3" x14ac:dyDescent="0.3">
      <c r="A2330" t="s">
        <v>2907</v>
      </c>
      <c r="B2330">
        <v>104</v>
      </c>
      <c r="C2330">
        <v>7.8</v>
      </c>
    </row>
    <row r="2331" spans="1:3" x14ac:dyDescent="0.3">
      <c r="A2331" t="s">
        <v>3016</v>
      </c>
      <c r="B2331">
        <v>104</v>
      </c>
      <c r="C2331">
        <v>7.4</v>
      </c>
    </row>
    <row r="2332" spans="1:3" x14ac:dyDescent="0.3">
      <c r="A2332" t="s">
        <v>3671</v>
      </c>
      <c r="B2332">
        <v>104</v>
      </c>
      <c r="C2332">
        <v>5.5</v>
      </c>
    </row>
    <row r="2333" spans="1:3" x14ac:dyDescent="0.3">
      <c r="A2333" t="s">
        <v>3721</v>
      </c>
      <c r="B2333">
        <v>104</v>
      </c>
      <c r="C2333">
        <v>6.1</v>
      </c>
    </row>
    <row r="2334" spans="1:3" x14ac:dyDescent="0.3">
      <c r="A2334" t="s">
        <v>4205</v>
      </c>
      <c r="B2334">
        <v>104</v>
      </c>
      <c r="C2334">
        <v>6.1</v>
      </c>
    </row>
    <row r="2335" spans="1:3" x14ac:dyDescent="0.3">
      <c r="A2335" t="s">
        <v>4347</v>
      </c>
      <c r="B2335">
        <v>104</v>
      </c>
      <c r="C2335">
        <v>6.1</v>
      </c>
    </row>
    <row r="2336" spans="1:3" x14ac:dyDescent="0.3">
      <c r="A2336" t="s">
        <v>4675</v>
      </c>
      <c r="B2336">
        <v>104</v>
      </c>
      <c r="C2336">
        <v>6.4</v>
      </c>
    </row>
    <row r="2337" spans="1:3" x14ac:dyDescent="0.3">
      <c r="A2337" t="s">
        <v>4695</v>
      </c>
      <c r="B2337">
        <v>104</v>
      </c>
      <c r="C2337">
        <v>6.6</v>
      </c>
    </row>
    <row r="2338" spans="1:3" x14ac:dyDescent="0.3">
      <c r="A2338" t="s">
        <v>4978</v>
      </c>
      <c r="B2338">
        <v>104</v>
      </c>
      <c r="C2338">
        <v>5.5</v>
      </c>
    </row>
    <row r="2339" spans="1:3" x14ac:dyDescent="0.3">
      <c r="A2339" t="s">
        <v>5060</v>
      </c>
      <c r="B2339">
        <v>104</v>
      </c>
      <c r="C2339">
        <v>6.8</v>
      </c>
    </row>
    <row r="2340" spans="1:3" x14ac:dyDescent="0.3">
      <c r="A2340" t="s">
        <v>5251</v>
      </c>
      <c r="B2340">
        <v>104</v>
      </c>
      <c r="C2340">
        <v>5.5</v>
      </c>
    </row>
    <row r="2341" spans="1:3" x14ac:dyDescent="0.3">
      <c r="A2341" t="s">
        <v>5488</v>
      </c>
      <c r="B2341">
        <v>104</v>
      </c>
      <c r="C2341">
        <v>5.5</v>
      </c>
    </row>
    <row r="2342" spans="1:3" x14ac:dyDescent="0.3">
      <c r="A2342" t="s">
        <v>5505</v>
      </c>
      <c r="B2342">
        <v>104</v>
      </c>
      <c r="C2342">
        <v>6.3</v>
      </c>
    </row>
    <row r="2343" spans="1:3" x14ac:dyDescent="0.3">
      <c r="A2343" t="s">
        <v>6157</v>
      </c>
      <c r="B2343">
        <v>104</v>
      </c>
      <c r="C2343">
        <v>4</v>
      </c>
    </row>
    <row r="2344" spans="1:3" x14ac:dyDescent="0.3">
      <c r="A2344" t="s">
        <v>6489</v>
      </c>
      <c r="B2344">
        <v>104</v>
      </c>
      <c r="C2344">
        <v>6.5</v>
      </c>
    </row>
    <row r="2345" spans="1:3" x14ac:dyDescent="0.3">
      <c r="A2345" t="s">
        <v>6595</v>
      </c>
      <c r="B2345">
        <v>104</v>
      </c>
      <c r="C2345">
        <v>6.2</v>
      </c>
    </row>
    <row r="2346" spans="1:3" x14ac:dyDescent="0.3">
      <c r="A2346" t="s">
        <v>6660</v>
      </c>
      <c r="B2346">
        <v>104</v>
      </c>
      <c r="C2346">
        <v>4.7</v>
      </c>
    </row>
    <row r="2347" spans="1:3" x14ac:dyDescent="0.3">
      <c r="A2347" t="s">
        <v>7405</v>
      </c>
      <c r="B2347">
        <v>104</v>
      </c>
      <c r="C2347">
        <v>6.2</v>
      </c>
    </row>
    <row r="2348" spans="1:3" x14ac:dyDescent="0.3">
      <c r="A2348" t="s">
        <v>7418</v>
      </c>
      <c r="B2348">
        <v>104</v>
      </c>
      <c r="C2348">
        <v>5.3</v>
      </c>
    </row>
    <row r="2349" spans="1:3" x14ac:dyDescent="0.3">
      <c r="A2349" t="s">
        <v>8096</v>
      </c>
      <c r="B2349">
        <v>104</v>
      </c>
      <c r="C2349">
        <v>6.8</v>
      </c>
    </row>
    <row r="2350" spans="1:3" x14ac:dyDescent="0.3">
      <c r="A2350" t="s">
        <v>8355</v>
      </c>
      <c r="B2350">
        <v>104</v>
      </c>
      <c r="C2350">
        <v>5.6</v>
      </c>
    </row>
    <row r="2351" spans="1:3" x14ac:dyDescent="0.3">
      <c r="A2351" t="s">
        <v>8494</v>
      </c>
      <c r="B2351">
        <v>104</v>
      </c>
      <c r="C2351">
        <v>5.5</v>
      </c>
    </row>
    <row r="2352" spans="1:3" x14ac:dyDescent="0.3">
      <c r="A2352" t="s">
        <v>8545</v>
      </c>
      <c r="B2352">
        <v>104</v>
      </c>
      <c r="C2352">
        <v>5.8</v>
      </c>
    </row>
    <row r="2353" spans="1:3" x14ac:dyDescent="0.3">
      <c r="A2353" t="s">
        <v>8832</v>
      </c>
      <c r="B2353">
        <v>104</v>
      </c>
      <c r="C2353">
        <v>6.3</v>
      </c>
    </row>
    <row r="2354" spans="1:3" x14ac:dyDescent="0.3">
      <c r="A2354" t="s">
        <v>8920</v>
      </c>
      <c r="B2354">
        <v>104</v>
      </c>
      <c r="C2354">
        <v>6.3</v>
      </c>
    </row>
    <row r="2355" spans="1:3" x14ac:dyDescent="0.3">
      <c r="A2355" t="s">
        <v>9186</v>
      </c>
      <c r="B2355">
        <v>104</v>
      </c>
      <c r="C2355">
        <v>5.7</v>
      </c>
    </row>
    <row r="2356" spans="1:3" x14ac:dyDescent="0.3">
      <c r="A2356" t="s">
        <v>9596</v>
      </c>
      <c r="B2356">
        <v>104</v>
      </c>
      <c r="C2356">
        <v>5.6</v>
      </c>
    </row>
    <row r="2357" spans="1:3" x14ac:dyDescent="0.3">
      <c r="A2357" t="s">
        <v>9873</v>
      </c>
      <c r="B2357">
        <v>104</v>
      </c>
      <c r="C2357">
        <v>6.3</v>
      </c>
    </row>
    <row r="2358" spans="1:3" x14ac:dyDescent="0.3">
      <c r="A2358" t="s">
        <v>9953</v>
      </c>
      <c r="B2358">
        <v>104</v>
      </c>
      <c r="C2358">
        <v>5.2</v>
      </c>
    </row>
    <row r="2359" spans="1:3" x14ac:dyDescent="0.3">
      <c r="A2359" t="s">
        <v>10411</v>
      </c>
      <c r="B2359">
        <v>104</v>
      </c>
      <c r="C2359">
        <v>6.9</v>
      </c>
    </row>
    <row r="2360" spans="1:3" x14ac:dyDescent="0.3">
      <c r="A2360" t="s">
        <v>10441</v>
      </c>
      <c r="B2360">
        <v>104</v>
      </c>
      <c r="C2360">
        <v>3.9</v>
      </c>
    </row>
    <row r="2361" spans="1:3" x14ac:dyDescent="0.3">
      <c r="A2361" t="s">
        <v>10445</v>
      </c>
      <c r="B2361">
        <v>104</v>
      </c>
      <c r="C2361">
        <v>4.0999999999999996</v>
      </c>
    </row>
    <row r="2362" spans="1:3" x14ac:dyDescent="0.3">
      <c r="A2362" t="s">
        <v>10481</v>
      </c>
      <c r="B2362">
        <v>104</v>
      </c>
      <c r="C2362">
        <v>5.8</v>
      </c>
    </row>
    <row r="2363" spans="1:3" x14ac:dyDescent="0.3">
      <c r="A2363" t="s">
        <v>10575</v>
      </c>
      <c r="B2363">
        <v>104</v>
      </c>
      <c r="C2363">
        <v>4.5999999999999996</v>
      </c>
    </row>
    <row r="2364" spans="1:3" x14ac:dyDescent="0.3">
      <c r="A2364" t="s">
        <v>10727</v>
      </c>
      <c r="B2364">
        <v>104</v>
      </c>
      <c r="C2364">
        <v>7.8</v>
      </c>
    </row>
    <row r="2365" spans="1:3" x14ac:dyDescent="0.3">
      <c r="A2365" t="s">
        <v>10844</v>
      </c>
      <c r="B2365">
        <v>104</v>
      </c>
      <c r="C2365">
        <v>7.5</v>
      </c>
    </row>
    <row r="2366" spans="1:3" x14ac:dyDescent="0.3">
      <c r="A2366" t="s">
        <v>10951</v>
      </c>
      <c r="B2366">
        <v>104</v>
      </c>
      <c r="C2366">
        <v>6.4</v>
      </c>
    </row>
    <row r="2367" spans="1:3" x14ac:dyDescent="0.3">
      <c r="A2367" t="s">
        <v>11003</v>
      </c>
      <c r="B2367">
        <v>104</v>
      </c>
      <c r="C2367">
        <v>6.1</v>
      </c>
    </row>
    <row r="2368" spans="1:3" x14ac:dyDescent="0.3">
      <c r="A2368" t="s">
        <v>11021</v>
      </c>
      <c r="B2368">
        <v>104</v>
      </c>
      <c r="C2368">
        <v>6.3</v>
      </c>
    </row>
    <row r="2369" spans="1:3" x14ac:dyDescent="0.3">
      <c r="A2369" t="s">
        <v>11382</v>
      </c>
      <c r="B2369">
        <v>104</v>
      </c>
      <c r="C2369">
        <v>7.4</v>
      </c>
    </row>
    <row r="2370" spans="1:3" x14ac:dyDescent="0.3">
      <c r="A2370" t="s">
        <v>11919</v>
      </c>
      <c r="B2370">
        <v>104</v>
      </c>
      <c r="C2370">
        <v>7.1</v>
      </c>
    </row>
    <row r="2371" spans="1:3" x14ac:dyDescent="0.3">
      <c r="A2371" t="s">
        <v>12126</v>
      </c>
      <c r="B2371">
        <v>104</v>
      </c>
      <c r="C2371">
        <v>6.5</v>
      </c>
    </row>
    <row r="2372" spans="1:3" x14ac:dyDescent="0.3">
      <c r="A2372" t="s">
        <v>12747</v>
      </c>
      <c r="B2372">
        <v>104</v>
      </c>
      <c r="C2372">
        <v>6.4</v>
      </c>
    </row>
    <row r="2373" spans="1:3" x14ac:dyDescent="0.3">
      <c r="A2373" t="s">
        <v>13225</v>
      </c>
      <c r="B2373">
        <v>104</v>
      </c>
      <c r="C2373">
        <v>6</v>
      </c>
    </row>
    <row r="2374" spans="1:3" x14ac:dyDescent="0.3">
      <c r="A2374" t="s">
        <v>13514</v>
      </c>
      <c r="B2374">
        <v>104</v>
      </c>
      <c r="C2374">
        <v>6.3</v>
      </c>
    </row>
    <row r="2375" spans="1:3" x14ac:dyDescent="0.3">
      <c r="A2375" t="s">
        <v>13735</v>
      </c>
      <c r="B2375">
        <v>104</v>
      </c>
      <c r="C2375">
        <v>6.3</v>
      </c>
    </row>
    <row r="2376" spans="1:3" x14ac:dyDescent="0.3">
      <c r="A2376" t="s">
        <v>14013</v>
      </c>
      <c r="B2376">
        <v>104</v>
      </c>
      <c r="C2376">
        <v>6.5</v>
      </c>
    </row>
    <row r="2377" spans="1:3" x14ac:dyDescent="0.3">
      <c r="A2377" t="s">
        <v>14135</v>
      </c>
      <c r="B2377">
        <v>104</v>
      </c>
      <c r="C2377">
        <v>5.3</v>
      </c>
    </row>
    <row r="2378" spans="1:3" x14ac:dyDescent="0.3">
      <c r="A2378" t="s">
        <v>14287</v>
      </c>
      <c r="B2378">
        <v>104</v>
      </c>
      <c r="C2378">
        <v>7.1</v>
      </c>
    </row>
    <row r="2379" spans="1:3" x14ac:dyDescent="0.3">
      <c r="A2379" t="s">
        <v>14399</v>
      </c>
      <c r="B2379">
        <v>104</v>
      </c>
      <c r="C2379">
        <v>8.3000000000000007</v>
      </c>
    </row>
    <row r="2380" spans="1:3" x14ac:dyDescent="0.3">
      <c r="A2380" t="s">
        <v>14598</v>
      </c>
      <c r="B2380">
        <v>104</v>
      </c>
      <c r="C2380">
        <v>7.4</v>
      </c>
    </row>
    <row r="2381" spans="1:3" x14ac:dyDescent="0.3">
      <c r="A2381" t="s">
        <v>14623</v>
      </c>
      <c r="B2381">
        <v>104</v>
      </c>
      <c r="C2381">
        <v>6.8</v>
      </c>
    </row>
    <row r="2382" spans="1:3" x14ac:dyDescent="0.3">
      <c r="A2382" t="s">
        <v>14996</v>
      </c>
      <c r="B2382">
        <v>104</v>
      </c>
      <c r="C2382">
        <v>7.4</v>
      </c>
    </row>
    <row r="2383" spans="1:3" x14ac:dyDescent="0.3">
      <c r="A2383" t="s">
        <v>15225</v>
      </c>
      <c r="B2383">
        <v>104</v>
      </c>
      <c r="C2383">
        <v>7.2</v>
      </c>
    </row>
    <row r="2384" spans="1:3" x14ac:dyDescent="0.3">
      <c r="A2384" t="s">
        <v>15366</v>
      </c>
      <c r="B2384">
        <v>104</v>
      </c>
      <c r="C2384">
        <v>6.1</v>
      </c>
    </row>
    <row r="2385" spans="1:3" x14ac:dyDescent="0.3">
      <c r="A2385" t="s">
        <v>15507</v>
      </c>
      <c r="B2385">
        <v>104</v>
      </c>
      <c r="C2385">
        <v>7.5</v>
      </c>
    </row>
    <row r="2386" spans="1:3" x14ac:dyDescent="0.3">
      <c r="A2386" t="s">
        <v>15823</v>
      </c>
      <c r="B2386">
        <v>104</v>
      </c>
      <c r="C2386">
        <v>2.1</v>
      </c>
    </row>
    <row r="2387" spans="1:3" x14ac:dyDescent="0.3">
      <c r="A2387" t="s">
        <v>16061</v>
      </c>
      <c r="B2387">
        <v>104</v>
      </c>
      <c r="C2387">
        <v>5.4</v>
      </c>
    </row>
    <row r="2388" spans="1:3" x14ac:dyDescent="0.3">
      <c r="A2388" t="s">
        <v>16100</v>
      </c>
      <c r="B2388">
        <v>104</v>
      </c>
      <c r="C2388">
        <v>6.6</v>
      </c>
    </row>
    <row r="2389" spans="1:3" x14ac:dyDescent="0.3">
      <c r="A2389" t="s">
        <v>16136</v>
      </c>
      <c r="B2389">
        <v>104</v>
      </c>
      <c r="C2389">
        <v>7.4</v>
      </c>
    </row>
    <row r="2390" spans="1:3" x14ac:dyDescent="0.3">
      <c r="A2390" t="s">
        <v>16229</v>
      </c>
      <c r="B2390">
        <v>104</v>
      </c>
      <c r="C2390">
        <v>8</v>
      </c>
    </row>
    <row r="2391" spans="1:3" x14ac:dyDescent="0.3">
      <c r="A2391" t="s">
        <v>16387</v>
      </c>
      <c r="B2391">
        <v>104</v>
      </c>
      <c r="C2391">
        <v>5.0999999999999996</v>
      </c>
    </row>
    <row r="2392" spans="1:3" x14ac:dyDescent="0.3">
      <c r="A2392" t="s">
        <v>16445</v>
      </c>
      <c r="B2392">
        <v>104</v>
      </c>
      <c r="C2392">
        <v>7.2</v>
      </c>
    </row>
    <row r="2393" spans="1:3" x14ac:dyDescent="0.3">
      <c r="A2393" t="s">
        <v>16811</v>
      </c>
      <c r="B2393">
        <v>104</v>
      </c>
      <c r="C2393">
        <v>7.1</v>
      </c>
    </row>
    <row r="2394" spans="1:3" x14ac:dyDescent="0.3">
      <c r="A2394" t="s">
        <v>17006</v>
      </c>
      <c r="B2394">
        <v>104</v>
      </c>
      <c r="C2394">
        <v>6.2</v>
      </c>
    </row>
    <row r="2395" spans="1:3" x14ac:dyDescent="0.3">
      <c r="A2395" t="s">
        <v>17058</v>
      </c>
      <c r="B2395">
        <v>104</v>
      </c>
      <c r="C2395">
        <v>7.4</v>
      </c>
    </row>
    <row r="2396" spans="1:3" x14ac:dyDescent="0.3">
      <c r="A2396" t="s">
        <v>17164</v>
      </c>
      <c r="B2396">
        <v>104</v>
      </c>
      <c r="C2396">
        <v>6.6</v>
      </c>
    </row>
    <row r="2397" spans="1:3" x14ac:dyDescent="0.3">
      <c r="A2397" t="s">
        <v>17172</v>
      </c>
      <c r="B2397">
        <v>104</v>
      </c>
      <c r="C2397">
        <v>6.1</v>
      </c>
    </row>
    <row r="2398" spans="1:3" x14ac:dyDescent="0.3">
      <c r="A2398" t="s">
        <v>17364</v>
      </c>
      <c r="B2398">
        <v>104</v>
      </c>
      <c r="C2398">
        <v>6.6</v>
      </c>
    </row>
    <row r="2399" spans="1:3" x14ac:dyDescent="0.3">
      <c r="A2399" t="s">
        <v>17461</v>
      </c>
      <c r="B2399">
        <v>104</v>
      </c>
      <c r="C2399">
        <v>7.3</v>
      </c>
    </row>
    <row r="2400" spans="1:3" x14ac:dyDescent="0.3">
      <c r="A2400" t="s">
        <v>17546</v>
      </c>
      <c r="B2400">
        <v>104</v>
      </c>
      <c r="C2400">
        <v>6.5</v>
      </c>
    </row>
    <row r="2401" spans="1:3" x14ac:dyDescent="0.3">
      <c r="A2401" t="s">
        <v>17598</v>
      </c>
      <c r="B2401">
        <v>104</v>
      </c>
      <c r="C2401">
        <v>5.6</v>
      </c>
    </row>
    <row r="2402" spans="1:3" x14ac:dyDescent="0.3">
      <c r="A2402" t="s">
        <v>18138</v>
      </c>
      <c r="B2402">
        <v>104</v>
      </c>
      <c r="C2402">
        <v>5.7</v>
      </c>
    </row>
    <row r="2403" spans="1:3" x14ac:dyDescent="0.3">
      <c r="A2403" t="s">
        <v>18253</v>
      </c>
      <c r="B2403">
        <v>104</v>
      </c>
      <c r="C2403">
        <v>5.9</v>
      </c>
    </row>
    <row r="2404" spans="1:3" x14ac:dyDescent="0.3">
      <c r="A2404" t="s">
        <v>18331</v>
      </c>
      <c r="B2404">
        <v>104</v>
      </c>
      <c r="C2404">
        <v>6.5</v>
      </c>
    </row>
    <row r="2405" spans="1:3" x14ac:dyDescent="0.3">
      <c r="A2405" t="s">
        <v>18488</v>
      </c>
      <c r="B2405">
        <v>104</v>
      </c>
      <c r="C2405">
        <v>7.1</v>
      </c>
    </row>
    <row r="2406" spans="1:3" x14ac:dyDescent="0.3">
      <c r="A2406" t="s">
        <v>18717</v>
      </c>
      <c r="B2406">
        <v>104</v>
      </c>
      <c r="C2406">
        <v>6</v>
      </c>
    </row>
    <row r="2407" spans="1:3" x14ac:dyDescent="0.3">
      <c r="A2407" t="s">
        <v>18919</v>
      </c>
      <c r="B2407">
        <v>104</v>
      </c>
      <c r="C2407">
        <v>5.5</v>
      </c>
    </row>
    <row r="2408" spans="1:3" x14ac:dyDescent="0.3">
      <c r="A2408" t="s">
        <v>19313</v>
      </c>
      <c r="B2408">
        <v>104</v>
      </c>
      <c r="C2408">
        <v>7.1</v>
      </c>
    </row>
    <row r="2409" spans="1:3" x14ac:dyDescent="0.3">
      <c r="A2409" t="s">
        <v>19742</v>
      </c>
      <c r="B2409">
        <v>104</v>
      </c>
      <c r="C2409">
        <v>7.1</v>
      </c>
    </row>
    <row r="2410" spans="1:3" x14ac:dyDescent="0.3">
      <c r="A2410" t="s">
        <v>20240</v>
      </c>
      <c r="B2410">
        <v>104</v>
      </c>
      <c r="C2410">
        <v>6.5</v>
      </c>
    </row>
    <row r="2411" spans="1:3" x14ac:dyDescent="0.3">
      <c r="A2411" t="s">
        <v>20706</v>
      </c>
      <c r="B2411">
        <v>104</v>
      </c>
      <c r="C2411">
        <v>7.8</v>
      </c>
    </row>
    <row r="2412" spans="1:3" x14ac:dyDescent="0.3">
      <c r="A2412" t="s">
        <v>20861</v>
      </c>
      <c r="B2412">
        <v>104</v>
      </c>
      <c r="C2412">
        <v>5.8</v>
      </c>
    </row>
    <row r="2413" spans="1:3" x14ac:dyDescent="0.3">
      <c r="A2413" t="s">
        <v>21537</v>
      </c>
      <c r="B2413">
        <v>104</v>
      </c>
      <c r="C2413">
        <v>6.7</v>
      </c>
    </row>
    <row r="2414" spans="1:3" x14ac:dyDescent="0.3">
      <c r="A2414" t="s">
        <v>21962</v>
      </c>
      <c r="B2414">
        <v>104</v>
      </c>
      <c r="C2414">
        <v>7.1</v>
      </c>
    </row>
    <row r="2415" spans="1:3" x14ac:dyDescent="0.3">
      <c r="A2415" t="s">
        <v>22091</v>
      </c>
      <c r="B2415">
        <v>104</v>
      </c>
      <c r="C2415">
        <v>6.5</v>
      </c>
    </row>
    <row r="2416" spans="1:3" x14ac:dyDescent="0.3">
      <c r="A2416" t="s">
        <v>22215</v>
      </c>
      <c r="B2416">
        <v>104</v>
      </c>
      <c r="C2416">
        <v>6.3</v>
      </c>
    </row>
    <row r="2417" spans="1:3" x14ac:dyDescent="0.3">
      <c r="A2417" t="s">
        <v>22598</v>
      </c>
      <c r="B2417">
        <v>104</v>
      </c>
      <c r="C2417">
        <v>3.5</v>
      </c>
    </row>
    <row r="2418" spans="1:3" x14ac:dyDescent="0.3">
      <c r="A2418" t="s">
        <v>22963</v>
      </c>
      <c r="B2418">
        <v>104</v>
      </c>
      <c r="C2418">
        <v>7.5</v>
      </c>
    </row>
    <row r="2419" spans="1:3" x14ac:dyDescent="0.3">
      <c r="A2419" t="s">
        <v>23441</v>
      </c>
      <c r="B2419">
        <v>104</v>
      </c>
      <c r="C2419">
        <v>6.5</v>
      </c>
    </row>
    <row r="2420" spans="1:3" x14ac:dyDescent="0.3">
      <c r="A2420" t="s">
        <v>350</v>
      </c>
      <c r="B2420">
        <v>103</v>
      </c>
      <c r="C2420">
        <v>8.3000000000000007</v>
      </c>
    </row>
    <row r="2421" spans="1:3" x14ac:dyDescent="0.3">
      <c r="A2421" t="s">
        <v>941</v>
      </c>
      <c r="B2421">
        <v>103</v>
      </c>
      <c r="C2421">
        <v>4.2</v>
      </c>
    </row>
    <row r="2422" spans="1:3" x14ac:dyDescent="0.3">
      <c r="A2422" t="s">
        <v>1599</v>
      </c>
      <c r="B2422">
        <v>103</v>
      </c>
      <c r="C2422">
        <v>5.5</v>
      </c>
    </row>
    <row r="2423" spans="1:3" x14ac:dyDescent="0.3">
      <c r="A2423" t="s">
        <v>1804</v>
      </c>
      <c r="B2423">
        <v>103</v>
      </c>
      <c r="C2423">
        <v>6.7</v>
      </c>
    </row>
    <row r="2424" spans="1:3" x14ac:dyDescent="0.3">
      <c r="A2424" t="s">
        <v>1834</v>
      </c>
      <c r="B2424">
        <v>103</v>
      </c>
      <c r="C2424">
        <v>6</v>
      </c>
    </row>
    <row r="2425" spans="1:3" x14ac:dyDescent="0.3">
      <c r="A2425" t="s">
        <v>3391</v>
      </c>
      <c r="B2425">
        <v>103</v>
      </c>
      <c r="C2425">
        <v>6.4</v>
      </c>
    </row>
    <row r="2426" spans="1:3" x14ac:dyDescent="0.3">
      <c r="A2426" t="s">
        <v>3647</v>
      </c>
      <c r="B2426">
        <v>103</v>
      </c>
      <c r="C2426">
        <v>7.6</v>
      </c>
    </row>
    <row r="2427" spans="1:3" x14ac:dyDescent="0.3">
      <c r="A2427" t="s">
        <v>3756</v>
      </c>
      <c r="B2427">
        <v>103</v>
      </c>
      <c r="C2427">
        <v>6.3</v>
      </c>
    </row>
    <row r="2428" spans="1:3" x14ac:dyDescent="0.3">
      <c r="A2428" t="s">
        <v>3886</v>
      </c>
      <c r="B2428">
        <v>103</v>
      </c>
      <c r="C2428">
        <v>6.1</v>
      </c>
    </row>
    <row r="2429" spans="1:3" x14ac:dyDescent="0.3">
      <c r="A2429" t="s">
        <v>3979</v>
      </c>
      <c r="B2429">
        <v>103</v>
      </c>
      <c r="C2429">
        <v>8.1</v>
      </c>
    </row>
    <row r="2430" spans="1:3" x14ac:dyDescent="0.3">
      <c r="A2430" t="s">
        <v>4394</v>
      </c>
      <c r="B2430">
        <v>103</v>
      </c>
      <c r="C2430">
        <v>5.6</v>
      </c>
    </row>
    <row r="2431" spans="1:3" x14ac:dyDescent="0.3">
      <c r="A2431" t="s">
        <v>4406</v>
      </c>
      <c r="B2431">
        <v>103</v>
      </c>
      <c r="C2431">
        <v>4.8</v>
      </c>
    </row>
    <row r="2432" spans="1:3" x14ac:dyDescent="0.3">
      <c r="A2432" t="s">
        <v>4461</v>
      </c>
      <c r="B2432">
        <v>103</v>
      </c>
      <c r="C2432">
        <v>6.4</v>
      </c>
    </row>
    <row r="2433" spans="1:3" x14ac:dyDescent="0.3">
      <c r="A2433" t="s">
        <v>4498</v>
      </c>
      <c r="B2433">
        <v>103</v>
      </c>
      <c r="C2433">
        <v>4.7</v>
      </c>
    </row>
    <row r="2434" spans="1:3" x14ac:dyDescent="0.3">
      <c r="A2434" t="s">
        <v>4529</v>
      </c>
      <c r="B2434">
        <v>103</v>
      </c>
      <c r="C2434">
        <v>6.4</v>
      </c>
    </row>
    <row r="2435" spans="1:3" x14ac:dyDescent="0.3">
      <c r="A2435" t="s">
        <v>5760</v>
      </c>
      <c r="B2435">
        <v>103</v>
      </c>
      <c r="C2435">
        <v>7.1</v>
      </c>
    </row>
    <row r="2436" spans="1:3" x14ac:dyDescent="0.3">
      <c r="A2436" t="s">
        <v>5986</v>
      </c>
      <c r="B2436">
        <v>103</v>
      </c>
      <c r="C2436">
        <v>4.9000000000000004</v>
      </c>
    </row>
    <row r="2437" spans="1:3" x14ac:dyDescent="0.3">
      <c r="A2437" t="s">
        <v>6056</v>
      </c>
      <c r="B2437">
        <v>103</v>
      </c>
      <c r="C2437">
        <v>6</v>
      </c>
    </row>
    <row r="2438" spans="1:3" x14ac:dyDescent="0.3">
      <c r="A2438" t="s">
        <v>6059</v>
      </c>
      <c r="B2438">
        <v>103</v>
      </c>
      <c r="C2438">
        <v>7</v>
      </c>
    </row>
    <row r="2439" spans="1:3" x14ac:dyDescent="0.3">
      <c r="A2439" t="s">
        <v>6539</v>
      </c>
      <c r="B2439">
        <v>103</v>
      </c>
      <c r="C2439">
        <v>5.5</v>
      </c>
    </row>
    <row r="2440" spans="1:3" x14ac:dyDescent="0.3">
      <c r="A2440" t="s">
        <v>6749</v>
      </c>
      <c r="B2440">
        <v>103</v>
      </c>
      <c r="C2440">
        <v>5.8</v>
      </c>
    </row>
    <row r="2441" spans="1:3" x14ac:dyDescent="0.3">
      <c r="A2441" t="s">
        <v>6772</v>
      </c>
      <c r="B2441">
        <v>103</v>
      </c>
      <c r="C2441">
        <v>6.2</v>
      </c>
    </row>
    <row r="2442" spans="1:3" x14ac:dyDescent="0.3">
      <c r="A2442" t="s">
        <v>7409</v>
      </c>
      <c r="B2442">
        <v>103</v>
      </c>
      <c r="C2442">
        <v>5.4</v>
      </c>
    </row>
    <row r="2443" spans="1:3" x14ac:dyDescent="0.3">
      <c r="A2443" t="s">
        <v>7482</v>
      </c>
      <c r="B2443">
        <v>103</v>
      </c>
      <c r="C2443">
        <v>6.2</v>
      </c>
    </row>
    <row r="2444" spans="1:3" x14ac:dyDescent="0.3">
      <c r="A2444" t="s">
        <v>7667</v>
      </c>
      <c r="B2444">
        <v>103</v>
      </c>
      <c r="C2444">
        <v>6</v>
      </c>
    </row>
    <row r="2445" spans="1:3" x14ac:dyDescent="0.3">
      <c r="A2445" t="s">
        <v>7912</v>
      </c>
      <c r="B2445">
        <v>103</v>
      </c>
      <c r="C2445">
        <v>6.2</v>
      </c>
    </row>
    <row r="2446" spans="1:3" x14ac:dyDescent="0.3">
      <c r="A2446" t="s">
        <v>8059</v>
      </c>
      <c r="B2446">
        <v>103</v>
      </c>
      <c r="C2446">
        <v>6.3</v>
      </c>
    </row>
    <row r="2447" spans="1:3" x14ac:dyDescent="0.3">
      <c r="A2447" t="s">
        <v>8127</v>
      </c>
      <c r="B2447">
        <v>103</v>
      </c>
      <c r="C2447">
        <v>6.2</v>
      </c>
    </row>
    <row r="2448" spans="1:3" x14ac:dyDescent="0.3">
      <c r="A2448" t="s">
        <v>8151</v>
      </c>
      <c r="B2448">
        <v>103</v>
      </c>
      <c r="C2448">
        <v>6.7</v>
      </c>
    </row>
    <row r="2449" spans="1:3" x14ac:dyDescent="0.3">
      <c r="A2449" t="s">
        <v>8680</v>
      </c>
      <c r="B2449">
        <v>103</v>
      </c>
      <c r="C2449">
        <v>5.6</v>
      </c>
    </row>
    <row r="2450" spans="1:3" x14ac:dyDescent="0.3">
      <c r="A2450" t="s">
        <v>8731</v>
      </c>
      <c r="B2450">
        <v>103</v>
      </c>
      <c r="C2450">
        <v>5.7</v>
      </c>
    </row>
    <row r="2451" spans="1:3" x14ac:dyDescent="0.3">
      <c r="A2451" t="s">
        <v>8867</v>
      </c>
      <c r="B2451">
        <v>103</v>
      </c>
      <c r="C2451">
        <v>5.2</v>
      </c>
    </row>
    <row r="2452" spans="1:3" x14ac:dyDescent="0.3">
      <c r="A2452" t="s">
        <v>8976</v>
      </c>
      <c r="B2452">
        <v>103</v>
      </c>
      <c r="C2452">
        <v>5.3</v>
      </c>
    </row>
    <row r="2453" spans="1:3" x14ac:dyDescent="0.3">
      <c r="A2453" t="s">
        <v>9020</v>
      </c>
      <c r="B2453">
        <v>103</v>
      </c>
      <c r="C2453">
        <v>6.6</v>
      </c>
    </row>
    <row r="2454" spans="1:3" x14ac:dyDescent="0.3">
      <c r="A2454" t="s">
        <v>9328</v>
      </c>
      <c r="B2454">
        <v>103</v>
      </c>
      <c r="C2454">
        <v>6.8</v>
      </c>
    </row>
    <row r="2455" spans="1:3" x14ac:dyDescent="0.3">
      <c r="A2455" t="s">
        <v>9742</v>
      </c>
      <c r="B2455">
        <v>103</v>
      </c>
      <c r="C2455">
        <v>6.3</v>
      </c>
    </row>
    <row r="2456" spans="1:3" x14ac:dyDescent="0.3">
      <c r="A2456" t="s">
        <v>10840</v>
      </c>
      <c r="B2456">
        <v>103</v>
      </c>
      <c r="C2456">
        <v>6.6</v>
      </c>
    </row>
    <row r="2457" spans="1:3" x14ac:dyDescent="0.3">
      <c r="A2457" t="s">
        <v>10979</v>
      </c>
      <c r="B2457">
        <v>103</v>
      </c>
      <c r="C2457">
        <v>6.4</v>
      </c>
    </row>
    <row r="2458" spans="1:3" x14ac:dyDescent="0.3">
      <c r="A2458" t="s">
        <v>11067</v>
      </c>
      <c r="B2458">
        <v>103</v>
      </c>
      <c r="C2458">
        <v>6.6</v>
      </c>
    </row>
    <row r="2459" spans="1:3" x14ac:dyDescent="0.3">
      <c r="A2459" t="s">
        <v>11202</v>
      </c>
      <c r="B2459">
        <v>103</v>
      </c>
      <c r="C2459">
        <v>7.1</v>
      </c>
    </row>
    <row r="2460" spans="1:3" x14ac:dyDescent="0.3">
      <c r="A2460" t="s">
        <v>11418</v>
      </c>
      <c r="B2460">
        <v>103</v>
      </c>
      <c r="C2460">
        <v>6.9</v>
      </c>
    </row>
    <row r="2461" spans="1:3" x14ac:dyDescent="0.3">
      <c r="A2461" t="s">
        <v>11541</v>
      </c>
      <c r="B2461">
        <v>103</v>
      </c>
      <c r="C2461">
        <v>7.2</v>
      </c>
    </row>
    <row r="2462" spans="1:3" x14ac:dyDescent="0.3">
      <c r="A2462" t="s">
        <v>11726</v>
      </c>
      <c r="B2462">
        <v>103</v>
      </c>
      <c r="C2462">
        <v>6.3</v>
      </c>
    </row>
    <row r="2463" spans="1:3" x14ac:dyDescent="0.3">
      <c r="A2463" t="s">
        <v>11776</v>
      </c>
      <c r="B2463">
        <v>103</v>
      </c>
      <c r="C2463">
        <v>6.3</v>
      </c>
    </row>
    <row r="2464" spans="1:3" x14ac:dyDescent="0.3">
      <c r="A2464" t="s">
        <v>11823</v>
      </c>
      <c r="B2464">
        <v>103</v>
      </c>
      <c r="C2464">
        <v>5.8</v>
      </c>
    </row>
    <row r="2465" spans="1:3" x14ac:dyDescent="0.3">
      <c r="A2465" t="s">
        <v>12004</v>
      </c>
      <c r="B2465">
        <v>103</v>
      </c>
      <c r="C2465">
        <v>7.2</v>
      </c>
    </row>
    <row r="2466" spans="1:3" x14ac:dyDescent="0.3">
      <c r="A2466" t="s">
        <v>12060</v>
      </c>
      <c r="B2466">
        <v>103</v>
      </c>
      <c r="C2466">
        <v>4.0999999999999996</v>
      </c>
    </row>
    <row r="2467" spans="1:3" x14ac:dyDescent="0.3">
      <c r="A2467" t="s">
        <v>12613</v>
      </c>
      <c r="B2467">
        <v>103</v>
      </c>
      <c r="C2467">
        <v>7.5</v>
      </c>
    </row>
    <row r="2468" spans="1:3" x14ac:dyDescent="0.3">
      <c r="A2468" t="s">
        <v>12661</v>
      </c>
      <c r="B2468">
        <v>103</v>
      </c>
      <c r="C2468">
        <v>5.7</v>
      </c>
    </row>
    <row r="2469" spans="1:3" x14ac:dyDescent="0.3">
      <c r="A2469" t="s">
        <v>12871</v>
      </c>
      <c r="B2469">
        <v>103</v>
      </c>
      <c r="C2469">
        <v>6.7</v>
      </c>
    </row>
    <row r="2470" spans="1:3" x14ac:dyDescent="0.3">
      <c r="A2470" t="s">
        <v>13030</v>
      </c>
      <c r="B2470">
        <v>103</v>
      </c>
      <c r="C2470">
        <v>5.9</v>
      </c>
    </row>
    <row r="2471" spans="1:3" x14ac:dyDescent="0.3">
      <c r="A2471" t="s">
        <v>13117</v>
      </c>
      <c r="B2471">
        <v>103</v>
      </c>
      <c r="C2471">
        <v>7.6</v>
      </c>
    </row>
    <row r="2472" spans="1:3" x14ac:dyDescent="0.3">
      <c r="A2472" t="s">
        <v>13137</v>
      </c>
      <c r="B2472">
        <v>103</v>
      </c>
      <c r="C2472">
        <v>7.2</v>
      </c>
    </row>
    <row r="2473" spans="1:3" x14ac:dyDescent="0.3">
      <c r="A2473" t="s">
        <v>13221</v>
      </c>
      <c r="B2473">
        <v>103</v>
      </c>
      <c r="C2473">
        <v>6.1</v>
      </c>
    </row>
    <row r="2474" spans="1:3" x14ac:dyDescent="0.3">
      <c r="A2474" t="s">
        <v>13415</v>
      </c>
      <c r="B2474">
        <v>103</v>
      </c>
      <c r="C2474">
        <v>4.9000000000000004</v>
      </c>
    </row>
    <row r="2475" spans="1:3" x14ac:dyDescent="0.3">
      <c r="A2475" t="s">
        <v>14039</v>
      </c>
      <c r="B2475">
        <v>103</v>
      </c>
      <c r="C2475">
        <v>7</v>
      </c>
    </row>
    <row r="2476" spans="1:3" x14ac:dyDescent="0.3">
      <c r="A2476" t="s">
        <v>14331</v>
      </c>
      <c r="B2476">
        <v>103</v>
      </c>
      <c r="C2476">
        <v>5.0999999999999996</v>
      </c>
    </row>
    <row r="2477" spans="1:3" x14ac:dyDescent="0.3">
      <c r="A2477" t="s">
        <v>14409</v>
      </c>
      <c r="B2477">
        <v>103</v>
      </c>
      <c r="C2477">
        <v>6.6</v>
      </c>
    </row>
    <row r="2478" spans="1:3" x14ac:dyDescent="0.3">
      <c r="A2478" t="s">
        <v>14671</v>
      </c>
      <c r="B2478">
        <v>103</v>
      </c>
      <c r="C2478">
        <v>5.4</v>
      </c>
    </row>
    <row r="2479" spans="1:3" x14ac:dyDescent="0.3">
      <c r="A2479" t="s">
        <v>14872</v>
      </c>
      <c r="B2479">
        <v>103</v>
      </c>
      <c r="C2479">
        <v>5.5</v>
      </c>
    </row>
    <row r="2480" spans="1:3" x14ac:dyDescent="0.3">
      <c r="A2480" t="s">
        <v>15265</v>
      </c>
      <c r="B2480">
        <v>103</v>
      </c>
      <c r="C2480">
        <v>6.6</v>
      </c>
    </row>
    <row r="2481" spans="1:3" x14ac:dyDescent="0.3">
      <c r="A2481" t="s">
        <v>15587</v>
      </c>
      <c r="B2481">
        <v>103</v>
      </c>
      <c r="C2481">
        <v>6.5</v>
      </c>
    </row>
    <row r="2482" spans="1:3" x14ac:dyDescent="0.3">
      <c r="A2482" t="s">
        <v>15665</v>
      </c>
      <c r="B2482">
        <v>103</v>
      </c>
      <c r="C2482">
        <v>5.7</v>
      </c>
    </row>
    <row r="2483" spans="1:3" x14ac:dyDescent="0.3">
      <c r="A2483" t="s">
        <v>15740</v>
      </c>
      <c r="B2483">
        <v>103</v>
      </c>
      <c r="C2483">
        <v>6.5</v>
      </c>
    </row>
    <row r="2484" spans="1:3" x14ac:dyDescent="0.3">
      <c r="A2484" t="s">
        <v>15811</v>
      </c>
      <c r="B2484">
        <v>103</v>
      </c>
      <c r="C2484">
        <v>7.3</v>
      </c>
    </row>
    <row r="2485" spans="1:3" x14ac:dyDescent="0.3">
      <c r="A2485" t="s">
        <v>16321</v>
      </c>
      <c r="B2485">
        <v>103</v>
      </c>
      <c r="C2485">
        <v>6.9</v>
      </c>
    </row>
    <row r="2486" spans="1:3" x14ac:dyDescent="0.3">
      <c r="A2486" t="s">
        <v>16491</v>
      </c>
      <c r="B2486">
        <v>103</v>
      </c>
      <c r="C2486">
        <v>7.3</v>
      </c>
    </row>
    <row r="2487" spans="1:3" x14ac:dyDescent="0.3">
      <c r="A2487" t="s">
        <v>16518</v>
      </c>
      <c r="B2487">
        <v>103</v>
      </c>
      <c r="C2487">
        <v>6.2</v>
      </c>
    </row>
    <row r="2488" spans="1:3" x14ac:dyDescent="0.3">
      <c r="A2488" t="s">
        <v>16648</v>
      </c>
      <c r="B2488">
        <v>103</v>
      </c>
      <c r="C2488">
        <v>6.2</v>
      </c>
    </row>
    <row r="2489" spans="1:3" x14ac:dyDescent="0.3">
      <c r="A2489" t="s">
        <v>16656</v>
      </c>
      <c r="B2489">
        <v>103</v>
      </c>
      <c r="C2489">
        <v>6.5</v>
      </c>
    </row>
    <row r="2490" spans="1:3" x14ac:dyDescent="0.3">
      <c r="A2490" t="s">
        <v>17247</v>
      </c>
      <c r="B2490">
        <v>103</v>
      </c>
      <c r="C2490">
        <v>7.1</v>
      </c>
    </row>
    <row r="2491" spans="1:3" x14ac:dyDescent="0.3">
      <c r="A2491" t="s">
        <v>17443</v>
      </c>
      <c r="B2491">
        <v>103</v>
      </c>
      <c r="C2491">
        <v>7.3</v>
      </c>
    </row>
    <row r="2492" spans="1:3" x14ac:dyDescent="0.3">
      <c r="A2492" t="s">
        <v>17558</v>
      </c>
      <c r="B2492">
        <v>103</v>
      </c>
      <c r="C2492">
        <v>7.4</v>
      </c>
    </row>
    <row r="2493" spans="1:3" x14ac:dyDescent="0.3">
      <c r="A2493" t="s">
        <v>17698</v>
      </c>
      <c r="B2493">
        <v>103</v>
      </c>
      <c r="C2493">
        <v>6.8</v>
      </c>
    </row>
    <row r="2494" spans="1:3" x14ac:dyDescent="0.3">
      <c r="A2494" t="s">
        <v>17838</v>
      </c>
      <c r="B2494">
        <v>103</v>
      </c>
      <c r="C2494">
        <v>6.8</v>
      </c>
    </row>
    <row r="2495" spans="1:3" x14ac:dyDescent="0.3">
      <c r="A2495" t="s">
        <v>17941</v>
      </c>
      <c r="B2495">
        <v>103</v>
      </c>
      <c r="C2495">
        <v>3.3</v>
      </c>
    </row>
    <row r="2496" spans="1:3" x14ac:dyDescent="0.3">
      <c r="A2496" t="s">
        <v>18286</v>
      </c>
      <c r="B2496">
        <v>103</v>
      </c>
      <c r="C2496">
        <v>5.8</v>
      </c>
    </row>
    <row r="2497" spans="1:3" x14ac:dyDescent="0.3">
      <c r="A2497" t="s">
        <v>18542</v>
      </c>
      <c r="B2497">
        <v>103</v>
      </c>
      <c r="C2497">
        <v>5.7</v>
      </c>
    </row>
    <row r="2498" spans="1:3" x14ac:dyDescent="0.3">
      <c r="A2498" t="s">
        <v>18590</v>
      </c>
      <c r="B2498">
        <v>103</v>
      </c>
      <c r="C2498">
        <v>6.3</v>
      </c>
    </row>
    <row r="2499" spans="1:3" x14ac:dyDescent="0.3">
      <c r="A2499" t="s">
        <v>18669</v>
      </c>
      <c r="B2499">
        <v>103</v>
      </c>
      <c r="C2499">
        <v>6.6</v>
      </c>
    </row>
    <row r="2500" spans="1:3" x14ac:dyDescent="0.3">
      <c r="A2500" t="s">
        <v>18892</v>
      </c>
      <c r="B2500">
        <v>103</v>
      </c>
      <c r="C2500">
        <v>7</v>
      </c>
    </row>
    <row r="2501" spans="1:3" x14ac:dyDescent="0.3">
      <c r="A2501" t="s">
        <v>19698</v>
      </c>
      <c r="B2501">
        <v>103</v>
      </c>
      <c r="C2501">
        <v>8.3000000000000007</v>
      </c>
    </row>
    <row r="2502" spans="1:3" x14ac:dyDescent="0.3">
      <c r="A2502" t="s">
        <v>19833</v>
      </c>
      <c r="B2502">
        <v>103</v>
      </c>
      <c r="C2502">
        <v>6.1</v>
      </c>
    </row>
    <row r="2503" spans="1:3" x14ac:dyDescent="0.3">
      <c r="A2503" t="s">
        <v>20508</v>
      </c>
      <c r="B2503">
        <v>103</v>
      </c>
      <c r="C2503">
        <v>6.4</v>
      </c>
    </row>
    <row r="2504" spans="1:3" x14ac:dyDescent="0.3">
      <c r="A2504" t="s">
        <v>20722</v>
      </c>
      <c r="B2504">
        <v>103</v>
      </c>
      <c r="C2504">
        <v>7.4</v>
      </c>
    </row>
    <row r="2505" spans="1:3" x14ac:dyDescent="0.3">
      <c r="A2505" t="s">
        <v>20826</v>
      </c>
      <c r="B2505">
        <v>103</v>
      </c>
      <c r="C2505">
        <v>7.2</v>
      </c>
    </row>
    <row r="2506" spans="1:3" x14ac:dyDescent="0.3">
      <c r="A2506" t="s">
        <v>20832</v>
      </c>
      <c r="B2506">
        <v>103</v>
      </c>
      <c r="C2506">
        <v>6.8</v>
      </c>
    </row>
    <row r="2507" spans="1:3" x14ac:dyDescent="0.3">
      <c r="A2507" t="s">
        <v>21125</v>
      </c>
      <c r="B2507">
        <v>103</v>
      </c>
      <c r="C2507">
        <v>5.2</v>
      </c>
    </row>
    <row r="2508" spans="1:3" x14ac:dyDescent="0.3">
      <c r="A2508" t="s">
        <v>21182</v>
      </c>
      <c r="B2508">
        <v>103</v>
      </c>
      <c r="C2508">
        <v>7.7</v>
      </c>
    </row>
    <row r="2509" spans="1:3" x14ac:dyDescent="0.3">
      <c r="A2509" t="s">
        <v>21264</v>
      </c>
      <c r="B2509">
        <v>103</v>
      </c>
      <c r="C2509">
        <v>5.6</v>
      </c>
    </row>
    <row r="2510" spans="1:3" x14ac:dyDescent="0.3">
      <c r="A2510" t="s">
        <v>21469</v>
      </c>
      <c r="B2510">
        <v>103</v>
      </c>
      <c r="C2510">
        <v>7.4</v>
      </c>
    </row>
    <row r="2511" spans="1:3" x14ac:dyDescent="0.3">
      <c r="A2511" t="s">
        <v>21910</v>
      </c>
      <c r="B2511">
        <v>103</v>
      </c>
      <c r="C2511">
        <v>7.1</v>
      </c>
    </row>
    <row r="2512" spans="1:3" x14ac:dyDescent="0.3">
      <c r="A2512" t="s">
        <v>22254</v>
      </c>
      <c r="B2512">
        <v>103</v>
      </c>
      <c r="C2512">
        <v>7.4</v>
      </c>
    </row>
    <row r="2513" spans="1:3" x14ac:dyDescent="0.3">
      <c r="A2513" t="s">
        <v>22312</v>
      </c>
      <c r="B2513">
        <v>103</v>
      </c>
      <c r="C2513">
        <v>5.6</v>
      </c>
    </row>
    <row r="2514" spans="1:3" x14ac:dyDescent="0.3">
      <c r="A2514" t="s">
        <v>22592</v>
      </c>
      <c r="B2514">
        <v>103</v>
      </c>
      <c r="C2514">
        <v>7.2</v>
      </c>
    </row>
    <row r="2515" spans="1:3" x14ac:dyDescent="0.3">
      <c r="A2515" t="s">
        <v>22685</v>
      </c>
      <c r="B2515">
        <v>103</v>
      </c>
      <c r="C2515">
        <v>6.2</v>
      </c>
    </row>
    <row r="2516" spans="1:3" x14ac:dyDescent="0.3">
      <c r="A2516" t="s">
        <v>23319</v>
      </c>
      <c r="B2516">
        <v>103</v>
      </c>
      <c r="C2516">
        <v>6.9</v>
      </c>
    </row>
    <row r="2517" spans="1:3" x14ac:dyDescent="0.3">
      <c r="A2517" t="s">
        <v>23633</v>
      </c>
      <c r="B2517">
        <v>103</v>
      </c>
      <c r="C2517">
        <v>7.7</v>
      </c>
    </row>
    <row r="2518" spans="1:3" x14ac:dyDescent="0.3">
      <c r="A2518" t="s">
        <v>642</v>
      </c>
      <c r="B2518">
        <v>102</v>
      </c>
      <c r="C2518">
        <v>7.9</v>
      </c>
    </row>
    <row r="2519" spans="1:3" x14ac:dyDescent="0.3">
      <c r="A2519" t="s">
        <v>804</v>
      </c>
      <c r="B2519">
        <v>102</v>
      </c>
      <c r="C2519">
        <v>6.4</v>
      </c>
    </row>
    <row r="2520" spans="1:3" x14ac:dyDescent="0.3">
      <c r="A2520" t="s">
        <v>857</v>
      </c>
      <c r="B2520">
        <v>102</v>
      </c>
      <c r="C2520">
        <v>7.6</v>
      </c>
    </row>
    <row r="2521" spans="1:3" x14ac:dyDescent="0.3">
      <c r="A2521" t="s">
        <v>1061</v>
      </c>
      <c r="B2521">
        <v>102</v>
      </c>
      <c r="C2521">
        <v>7.9</v>
      </c>
    </row>
    <row r="2522" spans="1:3" x14ac:dyDescent="0.3">
      <c r="A2522" t="s">
        <v>1337</v>
      </c>
      <c r="B2522">
        <v>102</v>
      </c>
      <c r="C2522">
        <v>6.6</v>
      </c>
    </row>
    <row r="2523" spans="1:3" x14ac:dyDescent="0.3">
      <c r="A2523" t="s">
        <v>1593</v>
      </c>
      <c r="B2523">
        <v>102</v>
      </c>
      <c r="C2523">
        <v>6.2</v>
      </c>
    </row>
    <row r="2524" spans="1:3" x14ac:dyDescent="0.3">
      <c r="A2524" t="s">
        <v>1828</v>
      </c>
      <c r="B2524">
        <v>102</v>
      </c>
      <c r="C2524">
        <v>6.7</v>
      </c>
    </row>
    <row r="2525" spans="1:3" x14ac:dyDescent="0.3">
      <c r="A2525" t="s">
        <v>1895</v>
      </c>
      <c r="B2525">
        <v>102</v>
      </c>
      <c r="C2525">
        <v>5.4</v>
      </c>
    </row>
    <row r="2526" spans="1:3" x14ac:dyDescent="0.3">
      <c r="A2526" t="s">
        <v>2037</v>
      </c>
      <c r="B2526">
        <v>102</v>
      </c>
      <c r="C2526">
        <v>5.5</v>
      </c>
    </row>
    <row r="2527" spans="1:3" x14ac:dyDescent="0.3">
      <c r="A2527" t="s">
        <v>2562</v>
      </c>
      <c r="B2527">
        <v>102</v>
      </c>
      <c r="C2527">
        <v>6.5</v>
      </c>
    </row>
    <row r="2528" spans="1:3" x14ac:dyDescent="0.3">
      <c r="A2528" t="s">
        <v>2735</v>
      </c>
      <c r="B2528">
        <v>102</v>
      </c>
      <c r="C2528">
        <v>5.2</v>
      </c>
    </row>
    <row r="2529" spans="1:3" x14ac:dyDescent="0.3">
      <c r="A2529" t="s">
        <v>2911</v>
      </c>
      <c r="B2529">
        <v>102</v>
      </c>
      <c r="C2529">
        <v>4.2</v>
      </c>
    </row>
    <row r="2530" spans="1:3" x14ac:dyDescent="0.3">
      <c r="A2530" t="s">
        <v>3060</v>
      </c>
      <c r="B2530">
        <v>102</v>
      </c>
      <c r="C2530">
        <v>6</v>
      </c>
    </row>
    <row r="2531" spans="1:3" x14ac:dyDescent="0.3">
      <c r="A2531" t="s">
        <v>3083</v>
      </c>
      <c r="B2531">
        <v>102</v>
      </c>
      <c r="C2531">
        <v>7.1</v>
      </c>
    </row>
    <row r="2532" spans="1:3" x14ac:dyDescent="0.3">
      <c r="A2532" t="s">
        <v>3631</v>
      </c>
      <c r="B2532">
        <v>102</v>
      </c>
      <c r="C2532">
        <v>5.4</v>
      </c>
    </row>
    <row r="2533" spans="1:3" x14ac:dyDescent="0.3">
      <c r="A2533" t="s">
        <v>3838</v>
      </c>
      <c r="B2533">
        <v>102</v>
      </c>
      <c r="C2533">
        <v>6.5</v>
      </c>
    </row>
    <row r="2534" spans="1:3" x14ac:dyDescent="0.3">
      <c r="A2534" t="s">
        <v>4735</v>
      </c>
      <c r="B2534">
        <v>102</v>
      </c>
      <c r="C2534">
        <v>5.7</v>
      </c>
    </row>
    <row r="2535" spans="1:3" x14ac:dyDescent="0.3">
      <c r="A2535" t="s">
        <v>5422</v>
      </c>
      <c r="B2535">
        <v>102</v>
      </c>
      <c r="C2535">
        <v>5.6</v>
      </c>
    </row>
    <row r="2536" spans="1:3" x14ac:dyDescent="0.3">
      <c r="A2536" t="s">
        <v>5474</v>
      </c>
      <c r="B2536">
        <v>102</v>
      </c>
      <c r="C2536">
        <v>4.8</v>
      </c>
    </row>
    <row r="2537" spans="1:3" x14ac:dyDescent="0.3">
      <c r="A2537" t="s">
        <v>5657</v>
      </c>
      <c r="B2537">
        <v>102</v>
      </c>
      <c r="C2537">
        <v>5.7</v>
      </c>
    </row>
    <row r="2538" spans="1:3" x14ac:dyDescent="0.3">
      <c r="A2538" t="s">
        <v>5751</v>
      </c>
      <c r="B2538">
        <v>102</v>
      </c>
      <c r="C2538">
        <v>7.3</v>
      </c>
    </row>
    <row r="2539" spans="1:3" x14ac:dyDescent="0.3">
      <c r="A2539" t="s">
        <v>5893</v>
      </c>
      <c r="B2539">
        <v>102</v>
      </c>
      <c r="C2539">
        <v>6.6</v>
      </c>
    </row>
    <row r="2540" spans="1:3" x14ac:dyDescent="0.3">
      <c r="A2540" t="s">
        <v>6042</v>
      </c>
      <c r="B2540">
        <v>102</v>
      </c>
      <c r="C2540">
        <v>6.8</v>
      </c>
    </row>
    <row r="2541" spans="1:3" x14ac:dyDescent="0.3">
      <c r="A2541" t="s">
        <v>6224</v>
      </c>
      <c r="B2541">
        <v>102</v>
      </c>
      <c r="C2541">
        <v>6.6</v>
      </c>
    </row>
    <row r="2542" spans="1:3" x14ac:dyDescent="0.3">
      <c r="A2542" t="s">
        <v>6345</v>
      </c>
      <c r="B2542">
        <v>102</v>
      </c>
      <c r="C2542">
        <v>5.9</v>
      </c>
    </row>
    <row r="2543" spans="1:3" x14ac:dyDescent="0.3">
      <c r="A2543" t="s">
        <v>6391</v>
      </c>
      <c r="B2543">
        <v>102</v>
      </c>
      <c r="C2543">
        <v>6.4</v>
      </c>
    </row>
    <row r="2544" spans="1:3" x14ac:dyDescent="0.3">
      <c r="A2544" t="s">
        <v>6529</v>
      </c>
      <c r="B2544">
        <v>102</v>
      </c>
      <c r="C2544">
        <v>4.7</v>
      </c>
    </row>
    <row r="2545" spans="1:3" x14ac:dyDescent="0.3">
      <c r="A2545" t="s">
        <v>6586</v>
      </c>
      <c r="B2545">
        <v>102</v>
      </c>
      <c r="C2545">
        <v>5.8</v>
      </c>
    </row>
    <row r="2546" spans="1:3" x14ac:dyDescent="0.3">
      <c r="A2546" t="s">
        <v>6606</v>
      </c>
      <c r="B2546">
        <v>102</v>
      </c>
      <c r="C2546">
        <v>5.7</v>
      </c>
    </row>
    <row r="2547" spans="1:3" x14ac:dyDescent="0.3">
      <c r="A2547" t="s">
        <v>6728</v>
      </c>
      <c r="B2547">
        <v>102</v>
      </c>
      <c r="C2547">
        <v>5.0999999999999996</v>
      </c>
    </row>
    <row r="2548" spans="1:3" x14ac:dyDescent="0.3">
      <c r="A2548" t="s">
        <v>6815</v>
      </c>
      <c r="B2548">
        <v>102</v>
      </c>
      <c r="C2548">
        <v>6.2</v>
      </c>
    </row>
    <row r="2549" spans="1:3" x14ac:dyDescent="0.3">
      <c r="A2549" t="s">
        <v>6922</v>
      </c>
      <c r="B2549">
        <v>102</v>
      </c>
      <c r="C2549">
        <v>5.6</v>
      </c>
    </row>
    <row r="2550" spans="1:3" x14ac:dyDescent="0.3">
      <c r="A2550" t="s">
        <v>7012</v>
      </c>
      <c r="B2550">
        <v>102</v>
      </c>
      <c r="C2550">
        <v>5.6</v>
      </c>
    </row>
    <row r="2551" spans="1:3" x14ac:dyDescent="0.3">
      <c r="A2551" t="s">
        <v>7245</v>
      </c>
      <c r="B2551">
        <v>102</v>
      </c>
      <c r="C2551">
        <v>5.9</v>
      </c>
    </row>
    <row r="2552" spans="1:3" x14ac:dyDescent="0.3">
      <c r="A2552" t="s">
        <v>7440</v>
      </c>
      <c r="B2552">
        <v>102</v>
      </c>
      <c r="C2552">
        <v>7.3</v>
      </c>
    </row>
    <row r="2553" spans="1:3" x14ac:dyDescent="0.3">
      <c r="A2553" t="s">
        <v>7446</v>
      </c>
      <c r="B2553">
        <v>102</v>
      </c>
      <c r="C2553">
        <v>3.8</v>
      </c>
    </row>
    <row r="2554" spans="1:3" x14ac:dyDescent="0.3">
      <c r="A2554" t="s">
        <v>7502</v>
      </c>
      <c r="B2554">
        <v>102</v>
      </c>
      <c r="C2554">
        <v>6.2</v>
      </c>
    </row>
    <row r="2555" spans="1:3" x14ac:dyDescent="0.3">
      <c r="A2555" t="s">
        <v>7662</v>
      </c>
      <c r="B2555">
        <v>102</v>
      </c>
      <c r="C2555">
        <v>5.0999999999999996</v>
      </c>
    </row>
    <row r="2556" spans="1:3" x14ac:dyDescent="0.3">
      <c r="A2556" t="s">
        <v>7762</v>
      </c>
      <c r="B2556">
        <v>102</v>
      </c>
      <c r="C2556">
        <v>5.2</v>
      </c>
    </row>
    <row r="2557" spans="1:3" x14ac:dyDescent="0.3">
      <c r="A2557" t="s">
        <v>8025</v>
      </c>
      <c r="B2557">
        <v>102</v>
      </c>
      <c r="C2557">
        <v>6.3</v>
      </c>
    </row>
    <row r="2558" spans="1:3" x14ac:dyDescent="0.3">
      <c r="A2558" t="s">
        <v>8163</v>
      </c>
      <c r="B2558">
        <v>102</v>
      </c>
      <c r="C2558">
        <v>4.2</v>
      </c>
    </row>
    <row r="2559" spans="1:3" x14ac:dyDescent="0.3">
      <c r="A2559" t="s">
        <v>8298</v>
      </c>
      <c r="B2559">
        <v>102</v>
      </c>
      <c r="C2559">
        <v>5.2</v>
      </c>
    </row>
    <row r="2560" spans="1:3" x14ac:dyDescent="0.3">
      <c r="A2560" t="s">
        <v>8388</v>
      </c>
      <c r="B2560">
        <v>102</v>
      </c>
      <c r="C2560">
        <v>6.9</v>
      </c>
    </row>
    <row r="2561" spans="1:3" x14ac:dyDescent="0.3">
      <c r="A2561" t="s">
        <v>8603</v>
      </c>
      <c r="B2561">
        <v>102</v>
      </c>
      <c r="C2561">
        <v>4.8</v>
      </c>
    </row>
    <row r="2562" spans="1:3" x14ac:dyDescent="0.3">
      <c r="A2562" t="s">
        <v>8840</v>
      </c>
      <c r="B2562">
        <v>102</v>
      </c>
      <c r="C2562">
        <v>6.4</v>
      </c>
    </row>
    <row r="2563" spans="1:3" x14ac:dyDescent="0.3">
      <c r="A2563" t="s">
        <v>9521</v>
      </c>
      <c r="B2563">
        <v>102</v>
      </c>
      <c r="C2563">
        <v>5</v>
      </c>
    </row>
    <row r="2564" spans="1:3" x14ac:dyDescent="0.3">
      <c r="A2564" t="s">
        <v>10258</v>
      </c>
      <c r="B2564">
        <v>102</v>
      </c>
      <c r="C2564">
        <v>7.2</v>
      </c>
    </row>
    <row r="2565" spans="1:3" x14ac:dyDescent="0.3">
      <c r="A2565" t="s">
        <v>10599</v>
      </c>
      <c r="B2565">
        <v>102</v>
      </c>
      <c r="C2565">
        <v>5.8</v>
      </c>
    </row>
    <row r="2566" spans="1:3" x14ac:dyDescent="0.3">
      <c r="A2566" t="s">
        <v>11170</v>
      </c>
      <c r="B2566">
        <v>102</v>
      </c>
      <c r="C2566">
        <v>6.6</v>
      </c>
    </row>
    <row r="2567" spans="1:3" x14ac:dyDescent="0.3">
      <c r="A2567" t="s">
        <v>11178</v>
      </c>
      <c r="B2567">
        <v>102</v>
      </c>
      <c r="C2567">
        <v>6.7</v>
      </c>
    </row>
    <row r="2568" spans="1:3" x14ac:dyDescent="0.3">
      <c r="A2568" t="s">
        <v>11196</v>
      </c>
      <c r="B2568">
        <v>102</v>
      </c>
      <c r="C2568">
        <v>6.4</v>
      </c>
    </row>
    <row r="2569" spans="1:3" x14ac:dyDescent="0.3">
      <c r="A2569" t="s">
        <v>11479</v>
      </c>
      <c r="B2569">
        <v>102</v>
      </c>
      <c r="C2569">
        <v>6.2</v>
      </c>
    </row>
    <row r="2570" spans="1:3" x14ac:dyDescent="0.3">
      <c r="A2570" t="s">
        <v>11875</v>
      </c>
      <c r="B2570">
        <v>102</v>
      </c>
      <c r="C2570">
        <v>5.3</v>
      </c>
    </row>
    <row r="2571" spans="1:3" x14ac:dyDescent="0.3">
      <c r="A2571" t="s">
        <v>12275</v>
      </c>
      <c r="B2571">
        <v>102</v>
      </c>
      <c r="C2571">
        <v>6.4</v>
      </c>
    </row>
    <row r="2572" spans="1:3" x14ac:dyDescent="0.3">
      <c r="A2572" t="s">
        <v>12313</v>
      </c>
      <c r="B2572">
        <v>102</v>
      </c>
      <c r="C2572">
        <v>6.8</v>
      </c>
    </row>
    <row r="2573" spans="1:3" x14ac:dyDescent="0.3">
      <c r="A2573" t="s">
        <v>12616</v>
      </c>
      <c r="B2573">
        <v>102</v>
      </c>
      <c r="C2573">
        <v>5.9</v>
      </c>
    </row>
    <row r="2574" spans="1:3" x14ac:dyDescent="0.3">
      <c r="A2574" t="s">
        <v>12650</v>
      </c>
      <c r="B2574">
        <v>102</v>
      </c>
      <c r="C2574">
        <v>6.8</v>
      </c>
    </row>
    <row r="2575" spans="1:3" x14ac:dyDescent="0.3">
      <c r="A2575" t="s">
        <v>12692</v>
      </c>
      <c r="B2575">
        <v>102</v>
      </c>
      <c r="C2575">
        <v>6.6</v>
      </c>
    </row>
    <row r="2576" spans="1:3" x14ac:dyDescent="0.3">
      <c r="A2576" t="s">
        <v>13089</v>
      </c>
      <c r="B2576">
        <v>102</v>
      </c>
      <c r="C2576">
        <v>6.2</v>
      </c>
    </row>
    <row r="2577" spans="1:3" x14ac:dyDescent="0.3">
      <c r="A2577" t="s">
        <v>13639</v>
      </c>
      <c r="B2577">
        <v>102</v>
      </c>
      <c r="C2577">
        <v>7.3</v>
      </c>
    </row>
    <row r="2578" spans="1:3" x14ac:dyDescent="0.3">
      <c r="A2578" t="s">
        <v>13815</v>
      </c>
      <c r="B2578">
        <v>102</v>
      </c>
      <c r="C2578">
        <v>8</v>
      </c>
    </row>
    <row r="2579" spans="1:3" x14ac:dyDescent="0.3">
      <c r="A2579" t="s">
        <v>13863</v>
      </c>
      <c r="B2579">
        <v>102</v>
      </c>
      <c r="C2579">
        <v>6.6</v>
      </c>
    </row>
    <row r="2580" spans="1:3" x14ac:dyDescent="0.3">
      <c r="A2580" t="s">
        <v>13987</v>
      </c>
      <c r="B2580">
        <v>102</v>
      </c>
      <c r="C2580">
        <v>6.3</v>
      </c>
    </row>
    <row r="2581" spans="1:3" x14ac:dyDescent="0.3">
      <c r="A2581" t="s">
        <v>14026</v>
      </c>
      <c r="B2581">
        <v>102</v>
      </c>
      <c r="C2581">
        <v>6.6</v>
      </c>
    </row>
    <row r="2582" spans="1:3" x14ac:dyDescent="0.3">
      <c r="A2582" t="s">
        <v>14103</v>
      </c>
      <c r="B2582">
        <v>102</v>
      </c>
      <c r="C2582">
        <v>6.5</v>
      </c>
    </row>
    <row r="2583" spans="1:3" x14ac:dyDescent="0.3">
      <c r="A2583" t="s">
        <v>14108</v>
      </c>
      <c r="B2583">
        <v>102</v>
      </c>
      <c r="C2583">
        <v>5.4</v>
      </c>
    </row>
    <row r="2584" spans="1:3" x14ac:dyDescent="0.3">
      <c r="A2584" t="s">
        <v>14607</v>
      </c>
      <c r="B2584">
        <v>102</v>
      </c>
      <c r="C2584">
        <v>5.0999999999999996</v>
      </c>
    </row>
    <row r="2585" spans="1:3" x14ac:dyDescent="0.3">
      <c r="A2585" t="s">
        <v>14883</v>
      </c>
      <c r="B2585">
        <v>102</v>
      </c>
      <c r="C2585">
        <v>7.3</v>
      </c>
    </row>
    <row r="2586" spans="1:3" x14ac:dyDescent="0.3">
      <c r="A2586" t="s">
        <v>15467</v>
      </c>
      <c r="B2586">
        <v>102</v>
      </c>
      <c r="C2586">
        <v>6</v>
      </c>
    </row>
    <row r="2587" spans="1:3" x14ac:dyDescent="0.3">
      <c r="A2587" t="s">
        <v>15729</v>
      </c>
      <c r="B2587">
        <v>102</v>
      </c>
      <c r="C2587">
        <v>7.1</v>
      </c>
    </row>
    <row r="2588" spans="1:3" x14ac:dyDescent="0.3">
      <c r="A2588" t="s">
        <v>16023</v>
      </c>
      <c r="B2588">
        <v>102</v>
      </c>
      <c r="C2588">
        <v>7.6</v>
      </c>
    </row>
    <row r="2589" spans="1:3" x14ac:dyDescent="0.3">
      <c r="A2589" t="s">
        <v>16187</v>
      </c>
      <c r="B2589">
        <v>102</v>
      </c>
      <c r="C2589">
        <v>6.6</v>
      </c>
    </row>
    <row r="2590" spans="1:3" x14ac:dyDescent="0.3">
      <c r="A2590" t="s">
        <v>16232</v>
      </c>
      <c r="B2590">
        <v>102</v>
      </c>
      <c r="C2590">
        <v>6.8</v>
      </c>
    </row>
    <row r="2591" spans="1:3" x14ac:dyDescent="0.3">
      <c r="A2591" t="s">
        <v>16301</v>
      </c>
      <c r="B2591">
        <v>102</v>
      </c>
      <c r="C2591">
        <v>6</v>
      </c>
    </row>
    <row r="2592" spans="1:3" x14ac:dyDescent="0.3">
      <c r="A2592" t="s">
        <v>16678</v>
      </c>
      <c r="B2592">
        <v>102</v>
      </c>
      <c r="C2592">
        <v>7.9</v>
      </c>
    </row>
    <row r="2593" spans="1:3" x14ac:dyDescent="0.3">
      <c r="A2593" t="s">
        <v>16715</v>
      </c>
      <c r="B2593">
        <v>102</v>
      </c>
      <c r="C2593">
        <v>7.7</v>
      </c>
    </row>
    <row r="2594" spans="1:3" x14ac:dyDescent="0.3">
      <c r="A2594" t="s">
        <v>16818</v>
      </c>
      <c r="B2594">
        <v>102</v>
      </c>
      <c r="C2594">
        <v>7.3</v>
      </c>
    </row>
    <row r="2595" spans="1:3" x14ac:dyDescent="0.3">
      <c r="A2595" t="s">
        <v>16873</v>
      </c>
      <c r="B2595">
        <v>102</v>
      </c>
      <c r="C2595">
        <v>6.5</v>
      </c>
    </row>
    <row r="2596" spans="1:3" x14ac:dyDescent="0.3">
      <c r="A2596" t="s">
        <v>17049</v>
      </c>
      <c r="B2596">
        <v>102</v>
      </c>
      <c r="C2596">
        <v>7.1</v>
      </c>
    </row>
    <row r="2597" spans="1:3" x14ac:dyDescent="0.3">
      <c r="A2597" t="s">
        <v>17569</v>
      </c>
      <c r="B2597">
        <v>102</v>
      </c>
      <c r="C2597">
        <v>7.3</v>
      </c>
    </row>
    <row r="2598" spans="1:3" x14ac:dyDescent="0.3">
      <c r="A2598" t="s">
        <v>17956</v>
      </c>
      <c r="B2598">
        <v>102</v>
      </c>
      <c r="C2598">
        <v>7.2</v>
      </c>
    </row>
    <row r="2599" spans="1:3" x14ac:dyDescent="0.3">
      <c r="A2599" t="s">
        <v>18165</v>
      </c>
      <c r="B2599">
        <v>102</v>
      </c>
      <c r="C2599">
        <v>8.4</v>
      </c>
    </row>
    <row r="2600" spans="1:3" x14ac:dyDescent="0.3">
      <c r="A2600" t="s">
        <v>18243</v>
      </c>
      <c r="B2600">
        <v>102</v>
      </c>
      <c r="C2600">
        <v>6.6</v>
      </c>
    </row>
    <row r="2601" spans="1:3" x14ac:dyDescent="0.3">
      <c r="A2601" t="s">
        <v>18528</v>
      </c>
      <c r="B2601">
        <v>102</v>
      </c>
      <c r="C2601">
        <v>8.5</v>
      </c>
    </row>
    <row r="2602" spans="1:3" x14ac:dyDescent="0.3">
      <c r="A2602" t="s">
        <v>18565</v>
      </c>
      <c r="B2602">
        <v>102</v>
      </c>
      <c r="C2602">
        <v>5.9</v>
      </c>
    </row>
    <row r="2603" spans="1:3" x14ac:dyDescent="0.3">
      <c r="A2603" t="s">
        <v>18758</v>
      </c>
      <c r="B2603">
        <v>102</v>
      </c>
      <c r="C2603">
        <v>7.1</v>
      </c>
    </row>
    <row r="2604" spans="1:3" x14ac:dyDescent="0.3">
      <c r="A2604" t="s">
        <v>18999</v>
      </c>
      <c r="B2604">
        <v>102</v>
      </c>
      <c r="C2604">
        <v>6.6</v>
      </c>
    </row>
    <row r="2605" spans="1:3" x14ac:dyDescent="0.3">
      <c r="A2605" t="s">
        <v>19344</v>
      </c>
      <c r="B2605">
        <v>102</v>
      </c>
      <c r="C2605">
        <v>5.4</v>
      </c>
    </row>
    <row r="2606" spans="1:3" x14ac:dyDescent="0.3">
      <c r="A2606" t="s">
        <v>19369</v>
      </c>
      <c r="B2606">
        <v>102</v>
      </c>
      <c r="C2606">
        <v>6.9</v>
      </c>
    </row>
    <row r="2607" spans="1:3" x14ac:dyDescent="0.3">
      <c r="A2607" t="s">
        <v>19591</v>
      </c>
      <c r="B2607">
        <v>102</v>
      </c>
      <c r="C2607">
        <v>8.1</v>
      </c>
    </row>
    <row r="2608" spans="1:3" x14ac:dyDescent="0.3">
      <c r="A2608" t="s">
        <v>19745</v>
      </c>
      <c r="B2608">
        <v>102</v>
      </c>
      <c r="C2608">
        <v>7.6</v>
      </c>
    </row>
    <row r="2609" spans="1:3" x14ac:dyDescent="0.3">
      <c r="A2609" t="s">
        <v>20068</v>
      </c>
      <c r="B2609">
        <v>102</v>
      </c>
      <c r="C2609">
        <v>7.6</v>
      </c>
    </row>
    <row r="2610" spans="1:3" x14ac:dyDescent="0.3">
      <c r="A2610" t="s">
        <v>20219</v>
      </c>
      <c r="B2610">
        <v>102</v>
      </c>
      <c r="C2610">
        <v>8.3000000000000007</v>
      </c>
    </row>
    <row r="2611" spans="1:3" x14ac:dyDescent="0.3">
      <c r="A2611" t="s">
        <v>20224</v>
      </c>
      <c r="B2611">
        <v>102</v>
      </c>
      <c r="C2611">
        <v>6.9</v>
      </c>
    </row>
    <row r="2612" spans="1:3" x14ac:dyDescent="0.3">
      <c r="A2612" t="s">
        <v>20415</v>
      </c>
      <c r="B2612">
        <v>102</v>
      </c>
      <c r="C2612">
        <v>3.9</v>
      </c>
    </row>
    <row r="2613" spans="1:3" x14ac:dyDescent="0.3">
      <c r="A2613" t="s">
        <v>20478</v>
      </c>
      <c r="B2613">
        <v>102</v>
      </c>
      <c r="C2613">
        <v>5.3</v>
      </c>
    </row>
    <row r="2614" spans="1:3" x14ac:dyDescent="0.3">
      <c r="A2614" t="s">
        <v>20728</v>
      </c>
      <c r="B2614">
        <v>102</v>
      </c>
      <c r="C2614">
        <v>6.1</v>
      </c>
    </row>
    <row r="2615" spans="1:3" x14ac:dyDescent="0.3">
      <c r="A2615" t="s">
        <v>20985</v>
      </c>
      <c r="B2615">
        <v>102</v>
      </c>
      <c r="C2615">
        <v>8.1999999999999993</v>
      </c>
    </row>
    <row r="2616" spans="1:3" x14ac:dyDescent="0.3">
      <c r="A2616" t="s">
        <v>21369</v>
      </c>
      <c r="B2616">
        <v>102</v>
      </c>
      <c r="C2616">
        <v>7.6</v>
      </c>
    </row>
    <row r="2617" spans="1:3" x14ac:dyDescent="0.3">
      <c r="A2617" t="s">
        <v>21547</v>
      </c>
      <c r="B2617">
        <v>102</v>
      </c>
      <c r="C2617">
        <v>6.9</v>
      </c>
    </row>
    <row r="2618" spans="1:3" x14ac:dyDescent="0.3">
      <c r="A2618" t="s">
        <v>22345</v>
      </c>
      <c r="B2618">
        <v>102</v>
      </c>
      <c r="C2618">
        <v>7.2</v>
      </c>
    </row>
    <row r="2619" spans="1:3" x14ac:dyDescent="0.3">
      <c r="A2619" t="s">
        <v>22444</v>
      </c>
      <c r="B2619">
        <v>102</v>
      </c>
      <c r="C2619">
        <v>6.4</v>
      </c>
    </row>
    <row r="2620" spans="1:3" x14ac:dyDescent="0.3">
      <c r="A2620" t="s">
        <v>22578</v>
      </c>
      <c r="B2620">
        <v>102</v>
      </c>
      <c r="C2620">
        <v>6.4</v>
      </c>
    </row>
    <row r="2621" spans="1:3" x14ac:dyDescent="0.3">
      <c r="A2621" t="s">
        <v>22918</v>
      </c>
      <c r="B2621">
        <v>102</v>
      </c>
      <c r="C2621">
        <v>6.7</v>
      </c>
    </row>
    <row r="2622" spans="1:3" x14ac:dyDescent="0.3">
      <c r="A2622" t="s">
        <v>22966</v>
      </c>
      <c r="B2622">
        <v>102</v>
      </c>
      <c r="C2622">
        <v>7.6</v>
      </c>
    </row>
    <row r="2623" spans="1:3" x14ac:dyDescent="0.3">
      <c r="A2623" t="s">
        <v>23868</v>
      </c>
      <c r="B2623">
        <v>102</v>
      </c>
      <c r="C2623">
        <v>7.8</v>
      </c>
    </row>
    <row r="2624" spans="1:3" x14ac:dyDescent="0.3">
      <c r="A2624" t="s">
        <v>650</v>
      </c>
      <c r="B2624">
        <v>101</v>
      </c>
      <c r="C2624">
        <v>7.8</v>
      </c>
    </row>
    <row r="2625" spans="1:3" x14ac:dyDescent="0.3">
      <c r="A2625" t="s">
        <v>1224</v>
      </c>
      <c r="B2625">
        <v>101</v>
      </c>
      <c r="C2625">
        <v>6.4</v>
      </c>
    </row>
    <row r="2626" spans="1:3" x14ac:dyDescent="0.3">
      <c r="A2626" t="s">
        <v>1305</v>
      </c>
      <c r="B2626">
        <v>101</v>
      </c>
      <c r="C2626">
        <v>6.4</v>
      </c>
    </row>
    <row r="2627" spans="1:3" x14ac:dyDescent="0.3">
      <c r="A2627" t="s">
        <v>1500</v>
      </c>
      <c r="B2627">
        <v>101</v>
      </c>
      <c r="C2627">
        <v>5.9</v>
      </c>
    </row>
    <row r="2628" spans="1:3" x14ac:dyDescent="0.3">
      <c r="A2628" t="s">
        <v>1822</v>
      </c>
      <c r="B2628">
        <v>101</v>
      </c>
      <c r="C2628">
        <v>6.8</v>
      </c>
    </row>
    <row r="2629" spans="1:3" x14ac:dyDescent="0.3">
      <c r="A2629" t="s">
        <v>1873</v>
      </c>
      <c r="B2629">
        <v>101</v>
      </c>
      <c r="C2629">
        <v>7</v>
      </c>
    </row>
    <row r="2630" spans="1:3" x14ac:dyDescent="0.3">
      <c r="A2630" t="s">
        <v>1884</v>
      </c>
      <c r="B2630">
        <v>101</v>
      </c>
      <c r="C2630">
        <v>6</v>
      </c>
    </row>
    <row r="2631" spans="1:3" x14ac:dyDescent="0.3">
      <c r="A2631" t="s">
        <v>2069</v>
      </c>
      <c r="B2631">
        <v>101</v>
      </c>
      <c r="C2631">
        <v>5.3</v>
      </c>
    </row>
    <row r="2632" spans="1:3" x14ac:dyDescent="0.3">
      <c r="A2632" t="s">
        <v>2546</v>
      </c>
      <c r="B2632">
        <v>101</v>
      </c>
      <c r="C2632">
        <v>6.7</v>
      </c>
    </row>
    <row r="2633" spans="1:3" x14ac:dyDescent="0.3">
      <c r="A2633" t="s">
        <v>2602</v>
      </c>
      <c r="B2633">
        <v>101</v>
      </c>
      <c r="C2633">
        <v>5.4</v>
      </c>
    </row>
    <row r="2634" spans="1:3" x14ac:dyDescent="0.3">
      <c r="A2634" t="s">
        <v>3795</v>
      </c>
      <c r="B2634">
        <v>101</v>
      </c>
      <c r="C2634">
        <v>6.1</v>
      </c>
    </row>
    <row r="2635" spans="1:3" x14ac:dyDescent="0.3">
      <c r="A2635" t="s">
        <v>4010</v>
      </c>
      <c r="B2635">
        <v>101</v>
      </c>
      <c r="C2635">
        <v>6.1</v>
      </c>
    </row>
    <row r="2636" spans="1:3" x14ac:dyDescent="0.3">
      <c r="A2636" t="s">
        <v>4113</v>
      </c>
      <c r="B2636">
        <v>101</v>
      </c>
      <c r="C2636">
        <v>6.1</v>
      </c>
    </row>
    <row r="2637" spans="1:3" x14ac:dyDescent="0.3">
      <c r="A2637" t="s">
        <v>4218</v>
      </c>
      <c r="B2637">
        <v>101</v>
      </c>
      <c r="C2637">
        <v>6.2</v>
      </c>
    </row>
    <row r="2638" spans="1:3" x14ac:dyDescent="0.3">
      <c r="A2638" t="s">
        <v>4297</v>
      </c>
      <c r="B2638">
        <v>101</v>
      </c>
      <c r="C2638">
        <v>6</v>
      </c>
    </row>
    <row r="2639" spans="1:3" x14ac:dyDescent="0.3">
      <c r="A2639" t="s">
        <v>4322</v>
      </c>
      <c r="B2639">
        <v>101</v>
      </c>
      <c r="C2639">
        <v>4.3</v>
      </c>
    </row>
    <row r="2640" spans="1:3" x14ac:dyDescent="0.3">
      <c r="A2640" t="s">
        <v>4614</v>
      </c>
      <c r="B2640">
        <v>101</v>
      </c>
      <c r="C2640">
        <v>6.3</v>
      </c>
    </row>
    <row r="2641" spans="1:3" x14ac:dyDescent="0.3">
      <c r="A2641" t="s">
        <v>5164</v>
      </c>
      <c r="B2641">
        <v>101</v>
      </c>
      <c r="C2641">
        <v>4.7</v>
      </c>
    </row>
    <row r="2642" spans="1:3" x14ac:dyDescent="0.3">
      <c r="A2642" t="s">
        <v>5285</v>
      </c>
      <c r="B2642">
        <v>101</v>
      </c>
      <c r="C2642">
        <v>4.4000000000000004</v>
      </c>
    </row>
    <row r="2643" spans="1:3" x14ac:dyDescent="0.3">
      <c r="A2643" t="s">
        <v>5372</v>
      </c>
      <c r="B2643">
        <v>101</v>
      </c>
      <c r="C2643">
        <v>5.7</v>
      </c>
    </row>
    <row r="2644" spans="1:3" x14ac:dyDescent="0.3">
      <c r="A2644" t="s">
        <v>5740</v>
      </c>
      <c r="B2644">
        <v>101</v>
      </c>
      <c r="C2644">
        <v>5.5</v>
      </c>
    </row>
    <row r="2645" spans="1:3" x14ac:dyDescent="0.3">
      <c r="A2645" t="s">
        <v>5897</v>
      </c>
      <c r="B2645">
        <v>101</v>
      </c>
      <c r="C2645">
        <v>5.6</v>
      </c>
    </row>
    <row r="2646" spans="1:3" x14ac:dyDescent="0.3">
      <c r="A2646" t="s">
        <v>5992</v>
      </c>
      <c r="B2646">
        <v>101</v>
      </c>
      <c r="C2646">
        <v>6.3</v>
      </c>
    </row>
    <row r="2647" spans="1:3" x14ac:dyDescent="0.3">
      <c r="A2647" t="s">
        <v>6204</v>
      </c>
      <c r="B2647">
        <v>101</v>
      </c>
      <c r="C2647">
        <v>4.9000000000000004</v>
      </c>
    </row>
    <row r="2648" spans="1:3" x14ac:dyDescent="0.3">
      <c r="A2648" t="s">
        <v>6500</v>
      </c>
      <c r="B2648">
        <v>101</v>
      </c>
      <c r="C2648">
        <v>5.8</v>
      </c>
    </row>
    <row r="2649" spans="1:3" x14ac:dyDescent="0.3">
      <c r="A2649" t="s">
        <v>6724</v>
      </c>
      <c r="B2649">
        <v>101</v>
      </c>
      <c r="C2649">
        <v>5.9</v>
      </c>
    </row>
    <row r="2650" spans="1:3" x14ac:dyDescent="0.3">
      <c r="A2650" t="s">
        <v>6787</v>
      </c>
      <c r="B2650">
        <v>101</v>
      </c>
      <c r="C2650">
        <v>3.3</v>
      </c>
    </row>
    <row r="2651" spans="1:3" x14ac:dyDescent="0.3">
      <c r="A2651" t="s">
        <v>6868</v>
      </c>
      <c r="B2651">
        <v>101</v>
      </c>
      <c r="C2651">
        <v>6.9</v>
      </c>
    </row>
    <row r="2652" spans="1:3" x14ac:dyDescent="0.3">
      <c r="A2652" t="s">
        <v>7179</v>
      </c>
      <c r="B2652">
        <v>101</v>
      </c>
      <c r="C2652">
        <v>6.4</v>
      </c>
    </row>
    <row r="2653" spans="1:3" x14ac:dyDescent="0.3">
      <c r="A2653" t="s">
        <v>7324</v>
      </c>
      <c r="B2653">
        <v>101</v>
      </c>
      <c r="C2653">
        <v>7.5</v>
      </c>
    </row>
    <row r="2654" spans="1:3" x14ac:dyDescent="0.3">
      <c r="A2654" t="s">
        <v>7457</v>
      </c>
      <c r="B2654">
        <v>101</v>
      </c>
      <c r="C2654">
        <v>6.8</v>
      </c>
    </row>
    <row r="2655" spans="1:3" x14ac:dyDescent="0.3">
      <c r="A2655" t="s">
        <v>7479</v>
      </c>
      <c r="B2655">
        <v>101</v>
      </c>
      <c r="C2655">
        <v>5.2</v>
      </c>
    </row>
    <row r="2656" spans="1:3" x14ac:dyDescent="0.3">
      <c r="A2656" t="s">
        <v>7487</v>
      </c>
      <c r="B2656">
        <v>101</v>
      </c>
      <c r="C2656">
        <v>6.2</v>
      </c>
    </row>
    <row r="2657" spans="1:3" x14ac:dyDescent="0.3">
      <c r="A2657" t="s">
        <v>7506</v>
      </c>
      <c r="B2657">
        <v>101</v>
      </c>
      <c r="C2657">
        <v>5.0999999999999996</v>
      </c>
    </row>
    <row r="2658" spans="1:3" x14ac:dyDescent="0.3">
      <c r="A2658" t="s">
        <v>7643</v>
      </c>
      <c r="B2658">
        <v>101</v>
      </c>
      <c r="C2658">
        <v>5.5</v>
      </c>
    </row>
    <row r="2659" spans="1:3" x14ac:dyDescent="0.3">
      <c r="A2659" t="s">
        <v>7683</v>
      </c>
      <c r="B2659">
        <v>101</v>
      </c>
      <c r="C2659">
        <v>4.5999999999999996</v>
      </c>
    </row>
    <row r="2660" spans="1:3" x14ac:dyDescent="0.3">
      <c r="A2660" t="s">
        <v>7773</v>
      </c>
      <c r="B2660">
        <v>101</v>
      </c>
      <c r="C2660">
        <v>7.7</v>
      </c>
    </row>
    <row r="2661" spans="1:3" x14ac:dyDescent="0.3">
      <c r="A2661" t="s">
        <v>7809</v>
      </c>
      <c r="B2661">
        <v>101</v>
      </c>
      <c r="C2661">
        <v>5.5</v>
      </c>
    </row>
    <row r="2662" spans="1:3" x14ac:dyDescent="0.3">
      <c r="A2662" t="s">
        <v>7894</v>
      </c>
      <c r="B2662">
        <v>101</v>
      </c>
      <c r="C2662">
        <v>7</v>
      </c>
    </row>
    <row r="2663" spans="1:3" x14ac:dyDescent="0.3">
      <c r="A2663" t="s">
        <v>8053</v>
      </c>
      <c r="B2663">
        <v>101</v>
      </c>
      <c r="C2663">
        <v>6.9</v>
      </c>
    </row>
    <row r="2664" spans="1:3" x14ac:dyDescent="0.3">
      <c r="A2664" t="s">
        <v>8383</v>
      </c>
      <c r="B2664">
        <v>101</v>
      </c>
      <c r="C2664">
        <v>6.6</v>
      </c>
    </row>
    <row r="2665" spans="1:3" x14ac:dyDescent="0.3">
      <c r="A2665" t="s">
        <v>8609</v>
      </c>
      <c r="B2665">
        <v>101</v>
      </c>
      <c r="C2665">
        <v>6.1</v>
      </c>
    </row>
    <row r="2666" spans="1:3" x14ac:dyDescent="0.3">
      <c r="A2666" t="s">
        <v>8848</v>
      </c>
      <c r="B2666">
        <v>101</v>
      </c>
      <c r="C2666">
        <v>6.9</v>
      </c>
    </row>
    <row r="2667" spans="1:3" x14ac:dyDescent="0.3">
      <c r="A2667" t="s">
        <v>9103</v>
      </c>
      <c r="B2667">
        <v>101</v>
      </c>
      <c r="C2667">
        <v>7.1</v>
      </c>
    </row>
    <row r="2668" spans="1:3" x14ac:dyDescent="0.3">
      <c r="A2668" t="s">
        <v>9182</v>
      </c>
      <c r="B2668">
        <v>101</v>
      </c>
      <c r="C2668">
        <v>6.4</v>
      </c>
    </row>
    <row r="2669" spans="1:3" x14ac:dyDescent="0.3">
      <c r="A2669" t="s">
        <v>9318</v>
      </c>
      <c r="B2669">
        <v>101</v>
      </c>
      <c r="C2669">
        <v>6.1</v>
      </c>
    </row>
    <row r="2670" spans="1:3" x14ac:dyDescent="0.3">
      <c r="A2670" t="s">
        <v>9416</v>
      </c>
      <c r="B2670">
        <v>101</v>
      </c>
      <c r="C2670">
        <v>4.7</v>
      </c>
    </row>
    <row r="2671" spans="1:3" x14ac:dyDescent="0.3">
      <c r="A2671" t="s">
        <v>9488</v>
      </c>
      <c r="B2671">
        <v>101</v>
      </c>
      <c r="C2671">
        <v>6.5</v>
      </c>
    </row>
    <row r="2672" spans="1:3" x14ac:dyDescent="0.3">
      <c r="A2672" t="s">
        <v>9497</v>
      </c>
      <c r="B2672">
        <v>101</v>
      </c>
      <c r="C2672">
        <v>7.8</v>
      </c>
    </row>
    <row r="2673" spans="1:3" x14ac:dyDescent="0.3">
      <c r="A2673" t="s">
        <v>9510</v>
      </c>
      <c r="B2673">
        <v>101</v>
      </c>
      <c r="C2673">
        <v>5.9</v>
      </c>
    </row>
    <row r="2674" spans="1:3" x14ac:dyDescent="0.3">
      <c r="A2674" t="s">
        <v>9601</v>
      </c>
      <c r="B2674">
        <v>101</v>
      </c>
      <c r="C2674">
        <v>5.6</v>
      </c>
    </row>
    <row r="2675" spans="1:3" x14ac:dyDescent="0.3">
      <c r="A2675" t="s">
        <v>9604</v>
      </c>
      <c r="B2675">
        <v>101</v>
      </c>
      <c r="C2675">
        <v>5.8</v>
      </c>
    </row>
    <row r="2676" spans="1:3" x14ac:dyDescent="0.3">
      <c r="A2676" t="s">
        <v>9813</v>
      </c>
      <c r="B2676">
        <v>101</v>
      </c>
      <c r="C2676">
        <v>5.4</v>
      </c>
    </row>
    <row r="2677" spans="1:3" x14ac:dyDescent="0.3">
      <c r="A2677" t="s">
        <v>9844</v>
      </c>
      <c r="B2677">
        <v>101</v>
      </c>
      <c r="C2677">
        <v>6.1</v>
      </c>
    </row>
    <row r="2678" spans="1:3" x14ac:dyDescent="0.3">
      <c r="A2678" t="s">
        <v>10100</v>
      </c>
      <c r="B2678">
        <v>101</v>
      </c>
      <c r="C2678">
        <v>6.6</v>
      </c>
    </row>
    <row r="2679" spans="1:3" x14ac:dyDescent="0.3">
      <c r="A2679" t="s">
        <v>10201</v>
      </c>
      <c r="B2679">
        <v>101</v>
      </c>
      <c r="C2679">
        <v>7.1</v>
      </c>
    </row>
    <row r="2680" spans="1:3" x14ac:dyDescent="0.3">
      <c r="A2680" t="s">
        <v>10514</v>
      </c>
      <c r="B2680">
        <v>101</v>
      </c>
      <c r="C2680">
        <v>6.5</v>
      </c>
    </row>
    <row r="2681" spans="1:3" x14ac:dyDescent="0.3">
      <c r="A2681" t="s">
        <v>10648</v>
      </c>
      <c r="B2681">
        <v>101</v>
      </c>
      <c r="C2681">
        <v>7.1</v>
      </c>
    </row>
    <row r="2682" spans="1:3" x14ac:dyDescent="0.3">
      <c r="A2682" t="s">
        <v>10678</v>
      </c>
      <c r="B2682">
        <v>101</v>
      </c>
      <c r="C2682">
        <v>5.8</v>
      </c>
    </row>
    <row r="2683" spans="1:3" x14ac:dyDescent="0.3">
      <c r="A2683" t="s">
        <v>10897</v>
      </c>
      <c r="B2683">
        <v>101</v>
      </c>
      <c r="C2683">
        <v>5.6</v>
      </c>
    </row>
    <row r="2684" spans="1:3" x14ac:dyDescent="0.3">
      <c r="A2684" t="s">
        <v>10915</v>
      </c>
      <c r="B2684">
        <v>101</v>
      </c>
      <c r="C2684">
        <v>6.1</v>
      </c>
    </row>
    <row r="2685" spans="1:3" x14ac:dyDescent="0.3">
      <c r="A2685" t="s">
        <v>11104</v>
      </c>
      <c r="B2685">
        <v>101</v>
      </c>
      <c r="C2685">
        <v>5.6</v>
      </c>
    </row>
    <row r="2686" spans="1:3" x14ac:dyDescent="0.3">
      <c r="A2686" t="s">
        <v>11167</v>
      </c>
      <c r="B2686">
        <v>101</v>
      </c>
      <c r="C2686">
        <v>7.1</v>
      </c>
    </row>
    <row r="2687" spans="1:3" x14ac:dyDescent="0.3">
      <c r="A2687" t="s">
        <v>11218</v>
      </c>
      <c r="B2687">
        <v>101</v>
      </c>
      <c r="C2687">
        <v>6.6</v>
      </c>
    </row>
    <row r="2688" spans="1:3" x14ac:dyDescent="0.3">
      <c r="A2688" t="s">
        <v>11227</v>
      </c>
      <c r="B2688">
        <v>101</v>
      </c>
      <c r="C2688">
        <v>6.8</v>
      </c>
    </row>
    <row r="2689" spans="1:3" x14ac:dyDescent="0.3">
      <c r="A2689" t="s">
        <v>11423</v>
      </c>
      <c r="B2689">
        <v>101</v>
      </c>
      <c r="C2689">
        <v>6.2</v>
      </c>
    </row>
    <row r="2690" spans="1:3" x14ac:dyDescent="0.3">
      <c r="A2690" t="s">
        <v>11429</v>
      </c>
      <c r="B2690">
        <v>101</v>
      </c>
      <c r="C2690">
        <v>6.3</v>
      </c>
    </row>
    <row r="2691" spans="1:3" x14ac:dyDescent="0.3">
      <c r="A2691" t="s">
        <v>11573</v>
      </c>
      <c r="B2691">
        <v>101</v>
      </c>
      <c r="C2691">
        <v>6.1</v>
      </c>
    </row>
    <row r="2692" spans="1:3" x14ac:dyDescent="0.3">
      <c r="A2692" t="s">
        <v>11596</v>
      </c>
      <c r="B2692">
        <v>101</v>
      </c>
      <c r="C2692">
        <v>6.5</v>
      </c>
    </row>
    <row r="2693" spans="1:3" x14ac:dyDescent="0.3">
      <c r="A2693" t="s">
        <v>12107</v>
      </c>
      <c r="B2693">
        <v>101</v>
      </c>
      <c r="C2693">
        <v>7.6</v>
      </c>
    </row>
    <row r="2694" spans="1:3" x14ac:dyDescent="0.3">
      <c r="A2694" t="s">
        <v>12138</v>
      </c>
      <c r="B2694">
        <v>101</v>
      </c>
      <c r="C2694">
        <v>7.9</v>
      </c>
    </row>
    <row r="2695" spans="1:3" x14ac:dyDescent="0.3">
      <c r="A2695" t="s">
        <v>12471</v>
      </c>
      <c r="B2695">
        <v>101</v>
      </c>
      <c r="C2695">
        <v>5.7</v>
      </c>
    </row>
    <row r="2696" spans="1:3" x14ac:dyDescent="0.3">
      <c r="A2696" t="s">
        <v>12532</v>
      </c>
      <c r="B2696">
        <v>101</v>
      </c>
      <c r="C2696">
        <v>7</v>
      </c>
    </row>
    <row r="2697" spans="1:3" x14ac:dyDescent="0.3">
      <c r="A2697" t="s">
        <v>12861</v>
      </c>
      <c r="B2697">
        <v>101</v>
      </c>
      <c r="C2697">
        <v>6.2</v>
      </c>
    </row>
    <row r="2698" spans="1:3" x14ac:dyDescent="0.3">
      <c r="A2698" t="s">
        <v>12972</v>
      </c>
      <c r="B2698">
        <v>101</v>
      </c>
      <c r="C2698">
        <v>4.5999999999999996</v>
      </c>
    </row>
    <row r="2699" spans="1:3" x14ac:dyDescent="0.3">
      <c r="A2699" t="s">
        <v>13283</v>
      </c>
      <c r="B2699">
        <v>101</v>
      </c>
      <c r="C2699">
        <v>8.1</v>
      </c>
    </row>
    <row r="2700" spans="1:3" x14ac:dyDescent="0.3">
      <c r="A2700" t="s">
        <v>13336</v>
      </c>
      <c r="B2700">
        <v>101</v>
      </c>
      <c r="C2700">
        <v>5.7</v>
      </c>
    </row>
    <row r="2701" spans="1:3" x14ac:dyDescent="0.3">
      <c r="A2701" t="s">
        <v>13347</v>
      </c>
      <c r="B2701">
        <v>101</v>
      </c>
      <c r="C2701">
        <v>5.5</v>
      </c>
    </row>
    <row r="2702" spans="1:3" x14ac:dyDescent="0.3">
      <c r="A2702" t="s">
        <v>13903</v>
      </c>
      <c r="B2702">
        <v>101</v>
      </c>
      <c r="C2702">
        <v>5.0999999999999996</v>
      </c>
    </row>
    <row r="2703" spans="1:3" x14ac:dyDescent="0.3">
      <c r="A2703" t="s">
        <v>13908</v>
      </c>
      <c r="B2703">
        <v>101</v>
      </c>
      <c r="C2703">
        <v>7.8</v>
      </c>
    </row>
    <row r="2704" spans="1:3" x14ac:dyDescent="0.3">
      <c r="A2704" t="s">
        <v>14271</v>
      </c>
      <c r="B2704">
        <v>101</v>
      </c>
      <c r="C2704">
        <v>7.1</v>
      </c>
    </row>
    <row r="2705" spans="1:3" x14ac:dyDescent="0.3">
      <c r="A2705" t="s">
        <v>14490</v>
      </c>
      <c r="B2705">
        <v>101</v>
      </c>
      <c r="C2705">
        <v>7.4</v>
      </c>
    </row>
    <row r="2706" spans="1:3" x14ac:dyDescent="0.3">
      <c r="A2706" t="s">
        <v>14759</v>
      </c>
      <c r="B2706">
        <v>101</v>
      </c>
      <c r="C2706">
        <v>5.5</v>
      </c>
    </row>
    <row r="2707" spans="1:3" x14ac:dyDescent="0.3">
      <c r="A2707" t="s">
        <v>14858</v>
      </c>
      <c r="B2707">
        <v>101</v>
      </c>
      <c r="C2707">
        <v>6.5</v>
      </c>
    </row>
    <row r="2708" spans="1:3" x14ac:dyDescent="0.3">
      <c r="A2708" t="s">
        <v>14934</v>
      </c>
      <c r="B2708">
        <v>101</v>
      </c>
      <c r="C2708">
        <v>6.7</v>
      </c>
    </row>
    <row r="2709" spans="1:3" x14ac:dyDescent="0.3">
      <c r="A2709" t="s">
        <v>15050</v>
      </c>
      <c r="B2709">
        <v>101</v>
      </c>
      <c r="C2709">
        <v>6.7</v>
      </c>
    </row>
    <row r="2710" spans="1:3" x14ac:dyDescent="0.3">
      <c r="A2710" t="s">
        <v>15061</v>
      </c>
      <c r="B2710">
        <v>101</v>
      </c>
      <c r="C2710">
        <v>8.6</v>
      </c>
    </row>
    <row r="2711" spans="1:3" x14ac:dyDescent="0.3">
      <c r="A2711" t="s">
        <v>15195</v>
      </c>
      <c r="B2711">
        <v>101</v>
      </c>
      <c r="C2711">
        <v>5.7</v>
      </c>
    </row>
    <row r="2712" spans="1:3" x14ac:dyDescent="0.3">
      <c r="A2712" t="s">
        <v>15259</v>
      </c>
      <c r="B2712">
        <v>101</v>
      </c>
      <c r="C2712">
        <v>6.6</v>
      </c>
    </row>
    <row r="2713" spans="1:3" x14ac:dyDescent="0.3">
      <c r="A2713" t="s">
        <v>15271</v>
      </c>
      <c r="B2713">
        <v>101</v>
      </c>
      <c r="C2713">
        <v>6.8</v>
      </c>
    </row>
    <row r="2714" spans="1:3" x14ac:dyDescent="0.3">
      <c r="A2714" t="s">
        <v>15819</v>
      </c>
      <c r="B2714">
        <v>101</v>
      </c>
      <c r="C2714">
        <v>6.5</v>
      </c>
    </row>
    <row r="2715" spans="1:3" x14ac:dyDescent="0.3">
      <c r="A2715" t="s">
        <v>15828</v>
      </c>
      <c r="B2715">
        <v>101</v>
      </c>
      <c r="C2715">
        <v>5.3</v>
      </c>
    </row>
    <row r="2716" spans="1:3" x14ac:dyDescent="0.3">
      <c r="A2716" t="s">
        <v>15927</v>
      </c>
      <c r="B2716">
        <v>101</v>
      </c>
      <c r="C2716">
        <v>7.9</v>
      </c>
    </row>
    <row r="2717" spans="1:3" x14ac:dyDescent="0.3">
      <c r="A2717" t="s">
        <v>16105</v>
      </c>
      <c r="B2717">
        <v>101</v>
      </c>
      <c r="C2717">
        <v>7.2</v>
      </c>
    </row>
    <row r="2718" spans="1:3" x14ac:dyDescent="0.3">
      <c r="A2718" t="s">
        <v>16272</v>
      </c>
      <c r="B2718">
        <v>101</v>
      </c>
      <c r="C2718">
        <v>7.3</v>
      </c>
    </row>
    <row r="2719" spans="1:3" x14ac:dyDescent="0.3">
      <c r="A2719" t="s">
        <v>16331</v>
      </c>
      <c r="B2719">
        <v>101</v>
      </c>
      <c r="C2719">
        <v>4.8</v>
      </c>
    </row>
    <row r="2720" spans="1:3" x14ac:dyDescent="0.3">
      <c r="A2720" t="s">
        <v>16747</v>
      </c>
      <c r="B2720">
        <v>101</v>
      </c>
      <c r="C2720">
        <v>6.4</v>
      </c>
    </row>
    <row r="2721" spans="1:3" x14ac:dyDescent="0.3">
      <c r="A2721" t="s">
        <v>16752</v>
      </c>
      <c r="B2721">
        <v>101</v>
      </c>
      <c r="C2721">
        <v>5.6</v>
      </c>
    </row>
    <row r="2722" spans="1:3" x14ac:dyDescent="0.3">
      <c r="A2722" t="s">
        <v>16843</v>
      </c>
      <c r="B2722">
        <v>101</v>
      </c>
      <c r="C2722">
        <v>7.3</v>
      </c>
    </row>
    <row r="2723" spans="1:3" x14ac:dyDescent="0.3">
      <c r="A2723" t="s">
        <v>17045</v>
      </c>
      <c r="B2723">
        <v>101</v>
      </c>
      <c r="C2723">
        <v>5.9</v>
      </c>
    </row>
    <row r="2724" spans="1:3" x14ac:dyDescent="0.3">
      <c r="A2724" t="s">
        <v>17216</v>
      </c>
      <c r="B2724">
        <v>101</v>
      </c>
      <c r="C2724">
        <v>7.2</v>
      </c>
    </row>
    <row r="2725" spans="1:3" x14ac:dyDescent="0.3">
      <c r="A2725" t="s">
        <v>17526</v>
      </c>
      <c r="B2725">
        <v>101</v>
      </c>
      <c r="C2725">
        <v>5</v>
      </c>
    </row>
    <row r="2726" spans="1:3" x14ac:dyDescent="0.3">
      <c r="A2726" t="s">
        <v>17615</v>
      </c>
      <c r="B2726">
        <v>101</v>
      </c>
      <c r="C2726">
        <v>7.5</v>
      </c>
    </row>
    <row r="2727" spans="1:3" x14ac:dyDescent="0.3">
      <c r="A2727" t="s">
        <v>18079</v>
      </c>
      <c r="B2727">
        <v>101</v>
      </c>
      <c r="C2727">
        <v>5.5</v>
      </c>
    </row>
    <row r="2728" spans="1:3" x14ac:dyDescent="0.3">
      <c r="A2728" t="s">
        <v>18304</v>
      </c>
      <c r="B2728">
        <v>101</v>
      </c>
      <c r="C2728">
        <v>7.6</v>
      </c>
    </row>
    <row r="2729" spans="1:3" x14ac:dyDescent="0.3">
      <c r="A2729" t="s">
        <v>18355</v>
      </c>
      <c r="B2729">
        <v>101</v>
      </c>
      <c r="C2729">
        <v>7.8</v>
      </c>
    </row>
    <row r="2730" spans="1:3" x14ac:dyDescent="0.3">
      <c r="A2730" t="s">
        <v>18445</v>
      </c>
      <c r="B2730">
        <v>101</v>
      </c>
      <c r="C2730">
        <v>7</v>
      </c>
    </row>
    <row r="2731" spans="1:3" x14ac:dyDescent="0.3">
      <c r="A2731" t="s">
        <v>18521</v>
      </c>
      <c r="B2731">
        <v>101</v>
      </c>
      <c r="C2731">
        <v>6.9</v>
      </c>
    </row>
    <row r="2732" spans="1:3" x14ac:dyDescent="0.3">
      <c r="A2732" t="s">
        <v>18897</v>
      </c>
      <c r="B2732">
        <v>101</v>
      </c>
      <c r="C2732">
        <v>6.5</v>
      </c>
    </row>
    <row r="2733" spans="1:3" x14ac:dyDescent="0.3">
      <c r="A2733" t="s">
        <v>19056</v>
      </c>
      <c r="B2733">
        <v>101</v>
      </c>
      <c r="C2733">
        <v>7.5</v>
      </c>
    </row>
    <row r="2734" spans="1:3" x14ac:dyDescent="0.3">
      <c r="A2734" t="s">
        <v>19365</v>
      </c>
      <c r="B2734">
        <v>101</v>
      </c>
      <c r="C2734">
        <v>5</v>
      </c>
    </row>
    <row r="2735" spans="1:3" x14ac:dyDescent="0.3">
      <c r="A2735" t="s">
        <v>19775</v>
      </c>
      <c r="B2735">
        <v>101</v>
      </c>
      <c r="C2735">
        <v>6.7</v>
      </c>
    </row>
    <row r="2736" spans="1:3" x14ac:dyDescent="0.3">
      <c r="A2736" t="s">
        <v>19803</v>
      </c>
      <c r="B2736">
        <v>101</v>
      </c>
      <c r="C2736">
        <v>7.7</v>
      </c>
    </row>
    <row r="2737" spans="1:3" x14ac:dyDescent="0.3">
      <c r="A2737" t="s">
        <v>19863</v>
      </c>
      <c r="B2737">
        <v>101</v>
      </c>
      <c r="C2737">
        <v>5.0999999999999996</v>
      </c>
    </row>
    <row r="2738" spans="1:3" x14ac:dyDescent="0.3">
      <c r="A2738" t="s">
        <v>19876</v>
      </c>
      <c r="B2738">
        <v>101</v>
      </c>
      <c r="C2738">
        <v>7.7</v>
      </c>
    </row>
    <row r="2739" spans="1:3" x14ac:dyDescent="0.3">
      <c r="A2739" t="s">
        <v>19880</v>
      </c>
      <c r="B2739">
        <v>101</v>
      </c>
      <c r="C2739">
        <v>3.1</v>
      </c>
    </row>
    <row r="2740" spans="1:3" x14ac:dyDescent="0.3">
      <c r="A2740" t="s">
        <v>19885</v>
      </c>
      <c r="B2740">
        <v>101</v>
      </c>
      <c r="C2740">
        <v>6.5</v>
      </c>
    </row>
    <row r="2741" spans="1:3" x14ac:dyDescent="0.3">
      <c r="A2741" t="s">
        <v>20116</v>
      </c>
      <c r="B2741">
        <v>101</v>
      </c>
      <c r="C2741">
        <v>7.5</v>
      </c>
    </row>
    <row r="2742" spans="1:3" x14ac:dyDescent="0.3">
      <c r="A2742" t="s">
        <v>20185</v>
      </c>
      <c r="B2742">
        <v>101</v>
      </c>
      <c r="C2742">
        <v>4.7</v>
      </c>
    </row>
    <row r="2743" spans="1:3" x14ac:dyDescent="0.3">
      <c r="A2743" t="s">
        <v>20198</v>
      </c>
      <c r="B2743">
        <v>101</v>
      </c>
      <c r="C2743">
        <v>6.5</v>
      </c>
    </row>
    <row r="2744" spans="1:3" x14ac:dyDescent="0.3">
      <c r="A2744" t="s">
        <v>20851</v>
      </c>
      <c r="B2744">
        <v>101</v>
      </c>
      <c r="C2744">
        <v>7.6</v>
      </c>
    </row>
    <row r="2745" spans="1:3" x14ac:dyDescent="0.3">
      <c r="A2745" t="s">
        <v>20945</v>
      </c>
      <c r="B2745">
        <v>101</v>
      </c>
      <c r="C2745">
        <v>5.0999999999999996</v>
      </c>
    </row>
    <row r="2746" spans="1:3" x14ac:dyDescent="0.3">
      <c r="A2746" t="s">
        <v>20994</v>
      </c>
      <c r="B2746">
        <v>101</v>
      </c>
      <c r="C2746">
        <v>3.3</v>
      </c>
    </row>
    <row r="2747" spans="1:3" x14ac:dyDescent="0.3">
      <c r="A2747" t="s">
        <v>21030</v>
      </c>
      <c r="B2747">
        <v>101</v>
      </c>
      <c r="C2747">
        <v>4.8</v>
      </c>
    </row>
    <row r="2748" spans="1:3" x14ac:dyDescent="0.3">
      <c r="A2748" t="s">
        <v>21141</v>
      </c>
      <c r="B2748">
        <v>101</v>
      </c>
      <c r="C2748">
        <v>8</v>
      </c>
    </row>
    <row r="2749" spans="1:3" x14ac:dyDescent="0.3">
      <c r="A2749" t="s">
        <v>21984</v>
      </c>
      <c r="B2749">
        <v>101</v>
      </c>
      <c r="C2749">
        <v>6.4</v>
      </c>
    </row>
    <row r="2750" spans="1:3" x14ac:dyDescent="0.3">
      <c r="A2750" t="s">
        <v>22156</v>
      </c>
      <c r="B2750">
        <v>101</v>
      </c>
      <c r="C2750">
        <v>5.5</v>
      </c>
    </row>
    <row r="2751" spans="1:3" x14ac:dyDescent="0.3">
      <c r="A2751" t="s">
        <v>22469</v>
      </c>
      <c r="B2751">
        <v>101</v>
      </c>
      <c r="C2751">
        <v>6</v>
      </c>
    </row>
    <row r="2752" spans="1:3" x14ac:dyDescent="0.3">
      <c r="A2752" t="s">
        <v>22618</v>
      </c>
      <c r="B2752">
        <v>101</v>
      </c>
      <c r="C2752">
        <v>6.9</v>
      </c>
    </row>
    <row r="2753" spans="1:3" x14ac:dyDescent="0.3">
      <c r="A2753" t="s">
        <v>22796</v>
      </c>
      <c r="B2753">
        <v>101</v>
      </c>
      <c r="C2753">
        <v>6.1</v>
      </c>
    </row>
    <row r="2754" spans="1:3" x14ac:dyDescent="0.3">
      <c r="A2754" t="s">
        <v>23145</v>
      </c>
      <c r="B2754">
        <v>101</v>
      </c>
      <c r="C2754">
        <v>6.9</v>
      </c>
    </row>
    <row r="2755" spans="1:3" x14ac:dyDescent="0.3">
      <c r="A2755" t="s">
        <v>23303</v>
      </c>
      <c r="B2755">
        <v>101</v>
      </c>
      <c r="C2755">
        <v>6.4</v>
      </c>
    </row>
    <row r="2756" spans="1:3" x14ac:dyDescent="0.3">
      <c r="A2756" t="s">
        <v>118</v>
      </c>
      <c r="B2756">
        <v>100</v>
      </c>
      <c r="C2756">
        <v>7.8</v>
      </c>
    </row>
    <row r="2757" spans="1:3" x14ac:dyDescent="0.3">
      <c r="A2757" t="s">
        <v>656</v>
      </c>
      <c r="B2757">
        <v>100</v>
      </c>
      <c r="C2757">
        <v>6.6</v>
      </c>
    </row>
    <row r="2758" spans="1:3" x14ac:dyDescent="0.3">
      <c r="A2758" t="s">
        <v>1136</v>
      </c>
      <c r="B2758">
        <v>100</v>
      </c>
      <c r="C2758">
        <v>5.9</v>
      </c>
    </row>
    <row r="2759" spans="1:3" x14ac:dyDescent="0.3">
      <c r="A2759" t="s">
        <v>1250</v>
      </c>
      <c r="B2759">
        <v>100</v>
      </c>
      <c r="C2759">
        <v>4.9000000000000004</v>
      </c>
    </row>
    <row r="2760" spans="1:3" x14ac:dyDescent="0.3">
      <c r="A2760" t="s">
        <v>1525</v>
      </c>
      <c r="B2760">
        <v>100</v>
      </c>
      <c r="C2760">
        <v>4.3</v>
      </c>
    </row>
    <row r="2761" spans="1:3" x14ac:dyDescent="0.3">
      <c r="A2761" t="s">
        <v>2026</v>
      </c>
      <c r="B2761">
        <v>100</v>
      </c>
      <c r="C2761">
        <v>8.1999999999999993</v>
      </c>
    </row>
    <row r="2762" spans="1:3" x14ac:dyDescent="0.3">
      <c r="A2762" t="s">
        <v>2041</v>
      </c>
      <c r="B2762">
        <v>100</v>
      </c>
      <c r="C2762">
        <v>5.7</v>
      </c>
    </row>
    <row r="2763" spans="1:3" x14ac:dyDescent="0.3">
      <c r="A2763" t="s">
        <v>2377</v>
      </c>
      <c r="B2763">
        <v>100</v>
      </c>
      <c r="C2763">
        <v>4.8</v>
      </c>
    </row>
    <row r="2764" spans="1:3" x14ac:dyDescent="0.3">
      <c r="A2764" t="s">
        <v>3073</v>
      </c>
      <c r="B2764">
        <v>100</v>
      </c>
      <c r="C2764">
        <v>5.4</v>
      </c>
    </row>
    <row r="2765" spans="1:3" x14ac:dyDescent="0.3">
      <c r="A2765" t="s">
        <v>3119</v>
      </c>
      <c r="B2765">
        <v>100</v>
      </c>
      <c r="C2765">
        <v>5.4</v>
      </c>
    </row>
    <row r="2766" spans="1:3" x14ac:dyDescent="0.3">
      <c r="A2766" t="s">
        <v>3813</v>
      </c>
      <c r="B2766">
        <v>100</v>
      </c>
      <c r="C2766">
        <v>5.7</v>
      </c>
    </row>
    <row r="2767" spans="1:3" x14ac:dyDescent="0.3">
      <c r="A2767" t="s">
        <v>3834</v>
      </c>
      <c r="B2767">
        <v>100</v>
      </c>
      <c r="C2767">
        <v>4.8</v>
      </c>
    </row>
    <row r="2768" spans="1:3" x14ac:dyDescent="0.3">
      <c r="A2768" t="s">
        <v>3954</v>
      </c>
      <c r="B2768">
        <v>100</v>
      </c>
      <c r="C2768">
        <v>5.9</v>
      </c>
    </row>
    <row r="2769" spans="1:3" x14ac:dyDescent="0.3">
      <c r="A2769" t="s">
        <v>4060</v>
      </c>
      <c r="B2769">
        <v>100</v>
      </c>
      <c r="C2769">
        <v>5.5</v>
      </c>
    </row>
    <row r="2770" spans="1:3" x14ac:dyDescent="0.3">
      <c r="A2770" t="s">
        <v>4098</v>
      </c>
      <c r="B2770">
        <v>100</v>
      </c>
      <c r="C2770">
        <v>7.7</v>
      </c>
    </row>
    <row r="2771" spans="1:3" x14ac:dyDescent="0.3">
      <c r="A2771" t="s">
        <v>4208</v>
      </c>
      <c r="B2771">
        <v>100</v>
      </c>
      <c r="C2771">
        <v>7.8</v>
      </c>
    </row>
    <row r="2772" spans="1:3" x14ac:dyDescent="0.3">
      <c r="A2772" t="s">
        <v>4229</v>
      </c>
      <c r="B2772">
        <v>100</v>
      </c>
      <c r="C2772">
        <v>4.9000000000000004</v>
      </c>
    </row>
    <row r="2773" spans="1:3" x14ac:dyDescent="0.3">
      <c r="A2773" t="s">
        <v>4272</v>
      </c>
      <c r="B2773">
        <v>100</v>
      </c>
      <c r="C2773">
        <v>6.3</v>
      </c>
    </row>
    <row r="2774" spans="1:3" x14ac:dyDescent="0.3">
      <c r="A2774" t="s">
        <v>4618</v>
      </c>
      <c r="B2774">
        <v>100</v>
      </c>
      <c r="C2774">
        <v>6</v>
      </c>
    </row>
    <row r="2775" spans="1:3" x14ac:dyDescent="0.3">
      <c r="A2775" t="s">
        <v>4796</v>
      </c>
      <c r="B2775">
        <v>100</v>
      </c>
      <c r="C2775">
        <v>4.7</v>
      </c>
    </row>
    <row r="2776" spans="1:3" x14ac:dyDescent="0.3">
      <c r="A2776" t="s">
        <v>5399</v>
      </c>
      <c r="B2776">
        <v>100</v>
      </c>
      <c r="C2776">
        <v>5.4</v>
      </c>
    </row>
    <row r="2777" spans="1:3" x14ac:dyDescent="0.3">
      <c r="A2777" t="s">
        <v>5931</v>
      </c>
      <c r="B2777">
        <v>100</v>
      </c>
      <c r="C2777">
        <v>4.9000000000000004</v>
      </c>
    </row>
    <row r="2778" spans="1:3" x14ac:dyDescent="0.3">
      <c r="A2778" t="s">
        <v>6148</v>
      </c>
      <c r="B2778">
        <v>100</v>
      </c>
      <c r="C2778">
        <v>5.4</v>
      </c>
    </row>
    <row r="2779" spans="1:3" x14ac:dyDescent="0.3">
      <c r="A2779" t="s">
        <v>6184</v>
      </c>
      <c r="B2779">
        <v>100</v>
      </c>
      <c r="C2779">
        <v>6.3</v>
      </c>
    </row>
    <row r="2780" spans="1:3" x14ac:dyDescent="0.3">
      <c r="A2780" t="s">
        <v>6228</v>
      </c>
      <c r="B2780">
        <v>100</v>
      </c>
      <c r="C2780">
        <v>6.2</v>
      </c>
    </row>
    <row r="2781" spans="1:3" x14ac:dyDescent="0.3">
      <c r="A2781" t="s">
        <v>6797</v>
      </c>
      <c r="B2781">
        <v>100</v>
      </c>
      <c r="C2781">
        <v>6.5</v>
      </c>
    </row>
    <row r="2782" spans="1:3" x14ac:dyDescent="0.3">
      <c r="A2782" t="s">
        <v>6965</v>
      </c>
      <c r="B2782">
        <v>100</v>
      </c>
      <c r="C2782">
        <v>5.0999999999999996</v>
      </c>
    </row>
    <row r="2783" spans="1:3" x14ac:dyDescent="0.3">
      <c r="A2783" t="s">
        <v>7310</v>
      </c>
      <c r="B2783">
        <v>100</v>
      </c>
      <c r="C2783">
        <v>6.2</v>
      </c>
    </row>
    <row r="2784" spans="1:3" x14ac:dyDescent="0.3">
      <c r="A2784" t="s">
        <v>7395</v>
      </c>
      <c r="B2784">
        <v>100</v>
      </c>
      <c r="C2784">
        <v>6.7</v>
      </c>
    </row>
    <row r="2785" spans="1:3" x14ac:dyDescent="0.3">
      <c r="A2785" t="s">
        <v>7639</v>
      </c>
      <c r="B2785">
        <v>100</v>
      </c>
      <c r="C2785">
        <v>7.3</v>
      </c>
    </row>
    <row r="2786" spans="1:3" x14ac:dyDescent="0.3">
      <c r="A2786" t="s">
        <v>7999</v>
      </c>
      <c r="B2786">
        <v>100</v>
      </c>
      <c r="C2786">
        <v>5.9</v>
      </c>
    </row>
    <row r="2787" spans="1:3" x14ac:dyDescent="0.3">
      <c r="A2787" t="s">
        <v>8210</v>
      </c>
      <c r="B2787">
        <v>100</v>
      </c>
      <c r="C2787">
        <v>6.3</v>
      </c>
    </row>
    <row r="2788" spans="1:3" x14ac:dyDescent="0.3">
      <c r="A2788" t="s">
        <v>8408</v>
      </c>
      <c r="B2788">
        <v>100</v>
      </c>
      <c r="C2788">
        <v>5.9</v>
      </c>
    </row>
    <row r="2789" spans="1:3" x14ac:dyDescent="0.3">
      <c r="A2789" t="s">
        <v>8586</v>
      </c>
      <c r="B2789">
        <v>100</v>
      </c>
      <c r="C2789">
        <v>4.0999999999999996</v>
      </c>
    </row>
    <row r="2790" spans="1:3" x14ac:dyDescent="0.3">
      <c r="A2790" t="s">
        <v>8589</v>
      </c>
      <c r="B2790">
        <v>100</v>
      </c>
      <c r="C2790">
        <v>5.5</v>
      </c>
    </row>
    <row r="2791" spans="1:3" x14ac:dyDescent="0.3">
      <c r="A2791" t="s">
        <v>8593</v>
      </c>
      <c r="B2791">
        <v>100</v>
      </c>
      <c r="C2791">
        <v>2.7</v>
      </c>
    </row>
    <row r="2792" spans="1:3" x14ac:dyDescent="0.3">
      <c r="A2792" t="s">
        <v>9031</v>
      </c>
      <c r="B2792">
        <v>100</v>
      </c>
      <c r="C2792">
        <v>5.7</v>
      </c>
    </row>
    <row r="2793" spans="1:3" x14ac:dyDescent="0.3">
      <c r="A2793" t="s">
        <v>9264</v>
      </c>
      <c r="B2793">
        <v>100</v>
      </c>
      <c r="C2793">
        <v>5.2</v>
      </c>
    </row>
    <row r="2794" spans="1:3" x14ac:dyDescent="0.3">
      <c r="A2794" t="s">
        <v>9291</v>
      </c>
      <c r="B2794">
        <v>100</v>
      </c>
      <c r="C2794">
        <v>4.5</v>
      </c>
    </row>
    <row r="2795" spans="1:3" x14ac:dyDescent="0.3">
      <c r="A2795" t="s">
        <v>9323</v>
      </c>
      <c r="B2795">
        <v>100</v>
      </c>
      <c r="C2795">
        <v>6.3</v>
      </c>
    </row>
    <row r="2796" spans="1:3" x14ac:dyDescent="0.3">
      <c r="A2796" t="s">
        <v>9332</v>
      </c>
      <c r="B2796">
        <v>100</v>
      </c>
      <c r="C2796">
        <v>4</v>
      </c>
    </row>
    <row r="2797" spans="1:3" x14ac:dyDescent="0.3">
      <c r="A2797" t="s">
        <v>9501</v>
      </c>
      <c r="B2797">
        <v>100</v>
      </c>
      <c r="C2797">
        <v>4.7</v>
      </c>
    </row>
    <row r="2798" spans="1:3" x14ac:dyDescent="0.3">
      <c r="A2798" t="s">
        <v>9899</v>
      </c>
      <c r="B2798">
        <v>100</v>
      </c>
      <c r="C2798">
        <v>6.4</v>
      </c>
    </row>
    <row r="2799" spans="1:3" x14ac:dyDescent="0.3">
      <c r="A2799" t="s">
        <v>10047</v>
      </c>
      <c r="B2799">
        <v>100</v>
      </c>
      <c r="C2799">
        <v>6.5</v>
      </c>
    </row>
    <row r="2800" spans="1:3" x14ac:dyDescent="0.3">
      <c r="A2800" t="s">
        <v>10051</v>
      </c>
      <c r="B2800">
        <v>100</v>
      </c>
      <c r="C2800">
        <v>4.0999999999999996</v>
      </c>
    </row>
    <row r="2801" spans="1:3" x14ac:dyDescent="0.3">
      <c r="A2801" t="s">
        <v>10093</v>
      </c>
      <c r="B2801">
        <v>100</v>
      </c>
      <c r="C2801">
        <v>4.5999999999999996</v>
      </c>
    </row>
    <row r="2802" spans="1:3" x14ac:dyDescent="0.3">
      <c r="A2802" t="s">
        <v>10224</v>
      </c>
      <c r="B2802">
        <v>100</v>
      </c>
      <c r="C2802">
        <v>5.4</v>
      </c>
    </row>
    <row r="2803" spans="1:3" x14ac:dyDescent="0.3">
      <c r="A2803" t="s">
        <v>10281</v>
      </c>
      <c r="B2803">
        <v>100</v>
      </c>
      <c r="C2803">
        <v>6.2</v>
      </c>
    </row>
    <row r="2804" spans="1:3" x14ac:dyDescent="0.3">
      <c r="A2804" t="s">
        <v>10430</v>
      </c>
      <c r="B2804">
        <v>100</v>
      </c>
      <c r="C2804">
        <v>6.5</v>
      </c>
    </row>
    <row r="2805" spans="1:3" x14ac:dyDescent="0.3">
      <c r="A2805" t="s">
        <v>10478</v>
      </c>
      <c r="B2805">
        <v>100</v>
      </c>
      <c r="C2805">
        <v>6.1</v>
      </c>
    </row>
    <row r="2806" spans="1:3" x14ac:dyDescent="0.3">
      <c r="A2806" t="s">
        <v>10629</v>
      </c>
      <c r="B2806">
        <v>100</v>
      </c>
      <c r="C2806">
        <v>6.4</v>
      </c>
    </row>
    <row r="2807" spans="1:3" x14ac:dyDescent="0.3">
      <c r="A2807" t="s">
        <v>10671</v>
      </c>
      <c r="B2807">
        <v>100</v>
      </c>
      <c r="C2807">
        <v>4.9000000000000004</v>
      </c>
    </row>
    <row r="2808" spans="1:3" x14ac:dyDescent="0.3">
      <c r="A2808" t="s">
        <v>10732</v>
      </c>
      <c r="B2808">
        <v>100</v>
      </c>
      <c r="C2808">
        <v>6.7</v>
      </c>
    </row>
    <row r="2809" spans="1:3" x14ac:dyDescent="0.3">
      <c r="A2809" t="s">
        <v>11294</v>
      </c>
      <c r="B2809">
        <v>100</v>
      </c>
      <c r="C2809">
        <v>6.2</v>
      </c>
    </row>
    <row r="2810" spans="1:3" x14ac:dyDescent="0.3">
      <c r="A2810" t="s">
        <v>11315</v>
      </c>
      <c r="B2810">
        <v>100</v>
      </c>
      <c r="C2810">
        <v>7.1</v>
      </c>
    </row>
    <row r="2811" spans="1:3" x14ac:dyDescent="0.3">
      <c r="A2811" t="s">
        <v>11333</v>
      </c>
      <c r="B2811">
        <v>100</v>
      </c>
      <c r="C2811">
        <v>6.1</v>
      </c>
    </row>
    <row r="2812" spans="1:3" x14ac:dyDescent="0.3">
      <c r="A2812" t="s">
        <v>11454</v>
      </c>
      <c r="B2812">
        <v>100</v>
      </c>
      <c r="C2812">
        <v>5.5</v>
      </c>
    </row>
    <row r="2813" spans="1:3" x14ac:dyDescent="0.3">
      <c r="A2813" t="s">
        <v>11626</v>
      </c>
      <c r="B2813">
        <v>100</v>
      </c>
      <c r="C2813">
        <v>6.4</v>
      </c>
    </row>
    <row r="2814" spans="1:3" x14ac:dyDescent="0.3">
      <c r="A2814" t="s">
        <v>11684</v>
      </c>
      <c r="B2814">
        <v>100</v>
      </c>
      <c r="C2814">
        <v>6.4</v>
      </c>
    </row>
    <row r="2815" spans="1:3" x14ac:dyDescent="0.3">
      <c r="A2815" t="s">
        <v>12369</v>
      </c>
      <c r="B2815">
        <v>100</v>
      </c>
      <c r="C2815">
        <v>8</v>
      </c>
    </row>
    <row r="2816" spans="1:3" x14ac:dyDescent="0.3">
      <c r="A2816" t="s">
        <v>12482</v>
      </c>
      <c r="B2816">
        <v>100</v>
      </c>
      <c r="C2816">
        <v>7</v>
      </c>
    </row>
    <row r="2817" spans="1:3" x14ac:dyDescent="0.3">
      <c r="A2817" t="s">
        <v>12683</v>
      </c>
      <c r="B2817">
        <v>100</v>
      </c>
      <c r="C2817">
        <v>6.2</v>
      </c>
    </row>
    <row r="2818" spans="1:3" x14ac:dyDescent="0.3">
      <c r="A2818" t="s">
        <v>12814</v>
      </c>
      <c r="B2818">
        <v>100</v>
      </c>
      <c r="C2818">
        <v>7.8</v>
      </c>
    </row>
    <row r="2819" spans="1:3" x14ac:dyDescent="0.3">
      <c r="A2819" t="s">
        <v>12828</v>
      </c>
      <c r="B2819">
        <v>100</v>
      </c>
      <c r="C2819">
        <v>7</v>
      </c>
    </row>
    <row r="2820" spans="1:3" x14ac:dyDescent="0.3">
      <c r="A2820" t="s">
        <v>12910</v>
      </c>
      <c r="B2820">
        <v>100</v>
      </c>
      <c r="C2820">
        <v>6.4</v>
      </c>
    </row>
    <row r="2821" spans="1:3" x14ac:dyDescent="0.3">
      <c r="A2821" t="s">
        <v>13163</v>
      </c>
      <c r="B2821">
        <v>100</v>
      </c>
      <c r="C2821">
        <v>5.6</v>
      </c>
    </row>
    <row r="2822" spans="1:3" x14ac:dyDescent="0.3">
      <c r="A2822" t="s">
        <v>13395</v>
      </c>
      <c r="B2822">
        <v>100</v>
      </c>
      <c r="C2822">
        <v>4.5</v>
      </c>
    </row>
    <row r="2823" spans="1:3" x14ac:dyDescent="0.3">
      <c r="A2823" t="s">
        <v>13601</v>
      </c>
      <c r="B2823">
        <v>100</v>
      </c>
      <c r="C2823">
        <v>3.6</v>
      </c>
    </row>
    <row r="2824" spans="1:3" x14ac:dyDescent="0.3">
      <c r="A2824" t="s">
        <v>13642</v>
      </c>
      <c r="B2824">
        <v>100</v>
      </c>
      <c r="C2824">
        <v>6.1</v>
      </c>
    </row>
    <row r="2825" spans="1:3" x14ac:dyDescent="0.3">
      <c r="A2825" t="s">
        <v>13683</v>
      </c>
      <c r="B2825">
        <v>100</v>
      </c>
      <c r="C2825">
        <v>5.9</v>
      </c>
    </row>
    <row r="2826" spans="1:3" x14ac:dyDescent="0.3">
      <c r="A2826" t="s">
        <v>13868</v>
      </c>
      <c r="B2826">
        <v>100</v>
      </c>
      <c r="C2826">
        <v>7.4</v>
      </c>
    </row>
    <row r="2827" spans="1:3" x14ac:dyDescent="0.3">
      <c r="A2827" t="s">
        <v>13889</v>
      </c>
      <c r="B2827">
        <v>100</v>
      </c>
      <c r="C2827">
        <v>7.8</v>
      </c>
    </row>
    <row r="2828" spans="1:3" x14ac:dyDescent="0.3">
      <c r="A2828" t="s">
        <v>14170</v>
      </c>
      <c r="B2828">
        <v>100</v>
      </c>
      <c r="C2828">
        <v>6.6</v>
      </c>
    </row>
    <row r="2829" spans="1:3" x14ac:dyDescent="0.3">
      <c r="A2829" t="s">
        <v>14173</v>
      </c>
      <c r="B2829">
        <v>100</v>
      </c>
      <c r="C2829">
        <v>5.8</v>
      </c>
    </row>
    <row r="2830" spans="1:3" x14ac:dyDescent="0.3">
      <c r="A2830" t="s">
        <v>14184</v>
      </c>
      <c r="B2830">
        <v>100</v>
      </c>
      <c r="C2830">
        <v>7</v>
      </c>
    </row>
    <row r="2831" spans="1:3" x14ac:dyDescent="0.3">
      <c r="A2831" t="s">
        <v>14266</v>
      </c>
      <c r="B2831">
        <v>100</v>
      </c>
      <c r="C2831">
        <v>5.7</v>
      </c>
    </row>
    <row r="2832" spans="1:3" x14ac:dyDescent="0.3">
      <c r="A2832" t="s">
        <v>14309</v>
      </c>
      <c r="B2832">
        <v>100</v>
      </c>
      <c r="C2832">
        <v>7.3</v>
      </c>
    </row>
    <row r="2833" spans="1:3" x14ac:dyDescent="0.3">
      <c r="A2833" t="s">
        <v>14421</v>
      </c>
      <c r="B2833">
        <v>100</v>
      </c>
      <c r="C2833">
        <v>6</v>
      </c>
    </row>
    <row r="2834" spans="1:3" x14ac:dyDescent="0.3">
      <c r="A2834" t="s">
        <v>14482</v>
      </c>
      <c r="B2834">
        <v>100</v>
      </c>
      <c r="C2834">
        <v>5.8</v>
      </c>
    </row>
    <row r="2835" spans="1:3" x14ac:dyDescent="0.3">
      <c r="A2835" t="s">
        <v>14528</v>
      </c>
      <c r="B2835">
        <v>100</v>
      </c>
      <c r="C2835">
        <v>5.5</v>
      </c>
    </row>
    <row r="2836" spans="1:3" x14ac:dyDescent="0.3">
      <c r="A2836" t="s">
        <v>14559</v>
      </c>
      <c r="B2836">
        <v>100</v>
      </c>
      <c r="C2836">
        <v>7.3</v>
      </c>
    </row>
    <row r="2837" spans="1:3" x14ac:dyDescent="0.3">
      <c r="A2837" t="s">
        <v>14774</v>
      </c>
      <c r="B2837">
        <v>100</v>
      </c>
      <c r="C2837">
        <v>6.4</v>
      </c>
    </row>
    <row r="2838" spans="1:3" x14ac:dyDescent="0.3">
      <c r="A2838" t="s">
        <v>14864</v>
      </c>
      <c r="B2838">
        <v>100</v>
      </c>
      <c r="C2838">
        <v>5.8</v>
      </c>
    </row>
    <row r="2839" spans="1:3" x14ac:dyDescent="0.3">
      <c r="A2839" t="s">
        <v>14875</v>
      </c>
      <c r="B2839">
        <v>100</v>
      </c>
      <c r="C2839">
        <v>6.5</v>
      </c>
    </row>
    <row r="2840" spans="1:3" x14ac:dyDescent="0.3">
      <c r="A2840" t="s">
        <v>14937</v>
      </c>
      <c r="B2840">
        <v>100</v>
      </c>
      <c r="C2840">
        <v>5.5</v>
      </c>
    </row>
    <row r="2841" spans="1:3" x14ac:dyDescent="0.3">
      <c r="A2841" t="s">
        <v>14959</v>
      </c>
      <c r="B2841">
        <v>100</v>
      </c>
      <c r="C2841">
        <v>7.1</v>
      </c>
    </row>
    <row r="2842" spans="1:3" x14ac:dyDescent="0.3">
      <c r="A2842" t="s">
        <v>15025</v>
      </c>
      <c r="B2842">
        <v>100</v>
      </c>
      <c r="C2842">
        <v>6.3</v>
      </c>
    </row>
    <row r="2843" spans="1:3" x14ac:dyDescent="0.3">
      <c r="A2843" t="s">
        <v>15096</v>
      </c>
      <c r="B2843">
        <v>100</v>
      </c>
      <c r="C2843">
        <v>6.6</v>
      </c>
    </row>
    <row r="2844" spans="1:3" x14ac:dyDescent="0.3">
      <c r="A2844" t="s">
        <v>15139</v>
      </c>
      <c r="B2844">
        <v>100</v>
      </c>
      <c r="C2844">
        <v>6.6</v>
      </c>
    </row>
    <row r="2845" spans="1:3" x14ac:dyDescent="0.3">
      <c r="A2845" t="s">
        <v>15416</v>
      </c>
      <c r="B2845">
        <v>100</v>
      </c>
      <c r="C2845">
        <v>5.4</v>
      </c>
    </row>
    <row r="2846" spans="1:3" x14ac:dyDescent="0.3">
      <c r="A2846" t="s">
        <v>15960</v>
      </c>
      <c r="B2846">
        <v>100</v>
      </c>
      <c r="C2846">
        <v>7.7</v>
      </c>
    </row>
    <row r="2847" spans="1:3" x14ac:dyDescent="0.3">
      <c r="A2847" t="s">
        <v>16285</v>
      </c>
      <c r="B2847">
        <v>100</v>
      </c>
      <c r="C2847">
        <v>7.3</v>
      </c>
    </row>
    <row r="2848" spans="1:3" x14ac:dyDescent="0.3">
      <c r="A2848" t="s">
        <v>16378</v>
      </c>
      <c r="B2848">
        <v>100</v>
      </c>
      <c r="C2848">
        <v>3.5</v>
      </c>
    </row>
    <row r="2849" spans="1:3" x14ac:dyDescent="0.3">
      <c r="A2849" t="s">
        <v>16463</v>
      </c>
      <c r="B2849">
        <v>100</v>
      </c>
      <c r="C2849">
        <v>7.2</v>
      </c>
    </row>
    <row r="2850" spans="1:3" x14ac:dyDescent="0.3">
      <c r="A2850" t="s">
        <v>16515</v>
      </c>
      <c r="B2850">
        <v>100</v>
      </c>
      <c r="C2850">
        <v>7.1</v>
      </c>
    </row>
    <row r="2851" spans="1:3" x14ac:dyDescent="0.3">
      <c r="A2851" t="s">
        <v>16583</v>
      </c>
      <c r="B2851">
        <v>100</v>
      </c>
      <c r="C2851">
        <v>6.3</v>
      </c>
    </row>
    <row r="2852" spans="1:3" x14ac:dyDescent="0.3">
      <c r="A2852" t="s">
        <v>16599</v>
      </c>
      <c r="B2852">
        <v>100</v>
      </c>
      <c r="C2852">
        <v>5.8</v>
      </c>
    </row>
    <row r="2853" spans="1:3" x14ac:dyDescent="0.3">
      <c r="A2853" t="s">
        <v>16607</v>
      </c>
      <c r="B2853">
        <v>100</v>
      </c>
      <c r="C2853">
        <v>4.8</v>
      </c>
    </row>
    <row r="2854" spans="1:3" x14ac:dyDescent="0.3">
      <c r="A2854" t="s">
        <v>16851</v>
      </c>
      <c r="B2854">
        <v>100</v>
      </c>
      <c r="C2854">
        <v>6.6</v>
      </c>
    </row>
    <row r="2855" spans="1:3" x14ac:dyDescent="0.3">
      <c r="A2855" t="s">
        <v>17421</v>
      </c>
      <c r="B2855">
        <v>100</v>
      </c>
      <c r="C2855">
        <v>7.6</v>
      </c>
    </row>
    <row r="2856" spans="1:3" x14ac:dyDescent="0.3">
      <c r="A2856" t="s">
        <v>17632</v>
      </c>
      <c r="B2856">
        <v>100</v>
      </c>
      <c r="C2856">
        <v>4.5</v>
      </c>
    </row>
    <row r="2857" spans="1:3" x14ac:dyDescent="0.3">
      <c r="A2857" t="s">
        <v>18121</v>
      </c>
      <c r="B2857">
        <v>100</v>
      </c>
      <c r="C2857">
        <v>7.2</v>
      </c>
    </row>
    <row r="2858" spans="1:3" x14ac:dyDescent="0.3">
      <c r="A2858" t="s">
        <v>18172</v>
      </c>
      <c r="B2858">
        <v>100</v>
      </c>
      <c r="C2858">
        <v>7.1</v>
      </c>
    </row>
    <row r="2859" spans="1:3" x14ac:dyDescent="0.3">
      <c r="A2859" t="s">
        <v>18604</v>
      </c>
      <c r="B2859">
        <v>100</v>
      </c>
      <c r="C2859">
        <v>5</v>
      </c>
    </row>
    <row r="2860" spans="1:3" x14ac:dyDescent="0.3">
      <c r="A2860" t="s">
        <v>18940</v>
      </c>
      <c r="B2860">
        <v>100</v>
      </c>
      <c r="C2860">
        <v>7</v>
      </c>
    </row>
    <row r="2861" spans="1:3" x14ac:dyDescent="0.3">
      <c r="A2861" t="s">
        <v>19166</v>
      </c>
      <c r="B2861">
        <v>100</v>
      </c>
      <c r="C2861">
        <v>5.3</v>
      </c>
    </row>
    <row r="2862" spans="1:3" x14ac:dyDescent="0.3">
      <c r="A2862" t="s">
        <v>19192</v>
      </c>
      <c r="B2862">
        <v>100</v>
      </c>
      <c r="C2862">
        <v>7.2</v>
      </c>
    </row>
    <row r="2863" spans="1:3" x14ac:dyDescent="0.3">
      <c r="A2863" t="s">
        <v>19419</v>
      </c>
      <c r="B2863">
        <v>100</v>
      </c>
      <c r="C2863">
        <v>5.9</v>
      </c>
    </row>
    <row r="2864" spans="1:3" x14ac:dyDescent="0.3">
      <c r="A2864" t="s">
        <v>19486</v>
      </c>
      <c r="B2864">
        <v>100</v>
      </c>
      <c r="C2864">
        <v>5.0999999999999996</v>
      </c>
    </row>
    <row r="2865" spans="1:3" x14ac:dyDescent="0.3">
      <c r="A2865" t="s">
        <v>19694</v>
      </c>
      <c r="B2865">
        <v>100</v>
      </c>
      <c r="C2865">
        <v>5.3</v>
      </c>
    </row>
    <row r="2866" spans="1:3" x14ac:dyDescent="0.3">
      <c r="A2866" t="s">
        <v>19814</v>
      </c>
      <c r="B2866">
        <v>100</v>
      </c>
      <c r="C2866">
        <v>6.6</v>
      </c>
    </row>
    <row r="2867" spans="1:3" x14ac:dyDescent="0.3">
      <c r="A2867" t="s">
        <v>19817</v>
      </c>
      <c r="B2867">
        <v>100</v>
      </c>
      <c r="C2867">
        <v>5.7</v>
      </c>
    </row>
    <row r="2868" spans="1:3" x14ac:dyDescent="0.3">
      <c r="A2868" t="s">
        <v>20012</v>
      </c>
      <c r="B2868">
        <v>100</v>
      </c>
      <c r="C2868">
        <v>6.7</v>
      </c>
    </row>
    <row r="2869" spans="1:3" x14ac:dyDescent="0.3">
      <c r="A2869" t="s">
        <v>20050</v>
      </c>
      <c r="B2869">
        <v>100</v>
      </c>
      <c r="C2869">
        <v>6.9</v>
      </c>
    </row>
    <row r="2870" spans="1:3" x14ac:dyDescent="0.3">
      <c r="A2870" t="s">
        <v>20131</v>
      </c>
      <c r="B2870">
        <v>100</v>
      </c>
      <c r="C2870">
        <v>6.8</v>
      </c>
    </row>
    <row r="2871" spans="1:3" x14ac:dyDescent="0.3">
      <c r="A2871" t="s">
        <v>20142</v>
      </c>
      <c r="B2871">
        <v>100</v>
      </c>
      <c r="C2871">
        <v>7.2</v>
      </c>
    </row>
    <row r="2872" spans="1:3" x14ac:dyDescent="0.3">
      <c r="A2872" t="s">
        <v>20235</v>
      </c>
      <c r="B2872">
        <v>100</v>
      </c>
      <c r="C2872">
        <v>8.1</v>
      </c>
    </row>
    <row r="2873" spans="1:3" x14ac:dyDescent="0.3">
      <c r="A2873" t="s">
        <v>20320</v>
      </c>
      <c r="B2873">
        <v>100</v>
      </c>
      <c r="C2873">
        <v>5.4</v>
      </c>
    </row>
    <row r="2874" spans="1:3" x14ac:dyDescent="0.3">
      <c r="A2874" t="s">
        <v>20710</v>
      </c>
      <c r="B2874">
        <v>100</v>
      </c>
      <c r="C2874">
        <v>6.9</v>
      </c>
    </row>
    <row r="2875" spans="1:3" x14ac:dyDescent="0.3">
      <c r="A2875" t="s">
        <v>20883</v>
      </c>
      <c r="B2875">
        <v>100</v>
      </c>
      <c r="C2875">
        <v>6.5</v>
      </c>
    </row>
    <row r="2876" spans="1:3" x14ac:dyDescent="0.3">
      <c r="A2876" t="s">
        <v>21179</v>
      </c>
      <c r="B2876">
        <v>100</v>
      </c>
      <c r="C2876">
        <v>7.2</v>
      </c>
    </row>
    <row r="2877" spans="1:3" x14ac:dyDescent="0.3">
      <c r="A2877" t="s">
        <v>21185</v>
      </c>
      <c r="B2877">
        <v>100</v>
      </c>
      <c r="C2877">
        <v>7.1</v>
      </c>
    </row>
    <row r="2878" spans="1:3" x14ac:dyDescent="0.3">
      <c r="A2878" t="s">
        <v>21286</v>
      </c>
      <c r="B2878">
        <v>100</v>
      </c>
      <c r="C2878">
        <v>7.1</v>
      </c>
    </row>
    <row r="2879" spans="1:3" x14ac:dyDescent="0.3">
      <c r="A2879" t="s">
        <v>21320</v>
      </c>
      <c r="B2879">
        <v>100</v>
      </c>
      <c r="C2879">
        <v>4.2</v>
      </c>
    </row>
    <row r="2880" spans="1:3" x14ac:dyDescent="0.3">
      <c r="A2880" t="s">
        <v>21510</v>
      </c>
      <c r="B2880">
        <v>100</v>
      </c>
      <c r="C2880">
        <v>5.4</v>
      </c>
    </row>
    <row r="2881" spans="1:3" x14ac:dyDescent="0.3">
      <c r="A2881" t="s">
        <v>21593</v>
      </c>
      <c r="B2881">
        <v>100</v>
      </c>
      <c r="C2881">
        <v>7.2</v>
      </c>
    </row>
    <row r="2882" spans="1:3" x14ac:dyDescent="0.3">
      <c r="A2882" t="s">
        <v>21625</v>
      </c>
      <c r="B2882">
        <v>100</v>
      </c>
      <c r="C2882">
        <v>3.6</v>
      </c>
    </row>
    <row r="2883" spans="1:3" x14ac:dyDescent="0.3">
      <c r="A2883" t="s">
        <v>21629</v>
      </c>
      <c r="B2883">
        <v>100</v>
      </c>
      <c r="C2883">
        <v>6.3</v>
      </c>
    </row>
    <row r="2884" spans="1:3" x14ac:dyDescent="0.3">
      <c r="A2884" t="s">
        <v>21926</v>
      </c>
      <c r="B2884">
        <v>100</v>
      </c>
      <c r="C2884">
        <v>6</v>
      </c>
    </row>
    <row r="2885" spans="1:3" x14ac:dyDescent="0.3">
      <c r="A2885" t="s">
        <v>21945</v>
      </c>
      <c r="B2885">
        <v>100</v>
      </c>
      <c r="C2885">
        <v>5.7</v>
      </c>
    </row>
    <row r="2886" spans="1:3" x14ac:dyDescent="0.3">
      <c r="A2886" t="s">
        <v>22536</v>
      </c>
      <c r="B2886">
        <v>100</v>
      </c>
      <c r="C2886">
        <v>5.7</v>
      </c>
    </row>
    <row r="2887" spans="1:3" x14ac:dyDescent="0.3">
      <c r="A2887" t="s">
        <v>22843</v>
      </c>
      <c r="B2887">
        <v>100</v>
      </c>
      <c r="C2887">
        <v>6.3</v>
      </c>
    </row>
    <row r="2888" spans="1:3" x14ac:dyDescent="0.3">
      <c r="A2888" t="s">
        <v>23072</v>
      </c>
      <c r="B2888">
        <v>100</v>
      </c>
      <c r="C2888">
        <v>6.7</v>
      </c>
    </row>
    <row r="2889" spans="1:3" x14ac:dyDescent="0.3">
      <c r="A2889" t="s">
        <v>23602</v>
      </c>
      <c r="B2889">
        <v>100</v>
      </c>
      <c r="C2889">
        <v>7.3</v>
      </c>
    </row>
    <row r="2890" spans="1:3" x14ac:dyDescent="0.3">
      <c r="A2890" t="s">
        <v>23700</v>
      </c>
      <c r="B2890">
        <v>100</v>
      </c>
      <c r="C2890">
        <v>7.3</v>
      </c>
    </row>
    <row r="2891" spans="1:3" x14ac:dyDescent="0.3">
      <c r="A2891" t="s">
        <v>23895</v>
      </c>
      <c r="B2891">
        <v>100</v>
      </c>
      <c r="C2891">
        <v>7.1</v>
      </c>
    </row>
    <row r="2892" spans="1:3" x14ac:dyDescent="0.3">
      <c r="A2892" t="s">
        <v>24048</v>
      </c>
      <c r="B2892">
        <v>100</v>
      </c>
      <c r="C2892">
        <v>6.3</v>
      </c>
    </row>
    <row r="2893" spans="1:3" x14ac:dyDescent="0.3">
      <c r="A2893" t="s">
        <v>904</v>
      </c>
      <c r="B2893">
        <v>99</v>
      </c>
      <c r="C2893">
        <v>5.8</v>
      </c>
    </row>
    <row r="2894" spans="1:3" x14ac:dyDescent="0.3">
      <c r="A2894" t="s">
        <v>2633</v>
      </c>
      <c r="B2894">
        <v>99</v>
      </c>
      <c r="C2894">
        <v>6.1</v>
      </c>
    </row>
    <row r="2895" spans="1:3" x14ac:dyDescent="0.3">
      <c r="A2895" t="s">
        <v>2785</v>
      </c>
      <c r="B2895">
        <v>99</v>
      </c>
      <c r="C2895">
        <v>6.5</v>
      </c>
    </row>
    <row r="2896" spans="1:3" x14ac:dyDescent="0.3">
      <c r="A2896" t="s">
        <v>2971</v>
      </c>
      <c r="B2896">
        <v>99</v>
      </c>
      <c r="C2896">
        <v>5.9</v>
      </c>
    </row>
    <row r="2897" spans="1:3" x14ac:dyDescent="0.3">
      <c r="A2897" t="s">
        <v>3034</v>
      </c>
      <c r="B2897">
        <v>99</v>
      </c>
      <c r="C2897">
        <v>6.8</v>
      </c>
    </row>
    <row r="2898" spans="1:3" x14ac:dyDescent="0.3">
      <c r="A2898" t="s">
        <v>3180</v>
      </c>
      <c r="B2898">
        <v>99</v>
      </c>
      <c r="C2898">
        <v>6</v>
      </c>
    </row>
    <row r="2899" spans="1:3" x14ac:dyDescent="0.3">
      <c r="A2899" t="s">
        <v>3544</v>
      </c>
      <c r="B2899">
        <v>99</v>
      </c>
      <c r="C2899">
        <v>4.2</v>
      </c>
    </row>
    <row r="2900" spans="1:3" x14ac:dyDescent="0.3">
      <c r="A2900" t="s">
        <v>3734</v>
      </c>
      <c r="B2900">
        <v>99</v>
      </c>
      <c r="C2900">
        <v>6.4</v>
      </c>
    </row>
    <row r="2901" spans="1:3" x14ac:dyDescent="0.3">
      <c r="A2901" t="s">
        <v>3986</v>
      </c>
      <c r="B2901">
        <v>99</v>
      </c>
      <c r="C2901">
        <v>7</v>
      </c>
    </row>
    <row r="2902" spans="1:3" x14ac:dyDescent="0.3">
      <c r="A2902" t="s">
        <v>4181</v>
      </c>
      <c r="B2902">
        <v>99</v>
      </c>
      <c r="C2902">
        <v>5.9</v>
      </c>
    </row>
    <row r="2903" spans="1:3" x14ac:dyDescent="0.3">
      <c r="A2903" t="s">
        <v>4754</v>
      </c>
      <c r="B2903">
        <v>99</v>
      </c>
      <c r="C2903">
        <v>5.8</v>
      </c>
    </row>
    <row r="2904" spans="1:3" x14ac:dyDescent="0.3">
      <c r="A2904" t="s">
        <v>4882</v>
      </c>
      <c r="B2904">
        <v>99</v>
      </c>
      <c r="C2904">
        <v>5.9</v>
      </c>
    </row>
    <row r="2905" spans="1:3" x14ac:dyDescent="0.3">
      <c r="A2905" t="s">
        <v>5123</v>
      </c>
      <c r="B2905">
        <v>99</v>
      </c>
      <c r="C2905">
        <v>5.2</v>
      </c>
    </row>
    <row r="2906" spans="1:3" x14ac:dyDescent="0.3">
      <c r="A2906" t="s">
        <v>5304</v>
      </c>
      <c r="B2906">
        <v>99</v>
      </c>
      <c r="C2906">
        <v>6.4</v>
      </c>
    </row>
    <row r="2907" spans="1:3" x14ac:dyDescent="0.3">
      <c r="A2907" t="s">
        <v>5438</v>
      </c>
      <c r="B2907">
        <v>99</v>
      </c>
      <c r="C2907">
        <v>5.9</v>
      </c>
    </row>
    <row r="2908" spans="1:3" x14ac:dyDescent="0.3">
      <c r="A2908" t="s">
        <v>5963</v>
      </c>
      <c r="B2908">
        <v>99</v>
      </c>
      <c r="C2908">
        <v>5.4</v>
      </c>
    </row>
    <row r="2909" spans="1:3" x14ac:dyDescent="0.3">
      <c r="A2909" t="s">
        <v>6076</v>
      </c>
      <c r="B2909">
        <v>99</v>
      </c>
      <c r="C2909">
        <v>6.5</v>
      </c>
    </row>
    <row r="2910" spans="1:3" x14ac:dyDescent="0.3">
      <c r="A2910" t="s">
        <v>6381</v>
      </c>
      <c r="B2910">
        <v>99</v>
      </c>
      <c r="C2910">
        <v>4.5999999999999996</v>
      </c>
    </row>
    <row r="2911" spans="1:3" x14ac:dyDescent="0.3">
      <c r="A2911" t="s">
        <v>6483</v>
      </c>
      <c r="B2911">
        <v>99</v>
      </c>
      <c r="C2911">
        <v>6.8</v>
      </c>
    </row>
    <row r="2912" spans="1:3" x14ac:dyDescent="0.3">
      <c r="A2912" t="s">
        <v>6654</v>
      </c>
      <c r="B2912">
        <v>99</v>
      </c>
      <c r="C2912">
        <v>4.4000000000000004</v>
      </c>
    </row>
    <row r="2913" spans="1:3" x14ac:dyDescent="0.3">
      <c r="A2913" t="s">
        <v>6672</v>
      </c>
      <c r="B2913">
        <v>99</v>
      </c>
      <c r="C2913">
        <v>5.7</v>
      </c>
    </row>
    <row r="2914" spans="1:3" x14ac:dyDescent="0.3">
      <c r="A2914" t="s">
        <v>6755</v>
      </c>
      <c r="B2914">
        <v>99</v>
      </c>
      <c r="C2914">
        <v>5.9</v>
      </c>
    </row>
    <row r="2915" spans="1:3" x14ac:dyDescent="0.3">
      <c r="A2915" t="s">
        <v>7574</v>
      </c>
      <c r="B2915">
        <v>99</v>
      </c>
      <c r="C2915">
        <v>5</v>
      </c>
    </row>
    <row r="2916" spans="1:3" x14ac:dyDescent="0.3">
      <c r="A2916" t="s">
        <v>7812</v>
      </c>
      <c r="B2916">
        <v>99</v>
      </c>
      <c r="C2916">
        <v>5.0999999999999996</v>
      </c>
    </row>
    <row r="2917" spans="1:3" x14ac:dyDescent="0.3">
      <c r="A2917" t="s">
        <v>7831</v>
      </c>
      <c r="B2917">
        <v>99</v>
      </c>
      <c r="C2917">
        <v>6.5</v>
      </c>
    </row>
    <row r="2918" spans="1:3" x14ac:dyDescent="0.3">
      <c r="A2918" t="s">
        <v>7890</v>
      </c>
      <c r="B2918">
        <v>99</v>
      </c>
      <c r="C2918">
        <v>5.0999999999999996</v>
      </c>
    </row>
    <row r="2919" spans="1:3" x14ac:dyDescent="0.3">
      <c r="A2919" t="s">
        <v>8049</v>
      </c>
      <c r="B2919">
        <v>99</v>
      </c>
      <c r="C2919">
        <v>8.1</v>
      </c>
    </row>
    <row r="2920" spans="1:3" x14ac:dyDescent="0.3">
      <c r="A2920" t="s">
        <v>8068</v>
      </c>
      <c r="B2920">
        <v>99</v>
      </c>
      <c r="C2920">
        <v>6.1</v>
      </c>
    </row>
    <row r="2921" spans="1:3" x14ac:dyDescent="0.3">
      <c r="A2921" t="s">
        <v>8116</v>
      </c>
      <c r="B2921">
        <v>99</v>
      </c>
      <c r="C2921">
        <v>6.8</v>
      </c>
    </row>
    <row r="2922" spans="1:3" x14ac:dyDescent="0.3">
      <c r="A2922" t="s">
        <v>8227</v>
      </c>
      <c r="B2922">
        <v>99</v>
      </c>
      <c r="C2922">
        <v>6</v>
      </c>
    </row>
    <row r="2923" spans="1:3" x14ac:dyDescent="0.3">
      <c r="A2923" t="s">
        <v>8271</v>
      </c>
      <c r="B2923">
        <v>99</v>
      </c>
      <c r="C2923">
        <v>5.0999999999999996</v>
      </c>
    </row>
    <row r="2924" spans="1:3" x14ac:dyDescent="0.3">
      <c r="A2924" t="s">
        <v>8339</v>
      </c>
      <c r="B2924">
        <v>99</v>
      </c>
      <c r="C2924">
        <v>6.6</v>
      </c>
    </row>
    <row r="2925" spans="1:3" x14ac:dyDescent="0.3">
      <c r="A2925" t="s">
        <v>8526</v>
      </c>
      <c r="B2925">
        <v>99</v>
      </c>
      <c r="C2925">
        <v>5.4</v>
      </c>
    </row>
    <row r="2926" spans="1:3" x14ac:dyDescent="0.3">
      <c r="A2926" t="s">
        <v>8788</v>
      </c>
      <c r="B2926">
        <v>99</v>
      </c>
      <c r="C2926">
        <v>5.3</v>
      </c>
    </row>
    <row r="2927" spans="1:3" x14ac:dyDescent="0.3">
      <c r="A2927" t="s">
        <v>8791</v>
      </c>
      <c r="B2927">
        <v>99</v>
      </c>
      <c r="C2927">
        <v>5.3</v>
      </c>
    </row>
    <row r="2928" spans="1:3" x14ac:dyDescent="0.3">
      <c r="A2928" t="s">
        <v>8900</v>
      </c>
      <c r="B2928">
        <v>99</v>
      </c>
      <c r="C2928">
        <v>5.8</v>
      </c>
    </row>
    <row r="2929" spans="1:3" x14ac:dyDescent="0.3">
      <c r="A2929" t="s">
        <v>8933</v>
      </c>
      <c r="B2929">
        <v>99</v>
      </c>
      <c r="C2929">
        <v>4.9000000000000004</v>
      </c>
    </row>
    <row r="2930" spans="1:3" x14ac:dyDescent="0.3">
      <c r="A2930" t="s">
        <v>9158</v>
      </c>
      <c r="B2930">
        <v>99</v>
      </c>
      <c r="C2930">
        <v>5.9</v>
      </c>
    </row>
    <row r="2931" spans="1:3" x14ac:dyDescent="0.3">
      <c r="A2931" t="s">
        <v>9313</v>
      </c>
      <c r="B2931">
        <v>99</v>
      </c>
      <c r="C2931">
        <v>4.3</v>
      </c>
    </row>
    <row r="2932" spans="1:3" x14ac:dyDescent="0.3">
      <c r="A2932" t="s">
        <v>9441</v>
      </c>
      <c r="B2932">
        <v>99</v>
      </c>
      <c r="C2932">
        <v>6.2</v>
      </c>
    </row>
    <row r="2933" spans="1:3" x14ac:dyDescent="0.3">
      <c r="A2933" t="s">
        <v>9738</v>
      </c>
      <c r="B2933">
        <v>99</v>
      </c>
      <c r="C2933">
        <v>5.6</v>
      </c>
    </row>
    <row r="2934" spans="1:3" x14ac:dyDescent="0.3">
      <c r="A2934" t="s">
        <v>9797</v>
      </c>
      <c r="B2934">
        <v>99</v>
      </c>
      <c r="C2934">
        <v>4.7</v>
      </c>
    </row>
    <row r="2935" spans="1:3" x14ac:dyDescent="0.3">
      <c r="A2935" t="s">
        <v>9867</v>
      </c>
      <c r="B2935">
        <v>99</v>
      </c>
      <c r="C2935">
        <v>7.3</v>
      </c>
    </row>
    <row r="2936" spans="1:3" x14ac:dyDescent="0.3">
      <c r="A2936" t="s">
        <v>9893</v>
      </c>
      <c r="B2936">
        <v>99</v>
      </c>
      <c r="C2936">
        <v>4.9000000000000004</v>
      </c>
    </row>
    <row r="2937" spans="1:3" x14ac:dyDescent="0.3">
      <c r="A2937" t="s">
        <v>10940</v>
      </c>
      <c r="B2937">
        <v>99</v>
      </c>
      <c r="C2937">
        <v>5.9</v>
      </c>
    </row>
    <row r="2938" spans="1:3" x14ac:dyDescent="0.3">
      <c r="A2938" t="s">
        <v>11075</v>
      </c>
      <c r="B2938">
        <v>99</v>
      </c>
      <c r="C2938">
        <v>7.8</v>
      </c>
    </row>
    <row r="2939" spans="1:3" x14ac:dyDescent="0.3">
      <c r="A2939" t="s">
        <v>11149</v>
      </c>
      <c r="B2939">
        <v>99</v>
      </c>
      <c r="C2939">
        <v>4.8</v>
      </c>
    </row>
    <row r="2940" spans="1:3" x14ac:dyDescent="0.3">
      <c r="A2940" t="s">
        <v>11235</v>
      </c>
      <c r="B2940">
        <v>99</v>
      </c>
      <c r="C2940">
        <v>7.2</v>
      </c>
    </row>
    <row r="2941" spans="1:3" x14ac:dyDescent="0.3">
      <c r="A2941" t="s">
        <v>11311</v>
      </c>
      <c r="B2941">
        <v>99</v>
      </c>
      <c r="C2941">
        <v>6.5</v>
      </c>
    </row>
    <row r="2942" spans="1:3" x14ac:dyDescent="0.3">
      <c r="A2942" t="s">
        <v>11745</v>
      </c>
      <c r="B2942">
        <v>99</v>
      </c>
      <c r="C2942">
        <v>6.6</v>
      </c>
    </row>
    <row r="2943" spans="1:3" x14ac:dyDescent="0.3">
      <c r="A2943" t="s">
        <v>11957</v>
      </c>
      <c r="B2943">
        <v>99</v>
      </c>
      <c r="C2943">
        <v>3.5</v>
      </c>
    </row>
    <row r="2944" spans="1:3" x14ac:dyDescent="0.3">
      <c r="A2944" t="s">
        <v>12123</v>
      </c>
      <c r="B2944">
        <v>99</v>
      </c>
      <c r="C2944">
        <v>5.6</v>
      </c>
    </row>
    <row r="2945" spans="1:3" x14ac:dyDescent="0.3">
      <c r="A2945" t="s">
        <v>12182</v>
      </c>
      <c r="B2945">
        <v>99</v>
      </c>
      <c r="C2945">
        <v>4.9000000000000004</v>
      </c>
    </row>
    <row r="2946" spans="1:3" x14ac:dyDescent="0.3">
      <c r="A2946" t="s">
        <v>12761</v>
      </c>
      <c r="B2946">
        <v>99</v>
      </c>
      <c r="C2946">
        <v>5.7</v>
      </c>
    </row>
    <row r="2947" spans="1:3" x14ac:dyDescent="0.3">
      <c r="A2947" t="s">
        <v>12849</v>
      </c>
      <c r="B2947">
        <v>99</v>
      </c>
      <c r="C2947">
        <v>4.8</v>
      </c>
    </row>
    <row r="2948" spans="1:3" x14ac:dyDescent="0.3">
      <c r="A2948" t="s">
        <v>13068</v>
      </c>
      <c r="B2948">
        <v>99</v>
      </c>
      <c r="C2948">
        <v>7.4</v>
      </c>
    </row>
    <row r="2949" spans="1:3" x14ac:dyDescent="0.3">
      <c r="A2949" t="s">
        <v>13197</v>
      </c>
      <c r="B2949">
        <v>99</v>
      </c>
      <c r="C2949">
        <v>8</v>
      </c>
    </row>
    <row r="2950" spans="1:3" x14ac:dyDescent="0.3">
      <c r="A2950" t="s">
        <v>13364</v>
      </c>
      <c r="B2950">
        <v>99</v>
      </c>
      <c r="C2950">
        <v>5.5</v>
      </c>
    </row>
    <row r="2951" spans="1:3" x14ac:dyDescent="0.3">
      <c r="A2951" t="s">
        <v>13555</v>
      </c>
      <c r="B2951">
        <v>99</v>
      </c>
      <c r="C2951">
        <v>5.0999999999999996</v>
      </c>
    </row>
    <row r="2952" spans="1:3" x14ac:dyDescent="0.3">
      <c r="A2952" t="s">
        <v>13621</v>
      </c>
      <c r="B2952">
        <v>99</v>
      </c>
      <c r="C2952">
        <v>5.7</v>
      </c>
    </row>
    <row r="2953" spans="1:3" x14ac:dyDescent="0.3">
      <c r="A2953" t="s">
        <v>13760</v>
      </c>
      <c r="B2953">
        <v>99</v>
      </c>
      <c r="C2953">
        <v>6</v>
      </c>
    </row>
    <row r="2954" spans="1:3" x14ac:dyDescent="0.3">
      <c r="A2954" t="s">
        <v>13932</v>
      </c>
      <c r="B2954">
        <v>99</v>
      </c>
      <c r="C2954">
        <v>6.6</v>
      </c>
    </row>
    <row r="2955" spans="1:3" x14ac:dyDescent="0.3">
      <c r="A2955" t="s">
        <v>14113</v>
      </c>
      <c r="B2955">
        <v>99</v>
      </c>
      <c r="C2955">
        <v>7</v>
      </c>
    </row>
    <row r="2956" spans="1:3" x14ac:dyDescent="0.3">
      <c r="A2956" t="s">
        <v>14293</v>
      </c>
      <c r="B2956">
        <v>99</v>
      </c>
      <c r="C2956">
        <v>6.8</v>
      </c>
    </row>
    <row r="2957" spans="1:3" x14ac:dyDescent="0.3">
      <c r="A2957" t="s">
        <v>14386</v>
      </c>
      <c r="B2957">
        <v>99</v>
      </c>
      <c r="C2957">
        <v>6.9</v>
      </c>
    </row>
    <row r="2958" spans="1:3" x14ac:dyDescent="0.3">
      <c r="A2958" t="s">
        <v>14396</v>
      </c>
      <c r="B2958">
        <v>99</v>
      </c>
      <c r="C2958">
        <v>5.8</v>
      </c>
    </row>
    <row r="2959" spans="1:3" x14ac:dyDescent="0.3">
      <c r="A2959" t="s">
        <v>14697</v>
      </c>
      <c r="B2959">
        <v>99</v>
      </c>
      <c r="C2959">
        <v>6.4</v>
      </c>
    </row>
    <row r="2960" spans="1:3" x14ac:dyDescent="0.3">
      <c r="A2960" t="s">
        <v>14989</v>
      </c>
      <c r="B2960">
        <v>99</v>
      </c>
      <c r="C2960">
        <v>7</v>
      </c>
    </row>
    <row r="2961" spans="1:3" x14ac:dyDescent="0.3">
      <c r="A2961" t="s">
        <v>15293</v>
      </c>
      <c r="B2961">
        <v>99</v>
      </c>
      <c r="C2961">
        <v>6.9</v>
      </c>
    </row>
    <row r="2962" spans="1:3" x14ac:dyDescent="0.3">
      <c r="A2962" t="s">
        <v>15383</v>
      </c>
      <c r="B2962">
        <v>99</v>
      </c>
      <c r="C2962">
        <v>5.7</v>
      </c>
    </row>
    <row r="2963" spans="1:3" x14ac:dyDescent="0.3">
      <c r="A2963" t="s">
        <v>15639</v>
      </c>
      <c r="B2963">
        <v>99</v>
      </c>
      <c r="C2963">
        <v>7</v>
      </c>
    </row>
    <row r="2964" spans="1:3" x14ac:dyDescent="0.3">
      <c r="A2964" t="s">
        <v>16146</v>
      </c>
      <c r="B2964">
        <v>99</v>
      </c>
      <c r="C2964">
        <v>6.4</v>
      </c>
    </row>
    <row r="2965" spans="1:3" x14ac:dyDescent="0.3">
      <c r="A2965" t="s">
        <v>16168</v>
      </c>
      <c r="B2965">
        <v>99</v>
      </c>
      <c r="C2965">
        <v>5.5</v>
      </c>
    </row>
    <row r="2966" spans="1:3" x14ac:dyDescent="0.3">
      <c r="A2966" t="s">
        <v>16255</v>
      </c>
      <c r="B2966">
        <v>99</v>
      </c>
      <c r="C2966">
        <v>7.4</v>
      </c>
    </row>
    <row r="2967" spans="1:3" x14ac:dyDescent="0.3">
      <c r="A2967" t="s">
        <v>16527</v>
      </c>
      <c r="B2967">
        <v>99</v>
      </c>
      <c r="C2967">
        <v>7.6</v>
      </c>
    </row>
    <row r="2968" spans="1:3" x14ac:dyDescent="0.3">
      <c r="A2968" t="s">
        <v>16574</v>
      </c>
      <c r="B2968">
        <v>99</v>
      </c>
      <c r="C2968">
        <v>6.8</v>
      </c>
    </row>
    <row r="2969" spans="1:3" x14ac:dyDescent="0.3">
      <c r="A2969" t="s">
        <v>16589</v>
      </c>
      <c r="B2969">
        <v>99</v>
      </c>
      <c r="C2969">
        <v>6.4</v>
      </c>
    </row>
    <row r="2970" spans="1:3" x14ac:dyDescent="0.3">
      <c r="A2970" t="s">
        <v>16603</v>
      </c>
      <c r="B2970">
        <v>99</v>
      </c>
      <c r="C2970">
        <v>6.5</v>
      </c>
    </row>
    <row r="2971" spans="1:3" x14ac:dyDescent="0.3">
      <c r="A2971" t="s">
        <v>16780</v>
      </c>
      <c r="B2971">
        <v>99</v>
      </c>
      <c r="C2971">
        <v>5.4</v>
      </c>
    </row>
    <row r="2972" spans="1:3" x14ac:dyDescent="0.3">
      <c r="A2972" t="s">
        <v>17011</v>
      </c>
      <c r="B2972">
        <v>99</v>
      </c>
      <c r="C2972">
        <v>6.8</v>
      </c>
    </row>
    <row r="2973" spans="1:3" x14ac:dyDescent="0.3">
      <c r="A2973" t="s">
        <v>17030</v>
      </c>
      <c r="B2973">
        <v>99</v>
      </c>
      <c r="C2973">
        <v>6.8</v>
      </c>
    </row>
    <row r="2974" spans="1:3" x14ac:dyDescent="0.3">
      <c r="A2974" t="s">
        <v>17103</v>
      </c>
      <c r="B2974">
        <v>99</v>
      </c>
      <c r="C2974">
        <v>6.7</v>
      </c>
    </row>
    <row r="2975" spans="1:3" x14ac:dyDescent="0.3">
      <c r="A2975" t="s">
        <v>17114</v>
      </c>
      <c r="B2975">
        <v>99</v>
      </c>
      <c r="C2975">
        <v>7.2</v>
      </c>
    </row>
    <row r="2976" spans="1:3" x14ac:dyDescent="0.3">
      <c r="A2976" t="s">
        <v>17135</v>
      </c>
      <c r="B2976">
        <v>99</v>
      </c>
      <c r="C2976">
        <v>7</v>
      </c>
    </row>
    <row r="2977" spans="1:3" x14ac:dyDescent="0.3">
      <c r="A2977" t="s">
        <v>17373</v>
      </c>
      <c r="B2977">
        <v>99</v>
      </c>
      <c r="C2977">
        <v>4.9000000000000004</v>
      </c>
    </row>
    <row r="2978" spans="1:3" x14ac:dyDescent="0.3">
      <c r="A2978" t="s">
        <v>17384</v>
      </c>
      <c r="B2978">
        <v>99</v>
      </c>
      <c r="C2978">
        <v>7.4</v>
      </c>
    </row>
    <row r="2979" spans="1:3" x14ac:dyDescent="0.3">
      <c r="A2979" t="s">
        <v>17390</v>
      </c>
      <c r="B2979">
        <v>99</v>
      </c>
      <c r="C2979">
        <v>6.1</v>
      </c>
    </row>
    <row r="2980" spans="1:3" x14ac:dyDescent="0.3">
      <c r="A2980" t="s">
        <v>17625</v>
      </c>
      <c r="B2980">
        <v>99</v>
      </c>
      <c r="C2980">
        <v>6.4</v>
      </c>
    </row>
    <row r="2981" spans="1:3" x14ac:dyDescent="0.3">
      <c r="A2981" t="s">
        <v>17654</v>
      </c>
      <c r="B2981">
        <v>99</v>
      </c>
      <c r="C2981">
        <v>8</v>
      </c>
    </row>
    <row r="2982" spans="1:3" x14ac:dyDescent="0.3">
      <c r="A2982" t="s">
        <v>17717</v>
      </c>
      <c r="B2982">
        <v>99</v>
      </c>
      <c r="C2982">
        <v>6.1</v>
      </c>
    </row>
    <row r="2983" spans="1:3" x14ac:dyDescent="0.3">
      <c r="A2983" t="s">
        <v>17866</v>
      </c>
      <c r="B2983">
        <v>99</v>
      </c>
      <c r="C2983">
        <v>4.4000000000000004</v>
      </c>
    </row>
    <row r="2984" spans="1:3" x14ac:dyDescent="0.3">
      <c r="A2984" t="s">
        <v>18041</v>
      </c>
      <c r="B2984">
        <v>99</v>
      </c>
      <c r="C2984">
        <v>7.3</v>
      </c>
    </row>
    <row r="2985" spans="1:3" x14ac:dyDescent="0.3">
      <c r="A2985" t="s">
        <v>18235</v>
      </c>
      <c r="B2985">
        <v>99</v>
      </c>
      <c r="C2985">
        <v>6.5</v>
      </c>
    </row>
    <row r="2986" spans="1:3" x14ac:dyDescent="0.3">
      <c r="A2986" t="s">
        <v>18547</v>
      </c>
      <c r="B2986">
        <v>99</v>
      </c>
      <c r="C2986">
        <v>7</v>
      </c>
    </row>
    <row r="2987" spans="1:3" x14ac:dyDescent="0.3">
      <c r="A2987" t="s">
        <v>18562</v>
      </c>
      <c r="B2987">
        <v>99</v>
      </c>
      <c r="C2987">
        <v>6.6</v>
      </c>
    </row>
    <row r="2988" spans="1:3" x14ac:dyDescent="0.3">
      <c r="A2988" t="s">
        <v>18636</v>
      </c>
      <c r="B2988">
        <v>99</v>
      </c>
      <c r="C2988">
        <v>6.3</v>
      </c>
    </row>
    <row r="2989" spans="1:3" x14ac:dyDescent="0.3">
      <c r="A2989" t="s">
        <v>18764</v>
      </c>
      <c r="B2989">
        <v>99</v>
      </c>
      <c r="C2989">
        <v>6.9</v>
      </c>
    </row>
    <row r="2990" spans="1:3" x14ac:dyDescent="0.3">
      <c r="A2990" t="s">
        <v>18976</v>
      </c>
      <c r="B2990">
        <v>99</v>
      </c>
      <c r="C2990">
        <v>6.1</v>
      </c>
    </row>
    <row r="2991" spans="1:3" x14ac:dyDescent="0.3">
      <c r="A2991" t="s">
        <v>18994</v>
      </c>
      <c r="B2991">
        <v>99</v>
      </c>
      <c r="C2991">
        <v>7.1</v>
      </c>
    </row>
    <row r="2992" spans="1:3" x14ac:dyDescent="0.3">
      <c r="A2992" t="s">
        <v>19051</v>
      </c>
      <c r="B2992">
        <v>99</v>
      </c>
      <c r="C2992">
        <v>7.2</v>
      </c>
    </row>
    <row r="2993" spans="1:3" x14ac:dyDescent="0.3">
      <c r="A2993" t="s">
        <v>19233</v>
      </c>
      <c r="B2993">
        <v>99</v>
      </c>
      <c r="C2993">
        <v>3</v>
      </c>
    </row>
    <row r="2994" spans="1:3" x14ac:dyDescent="0.3">
      <c r="A2994" t="s">
        <v>19384</v>
      </c>
      <c r="B2994">
        <v>99</v>
      </c>
      <c r="C2994">
        <v>5.7</v>
      </c>
    </row>
    <row r="2995" spans="1:3" x14ac:dyDescent="0.3">
      <c r="A2995" t="s">
        <v>19690</v>
      </c>
      <c r="B2995">
        <v>99</v>
      </c>
      <c r="C2995">
        <v>7.4</v>
      </c>
    </row>
    <row r="2996" spans="1:3" x14ac:dyDescent="0.3">
      <c r="A2996" t="s">
        <v>19759</v>
      </c>
      <c r="B2996">
        <v>99</v>
      </c>
      <c r="C2996">
        <v>6.6</v>
      </c>
    </row>
    <row r="2997" spans="1:3" x14ac:dyDescent="0.3">
      <c r="A2997" t="s">
        <v>20250</v>
      </c>
      <c r="B2997">
        <v>99</v>
      </c>
      <c r="C2997">
        <v>7.3</v>
      </c>
    </row>
    <row r="2998" spans="1:3" x14ac:dyDescent="0.3">
      <c r="A2998" t="s">
        <v>20364</v>
      </c>
      <c r="B2998">
        <v>99</v>
      </c>
      <c r="C2998">
        <v>5.4</v>
      </c>
    </row>
    <row r="2999" spans="1:3" x14ac:dyDescent="0.3">
      <c r="A2999" t="s">
        <v>20381</v>
      </c>
      <c r="B2999">
        <v>99</v>
      </c>
      <c r="C2999">
        <v>6.4</v>
      </c>
    </row>
    <row r="3000" spans="1:3" x14ac:dyDescent="0.3">
      <c r="A3000" t="s">
        <v>20473</v>
      </c>
      <c r="B3000">
        <v>99</v>
      </c>
      <c r="C3000">
        <v>7</v>
      </c>
    </row>
    <row r="3001" spans="1:3" x14ac:dyDescent="0.3">
      <c r="A3001" t="s">
        <v>20505</v>
      </c>
      <c r="B3001">
        <v>99</v>
      </c>
      <c r="C3001">
        <v>7.1</v>
      </c>
    </row>
    <row r="3002" spans="1:3" x14ac:dyDescent="0.3">
      <c r="A3002" t="s">
        <v>20780</v>
      </c>
      <c r="B3002">
        <v>99</v>
      </c>
      <c r="C3002">
        <v>3.7</v>
      </c>
    </row>
    <row r="3003" spans="1:3" x14ac:dyDescent="0.3">
      <c r="A3003" t="s">
        <v>20865</v>
      </c>
      <c r="B3003">
        <v>99</v>
      </c>
      <c r="C3003">
        <v>6.5</v>
      </c>
    </row>
    <row r="3004" spans="1:3" x14ac:dyDescent="0.3">
      <c r="A3004" t="s">
        <v>21035</v>
      </c>
      <c r="B3004">
        <v>99</v>
      </c>
      <c r="C3004">
        <v>5.5</v>
      </c>
    </row>
    <row r="3005" spans="1:3" x14ac:dyDescent="0.3">
      <c r="A3005" t="s">
        <v>21190</v>
      </c>
      <c r="B3005">
        <v>99</v>
      </c>
      <c r="C3005">
        <v>7.6</v>
      </c>
    </row>
    <row r="3006" spans="1:3" x14ac:dyDescent="0.3">
      <c r="A3006" t="s">
        <v>21209</v>
      </c>
      <c r="B3006">
        <v>99</v>
      </c>
      <c r="C3006">
        <v>7.2</v>
      </c>
    </row>
    <row r="3007" spans="1:3" x14ac:dyDescent="0.3">
      <c r="A3007" t="s">
        <v>21220</v>
      </c>
      <c r="B3007">
        <v>99</v>
      </c>
      <c r="C3007">
        <v>8.4</v>
      </c>
    </row>
    <row r="3008" spans="1:3" x14ac:dyDescent="0.3">
      <c r="A3008" t="s">
        <v>21291</v>
      </c>
      <c r="B3008">
        <v>99</v>
      </c>
      <c r="C3008">
        <v>4.5</v>
      </c>
    </row>
    <row r="3009" spans="1:3" x14ac:dyDescent="0.3">
      <c r="A3009" t="s">
        <v>21461</v>
      </c>
      <c r="B3009">
        <v>99</v>
      </c>
      <c r="C3009">
        <v>6</v>
      </c>
    </row>
    <row r="3010" spans="1:3" x14ac:dyDescent="0.3">
      <c r="A3010" t="s">
        <v>21810</v>
      </c>
      <c r="B3010">
        <v>99</v>
      </c>
      <c r="C3010">
        <v>6.2</v>
      </c>
    </row>
    <row r="3011" spans="1:3" x14ac:dyDescent="0.3">
      <c r="A3011" t="s">
        <v>22173</v>
      </c>
      <c r="B3011">
        <v>99</v>
      </c>
      <c r="C3011">
        <v>5.2</v>
      </c>
    </row>
    <row r="3012" spans="1:3" x14ac:dyDescent="0.3">
      <c r="A3012" t="s">
        <v>23124</v>
      </c>
      <c r="B3012">
        <v>99</v>
      </c>
      <c r="C3012">
        <v>3.9</v>
      </c>
    </row>
    <row r="3013" spans="1:3" x14ac:dyDescent="0.3">
      <c r="A3013" t="s">
        <v>23282</v>
      </c>
      <c r="B3013">
        <v>99</v>
      </c>
      <c r="C3013">
        <v>8</v>
      </c>
    </row>
    <row r="3014" spans="1:3" x14ac:dyDescent="0.3">
      <c r="A3014" t="s">
        <v>23608</v>
      </c>
      <c r="B3014">
        <v>99</v>
      </c>
      <c r="C3014">
        <v>5.8</v>
      </c>
    </row>
    <row r="3015" spans="1:3" x14ac:dyDescent="0.3">
      <c r="A3015" t="s">
        <v>23750</v>
      </c>
      <c r="B3015">
        <v>99</v>
      </c>
      <c r="C3015">
        <v>6.4</v>
      </c>
    </row>
    <row r="3016" spans="1:3" x14ac:dyDescent="0.3">
      <c r="A3016" t="s">
        <v>444</v>
      </c>
      <c r="B3016">
        <v>98</v>
      </c>
      <c r="C3016">
        <v>8.4</v>
      </c>
    </row>
    <row r="3017" spans="1:3" x14ac:dyDescent="0.3">
      <c r="A3017" t="s">
        <v>669</v>
      </c>
      <c r="B3017">
        <v>98</v>
      </c>
      <c r="C3017">
        <v>8.1999999999999993</v>
      </c>
    </row>
    <row r="3018" spans="1:3" x14ac:dyDescent="0.3">
      <c r="A3018" t="s">
        <v>740</v>
      </c>
      <c r="B3018">
        <v>98</v>
      </c>
      <c r="C3018">
        <v>5.6</v>
      </c>
    </row>
    <row r="3019" spans="1:3" x14ac:dyDescent="0.3">
      <c r="A3019" t="s">
        <v>1267</v>
      </c>
      <c r="B3019">
        <v>98</v>
      </c>
      <c r="C3019">
        <v>6.2</v>
      </c>
    </row>
    <row r="3020" spans="1:3" x14ac:dyDescent="0.3">
      <c r="A3020" t="s">
        <v>1476</v>
      </c>
      <c r="B3020">
        <v>98</v>
      </c>
      <c r="C3020">
        <v>7.3</v>
      </c>
    </row>
    <row r="3021" spans="1:3" x14ac:dyDescent="0.3">
      <c r="A3021" t="s">
        <v>1766</v>
      </c>
      <c r="B3021">
        <v>98</v>
      </c>
      <c r="C3021">
        <v>5.5</v>
      </c>
    </row>
    <row r="3022" spans="1:3" x14ac:dyDescent="0.3">
      <c r="A3022" t="s">
        <v>2095</v>
      </c>
      <c r="B3022">
        <v>98</v>
      </c>
      <c r="C3022">
        <v>7.3</v>
      </c>
    </row>
    <row r="3023" spans="1:3" x14ac:dyDescent="0.3">
      <c r="A3023" t="s">
        <v>2102</v>
      </c>
      <c r="B3023">
        <v>98</v>
      </c>
      <c r="C3023">
        <v>6.8</v>
      </c>
    </row>
    <row r="3024" spans="1:3" x14ac:dyDescent="0.3">
      <c r="A3024" t="s">
        <v>2717</v>
      </c>
      <c r="B3024">
        <v>98</v>
      </c>
      <c r="C3024">
        <v>5.7</v>
      </c>
    </row>
    <row r="3025" spans="1:3" x14ac:dyDescent="0.3">
      <c r="A3025" t="s">
        <v>2994</v>
      </c>
      <c r="B3025">
        <v>98</v>
      </c>
      <c r="C3025">
        <v>7.5</v>
      </c>
    </row>
    <row r="3026" spans="1:3" x14ac:dyDescent="0.3">
      <c r="A3026" t="s">
        <v>3211</v>
      </c>
      <c r="B3026">
        <v>98</v>
      </c>
      <c r="C3026">
        <v>5.9</v>
      </c>
    </row>
    <row r="3027" spans="1:3" x14ac:dyDescent="0.3">
      <c r="A3027" t="s">
        <v>3492</v>
      </c>
      <c r="B3027">
        <v>98</v>
      </c>
      <c r="C3027">
        <v>3</v>
      </c>
    </row>
    <row r="3028" spans="1:3" x14ac:dyDescent="0.3">
      <c r="A3028" t="s">
        <v>3892</v>
      </c>
      <c r="B3028">
        <v>98</v>
      </c>
      <c r="C3028">
        <v>4.3</v>
      </c>
    </row>
    <row r="3029" spans="1:3" x14ac:dyDescent="0.3">
      <c r="A3029" t="s">
        <v>4110</v>
      </c>
      <c r="B3029">
        <v>98</v>
      </c>
      <c r="C3029">
        <v>4.4000000000000004</v>
      </c>
    </row>
    <row r="3030" spans="1:3" x14ac:dyDescent="0.3">
      <c r="A3030" t="s">
        <v>4159</v>
      </c>
      <c r="B3030">
        <v>98</v>
      </c>
      <c r="C3030">
        <v>5.3</v>
      </c>
    </row>
    <row r="3031" spans="1:3" x14ac:dyDescent="0.3">
      <c r="A3031" t="s">
        <v>4641</v>
      </c>
      <c r="B3031">
        <v>98</v>
      </c>
      <c r="C3031">
        <v>6.2</v>
      </c>
    </row>
    <row r="3032" spans="1:3" x14ac:dyDescent="0.3">
      <c r="A3032" t="s">
        <v>5141</v>
      </c>
      <c r="B3032">
        <v>98</v>
      </c>
      <c r="C3032">
        <v>5.7</v>
      </c>
    </row>
    <row r="3033" spans="1:3" x14ac:dyDescent="0.3">
      <c r="A3033" t="s">
        <v>5176</v>
      </c>
      <c r="B3033">
        <v>98</v>
      </c>
      <c r="C3033">
        <v>6.1</v>
      </c>
    </row>
    <row r="3034" spans="1:3" x14ac:dyDescent="0.3">
      <c r="A3034" t="s">
        <v>5268</v>
      </c>
      <c r="B3034">
        <v>98</v>
      </c>
      <c r="C3034">
        <v>6.2</v>
      </c>
    </row>
    <row r="3035" spans="1:3" x14ac:dyDescent="0.3">
      <c r="A3035" t="s">
        <v>5359</v>
      </c>
      <c r="B3035">
        <v>98</v>
      </c>
      <c r="C3035">
        <v>6.5</v>
      </c>
    </row>
    <row r="3036" spans="1:3" x14ac:dyDescent="0.3">
      <c r="A3036" t="s">
        <v>5699</v>
      </c>
      <c r="B3036">
        <v>98</v>
      </c>
      <c r="C3036">
        <v>6.3</v>
      </c>
    </row>
    <row r="3037" spans="1:3" x14ac:dyDescent="0.3">
      <c r="A3037" t="s">
        <v>6431</v>
      </c>
      <c r="B3037">
        <v>98</v>
      </c>
      <c r="C3037">
        <v>5.2</v>
      </c>
    </row>
    <row r="3038" spans="1:3" x14ac:dyDescent="0.3">
      <c r="A3038" t="s">
        <v>6513</v>
      </c>
      <c r="B3038">
        <v>98</v>
      </c>
      <c r="C3038">
        <v>5.8</v>
      </c>
    </row>
    <row r="3039" spans="1:3" x14ac:dyDescent="0.3">
      <c r="A3039" t="s">
        <v>6902</v>
      </c>
      <c r="B3039">
        <v>98</v>
      </c>
      <c r="C3039">
        <v>7.6</v>
      </c>
    </row>
    <row r="3040" spans="1:3" x14ac:dyDescent="0.3">
      <c r="A3040" t="s">
        <v>7016</v>
      </c>
      <c r="B3040">
        <v>98</v>
      </c>
      <c r="C3040">
        <v>5.5</v>
      </c>
    </row>
    <row r="3041" spans="1:3" x14ac:dyDescent="0.3">
      <c r="A3041" t="s">
        <v>7388</v>
      </c>
      <c r="B3041">
        <v>98</v>
      </c>
      <c r="C3041">
        <v>5.9</v>
      </c>
    </row>
    <row r="3042" spans="1:3" x14ac:dyDescent="0.3">
      <c r="A3042" t="s">
        <v>7466</v>
      </c>
      <c r="B3042">
        <v>98</v>
      </c>
      <c r="C3042">
        <v>7.3</v>
      </c>
    </row>
    <row r="3043" spans="1:3" x14ac:dyDescent="0.3">
      <c r="A3043" t="s">
        <v>7595</v>
      </c>
      <c r="B3043">
        <v>98</v>
      </c>
      <c r="C3043">
        <v>6.3</v>
      </c>
    </row>
    <row r="3044" spans="1:3" x14ac:dyDescent="0.3">
      <c r="A3044" t="s">
        <v>7878</v>
      </c>
      <c r="B3044">
        <v>98</v>
      </c>
      <c r="C3044">
        <v>5.6</v>
      </c>
    </row>
    <row r="3045" spans="1:3" x14ac:dyDescent="0.3">
      <c r="A3045" t="s">
        <v>7941</v>
      </c>
      <c r="B3045">
        <v>98</v>
      </c>
      <c r="C3045">
        <v>6.4</v>
      </c>
    </row>
    <row r="3046" spans="1:3" x14ac:dyDescent="0.3">
      <c r="A3046" t="s">
        <v>7957</v>
      </c>
      <c r="B3046">
        <v>98</v>
      </c>
      <c r="C3046">
        <v>6.9</v>
      </c>
    </row>
    <row r="3047" spans="1:3" x14ac:dyDescent="0.3">
      <c r="A3047" t="s">
        <v>8193</v>
      </c>
      <c r="B3047">
        <v>98</v>
      </c>
      <c r="C3047">
        <v>6.9</v>
      </c>
    </row>
    <row r="3048" spans="1:3" x14ac:dyDescent="0.3">
      <c r="A3048" t="s">
        <v>8243</v>
      </c>
      <c r="B3048">
        <v>98</v>
      </c>
      <c r="C3048">
        <v>6.1</v>
      </c>
    </row>
    <row r="3049" spans="1:3" x14ac:dyDescent="0.3">
      <c r="A3049" t="s">
        <v>8404</v>
      </c>
      <c r="B3049">
        <v>98</v>
      </c>
      <c r="C3049">
        <v>6.1</v>
      </c>
    </row>
    <row r="3050" spans="1:3" x14ac:dyDescent="0.3">
      <c r="A3050" t="s">
        <v>8539</v>
      </c>
      <c r="B3050">
        <v>98</v>
      </c>
      <c r="C3050">
        <v>5.5</v>
      </c>
    </row>
    <row r="3051" spans="1:3" x14ac:dyDescent="0.3">
      <c r="A3051" t="s">
        <v>8994</v>
      </c>
      <c r="B3051">
        <v>98</v>
      </c>
      <c r="C3051">
        <v>4.9000000000000004</v>
      </c>
    </row>
    <row r="3052" spans="1:3" x14ac:dyDescent="0.3">
      <c r="A3052" t="s">
        <v>9170</v>
      </c>
      <c r="B3052">
        <v>98</v>
      </c>
      <c r="C3052">
        <v>6.7</v>
      </c>
    </row>
    <row r="3053" spans="1:3" x14ac:dyDescent="0.3">
      <c r="A3053" t="s">
        <v>9514</v>
      </c>
      <c r="B3053">
        <v>98</v>
      </c>
      <c r="C3053">
        <v>7.2</v>
      </c>
    </row>
    <row r="3054" spans="1:3" x14ac:dyDescent="0.3">
      <c r="A3054" t="s">
        <v>9531</v>
      </c>
      <c r="B3054">
        <v>98</v>
      </c>
      <c r="C3054">
        <v>6.7</v>
      </c>
    </row>
    <row r="3055" spans="1:3" x14ac:dyDescent="0.3">
      <c r="A3055" t="s">
        <v>9569</v>
      </c>
      <c r="B3055">
        <v>98</v>
      </c>
      <c r="C3055">
        <v>6.6</v>
      </c>
    </row>
    <row r="3056" spans="1:3" x14ac:dyDescent="0.3">
      <c r="A3056" t="s">
        <v>9701</v>
      </c>
      <c r="B3056">
        <v>98</v>
      </c>
      <c r="C3056">
        <v>6</v>
      </c>
    </row>
    <row r="3057" spans="1:3" x14ac:dyDescent="0.3">
      <c r="A3057" t="s">
        <v>9759</v>
      </c>
      <c r="B3057">
        <v>98</v>
      </c>
      <c r="C3057">
        <v>4.5999999999999996</v>
      </c>
    </row>
    <row r="3058" spans="1:3" x14ac:dyDescent="0.3">
      <c r="A3058" t="s">
        <v>10071</v>
      </c>
      <c r="B3058">
        <v>98</v>
      </c>
      <c r="C3058">
        <v>5.8</v>
      </c>
    </row>
    <row r="3059" spans="1:3" x14ac:dyDescent="0.3">
      <c r="A3059" t="s">
        <v>10077</v>
      </c>
      <c r="B3059">
        <v>98</v>
      </c>
      <c r="C3059">
        <v>6.7</v>
      </c>
    </row>
    <row r="3060" spans="1:3" x14ac:dyDescent="0.3">
      <c r="A3060" t="s">
        <v>10170</v>
      </c>
      <c r="B3060">
        <v>98</v>
      </c>
      <c r="C3060">
        <v>6.5</v>
      </c>
    </row>
    <row r="3061" spans="1:3" x14ac:dyDescent="0.3">
      <c r="A3061" t="s">
        <v>10197</v>
      </c>
      <c r="B3061">
        <v>98</v>
      </c>
      <c r="C3061">
        <v>6.7</v>
      </c>
    </row>
    <row r="3062" spans="1:3" x14ac:dyDescent="0.3">
      <c r="A3062" t="s">
        <v>10248</v>
      </c>
      <c r="B3062">
        <v>98</v>
      </c>
      <c r="C3062">
        <v>6.7</v>
      </c>
    </row>
    <row r="3063" spans="1:3" x14ac:dyDescent="0.3">
      <c r="A3063" t="s">
        <v>10263</v>
      </c>
      <c r="B3063">
        <v>98</v>
      </c>
      <c r="C3063">
        <v>6</v>
      </c>
    </row>
    <row r="3064" spans="1:3" x14ac:dyDescent="0.3">
      <c r="A3064" t="s">
        <v>10426</v>
      </c>
      <c r="B3064">
        <v>98</v>
      </c>
      <c r="C3064">
        <v>5.3</v>
      </c>
    </row>
    <row r="3065" spans="1:3" x14ac:dyDescent="0.3">
      <c r="A3065" t="s">
        <v>10583</v>
      </c>
      <c r="B3065">
        <v>98</v>
      </c>
      <c r="C3065">
        <v>7.1</v>
      </c>
    </row>
    <row r="3066" spans="1:3" x14ac:dyDescent="0.3">
      <c r="A3066" t="s">
        <v>10815</v>
      </c>
      <c r="B3066">
        <v>98</v>
      </c>
      <c r="C3066">
        <v>5.9</v>
      </c>
    </row>
    <row r="3067" spans="1:3" x14ac:dyDescent="0.3">
      <c r="A3067" t="s">
        <v>10848</v>
      </c>
      <c r="B3067">
        <v>98</v>
      </c>
      <c r="C3067">
        <v>7.2</v>
      </c>
    </row>
    <row r="3068" spans="1:3" x14ac:dyDescent="0.3">
      <c r="A3068" t="s">
        <v>10946</v>
      </c>
      <c r="B3068">
        <v>98</v>
      </c>
      <c r="C3068">
        <v>6.5</v>
      </c>
    </row>
    <row r="3069" spans="1:3" x14ac:dyDescent="0.3">
      <c r="A3069" t="s">
        <v>11028</v>
      </c>
      <c r="B3069">
        <v>98</v>
      </c>
      <c r="C3069">
        <v>5.4</v>
      </c>
    </row>
    <row r="3070" spans="1:3" x14ac:dyDescent="0.3">
      <c r="A3070" t="s">
        <v>11109</v>
      </c>
      <c r="B3070">
        <v>98</v>
      </c>
      <c r="C3070">
        <v>5.3</v>
      </c>
    </row>
    <row r="3071" spans="1:3" x14ac:dyDescent="0.3">
      <c r="A3071" t="s">
        <v>11156</v>
      </c>
      <c r="B3071">
        <v>98</v>
      </c>
      <c r="C3071">
        <v>7.5</v>
      </c>
    </row>
    <row r="3072" spans="1:3" x14ac:dyDescent="0.3">
      <c r="A3072" t="s">
        <v>11214</v>
      </c>
      <c r="B3072">
        <v>98</v>
      </c>
      <c r="C3072">
        <v>6.1</v>
      </c>
    </row>
    <row r="3073" spans="1:3" x14ac:dyDescent="0.3">
      <c r="A3073" t="s">
        <v>11484</v>
      </c>
      <c r="B3073">
        <v>98</v>
      </c>
      <c r="C3073">
        <v>6.7</v>
      </c>
    </row>
    <row r="3074" spans="1:3" x14ac:dyDescent="0.3">
      <c r="A3074" t="s">
        <v>11501</v>
      </c>
      <c r="B3074">
        <v>98</v>
      </c>
      <c r="C3074">
        <v>4.8</v>
      </c>
    </row>
    <row r="3075" spans="1:3" x14ac:dyDescent="0.3">
      <c r="A3075" t="s">
        <v>11734</v>
      </c>
      <c r="B3075">
        <v>98</v>
      </c>
      <c r="C3075">
        <v>7.1</v>
      </c>
    </row>
    <row r="3076" spans="1:3" x14ac:dyDescent="0.3">
      <c r="A3076" t="s">
        <v>11782</v>
      </c>
      <c r="B3076">
        <v>98</v>
      </c>
      <c r="C3076">
        <v>7.3</v>
      </c>
    </row>
    <row r="3077" spans="1:3" x14ac:dyDescent="0.3">
      <c r="A3077" t="s">
        <v>11883</v>
      </c>
      <c r="B3077">
        <v>98</v>
      </c>
      <c r="C3077">
        <v>5</v>
      </c>
    </row>
    <row r="3078" spans="1:3" x14ac:dyDescent="0.3">
      <c r="A3078" t="s">
        <v>12014</v>
      </c>
      <c r="B3078">
        <v>98</v>
      </c>
      <c r="C3078">
        <v>5.0999999999999996</v>
      </c>
    </row>
    <row r="3079" spans="1:3" x14ac:dyDescent="0.3">
      <c r="A3079" t="s">
        <v>12069</v>
      </c>
      <c r="B3079">
        <v>98</v>
      </c>
      <c r="C3079">
        <v>6.2</v>
      </c>
    </row>
    <row r="3080" spans="1:3" x14ac:dyDescent="0.3">
      <c r="A3080" t="s">
        <v>12172</v>
      </c>
      <c r="B3080">
        <v>98</v>
      </c>
      <c r="C3080">
        <v>5.6</v>
      </c>
    </row>
    <row r="3081" spans="1:3" x14ac:dyDescent="0.3">
      <c r="A3081" t="s">
        <v>12237</v>
      </c>
      <c r="B3081">
        <v>98</v>
      </c>
      <c r="C3081">
        <v>5.9</v>
      </c>
    </row>
    <row r="3082" spans="1:3" x14ac:dyDescent="0.3">
      <c r="A3082" t="s">
        <v>12280</v>
      </c>
      <c r="B3082">
        <v>98</v>
      </c>
      <c r="C3082">
        <v>6.9</v>
      </c>
    </row>
    <row r="3083" spans="1:3" x14ac:dyDescent="0.3">
      <c r="A3083" t="s">
        <v>12687</v>
      </c>
      <c r="B3083">
        <v>98</v>
      </c>
      <c r="C3083">
        <v>7.4</v>
      </c>
    </row>
    <row r="3084" spans="1:3" x14ac:dyDescent="0.3">
      <c r="A3084" t="s">
        <v>12743</v>
      </c>
      <c r="B3084">
        <v>98</v>
      </c>
      <c r="C3084">
        <v>6.2</v>
      </c>
    </row>
    <row r="3085" spans="1:3" x14ac:dyDescent="0.3">
      <c r="A3085" t="s">
        <v>12806</v>
      </c>
      <c r="B3085">
        <v>98</v>
      </c>
      <c r="C3085">
        <v>8.1</v>
      </c>
    </row>
    <row r="3086" spans="1:3" x14ac:dyDescent="0.3">
      <c r="A3086" t="s">
        <v>13129</v>
      </c>
      <c r="B3086">
        <v>98</v>
      </c>
      <c r="C3086">
        <v>5.5</v>
      </c>
    </row>
    <row r="3087" spans="1:3" x14ac:dyDescent="0.3">
      <c r="A3087" t="s">
        <v>13133</v>
      </c>
      <c r="B3087">
        <v>98</v>
      </c>
      <c r="C3087">
        <v>6.3</v>
      </c>
    </row>
    <row r="3088" spans="1:3" x14ac:dyDescent="0.3">
      <c r="A3088" t="s">
        <v>13149</v>
      </c>
      <c r="B3088">
        <v>98</v>
      </c>
      <c r="C3088">
        <v>5.3</v>
      </c>
    </row>
    <row r="3089" spans="1:3" x14ac:dyDescent="0.3">
      <c r="A3089" t="s">
        <v>13191</v>
      </c>
      <c r="B3089">
        <v>98</v>
      </c>
      <c r="C3089">
        <v>6.9</v>
      </c>
    </row>
    <row r="3090" spans="1:3" x14ac:dyDescent="0.3">
      <c r="A3090" t="s">
        <v>13270</v>
      </c>
      <c r="B3090">
        <v>98</v>
      </c>
      <c r="C3090">
        <v>5.7</v>
      </c>
    </row>
    <row r="3091" spans="1:3" x14ac:dyDescent="0.3">
      <c r="A3091" t="s">
        <v>13342</v>
      </c>
      <c r="B3091">
        <v>98</v>
      </c>
      <c r="C3091">
        <v>6.9</v>
      </c>
    </row>
    <row r="3092" spans="1:3" x14ac:dyDescent="0.3">
      <c r="A3092" t="s">
        <v>13482</v>
      </c>
      <c r="B3092">
        <v>98</v>
      </c>
      <c r="C3092">
        <v>6.7</v>
      </c>
    </row>
    <row r="3093" spans="1:3" x14ac:dyDescent="0.3">
      <c r="A3093" t="s">
        <v>14123</v>
      </c>
      <c r="B3093">
        <v>98</v>
      </c>
      <c r="C3093">
        <v>7.6</v>
      </c>
    </row>
    <row r="3094" spans="1:3" x14ac:dyDescent="0.3">
      <c r="A3094" t="s">
        <v>14551</v>
      </c>
      <c r="B3094">
        <v>98</v>
      </c>
      <c r="C3094">
        <v>6.8</v>
      </c>
    </row>
    <row r="3095" spans="1:3" x14ac:dyDescent="0.3">
      <c r="A3095" t="s">
        <v>14666</v>
      </c>
      <c r="B3095">
        <v>98</v>
      </c>
      <c r="C3095">
        <v>5.5</v>
      </c>
    </row>
    <row r="3096" spans="1:3" x14ac:dyDescent="0.3">
      <c r="A3096" t="s">
        <v>14745</v>
      </c>
      <c r="B3096">
        <v>98</v>
      </c>
      <c r="C3096">
        <v>5.9</v>
      </c>
    </row>
    <row r="3097" spans="1:3" x14ac:dyDescent="0.3">
      <c r="A3097" t="s">
        <v>14777</v>
      </c>
      <c r="B3097">
        <v>98</v>
      </c>
      <c r="C3097">
        <v>5.9</v>
      </c>
    </row>
    <row r="3098" spans="1:3" x14ac:dyDescent="0.3">
      <c r="A3098" t="s">
        <v>14853</v>
      </c>
      <c r="B3098">
        <v>98</v>
      </c>
      <c r="C3098">
        <v>5.6</v>
      </c>
    </row>
    <row r="3099" spans="1:3" x14ac:dyDescent="0.3">
      <c r="A3099" t="s">
        <v>14903</v>
      </c>
      <c r="B3099">
        <v>98</v>
      </c>
      <c r="C3099">
        <v>5.9</v>
      </c>
    </row>
    <row r="3100" spans="1:3" x14ac:dyDescent="0.3">
      <c r="A3100" t="s">
        <v>15187</v>
      </c>
      <c r="B3100">
        <v>98</v>
      </c>
      <c r="C3100">
        <v>7.2</v>
      </c>
    </row>
    <row r="3101" spans="1:3" x14ac:dyDescent="0.3">
      <c r="A3101" t="s">
        <v>15191</v>
      </c>
      <c r="B3101">
        <v>98</v>
      </c>
      <c r="C3101">
        <v>6.8</v>
      </c>
    </row>
    <row r="3102" spans="1:3" x14ac:dyDescent="0.3">
      <c r="A3102" t="s">
        <v>15215</v>
      </c>
      <c r="B3102">
        <v>98</v>
      </c>
      <c r="C3102">
        <v>6.7</v>
      </c>
    </row>
    <row r="3103" spans="1:3" x14ac:dyDescent="0.3">
      <c r="A3103" t="s">
        <v>15454</v>
      </c>
      <c r="B3103">
        <v>98</v>
      </c>
      <c r="C3103">
        <v>6.1</v>
      </c>
    </row>
    <row r="3104" spans="1:3" x14ac:dyDescent="0.3">
      <c r="A3104" t="s">
        <v>15476</v>
      </c>
      <c r="B3104">
        <v>98</v>
      </c>
      <c r="C3104">
        <v>4.5</v>
      </c>
    </row>
    <row r="3105" spans="1:3" x14ac:dyDescent="0.3">
      <c r="A3105" t="s">
        <v>15699</v>
      </c>
      <c r="B3105">
        <v>98</v>
      </c>
      <c r="C3105">
        <v>6.1</v>
      </c>
    </row>
    <row r="3106" spans="1:3" x14ac:dyDescent="0.3">
      <c r="A3106" t="s">
        <v>15800</v>
      </c>
      <c r="B3106">
        <v>98</v>
      </c>
      <c r="C3106">
        <v>5.9</v>
      </c>
    </row>
    <row r="3107" spans="1:3" x14ac:dyDescent="0.3">
      <c r="A3107" t="s">
        <v>16064</v>
      </c>
      <c r="B3107">
        <v>98</v>
      </c>
      <c r="C3107">
        <v>4.9000000000000004</v>
      </c>
    </row>
    <row r="3108" spans="1:3" x14ac:dyDescent="0.3">
      <c r="A3108" t="s">
        <v>16124</v>
      </c>
      <c r="B3108">
        <v>98</v>
      </c>
      <c r="C3108">
        <v>4</v>
      </c>
    </row>
    <row r="3109" spans="1:3" x14ac:dyDescent="0.3">
      <c r="A3109" t="s">
        <v>16171</v>
      </c>
      <c r="B3109">
        <v>98</v>
      </c>
      <c r="C3109">
        <v>6.9</v>
      </c>
    </row>
    <row r="3110" spans="1:3" x14ac:dyDescent="0.3">
      <c r="A3110" t="s">
        <v>16889</v>
      </c>
      <c r="B3110">
        <v>98</v>
      </c>
      <c r="C3110">
        <v>7.6</v>
      </c>
    </row>
    <row r="3111" spans="1:3" x14ac:dyDescent="0.3">
      <c r="A3111" t="s">
        <v>16948</v>
      </c>
      <c r="B3111">
        <v>98</v>
      </c>
      <c r="C3111">
        <v>7.4</v>
      </c>
    </row>
    <row r="3112" spans="1:3" x14ac:dyDescent="0.3">
      <c r="A3112" t="s">
        <v>17016</v>
      </c>
      <c r="B3112">
        <v>98</v>
      </c>
      <c r="C3112">
        <v>6.1</v>
      </c>
    </row>
    <row r="3113" spans="1:3" x14ac:dyDescent="0.3">
      <c r="A3113" t="s">
        <v>17433</v>
      </c>
      <c r="B3113">
        <v>98</v>
      </c>
      <c r="C3113">
        <v>7.6</v>
      </c>
    </row>
    <row r="3114" spans="1:3" x14ac:dyDescent="0.3">
      <c r="A3114" t="s">
        <v>17850</v>
      </c>
      <c r="B3114">
        <v>98</v>
      </c>
      <c r="C3114">
        <v>6.3</v>
      </c>
    </row>
    <row r="3115" spans="1:3" x14ac:dyDescent="0.3">
      <c r="A3115" t="s">
        <v>18070</v>
      </c>
      <c r="B3115">
        <v>98</v>
      </c>
      <c r="C3115">
        <v>6.8</v>
      </c>
    </row>
    <row r="3116" spans="1:3" x14ac:dyDescent="0.3">
      <c r="A3116" t="s">
        <v>18191</v>
      </c>
      <c r="B3116">
        <v>98</v>
      </c>
      <c r="C3116">
        <v>5.4</v>
      </c>
    </row>
    <row r="3117" spans="1:3" x14ac:dyDescent="0.3">
      <c r="A3117" t="s">
        <v>18219</v>
      </c>
      <c r="B3117">
        <v>98</v>
      </c>
      <c r="C3117">
        <v>6.5</v>
      </c>
    </row>
    <row r="3118" spans="1:3" x14ac:dyDescent="0.3">
      <c r="A3118" t="s">
        <v>18321</v>
      </c>
      <c r="B3118">
        <v>98</v>
      </c>
      <c r="C3118">
        <v>5.2</v>
      </c>
    </row>
    <row r="3119" spans="1:3" x14ac:dyDescent="0.3">
      <c r="A3119" t="s">
        <v>18616</v>
      </c>
      <c r="B3119">
        <v>98</v>
      </c>
      <c r="C3119">
        <v>6.5</v>
      </c>
    </row>
    <row r="3120" spans="1:3" x14ac:dyDescent="0.3">
      <c r="A3120" t="s">
        <v>18901</v>
      </c>
      <c r="B3120">
        <v>98</v>
      </c>
      <c r="C3120">
        <v>6.4</v>
      </c>
    </row>
    <row r="3121" spans="1:3" x14ac:dyDescent="0.3">
      <c r="A3121" t="s">
        <v>18914</v>
      </c>
      <c r="B3121">
        <v>98</v>
      </c>
      <c r="C3121">
        <v>6.1</v>
      </c>
    </row>
    <row r="3122" spans="1:3" x14ac:dyDescent="0.3">
      <c r="A3122" t="s">
        <v>19022</v>
      </c>
      <c r="B3122">
        <v>98</v>
      </c>
      <c r="C3122">
        <v>6.6</v>
      </c>
    </row>
    <row r="3123" spans="1:3" x14ac:dyDescent="0.3">
      <c r="A3123" t="s">
        <v>19096</v>
      </c>
      <c r="B3123">
        <v>98</v>
      </c>
      <c r="C3123">
        <v>5.7</v>
      </c>
    </row>
    <row r="3124" spans="1:3" x14ac:dyDescent="0.3">
      <c r="A3124" t="s">
        <v>19146</v>
      </c>
      <c r="B3124">
        <v>98</v>
      </c>
      <c r="C3124">
        <v>5.0999999999999996</v>
      </c>
    </row>
    <row r="3125" spans="1:3" x14ac:dyDescent="0.3">
      <c r="A3125" t="s">
        <v>19298</v>
      </c>
      <c r="B3125">
        <v>98</v>
      </c>
      <c r="C3125">
        <v>5.3</v>
      </c>
    </row>
    <row r="3126" spans="1:3" x14ac:dyDescent="0.3">
      <c r="A3126" t="s">
        <v>19413</v>
      </c>
      <c r="B3126">
        <v>98</v>
      </c>
      <c r="C3126">
        <v>7.4</v>
      </c>
    </row>
    <row r="3127" spans="1:3" x14ac:dyDescent="0.3">
      <c r="A3127" t="s">
        <v>19721</v>
      </c>
      <c r="B3127">
        <v>98</v>
      </c>
      <c r="C3127">
        <v>4.5999999999999996</v>
      </c>
    </row>
    <row r="3128" spans="1:3" x14ac:dyDescent="0.3">
      <c r="A3128" t="s">
        <v>19726</v>
      </c>
      <c r="B3128">
        <v>98</v>
      </c>
      <c r="C3128">
        <v>6.3</v>
      </c>
    </row>
    <row r="3129" spans="1:3" x14ac:dyDescent="0.3">
      <c r="A3129" t="s">
        <v>20190</v>
      </c>
      <c r="B3129">
        <v>98</v>
      </c>
      <c r="C3129">
        <v>5.7</v>
      </c>
    </row>
    <row r="3130" spans="1:3" x14ac:dyDescent="0.3">
      <c r="A3130" t="s">
        <v>20263</v>
      </c>
      <c r="B3130">
        <v>98</v>
      </c>
      <c r="C3130">
        <v>6.5</v>
      </c>
    </row>
    <row r="3131" spans="1:3" x14ac:dyDescent="0.3">
      <c r="A3131" t="s">
        <v>20566</v>
      </c>
      <c r="B3131">
        <v>98</v>
      </c>
      <c r="C3131">
        <v>7.2</v>
      </c>
    </row>
    <row r="3132" spans="1:3" x14ac:dyDescent="0.3">
      <c r="A3132" t="s">
        <v>20696</v>
      </c>
      <c r="B3132">
        <v>98</v>
      </c>
      <c r="C3132">
        <v>6.3</v>
      </c>
    </row>
    <row r="3133" spans="1:3" x14ac:dyDescent="0.3">
      <c r="A3133" t="s">
        <v>20870</v>
      </c>
      <c r="B3133">
        <v>98</v>
      </c>
      <c r="C3133">
        <v>7.2</v>
      </c>
    </row>
    <row r="3134" spans="1:3" x14ac:dyDescent="0.3">
      <c r="A3134" t="s">
        <v>20917</v>
      </c>
      <c r="B3134">
        <v>98</v>
      </c>
      <c r="C3134">
        <v>6.1</v>
      </c>
    </row>
    <row r="3135" spans="1:3" x14ac:dyDescent="0.3">
      <c r="A3135" t="s">
        <v>20970</v>
      </c>
      <c r="B3135">
        <v>98</v>
      </c>
      <c r="C3135">
        <v>6.3</v>
      </c>
    </row>
    <row r="3136" spans="1:3" x14ac:dyDescent="0.3">
      <c r="A3136" t="s">
        <v>21730</v>
      </c>
      <c r="B3136">
        <v>98</v>
      </c>
      <c r="C3136">
        <v>6.9</v>
      </c>
    </row>
    <row r="3137" spans="1:3" x14ac:dyDescent="0.3">
      <c r="A3137" t="s">
        <v>22350</v>
      </c>
      <c r="B3137">
        <v>98</v>
      </c>
      <c r="C3137">
        <v>4.5</v>
      </c>
    </row>
    <row r="3138" spans="1:3" x14ac:dyDescent="0.3">
      <c r="A3138" t="s">
        <v>22485</v>
      </c>
      <c r="B3138">
        <v>98</v>
      </c>
      <c r="C3138">
        <v>6</v>
      </c>
    </row>
    <row r="3139" spans="1:3" x14ac:dyDescent="0.3">
      <c r="A3139" t="s">
        <v>22564</v>
      </c>
      <c r="B3139">
        <v>98</v>
      </c>
      <c r="C3139">
        <v>7.7</v>
      </c>
    </row>
    <row r="3140" spans="1:3" x14ac:dyDescent="0.3">
      <c r="A3140" t="s">
        <v>22711</v>
      </c>
      <c r="B3140">
        <v>98</v>
      </c>
      <c r="C3140">
        <v>7.5</v>
      </c>
    </row>
    <row r="3141" spans="1:3" x14ac:dyDescent="0.3">
      <c r="A3141" t="s">
        <v>22887</v>
      </c>
      <c r="B3141">
        <v>98</v>
      </c>
      <c r="C3141">
        <v>3.4</v>
      </c>
    </row>
    <row r="3142" spans="1:3" x14ac:dyDescent="0.3">
      <c r="A3142" t="s">
        <v>22923</v>
      </c>
      <c r="B3142">
        <v>98</v>
      </c>
      <c r="C3142">
        <v>6.6</v>
      </c>
    </row>
    <row r="3143" spans="1:3" x14ac:dyDescent="0.3">
      <c r="A3143" t="s">
        <v>23015</v>
      </c>
      <c r="B3143">
        <v>98</v>
      </c>
      <c r="C3143">
        <v>7.2</v>
      </c>
    </row>
    <row r="3144" spans="1:3" x14ac:dyDescent="0.3">
      <c r="A3144" t="s">
        <v>23022</v>
      </c>
      <c r="B3144">
        <v>98</v>
      </c>
      <c r="C3144">
        <v>4.3</v>
      </c>
    </row>
    <row r="3145" spans="1:3" x14ac:dyDescent="0.3">
      <c r="A3145" t="s">
        <v>23057</v>
      </c>
      <c r="B3145">
        <v>98</v>
      </c>
      <c r="C3145">
        <v>7.2</v>
      </c>
    </row>
    <row r="3146" spans="1:3" x14ac:dyDescent="0.3">
      <c r="A3146" t="s">
        <v>23176</v>
      </c>
      <c r="B3146">
        <v>98</v>
      </c>
      <c r="C3146">
        <v>6.2</v>
      </c>
    </row>
    <row r="3147" spans="1:3" x14ac:dyDescent="0.3">
      <c r="A3147" t="s">
        <v>23493</v>
      </c>
      <c r="B3147">
        <v>98</v>
      </c>
      <c r="C3147">
        <v>7.1</v>
      </c>
    </row>
    <row r="3148" spans="1:3" x14ac:dyDescent="0.3">
      <c r="A3148" t="s">
        <v>23738</v>
      </c>
      <c r="B3148">
        <v>98</v>
      </c>
      <c r="C3148">
        <v>6.6</v>
      </c>
    </row>
    <row r="3149" spans="1:3" x14ac:dyDescent="0.3">
      <c r="A3149" t="s">
        <v>23754</v>
      </c>
      <c r="B3149">
        <v>98</v>
      </c>
      <c r="C3149">
        <v>6.3</v>
      </c>
    </row>
    <row r="3150" spans="1:3" x14ac:dyDescent="0.3">
      <c r="A3150" t="s">
        <v>23994</v>
      </c>
      <c r="B3150">
        <v>98</v>
      </c>
      <c r="C3150">
        <v>6.4</v>
      </c>
    </row>
    <row r="3151" spans="1:3" x14ac:dyDescent="0.3">
      <c r="A3151" t="s">
        <v>593</v>
      </c>
      <c r="B3151">
        <v>97</v>
      </c>
      <c r="C3151">
        <v>7</v>
      </c>
    </row>
    <row r="3152" spans="1:3" x14ac:dyDescent="0.3">
      <c r="A3152" t="s">
        <v>1028</v>
      </c>
      <c r="B3152">
        <v>97</v>
      </c>
      <c r="C3152">
        <v>7.3</v>
      </c>
    </row>
    <row r="3153" spans="1:3" x14ac:dyDescent="0.3">
      <c r="A3153" t="s">
        <v>1682</v>
      </c>
      <c r="B3153">
        <v>97</v>
      </c>
      <c r="C3153">
        <v>7.1</v>
      </c>
    </row>
    <row r="3154" spans="1:3" x14ac:dyDescent="0.3">
      <c r="A3154" t="s">
        <v>2443</v>
      </c>
      <c r="B3154">
        <v>97</v>
      </c>
      <c r="C3154">
        <v>7.1</v>
      </c>
    </row>
    <row r="3155" spans="1:3" x14ac:dyDescent="0.3">
      <c r="A3155" t="s">
        <v>2580</v>
      </c>
      <c r="B3155">
        <v>97</v>
      </c>
      <c r="C3155">
        <v>6.4</v>
      </c>
    </row>
    <row r="3156" spans="1:3" x14ac:dyDescent="0.3">
      <c r="A3156" t="s">
        <v>2882</v>
      </c>
      <c r="B3156">
        <v>97</v>
      </c>
      <c r="C3156">
        <v>5.8</v>
      </c>
    </row>
    <row r="3157" spans="1:3" x14ac:dyDescent="0.3">
      <c r="A3157" t="s">
        <v>3223</v>
      </c>
      <c r="B3157">
        <v>97</v>
      </c>
      <c r="C3157">
        <v>6.3</v>
      </c>
    </row>
    <row r="3158" spans="1:3" x14ac:dyDescent="0.3">
      <c r="A3158" t="s">
        <v>3464</v>
      </c>
      <c r="B3158">
        <v>97</v>
      </c>
      <c r="C3158">
        <v>5.4</v>
      </c>
    </row>
    <row r="3159" spans="1:3" x14ac:dyDescent="0.3">
      <c r="A3159" t="s">
        <v>3503</v>
      </c>
      <c r="B3159">
        <v>97</v>
      </c>
      <c r="C3159">
        <v>5.8</v>
      </c>
    </row>
    <row r="3160" spans="1:3" x14ac:dyDescent="0.3">
      <c r="A3160" t="s">
        <v>4507</v>
      </c>
      <c r="B3160">
        <v>97</v>
      </c>
      <c r="C3160">
        <v>5.9</v>
      </c>
    </row>
    <row r="3161" spans="1:3" x14ac:dyDescent="0.3">
      <c r="A3161" t="s">
        <v>4534</v>
      </c>
      <c r="B3161">
        <v>97</v>
      </c>
      <c r="C3161">
        <v>6.3</v>
      </c>
    </row>
    <row r="3162" spans="1:3" x14ac:dyDescent="0.3">
      <c r="A3162" t="s">
        <v>4671</v>
      </c>
      <c r="B3162">
        <v>97</v>
      </c>
      <c r="C3162">
        <v>6.3</v>
      </c>
    </row>
    <row r="3163" spans="1:3" x14ac:dyDescent="0.3">
      <c r="A3163" t="s">
        <v>5732</v>
      </c>
      <c r="B3163">
        <v>97</v>
      </c>
      <c r="C3163">
        <v>7.4</v>
      </c>
    </row>
    <row r="3164" spans="1:3" x14ac:dyDescent="0.3">
      <c r="A3164" t="s">
        <v>7081</v>
      </c>
      <c r="B3164">
        <v>97</v>
      </c>
      <c r="C3164">
        <v>4.8</v>
      </c>
    </row>
    <row r="3165" spans="1:3" x14ac:dyDescent="0.3">
      <c r="A3165" t="s">
        <v>7840</v>
      </c>
      <c r="B3165">
        <v>97</v>
      </c>
      <c r="C3165">
        <v>5.3</v>
      </c>
    </row>
    <row r="3166" spans="1:3" x14ac:dyDescent="0.3">
      <c r="A3166" t="s">
        <v>7881</v>
      </c>
      <c r="B3166">
        <v>97</v>
      </c>
      <c r="C3166">
        <v>6.9</v>
      </c>
    </row>
    <row r="3167" spans="1:3" x14ac:dyDescent="0.3">
      <c r="A3167" t="s">
        <v>8967</v>
      </c>
      <c r="B3167">
        <v>97</v>
      </c>
      <c r="C3167">
        <v>4.8</v>
      </c>
    </row>
    <row r="3168" spans="1:3" x14ac:dyDescent="0.3">
      <c r="A3168" t="s">
        <v>9204</v>
      </c>
      <c r="B3168">
        <v>97</v>
      </c>
      <c r="C3168">
        <v>6.1</v>
      </c>
    </row>
    <row r="3169" spans="1:3" x14ac:dyDescent="0.3">
      <c r="A3169" t="s">
        <v>9411</v>
      </c>
      <c r="B3169">
        <v>97</v>
      </c>
      <c r="C3169">
        <v>5.8</v>
      </c>
    </row>
    <row r="3170" spans="1:3" x14ac:dyDescent="0.3">
      <c r="A3170" t="s">
        <v>9446</v>
      </c>
      <c r="B3170">
        <v>97</v>
      </c>
      <c r="C3170">
        <v>6.7</v>
      </c>
    </row>
    <row r="3171" spans="1:3" x14ac:dyDescent="0.3">
      <c r="A3171" t="s">
        <v>9525</v>
      </c>
      <c r="B3171">
        <v>97</v>
      </c>
      <c r="C3171">
        <v>6.6</v>
      </c>
    </row>
    <row r="3172" spans="1:3" x14ac:dyDescent="0.3">
      <c r="A3172" t="s">
        <v>9543</v>
      </c>
      <c r="B3172">
        <v>97</v>
      </c>
      <c r="C3172">
        <v>6.1</v>
      </c>
    </row>
    <row r="3173" spans="1:3" x14ac:dyDescent="0.3">
      <c r="A3173" t="s">
        <v>9574</v>
      </c>
      <c r="B3173">
        <v>97</v>
      </c>
      <c r="C3173">
        <v>5.5</v>
      </c>
    </row>
    <row r="3174" spans="1:3" x14ac:dyDescent="0.3">
      <c r="A3174" t="s">
        <v>9587</v>
      </c>
      <c r="B3174">
        <v>97</v>
      </c>
      <c r="C3174">
        <v>6.5</v>
      </c>
    </row>
    <row r="3175" spans="1:3" x14ac:dyDescent="0.3">
      <c r="A3175" t="s">
        <v>9626</v>
      </c>
      <c r="B3175">
        <v>97</v>
      </c>
      <c r="C3175">
        <v>4.5999999999999996</v>
      </c>
    </row>
    <row r="3176" spans="1:3" x14ac:dyDescent="0.3">
      <c r="A3176" t="s">
        <v>9720</v>
      </c>
      <c r="B3176">
        <v>97</v>
      </c>
      <c r="C3176">
        <v>6.8</v>
      </c>
    </row>
    <row r="3177" spans="1:3" x14ac:dyDescent="0.3">
      <c r="A3177" t="s">
        <v>9732</v>
      </c>
      <c r="B3177">
        <v>97</v>
      </c>
      <c r="C3177">
        <v>6.4</v>
      </c>
    </row>
    <row r="3178" spans="1:3" x14ac:dyDescent="0.3">
      <c r="A3178" t="s">
        <v>10208</v>
      </c>
      <c r="B3178">
        <v>97</v>
      </c>
      <c r="C3178">
        <v>6.1</v>
      </c>
    </row>
    <row r="3179" spans="1:3" x14ac:dyDescent="0.3">
      <c r="A3179" t="s">
        <v>10218</v>
      </c>
      <c r="B3179">
        <v>97</v>
      </c>
      <c r="C3179">
        <v>6.6</v>
      </c>
    </row>
    <row r="3180" spans="1:3" x14ac:dyDescent="0.3">
      <c r="A3180" t="s">
        <v>10326</v>
      </c>
      <c r="B3180">
        <v>97</v>
      </c>
      <c r="C3180">
        <v>6.4</v>
      </c>
    </row>
    <row r="3181" spans="1:3" x14ac:dyDescent="0.3">
      <c r="A3181" t="s">
        <v>10973</v>
      </c>
      <c r="B3181">
        <v>97</v>
      </c>
      <c r="C3181">
        <v>5.3</v>
      </c>
    </row>
    <row r="3182" spans="1:3" x14ac:dyDescent="0.3">
      <c r="A3182" t="s">
        <v>11529</v>
      </c>
      <c r="B3182">
        <v>97</v>
      </c>
      <c r="C3182">
        <v>5.7</v>
      </c>
    </row>
    <row r="3183" spans="1:3" x14ac:dyDescent="0.3">
      <c r="A3183" t="s">
        <v>11637</v>
      </c>
      <c r="B3183">
        <v>97</v>
      </c>
      <c r="C3183">
        <v>6.3</v>
      </c>
    </row>
    <row r="3184" spans="1:3" x14ac:dyDescent="0.3">
      <c r="A3184" t="s">
        <v>11670</v>
      </c>
      <c r="B3184">
        <v>97</v>
      </c>
      <c r="C3184">
        <v>6.2</v>
      </c>
    </row>
    <row r="3185" spans="1:3" x14ac:dyDescent="0.3">
      <c r="A3185" t="s">
        <v>11688</v>
      </c>
      <c r="B3185">
        <v>97</v>
      </c>
      <c r="C3185">
        <v>6.4</v>
      </c>
    </row>
    <row r="3186" spans="1:3" x14ac:dyDescent="0.3">
      <c r="A3186" t="s">
        <v>11761</v>
      </c>
      <c r="B3186">
        <v>97</v>
      </c>
      <c r="C3186">
        <v>7</v>
      </c>
    </row>
    <row r="3187" spans="1:3" x14ac:dyDescent="0.3">
      <c r="A3187" t="s">
        <v>12265</v>
      </c>
      <c r="B3187">
        <v>97</v>
      </c>
      <c r="C3187">
        <v>3</v>
      </c>
    </row>
    <row r="3188" spans="1:3" x14ac:dyDescent="0.3">
      <c r="A3188" t="s">
        <v>12488</v>
      </c>
      <c r="B3188">
        <v>97</v>
      </c>
      <c r="C3188">
        <v>3.6</v>
      </c>
    </row>
    <row r="3189" spans="1:3" x14ac:dyDescent="0.3">
      <c r="A3189" t="s">
        <v>12520</v>
      </c>
      <c r="B3189">
        <v>97</v>
      </c>
      <c r="C3189">
        <v>2.8</v>
      </c>
    </row>
    <row r="3190" spans="1:3" x14ac:dyDescent="0.3">
      <c r="A3190" t="s">
        <v>12728</v>
      </c>
      <c r="B3190">
        <v>97</v>
      </c>
      <c r="C3190">
        <v>7.1</v>
      </c>
    </row>
    <row r="3191" spans="1:3" x14ac:dyDescent="0.3">
      <c r="A3191" t="s">
        <v>12898</v>
      </c>
      <c r="B3191">
        <v>97</v>
      </c>
      <c r="C3191">
        <v>4.0999999999999996</v>
      </c>
    </row>
    <row r="3192" spans="1:3" x14ac:dyDescent="0.3">
      <c r="A3192" t="s">
        <v>12945</v>
      </c>
      <c r="B3192">
        <v>97</v>
      </c>
      <c r="C3192">
        <v>6.2</v>
      </c>
    </row>
    <row r="3193" spans="1:3" x14ac:dyDescent="0.3">
      <c r="A3193" t="s">
        <v>12995</v>
      </c>
      <c r="B3193">
        <v>97</v>
      </c>
      <c r="C3193">
        <v>6.7</v>
      </c>
    </row>
    <row r="3194" spans="1:3" x14ac:dyDescent="0.3">
      <c r="A3194" t="s">
        <v>12998</v>
      </c>
      <c r="B3194">
        <v>97</v>
      </c>
      <c r="C3194">
        <v>5.6</v>
      </c>
    </row>
    <row r="3195" spans="1:3" x14ac:dyDescent="0.3">
      <c r="A3195" t="s">
        <v>13061</v>
      </c>
      <c r="B3195">
        <v>97</v>
      </c>
      <c r="C3195">
        <v>4.9000000000000004</v>
      </c>
    </row>
    <row r="3196" spans="1:3" x14ac:dyDescent="0.3">
      <c r="A3196" t="s">
        <v>13064</v>
      </c>
      <c r="B3196">
        <v>97</v>
      </c>
      <c r="C3196">
        <v>6.9</v>
      </c>
    </row>
    <row r="3197" spans="1:3" x14ac:dyDescent="0.3">
      <c r="A3197" t="s">
        <v>13212</v>
      </c>
      <c r="B3197">
        <v>97</v>
      </c>
      <c r="C3197">
        <v>6.4</v>
      </c>
    </row>
    <row r="3198" spans="1:3" x14ac:dyDescent="0.3">
      <c r="A3198" t="s">
        <v>13498</v>
      </c>
      <c r="B3198">
        <v>97</v>
      </c>
      <c r="C3198">
        <v>6.7</v>
      </c>
    </row>
    <row r="3199" spans="1:3" x14ac:dyDescent="0.3">
      <c r="A3199" t="s">
        <v>13548</v>
      </c>
      <c r="B3199">
        <v>97</v>
      </c>
      <c r="C3199">
        <v>6.8</v>
      </c>
    </row>
    <row r="3200" spans="1:3" x14ac:dyDescent="0.3">
      <c r="A3200" t="s">
        <v>13645</v>
      </c>
      <c r="B3200">
        <v>97</v>
      </c>
      <c r="C3200">
        <v>7.2</v>
      </c>
    </row>
    <row r="3201" spans="1:3" x14ac:dyDescent="0.3">
      <c r="A3201" t="s">
        <v>13674</v>
      </c>
      <c r="B3201">
        <v>97</v>
      </c>
      <c r="C3201">
        <v>2.5</v>
      </c>
    </row>
    <row r="3202" spans="1:3" x14ac:dyDescent="0.3">
      <c r="A3202" t="s">
        <v>14073</v>
      </c>
      <c r="B3202">
        <v>97</v>
      </c>
      <c r="C3202">
        <v>4.3</v>
      </c>
    </row>
    <row r="3203" spans="1:3" x14ac:dyDescent="0.3">
      <c r="A3203" t="s">
        <v>14275</v>
      </c>
      <c r="B3203">
        <v>97</v>
      </c>
      <c r="C3203">
        <v>7</v>
      </c>
    </row>
    <row r="3204" spans="1:3" x14ac:dyDescent="0.3">
      <c r="A3204" t="s">
        <v>14497</v>
      </c>
      <c r="B3204">
        <v>97</v>
      </c>
      <c r="C3204">
        <v>6.9</v>
      </c>
    </row>
    <row r="3205" spans="1:3" x14ac:dyDescent="0.3">
      <c r="A3205" t="s">
        <v>14644</v>
      </c>
      <c r="B3205">
        <v>97</v>
      </c>
      <c r="C3205">
        <v>4.3</v>
      </c>
    </row>
    <row r="3206" spans="1:3" x14ac:dyDescent="0.3">
      <c r="A3206" t="s">
        <v>14662</v>
      </c>
      <c r="B3206">
        <v>97</v>
      </c>
      <c r="C3206">
        <v>6.9</v>
      </c>
    </row>
    <row r="3207" spans="1:3" x14ac:dyDescent="0.3">
      <c r="A3207" t="s">
        <v>14687</v>
      </c>
      <c r="B3207">
        <v>97</v>
      </c>
      <c r="C3207">
        <v>6.5</v>
      </c>
    </row>
    <row r="3208" spans="1:3" x14ac:dyDescent="0.3">
      <c r="A3208" t="s">
        <v>14691</v>
      </c>
      <c r="B3208">
        <v>97</v>
      </c>
      <c r="C3208">
        <v>6.3</v>
      </c>
    </row>
    <row r="3209" spans="1:3" x14ac:dyDescent="0.3">
      <c r="A3209" t="s">
        <v>14819</v>
      </c>
      <c r="B3209">
        <v>97</v>
      </c>
      <c r="C3209">
        <v>6</v>
      </c>
    </row>
    <row r="3210" spans="1:3" x14ac:dyDescent="0.3">
      <c r="A3210" t="s">
        <v>14831</v>
      </c>
      <c r="B3210">
        <v>97</v>
      </c>
      <c r="C3210">
        <v>6.1</v>
      </c>
    </row>
    <row r="3211" spans="1:3" x14ac:dyDescent="0.3">
      <c r="A3211" t="s">
        <v>14890</v>
      </c>
      <c r="B3211">
        <v>97</v>
      </c>
      <c r="C3211">
        <v>5.2</v>
      </c>
    </row>
    <row r="3212" spans="1:3" x14ac:dyDescent="0.3">
      <c r="A3212" t="s">
        <v>14925</v>
      </c>
      <c r="B3212">
        <v>97</v>
      </c>
      <c r="C3212">
        <v>4.4000000000000004</v>
      </c>
    </row>
    <row r="3213" spans="1:3" x14ac:dyDescent="0.3">
      <c r="A3213" t="s">
        <v>15018</v>
      </c>
      <c r="B3213">
        <v>97</v>
      </c>
      <c r="C3213">
        <v>6.5</v>
      </c>
    </row>
    <row r="3214" spans="1:3" x14ac:dyDescent="0.3">
      <c r="A3214" t="s">
        <v>15038</v>
      </c>
      <c r="B3214">
        <v>97</v>
      </c>
      <c r="C3214">
        <v>7.4</v>
      </c>
    </row>
    <row r="3215" spans="1:3" x14ac:dyDescent="0.3">
      <c r="A3215" t="s">
        <v>15163</v>
      </c>
      <c r="B3215">
        <v>97</v>
      </c>
      <c r="C3215">
        <v>3.3</v>
      </c>
    </row>
    <row r="3216" spans="1:3" x14ac:dyDescent="0.3">
      <c r="A3216" t="s">
        <v>15182</v>
      </c>
      <c r="B3216">
        <v>97</v>
      </c>
      <c r="C3216">
        <v>6.3</v>
      </c>
    </row>
    <row r="3217" spans="1:3" x14ac:dyDescent="0.3">
      <c r="A3217" t="s">
        <v>15324</v>
      </c>
      <c r="B3217">
        <v>97</v>
      </c>
      <c r="C3217">
        <v>6.5</v>
      </c>
    </row>
    <row r="3218" spans="1:3" x14ac:dyDescent="0.3">
      <c r="A3218" t="s">
        <v>15708</v>
      </c>
      <c r="B3218">
        <v>97</v>
      </c>
      <c r="C3218">
        <v>6.2</v>
      </c>
    </row>
    <row r="3219" spans="1:3" x14ac:dyDescent="0.3">
      <c r="A3219" t="s">
        <v>15725</v>
      </c>
      <c r="B3219">
        <v>97</v>
      </c>
      <c r="C3219">
        <v>4.2</v>
      </c>
    </row>
    <row r="3220" spans="1:3" x14ac:dyDescent="0.3">
      <c r="A3220" t="s">
        <v>15781</v>
      </c>
      <c r="B3220">
        <v>97</v>
      </c>
      <c r="C3220">
        <v>7.2</v>
      </c>
    </row>
    <row r="3221" spans="1:3" x14ac:dyDescent="0.3">
      <c r="A3221" t="s">
        <v>16019</v>
      </c>
      <c r="B3221">
        <v>97</v>
      </c>
      <c r="C3221">
        <v>5.6</v>
      </c>
    </row>
    <row r="3222" spans="1:3" x14ac:dyDescent="0.3">
      <c r="A3222" t="s">
        <v>16193</v>
      </c>
      <c r="B3222">
        <v>97</v>
      </c>
      <c r="C3222">
        <v>5.3</v>
      </c>
    </row>
    <row r="3223" spans="1:3" x14ac:dyDescent="0.3">
      <c r="A3223" t="s">
        <v>16203</v>
      </c>
      <c r="B3223">
        <v>97</v>
      </c>
      <c r="C3223">
        <v>5.9</v>
      </c>
    </row>
    <row r="3224" spans="1:3" x14ac:dyDescent="0.3">
      <c r="A3224" t="s">
        <v>16305</v>
      </c>
      <c r="B3224">
        <v>97</v>
      </c>
      <c r="C3224">
        <v>3.1</v>
      </c>
    </row>
    <row r="3225" spans="1:3" x14ac:dyDescent="0.3">
      <c r="A3225" t="s">
        <v>16373</v>
      </c>
      <c r="B3225">
        <v>97</v>
      </c>
      <c r="C3225">
        <v>7.2</v>
      </c>
    </row>
    <row r="3226" spans="1:3" x14ac:dyDescent="0.3">
      <c r="A3226" t="s">
        <v>16625</v>
      </c>
      <c r="B3226">
        <v>97</v>
      </c>
      <c r="C3226">
        <v>6.3</v>
      </c>
    </row>
    <row r="3227" spans="1:3" x14ac:dyDescent="0.3">
      <c r="A3227" t="s">
        <v>16674</v>
      </c>
      <c r="B3227">
        <v>97</v>
      </c>
      <c r="C3227">
        <v>6.9</v>
      </c>
    </row>
    <row r="3228" spans="1:3" x14ac:dyDescent="0.3">
      <c r="A3228" t="s">
        <v>16712</v>
      </c>
      <c r="B3228">
        <v>97</v>
      </c>
      <c r="C3228">
        <v>7.4</v>
      </c>
    </row>
    <row r="3229" spans="1:3" x14ac:dyDescent="0.3">
      <c r="A3229" t="s">
        <v>16858</v>
      </c>
      <c r="B3229">
        <v>97</v>
      </c>
      <c r="C3229">
        <v>6.8</v>
      </c>
    </row>
    <row r="3230" spans="1:3" x14ac:dyDescent="0.3">
      <c r="A3230" t="s">
        <v>17075</v>
      </c>
      <c r="B3230">
        <v>97</v>
      </c>
      <c r="C3230">
        <v>7</v>
      </c>
    </row>
    <row r="3231" spans="1:3" x14ac:dyDescent="0.3">
      <c r="A3231" t="s">
        <v>17147</v>
      </c>
      <c r="B3231">
        <v>97</v>
      </c>
      <c r="C3231">
        <v>6.7</v>
      </c>
    </row>
    <row r="3232" spans="1:3" x14ac:dyDescent="0.3">
      <c r="A3232" t="s">
        <v>17177</v>
      </c>
      <c r="B3232">
        <v>97</v>
      </c>
      <c r="C3232">
        <v>6.2</v>
      </c>
    </row>
    <row r="3233" spans="1:3" x14ac:dyDescent="0.3">
      <c r="A3233" t="s">
        <v>17353</v>
      </c>
      <c r="B3233">
        <v>97</v>
      </c>
      <c r="C3233">
        <v>7.9</v>
      </c>
    </row>
    <row r="3234" spans="1:3" x14ac:dyDescent="0.3">
      <c r="A3234" t="s">
        <v>17550</v>
      </c>
      <c r="B3234">
        <v>97</v>
      </c>
      <c r="C3234">
        <v>7.4</v>
      </c>
    </row>
    <row r="3235" spans="1:3" x14ac:dyDescent="0.3">
      <c r="A3235" t="s">
        <v>17783</v>
      </c>
      <c r="B3235">
        <v>97</v>
      </c>
      <c r="C3235">
        <v>7.9</v>
      </c>
    </row>
    <row r="3236" spans="1:3" x14ac:dyDescent="0.3">
      <c r="A3236" t="s">
        <v>17828</v>
      </c>
      <c r="B3236">
        <v>97</v>
      </c>
      <c r="C3236">
        <v>6.4</v>
      </c>
    </row>
    <row r="3237" spans="1:3" x14ac:dyDescent="0.3">
      <c r="A3237" t="s">
        <v>17875</v>
      </c>
      <c r="B3237">
        <v>97</v>
      </c>
      <c r="C3237">
        <v>6.1</v>
      </c>
    </row>
    <row r="3238" spans="1:3" x14ac:dyDescent="0.3">
      <c r="A3238" t="s">
        <v>18027</v>
      </c>
      <c r="B3238">
        <v>97</v>
      </c>
      <c r="C3238">
        <v>3.4</v>
      </c>
    </row>
    <row r="3239" spans="1:3" x14ac:dyDescent="0.3">
      <c r="A3239" t="s">
        <v>18130</v>
      </c>
      <c r="B3239">
        <v>97</v>
      </c>
      <c r="C3239">
        <v>5.9</v>
      </c>
    </row>
    <row r="3240" spans="1:3" x14ac:dyDescent="0.3">
      <c r="A3240" t="s">
        <v>18739</v>
      </c>
      <c r="B3240">
        <v>97</v>
      </c>
      <c r="C3240">
        <v>7.3</v>
      </c>
    </row>
    <row r="3241" spans="1:3" x14ac:dyDescent="0.3">
      <c r="A3241" t="s">
        <v>18796</v>
      </c>
      <c r="B3241">
        <v>97</v>
      </c>
      <c r="C3241">
        <v>7.3</v>
      </c>
    </row>
    <row r="3242" spans="1:3" x14ac:dyDescent="0.3">
      <c r="A3242" t="s">
        <v>18799</v>
      </c>
      <c r="B3242">
        <v>97</v>
      </c>
      <c r="C3242">
        <v>7.5</v>
      </c>
    </row>
    <row r="3243" spans="1:3" x14ac:dyDescent="0.3">
      <c r="A3243" t="s">
        <v>18877</v>
      </c>
      <c r="B3243">
        <v>97</v>
      </c>
      <c r="C3243">
        <v>3.3</v>
      </c>
    </row>
    <row r="3244" spans="1:3" x14ac:dyDescent="0.3">
      <c r="A3244" t="s">
        <v>19027</v>
      </c>
      <c r="B3244">
        <v>97</v>
      </c>
      <c r="C3244">
        <v>4.5</v>
      </c>
    </row>
    <row r="3245" spans="1:3" x14ac:dyDescent="0.3">
      <c r="A3245" t="s">
        <v>19201</v>
      </c>
      <c r="B3245">
        <v>97</v>
      </c>
      <c r="C3245">
        <v>6.6</v>
      </c>
    </row>
    <row r="3246" spans="1:3" x14ac:dyDescent="0.3">
      <c r="A3246" t="s">
        <v>19251</v>
      </c>
      <c r="B3246">
        <v>97</v>
      </c>
      <c r="C3246">
        <v>6.5</v>
      </c>
    </row>
    <row r="3247" spans="1:3" x14ac:dyDescent="0.3">
      <c r="A3247" t="s">
        <v>19427</v>
      </c>
      <c r="B3247">
        <v>97</v>
      </c>
      <c r="C3247">
        <v>6.7</v>
      </c>
    </row>
    <row r="3248" spans="1:3" x14ac:dyDescent="0.3">
      <c r="A3248" t="s">
        <v>19509</v>
      </c>
      <c r="B3248">
        <v>97</v>
      </c>
      <c r="C3248">
        <v>6.2</v>
      </c>
    </row>
    <row r="3249" spans="1:3" x14ac:dyDescent="0.3">
      <c r="A3249" t="s">
        <v>19655</v>
      </c>
      <c r="B3249">
        <v>97</v>
      </c>
      <c r="C3249">
        <v>5.9</v>
      </c>
    </row>
    <row r="3250" spans="1:3" x14ac:dyDescent="0.3">
      <c r="A3250" t="s">
        <v>19704</v>
      </c>
      <c r="B3250">
        <v>97</v>
      </c>
      <c r="C3250">
        <v>7.6</v>
      </c>
    </row>
    <row r="3251" spans="1:3" x14ac:dyDescent="0.3">
      <c r="A3251" t="s">
        <v>19895</v>
      </c>
      <c r="B3251">
        <v>97</v>
      </c>
      <c r="C3251">
        <v>6.8</v>
      </c>
    </row>
    <row r="3252" spans="1:3" x14ac:dyDescent="0.3">
      <c r="A3252" t="s">
        <v>19969</v>
      </c>
      <c r="B3252">
        <v>97</v>
      </c>
      <c r="C3252">
        <v>5.3</v>
      </c>
    </row>
    <row r="3253" spans="1:3" x14ac:dyDescent="0.3">
      <c r="A3253" t="s">
        <v>20181</v>
      </c>
      <c r="B3253">
        <v>97</v>
      </c>
      <c r="C3253">
        <v>5.3</v>
      </c>
    </row>
    <row r="3254" spans="1:3" x14ac:dyDescent="0.3">
      <c r="A3254" t="s">
        <v>20326</v>
      </c>
      <c r="B3254">
        <v>97</v>
      </c>
      <c r="C3254">
        <v>4.8</v>
      </c>
    </row>
    <row r="3255" spans="1:3" x14ac:dyDescent="0.3">
      <c r="A3255" t="s">
        <v>20340</v>
      </c>
      <c r="B3255">
        <v>97</v>
      </c>
      <c r="C3255">
        <v>5.9</v>
      </c>
    </row>
    <row r="3256" spans="1:3" x14ac:dyDescent="0.3">
      <c r="A3256" t="s">
        <v>20437</v>
      </c>
      <c r="B3256">
        <v>97</v>
      </c>
      <c r="C3256">
        <v>6.3</v>
      </c>
    </row>
    <row r="3257" spans="1:3" x14ac:dyDescent="0.3">
      <c r="A3257" t="s">
        <v>20522</v>
      </c>
      <c r="B3257">
        <v>97</v>
      </c>
      <c r="C3257">
        <v>7.3</v>
      </c>
    </row>
    <row r="3258" spans="1:3" x14ac:dyDescent="0.3">
      <c r="A3258" t="s">
        <v>20810</v>
      </c>
      <c r="B3258">
        <v>97</v>
      </c>
      <c r="C3258">
        <v>6.7</v>
      </c>
    </row>
    <row r="3259" spans="1:3" x14ac:dyDescent="0.3">
      <c r="A3259" t="s">
        <v>20990</v>
      </c>
      <c r="B3259">
        <v>97</v>
      </c>
      <c r="C3259">
        <v>3.1</v>
      </c>
    </row>
    <row r="3260" spans="1:3" x14ac:dyDescent="0.3">
      <c r="A3260" t="s">
        <v>21114</v>
      </c>
      <c r="B3260">
        <v>97</v>
      </c>
      <c r="C3260">
        <v>3.3</v>
      </c>
    </row>
    <row r="3261" spans="1:3" x14ac:dyDescent="0.3">
      <c r="A3261" t="s">
        <v>21254</v>
      </c>
      <c r="B3261">
        <v>97</v>
      </c>
      <c r="C3261">
        <v>7.4</v>
      </c>
    </row>
    <row r="3262" spans="1:3" x14ac:dyDescent="0.3">
      <c r="A3262" t="s">
        <v>21309</v>
      </c>
      <c r="B3262">
        <v>97</v>
      </c>
      <c r="C3262">
        <v>6.6</v>
      </c>
    </row>
    <row r="3263" spans="1:3" x14ac:dyDescent="0.3">
      <c r="A3263" t="s">
        <v>21558</v>
      </c>
      <c r="B3263">
        <v>97</v>
      </c>
      <c r="C3263">
        <v>7.2</v>
      </c>
    </row>
    <row r="3264" spans="1:3" x14ac:dyDescent="0.3">
      <c r="A3264" t="s">
        <v>21618</v>
      </c>
      <c r="B3264">
        <v>97</v>
      </c>
      <c r="C3264">
        <v>7</v>
      </c>
    </row>
    <row r="3265" spans="1:3" x14ac:dyDescent="0.3">
      <c r="A3265" t="s">
        <v>21669</v>
      </c>
      <c r="B3265">
        <v>97</v>
      </c>
      <c r="C3265">
        <v>7.3</v>
      </c>
    </row>
    <row r="3266" spans="1:3" x14ac:dyDescent="0.3">
      <c r="A3266" t="s">
        <v>21752</v>
      </c>
      <c r="B3266">
        <v>97</v>
      </c>
      <c r="C3266">
        <v>5.5</v>
      </c>
    </row>
    <row r="3267" spans="1:3" x14ac:dyDescent="0.3">
      <c r="A3267" t="s">
        <v>21769</v>
      </c>
      <c r="B3267">
        <v>97</v>
      </c>
      <c r="C3267">
        <v>1.9</v>
      </c>
    </row>
    <row r="3268" spans="1:3" x14ac:dyDescent="0.3">
      <c r="A3268" t="s">
        <v>21957</v>
      </c>
      <c r="B3268">
        <v>97</v>
      </c>
      <c r="C3268">
        <v>7.3</v>
      </c>
    </row>
    <row r="3269" spans="1:3" x14ac:dyDescent="0.3">
      <c r="A3269" t="s">
        <v>22208</v>
      </c>
      <c r="B3269">
        <v>97</v>
      </c>
      <c r="C3269">
        <v>7.2</v>
      </c>
    </row>
    <row r="3270" spans="1:3" x14ac:dyDescent="0.3">
      <c r="A3270" t="s">
        <v>22409</v>
      </c>
      <c r="B3270">
        <v>97</v>
      </c>
      <c r="C3270">
        <v>5.9</v>
      </c>
    </row>
    <row r="3271" spans="1:3" x14ac:dyDescent="0.3">
      <c r="A3271" t="s">
        <v>22520</v>
      </c>
      <c r="B3271">
        <v>97</v>
      </c>
      <c r="C3271">
        <v>5.8</v>
      </c>
    </row>
    <row r="3272" spans="1:3" x14ac:dyDescent="0.3">
      <c r="A3272" t="s">
        <v>22629</v>
      </c>
      <c r="B3272">
        <v>97</v>
      </c>
      <c r="C3272">
        <v>7.4</v>
      </c>
    </row>
    <row r="3273" spans="1:3" x14ac:dyDescent="0.3">
      <c r="A3273" t="s">
        <v>22780</v>
      </c>
      <c r="B3273">
        <v>97</v>
      </c>
      <c r="C3273">
        <v>5.4</v>
      </c>
    </row>
    <row r="3274" spans="1:3" x14ac:dyDescent="0.3">
      <c r="A3274" t="s">
        <v>22808</v>
      </c>
      <c r="B3274">
        <v>97</v>
      </c>
      <c r="C3274">
        <v>6.9</v>
      </c>
    </row>
    <row r="3275" spans="1:3" x14ac:dyDescent="0.3">
      <c r="A3275" t="s">
        <v>22818</v>
      </c>
      <c r="B3275">
        <v>97</v>
      </c>
      <c r="C3275">
        <v>6</v>
      </c>
    </row>
    <row r="3276" spans="1:3" x14ac:dyDescent="0.3">
      <c r="A3276" t="s">
        <v>23033</v>
      </c>
      <c r="B3276">
        <v>97</v>
      </c>
      <c r="C3276">
        <v>6.4</v>
      </c>
    </row>
    <row r="3277" spans="1:3" x14ac:dyDescent="0.3">
      <c r="A3277" t="s">
        <v>23307</v>
      </c>
      <c r="B3277">
        <v>97</v>
      </c>
      <c r="C3277">
        <v>6.5</v>
      </c>
    </row>
    <row r="3278" spans="1:3" x14ac:dyDescent="0.3">
      <c r="A3278" t="s">
        <v>23423</v>
      </c>
      <c r="B3278">
        <v>97</v>
      </c>
      <c r="C3278">
        <v>7.7</v>
      </c>
    </row>
    <row r="3279" spans="1:3" x14ac:dyDescent="0.3">
      <c r="A3279" t="s">
        <v>23450</v>
      </c>
      <c r="B3279">
        <v>97</v>
      </c>
      <c r="C3279">
        <v>5.5</v>
      </c>
    </row>
    <row r="3280" spans="1:3" x14ac:dyDescent="0.3">
      <c r="A3280" t="s">
        <v>23787</v>
      </c>
      <c r="B3280">
        <v>97</v>
      </c>
      <c r="C3280">
        <v>6.1</v>
      </c>
    </row>
    <row r="3281" spans="1:3" x14ac:dyDescent="0.3">
      <c r="A3281" t="s">
        <v>23881</v>
      </c>
      <c r="B3281">
        <v>97</v>
      </c>
      <c r="C3281">
        <v>7.3</v>
      </c>
    </row>
    <row r="3282" spans="1:3" x14ac:dyDescent="0.3">
      <c r="A3282" t="s">
        <v>466</v>
      </c>
      <c r="B3282">
        <v>96</v>
      </c>
      <c r="C3282">
        <v>6.8</v>
      </c>
    </row>
    <row r="3283" spans="1:3" x14ac:dyDescent="0.3">
      <c r="A3283" t="s">
        <v>499</v>
      </c>
      <c r="B3283">
        <v>96</v>
      </c>
      <c r="C3283">
        <v>8.3000000000000007</v>
      </c>
    </row>
    <row r="3284" spans="1:3" x14ac:dyDescent="0.3">
      <c r="A3284" t="s">
        <v>544</v>
      </c>
      <c r="B3284">
        <v>96</v>
      </c>
      <c r="C3284">
        <v>5.4</v>
      </c>
    </row>
    <row r="3285" spans="1:3" x14ac:dyDescent="0.3">
      <c r="A3285" t="s">
        <v>890</v>
      </c>
      <c r="B3285">
        <v>96</v>
      </c>
      <c r="C3285">
        <v>6.9</v>
      </c>
    </row>
    <row r="3286" spans="1:3" x14ac:dyDescent="0.3">
      <c r="A3286" t="s">
        <v>1165</v>
      </c>
      <c r="B3286">
        <v>96</v>
      </c>
      <c r="C3286">
        <v>6.5</v>
      </c>
    </row>
    <row r="3287" spans="1:3" x14ac:dyDescent="0.3">
      <c r="A3287" t="s">
        <v>1283</v>
      </c>
      <c r="B3287">
        <v>96</v>
      </c>
      <c r="C3287">
        <v>5.6</v>
      </c>
    </row>
    <row r="3288" spans="1:3" x14ac:dyDescent="0.3">
      <c r="A3288" t="s">
        <v>2271</v>
      </c>
      <c r="B3288">
        <v>96</v>
      </c>
      <c r="C3288">
        <v>7</v>
      </c>
    </row>
    <row r="3289" spans="1:3" x14ac:dyDescent="0.3">
      <c r="A3289" t="s">
        <v>2775</v>
      </c>
      <c r="B3289">
        <v>96</v>
      </c>
      <c r="C3289">
        <v>5.9</v>
      </c>
    </row>
    <row r="3290" spans="1:3" x14ac:dyDescent="0.3">
      <c r="A3290" t="s">
        <v>3777</v>
      </c>
      <c r="B3290">
        <v>96</v>
      </c>
      <c r="C3290">
        <v>5.4</v>
      </c>
    </row>
    <row r="3291" spans="1:3" x14ac:dyDescent="0.3">
      <c r="A3291" t="s">
        <v>4199</v>
      </c>
      <c r="B3291">
        <v>96</v>
      </c>
      <c r="C3291">
        <v>6.8</v>
      </c>
    </row>
    <row r="3292" spans="1:3" x14ac:dyDescent="0.3">
      <c r="A3292" t="s">
        <v>4293</v>
      </c>
      <c r="B3292">
        <v>96</v>
      </c>
      <c r="C3292">
        <v>5.9</v>
      </c>
    </row>
    <row r="3293" spans="1:3" x14ac:dyDescent="0.3">
      <c r="A3293" t="s">
        <v>4540</v>
      </c>
      <c r="B3293">
        <v>96</v>
      </c>
      <c r="C3293">
        <v>4.3</v>
      </c>
    </row>
    <row r="3294" spans="1:3" x14ac:dyDescent="0.3">
      <c r="A3294" t="s">
        <v>4839</v>
      </c>
      <c r="B3294">
        <v>96</v>
      </c>
      <c r="C3294">
        <v>5.3</v>
      </c>
    </row>
    <row r="3295" spans="1:3" x14ac:dyDescent="0.3">
      <c r="A3295" t="s">
        <v>5034</v>
      </c>
      <c r="B3295">
        <v>96</v>
      </c>
      <c r="C3295">
        <v>5.8</v>
      </c>
    </row>
    <row r="3296" spans="1:3" x14ac:dyDescent="0.3">
      <c r="A3296" t="s">
        <v>5073</v>
      </c>
      <c r="B3296">
        <v>96</v>
      </c>
      <c r="C3296">
        <v>6.1</v>
      </c>
    </row>
    <row r="3297" spans="1:3" x14ac:dyDescent="0.3">
      <c r="A3297" t="s">
        <v>5406</v>
      </c>
      <c r="B3297">
        <v>96</v>
      </c>
      <c r="C3297">
        <v>7.7</v>
      </c>
    </row>
    <row r="3298" spans="1:3" x14ac:dyDescent="0.3">
      <c r="A3298" t="s">
        <v>5492</v>
      </c>
      <c r="B3298">
        <v>96</v>
      </c>
      <c r="C3298">
        <v>3.7</v>
      </c>
    </row>
    <row r="3299" spans="1:3" x14ac:dyDescent="0.3">
      <c r="A3299" t="s">
        <v>5599</v>
      </c>
      <c r="B3299">
        <v>96</v>
      </c>
      <c r="C3299">
        <v>6</v>
      </c>
    </row>
    <row r="3300" spans="1:3" x14ac:dyDescent="0.3">
      <c r="A3300" t="s">
        <v>5852</v>
      </c>
      <c r="B3300">
        <v>96</v>
      </c>
      <c r="C3300">
        <v>5.9</v>
      </c>
    </row>
    <row r="3301" spans="1:3" x14ac:dyDescent="0.3">
      <c r="A3301" t="s">
        <v>6019</v>
      </c>
      <c r="B3301">
        <v>96</v>
      </c>
      <c r="C3301">
        <v>6.4</v>
      </c>
    </row>
    <row r="3302" spans="1:3" x14ac:dyDescent="0.3">
      <c r="A3302" t="s">
        <v>6479</v>
      </c>
      <c r="B3302">
        <v>96</v>
      </c>
      <c r="C3302">
        <v>6.6</v>
      </c>
    </row>
    <row r="3303" spans="1:3" x14ac:dyDescent="0.3">
      <c r="A3303" t="s">
        <v>6955</v>
      </c>
      <c r="B3303">
        <v>96</v>
      </c>
      <c r="C3303">
        <v>6.5</v>
      </c>
    </row>
    <row r="3304" spans="1:3" x14ac:dyDescent="0.3">
      <c r="A3304" t="s">
        <v>7109</v>
      </c>
      <c r="B3304">
        <v>96</v>
      </c>
      <c r="C3304">
        <v>7</v>
      </c>
    </row>
    <row r="3305" spans="1:3" x14ac:dyDescent="0.3">
      <c r="A3305" t="s">
        <v>7114</v>
      </c>
      <c r="B3305">
        <v>96</v>
      </c>
      <c r="C3305">
        <v>6</v>
      </c>
    </row>
    <row r="3306" spans="1:3" x14ac:dyDescent="0.3">
      <c r="A3306" t="s">
        <v>7534</v>
      </c>
      <c r="B3306">
        <v>96</v>
      </c>
      <c r="C3306">
        <v>6.3</v>
      </c>
    </row>
    <row r="3307" spans="1:3" x14ac:dyDescent="0.3">
      <c r="A3307" t="s">
        <v>7756</v>
      </c>
      <c r="B3307">
        <v>96</v>
      </c>
      <c r="C3307">
        <v>7.3</v>
      </c>
    </row>
    <row r="3308" spans="1:3" x14ac:dyDescent="0.3">
      <c r="A3308" t="s">
        <v>7766</v>
      </c>
      <c r="B3308">
        <v>96</v>
      </c>
      <c r="C3308">
        <v>5.5</v>
      </c>
    </row>
    <row r="3309" spans="1:3" x14ac:dyDescent="0.3">
      <c r="A3309" t="s">
        <v>7962</v>
      </c>
      <c r="B3309">
        <v>96</v>
      </c>
      <c r="C3309">
        <v>7.5</v>
      </c>
    </row>
    <row r="3310" spans="1:3" x14ac:dyDescent="0.3">
      <c r="A3310" t="s">
        <v>8514</v>
      </c>
      <c r="B3310">
        <v>96</v>
      </c>
      <c r="C3310">
        <v>6.1</v>
      </c>
    </row>
    <row r="3311" spans="1:3" x14ac:dyDescent="0.3">
      <c r="A3311" t="s">
        <v>8565</v>
      </c>
      <c r="B3311">
        <v>96</v>
      </c>
      <c r="C3311">
        <v>5.6</v>
      </c>
    </row>
    <row r="3312" spans="1:3" x14ac:dyDescent="0.3">
      <c r="A3312" t="s">
        <v>8915</v>
      </c>
      <c r="B3312">
        <v>96</v>
      </c>
      <c r="C3312">
        <v>6.7</v>
      </c>
    </row>
    <row r="3313" spans="1:3" x14ac:dyDescent="0.3">
      <c r="A3313" t="s">
        <v>9493</v>
      </c>
      <c r="B3313">
        <v>96</v>
      </c>
      <c r="C3313">
        <v>7.2</v>
      </c>
    </row>
    <row r="3314" spans="1:3" x14ac:dyDescent="0.3">
      <c r="A3314" t="s">
        <v>10309</v>
      </c>
      <c r="B3314">
        <v>96</v>
      </c>
      <c r="C3314">
        <v>7.1</v>
      </c>
    </row>
    <row r="3315" spans="1:3" x14ac:dyDescent="0.3">
      <c r="A3315" t="s">
        <v>10400</v>
      </c>
      <c r="B3315">
        <v>96</v>
      </c>
      <c r="C3315">
        <v>5.9</v>
      </c>
    </row>
    <row r="3316" spans="1:3" x14ac:dyDescent="0.3">
      <c r="A3316" t="s">
        <v>10459</v>
      </c>
      <c r="B3316">
        <v>96</v>
      </c>
      <c r="C3316">
        <v>5.0999999999999996</v>
      </c>
    </row>
    <row r="3317" spans="1:3" x14ac:dyDescent="0.3">
      <c r="A3317" t="s">
        <v>10547</v>
      </c>
      <c r="B3317">
        <v>96</v>
      </c>
      <c r="C3317">
        <v>4.8</v>
      </c>
    </row>
    <row r="3318" spans="1:3" x14ac:dyDescent="0.3">
      <c r="A3318" t="s">
        <v>10761</v>
      </c>
      <c r="B3318">
        <v>96</v>
      </c>
      <c r="C3318">
        <v>5.9</v>
      </c>
    </row>
    <row r="3319" spans="1:3" x14ac:dyDescent="0.3">
      <c r="A3319" t="s">
        <v>10993</v>
      </c>
      <c r="B3319">
        <v>96</v>
      </c>
      <c r="C3319">
        <v>7.1</v>
      </c>
    </row>
    <row r="3320" spans="1:3" x14ac:dyDescent="0.3">
      <c r="A3320" t="s">
        <v>11153</v>
      </c>
      <c r="B3320">
        <v>96</v>
      </c>
      <c r="C3320">
        <v>6.2</v>
      </c>
    </row>
    <row r="3321" spans="1:3" x14ac:dyDescent="0.3">
      <c r="A3321" t="s">
        <v>11210</v>
      </c>
      <c r="B3321">
        <v>96</v>
      </c>
      <c r="C3321">
        <v>7.4</v>
      </c>
    </row>
    <row r="3322" spans="1:3" x14ac:dyDescent="0.3">
      <c r="A3322" t="s">
        <v>11510</v>
      </c>
      <c r="B3322">
        <v>96</v>
      </c>
      <c r="C3322">
        <v>5.6</v>
      </c>
    </row>
    <row r="3323" spans="1:3" x14ac:dyDescent="0.3">
      <c r="A3323" t="s">
        <v>11705</v>
      </c>
      <c r="B3323">
        <v>96</v>
      </c>
      <c r="C3323">
        <v>6.2</v>
      </c>
    </row>
    <row r="3324" spans="1:3" x14ac:dyDescent="0.3">
      <c r="A3324" t="s">
        <v>12157</v>
      </c>
      <c r="B3324">
        <v>96</v>
      </c>
      <c r="C3324">
        <v>5.6</v>
      </c>
    </row>
    <row r="3325" spans="1:3" x14ac:dyDescent="0.3">
      <c r="A3325" t="s">
        <v>12232</v>
      </c>
      <c r="B3325">
        <v>96</v>
      </c>
      <c r="C3325">
        <v>6.5</v>
      </c>
    </row>
    <row r="3326" spans="1:3" x14ac:dyDescent="0.3">
      <c r="A3326" t="s">
        <v>12431</v>
      </c>
      <c r="B3326">
        <v>96</v>
      </c>
      <c r="C3326">
        <v>7.2</v>
      </c>
    </row>
    <row r="3327" spans="1:3" x14ac:dyDescent="0.3">
      <c r="A3327" t="s">
        <v>12456</v>
      </c>
      <c r="B3327">
        <v>96</v>
      </c>
      <c r="C3327">
        <v>5.6</v>
      </c>
    </row>
    <row r="3328" spans="1:3" x14ac:dyDescent="0.3">
      <c r="A3328" t="s">
        <v>13023</v>
      </c>
      <c r="B3328">
        <v>96</v>
      </c>
      <c r="C3328">
        <v>5.0999999999999996</v>
      </c>
    </row>
    <row r="3329" spans="1:3" x14ac:dyDescent="0.3">
      <c r="A3329" t="s">
        <v>13419</v>
      </c>
      <c r="B3329">
        <v>96</v>
      </c>
      <c r="C3329">
        <v>6</v>
      </c>
    </row>
    <row r="3330" spans="1:3" x14ac:dyDescent="0.3">
      <c r="A3330" t="s">
        <v>13802</v>
      </c>
      <c r="B3330">
        <v>96</v>
      </c>
      <c r="C3330">
        <v>6.3</v>
      </c>
    </row>
    <row r="3331" spans="1:3" x14ac:dyDescent="0.3">
      <c r="A3331" t="s">
        <v>14061</v>
      </c>
      <c r="B3331">
        <v>96</v>
      </c>
      <c r="C3331">
        <v>6.8</v>
      </c>
    </row>
    <row r="3332" spans="1:3" x14ac:dyDescent="0.3">
      <c r="A3332" t="s">
        <v>14638</v>
      </c>
      <c r="B3332">
        <v>96</v>
      </c>
      <c r="C3332">
        <v>6.2</v>
      </c>
    </row>
    <row r="3333" spans="1:3" x14ac:dyDescent="0.3">
      <c r="A3333" t="s">
        <v>14756</v>
      </c>
      <c r="B3333">
        <v>96</v>
      </c>
      <c r="C3333">
        <v>5.9</v>
      </c>
    </row>
    <row r="3334" spans="1:3" x14ac:dyDescent="0.3">
      <c r="A3334" t="s">
        <v>14898</v>
      </c>
      <c r="B3334">
        <v>96</v>
      </c>
      <c r="C3334">
        <v>4.7</v>
      </c>
    </row>
    <row r="3335" spans="1:3" x14ac:dyDescent="0.3">
      <c r="A3335" t="s">
        <v>14950</v>
      </c>
      <c r="B3335">
        <v>96</v>
      </c>
      <c r="C3335">
        <v>7.1</v>
      </c>
    </row>
    <row r="3336" spans="1:3" x14ac:dyDescent="0.3">
      <c r="A3336" t="s">
        <v>14992</v>
      </c>
      <c r="B3336">
        <v>96</v>
      </c>
      <c r="C3336">
        <v>6.8</v>
      </c>
    </row>
    <row r="3337" spans="1:3" x14ac:dyDescent="0.3">
      <c r="A3337" t="s">
        <v>15087</v>
      </c>
      <c r="B3337">
        <v>96</v>
      </c>
      <c r="C3337">
        <v>5.6</v>
      </c>
    </row>
    <row r="3338" spans="1:3" x14ac:dyDescent="0.3">
      <c r="A3338" t="s">
        <v>15220</v>
      </c>
      <c r="B3338">
        <v>96</v>
      </c>
      <c r="C3338">
        <v>6.5</v>
      </c>
    </row>
    <row r="3339" spans="1:3" x14ac:dyDescent="0.3">
      <c r="A3339" t="s">
        <v>15777</v>
      </c>
      <c r="B3339">
        <v>96</v>
      </c>
      <c r="C3339">
        <v>5.7</v>
      </c>
    </row>
    <row r="3340" spans="1:3" x14ac:dyDescent="0.3">
      <c r="A3340" t="s">
        <v>15795</v>
      </c>
      <c r="B3340">
        <v>96</v>
      </c>
      <c r="C3340">
        <v>5</v>
      </c>
    </row>
    <row r="3341" spans="1:3" x14ac:dyDescent="0.3">
      <c r="A3341" t="s">
        <v>16214</v>
      </c>
      <c r="B3341">
        <v>96</v>
      </c>
      <c r="C3341">
        <v>4.5999999999999996</v>
      </c>
    </row>
    <row r="3342" spans="1:3" x14ac:dyDescent="0.3">
      <c r="A3342" t="s">
        <v>16382</v>
      </c>
      <c r="B3342">
        <v>96</v>
      </c>
      <c r="C3342">
        <v>7.5</v>
      </c>
    </row>
    <row r="3343" spans="1:3" x14ac:dyDescent="0.3">
      <c r="A3343" t="s">
        <v>16416</v>
      </c>
      <c r="B3343">
        <v>96</v>
      </c>
      <c r="C3343">
        <v>4.9000000000000004</v>
      </c>
    </row>
    <row r="3344" spans="1:3" x14ac:dyDescent="0.3">
      <c r="A3344" t="s">
        <v>16458</v>
      </c>
      <c r="B3344">
        <v>96</v>
      </c>
      <c r="C3344">
        <v>5.2</v>
      </c>
    </row>
    <row r="3345" spans="1:3" x14ac:dyDescent="0.3">
      <c r="A3345" t="s">
        <v>16536</v>
      </c>
      <c r="B3345">
        <v>96</v>
      </c>
      <c r="C3345">
        <v>6.4</v>
      </c>
    </row>
    <row r="3346" spans="1:3" x14ac:dyDescent="0.3">
      <c r="A3346" t="s">
        <v>16556</v>
      </c>
      <c r="B3346">
        <v>96</v>
      </c>
      <c r="C3346">
        <v>6.2</v>
      </c>
    </row>
    <row r="3347" spans="1:3" x14ac:dyDescent="0.3">
      <c r="A3347" t="s">
        <v>16652</v>
      </c>
      <c r="B3347">
        <v>96</v>
      </c>
      <c r="C3347">
        <v>6.7</v>
      </c>
    </row>
    <row r="3348" spans="1:3" x14ac:dyDescent="0.3">
      <c r="A3348" t="s">
        <v>16725</v>
      </c>
      <c r="B3348">
        <v>96</v>
      </c>
      <c r="C3348">
        <v>7.2</v>
      </c>
    </row>
    <row r="3349" spans="1:3" x14ac:dyDescent="0.3">
      <c r="A3349" t="s">
        <v>17026</v>
      </c>
      <c r="B3349">
        <v>96</v>
      </c>
      <c r="C3349">
        <v>5.2</v>
      </c>
    </row>
    <row r="3350" spans="1:3" x14ac:dyDescent="0.3">
      <c r="A3350" t="s">
        <v>17063</v>
      </c>
      <c r="B3350">
        <v>96</v>
      </c>
      <c r="C3350">
        <v>7.3</v>
      </c>
    </row>
    <row r="3351" spans="1:3" x14ac:dyDescent="0.3">
      <c r="A3351" t="s">
        <v>17090</v>
      </c>
      <c r="B3351">
        <v>96</v>
      </c>
      <c r="C3351">
        <v>5.3</v>
      </c>
    </row>
    <row r="3352" spans="1:3" x14ac:dyDescent="0.3">
      <c r="A3352" t="s">
        <v>17168</v>
      </c>
      <c r="B3352">
        <v>96</v>
      </c>
      <c r="C3352">
        <v>6.7</v>
      </c>
    </row>
    <row r="3353" spans="1:3" x14ac:dyDescent="0.3">
      <c r="A3353" t="s">
        <v>17407</v>
      </c>
      <c r="B3353">
        <v>96</v>
      </c>
      <c r="C3353">
        <v>5.3</v>
      </c>
    </row>
    <row r="3354" spans="1:3" x14ac:dyDescent="0.3">
      <c r="A3354" t="s">
        <v>17411</v>
      </c>
      <c r="B3354">
        <v>96</v>
      </c>
      <c r="C3354">
        <v>5</v>
      </c>
    </row>
    <row r="3355" spans="1:3" x14ac:dyDescent="0.3">
      <c r="A3355" t="s">
        <v>17497</v>
      </c>
      <c r="B3355">
        <v>96</v>
      </c>
      <c r="C3355">
        <v>4.5999999999999996</v>
      </c>
    </row>
    <row r="3356" spans="1:3" x14ac:dyDescent="0.3">
      <c r="A3356" t="s">
        <v>17727</v>
      </c>
      <c r="B3356">
        <v>96</v>
      </c>
      <c r="C3356">
        <v>4.5</v>
      </c>
    </row>
    <row r="3357" spans="1:3" x14ac:dyDescent="0.3">
      <c r="A3357" t="s">
        <v>18134</v>
      </c>
      <c r="B3357">
        <v>96</v>
      </c>
      <c r="C3357">
        <v>6.7</v>
      </c>
    </row>
    <row r="3358" spans="1:3" x14ac:dyDescent="0.3">
      <c r="A3358" t="s">
        <v>18351</v>
      </c>
      <c r="B3358">
        <v>96</v>
      </c>
      <c r="C3358">
        <v>8</v>
      </c>
    </row>
    <row r="3359" spans="1:3" x14ac:dyDescent="0.3">
      <c r="A3359" t="s">
        <v>18433</v>
      </c>
      <c r="B3359">
        <v>96</v>
      </c>
      <c r="C3359">
        <v>6.7</v>
      </c>
    </row>
    <row r="3360" spans="1:3" x14ac:dyDescent="0.3">
      <c r="A3360" t="s">
        <v>18492</v>
      </c>
      <c r="B3360">
        <v>96</v>
      </c>
      <c r="C3360">
        <v>2.7</v>
      </c>
    </row>
    <row r="3361" spans="1:3" x14ac:dyDescent="0.3">
      <c r="A3361" t="s">
        <v>18511</v>
      </c>
      <c r="B3361">
        <v>96</v>
      </c>
      <c r="C3361">
        <v>6.6</v>
      </c>
    </row>
    <row r="3362" spans="1:3" x14ac:dyDescent="0.3">
      <c r="A3362" t="s">
        <v>18664</v>
      </c>
      <c r="B3362">
        <v>96</v>
      </c>
      <c r="C3362">
        <v>7.8</v>
      </c>
    </row>
    <row r="3363" spans="1:3" x14ac:dyDescent="0.3">
      <c r="A3363" t="s">
        <v>18845</v>
      </c>
      <c r="B3363">
        <v>96</v>
      </c>
      <c r="C3363">
        <v>6.1</v>
      </c>
    </row>
    <row r="3364" spans="1:3" x14ac:dyDescent="0.3">
      <c r="A3364" t="s">
        <v>18928</v>
      </c>
      <c r="B3364">
        <v>96</v>
      </c>
      <c r="C3364">
        <v>4.8</v>
      </c>
    </row>
    <row r="3365" spans="1:3" x14ac:dyDescent="0.3">
      <c r="A3365" t="s">
        <v>19272</v>
      </c>
      <c r="B3365">
        <v>96</v>
      </c>
      <c r="C3365">
        <v>6.9</v>
      </c>
    </row>
    <row r="3366" spans="1:3" x14ac:dyDescent="0.3">
      <c r="A3366" t="s">
        <v>19456</v>
      </c>
      <c r="B3366">
        <v>96</v>
      </c>
      <c r="C3366">
        <v>5.9</v>
      </c>
    </row>
    <row r="3367" spans="1:3" x14ac:dyDescent="0.3">
      <c r="A3367" t="s">
        <v>19768</v>
      </c>
      <c r="B3367">
        <v>96</v>
      </c>
      <c r="C3367">
        <v>7.6</v>
      </c>
    </row>
    <row r="3368" spans="1:3" x14ac:dyDescent="0.3">
      <c r="A3368" t="s">
        <v>19842</v>
      </c>
      <c r="B3368">
        <v>96</v>
      </c>
      <c r="C3368">
        <v>6.8</v>
      </c>
    </row>
    <row r="3369" spans="1:3" x14ac:dyDescent="0.3">
      <c r="A3369" t="s">
        <v>20034</v>
      </c>
      <c r="B3369">
        <v>96</v>
      </c>
      <c r="C3369">
        <v>5.0999999999999996</v>
      </c>
    </row>
    <row r="3370" spans="1:3" x14ac:dyDescent="0.3">
      <c r="A3370" t="s">
        <v>20169</v>
      </c>
      <c r="B3370">
        <v>96</v>
      </c>
      <c r="C3370">
        <v>6.1</v>
      </c>
    </row>
    <row r="3371" spans="1:3" x14ac:dyDescent="0.3">
      <c r="A3371" t="s">
        <v>20253</v>
      </c>
      <c r="B3371">
        <v>96</v>
      </c>
      <c r="C3371">
        <v>6.4</v>
      </c>
    </row>
    <row r="3372" spans="1:3" x14ac:dyDescent="0.3">
      <c r="A3372" t="s">
        <v>20268</v>
      </c>
      <c r="B3372">
        <v>96</v>
      </c>
      <c r="C3372">
        <v>7</v>
      </c>
    </row>
    <row r="3373" spans="1:3" x14ac:dyDescent="0.3">
      <c r="A3373" t="s">
        <v>20303</v>
      </c>
      <c r="B3373">
        <v>96</v>
      </c>
      <c r="C3373">
        <v>7.1</v>
      </c>
    </row>
    <row r="3374" spans="1:3" x14ac:dyDescent="0.3">
      <c r="A3374" t="s">
        <v>20349</v>
      </c>
      <c r="B3374">
        <v>96</v>
      </c>
      <c r="C3374">
        <v>6.6</v>
      </c>
    </row>
    <row r="3375" spans="1:3" x14ac:dyDescent="0.3">
      <c r="A3375" t="s">
        <v>20441</v>
      </c>
      <c r="B3375">
        <v>96</v>
      </c>
      <c r="C3375">
        <v>6.1</v>
      </c>
    </row>
    <row r="3376" spans="1:3" x14ac:dyDescent="0.3">
      <c r="A3376" t="s">
        <v>20588</v>
      </c>
      <c r="B3376">
        <v>96</v>
      </c>
      <c r="C3376">
        <v>5.5</v>
      </c>
    </row>
    <row r="3377" spans="1:3" x14ac:dyDescent="0.3">
      <c r="A3377" t="s">
        <v>21146</v>
      </c>
      <c r="B3377">
        <v>96</v>
      </c>
      <c r="C3377">
        <v>5.5</v>
      </c>
    </row>
    <row r="3378" spans="1:3" x14ac:dyDescent="0.3">
      <c r="A3378" t="s">
        <v>21492</v>
      </c>
      <c r="B3378">
        <v>96</v>
      </c>
      <c r="C3378">
        <v>7.5</v>
      </c>
    </row>
    <row r="3379" spans="1:3" x14ac:dyDescent="0.3">
      <c r="A3379" t="s">
        <v>21657</v>
      </c>
      <c r="B3379">
        <v>96</v>
      </c>
      <c r="C3379">
        <v>8.1999999999999993</v>
      </c>
    </row>
    <row r="3380" spans="1:3" x14ac:dyDescent="0.3">
      <c r="A3380" t="s">
        <v>21778</v>
      </c>
      <c r="B3380">
        <v>96</v>
      </c>
      <c r="C3380">
        <v>5.4</v>
      </c>
    </row>
    <row r="3381" spans="1:3" x14ac:dyDescent="0.3">
      <c r="A3381" t="s">
        <v>21805</v>
      </c>
      <c r="B3381">
        <v>96</v>
      </c>
      <c r="C3381">
        <v>5.8</v>
      </c>
    </row>
    <row r="3382" spans="1:3" x14ac:dyDescent="0.3">
      <c r="A3382" t="s">
        <v>21850</v>
      </c>
      <c r="B3382">
        <v>96</v>
      </c>
      <c r="C3382">
        <v>7.2</v>
      </c>
    </row>
    <row r="3383" spans="1:3" x14ac:dyDescent="0.3">
      <c r="A3383" t="s">
        <v>21875</v>
      </c>
      <c r="B3383">
        <v>96</v>
      </c>
      <c r="C3383">
        <v>5.6</v>
      </c>
    </row>
    <row r="3384" spans="1:3" x14ac:dyDescent="0.3">
      <c r="A3384" t="s">
        <v>22589</v>
      </c>
      <c r="B3384">
        <v>96</v>
      </c>
      <c r="C3384">
        <v>7.2</v>
      </c>
    </row>
    <row r="3385" spans="1:3" x14ac:dyDescent="0.3">
      <c r="A3385" t="s">
        <v>22758</v>
      </c>
      <c r="B3385">
        <v>96</v>
      </c>
      <c r="C3385">
        <v>4.7</v>
      </c>
    </row>
    <row r="3386" spans="1:3" x14ac:dyDescent="0.3">
      <c r="A3386" t="s">
        <v>22848</v>
      </c>
      <c r="B3386">
        <v>96</v>
      </c>
      <c r="C3386">
        <v>7.6</v>
      </c>
    </row>
    <row r="3387" spans="1:3" x14ac:dyDescent="0.3">
      <c r="A3387" t="s">
        <v>22891</v>
      </c>
      <c r="B3387">
        <v>96</v>
      </c>
      <c r="C3387">
        <v>8.9</v>
      </c>
    </row>
    <row r="3388" spans="1:3" x14ac:dyDescent="0.3">
      <c r="A3388" t="s">
        <v>23027</v>
      </c>
      <c r="B3388">
        <v>96</v>
      </c>
      <c r="C3388">
        <v>4.5</v>
      </c>
    </row>
    <row r="3389" spans="1:3" x14ac:dyDescent="0.3">
      <c r="A3389" t="s">
        <v>23066</v>
      </c>
      <c r="B3389">
        <v>96</v>
      </c>
      <c r="C3389">
        <v>6.6</v>
      </c>
    </row>
    <row r="3390" spans="1:3" x14ac:dyDescent="0.3">
      <c r="A3390" t="s">
        <v>23110</v>
      </c>
      <c r="B3390">
        <v>96</v>
      </c>
      <c r="C3390">
        <v>4.3</v>
      </c>
    </row>
    <row r="3391" spans="1:3" x14ac:dyDescent="0.3">
      <c r="A3391" t="s">
        <v>23277</v>
      </c>
      <c r="B3391">
        <v>96</v>
      </c>
      <c r="C3391">
        <v>7.4</v>
      </c>
    </row>
    <row r="3392" spans="1:3" x14ac:dyDescent="0.3">
      <c r="A3392" t="s">
        <v>23805</v>
      </c>
      <c r="B3392">
        <v>96</v>
      </c>
      <c r="C3392">
        <v>5.5</v>
      </c>
    </row>
    <row r="3393" spans="1:3" x14ac:dyDescent="0.3">
      <c r="A3393" t="s">
        <v>570</v>
      </c>
      <c r="B3393">
        <v>95</v>
      </c>
      <c r="C3393">
        <v>8.3000000000000007</v>
      </c>
    </row>
    <row r="3394" spans="1:3" x14ac:dyDescent="0.3">
      <c r="A3394" t="s">
        <v>1018</v>
      </c>
      <c r="B3394">
        <v>95</v>
      </c>
      <c r="C3394">
        <v>7.2</v>
      </c>
    </row>
    <row r="3395" spans="1:3" x14ac:dyDescent="0.3">
      <c r="A3395" t="s">
        <v>1272</v>
      </c>
      <c r="B3395">
        <v>95</v>
      </c>
      <c r="C3395">
        <v>7.3</v>
      </c>
    </row>
    <row r="3396" spans="1:3" x14ac:dyDescent="0.3">
      <c r="A3396" t="s">
        <v>1888</v>
      </c>
      <c r="B3396">
        <v>95</v>
      </c>
      <c r="C3396">
        <v>7.1</v>
      </c>
    </row>
    <row r="3397" spans="1:3" x14ac:dyDescent="0.3">
      <c r="A3397" t="s">
        <v>1924</v>
      </c>
      <c r="B3397">
        <v>95</v>
      </c>
      <c r="C3397">
        <v>3.8</v>
      </c>
    </row>
    <row r="3398" spans="1:3" x14ac:dyDescent="0.3">
      <c r="A3398" t="s">
        <v>2181</v>
      </c>
      <c r="B3398">
        <v>95</v>
      </c>
      <c r="C3398">
        <v>6.8</v>
      </c>
    </row>
    <row r="3399" spans="1:3" x14ac:dyDescent="0.3">
      <c r="A3399" t="s">
        <v>2503</v>
      </c>
      <c r="B3399">
        <v>95</v>
      </c>
      <c r="C3399">
        <v>7.1</v>
      </c>
    </row>
    <row r="3400" spans="1:3" x14ac:dyDescent="0.3">
      <c r="A3400" t="s">
        <v>2944</v>
      </c>
      <c r="B3400">
        <v>95</v>
      </c>
      <c r="C3400">
        <v>6.5</v>
      </c>
    </row>
    <row r="3401" spans="1:3" x14ac:dyDescent="0.3">
      <c r="A3401" t="s">
        <v>3509</v>
      </c>
      <c r="B3401">
        <v>95</v>
      </c>
      <c r="C3401">
        <v>6.2</v>
      </c>
    </row>
    <row r="3402" spans="1:3" x14ac:dyDescent="0.3">
      <c r="A3402" t="s">
        <v>3694</v>
      </c>
      <c r="B3402">
        <v>95</v>
      </c>
      <c r="C3402">
        <v>6.6</v>
      </c>
    </row>
    <row r="3403" spans="1:3" x14ac:dyDescent="0.3">
      <c r="A3403" t="s">
        <v>3929</v>
      </c>
      <c r="B3403">
        <v>95</v>
      </c>
      <c r="C3403">
        <v>5.5</v>
      </c>
    </row>
    <row r="3404" spans="1:3" x14ac:dyDescent="0.3">
      <c r="A3404" t="s">
        <v>4470</v>
      </c>
      <c r="B3404">
        <v>95</v>
      </c>
      <c r="C3404">
        <v>6.7</v>
      </c>
    </row>
    <row r="3405" spans="1:3" x14ac:dyDescent="0.3">
      <c r="A3405" t="s">
        <v>4557</v>
      </c>
      <c r="B3405">
        <v>95</v>
      </c>
      <c r="C3405">
        <v>5.5</v>
      </c>
    </row>
    <row r="3406" spans="1:3" x14ac:dyDescent="0.3">
      <c r="A3406" t="s">
        <v>4591</v>
      </c>
      <c r="B3406">
        <v>95</v>
      </c>
      <c r="C3406">
        <v>5.6</v>
      </c>
    </row>
    <row r="3407" spans="1:3" x14ac:dyDescent="0.3">
      <c r="A3407" t="s">
        <v>4729</v>
      </c>
      <c r="B3407">
        <v>95</v>
      </c>
      <c r="C3407">
        <v>7.2</v>
      </c>
    </row>
    <row r="3408" spans="1:3" x14ac:dyDescent="0.3">
      <c r="A3408" t="s">
        <v>4810</v>
      </c>
      <c r="B3408">
        <v>95</v>
      </c>
      <c r="C3408">
        <v>4.2</v>
      </c>
    </row>
    <row r="3409" spans="1:3" x14ac:dyDescent="0.3">
      <c r="A3409" t="s">
        <v>5104</v>
      </c>
      <c r="B3409">
        <v>95</v>
      </c>
      <c r="C3409">
        <v>5.6</v>
      </c>
    </row>
    <row r="3410" spans="1:3" x14ac:dyDescent="0.3">
      <c r="A3410" t="s">
        <v>5204</v>
      </c>
      <c r="B3410">
        <v>95</v>
      </c>
      <c r="C3410">
        <v>7.3</v>
      </c>
    </row>
    <row r="3411" spans="1:3" x14ac:dyDescent="0.3">
      <c r="A3411" t="s">
        <v>5348</v>
      </c>
      <c r="B3411">
        <v>95</v>
      </c>
      <c r="C3411">
        <v>5.9</v>
      </c>
    </row>
    <row r="3412" spans="1:3" x14ac:dyDescent="0.3">
      <c r="A3412" t="s">
        <v>5460</v>
      </c>
      <c r="B3412">
        <v>95</v>
      </c>
      <c r="C3412">
        <v>5.8</v>
      </c>
    </row>
    <row r="3413" spans="1:3" x14ac:dyDescent="0.3">
      <c r="A3413" t="s">
        <v>5798</v>
      </c>
      <c r="B3413">
        <v>95</v>
      </c>
      <c r="C3413">
        <v>7.2</v>
      </c>
    </row>
    <row r="3414" spans="1:3" x14ac:dyDescent="0.3">
      <c r="A3414" t="s">
        <v>5822</v>
      </c>
      <c r="B3414">
        <v>95</v>
      </c>
      <c r="C3414">
        <v>5.6</v>
      </c>
    </row>
    <row r="3415" spans="1:3" x14ac:dyDescent="0.3">
      <c r="A3415" t="s">
        <v>6535</v>
      </c>
      <c r="B3415">
        <v>95</v>
      </c>
      <c r="C3415">
        <v>5.2</v>
      </c>
    </row>
    <row r="3416" spans="1:3" x14ac:dyDescent="0.3">
      <c r="A3416" t="s">
        <v>6543</v>
      </c>
      <c r="B3416">
        <v>95</v>
      </c>
      <c r="C3416">
        <v>6.5</v>
      </c>
    </row>
    <row r="3417" spans="1:3" x14ac:dyDescent="0.3">
      <c r="A3417" t="s">
        <v>6554</v>
      </c>
      <c r="B3417">
        <v>95</v>
      </c>
      <c r="C3417">
        <v>5.8</v>
      </c>
    </row>
    <row r="3418" spans="1:3" x14ac:dyDescent="0.3">
      <c r="A3418" t="s">
        <v>7214</v>
      </c>
      <c r="B3418">
        <v>95</v>
      </c>
      <c r="C3418">
        <v>5.3</v>
      </c>
    </row>
    <row r="3419" spans="1:3" x14ac:dyDescent="0.3">
      <c r="A3419" t="s">
        <v>7223</v>
      </c>
      <c r="B3419">
        <v>95</v>
      </c>
      <c r="C3419">
        <v>5.4</v>
      </c>
    </row>
    <row r="3420" spans="1:3" x14ac:dyDescent="0.3">
      <c r="A3420" t="s">
        <v>7237</v>
      </c>
      <c r="B3420">
        <v>95</v>
      </c>
      <c r="C3420">
        <v>6.6</v>
      </c>
    </row>
    <row r="3421" spans="1:3" x14ac:dyDescent="0.3">
      <c r="A3421" t="s">
        <v>7433</v>
      </c>
      <c r="B3421">
        <v>95</v>
      </c>
      <c r="C3421">
        <v>4.8</v>
      </c>
    </row>
    <row r="3422" spans="1:3" x14ac:dyDescent="0.3">
      <c r="A3422" t="s">
        <v>8239</v>
      </c>
      <c r="B3422">
        <v>95</v>
      </c>
      <c r="C3422">
        <v>5.9</v>
      </c>
    </row>
    <row r="3423" spans="1:3" x14ac:dyDescent="0.3">
      <c r="A3423" t="s">
        <v>8370</v>
      </c>
      <c r="B3423">
        <v>95</v>
      </c>
      <c r="C3423">
        <v>7</v>
      </c>
    </row>
    <row r="3424" spans="1:3" x14ac:dyDescent="0.3">
      <c r="A3424" t="s">
        <v>8401</v>
      </c>
      <c r="B3424">
        <v>95</v>
      </c>
      <c r="C3424">
        <v>3.7</v>
      </c>
    </row>
    <row r="3425" spans="1:3" x14ac:dyDescent="0.3">
      <c r="A3425" t="s">
        <v>8473</v>
      </c>
      <c r="B3425">
        <v>95</v>
      </c>
      <c r="C3425">
        <v>5.0999999999999996</v>
      </c>
    </row>
    <row r="3426" spans="1:3" x14ac:dyDescent="0.3">
      <c r="A3426" t="s">
        <v>9339</v>
      </c>
      <c r="B3426">
        <v>95</v>
      </c>
      <c r="C3426">
        <v>5.2</v>
      </c>
    </row>
    <row r="3427" spans="1:3" x14ac:dyDescent="0.3">
      <c r="A3427" t="s">
        <v>9455</v>
      </c>
      <c r="B3427">
        <v>95</v>
      </c>
      <c r="C3427">
        <v>4.5999999999999996</v>
      </c>
    </row>
    <row r="3428" spans="1:3" x14ac:dyDescent="0.3">
      <c r="A3428" t="s">
        <v>9746</v>
      </c>
      <c r="B3428">
        <v>95</v>
      </c>
      <c r="C3428">
        <v>7.3</v>
      </c>
    </row>
    <row r="3429" spans="1:3" x14ac:dyDescent="0.3">
      <c r="A3429" t="s">
        <v>9940</v>
      </c>
      <c r="B3429">
        <v>95</v>
      </c>
      <c r="C3429">
        <v>4.0999999999999996</v>
      </c>
    </row>
    <row r="3430" spans="1:3" x14ac:dyDescent="0.3">
      <c r="A3430" t="s">
        <v>9944</v>
      </c>
      <c r="B3430">
        <v>95</v>
      </c>
      <c r="C3430">
        <v>4.9000000000000004</v>
      </c>
    </row>
    <row r="3431" spans="1:3" x14ac:dyDescent="0.3">
      <c r="A3431" t="s">
        <v>9957</v>
      </c>
      <c r="B3431">
        <v>95</v>
      </c>
      <c r="C3431">
        <v>4.0999999999999996</v>
      </c>
    </row>
    <row r="3432" spans="1:3" x14ac:dyDescent="0.3">
      <c r="A3432" t="s">
        <v>10119</v>
      </c>
      <c r="B3432">
        <v>95</v>
      </c>
      <c r="C3432">
        <v>5.6</v>
      </c>
    </row>
    <row r="3433" spans="1:3" x14ac:dyDescent="0.3">
      <c r="A3433" t="s">
        <v>10434</v>
      </c>
      <c r="B3433">
        <v>95</v>
      </c>
      <c r="C3433">
        <v>5.7</v>
      </c>
    </row>
    <row r="3434" spans="1:3" x14ac:dyDescent="0.3">
      <c r="A3434" t="s">
        <v>10667</v>
      </c>
      <c r="B3434">
        <v>95</v>
      </c>
      <c r="C3434">
        <v>4.5999999999999996</v>
      </c>
    </row>
    <row r="3435" spans="1:3" x14ac:dyDescent="0.3">
      <c r="A3435" t="s">
        <v>11055</v>
      </c>
      <c r="B3435">
        <v>95</v>
      </c>
      <c r="C3435">
        <v>5</v>
      </c>
    </row>
    <row r="3436" spans="1:3" x14ac:dyDescent="0.3">
      <c r="A3436" t="s">
        <v>11145</v>
      </c>
      <c r="B3436">
        <v>95</v>
      </c>
      <c r="C3436">
        <v>6.1</v>
      </c>
    </row>
    <row r="3437" spans="1:3" x14ac:dyDescent="0.3">
      <c r="A3437" t="s">
        <v>11537</v>
      </c>
      <c r="B3437">
        <v>95</v>
      </c>
      <c r="C3437">
        <v>5.9</v>
      </c>
    </row>
    <row r="3438" spans="1:3" x14ac:dyDescent="0.3">
      <c r="A3438" t="s">
        <v>11578</v>
      </c>
      <c r="B3438">
        <v>95</v>
      </c>
      <c r="C3438">
        <v>5.4</v>
      </c>
    </row>
    <row r="3439" spans="1:3" x14ac:dyDescent="0.3">
      <c r="A3439" t="s">
        <v>12505</v>
      </c>
      <c r="B3439">
        <v>95</v>
      </c>
      <c r="C3439">
        <v>6.8</v>
      </c>
    </row>
    <row r="3440" spans="1:3" x14ac:dyDescent="0.3">
      <c r="A3440" t="s">
        <v>12607</v>
      </c>
      <c r="B3440">
        <v>95</v>
      </c>
      <c r="C3440">
        <v>6.5</v>
      </c>
    </row>
    <row r="3441" spans="1:3" x14ac:dyDescent="0.3">
      <c r="A3441" t="s">
        <v>12713</v>
      </c>
      <c r="B3441">
        <v>95</v>
      </c>
      <c r="C3441">
        <v>6.4</v>
      </c>
    </row>
    <row r="3442" spans="1:3" x14ac:dyDescent="0.3">
      <c r="A3442" t="s">
        <v>12889</v>
      </c>
      <c r="B3442">
        <v>95</v>
      </c>
      <c r="C3442">
        <v>6.2</v>
      </c>
    </row>
    <row r="3443" spans="1:3" x14ac:dyDescent="0.3">
      <c r="A3443" t="s">
        <v>13084</v>
      </c>
      <c r="B3443">
        <v>95</v>
      </c>
      <c r="C3443">
        <v>5.3</v>
      </c>
    </row>
    <row r="3444" spans="1:3" x14ac:dyDescent="0.3">
      <c r="A3444" t="s">
        <v>13391</v>
      </c>
      <c r="B3444">
        <v>95</v>
      </c>
      <c r="C3444">
        <v>5.7</v>
      </c>
    </row>
    <row r="3445" spans="1:3" x14ac:dyDescent="0.3">
      <c r="A3445" t="s">
        <v>13750</v>
      </c>
      <c r="B3445">
        <v>95</v>
      </c>
      <c r="C3445">
        <v>6.7</v>
      </c>
    </row>
    <row r="3446" spans="1:3" x14ac:dyDescent="0.3">
      <c r="A3446" t="s">
        <v>13970</v>
      </c>
      <c r="B3446">
        <v>95</v>
      </c>
      <c r="C3446">
        <v>7</v>
      </c>
    </row>
    <row r="3447" spans="1:3" x14ac:dyDescent="0.3">
      <c r="A3447" t="s">
        <v>14228</v>
      </c>
      <c r="B3447">
        <v>95</v>
      </c>
      <c r="C3447">
        <v>5.9</v>
      </c>
    </row>
    <row r="3448" spans="1:3" x14ac:dyDescent="0.3">
      <c r="A3448" t="s">
        <v>14351</v>
      </c>
      <c r="B3448">
        <v>95</v>
      </c>
      <c r="C3448">
        <v>5.7</v>
      </c>
    </row>
    <row r="3449" spans="1:3" x14ac:dyDescent="0.3">
      <c r="A3449" t="s">
        <v>14356</v>
      </c>
      <c r="B3449">
        <v>95</v>
      </c>
      <c r="C3449">
        <v>6.8</v>
      </c>
    </row>
    <row r="3450" spans="1:3" x14ac:dyDescent="0.3">
      <c r="A3450" t="s">
        <v>14556</v>
      </c>
      <c r="B3450">
        <v>95</v>
      </c>
      <c r="C3450">
        <v>5.3</v>
      </c>
    </row>
    <row r="3451" spans="1:3" x14ac:dyDescent="0.3">
      <c r="A3451" t="s">
        <v>14602</v>
      </c>
      <c r="B3451">
        <v>95</v>
      </c>
      <c r="C3451">
        <v>6.2</v>
      </c>
    </row>
    <row r="3452" spans="1:3" x14ac:dyDescent="0.3">
      <c r="A3452" t="s">
        <v>14632</v>
      </c>
      <c r="B3452">
        <v>95</v>
      </c>
      <c r="C3452">
        <v>5.8</v>
      </c>
    </row>
    <row r="3453" spans="1:3" x14ac:dyDescent="0.3">
      <c r="A3453" t="s">
        <v>14753</v>
      </c>
      <c r="B3453">
        <v>95</v>
      </c>
      <c r="C3453">
        <v>5.8</v>
      </c>
    </row>
    <row r="3454" spans="1:3" x14ac:dyDescent="0.3">
      <c r="A3454" t="s">
        <v>15035</v>
      </c>
      <c r="B3454">
        <v>95</v>
      </c>
      <c r="C3454">
        <v>5.5</v>
      </c>
    </row>
    <row r="3455" spans="1:3" x14ac:dyDescent="0.3">
      <c r="A3455" t="s">
        <v>15045</v>
      </c>
      <c r="B3455">
        <v>95</v>
      </c>
      <c r="C3455">
        <v>5.2</v>
      </c>
    </row>
    <row r="3456" spans="1:3" x14ac:dyDescent="0.3">
      <c r="A3456" t="s">
        <v>15233</v>
      </c>
      <c r="B3456">
        <v>95</v>
      </c>
      <c r="C3456">
        <v>6.7</v>
      </c>
    </row>
    <row r="3457" spans="1:3" x14ac:dyDescent="0.3">
      <c r="A3457" t="s">
        <v>15661</v>
      </c>
      <c r="B3457">
        <v>95</v>
      </c>
      <c r="C3457">
        <v>6.2</v>
      </c>
    </row>
    <row r="3458" spans="1:3" x14ac:dyDescent="0.3">
      <c r="A3458" t="s">
        <v>15901</v>
      </c>
      <c r="B3458">
        <v>95</v>
      </c>
      <c r="C3458">
        <v>7.7</v>
      </c>
    </row>
    <row r="3459" spans="1:3" x14ac:dyDescent="0.3">
      <c r="A3459" t="s">
        <v>15944</v>
      </c>
      <c r="B3459">
        <v>95</v>
      </c>
      <c r="C3459">
        <v>3.5</v>
      </c>
    </row>
    <row r="3460" spans="1:3" x14ac:dyDescent="0.3">
      <c r="A3460" t="s">
        <v>16176</v>
      </c>
      <c r="B3460">
        <v>95</v>
      </c>
      <c r="C3460">
        <v>6</v>
      </c>
    </row>
    <row r="3461" spans="1:3" x14ac:dyDescent="0.3">
      <c r="A3461" t="s">
        <v>16339</v>
      </c>
      <c r="B3461">
        <v>95</v>
      </c>
      <c r="C3461">
        <v>5.6</v>
      </c>
    </row>
    <row r="3462" spans="1:3" x14ac:dyDescent="0.3">
      <c r="A3462" t="s">
        <v>16400</v>
      </c>
      <c r="B3462">
        <v>95</v>
      </c>
      <c r="C3462">
        <v>6.1</v>
      </c>
    </row>
    <row r="3463" spans="1:3" x14ac:dyDescent="0.3">
      <c r="A3463" t="s">
        <v>16404</v>
      </c>
      <c r="B3463">
        <v>95</v>
      </c>
      <c r="C3463">
        <v>7.7</v>
      </c>
    </row>
    <row r="3464" spans="1:3" x14ac:dyDescent="0.3">
      <c r="A3464" t="s">
        <v>16424</v>
      </c>
      <c r="B3464">
        <v>95</v>
      </c>
      <c r="C3464">
        <v>7</v>
      </c>
    </row>
    <row r="3465" spans="1:3" x14ac:dyDescent="0.3">
      <c r="A3465" t="s">
        <v>16494</v>
      </c>
      <c r="B3465">
        <v>95</v>
      </c>
      <c r="C3465">
        <v>6.1</v>
      </c>
    </row>
    <row r="3466" spans="1:3" x14ac:dyDescent="0.3">
      <c r="A3466" t="s">
        <v>16636</v>
      </c>
      <c r="B3466">
        <v>95</v>
      </c>
      <c r="C3466">
        <v>2.2999999999999998</v>
      </c>
    </row>
    <row r="3467" spans="1:3" x14ac:dyDescent="0.3">
      <c r="A3467" t="s">
        <v>17099</v>
      </c>
      <c r="B3467">
        <v>95</v>
      </c>
      <c r="C3467">
        <v>7.8</v>
      </c>
    </row>
    <row r="3468" spans="1:3" x14ac:dyDescent="0.3">
      <c r="A3468" t="s">
        <v>17119</v>
      </c>
      <c r="B3468">
        <v>95</v>
      </c>
      <c r="C3468">
        <v>5.8</v>
      </c>
    </row>
    <row r="3469" spans="1:3" x14ac:dyDescent="0.3">
      <c r="A3469" t="s">
        <v>17213</v>
      </c>
      <c r="B3469">
        <v>95</v>
      </c>
      <c r="C3469">
        <v>6.3</v>
      </c>
    </row>
    <row r="3470" spans="1:3" x14ac:dyDescent="0.3">
      <c r="A3470" t="s">
        <v>17292</v>
      </c>
      <c r="B3470">
        <v>95</v>
      </c>
      <c r="C3470">
        <v>2.1</v>
      </c>
    </row>
    <row r="3471" spans="1:3" x14ac:dyDescent="0.3">
      <c r="A3471" t="s">
        <v>17347</v>
      </c>
      <c r="B3471">
        <v>95</v>
      </c>
      <c r="C3471">
        <v>3.4</v>
      </c>
    </row>
    <row r="3472" spans="1:3" x14ac:dyDescent="0.3">
      <c r="A3472" t="s">
        <v>17456</v>
      </c>
      <c r="B3472">
        <v>95</v>
      </c>
      <c r="C3472">
        <v>6.6</v>
      </c>
    </row>
    <row r="3473" spans="1:3" x14ac:dyDescent="0.3">
      <c r="A3473" t="s">
        <v>17636</v>
      </c>
      <c r="B3473">
        <v>95</v>
      </c>
      <c r="C3473">
        <v>6.6</v>
      </c>
    </row>
    <row r="3474" spans="1:3" x14ac:dyDescent="0.3">
      <c r="A3474" t="s">
        <v>17778</v>
      </c>
      <c r="B3474">
        <v>95</v>
      </c>
      <c r="C3474">
        <v>6.4</v>
      </c>
    </row>
    <row r="3475" spans="1:3" x14ac:dyDescent="0.3">
      <c r="A3475" t="s">
        <v>17856</v>
      </c>
      <c r="B3475">
        <v>95</v>
      </c>
      <c r="C3475">
        <v>7.1</v>
      </c>
    </row>
    <row r="3476" spans="1:3" x14ac:dyDescent="0.3">
      <c r="A3476" t="s">
        <v>17911</v>
      </c>
      <c r="B3476">
        <v>95</v>
      </c>
      <c r="C3476">
        <v>6.2</v>
      </c>
    </row>
    <row r="3477" spans="1:3" x14ac:dyDescent="0.3">
      <c r="A3477" t="s">
        <v>17923</v>
      </c>
      <c r="B3477">
        <v>95</v>
      </c>
      <c r="C3477">
        <v>4.5999999999999996</v>
      </c>
    </row>
    <row r="3478" spans="1:3" x14ac:dyDescent="0.3">
      <c r="A3478" t="s">
        <v>17993</v>
      </c>
      <c r="B3478">
        <v>95</v>
      </c>
      <c r="C3478">
        <v>5.0999999999999996</v>
      </c>
    </row>
    <row r="3479" spans="1:3" x14ac:dyDescent="0.3">
      <c r="A3479" t="s">
        <v>18374</v>
      </c>
      <c r="B3479">
        <v>95</v>
      </c>
      <c r="C3479">
        <v>5.6</v>
      </c>
    </row>
    <row r="3480" spans="1:3" x14ac:dyDescent="0.3">
      <c r="A3480" t="s">
        <v>18751</v>
      </c>
      <c r="B3480">
        <v>95</v>
      </c>
      <c r="C3480">
        <v>6.8</v>
      </c>
    </row>
    <row r="3481" spans="1:3" x14ac:dyDescent="0.3">
      <c r="A3481" t="s">
        <v>19067</v>
      </c>
      <c r="B3481">
        <v>95</v>
      </c>
      <c r="C3481">
        <v>6.4</v>
      </c>
    </row>
    <row r="3482" spans="1:3" x14ac:dyDescent="0.3">
      <c r="A3482" t="s">
        <v>19142</v>
      </c>
      <c r="B3482">
        <v>95</v>
      </c>
      <c r="C3482">
        <v>6.1</v>
      </c>
    </row>
    <row r="3483" spans="1:3" x14ac:dyDescent="0.3">
      <c r="A3483" t="s">
        <v>19246</v>
      </c>
      <c r="B3483">
        <v>95</v>
      </c>
      <c r="C3483">
        <v>3.2</v>
      </c>
    </row>
    <row r="3484" spans="1:3" x14ac:dyDescent="0.3">
      <c r="A3484" t="s">
        <v>19304</v>
      </c>
      <c r="B3484">
        <v>95</v>
      </c>
      <c r="C3484">
        <v>5.3</v>
      </c>
    </row>
    <row r="3485" spans="1:3" x14ac:dyDescent="0.3">
      <c r="A3485" t="s">
        <v>19496</v>
      </c>
      <c r="B3485">
        <v>95</v>
      </c>
      <c r="C3485">
        <v>4.8</v>
      </c>
    </row>
    <row r="3486" spans="1:3" x14ac:dyDescent="0.3">
      <c r="A3486" t="s">
        <v>19520</v>
      </c>
      <c r="B3486">
        <v>95</v>
      </c>
      <c r="C3486">
        <v>5.9</v>
      </c>
    </row>
    <row r="3487" spans="1:3" x14ac:dyDescent="0.3">
      <c r="A3487" t="s">
        <v>19598</v>
      </c>
      <c r="B3487">
        <v>95</v>
      </c>
      <c r="C3487">
        <v>5.7</v>
      </c>
    </row>
    <row r="3488" spans="1:3" x14ac:dyDescent="0.3">
      <c r="A3488" t="s">
        <v>19640</v>
      </c>
      <c r="B3488">
        <v>95</v>
      </c>
      <c r="C3488">
        <v>7</v>
      </c>
    </row>
    <row r="3489" spans="1:3" x14ac:dyDescent="0.3">
      <c r="A3489" t="s">
        <v>19791</v>
      </c>
      <c r="B3489">
        <v>95</v>
      </c>
      <c r="C3489">
        <v>7.1</v>
      </c>
    </row>
    <row r="3490" spans="1:3" x14ac:dyDescent="0.3">
      <c r="A3490" t="s">
        <v>19901</v>
      </c>
      <c r="B3490">
        <v>95</v>
      </c>
      <c r="C3490">
        <v>5.9</v>
      </c>
    </row>
    <row r="3491" spans="1:3" x14ac:dyDescent="0.3">
      <c r="A3491" t="s">
        <v>20334</v>
      </c>
      <c r="B3491">
        <v>95</v>
      </c>
      <c r="C3491">
        <v>6.2</v>
      </c>
    </row>
    <row r="3492" spans="1:3" x14ac:dyDescent="0.3">
      <c r="A3492" t="s">
        <v>20517</v>
      </c>
      <c r="B3492">
        <v>95</v>
      </c>
      <c r="C3492">
        <v>7</v>
      </c>
    </row>
    <row r="3493" spans="1:3" x14ac:dyDescent="0.3">
      <c r="A3493" t="s">
        <v>20535</v>
      </c>
      <c r="B3493">
        <v>95</v>
      </c>
      <c r="C3493">
        <v>5.8</v>
      </c>
    </row>
    <row r="3494" spans="1:3" x14ac:dyDescent="0.3">
      <c r="A3494" t="s">
        <v>20573</v>
      </c>
      <c r="B3494">
        <v>95</v>
      </c>
      <c r="C3494">
        <v>8.5</v>
      </c>
    </row>
    <row r="3495" spans="1:3" x14ac:dyDescent="0.3">
      <c r="A3495" t="s">
        <v>20743</v>
      </c>
      <c r="B3495">
        <v>95</v>
      </c>
      <c r="C3495">
        <v>7.2</v>
      </c>
    </row>
    <row r="3496" spans="1:3" x14ac:dyDescent="0.3">
      <c r="A3496" t="s">
        <v>20822</v>
      </c>
      <c r="B3496">
        <v>95</v>
      </c>
      <c r="C3496">
        <v>7.6</v>
      </c>
    </row>
    <row r="3497" spans="1:3" x14ac:dyDescent="0.3">
      <c r="A3497" t="s">
        <v>20933</v>
      </c>
      <c r="B3497">
        <v>95</v>
      </c>
      <c r="C3497">
        <v>6.7</v>
      </c>
    </row>
    <row r="3498" spans="1:3" x14ac:dyDescent="0.3">
      <c r="A3498" t="s">
        <v>21071</v>
      </c>
      <c r="B3498">
        <v>95</v>
      </c>
      <c r="C3498">
        <v>7.2</v>
      </c>
    </row>
    <row r="3499" spans="1:3" x14ac:dyDescent="0.3">
      <c r="A3499" t="s">
        <v>21521</v>
      </c>
      <c r="B3499">
        <v>95</v>
      </c>
      <c r="C3499">
        <v>7.2</v>
      </c>
    </row>
    <row r="3500" spans="1:3" x14ac:dyDescent="0.3">
      <c r="A3500" t="s">
        <v>21710</v>
      </c>
      <c r="B3500">
        <v>95</v>
      </c>
      <c r="C3500">
        <v>6.4</v>
      </c>
    </row>
    <row r="3501" spans="1:3" x14ac:dyDescent="0.3">
      <c r="A3501" t="s">
        <v>21894</v>
      </c>
      <c r="B3501">
        <v>95</v>
      </c>
      <c r="C3501">
        <v>5.2</v>
      </c>
    </row>
    <row r="3502" spans="1:3" x14ac:dyDescent="0.3">
      <c r="A3502" t="s">
        <v>22024</v>
      </c>
      <c r="B3502">
        <v>95</v>
      </c>
      <c r="C3502">
        <v>5.6</v>
      </c>
    </row>
    <row r="3503" spans="1:3" x14ac:dyDescent="0.3">
      <c r="A3503" t="s">
        <v>22080</v>
      </c>
      <c r="B3503">
        <v>95</v>
      </c>
      <c r="C3503">
        <v>7.4</v>
      </c>
    </row>
    <row r="3504" spans="1:3" x14ac:dyDescent="0.3">
      <c r="A3504" t="s">
        <v>22152</v>
      </c>
      <c r="B3504">
        <v>95</v>
      </c>
      <c r="C3504">
        <v>6.3</v>
      </c>
    </row>
    <row r="3505" spans="1:3" x14ac:dyDescent="0.3">
      <c r="A3505" t="s">
        <v>22182</v>
      </c>
      <c r="B3505">
        <v>95</v>
      </c>
      <c r="C3505">
        <v>3.1</v>
      </c>
    </row>
    <row r="3506" spans="1:3" x14ac:dyDescent="0.3">
      <c r="A3506" t="s">
        <v>22571</v>
      </c>
      <c r="B3506">
        <v>95</v>
      </c>
      <c r="C3506">
        <v>7.3</v>
      </c>
    </row>
    <row r="3507" spans="1:3" x14ac:dyDescent="0.3">
      <c r="A3507" t="s">
        <v>22970</v>
      </c>
      <c r="B3507">
        <v>95</v>
      </c>
      <c r="C3507">
        <v>8.1</v>
      </c>
    </row>
    <row r="3508" spans="1:3" x14ac:dyDescent="0.3">
      <c r="A3508" t="s">
        <v>23003</v>
      </c>
      <c r="B3508">
        <v>95</v>
      </c>
      <c r="C3508">
        <v>4.8</v>
      </c>
    </row>
    <row r="3509" spans="1:3" x14ac:dyDescent="0.3">
      <c r="A3509" t="s">
        <v>23162</v>
      </c>
      <c r="B3509">
        <v>95</v>
      </c>
      <c r="C3509">
        <v>5.7</v>
      </c>
    </row>
    <row r="3510" spans="1:3" x14ac:dyDescent="0.3">
      <c r="A3510" t="s">
        <v>23201</v>
      </c>
      <c r="B3510">
        <v>95</v>
      </c>
      <c r="C3510">
        <v>4.4000000000000004</v>
      </c>
    </row>
    <row r="3511" spans="1:3" x14ac:dyDescent="0.3">
      <c r="A3511" t="s">
        <v>23336</v>
      </c>
      <c r="B3511">
        <v>95</v>
      </c>
      <c r="C3511">
        <v>6.2</v>
      </c>
    </row>
    <row r="3512" spans="1:3" x14ac:dyDescent="0.3">
      <c r="A3512" t="s">
        <v>23821</v>
      </c>
      <c r="B3512">
        <v>95</v>
      </c>
      <c r="C3512">
        <v>5</v>
      </c>
    </row>
    <row r="3513" spans="1:3" x14ac:dyDescent="0.3">
      <c r="A3513" t="s">
        <v>24027</v>
      </c>
      <c r="B3513">
        <v>95</v>
      </c>
      <c r="C3513">
        <v>6.4</v>
      </c>
    </row>
    <row r="3514" spans="1:3" x14ac:dyDescent="0.3">
      <c r="A3514" t="s">
        <v>507</v>
      </c>
      <c r="B3514">
        <v>94</v>
      </c>
      <c r="C3514">
        <v>6.5</v>
      </c>
    </row>
    <row r="3515" spans="1:3" x14ac:dyDescent="0.3">
      <c r="A3515" t="s">
        <v>1203</v>
      </c>
      <c r="B3515">
        <v>94</v>
      </c>
      <c r="C3515">
        <v>6.7</v>
      </c>
    </row>
    <row r="3516" spans="1:3" x14ac:dyDescent="0.3">
      <c r="A3516" t="s">
        <v>1911</v>
      </c>
      <c r="B3516">
        <v>94</v>
      </c>
      <c r="C3516">
        <v>2.2000000000000002</v>
      </c>
    </row>
    <row r="3517" spans="1:3" x14ac:dyDescent="0.3">
      <c r="A3517" t="s">
        <v>2127</v>
      </c>
      <c r="B3517">
        <v>94</v>
      </c>
      <c r="C3517">
        <v>7</v>
      </c>
    </row>
    <row r="3518" spans="1:3" x14ac:dyDescent="0.3">
      <c r="A3518" t="s">
        <v>2140</v>
      </c>
      <c r="B3518">
        <v>94</v>
      </c>
      <c r="C3518">
        <v>5.5</v>
      </c>
    </row>
    <row r="3519" spans="1:3" x14ac:dyDescent="0.3">
      <c r="A3519" t="s">
        <v>2900</v>
      </c>
      <c r="B3519">
        <v>94</v>
      </c>
      <c r="C3519">
        <v>6</v>
      </c>
    </row>
    <row r="3520" spans="1:3" x14ac:dyDescent="0.3">
      <c r="A3520" t="s">
        <v>2939</v>
      </c>
      <c r="B3520">
        <v>94</v>
      </c>
      <c r="C3520">
        <v>5.8</v>
      </c>
    </row>
    <row r="3521" spans="1:3" x14ac:dyDescent="0.3">
      <c r="A3521" t="s">
        <v>3170</v>
      </c>
      <c r="B3521">
        <v>94</v>
      </c>
      <c r="C3521">
        <v>6.6</v>
      </c>
    </row>
    <row r="3522" spans="1:3" x14ac:dyDescent="0.3">
      <c r="A3522" t="s">
        <v>3861</v>
      </c>
      <c r="B3522">
        <v>94</v>
      </c>
      <c r="C3522">
        <v>6.2</v>
      </c>
    </row>
    <row r="3523" spans="1:3" x14ac:dyDescent="0.3">
      <c r="A3523" t="s">
        <v>3865</v>
      </c>
      <c r="B3523">
        <v>94</v>
      </c>
      <c r="C3523">
        <v>6.3</v>
      </c>
    </row>
    <row r="3524" spans="1:3" x14ac:dyDescent="0.3">
      <c r="A3524" t="s">
        <v>4027</v>
      </c>
      <c r="B3524">
        <v>94</v>
      </c>
      <c r="C3524">
        <v>5.4</v>
      </c>
    </row>
    <row r="3525" spans="1:3" x14ac:dyDescent="0.3">
      <c r="A3525" t="s">
        <v>4119</v>
      </c>
      <c r="B3525">
        <v>94</v>
      </c>
      <c r="C3525">
        <v>5.4</v>
      </c>
    </row>
    <row r="3526" spans="1:3" x14ac:dyDescent="0.3">
      <c r="A3526" t="s">
        <v>4251</v>
      </c>
      <c r="B3526">
        <v>94</v>
      </c>
      <c r="C3526">
        <v>4.9000000000000004</v>
      </c>
    </row>
    <row r="3527" spans="1:3" x14ac:dyDescent="0.3">
      <c r="A3527" t="s">
        <v>4691</v>
      </c>
      <c r="B3527">
        <v>94</v>
      </c>
      <c r="C3527">
        <v>6</v>
      </c>
    </row>
    <row r="3528" spans="1:3" x14ac:dyDescent="0.3">
      <c r="A3528" t="s">
        <v>4740</v>
      </c>
      <c r="B3528">
        <v>94</v>
      </c>
      <c r="C3528">
        <v>6</v>
      </c>
    </row>
    <row r="3529" spans="1:3" x14ac:dyDescent="0.3">
      <c r="A3529" t="s">
        <v>4886</v>
      </c>
      <c r="B3529">
        <v>94</v>
      </c>
      <c r="C3529">
        <v>7.1</v>
      </c>
    </row>
    <row r="3530" spans="1:3" x14ac:dyDescent="0.3">
      <c r="A3530" t="s">
        <v>5835</v>
      </c>
      <c r="B3530">
        <v>94</v>
      </c>
      <c r="C3530">
        <v>6.3</v>
      </c>
    </row>
    <row r="3531" spans="1:3" x14ac:dyDescent="0.3">
      <c r="A3531" t="s">
        <v>5863</v>
      </c>
      <c r="B3531">
        <v>94</v>
      </c>
      <c r="C3531">
        <v>6.5</v>
      </c>
    </row>
    <row r="3532" spans="1:3" x14ac:dyDescent="0.3">
      <c r="A3532" t="s">
        <v>6270</v>
      </c>
      <c r="B3532">
        <v>94</v>
      </c>
      <c r="C3532">
        <v>5.8</v>
      </c>
    </row>
    <row r="3533" spans="1:3" x14ac:dyDescent="0.3">
      <c r="A3533" t="s">
        <v>6571</v>
      </c>
      <c r="B3533">
        <v>94</v>
      </c>
      <c r="C3533">
        <v>5.0999999999999996</v>
      </c>
    </row>
    <row r="3534" spans="1:3" x14ac:dyDescent="0.3">
      <c r="A3534" t="s">
        <v>6576</v>
      </c>
      <c r="B3534">
        <v>94</v>
      </c>
      <c r="C3534">
        <v>4.7</v>
      </c>
    </row>
    <row r="3535" spans="1:3" x14ac:dyDescent="0.3">
      <c r="A3535" t="s">
        <v>6842</v>
      </c>
      <c r="B3535">
        <v>94</v>
      </c>
      <c r="C3535">
        <v>4.4000000000000004</v>
      </c>
    </row>
    <row r="3536" spans="1:3" x14ac:dyDescent="0.3">
      <c r="A3536" t="s">
        <v>7006</v>
      </c>
      <c r="B3536">
        <v>94</v>
      </c>
      <c r="C3536">
        <v>4.4000000000000004</v>
      </c>
    </row>
    <row r="3537" spans="1:3" x14ac:dyDescent="0.3">
      <c r="A3537" t="s">
        <v>7634</v>
      </c>
      <c r="B3537">
        <v>94</v>
      </c>
      <c r="C3537">
        <v>6</v>
      </c>
    </row>
    <row r="3538" spans="1:3" x14ac:dyDescent="0.3">
      <c r="A3538" t="s">
        <v>7855</v>
      </c>
      <c r="B3538">
        <v>94</v>
      </c>
      <c r="C3538">
        <v>6.5</v>
      </c>
    </row>
    <row r="3539" spans="1:3" x14ac:dyDescent="0.3">
      <c r="A3539" t="s">
        <v>8248</v>
      </c>
      <c r="B3539">
        <v>94</v>
      </c>
      <c r="C3539">
        <v>7.7</v>
      </c>
    </row>
    <row r="3540" spans="1:3" x14ac:dyDescent="0.3">
      <c r="A3540" t="s">
        <v>8425</v>
      </c>
      <c r="B3540">
        <v>94</v>
      </c>
      <c r="C3540">
        <v>5.5</v>
      </c>
    </row>
    <row r="3541" spans="1:3" x14ac:dyDescent="0.3">
      <c r="A3541" t="s">
        <v>8505</v>
      </c>
      <c r="B3541">
        <v>94</v>
      </c>
      <c r="C3541">
        <v>4.4000000000000004</v>
      </c>
    </row>
    <row r="3542" spans="1:3" x14ac:dyDescent="0.3">
      <c r="A3542" t="s">
        <v>8809</v>
      </c>
      <c r="B3542">
        <v>94</v>
      </c>
      <c r="C3542">
        <v>7.1</v>
      </c>
    </row>
    <row r="3543" spans="1:3" x14ac:dyDescent="0.3">
      <c r="A3543" t="s">
        <v>8985</v>
      </c>
      <c r="B3543">
        <v>94</v>
      </c>
      <c r="C3543">
        <v>5.4</v>
      </c>
    </row>
    <row r="3544" spans="1:3" x14ac:dyDescent="0.3">
      <c r="A3544" t="s">
        <v>9122</v>
      </c>
      <c r="B3544">
        <v>94</v>
      </c>
      <c r="C3544">
        <v>7.4</v>
      </c>
    </row>
    <row r="3545" spans="1:3" x14ac:dyDescent="0.3">
      <c r="A3545" t="s">
        <v>9276</v>
      </c>
      <c r="B3545">
        <v>94</v>
      </c>
      <c r="C3545">
        <v>5.2</v>
      </c>
    </row>
    <row r="3546" spans="1:3" x14ac:dyDescent="0.3">
      <c r="A3546" t="s">
        <v>10109</v>
      </c>
      <c r="B3546">
        <v>94</v>
      </c>
      <c r="C3546">
        <v>6.2</v>
      </c>
    </row>
    <row r="3547" spans="1:3" x14ac:dyDescent="0.3">
      <c r="A3547" t="s">
        <v>10253</v>
      </c>
      <c r="B3547">
        <v>94</v>
      </c>
      <c r="C3547">
        <v>5.0999999999999996</v>
      </c>
    </row>
    <row r="3548" spans="1:3" x14ac:dyDescent="0.3">
      <c r="A3548" t="s">
        <v>10405</v>
      </c>
      <c r="B3548">
        <v>94</v>
      </c>
      <c r="C3548">
        <v>6.4</v>
      </c>
    </row>
    <row r="3549" spans="1:3" x14ac:dyDescent="0.3">
      <c r="A3549" t="s">
        <v>10641</v>
      </c>
      <c r="B3549">
        <v>94</v>
      </c>
      <c r="C3549">
        <v>7</v>
      </c>
    </row>
    <row r="3550" spans="1:3" x14ac:dyDescent="0.3">
      <c r="A3550" t="s">
        <v>11136</v>
      </c>
      <c r="B3550">
        <v>94</v>
      </c>
      <c r="C3550">
        <v>6.6</v>
      </c>
    </row>
    <row r="3551" spans="1:3" x14ac:dyDescent="0.3">
      <c r="A3551" t="s">
        <v>11174</v>
      </c>
      <c r="B3551">
        <v>94</v>
      </c>
      <c r="C3551">
        <v>6.1</v>
      </c>
    </row>
    <row r="3552" spans="1:3" x14ac:dyDescent="0.3">
      <c r="A3552" t="s">
        <v>11323</v>
      </c>
      <c r="B3552">
        <v>94</v>
      </c>
      <c r="C3552">
        <v>2.2999999999999998</v>
      </c>
    </row>
    <row r="3553" spans="1:3" x14ac:dyDescent="0.3">
      <c r="A3553" t="s">
        <v>11741</v>
      </c>
      <c r="B3553">
        <v>94</v>
      </c>
      <c r="C3553">
        <v>6.1</v>
      </c>
    </row>
    <row r="3554" spans="1:3" x14ac:dyDescent="0.3">
      <c r="A3554" t="s">
        <v>11793</v>
      </c>
      <c r="B3554">
        <v>94</v>
      </c>
      <c r="C3554">
        <v>5.3</v>
      </c>
    </row>
    <row r="3555" spans="1:3" x14ac:dyDescent="0.3">
      <c r="A3555" t="s">
        <v>11846</v>
      </c>
      <c r="B3555">
        <v>94</v>
      </c>
      <c r="C3555">
        <v>7.6</v>
      </c>
    </row>
    <row r="3556" spans="1:3" x14ac:dyDescent="0.3">
      <c r="A3556" t="s">
        <v>11849</v>
      </c>
      <c r="B3556">
        <v>94</v>
      </c>
      <c r="C3556">
        <v>6.7</v>
      </c>
    </row>
    <row r="3557" spans="1:3" x14ac:dyDescent="0.3">
      <c r="A3557" t="s">
        <v>11907</v>
      </c>
      <c r="B3557">
        <v>94</v>
      </c>
      <c r="C3557">
        <v>5.7</v>
      </c>
    </row>
    <row r="3558" spans="1:3" x14ac:dyDescent="0.3">
      <c r="A3558" t="s">
        <v>12085</v>
      </c>
      <c r="B3558">
        <v>94</v>
      </c>
      <c r="C3558">
        <v>6.3</v>
      </c>
    </row>
    <row r="3559" spans="1:3" x14ac:dyDescent="0.3">
      <c r="A3559" t="s">
        <v>12251</v>
      </c>
      <c r="B3559">
        <v>94</v>
      </c>
      <c r="C3559">
        <v>3.3</v>
      </c>
    </row>
    <row r="3560" spans="1:3" x14ac:dyDescent="0.3">
      <c r="A3560" t="s">
        <v>12360</v>
      </c>
      <c r="B3560">
        <v>94</v>
      </c>
      <c r="C3560">
        <v>6.5</v>
      </c>
    </row>
    <row r="3561" spans="1:3" x14ac:dyDescent="0.3">
      <c r="A3561" t="s">
        <v>12376</v>
      </c>
      <c r="B3561">
        <v>94</v>
      </c>
      <c r="C3561">
        <v>7.8</v>
      </c>
    </row>
    <row r="3562" spans="1:3" x14ac:dyDescent="0.3">
      <c r="A3562" t="s">
        <v>12401</v>
      </c>
      <c r="B3562">
        <v>94</v>
      </c>
      <c r="C3562">
        <v>5.4</v>
      </c>
    </row>
    <row r="3563" spans="1:3" x14ac:dyDescent="0.3">
      <c r="A3563" t="s">
        <v>12442</v>
      </c>
      <c r="B3563">
        <v>94</v>
      </c>
      <c r="C3563">
        <v>5.3</v>
      </c>
    </row>
    <row r="3564" spans="1:3" x14ac:dyDescent="0.3">
      <c r="A3564" t="s">
        <v>12590</v>
      </c>
      <c r="B3564">
        <v>94</v>
      </c>
      <c r="C3564">
        <v>6.5</v>
      </c>
    </row>
    <row r="3565" spans="1:3" x14ac:dyDescent="0.3">
      <c r="A3565" t="s">
        <v>12601</v>
      </c>
      <c r="B3565">
        <v>94</v>
      </c>
      <c r="C3565">
        <v>6.6</v>
      </c>
    </row>
    <row r="3566" spans="1:3" x14ac:dyDescent="0.3">
      <c r="A3566" t="s">
        <v>12678</v>
      </c>
      <c r="B3566">
        <v>94</v>
      </c>
      <c r="C3566">
        <v>6.2</v>
      </c>
    </row>
    <row r="3567" spans="1:3" x14ac:dyDescent="0.3">
      <c r="A3567" t="s">
        <v>12697</v>
      </c>
      <c r="B3567">
        <v>94</v>
      </c>
      <c r="C3567">
        <v>7.3</v>
      </c>
    </row>
    <row r="3568" spans="1:3" x14ac:dyDescent="0.3">
      <c r="A3568" t="s">
        <v>12735</v>
      </c>
      <c r="B3568">
        <v>94</v>
      </c>
      <c r="C3568">
        <v>5.3</v>
      </c>
    </row>
    <row r="3569" spans="1:3" x14ac:dyDescent="0.3">
      <c r="A3569" t="s">
        <v>12803</v>
      </c>
      <c r="B3569">
        <v>94</v>
      </c>
      <c r="C3569">
        <v>4.0999999999999996</v>
      </c>
    </row>
    <row r="3570" spans="1:3" x14ac:dyDescent="0.3">
      <c r="A3570" t="s">
        <v>12883</v>
      </c>
      <c r="B3570">
        <v>94</v>
      </c>
      <c r="C3570">
        <v>5.5</v>
      </c>
    </row>
    <row r="3571" spans="1:3" x14ac:dyDescent="0.3">
      <c r="A3571" t="s">
        <v>13056</v>
      </c>
      <c r="B3571">
        <v>94</v>
      </c>
      <c r="C3571">
        <v>5.5</v>
      </c>
    </row>
    <row r="3572" spans="1:3" x14ac:dyDescent="0.3">
      <c r="A3572" t="s">
        <v>13301</v>
      </c>
      <c r="B3572">
        <v>94</v>
      </c>
      <c r="C3572">
        <v>6.2</v>
      </c>
    </row>
    <row r="3573" spans="1:3" x14ac:dyDescent="0.3">
      <c r="A3573" t="s">
        <v>13439</v>
      </c>
      <c r="B3573">
        <v>94</v>
      </c>
      <c r="C3573">
        <v>5.5</v>
      </c>
    </row>
    <row r="3574" spans="1:3" x14ac:dyDescent="0.3">
      <c r="A3574" t="s">
        <v>13753</v>
      </c>
      <c r="B3574">
        <v>94</v>
      </c>
      <c r="C3574">
        <v>6.1</v>
      </c>
    </row>
    <row r="3575" spans="1:3" x14ac:dyDescent="0.3">
      <c r="A3575" t="s">
        <v>13846</v>
      </c>
      <c r="B3575">
        <v>94</v>
      </c>
      <c r="C3575">
        <v>6.7</v>
      </c>
    </row>
    <row r="3576" spans="1:3" x14ac:dyDescent="0.3">
      <c r="A3576" t="s">
        <v>13918</v>
      </c>
      <c r="B3576">
        <v>94</v>
      </c>
      <c r="C3576">
        <v>7.8</v>
      </c>
    </row>
    <row r="3577" spans="1:3" x14ac:dyDescent="0.3">
      <c r="A3577" t="s">
        <v>13980</v>
      </c>
      <c r="B3577">
        <v>94</v>
      </c>
      <c r="C3577">
        <v>5.9</v>
      </c>
    </row>
    <row r="3578" spans="1:3" x14ac:dyDescent="0.3">
      <c r="A3578" t="s">
        <v>14159</v>
      </c>
      <c r="B3578">
        <v>94</v>
      </c>
      <c r="C3578">
        <v>6.3</v>
      </c>
    </row>
    <row r="3579" spans="1:3" x14ac:dyDescent="0.3">
      <c r="A3579" t="s">
        <v>14591</v>
      </c>
      <c r="B3579">
        <v>94</v>
      </c>
      <c r="C3579">
        <v>5.4</v>
      </c>
    </row>
    <row r="3580" spans="1:3" x14ac:dyDescent="0.3">
      <c r="A3580" t="s">
        <v>15041</v>
      </c>
      <c r="B3580">
        <v>94</v>
      </c>
      <c r="C3580">
        <v>4.3</v>
      </c>
    </row>
    <row r="3581" spans="1:3" x14ac:dyDescent="0.3">
      <c r="A3581" t="s">
        <v>15344</v>
      </c>
      <c r="B3581">
        <v>94</v>
      </c>
      <c r="C3581">
        <v>4.2</v>
      </c>
    </row>
    <row r="3582" spans="1:3" x14ac:dyDescent="0.3">
      <c r="A3582" t="s">
        <v>15373</v>
      </c>
      <c r="B3582">
        <v>94</v>
      </c>
      <c r="C3582">
        <v>5.8</v>
      </c>
    </row>
    <row r="3583" spans="1:3" x14ac:dyDescent="0.3">
      <c r="A3583" t="s">
        <v>15458</v>
      </c>
      <c r="B3583">
        <v>94</v>
      </c>
      <c r="C3583">
        <v>5.2</v>
      </c>
    </row>
    <row r="3584" spans="1:3" x14ac:dyDescent="0.3">
      <c r="A3584" t="s">
        <v>15511</v>
      </c>
      <c r="B3584">
        <v>94</v>
      </c>
      <c r="C3584">
        <v>5.3</v>
      </c>
    </row>
    <row r="3585" spans="1:3" x14ac:dyDescent="0.3">
      <c r="A3585" t="s">
        <v>15611</v>
      </c>
      <c r="B3585">
        <v>94</v>
      </c>
      <c r="C3585">
        <v>4.5</v>
      </c>
    </row>
    <row r="3586" spans="1:3" x14ac:dyDescent="0.3">
      <c r="A3586" t="s">
        <v>15973</v>
      </c>
      <c r="B3586">
        <v>94</v>
      </c>
      <c r="C3586">
        <v>6.1</v>
      </c>
    </row>
    <row r="3587" spans="1:3" x14ac:dyDescent="0.3">
      <c r="A3587" t="s">
        <v>16281</v>
      </c>
      <c r="B3587">
        <v>94</v>
      </c>
      <c r="C3587">
        <v>5.4</v>
      </c>
    </row>
    <row r="3588" spans="1:3" x14ac:dyDescent="0.3">
      <c r="A3588" t="s">
        <v>16545</v>
      </c>
      <c r="B3588">
        <v>94</v>
      </c>
      <c r="C3588">
        <v>7.5</v>
      </c>
    </row>
    <row r="3589" spans="1:3" x14ac:dyDescent="0.3">
      <c r="A3589" t="s">
        <v>16730</v>
      </c>
      <c r="B3589">
        <v>94</v>
      </c>
      <c r="C3589">
        <v>5.8</v>
      </c>
    </row>
    <row r="3590" spans="1:3" x14ac:dyDescent="0.3">
      <c r="A3590" t="s">
        <v>16968</v>
      </c>
      <c r="B3590">
        <v>94</v>
      </c>
      <c r="C3590">
        <v>6.4</v>
      </c>
    </row>
    <row r="3591" spans="1:3" x14ac:dyDescent="0.3">
      <c r="A3591" t="s">
        <v>17068</v>
      </c>
      <c r="B3591">
        <v>94</v>
      </c>
      <c r="C3591">
        <v>4.5999999999999996</v>
      </c>
    </row>
    <row r="3592" spans="1:3" x14ac:dyDescent="0.3">
      <c r="A3592" t="s">
        <v>17273</v>
      </c>
      <c r="B3592">
        <v>94</v>
      </c>
      <c r="C3592">
        <v>6.4</v>
      </c>
    </row>
    <row r="3593" spans="1:3" x14ac:dyDescent="0.3">
      <c r="A3593" t="s">
        <v>17428</v>
      </c>
      <c r="B3593">
        <v>94</v>
      </c>
      <c r="C3593">
        <v>6.3</v>
      </c>
    </row>
    <row r="3594" spans="1:3" x14ac:dyDescent="0.3">
      <c r="A3594" t="s">
        <v>17475</v>
      </c>
      <c r="B3594">
        <v>94</v>
      </c>
      <c r="C3594">
        <v>5.8</v>
      </c>
    </row>
    <row r="3595" spans="1:3" x14ac:dyDescent="0.3">
      <c r="A3595" t="s">
        <v>17563</v>
      </c>
      <c r="B3595">
        <v>94</v>
      </c>
      <c r="C3595">
        <v>5.0999999999999996</v>
      </c>
    </row>
    <row r="3596" spans="1:3" x14ac:dyDescent="0.3">
      <c r="A3596" t="s">
        <v>17639</v>
      </c>
      <c r="B3596">
        <v>94</v>
      </c>
      <c r="C3596">
        <v>5.3</v>
      </c>
    </row>
    <row r="3597" spans="1:3" x14ac:dyDescent="0.3">
      <c r="A3597" t="s">
        <v>17835</v>
      </c>
      <c r="B3597">
        <v>94</v>
      </c>
      <c r="C3597">
        <v>7.7</v>
      </c>
    </row>
    <row r="3598" spans="1:3" x14ac:dyDescent="0.3">
      <c r="A3598" t="s">
        <v>17896</v>
      </c>
      <c r="B3598">
        <v>94</v>
      </c>
      <c r="C3598">
        <v>7.2</v>
      </c>
    </row>
    <row r="3599" spans="1:3" x14ac:dyDescent="0.3">
      <c r="A3599" t="s">
        <v>17929</v>
      </c>
      <c r="B3599">
        <v>94</v>
      </c>
      <c r="C3599">
        <v>6.2</v>
      </c>
    </row>
    <row r="3600" spans="1:3" x14ac:dyDescent="0.3">
      <c r="A3600" t="s">
        <v>17999</v>
      </c>
      <c r="B3600">
        <v>94</v>
      </c>
      <c r="C3600">
        <v>4.4000000000000004</v>
      </c>
    </row>
    <row r="3601" spans="1:3" x14ac:dyDescent="0.3">
      <c r="A3601" t="s">
        <v>18057</v>
      </c>
      <c r="B3601">
        <v>94</v>
      </c>
      <c r="C3601">
        <v>6.8</v>
      </c>
    </row>
    <row r="3602" spans="1:3" x14ac:dyDescent="0.3">
      <c r="A3602" t="s">
        <v>18340</v>
      </c>
      <c r="B3602">
        <v>94</v>
      </c>
      <c r="C3602">
        <v>6.2</v>
      </c>
    </row>
    <row r="3603" spans="1:3" x14ac:dyDescent="0.3">
      <c r="A3603" t="s">
        <v>18503</v>
      </c>
      <c r="B3603">
        <v>94</v>
      </c>
      <c r="C3603">
        <v>5.8</v>
      </c>
    </row>
    <row r="3604" spans="1:3" x14ac:dyDescent="0.3">
      <c r="A3604" t="s">
        <v>18698</v>
      </c>
      <c r="B3604">
        <v>94</v>
      </c>
      <c r="C3604">
        <v>4.7</v>
      </c>
    </row>
    <row r="3605" spans="1:3" x14ac:dyDescent="0.3">
      <c r="A3605" t="s">
        <v>18862</v>
      </c>
      <c r="B3605">
        <v>94</v>
      </c>
      <c r="C3605">
        <v>4.8</v>
      </c>
    </row>
    <row r="3606" spans="1:3" x14ac:dyDescent="0.3">
      <c r="A3606" t="s">
        <v>18962</v>
      </c>
      <c r="B3606">
        <v>94</v>
      </c>
      <c r="C3606">
        <v>6.7</v>
      </c>
    </row>
    <row r="3607" spans="1:3" x14ac:dyDescent="0.3">
      <c r="A3607" t="s">
        <v>19014</v>
      </c>
      <c r="B3607">
        <v>94</v>
      </c>
      <c r="C3607">
        <v>8.1</v>
      </c>
    </row>
    <row r="3608" spans="1:3" x14ac:dyDescent="0.3">
      <c r="A3608" t="s">
        <v>19089</v>
      </c>
      <c r="B3608">
        <v>94</v>
      </c>
      <c r="C3608">
        <v>8.1999999999999993</v>
      </c>
    </row>
    <row r="3609" spans="1:3" x14ac:dyDescent="0.3">
      <c r="A3609" t="s">
        <v>19217</v>
      </c>
      <c r="B3609">
        <v>94</v>
      </c>
      <c r="C3609">
        <v>5.2</v>
      </c>
    </row>
    <row r="3610" spans="1:3" x14ac:dyDescent="0.3">
      <c r="A3610" t="s">
        <v>19255</v>
      </c>
      <c r="B3610">
        <v>94</v>
      </c>
      <c r="C3610">
        <v>6.9</v>
      </c>
    </row>
    <row r="3611" spans="1:3" x14ac:dyDescent="0.3">
      <c r="A3611" t="s">
        <v>19308</v>
      </c>
      <c r="B3611">
        <v>94</v>
      </c>
      <c r="C3611">
        <v>8</v>
      </c>
    </row>
    <row r="3612" spans="1:3" x14ac:dyDescent="0.3">
      <c r="A3612" t="s">
        <v>19330</v>
      </c>
      <c r="B3612">
        <v>94</v>
      </c>
      <c r="C3612">
        <v>7.3</v>
      </c>
    </row>
    <row r="3613" spans="1:3" x14ac:dyDescent="0.3">
      <c r="A3613" t="s">
        <v>19515</v>
      </c>
      <c r="B3613">
        <v>94</v>
      </c>
      <c r="C3613">
        <v>6.2</v>
      </c>
    </row>
    <row r="3614" spans="1:3" x14ac:dyDescent="0.3">
      <c r="A3614" t="s">
        <v>19857</v>
      </c>
      <c r="B3614">
        <v>94</v>
      </c>
      <c r="C3614">
        <v>6.3</v>
      </c>
    </row>
    <row r="3615" spans="1:3" x14ac:dyDescent="0.3">
      <c r="A3615" t="s">
        <v>20274</v>
      </c>
      <c r="B3615">
        <v>94</v>
      </c>
      <c r="C3615">
        <v>5.4</v>
      </c>
    </row>
    <row r="3616" spans="1:3" x14ac:dyDescent="0.3">
      <c r="A3616" t="s">
        <v>20329</v>
      </c>
      <c r="B3616">
        <v>94</v>
      </c>
      <c r="C3616">
        <v>5.9</v>
      </c>
    </row>
    <row r="3617" spans="1:3" x14ac:dyDescent="0.3">
      <c r="A3617" t="s">
        <v>20891</v>
      </c>
      <c r="B3617">
        <v>94</v>
      </c>
      <c r="C3617">
        <v>6.7</v>
      </c>
    </row>
    <row r="3618" spans="1:3" x14ac:dyDescent="0.3">
      <c r="A3618" t="s">
        <v>21024</v>
      </c>
      <c r="B3618">
        <v>94</v>
      </c>
      <c r="C3618">
        <v>6.6</v>
      </c>
    </row>
    <row r="3619" spans="1:3" x14ac:dyDescent="0.3">
      <c r="A3619" t="s">
        <v>21325</v>
      </c>
      <c r="B3619">
        <v>94</v>
      </c>
      <c r="C3619">
        <v>6.8</v>
      </c>
    </row>
    <row r="3620" spans="1:3" x14ac:dyDescent="0.3">
      <c r="A3620" t="s">
        <v>21528</v>
      </c>
      <c r="B3620">
        <v>94</v>
      </c>
      <c r="C3620">
        <v>7.9</v>
      </c>
    </row>
    <row r="3621" spans="1:3" x14ac:dyDescent="0.3">
      <c r="A3621" t="s">
        <v>21583</v>
      </c>
      <c r="B3621">
        <v>94</v>
      </c>
      <c r="C3621">
        <v>7</v>
      </c>
    </row>
    <row r="3622" spans="1:3" x14ac:dyDescent="0.3">
      <c r="A3622" t="s">
        <v>21820</v>
      </c>
      <c r="B3622">
        <v>94</v>
      </c>
      <c r="C3622">
        <v>7.3</v>
      </c>
    </row>
    <row r="3623" spans="1:3" x14ac:dyDescent="0.3">
      <c r="A3623" t="s">
        <v>21882</v>
      </c>
      <c r="B3623">
        <v>94</v>
      </c>
      <c r="C3623">
        <v>3.9</v>
      </c>
    </row>
    <row r="3624" spans="1:3" x14ac:dyDescent="0.3">
      <c r="A3624" t="s">
        <v>22096</v>
      </c>
      <c r="B3624">
        <v>94</v>
      </c>
      <c r="C3624">
        <v>7.2</v>
      </c>
    </row>
    <row r="3625" spans="1:3" x14ac:dyDescent="0.3">
      <c r="A3625" t="s">
        <v>22274</v>
      </c>
      <c r="B3625">
        <v>94</v>
      </c>
      <c r="C3625">
        <v>5.3</v>
      </c>
    </row>
    <row r="3626" spans="1:3" x14ac:dyDescent="0.3">
      <c r="A3626" t="s">
        <v>22430</v>
      </c>
      <c r="B3626">
        <v>94</v>
      </c>
      <c r="C3626">
        <v>7.4</v>
      </c>
    </row>
    <row r="3627" spans="1:3" x14ac:dyDescent="0.3">
      <c r="A3627" t="s">
        <v>22546</v>
      </c>
      <c r="B3627">
        <v>94</v>
      </c>
      <c r="C3627">
        <v>6.4</v>
      </c>
    </row>
    <row r="3628" spans="1:3" x14ac:dyDescent="0.3">
      <c r="A3628" t="s">
        <v>22624</v>
      </c>
      <c r="B3628">
        <v>94</v>
      </c>
      <c r="C3628">
        <v>4</v>
      </c>
    </row>
    <row r="3629" spans="1:3" x14ac:dyDescent="0.3">
      <c r="A3629" t="s">
        <v>22907</v>
      </c>
      <c r="B3629">
        <v>94</v>
      </c>
      <c r="C3629">
        <v>7.3</v>
      </c>
    </row>
    <row r="3630" spans="1:3" x14ac:dyDescent="0.3">
      <c r="A3630" t="s">
        <v>22975</v>
      </c>
      <c r="B3630">
        <v>94</v>
      </c>
      <c r="C3630">
        <v>5.5</v>
      </c>
    </row>
    <row r="3631" spans="1:3" x14ac:dyDescent="0.3">
      <c r="A3631" t="s">
        <v>23009</v>
      </c>
      <c r="B3631">
        <v>94</v>
      </c>
      <c r="C3631">
        <v>4.5</v>
      </c>
    </row>
    <row r="3632" spans="1:3" x14ac:dyDescent="0.3">
      <c r="A3632" t="s">
        <v>23062</v>
      </c>
      <c r="B3632">
        <v>94</v>
      </c>
      <c r="C3632">
        <v>6.5</v>
      </c>
    </row>
    <row r="3633" spans="1:3" x14ac:dyDescent="0.3">
      <c r="A3633" t="s">
        <v>23342</v>
      </c>
      <c r="B3633">
        <v>94</v>
      </c>
      <c r="C3633">
        <v>3.9</v>
      </c>
    </row>
    <row r="3634" spans="1:3" x14ac:dyDescent="0.3">
      <c r="A3634" t="s">
        <v>23412</v>
      </c>
      <c r="B3634">
        <v>94</v>
      </c>
      <c r="C3634">
        <v>8.1</v>
      </c>
    </row>
    <row r="3635" spans="1:3" x14ac:dyDescent="0.3">
      <c r="A3635" t="s">
        <v>23563</v>
      </c>
      <c r="B3635">
        <v>94</v>
      </c>
      <c r="C3635">
        <v>7.4</v>
      </c>
    </row>
    <row r="3636" spans="1:3" x14ac:dyDescent="0.3">
      <c r="A3636" t="s">
        <v>426</v>
      </c>
      <c r="B3636">
        <v>93</v>
      </c>
      <c r="C3636">
        <v>6.8</v>
      </c>
    </row>
    <row r="3637" spans="1:3" x14ac:dyDescent="0.3">
      <c r="A3637" t="s">
        <v>431</v>
      </c>
      <c r="B3637">
        <v>93</v>
      </c>
      <c r="C3637">
        <v>7.2</v>
      </c>
    </row>
    <row r="3638" spans="1:3" x14ac:dyDescent="0.3">
      <c r="A3638" t="s">
        <v>627</v>
      </c>
      <c r="B3638">
        <v>93</v>
      </c>
      <c r="C3638">
        <v>6.4</v>
      </c>
    </row>
    <row r="3639" spans="1:3" x14ac:dyDescent="0.3">
      <c r="A3639" t="s">
        <v>751</v>
      </c>
      <c r="B3639">
        <v>93</v>
      </c>
      <c r="C3639">
        <v>6.1</v>
      </c>
    </row>
    <row r="3640" spans="1:3" x14ac:dyDescent="0.3">
      <c r="A3640" t="s">
        <v>984</v>
      </c>
      <c r="B3640">
        <v>93</v>
      </c>
      <c r="C3640">
        <v>6.9</v>
      </c>
    </row>
    <row r="3641" spans="1:3" x14ac:dyDescent="0.3">
      <c r="A3641" t="s">
        <v>1976</v>
      </c>
      <c r="B3641">
        <v>93</v>
      </c>
      <c r="C3641">
        <v>5.2</v>
      </c>
    </row>
    <row r="3642" spans="1:3" x14ac:dyDescent="0.3">
      <c r="A3642" t="s">
        <v>2695</v>
      </c>
      <c r="B3642">
        <v>93</v>
      </c>
      <c r="C3642">
        <v>5.6</v>
      </c>
    </row>
    <row r="3643" spans="1:3" x14ac:dyDescent="0.3">
      <c r="A3643" t="s">
        <v>3193</v>
      </c>
      <c r="B3643">
        <v>93</v>
      </c>
      <c r="C3643">
        <v>4.7</v>
      </c>
    </row>
    <row r="3644" spans="1:3" x14ac:dyDescent="0.3">
      <c r="A3644" t="s">
        <v>3308</v>
      </c>
      <c r="B3644">
        <v>93</v>
      </c>
      <c r="C3644">
        <v>7.2</v>
      </c>
    </row>
    <row r="3645" spans="1:3" x14ac:dyDescent="0.3">
      <c r="A3645" t="s">
        <v>3924</v>
      </c>
      <c r="B3645">
        <v>93</v>
      </c>
      <c r="C3645">
        <v>6.3</v>
      </c>
    </row>
    <row r="3646" spans="1:3" x14ac:dyDescent="0.3">
      <c r="A3646" t="s">
        <v>4150</v>
      </c>
      <c r="B3646">
        <v>93</v>
      </c>
      <c r="C3646">
        <v>6.1</v>
      </c>
    </row>
    <row r="3647" spans="1:3" x14ac:dyDescent="0.3">
      <c r="A3647" t="s">
        <v>4783</v>
      </c>
      <c r="B3647">
        <v>93</v>
      </c>
      <c r="C3647">
        <v>5.5</v>
      </c>
    </row>
    <row r="3648" spans="1:3" x14ac:dyDescent="0.3">
      <c r="A3648" t="s">
        <v>4994</v>
      </c>
      <c r="B3648">
        <v>93</v>
      </c>
      <c r="C3648">
        <v>4.9000000000000004</v>
      </c>
    </row>
    <row r="3649" spans="1:3" x14ac:dyDescent="0.3">
      <c r="A3649" t="s">
        <v>5289</v>
      </c>
      <c r="B3649">
        <v>93</v>
      </c>
      <c r="C3649">
        <v>3.5</v>
      </c>
    </row>
    <row r="3650" spans="1:3" x14ac:dyDescent="0.3">
      <c r="A3650" t="s">
        <v>5575</v>
      </c>
      <c r="B3650">
        <v>93</v>
      </c>
      <c r="C3650">
        <v>6</v>
      </c>
    </row>
    <row r="3651" spans="1:3" x14ac:dyDescent="0.3">
      <c r="A3651" t="s">
        <v>5631</v>
      </c>
      <c r="B3651">
        <v>93</v>
      </c>
      <c r="C3651">
        <v>7.7</v>
      </c>
    </row>
    <row r="3652" spans="1:3" x14ac:dyDescent="0.3">
      <c r="A3652" t="s">
        <v>5717</v>
      </c>
      <c r="B3652">
        <v>93</v>
      </c>
      <c r="C3652">
        <v>5.8</v>
      </c>
    </row>
    <row r="3653" spans="1:3" x14ac:dyDescent="0.3">
      <c r="A3653" t="s">
        <v>5831</v>
      </c>
      <c r="B3653">
        <v>93</v>
      </c>
      <c r="C3653">
        <v>4.3</v>
      </c>
    </row>
    <row r="3654" spans="1:3" x14ac:dyDescent="0.3">
      <c r="A3654" t="s">
        <v>6080</v>
      </c>
      <c r="B3654">
        <v>93</v>
      </c>
      <c r="C3654">
        <v>6.6</v>
      </c>
    </row>
    <row r="3655" spans="1:3" x14ac:dyDescent="0.3">
      <c r="A3655" t="s">
        <v>6613</v>
      </c>
      <c r="B3655">
        <v>93</v>
      </c>
      <c r="C3655">
        <v>6</v>
      </c>
    </row>
    <row r="3656" spans="1:3" x14ac:dyDescent="0.3">
      <c r="A3656" t="s">
        <v>6820</v>
      </c>
      <c r="B3656">
        <v>93</v>
      </c>
      <c r="C3656">
        <v>4.5</v>
      </c>
    </row>
    <row r="3657" spans="1:3" x14ac:dyDescent="0.3">
      <c r="A3657" t="s">
        <v>6852</v>
      </c>
      <c r="B3657">
        <v>93</v>
      </c>
      <c r="C3657">
        <v>5.0999999999999996</v>
      </c>
    </row>
    <row r="3658" spans="1:3" x14ac:dyDescent="0.3">
      <c r="A3658" t="s">
        <v>6898</v>
      </c>
      <c r="B3658">
        <v>93</v>
      </c>
      <c r="C3658">
        <v>5.7</v>
      </c>
    </row>
    <row r="3659" spans="1:3" x14ac:dyDescent="0.3">
      <c r="A3659" t="s">
        <v>6961</v>
      </c>
      <c r="B3659">
        <v>93</v>
      </c>
      <c r="C3659">
        <v>5.7</v>
      </c>
    </row>
    <row r="3660" spans="1:3" x14ac:dyDescent="0.3">
      <c r="A3660" t="s">
        <v>7150</v>
      </c>
      <c r="B3660">
        <v>93</v>
      </c>
      <c r="C3660">
        <v>6.3</v>
      </c>
    </row>
    <row r="3661" spans="1:3" x14ac:dyDescent="0.3">
      <c r="A3661" t="s">
        <v>7166</v>
      </c>
      <c r="B3661">
        <v>93</v>
      </c>
      <c r="C3661">
        <v>6.9</v>
      </c>
    </row>
    <row r="3662" spans="1:3" x14ac:dyDescent="0.3">
      <c r="A3662" t="s">
        <v>7515</v>
      </c>
      <c r="B3662">
        <v>93</v>
      </c>
      <c r="C3662">
        <v>6.1</v>
      </c>
    </row>
    <row r="3663" spans="1:3" x14ac:dyDescent="0.3">
      <c r="A3663" t="s">
        <v>7606</v>
      </c>
      <c r="B3663">
        <v>93</v>
      </c>
      <c r="C3663">
        <v>5.2</v>
      </c>
    </row>
    <row r="3664" spans="1:3" x14ac:dyDescent="0.3">
      <c r="A3664" t="s">
        <v>7733</v>
      </c>
      <c r="B3664">
        <v>93</v>
      </c>
      <c r="C3664">
        <v>5.7</v>
      </c>
    </row>
    <row r="3665" spans="1:3" x14ac:dyDescent="0.3">
      <c r="A3665" t="s">
        <v>7931</v>
      </c>
      <c r="B3665">
        <v>93</v>
      </c>
      <c r="C3665">
        <v>7.5</v>
      </c>
    </row>
    <row r="3666" spans="1:3" x14ac:dyDescent="0.3">
      <c r="A3666" t="s">
        <v>8017</v>
      </c>
      <c r="B3666">
        <v>93</v>
      </c>
      <c r="C3666">
        <v>5.7</v>
      </c>
    </row>
    <row r="3667" spans="1:3" x14ac:dyDescent="0.3">
      <c r="A3667" t="s">
        <v>8080</v>
      </c>
      <c r="B3667">
        <v>93</v>
      </c>
      <c r="C3667">
        <v>6.4</v>
      </c>
    </row>
    <row r="3668" spans="1:3" x14ac:dyDescent="0.3">
      <c r="A3668" t="s">
        <v>8561</v>
      </c>
      <c r="B3668">
        <v>93</v>
      </c>
      <c r="C3668">
        <v>5.0999999999999996</v>
      </c>
    </row>
    <row r="3669" spans="1:3" x14ac:dyDescent="0.3">
      <c r="A3669" t="s">
        <v>8716</v>
      </c>
      <c r="B3669">
        <v>93</v>
      </c>
      <c r="C3669">
        <v>4.9000000000000004</v>
      </c>
    </row>
    <row r="3670" spans="1:3" x14ac:dyDescent="0.3">
      <c r="A3670" t="s">
        <v>9174</v>
      </c>
      <c r="B3670">
        <v>93</v>
      </c>
      <c r="C3670">
        <v>6.3</v>
      </c>
    </row>
    <row r="3671" spans="1:3" x14ac:dyDescent="0.3">
      <c r="A3671" t="s">
        <v>9373</v>
      </c>
      <c r="B3671">
        <v>93</v>
      </c>
      <c r="C3671">
        <v>7.9</v>
      </c>
    </row>
    <row r="3672" spans="1:3" x14ac:dyDescent="0.3">
      <c r="A3672" t="s">
        <v>9399</v>
      </c>
      <c r="B3672">
        <v>93</v>
      </c>
      <c r="C3672">
        <v>4.9000000000000004</v>
      </c>
    </row>
    <row r="3673" spans="1:3" x14ac:dyDescent="0.3">
      <c r="A3673" t="s">
        <v>9661</v>
      </c>
      <c r="B3673">
        <v>93</v>
      </c>
      <c r="C3673">
        <v>3.3</v>
      </c>
    </row>
    <row r="3674" spans="1:3" x14ac:dyDescent="0.3">
      <c r="A3674" t="s">
        <v>9752</v>
      </c>
      <c r="B3674">
        <v>93</v>
      </c>
      <c r="C3674">
        <v>6.6</v>
      </c>
    </row>
    <row r="3675" spans="1:3" x14ac:dyDescent="0.3">
      <c r="A3675" t="s">
        <v>9792</v>
      </c>
      <c r="B3675">
        <v>93</v>
      </c>
      <c r="C3675">
        <v>5.9</v>
      </c>
    </row>
    <row r="3676" spans="1:3" x14ac:dyDescent="0.3">
      <c r="A3676" t="s">
        <v>10154</v>
      </c>
      <c r="B3676">
        <v>93</v>
      </c>
      <c r="C3676">
        <v>3.9</v>
      </c>
    </row>
    <row r="3677" spans="1:3" x14ac:dyDescent="0.3">
      <c r="A3677" t="s">
        <v>10238</v>
      </c>
      <c r="B3677">
        <v>93</v>
      </c>
      <c r="C3677">
        <v>5.8</v>
      </c>
    </row>
    <row r="3678" spans="1:3" x14ac:dyDescent="0.3">
      <c r="A3678" t="s">
        <v>10785</v>
      </c>
      <c r="B3678">
        <v>93</v>
      </c>
      <c r="C3678">
        <v>2.2999999999999998</v>
      </c>
    </row>
    <row r="3679" spans="1:3" x14ac:dyDescent="0.3">
      <c r="A3679" t="s">
        <v>10806</v>
      </c>
      <c r="B3679">
        <v>93</v>
      </c>
      <c r="C3679">
        <v>6.2</v>
      </c>
    </row>
    <row r="3680" spans="1:3" x14ac:dyDescent="0.3">
      <c r="A3680" t="s">
        <v>11192</v>
      </c>
      <c r="B3680">
        <v>93</v>
      </c>
      <c r="C3680">
        <v>4.3</v>
      </c>
    </row>
    <row r="3681" spans="1:3" x14ac:dyDescent="0.3">
      <c r="A3681" t="s">
        <v>11356</v>
      </c>
      <c r="B3681">
        <v>93</v>
      </c>
      <c r="C3681">
        <v>4.9000000000000004</v>
      </c>
    </row>
    <row r="3682" spans="1:3" x14ac:dyDescent="0.3">
      <c r="A3682" t="s">
        <v>11558</v>
      </c>
      <c r="B3682">
        <v>93</v>
      </c>
      <c r="C3682">
        <v>5.6</v>
      </c>
    </row>
    <row r="3683" spans="1:3" x14ac:dyDescent="0.3">
      <c r="A3683" t="s">
        <v>12001</v>
      </c>
      <c r="B3683">
        <v>93</v>
      </c>
      <c r="C3683">
        <v>5.9</v>
      </c>
    </row>
    <row r="3684" spans="1:3" x14ac:dyDescent="0.3">
      <c r="A3684" t="s">
        <v>12009</v>
      </c>
      <c r="B3684">
        <v>93</v>
      </c>
      <c r="C3684">
        <v>7.2</v>
      </c>
    </row>
    <row r="3685" spans="1:3" x14ac:dyDescent="0.3">
      <c r="A3685" t="s">
        <v>12090</v>
      </c>
      <c r="B3685">
        <v>93</v>
      </c>
      <c r="C3685">
        <v>4.4000000000000004</v>
      </c>
    </row>
    <row r="3686" spans="1:3" x14ac:dyDescent="0.3">
      <c r="A3686" t="s">
        <v>12095</v>
      </c>
      <c r="B3686">
        <v>93</v>
      </c>
      <c r="C3686">
        <v>4.5999999999999996</v>
      </c>
    </row>
    <row r="3687" spans="1:3" x14ac:dyDescent="0.3">
      <c r="A3687" t="s">
        <v>12560</v>
      </c>
      <c r="B3687">
        <v>93</v>
      </c>
      <c r="C3687">
        <v>8.1</v>
      </c>
    </row>
    <row r="3688" spans="1:3" x14ac:dyDescent="0.3">
      <c r="A3688" t="s">
        <v>12595</v>
      </c>
      <c r="B3688">
        <v>93</v>
      </c>
      <c r="C3688">
        <v>5.9</v>
      </c>
    </row>
    <row r="3689" spans="1:3" x14ac:dyDescent="0.3">
      <c r="A3689" t="s">
        <v>13242</v>
      </c>
      <c r="B3689">
        <v>93</v>
      </c>
      <c r="C3689">
        <v>5.9</v>
      </c>
    </row>
    <row r="3690" spans="1:3" x14ac:dyDescent="0.3">
      <c r="A3690" t="s">
        <v>13429</v>
      </c>
      <c r="B3690">
        <v>93</v>
      </c>
      <c r="C3690">
        <v>5.7</v>
      </c>
    </row>
    <row r="3691" spans="1:3" x14ac:dyDescent="0.3">
      <c r="A3691" t="s">
        <v>13773</v>
      </c>
      <c r="B3691">
        <v>93</v>
      </c>
      <c r="C3691">
        <v>6.1</v>
      </c>
    </row>
    <row r="3692" spans="1:3" x14ac:dyDescent="0.3">
      <c r="A3692" t="s">
        <v>13778</v>
      </c>
      <c r="B3692">
        <v>93</v>
      </c>
      <c r="C3692">
        <v>5.9</v>
      </c>
    </row>
    <row r="3693" spans="1:3" x14ac:dyDescent="0.3">
      <c r="A3693" t="s">
        <v>13897</v>
      </c>
      <c r="B3693">
        <v>93</v>
      </c>
      <c r="C3693">
        <v>6.1</v>
      </c>
    </row>
    <row r="3694" spans="1:3" x14ac:dyDescent="0.3">
      <c r="A3694" t="s">
        <v>14045</v>
      </c>
      <c r="B3694">
        <v>93</v>
      </c>
      <c r="C3694">
        <v>3.3</v>
      </c>
    </row>
    <row r="3695" spans="1:3" x14ac:dyDescent="0.3">
      <c r="A3695" t="s">
        <v>14051</v>
      </c>
      <c r="B3695">
        <v>93</v>
      </c>
      <c r="C3695">
        <v>6.7</v>
      </c>
    </row>
    <row r="3696" spans="1:3" x14ac:dyDescent="0.3">
      <c r="A3696" t="s">
        <v>14076</v>
      </c>
      <c r="B3696">
        <v>93</v>
      </c>
      <c r="C3696">
        <v>6.2</v>
      </c>
    </row>
    <row r="3697" spans="1:3" x14ac:dyDescent="0.3">
      <c r="A3697" t="s">
        <v>14091</v>
      </c>
      <c r="B3697">
        <v>93</v>
      </c>
      <c r="C3697">
        <v>5.9</v>
      </c>
    </row>
    <row r="3698" spans="1:3" x14ac:dyDescent="0.3">
      <c r="A3698" t="s">
        <v>14162</v>
      </c>
      <c r="B3698">
        <v>93</v>
      </c>
      <c r="C3698">
        <v>7</v>
      </c>
    </row>
    <row r="3699" spans="1:3" x14ac:dyDescent="0.3">
      <c r="A3699" t="s">
        <v>14166</v>
      </c>
      <c r="B3699">
        <v>93</v>
      </c>
      <c r="C3699">
        <v>5.3</v>
      </c>
    </row>
    <row r="3700" spans="1:3" x14ac:dyDescent="0.3">
      <c r="A3700" t="s">
        <v>14194</v>
      </c>
      <c r="B3700">
        <v>93</v>
      </c>
      <c r="C3700">
        <v>5.4</v>
      </c>
    </row>
    <row r="3701" spans="1:3" x14ac:dyDescent="0.3">
      <c r="A3701" t="s">
        <v>14922</v>
      </c>
      <c r="B3701">
        <v>93</v>
      </c>
      <c r="C3701">
        <v>7.7</v>
      </c>
    </row>
    <row r="3702" spans="1:3" x14ac:dyDescent="0.3">
      <c r="A3702" t="s">
        <v>15173</v>
      </c>
      <c r="B3702">
        <v>93</v>
      </c>
      <c r="C3702">
        <v>4.8</v>
      </c>
    </row>
    <row r="3703" spans="1:3" x14ac:dyDescent="0.3">
      <c r="A3703" t="s">
        <v>15229</v>
      </c>
      <c r="B3703">
        <v>93</v>
      </c>
      <c r="C3703">
        <v>5.3</v>
      </c>
    </row>
    <row r="3704" spans="1:3" x14ac:dyDescent="0.3">
      <c r="A3704" t="s">
        <v>15254</v>
      </c>
      <c r="B3704">
        <v>93</v>
      </c>
      <c r="C3704">
        <v>5</v>
      </c>
    </row>
    <row r="3705" spans="1:3" x14ac:dyDescent="0.3">
      <c r="A3705" t="s">
        <v>15361</v>
      </c>
      <c r="B3705">
        <v>93</v>
      </c>
      <c r="C3705">
        <v>3.9</v>
      </c>
    </row>
    <row r="3706" spans="1:3" x14ac:dyDescent="0.3">
      <c r="A3706" t="s">
        <v>15559</v>
      </c>
      <c r="B3706">
        <v>93</v>
      </c>
      <c r="C3706">
        <v>5.8</v>
      </c>
    </row>
    <row r="3707" spans="1:3" x14ac:dyDescent="0.3">
      <c r="A3707" t="s">
        <v>15744</v>
      </c>
      <c r="B3707">
        <v>93</v>
      </c>
      <c r="C3707">
        <v>6.5</v>
      </c>
    </row>
    <row r="3708" spans="1:3" x14ac:dyDescent="0.3">
      <c r="A3708" t="s">
        <v>15978</v>
      </c>
      <c r="B3708">
        <v>93</v>
      </c>
      <c r="C3708">
        <v>5</v>
      </c>
    </row>
    <row r="3709" spans="1:3" x14ac:dyDescent="0.3">
      <c r="A3709" t="s">
        <v>16026</v>
      </c>
      <c r="B3709">
        <v>93</v>
      </c>
      <c r="C3709">
        <v>6.5</v>
      </c>
    </row>
    <row r="3710" spans="1:3" x14ac:dyDescent="0.3">
      <c r="A3710" t="s">
        <v>16046</v>
      </c>
      <c r="B3710">
        <v>93</v>
      </c>
      <c r="C3710">
        <v>7.1</v>
      </c>
    </row>
    <row r="3711" spans="1:3" x14ac:dyDescent="0.3">
      <c r="A3711" t="s">
        <v>16164</v>
      </c>
      <c r="B3711">
        <v>93</v>
      </c>
      <c r="C3711">
        <v>6.8</v>
      </c>
    </row>
    <row r="3712" spans="1:3" x14ac:dyDescent="0.3">
      <c r="A3712" t="s">
        <v>16238</v>
      </c>
      <c r="B3712">
        <v>93</v>
      </c>
      <c r="C3712">
        <v>5.4</v>
      </c>
    </row>
    <row r="3713" spans="1:3" x14ac:dyDescent="0.3">
      <c r="A3713" t="s">
        <v>16326</v>
      </c>
      <c r="B3713">
        <v>93</v>
      </c>
      <c r="C3713">
        <v>6.3</v>
      </c>
    </row>
    <row r="3714" spans="1:3" x14ac:dyDescent="0.3">
      <c r="A3714" t="s">
        <v>16437</v>
      </c>
      <c r="B3714">
        <v>93</v>
      </c>
      <c r="C3714">
        <v>7.5</v>
      </c>
    </row>
    <row r="3715" spans="1:3" x14ac:dyDescent="0.3">
      <c r="A3715" t="s">
        <v>16549</v>
      </c>
      <c r="B3715">
        <v>93</v>
      </c>
      <c r="C3715">
        <v>2</v>
      </c>
    </row>
    <row r="3716" spans="1:3" x14ac:dyDescent="0.3">
      <c r="A3716" t="s">
        <v>16643</v>
      </c>
      <c r="B3716">
        <v>93</v>
      </c>
      <c r="C3716">
        <v>6.2</v>
      </c>
    </row>
    <row r="3717" spans="1:3" x14ac:dyDescent="0.3">
      <c r="A3717" t="s">
        <v>17110</v>
      </c>
      <c r="B3717">
        <v>93</v>
      </c>
      <c r="C3717">
        <v>5.4</v>
      </c>
    </row>
    <row r="3718" spans="1:3" x14ac:dyDescent="0.3">
      <c r="A3718" t="s">
        <v>17379</v>
      </c>
      <c r="B3718">
        <v>93</v>
      </c>
      <c r="C3718">
        <v>7.2</v>
      </c>
    </row>
    <row r="3719" spans="1:3" x14ac:dyDescent="0.3">
      <c r="A3719" t="s">
        <v>17510</v>
      </c>
      <c r="B3719">
        <v>93</v>
      </c>
      <c r="C3719">
        <v>4.9000000000000004</v>
      </c>
    </row>
    <row r="3720" spans="1:3" x14ac:dyDescent="0.3">
      <c r="A3720" t="s">
        <v>17603</v>
      </c>
      <c r="B3720">
        <v>93</v>
      </c>
      <c r="C3720">
        <v>6.1</v>
      </c>
    </row>
    <row r="3721" spans="1:3" x14ac:dyDescent="0.3">
      <c r="A3721" t="s">
        <v>17645</v>
      </c>
      <c r="B3721">
        <v>93</v>
      </c>
      <c r="C3721">
        <v>4.9000000000000004</v>
      </c>
    </row>
    <row r="3722" spans="1:3" x14ac:dyDescent="0.3">
      <c r="A3722" t="s">
        <v>18054</v>
      </c>
      <c r="B3722">
        <v>93</v>
      </c>
      <c r="C3722">
        <v>5.9</v>
      </c>
    </row>
    <row r="3723" spans="1:3" x14ac:dyDescent="0.3">
      <c r="A3723" t="s">
        <v>18326</v>
      </c>
      <c r="B3723">
        <v>93</v>
      </c>
      <c r="C3723">
        <v>7.1</v>
      </c>
    </row>
    <row r="3724" spans="1:3" x14ac:dyDescent="0.3">
      <c r="A3724" t="s">
        <v>18359</v>
      </c>
      <c r="B3724">
        <v>93</v>
      </c>
      <c r="C3724">
        <v>8.1</v>
      </c>
    </row>
    <row r="3725" spans="1:3" x14ac:dyDescent="0.3">
      <c r="A3725" t="s">
        <v>18405</v>
      </c>
      <c r="B3725">
        <v>93</v>
      </c>
      <c r="C3725">
        <v>7.3</v>
      </c>
    </row>
    <row r="3726" spans="1:3" x14ac:dyDescent="0.3">
      <c r="A3726" t="s">
        <v>18423</v>
      </c>
      <c r="B3726">
        <v>93</v>
      </c>
      <c r="C3726">
        <v>4</v>
      </c>
    </row>
    <row r="3727" spans="1:3" x14ac:dyDescent="0.3">
      <c r="A3727" t="s">
        <v>18438</v>
      </c>
      <c r="B3727">
        <v>93</v>
      </c>
      <c r="C3727">
        <v>4.5999999999999996</v>
      </c>
    </row>
    <row r="3728" spans="1:3" x14ac:dyDescent="0.3">
      <c r="A3728" t="s">
        <v>18507</v>
      </c>
      <c r="B3728">
        <v>93</v>
      </c>
      <c r="C3728">
        <v>6.5</v>
      </c>
    </row>
    <row r="3729" spans="1:3" x14ac:dyDescent="0.3">
      <c r="A3729" t="s">
        <v>18595</v>
      </c>
      <c r="B3729">
        <v>93</v>
      </c>
      <c r="C3729">
        <v>5.9</v>
      </c>
    </row>
    <row r="3730" spans="1:3" x14ac:dyDescent="0.3">
      <c r="A3730" t="s">
        <v>18658</v>
      </c>
      <c r="B3730">
        <v>93</v>
      </c>
      <c r="C3730">
        <v>5.2</v>
      </c>
    </row>
    <row r="3731" spans="1:3" x14ac:dyDescent="0.3">
      <c r="A3731" t="s">
        <v>18674</v>
      </c>
      <c r="B3731">
        <v>93</v>
      </c>
      <c r="C3731">
        <v>4.7</v>
      </c>
    </row>
    <row r="3732" spans="1:3" x14ac:dyDescent="0.3">
      <c r="A3732" t="s">
        <v>18841</v>
      </c>
      <c r="B3732">
        <v>93</v>
      </c>
      <c r="C3732">
        <v>3.9</v>
      </c>
    </row>
    <row r="3733" spans="1:3" x14ac:dyDescent="0.3">
      <c r="A3733" t="s">
        <v>19004</v>
      </c>
      <c r="B3733">
        <v>93</v>
      </c>
      <c r="C3733">
        <v>6.7</v>
      </c>
    </row>
    <row r="3734" spans="1:3" x14ac:dyDescent="0.3">
      <c r="A3734" t="s">
        <v>19152</v>
      </c>
      <c r="B3734">
        <v>93</v>
      </c>
      <c r="C3734">
        <v>5.6</v>
      </c>
    </row>
    <row r="3735" spans="1:3" x14ac:dyDescent="0.3">
      <c r="A3735" t="s">
        <v>19403</v>
      </c>
      <c r="B3735">
        <v>93</v>
      </c>
      <c r="C3735">
        <v>5.3</v>
      </c>
    </row>
    <row r="3736" spans="1:3" x14ac:dyDescent="0.3">
      <c r="A3736" t="s">
        <v>19550</v>
      </c>
      <c r="B3736">
        <v>93</v>
      </c>
      <c r="C3736">
        <v>6.4</v>
      </c>
    </row>
    <row r="3737" spans="1:3" x14ac:dyDescent="0.3">
      <c r="A3737" t="s">
        <v>19650</v>
      </c>
      <c r="B3737">
        <v>93</v>
      </c>
      <c r="C3737">
        <v>7.8</v>
      </c>
    </row>
    <row r="3738" spans="1:3" x14ac:dyDescent="0.3">
      <c r="A3738" t="s">
        <v>20315</v>
      </c>
      <c r="B3738">
        <v>93</v>
      </c>
      <c r="C3738">
        <v>5.3</v>
      </c>
    </row>
    <row r="3739" spans="1:3" x14ac:dyDescent="0.3">
      <c r="A3739" t="s">
        <v>20583</v>
      </c>
      <c r="B3739">
        <v>93</v>
      </c>
      <c r="C3739">
        <v>7.3</v>
      </c>
    </row>
    <row r="3740" spans="1:3" x14ac:dyDescent="0.3">
      <c r="A3740" t="s">
        <v>20612</v>
      </c>
      <c r="B3740">
        <v>93</v>
      </c>
      <c r="C3740">
        <v>6.1</v>
      </c>
    </row>
    <row r="3741" spans="1:3" x14ac:dyDescent="0.3">
      <c r="A3741" t="s">
        <v>20661</v>
      </c>
      <c r="B3741">
        <v>93</v>
      </c>
      <c r="C3741">
        <v>6.7</v>
      </c>
    </row>
    <row r="3742" spans="1:3" x14ac:dyDescent="0.3">
      <c r="A3742" t="s">
        <v>20880</v>
      </c>
      <c r="B3742">
        <v>93</v>
      </c>
      <c r="C3742">
        <v>5.5</v>
      </c>
    </row>
    <row r="3743" spans="1:3" x14ac:dyDescent="0.3">
      <c r="A3743" t="s">
        <v>20894</v>
      </c>
      <c r="B3743">
        <v>93</v>
      </c>
      <c r="C3743">
        <v>5.7</v>
      </c>
    </row>
    <row r="3744" spans="1:3" x14ac:dyDescent="0.3">
      <c r="A3744" t="s">
        <v>20942</v>
      </c>
      <c r="B3744">
        <v>93</v>
      </c>
      <c r="C3744">
        <v>7.6</v>
      </c>
    </row>
    <row r="3745" spans="1:3" x14ac:dyDescent="0.3">
      <c r="A3745" t="s">
        <v>20999</v>
      </c>
      <c r="B3745">
        <v>93</v>
      </c>
      <c r="C3745">
        <v>3.6</v>
      </c>
    </row>
    <row r="3746" spans="1:3" x14ac:dyDescent="0.3">
      <c r="A3746" t="s">
        <v>21541</v>
      </c>
      <c r="B3746">
        <v>93</v>
      </c>
      <c r="C3746">
        <v>6.8</v>
      </c>
    </row>
    <row r="3747" spans="1:3" x14ac:dyDescent="0.3">
      <c r="A3747" t="s">
        <v>21694</v>
      </c>
      <c r="B3747">
        <v>93</v>
      </c>
      <c r="C3747">
        <v>6.8</v>
      </c>
    </row>
    <row r="3748" spans="1:3" x14ac:dyDescent="0.3">
      <c r="A3748" t="s">
        <v>21714</v>
      </c>
      <c r="B3748">
        <v>93</v>
      </c>
      <c r="C3748">
        <v>6.8</v>
      </c>
    </row>
    <row r="3749" spans="1:3" x14ac:dyDescent="0.3">
      <c r="A3749" t="s">
        <v>21828</v>
      </c>
      <c r="B3749">
        <v>93</v>
      </c>
      <c r="C3749">
        <v>6.5</v>
      </c>
    </row>
    <row r="3750" spans="1:3" x14ac:dyDescent="0.3">
      <c r="A3750" t="s">
        <v>21901</v>
      </c>
      <c r="B3750">
        <v>93</v>
      </c>
      <c r="C3750">
        <v>3.5</v>
      </c>
    </row>
    <row r="3751" spans="1:3" x14ac:dyDescent="0.3">
      <c r="A3751" t="s">
        <v>22052</v>
      </c>
      <c r="B3751">
        <v>93</v>
      </c>
      <c r="C3751">
        <v>6.9</v>
      </c>
    </row>
    <row r="3752" spans="1:3" x14ac:dyDescent="0.3">
      <c r="A3752" t="s">
        <v>22106</v>
      </c>
      <c r="B3752">
        <v>93</v>
      </c>
      <c r="C3752">
        <v>5.0999999999999996</v>
      </c>
    </row>
    <row r="3753" spans="1:3" x14ac:dyDescent="0.3">
      <c r="A3753" t="s">
        <v>22458</v>
      </c>
      <c r="B3753">
        <v>93</v>
      </c>
      <c r="C3753">
        <v>6.8</v>
      </c>
    </row>
    <row r="3754" spans="1:3" x14ac:dyDescent="0.3">
      <c r="A3754" t="s">
        <v>23157</v>
      </c>
      <c r="B3754">
        <v>93</v>
      </c>
      <c r="C3754">
        <v>2.5</v>
      </c>
    </row>
    <row r="3755" spans="1:3" x14ac:dyDescent="0.3">
      <c r="A3755" t="s">
        <v>23259</v>
      </c>
      <c r="B3755">
        <v>93</v>
      </c>
      <c r="C3755">
        <v>4</v>
      </c>
    </row>
    <row r="3756" spans="1:3" x14ac:dyDescent="0.3">
      <c r="A3756" t="s">
        <v>23272</v>
      </c>
      <c r="B3756">
        <v>93</v>
      </c>
      <c r="C3756">
        <v>7</v>
      </c>
    </row>
    <row r="3757" spans="1:3" x14ac:dyDescent="0.3">
      <c r="A3757" t="s">
        <v>23408</v>
      </c>
      <c r="B3757">
        <v>93</v>
      </c>
      <c r="C3757">
        <v>6.3</v>
      </c>
    </row>
    <row r="3758" spans="1:3" x14ac:dyDescent="0.3">
      <c r="A3758" t="s">
        <v>23479</v>
      </c>
      <c r="B3758">
        <v>93</v>
      </c>
      <c r="C3758">
        <v>7.4</v>
      </c>
    </row>
    <row r="3759" spans="1:3" x14ac:dyDescent="0.3">
      <c r="A3759" t="s">
        <v>23761</v>
      </c>
      <c r="B3759">
        <v>93</v>
      </c>
      <c r="C3759">
        <v>3.4</v>
      </c>
    </row>
    <row r="3760" spans="1:3" x14ac:dyDescent="0.3">
      <c r="A3760" t="s">
        <v>23864</v>
      </c>
      <c r="B3760">
        <v>93</v>
      </c>
      <c r="C3760">
        <v>6.5</v>
      </c>
    </row>
    <row r="3761" spans="1:3" x14ac:dyDescent="0.3">
      <c r="A3761" t="s">
        <v>975</v>
      </c>
      <c r="B3761">
        <v>92</v>
      </c>
      <c r="C3761">
        <v>6.9</v>
      </c>
    </row>
    <row r="3762" spans="1:3" x14ac:dyDescent="0.3">
      <c r="A3762" t="s">
        <v>1175</v>
      </c>
      <c r="B3762">
        <v>92</v>
      </c>
      <c r="C3762">
        <v>6.7</v>
      </c>
    </row>
    <row r="3763" spans="1:3" x14ac:dyDescent="0.3">
      <c r="A3763" t="s">
        <v>1186</v>
      </c>
      <c r="B3763">
        <v>92</v>
      </c>
      <c r="C3763">
        <v>7.6</v>
      </c>
    </row>
    <row r="3764" spans="1:3" x14ac:dyDescent="0.3">
      <c r="A3764" t="s">
        <v>1375</v>
      </c>
      <c r="B3764">
        <v>92</v>
      </c>
      <c r="C3764">
        <v>5.6</v>
      </c>
    </row>
    <row r="3765" spans="1:3" x14ac:dyDescent="0.3">
      <c r="A3765" t="s">
        <v>1462</v>
      </c>
      <c r="B3765">
        <v>92</v>
      </c>
      <c r="C3765">
        <v>8.1</v>
      </c>
    </row>
    <row r="3766" spans="1:3" x14ac:dyDescent="0.3">
      <c r="A3766" t="s">
        <v>2052</v>
      </c>
      <c r="B3766">
        <v>92</v>
      </c>
      <c r="C3766">
        <v>5.9</v>
      </c>
    </row>
    <row r="3767" spans="1:3" x14ac:dyDescent="0.3">
      <c r="A3767" t="s">
        <v>2189</v>
      </c>
      <c r="B3767">
        <v>92</v>
      </c>
      <c r="C3767">
        <v>5</v>
      </c>
    </row>
    <row r="3768" spans="1:3" x14ac:dyDescent="0.3">
      <c r="A3768" t="s">
        <v>2976</v>
      </c>
      <c r="B3768">
        <v>92</v>
      </c>
      <c r="C3768">
        <v>4.0999999999999996</v>
      </c>
    </row>
    <row r="3769" spans="1:3" x14ac:dyDescent="0.3">
      <c r="A3769" t="s">
        <v>3330</v>
      </c>
      <c r="B3769">
        <v>92</v>
      </c>
      <c r="C3769">
        <v>6</v>
      </c>
    </row>
    <row r="3770" spans="1:3" x14ac:dyDescent="0.3">
      <c r="A3770" t="s">
        <v>3429</v>
      </c>
      <c r="B3770">
        <v>92</v>
      </c>
      <c r="C3770">
        <v>6.3</v>
      </c>
    </row>
    <row r="3771" spans="1:3" x14ac:dyDescent="0.3">
      <c r="A3771" t="s">
        <v>3824</v>
      </c>
      <c r="B3771">
        <v>92</v>
      </c>
      <c r="C3771">
        <v>5.0999999999999996</v>
      </c>
    </row>
    <row r="3772" spans="1:3" x14ac:dyDescent="0.3">
      <c r="A3772" t="s">
        <v>3991</v>
      </c>
      <c r="B3772">
        <v>92</v>
      </c>
      <c r="C3772">
        <v>5.5</v>
      </c>
    </row>
    <row r="3773" spans="1:3" x14ac:dyDescent="0.3">
      <c r="A3773" t="s">
        <v>4133</v>
      </c>
      <c r="B3773">
        <v>92</v>
      </c>
      <c r="C3773">
        <v>7</v>
      </c>
    </row>
    <row r="3774" spans="1:3" x14ac:dyDescent="0.3">
      <c r="A3774" t="s">
        <v>4166</v>
      </c>
      <c r="B3774">
        <v>92</v>
      </c>
      <c r="C3774">
        <v>5.4</v>
      </c>
    </row>
    <row r="3775" spans="1:3" x14ac:dyDescent="0.3">
      <c r="A3775" t="s">
        <v>4573</v>
      </c>
      <c r="B3775">
        <v>92</v>
      </c>
      <c r="C3775">
        <v>5.2</v>
      </c>
    </row>
    <row r="3776" spans="1:3" x14ac:dyDescent="0.3">
      <c r="A3776" t="s">
        <v>4599</v>
      </c>
      <c r="B3776">
        <v>92</v>
      </c>
      <c r="C3776">
        <v>5.4</v>
      </c>
    </row>
    <row r="3777" spans="1:3" x14ac:dyDescent="0.3">
      <c r="A3777" t="s">
        <v>4851</v>
      </c>
      <c r="B3777">
        <v>92</v>
      </c>
      <c r="C3777">
        <v>5.7</v>
      </c>
    </row>
    <row r="3778" spans="1:3" x14ac:dyDescent="0.3">
      <c r="A3778" t="s">
        <v>4973</v>
      </c>
      <c r="B3778">
        <v>92</v>
      </c>
      <c r="C3778">
        <v>6.5</v>
      </c>
    </row>
    <row r="3779" spans="1:3" x14ac:dyDescent="0.3">
      <c r="A3779" t="s">
        <v>6582</v>
      </c>
      <c r="B3779">
        <v>92</v>
      </c>
      <c r="C3779">
        <v>5.9</v>
      </c>
    </row>
    <row r="3780" spans="1:3" x14ac:dyDescent="0.3">
      <c r="A3780" t="s">
        <v>7353</v>
      </c>
      <c r="B3780">
        <v>92</v>
      </c>
      <c r="C3780">
        <v>6</v>
      </c>
    </row>
    <row r="3781" spans="1:3" x14ac:dyDescent="0.3">
      <c r="A3781" t="s">
        <v>7375</v>
      </c>
      <c r="B3781">
        <v>92</v>
      </c>
      <c r="C3781">
        <v>6.6</v>
      </c>
    </row>
    <row r="3782" spans="1:3" x14ac:dyDescent="0.3">
      <c r="A3782" t="s">
        <v>7600</v>
      </c>
      <c r="B3782">
        <v>92</v>
      </c>
      <c r="C3782">
        <v>3.8</v>
      </c>
    </row>
    <row r="3783" spans="1:3" x14ac:dyDescent="0.3">
      <c r="A3783" t="s">
        <v>7616</v>
      </c>
      <c r="B3783">
        <v>92</v>
      </c>
      <c r="C3783">
        <v>6.2</v>
      </c>
    </row>
    <row r="3784" spans="1:3" x14ac:dyDescent="0.3">
      <c r="A3784" t="s">
        <v>7899</v>
      </c>
      <c r="B3784">
        <v>92</v>
      </c>
      <c r="C3784">
        <v>5.7</v>
      </c>
    </row>
    <row r="3785" spans="1:3" x14ac:dyDescent="0.3">
      <c r="A3785" t="s">
        <v>8113</v>
      </c>
      <c r="B3785">
        <v>92</v>
      </c>
      <c r="C3785">
        <v>6.7</v>
      </c>
    </row>
    <row r="3786" spans="1:3" x14ac:dyDescent="0.3">
      <c r="A3786" t="s">
        <v>8317</v>
      </c>
      <c r="B3786">
        <v>92</v>
      </c>
      <c r="C3786">
        <v>5.0999999999999996</v>
      </c>
    </row>
    <row r="3787" spans="1:3" x14ac:dyDescent="0.3">
      <c r="A3787" t="s">
        <v>8707</v>
      </c>
      <c r="B3787">
        <v>92</v>
      </c>
      <c r="C3787">
        <v>5.6</v>
      </c>
    </row>
    <row r="3788" spans="1:3" x14ac:dyDescent="0.3">
      <c r="A3788" t="s">
        <v>9060</v>
      </c>
      <c r="B3788">
        <v>92</v>
      </c>
      <c r="C3788">
        <v>7.4</v>
      </c>
    </row>
    <row r="3789" spans="1:3" x14ac:dyDescent="0.3">
      <c r="A3789" t="s">
        <v>9682</v>
      </c>
      <c r="B3789">
        <v>92</v>
      </c>
      <c r="C3789">
        <v>4.8</v>
      </c>
    </row>
    <row r="3790" spans="1:3" x14ac:dyDescent="0.3">
      <c r="A3790" t="s">
        <v>9905</v>
      </c>
      <c r="B3790">
        <v>92</v>
      </c>
      <c r="C3790">
        <v>5.9</v>
      </c>
    </row>
    <row r="3791" spans="1:3" x14ac:dyDescent="0.3">
      <c r="A3791" t="s">
        <v>9967</v>
      </c>
      <c r="B3791">
        <v>92</v>
      </c>
      <c r="C3791">
        <v>2.9</v>
      </c>
    </row>
    <row r="3792" spans="1:3" x14ac:dyDescent="0.3">
      <c r="A3792" t="s">
        <v>10243</v>
      </c>
      <c r="B3792">
        <v>92</v>
      </c>
      <c r="C3792">
        <v>2.8</v>
      </c>
    </row>
    <row r="3793" spans="1:3" x14ac:dyDescent="0.3">
      <c r="A3793" t="s">
        <v>10487</v>
      </c>
      <c r="B3793">
        <v>92</v>
      </c>
      <c r="C3793">
        <v>6.3</v>
      </c>
    </row>
    <row r="3794" spans="1:3" x14ac:dyDescent="0.3">
      <c r="A3794" t="s">
        <v>10492</v>
      </c>
      <c r="B3794">
        <v>92</v>
      </c>
      <c r="C3794">
        <v>7.7</v>
      </c>
    </row>
    <row r="3795" spans="1:3" x14ac:dyDescent="0.3">
      <c r="A3795" t="s">
        <v>10565</v>
      </c>
      <c r="B3795">
        <v>92</v>
      </c>
      <c r="C3795">
        <v>6.8</v>
      </c>
    </row>
    <row r="3796" spans="1:3" x14ac:dyDescent="0.3">
      <c r="A3796" t="s">
        <v>10853</v>
      </c>
      <c r="B3796">
        <v>92</v>
      </c>
      <c r="C3796">
        <v>4.8</v>
      </c>
    </row>
    <row r="3797" spans="1:3" x14ac:dyDescent="0.3">
      <c r="A3797" t="s">
        <v>11649</v>
      </c>
      <c r="B3797">
        <v>92</v>
      </c>
      <c r="C3797">
        <v>5.7</v>
      </c>
    </row>
    <row r="3798" spans="1:3" x14ac:dyDescent="0.3">
      <c r="A3798" t="s">
        <v>11996</v>
      </c>
      <c r="B3798">
        <v>92</v>
      </c>
      <c r="C3798">
        <v>4</v>
      </c>
    </row>
    <row r="3799" spans="1:3" x14ac:dyDescent="0.3">
      <c r="A3799" t="s">
        <v>12040</v>
      </c>
      <c r="B3799">
        <v>92</v>
      </c>
      <c r="C3799">
        <v>5.2</v>
      </c>
    </row>
    <row r="3800" spans="1:3" x14ac:dyDescent="0.3">
      <c r="A3800" t="s">
        <v>12537</v>
      </c>
      <c r="B3800">
        <v>92</v>
      </c>
      <c r="C3800">
        <v>4.4000000000000004</v>
      </c>
    </row>
    <row r="3801" spans="1:3" x14ac:dyDescent="0.3">
      <c r="A3801" t="s">
        <v>12546</v>
      </c>
      <c r="B3801">
        <v>92</v>
      </c>
      <c r="C3801">
        <v>6.2</v>
      </c>
    </row>
    <row r="3802" spans="1:3" x14ac:dyDescent="0.3">
      <c r="A3802" t="s">
        <v>12556</v>
      </c>
      <c r="B3802">
        <v>92</v>
      </c>
      <c r="C3802">
        <v>5.0999999999999996</v>
      </c>
    </row>
    <row r="3803" spans="1:3" x14ac:dyDescent="0.3">
      <c r="A3803" t="s">
        <v>12700</v>
      </c>
      <c r="B3803">
        <v>92</v>
      </c>
      <c r="C3803">
        <v>7.5</v>
      </c>
    </row>
    <row r="3804" spans="1:3" x14ac:dyDescent="0.3">
      <c r="A3804" t="s">
        <v>12906</v>
      </c>
      <c r="B3804">
        <v>92</v>
      </c>
      <c r="C3804">
        <v>4.7</v>
      </c>
    </row>
    <row r="3805" spans="1:3" x14ac:dyDescent="0.3">
      <c r="A3805" t="s">
        <v>12990</v>
      </c>
      <c r="B3805">
        <v>92</v>
      </c>
      <c r="C3805">
        <v>6.1</v>
      </c>
    </row>
    <row r="3806" spans="1:3" x14ac:dyDescent="0.3">
      <c r="A3806" t="s">
        <v>13099</v>
      </c>
      <c r="B3806">
        <v>92</v>
      </c>
      <c r="C3806">
        <v>7.2</v>
      </c>
    </row>
    <row r="3807" spans="1:3" x14ac:dyDescent="0.3">
      <c r="A3807" t="s">
        <v>13121</v>
      </c>
      <c r="B3807">
        <v>92</v>
      </c>
      <c r="C3807">
        <v>6.2</v>
      </c>
    </row>
    <row r="3808" spans="1:3" x14ac:dyDescent="0.3">
      <c r="A3808" t="s">
        <v>13650</v>
      </c>
      <c r="B3808">
        <v>92</v>
      </c>
      <c r="C3808">
        <v>5.9</v>
      </c>
    </row>
    <row r="3809" spans="1:3" x14ac:dyDescent="0.3">
      <c r="A3809" t="s">
        <v>14069</v>
      </c>
      <c r="B3809">
        <v>92</v>
      </c>
      <c r="C3809">
        <v>5.4</v>
      </c>
    </row>
    <row r="3810" spans="1:3" x14ac:dyDescent="0.3">
      <c r="A3810" t="s">
        <v>14152</v>
      </c>
      <c r="B3810">
        <v>92</v>
      </c>
      <c r="C3810">
        <v>6.7</v>
      </c>
    </row>
    <row r="3811" spans="1:3" x14ac:dyDescent="0.3">
      <c r="A3811" t="s">
        <v>14462</v>
      </c>
      <c r="B3811">
        <v>92</v>
      </c>
      <c r="C3811">
        <v>7.1</v>
      </c>
    </row>
    <row r="3812" spans="1:3" x14ac:dyDescent="0.3">
      <c r="A3812" t="s">
        <v>14475</v>
      </c>
      <c r="B3812">
        <v>92</v>
      </c>
      <c r="C3812">
        <v>4.3</v>
      </c>
    </row>
    <row r="3813" spans="1:3" x14ac:dyDescent="0.3">
      <c r="A3813" t="s">
        <v>14502</v>
      </c>
      <c r="B3813">
        <v>92</v>
      </c>
      <c r="C3813">
        <v>6</v>
      </c>
    </row>
    <row r="3814" spans="1:3" x14ac:dyDescent="0.3">
      <c r="A3814" t="s">
        <v>14507</v>
      </c>
      <c r="B3814">
        <v>92</v>
      </c>
      <c r="C3814">
        <v>6.9</v>
      </c>
    </row>
    <row r="3815" spans="1:3" x14ac:dyDescent="0.3">
      <c r="A3815" t="s">
        <v>14781</v>
      </c>
      <c r="B3815">
        <v>92</v>
      </c>
      <c r="C3815">
        <v>7</v>
      </c>
    </row>
    <row r="3816" spans="1:3" x14ac:dyDescent="0.3">
      <c r="A3816" t="s">
        <v>15154</v>
      </c>
      <c r="B3816">
        <v>92</v>
      </c>
      <c r="C3816">
        <v>5.6</v>
      </c>
    </row>
    <row r="3817" spans="1:3" x14ac:dyDescent="0.3">
      <c r="A3817" t="s">
        <v>15527</v>
      </c>
      <c r="B3817">
        <v>92</v>
      </c>
      <c r="C3817">
        <v>7.5</v>
      </c>
    </row>
    <row r="3818" spans="1:3" x14ac:dyDescent="0.3">
      <c r="A3818" t="s">
        <v>15668</v>
      </c>
      <c r="B3818">
        <v>92</v>
      </c>
      <c r="C3818">
        <v>6.4</v>
      </c>
    </row>
    <row r="3819" spans="1:3" x14ac:dyDescent="0.3">
      <c r="A3819" t="s">
        <v>15807</v>
      </c>
      <c r="B3819">
        <v>92</v>
      </c>
      <c r="C3819">
        <v>6.7</v>
      </c>
    </row>
    <row r="3820" spans="1:3" x14ac:dyDescent="0.3">
      <c r="A3820" t="s">
        <v>16050</v>
      </c>
      <c r="B3820">
        <v>92</v>
      </c>
      <c r="C3820">
        <v>7.1</v>
      </c>
    </row>
    <row r="3821" spans="1:3" x14ac:dyDescent="0.3">
      <c r="A3821" t="s">
        <v>16058</v>
      </c>
      <c r="B3821">
        <v>92</v>
      </c>
      <c r="C3821">
        <v>6.9</v>
      </c>
    </row>
    <row r="3822" spans="1:3" x14ac:dyDescent="0.3">
      <c r="A3822" t="s">
        <v>16071</v>
      </c>
      <c r="B3822">
        <v>92</v>
      </c>
      <c r="C3822">
        <v>5.3</v>
      </c>
    </row>
    <row r="3823" spans="1:3" x14ac:dyDescent="0.3">
      <c r="A3823" t="s">
        <v>16112</v>
      </c>
      <c r="B3823">
        <v>92</v>
      </c>
      <c r="C3823">
        <v>6.9</v>
      </c>
    </row>
    <row r="3824" spans="1:3" x14ac:dyDescent="0.3">
      <c r="A3824" t="s">
        <v>16276</v>
      </c>
      <c r="B3824">
        <v>92</v>
      </c>
      <c r="C3824">
        <v>7.6</v>
      </c>
    </row>
    <row r="3825" spans="1:3" x14ac:dyDescent="0.3">
      <c r="A3825" t="s">
        <v>16314</v>
      </c>
      <c r="B3825">
        <v>92</v>
      </c>
      <c r="C3825">
        <v>6.2</v>
      </c>
    </row>
    <row r="3826" spans="1:3" x14ac:dyDescent="0.3">
      <c r="A3826" t="s">
        <v>16358</v>
      </c>
      <c r="B3826">
        <v>92</v>
      </c>
      <c r="C3826">
        <v>5.7</v>
      </c>
    </row>
    <row r="3827" spans="1:3" x14ac:dyDescent="0.3">
      <c r="A3827" t="s">
        <v>16480</v>
      </c>
      <c r="B3827">
        <v>92</v>
      </c>
      <c r="C3827">
        <v>6.8</v>
      </c>
    </row>
    <row r="3828" spans="1:3" x14ac:dyDescent="0.3">
      <c r="A3828" t="s">
        <v>16683</v>
      </c>
      <c r="B3828">
        <v>92</v>
      </c>
      <c r="C3828">
        <v>5.3</v>
      </c>
    </row>
    <row r="3829" spans="1:3" x14ac:dyDescent="0.3">
      <c r="A3829" t="s">
        <v>17359</v>
      </c>
      <c r="B3829">
        <v>92</v>
      </c>
      <c r="C3829">
        <v>6.7</v>
      </c>
    </row>
    <row r="3830" spans="1:3" x14ac:dyDescent="0.3">
      <c r="A3830" t="s">
        <v>17714</v>
      </c>
      <c r="B3830">
        <v>92</v>
      </c>
      <c r="C3830">
        <v>3.5</v>
      </c>
    </row>
    <row r="3831" spans="1:3" x14ac:dyDescent="0.3">
      <c r="A3831" t="s">
        <v>17738</v>
      </c>
      <c r="B3831">
        <v>92</v>
      </c>
      <c r="C3831">
        <v>6.9</v>
      </c>
    </row>
    <row r="3832" spans="1:3" x14ac:dyDescent="0.3">
      <c r="A3832" t="s">
        <v>17963</v>
      </c>
      <c r="B3832">
        <v>92</v>
      </c>
      <c r="C3832">
        <v>6.2</v>
      </c>
    </row>
    <row r="3833" spans="1:3" x14ac:dyDescent="0.3">
      <c r="A3833" t="s">
        <v>18126</v>
      </c>
      <c r="B3833">
        <v>92</v>
      </c>
      <c r="C3833">
        <v>6.2</v>
      </c>
    </row>
    <row r="3834" spans="1:3" x14ac:dyDescent="0.3">
      <c r="A3834" t="s">
        <v>18624</v>
      </c>
      <c r="B3834">
        <v>92</v>
      </c>
      <c r="C3834">
        <v>5.8</v>
      </c>
    </row>
    <row r="3835" spans="1:3" x14ac:dyDescent="0.3">
      <c r="A3835" t="s">
        <v>18727</v>
      </c>
      <c r="B3835">
        <v>92</v>
      </c>
      <c r="C3835">
        <v>7.3</v>
      </c>
    </row>
    <row r="3836" spans="1:3" x14ac:dyDescent="0.3">
      <c r="A3836" t="s">
        <v>18835</v>
      </c>
      <c r="B3836">
        <v>92</v>
      </c>
      <c r="C3836">
        <v>6.8</v>
      </c>
    </row>
    <row r="3837" spans="1:3" x14ac:dyDescent="0.3">
      <c r="A3837" t="s">
        <v>18949</v>
      </c>
      <c r="B3837">
        <v>92</v>
      </c>
      <c r="C3837">
        <v>5.4</v>
      </c>
    </row>
    <row r="3838" spans="1:3" x14ac:dyDescent="0.3">
      <c r="A3838" t="s">
        <v>18981</v>
      </c>
      <c r="B3838">
        <v>92</v>
      </c>
      <c r="C3838">
        <v>6.5</v>
      </c>
    </row>
    <row r="3839" spans="1:3" x14ac:dyDescent="0.3">
      <c r="A3839" t="s">
        <v>19031</v>
      </c>
      <c r="B3839">
        <v>92</v>
      </c>
      <c r="C3839">
        <v>6.4</v>
      </c>
    </row>
    <row r="3840" spans="1:3" x14ac:dyDescent="0.3">
      <c r="A3840" t="s">
        <v>19480</v>
      </c>
      <c r="B3840">
        <v>92</v>
      </c>
      <c r="C3840">
        <v>7.4</v>
      </c>
    </row>
    <row r="3841" spans="1:3" x14ac:dyDescent="0.3">
      <c r="A3841" t="s">
        <v>19933</v>
      </c>
      <c r="B3841">
        <v>92</v>
      </c>
      <c r="C3841">
        <v>4.7</v>
      </c>
    </row>
    <row r="3842" spans="1:3" x14ac:dyDescent="0.3">
      <c r="A3842" t="s">
        <v>20345</v>
      </c>
      <c r="B3842">
        <v>92</v>
      </c>
      <c r="C3842">
        <v>6.6</v>
      </c>
    </row>
    <row r="3843" spans="1:3" x14ac:dyDescent="0.3">
      <c r="A3843" t="s">
        <v>20386</v>
      </c>
      <c r="B3843">
        <v>92</v>
      </c>
      <c r="C3843">
        <v>6.1</v>
      </c>
    </row>
    <row r="3844" spans="1:3" x14ac:dyDescent="0.3">
      <c r="A3844" t="s">
        <v>20429</v>
      </c>
      <c r="B3844">
        <v>92</v>
      </c>
      <c r="C3844">
        <v>7.7</v>
      </c>
    </row>
    <row r="3845" spans="1:3" x14ac:dyDescent="0.3">
      <c r="A3845" t="s">
        <v>20500</v>
      </c>
      <c r="B3845">
        <v>92</v>
      </c>
      <c r="C3845">
        <v>3.4</v>
      </c>
    </row>
    <row r="3846" spans="1:3" x14ac:dyDescent="0.3">
      <c r="A3846" t="s">
        <v>20748</v>
      </c>
      <c r="B3846">
        <v>92</v>
      </c>
      <c r="C3846">
        <v>4.7</v>
      </c>
    </row>
    <row r="3847" spans="1:3" x14ac:dyDescent="0.3">
      <c r="A3847" t="s">
        <v>20790</v>
      </c>
      <c r="B3847">
        <v>92</v>
      </c>
      <c r="C3847">
        <v>6.8</v>
      </c>
    </row>
    <row r="3848" spans="1:3" x14ac:dyDescent="0.3">
      <c r="A3848" t="s">
        <v>20838</v>
      </c>
      <c r="B3848">
        <v>92</v>
      </c>
      <c r="C3848">
        <v>6.9</v>
      </c>
    </row>
    <row r="3849" spans="1:3" x14ac:dyDescent="0.3">
      <c r="A3849" t="s">
        <v>21161</v>
      </c>
      <c r="B3849">
        <v>92</v>
      </c>
      <c r="C3849">
        <v>7.1</v>
      </c>
    </row>
    <row r="3850" spans="1:3" x14ac:dyDescent="0.3">
      <c r="A3850" t="s">
        <v>21337</v>
      </c>
      <c r="B3850">
        <v>92</v>
      </c>
      <c r="C3850">
        <v>5.9</v>
      </c>
    </row>
    <row r="3851" spans="1:3" x14ac:dyDescent="0.3">
      <c r="A3851" t="s">
        <v>21578</v>
      </c>
      <c r="B3851">
        <v>92</v>
      </c>
      <c r="C3851">
        <v>7.7</v>
      </c>
    </row>
    <row r="3852" spans="1:3" x14ac:dyDescent="0.3">
      <c r="A3852" t="s">
        <v>21587</v>
      </c>
      <c r="B3852">
        <v>92</v>
      </c>
      <c r="C3852">
        <v>7.2</v>
      </c>
    </row>
    <row r="3853" spans="1:3" x14ac:dyDescent="0.3">
      <c r="A3853" t="s">
        <v>21610</v>
      </c>
      <c r="B3853">
        <v>92</v>
      </c>
      <c r="C3853">
        <v>6.2</v>
      </c>
    </row>
    <row r="3854" spans="1:3" x14ac:dyDescent="0.3">
      <c r="A3854" t="s">
        <v>22018</v>
      </c>
      <c r="B3854">
        <v>92</v>
      </c>
      <c r="C3854">
        <v>6.7</v>
      </c>
    </row>
    <row r="3855" spans="1:3" x14ac:dyDescent="0.3">
      <c r="A3855" t="s">
        <v>22727</v>
      </c>
      <c r="B3855">
        <v>92</v>
      </c>
      <c r="C3855">
        <v>6.9</v>
      </c>
    </row>
    <row r="3856" spans="1:3" x14ac:dyDescent="0.3">
      <c r="A3856" t="s">
        <v>22775</v>
      </c>
      <c r="B3856">
        <v>92</v>
      </c>
      <c r="C3856">
        <v>5.0999999999999996</v>
      </c>
    </row>
    <row r="3857" spans="1:3" x14ac:dyDescent="0.3">
      <c r="A3857" t="s">
        <v>23114</v>
      </c>
      <c r="B3857">
        <v>92</v>
      </c>
      <c r="C3857">
        <v>6.1</v>
      </c>
    </row>
    <row r="3858" spans="1:3" x14ac:dyDescent="0.3">
      <c r="A3858" t="s">
        <v>23140</v>
      </c>
      <c r="B3858">
        <v>92</v>
      </c>
      <c r="C3858">
        <v>7.3</v>
      </c>
    </row>
    <row r="3859" spans="1:3" x14ac:dyDescent="0.3">
      <c r="A3859" t="s">
        <v>23232</v>
      </c>
      <c r="B3859">
        <v>92</v>
      </c>
      <c r="C3859">
        <v>7.1</v>
      </c>
    </row>
    <row r="3860" spans="1:3" x14ac:dyDescent="0.3">
      <c r="A3860" t="s">
        <v>23445</v>
      </c>
      <c r="B3860">
        <v>92</v>
      </c>
      <c r="C3860">
        <v>7</v>
      </c>
    </row>
    <row r="3861" spans="1:3" x14ac:dyDescent="0.3">
      <c r="A3861" t="s">
        <v>23783</v>
      </c>
      <c r="B3861">
        <v>92</v>
      </c>
      <c r="C3861">
        <v>7.9</v>
      </c>
    </row>
    <row r="3862" spans="1:3" x14ac:dyDescent="0.3">
      <c r="A3862" t="s">
        <v>451</v>
      </c>
      <c r="B3862">
        <v>91</v>
      </c>
      <c r="C3862">
        <v>6.2</v>
      </c>
    </row>
    <row r="3863" spans="1:3" x14ac:dyDescent="0.3">
      <c r="A3863" t="s">
        <v>929</v>
      </c>
      <c r="B3863">
        <v>91</v>
      </c>
      <c r="C3863">
        <v>6.2</v>
      </c>
    </row>
    <row r="3864" spans="1:3" x14ac:dyDescent="0.3">
      <c r="A3864" t="s">
        <v>1507</v>
      </c>
      <c r="B3864">
        <v>91</v>
      </c>
      <c r="C3864">
        <v>7.8</v>
      </c>
    </row>
    <row r="3865" spans="1:3" x14ac:dyDescent="0.3">
      <c r="A3865" t="s">
        <v>1791</v>
      </c>
      <c r="B3865">
        <v>91</v>
      </c>
      <c r="C3865">
        <v>6.9</v>
      </c>
    </row>
    <row r="3866" spans="1:3" x14ac:dyDescent="0.3">
      <c r="A3866" t="s">
        <v>2355</v>
      </c>
      <c r="B3866">
        <v>91</v>
      </c>
      <c r="C3866">
        <v>7.1</v>
      </c>
    </row>
    <row r="3867" spans="1:3" x14ac:dyDescent="0.3">
      <c r="A3867" t="s">
        <v>2623</v>
      </c>
      <c r="B3867">
        <v>91</v>
      </c>
      <c r="C3867">
        <v>6.3</v>
      </c>
    </row>
    <row r="3868" spans="1:3" x14ac:dyDescent="0.3">
      <c r="A3868" t="s">
        <v>2861</v>
      </c>
      <c r="B3868">
        <v>91</v>
      </c>
      <c r="C3868">
        <v>5.7</v>
      </c>
    </row>
    <row r="3869" spans="1:3" x14ac:dyDescent="0.3">
      <c r="A3869" t="s">
        <v>2955</v>
      </c>
      <c r="B3869">
        <v>91</v>
      </c>
      <c r="C3869">
        <v>3.4</v>
      </c>
    </row>
    <row r="3870" spans="1:3" x14ac:dyDescent="0.3">
      <c r="A3870" t="s">
        <v>3133</v>
      </c>
      <c r="B3870">
        <v>91</v>
      </c>
      <c r="C3870">
        <v>6.6</v>
      </c>
    </row>
    <row r="3871" spans="1:3" x14ac:dyDescent="0.3">
      <c r="A3871" t="s">
        <v>3204</v>
      </c>
      <c r="B3871">
        <v>91</v>
      </c>
      <c r="C3871">
        <v>6.4</v>
      </c>
    </row>
    <row r="3872" spans="1:3" x14ac:dyDescent="0.3">
      <c r="A3872" t="s">
        <v>3497</v>
      </c>
      <c r="B3872">
        <v>91</v>
      </c>
      <c r="C3872">
        <v>3.6</v>
      </c>
    </row>
    <row r="3873" spans="1:3" x14ac:dyDescent="0.3">
      <c r="A3873" t="s">
        <v>4102</v>
      </c>
      <c r="B3873">
        <v>91</v>
      </c>
      <c r="C3873">
        <v>5</v>
      </c>
    </row>
    <row r="3874" spans="1:3" x14ac:dyDescent="0.3">
      <c r="A3874" t="s">
        <v>4262</v>
      </c>
      <c r="B3874">
        <v>91</v>
      </c>
      <c r="C3874">
        <v>6.1</v>
      </c>
    </row>
    <row r="3875" spans="1:3" x14ac:dyDescent="0.3">
      <c r="A3875" t="s">
        <v>4368</v>
      </c>
      <c r="B3875">
        <v>91</v>
      </c>
      <c r="C3875">
        <v>4.8</v>
      </c>
    </row>
    <row r="3876" spans="1:3" x14ac:dyDescent="0.3">
      <c r="A3876" t="s">
        <v>4700</v>
      </c>
      <c r="B3876">
        <v>91</v>
      </c>
      <c r="C3876">
        <v>5.9</v>
      </c>
    </row>
    <row r="3877" spans="1:3" x14ac:dyDescent="0.3">
      <c r="A3877" t="s">
        <v>5695</v>
      </c>
      <c r="B3877">
        <v>91</v>
      </c>
      <c r="C3877">
        <v>4.8</v>
      </c>
    </row>
    <row r="3878" spans="1:3" x14ac:dyDescent="0.3">
      <c r="A3878" t="s">
        <v>5776</v>
      </c>
      <c r="B3878">
        <v>91</v>
      </c>
      <c r="C3878">
        <v>6.5</v>
      </c>
    </row>
    <row r="3879" spans="1:3" x14ac:dyDescent="0.3">
      <c r="A3879" t="s">
        <v>5903</v>
      </c>
      <c r="B3879">
        <v>91</v>
      </c>
      <c r="C3879">
        <v>5.3</v>
      </c>
    </row>
    <row r="3880" spans="1:3" x14ac:dyDescent="0.3">
      <c r="A3880" t="s">
        <v>5998</v>
      </c>
      <c r="B3880">
        <v>91</v>
      </c>
      <c r="C3880">
        <v>1.7</v>
      </c>
    </row>
    <row r="3881" spans="1:3" x14ac:dyDescent="0.3">
      <c r="A3881" t="s">
        <v>6172</v>
      </c>
      <c r="B3881">
        <v>91</v>
      </c>
      <c r="C3881">
        <v>5.3</v>
      </c>
    </row>
    <row r="3882" spans="1:3" x14ac:dyDescent="0.3">
      <c r="A3882" t="s">
        <v>6767</v>
      </c>
      <c r="B3882">
        <v>91</v>
      </c>
      <c r="C3882">
        <v>4.8</v>
      </c>
    </row>
    <row r="3883" spans="1:3" x14ac:dyDescent="0.3">
      <c r="A3883" t="s">
        <v>6836</v>
      </c>
      <c r="B3883">
        <v>91</v>
      </c>
      <c r="C3883">
        <v>5.9</v>
      </c>
    </row>
    <row r="3884" spans="1:3" x14ac:dyDescent="0.3">
      <c r="A3884" t="s">
        <v>7380</v>
      </c>
      <c r="B3884">
        <v>91</v>
      </c>
      <c r="C3884">
        <v>5.3</v>
      </c>
    </row>
    <row r="3885" spans="1:3" x14ac:dyDescent="0.3">
      <c r="A3885" t="s">
        <v>7577</v>
      </c>
      <c r="B3885">
        <v>91</v>
      </c>
      <c r="C3885">
        <v>6.5</v>
      </c>
    </row>
    <row r="3886" spans="1:3" x14ac:dyDescent="0.3">
      <c r="A3886" t="s">
        <v>7653</v>
      </c>
      <c r="B3886">
        <v>91</v>
      </c>
      <c r="C3886">
        <v>4.8</v>
      </c>
    </row>
    <row r="3887" spans="1:3" x14ac:dyDescent="0.3">
      <c r="A3887" t="s">
        <v>7748</v>
      </c>
      <c r="B3887">
        <v>91</v>
      </c>
      <c r="C3887">
        <v>5.4</v>
      </c>
    </row>
    <row r="3888" spans="1:3" x14ac:dyDescent="0.3">
      <c r="A3888" t="s">
        <v>8207</v>
      </c>
      <c r="B3888">
        <v>91</v>
      </c>
      <c r="C3888">
        <v>6.8</v>
      </c>
    </row>
    <row r="3889" spans="1:3" x14ac:dyDescent="0.3">
      <c r="A3889" t="s">
        <v>8703</v>
      </c>
      <c r="B3889">
        <v>91</v>
      </c>
      <c r="C3889">
        <v>7.2</v>
      </c>
    </row>
    <row r="3890" spans="1:3" x14ac:dyDescent="0.3">
      <c r="A3890" t="s">
        <v>8883</v>
      </c>
      <c r="B3890">
        <v>91</v>
      </c>
      <c r="C3890">
        <v>7.3</v>
      </c>
    </row>
    <row r="3891" spans="1:3" x14ac:dyDescent="0.3">
      <c r="A3891" t="s">
        <v>9199</v>
      </c>
      <c r="B3891">
        <v>91</v>
      </c>
      <c r="C3891">
        <v>5.2</v>
      </c>
    </row>
    <row r="3892" spans="1:3" x14ac:dyDescent="0.3">
      <c r="A3892" t="s">
        <v>9980</v>
      </c>
      <c r="B3892">
        <v>91</v>
      </c>
      <c r="C3892">
        <v>6.8</v>
      </c>
    </row>
    <row r="3893" spans="1:3" x14ac:dyDescent="0.3">
      <c r="A3893" t="s">
        <v>10603</v>
      </c>
      <c r="B3893">
        <v>91</v>
      </c>
      <c r="C3893">
        <v>6.7</v>
      </c>
    </row>
    <row r="3894" spans="1:3" x14ac:dyDescent="0.3">
      <c r="A3894" t="s">
        <v>10659</v>
      </c>
      <c r="B3894">
        <v>91</v>
      </c>
      <c r="C3894">
        <v>3.7</v>
      </c>
    </row>
    <row r="3895" spans="1:3" x14ac:dyDescent="0.3">
      <c r="A3895" t="s">
        <v>10883</v>
      </c>
      <c r="B3895">
        <v>91</v>
      </c>
      <c r="C3895">
        <v>5.5</v>
      </c>
    </row>
    <row r="3896" spans="1:3" x14ac:dyDescent="0.3">
      <c r="A3896" t="s">
        <v>11251</v>
      </c>
      <c r="B3896">
        <v>91</v>
      </c>
      <c r="C3896">
        <v>4.5</v>
      </c>
    </row>
    <row r="3897" spans="1:3" x14ac:dyDescent="0.3">
      <c r="A3897" t="s">
        <v>11544</v>
      </c>
      <c r="B3897">
        <v>91</v>
      </c>
      <c r="C3897">
        <v>5.5</v>
      </c>
    </row>
    <row r="3898" spans="1:3" x14ac:dyDescent="0.3">
      <c r="A3898" t="s">
        <v>11864</v>
      </c>
      <c r="B3898">
        <v>91</v>
      </c>
      <c r="C3898">
        <v>5.2</v>
      </c>
    </row>
    <row r="3899" spans="1:3" x14ac:dyDescent="0.3">
      <c r="A3899" t="s">
        <v>12064</v>
      </c>
      <c r="B3899">
        <v>91</v>
      </c>
      <c r="C3899">
        <v>5.3</v>
      </c>
    </row>
    <row r="3900" spans="1:3" x14ac:dyDescent="0.3">
      <c r="A3900" t="s">
        <v>12301</v>
      </c>
      <c r="B3900">
        <v>91</v>
      </c>
      <c r="C3900">
        <v>5.2</v>
      </c>
    </row>
    <row r="3901" spans="1:3" x14ac:dyDescent="0.3">
      <c r="A3901" t="s">
        <v>12409</v>
      </c>
      <c r="B3901">
        <v>91</v>
      </c>
      <c r="C3901">
        <v>4.8</v>
      </c>
    </row>
    <row r="3902" spans="1:3" x14ac:dyDescent="0.3">
      <c r="A3902" t="s">
        <v>12412</v>
      </c>
      <c r="B3902">
        <v>91</v>
      </c>
      <c r="C3902">
        <v>5.9</v>
      </c>
    </row>
    <row r="3903" spans="1:3" x14ac:dyDescent="0.3">
      <c r="A3903" t="s">
        <v>12574</v>
      </c>
      <c r="B3903">
        <v>91</v>
      </c>
      <c r="C3903">
        <v>4.5</v>
      </c>
    </row>
    <row r="3904" spans="1:3" x14ac:dyDescent="0.3">
      <c r="A3904" t="s">
        <v>13019</v>
      </c>
      <c r="B3904">
        <v>91</v>
      </c>
      <c r="C3904">
        <v>5</v>
      </c>
    </row>
    <row r="3905" spans="1:3" x14ac:dyDescent="0.3">
      <c r="A3905" t="s">
        <v>13073</v>
      </c>
      <c r="B3905">
        <v>91</v>
      </c>
      <c r="C3905">
        <v>5.6</v>
      </c>
    </row>
    <row r="3906" spans="1:3" x14ac:dyDescent="0.3">
      <c r="A3906" t="s">
        <v>13403</v>
      </c>
      <c r="B3906">
        <v>91</v>
      </c>
      <c r="C3906">
        <v>5</v>
      </c>
    </row>
    <row r="3907" spans="1:3" x14ac:dyDescent="0.3">
      <c r="A3907" t="s">
        <v>13678</v>
      </c>
      <c r="B3907">
        <v>91</v>
      </c>
      <c r="C3907">
        <v>6.1</v>
      </c>
    </row>
    <row r="3908" spans="1:3" x14ac:dyDescent="0.3">
      <c r="A3908" t="s">
        <v>13720</v>
      </c>
      <c r="B3908">
        <v>91</v>
      </c>
      <c r="C3908">
        <v>5.8</v>
      </c>
    </row>
    <row r="3909" spans="1:3" x14ac:dyDescent="0.3">
      <c r="A3909" t="s">
        <v>13807</v>
      </c>
      <c r="B3909">
        <v>91</v>
      </c>
      <c r="C3909">
        <v>5.9</v>
      </c>
    </row>
    <row r="3910" spans="1:3" x14ac:dyDescent="0.3">
      <c r="A3910" t="s">
        <v>13830</v>
      </c>
      <c r="B3910">
        <v>91</v>
      </c>
      <c r="C3910">
        <v>4.5</v>
      </c>
    </row>
    <row r="3911" spans="1:3" x14ac:dyDescent="0.3">
      <c r="A3911" t="s">
        <v>14156</v>
      </c>
      <c r="B3911">
        <v>91</v>
      </c>
      <c r="C3911">
        <v>5.3</v>
      </c>
    </row>
    <row r="3912" spans="1:3" x14ac:dyDescent="0.3">
      <c r="A3912" t="s">
        <v>14303</v>
      </c>
      <c r="B3912">
        <v>91</v>
      </c>
      <c r="C3912">
        <v>6.3</v>
      </c>
    </row>
    <row r="3913" spans="1:3" x14ac:dyDescent="0.3">
      <c r="A3913" t="s">
        <v>14520</v>
      </c>
      <c r="B3913">
        <v>91</v>
      </c>
      <c r="C3913">
        <v>6</v>
      </c>
    </row>
    <row r="3914" spans="1:3" x14ac:dyDescent="0.3">
      <c r="A3914" t="s">
        <v>15333</v>
      </c>
      <c r="B3914">
        <v>91</v>
      </c>
      <c r="C3914">
        <v>5.5</v>
      </c>
    </row>
    <row r="3915" spans="1:3" x14ac:dyDescent="0.3">
      <c r="A3915" t="s">
        <v>15390</v>
      </c>
      <c r="B3915">
        <v>91</v>
      </c>
      <c r="C3915">
        <v>4.5</v>
      </c>
    </row>
    <row r="3916" spans="1:3" x14ac:dyDescent="0.3">
      <c r="A3916" t="s">
        <v>15592</v>
      </c>
      <c r="B3916">
        <v>91</v>
      </c>
      <c r="C3916">
        <v>4.9000000000000004</v>
      </c>
    </row>
    <row r="3917" spans="1:3" x14ac:dyDescent="0.3">
      <c r="A3917" t="s">
        <v>15657</v>
      </c>
      <c r="B3917">
        <v>91</v>
      </c>
      <c r="C3917">
        <v>5.7</v>
      </c>
    </row>
    <row r="3918" spans="1:3" x14ac:dyDescent="0.3">
      <c r="A3918" t="s">
        <v>16006</v>
      </c>
      <c r="B3918">
        <v>91</v>
      </c>
      <c r="C3918">
        <v>5.7</v>
      </c>
    </row>
    <row r="3919" spans="1:3" x14ac:dyDescent="0.3">
      <c r="A3919" t="s">
        <v>16577</v>
      </c>
      <c r="B3919">
        <v>91</v>
      </c>
      <c r="C3919">
        <v>6.3</v>
      </c>
    </row>
    <row r="3920" spans="1:3" x14ac:dyDescent="0.3">
      <c r="A3920" t="s">
        <v>16833</v>
      </c>
      <c r="B3920">
        <v>91</v>
      </c>
      <c r="C3920">
        <v>3.6</v>
      </c>
    </row>
    <row r="3921" spans="1:3" x14ac:dyDescent="0.3">
      <c r="A3921" t="s">
        <v>17003</v>
      </c>
      <c r="B3921">
        <v>91</v>
      </c>
      <c r="C3921">
        <v>7.3</v>
      </c>
    </row>
    <row r="3922" spans="1:3" x14ac:dyDescent="0.3">
      <c r="A3922" t="s">
        <v>17341</v>
      </c>
      <c r="B3922">
        <v>91</v>
      </c>
      <c r="C3922">
        <v>7.1</v>
      </c>
    </row>
    <row r="3923" spans="1:3" x14ac:dyDescent="0.3">
      <c r="A3923" t="s">
        <v>17693</v>
      </c>
      <c r="B3923">
        <v>91</v>
      </c>
      <c r="C3923">
        <v>6.9</v>
      </c>
    </row>
    <row r="3924" spans="1:3" x14ac:dyDescent="0.3">
      <c r="A3924" t="s">
        <v>17768</v>
      </c>
      <c r="B3924">
        <v>91</v>
      </c>
      <c r="C3924">
        <v>6.6</v>
      </c>
    </row>
    <row r="3925" spans="1:3" x14ac:dyDescent="0.3">
      <c r="A3925" t="s">
        <v>17846</v>
      </c>
      <c r="B3925">
        <v>91</v>
      </c>
      <c r="C3925">
        <v>7</v>
      </c>
    </row>
    <row r="3926" spans="1:3" x14ac:dyDescent="0.3">
      <c r="A3926" t="s">
        <v>17871</v>
      </c>
      <c r="B3926">
        <v>91</v>
      </c>
      <c r="C3926">
        <v>7.1</v>
      </c>
    </row>
    <row r="3927" spans="1:3" x14ac:dyDescent="0.3">
      <c r="A3927" t="s">
        <v>17950</v>
      </c>
      <c r="B3927">
        <v>91</v>
      </c>
      <c r="C3927">
        <v>4.2</v>
      </c>
    </row>
    <row r="3928" spans="1:3" x14ac:dyDescent="0.3">
      <c r="A3928" t="s">
        <v>18391</v>
      </c>
      <c r="B3928">
        <v>91</v>
      </c>
      <c r="C3928">
        <v>4.5999999999999996</v>
      </c>
    </row>
    <row r="3929" spans="1:3" x14ac:dyDescent="0.3">
      <c r="A3929" t="s">
        <v>18780</v>
      </c>
      <c r="B3929">
        <v>91</v>
      </c>
      <c r="C3929">
        <v>7.2</v>
      </c>
    </row>
    <row r="3930" spans="1:3" x14ac:dyDescent="0.3">
      <c r="A3930" t="s">
        <v>18904</v>
      </c>
      <c r="B3930">
        <v>91</v>
      </c>
      <c r="C3930">
        <v>5.3</v>
      </c>
    </row>
    <row r="3931" spans="1:3" x14ac:dyDescent="0.3">
      <c r="A3931" t="s">
        <v>19018</v>
      </c>
      <c r="B3931">
        <v>91</v>
      </c>
      <c r="C3931">
        <v>7.4</v>
      </c>
    </row>
    <row r="3932" spans="1:3" x14ac:dyDescent="0.3">
      <c r="A3932" t="s">
        <v>19100</v>
      </c>
      <c r="B3932">
        <v>91</v>
      </c>
      <c r="C3932">
        <v>7.4</v>
      </c>
    </row>
    <row r="3933" spans="1:3" x14ac:dyDescent="0.3">
      <c r="A3933" t="s">
        <v>19181</v>
      </c>
      <c r="B3933">
        <v>91</v>
      </c>
      <c r="C3933">
        <v>4.3</v>
      </c>
    </row>
    <row r="3934" spans="1:3" x14ac:dyDescent="0.3">
      <c r="A3934" t="s">
        <v>19926</v>
      </c>
      <c r="B3934">
        <v>91</v>
      </c>
      <c r="C3934">
        <v>5.7</v>
      </c>
    </row>
    <row r="3935" spans="1:3" x14ac:dyDescent="0.3">
      <c r="A3935" t="s">
        <v>20160</v>
      </c>
      <c r="B3935">
        <v>91</v>
      </c>
      <c r="C3935">
        <v>7.4</v>
      </c>
    </row>
    <row r="3936" spans="1:3" x14ac:dyDescent="0.3">
      <c r="A3936" t="s">
        <v>20282</v>
      </c>
      <c r="B3936">
        <v>91</v>
      </c>
      <c r="C3936">
        <v>6.7</v>
      </c>
    </row>
    <row r="3937" spans="1:3" x14ac:dyDescent="0.3">
      <c r="A3937" t="s">
        <v>20360</v>
      </c>
      <c r="B3937">
        <v>91</v>
      </c>
      <c r="C3937">
        <v>6.8</v>
      </c>
    </row>
    <row r="3938" spans="1:3" x14ac:dyDescent="0.3">
      <c r="A3938" t="s">
        <v>20467</v>
      </c>
      <c r="B3938">
        <v>91</v>
      </c>
      <c r="C3938">
        <v>5.7</v>
      </c>
    </row>
    <row r="3939" spans="1:3" x14ac:dyDescent="0.3">
      <c r="A3939" t="s">
        <v>20798</v>
      </c>
      <c r="B3939">
        <v>91</v>
      </c>
      <c r="C3939">
        <v>7</v>
      </c>
    </row>
    <row r="3940" spans="1:3" x14ac:dyDescent="0.3">
      <c r="A3940" t="s">
        <v>20906</v>
      </c>
      <c r="B3940">
        <v>91</v>
      </c>
      <c r="C3940">
        <v>6.5</v>
      </c>
    </row>
    <row r="3941" spans="1:3" x14ac:dyDescent="0.3">
      <c r="A3941" t="s">
        <v>21046</v>
      </c>
      <c r="B3941">
        <v>91</v>
      </c>
      <c r="C3941">
        <v>6.9</v>
      </c>
    </row>
    <row r="3942" spans="1:3" x14ac:dyDescent="0.3">
      <c r="A3942" t="s">
        <v>21303</v>
      </c>
      <c r="B3942">
        <v>91</v>
      </c>
      <c r="C3942">
        <v>6.2</v>
      </c>
    </row>
    <row r="3943" spans="1:3" x14ac:dyDescent="0.3">
      <c r="A3943" t="s">
        <v>21411</v>
      </c>
      <c r="B3943">
        <v>91</v>
      </c>
      <c r="C3943">
        <v>4.9000000000000004</v>
      </c>
    </row>
    <row r="3944" spans="1:3" x14ac:dyDescent="0.3">
      <c r="A3944" t="s">
        <v>21429</v>
      </c>
      <c r="B3944">
        <v>91</v>
      </c>
      <c r="C3944">
        <v>6.6</v>
      </c>
    </row>
    <row r="3945" spans="1:3" x14ac:dyDescent="0.3">
      <c r="A3945" t="s">
        <v>21564</v>
      </c>
      <c r="B3945">
        <v>91</v>
      </c>
      <c r="C3945">
        <v>7.4</v>
      </c>
    </row>
    <row r="3946" spans="1:3" x14ac:dyDescent="0.3">
      <c r="A3946" t="s">
        <v>21688</v>
      </c>
      <c r="B3946">
        <v>91</v>
      </c>
      <c r="C3946">
        <v>7.6</v>
      </c>
    </row>
    <row r="3947" spans="1:3" x14ac:dyDescent="0.3">
      <c r="A3947" t="s">
        <v>21966</v>
      </c>
      <c r="B3947">
        <v>91</v>
      </c>
      <c r="C3947">
        <v>6.4</v>
      </c>
    </row>
    <row r="3948" spans="1:3" x14ac:dyDescent="0.3">
      <c r="A3948" t="s">
        <v>22110</v>
      </c>
      <c r="B3948">
        <v>91</v>
      </c>
      <c r="C3948">
        <v>6.4</v>
      </c>
    </row>
    <row r="3949" spans="1:3" x14ac:dyDescent="0.3">
      <c r="A3949" t="s">
        <v>22242</v>
      </c>
      <c r="B3949">
        <v>91</v>
      </c>
      <c r="C3949">
        <v>4.9000000000000004</v>
      </c>
    </row>
    <row r="3950" spans="1:3" x14ac:dyDescent="0.3">
      <c r="A3950" t="s">
        <v>22489</v>
      </c>
      <c r="B3950">
        <v>91</v>
      </c>
      <c r="C3950">
        <v>5.3</v>
      </c>
    </row>
    <row r="3951" spans="1:3" x14ac:dyDescent="0.3">
      <c r="A3951" t="s">
        <v>22492</v>
      </c>
      <c r="B3951">
        <v>91</v>
      </c>
      <c r="C3951">
        <v>6.6</v>
      </c>
    </row>
    <row r="3952" spans="1:3" x14ac:dyDescent="0.3">
      <c r="A3952" t="s">
        <v>22555</v>
      </c>
      <c r="B3952">
        <v>91</v>
      </c>
      <c r="C3952">
        <v>6.5</v>
      </c>
    </row>
    <row r="3953" spans="1:3" x14ac:dyDescent="0.3">
      <c r="A3953" t="s">
        <v>22660</v>
      </c>
      <c r="B3953">
        <v>91</v>
      </c>
      <c r="C3953">
        <v>6.2</v>
      </c>
    </row>
    <row r="3954" spans="1:3" x14ac:dyDescent="0.3">
      <c r="A3954" t="s">
        <v>22665</v>
      </c>
      <c r="B3954">
        <v>91</v>
      </c>
      <c r="C3954">
        <v>5.9</v>
      </c>
    </row>
    <row r="3955" spans="1:3" x14ac:dyDescent="0.3">
      <c r="A3955" t="s">
        <v>22742</v>
      </c>
      <c r="B3955">
        <v>91</v>
      </c>
      <c r="C3955">
        <v>7.7</v>
      </c>
    </row>
    <row r="3956" spans="1:3" x14ac:dyDescent="0.3">
      <c r="A3956" t="s">
        <v>22746</v>
      </c>
      <c r="B3956">
        <v>91</v>
      </c>
      <c r="C3956">
        <v>8.3000000000000007</v>
      </c>
    </row>
    <row r="3957" spans="1:3" x14ac:dyDescent="0.3">
      <c r="A3957" t="s">
        <v>22824</v>
      </c>
      <c r="B3957">
        <v>91</v>
      </c>
      <c r="C3957">
        <v>8.1999999999999993</v>
      </c>
    </row>
    <row r="3958" spans="1:3" x14ac:dyDescent="0.3">
      <c r="A3958" t="s">
        <v>22927</v>
      </c>
      <c r="B3958">
        <v>91</v>
      </c>
      <c r="C3958">
        <v>6.9</v>
      </c>
    </row>
    <row r="3959" spans="1:3" x14ac:dyDescent="0.3">
      <c r="A3959" t="s">
        <v>23044</v>
      </c>
      <c r="B3959">
        <v>91</v>
      </c>
      <c r="C3959">
        <v>6.9</v>
      </c>
    </row>
    <row r="3960" spans="1:3" x14ac:dyDescent="0.3">
      <c r="A3960" t="s">
        <v>23523</v>
      </c>
      <c r="B3960">
        <v>91</v>
      </c>
      <c r="C3960">
        <v>7.5</v>
      </c>
    </row>
    <row r="3961" spans="1:3" x14ac:dyDescent="0.3">
      <c r="A3961" t="s">
        <v>23917</v>
      </c>
      <c r="B3961">
        <v>91</v>
      </c>
      <c r="C3961">
        <v>4.5999999999999996</v>
      </c>
    </row>
    <row r="3962" spans="1:3" x14ac:dyDescent="0.3">
      <c r="A3962" t="s">
        <v>934</v>
      </c>
      <c r="B3962">
        <v>90</v>
      </c>
      <c r="C3962">
        <v>7.3</v>
      </c>
    </row>
    <row r="3963" spans="1:3" x14ac:dyDescent="0.3">
      <c r="A3963" t="s">
        <v>1036</v>
      </c>
      <c r="B3963">
        <v>90</v>
      </c>
      <c r="C3963">
        <v>6.1</v>
      </c>
    </row>
    <row r="3964" spans="1:3" x14ac:dyDescent="0.3">
      <c r="A3964" t="s">
        <v>1218</v>
      </c>
      <c r="B3964">
        <v>90</v>
      </c>
      <c r="C3964">
        <v>6.7</v>
      </c>
    </row>
    <row r="3965" spans="1:3" x14ac:dyDescent="0.3">
      <c r="A3965" t="s">
        <v>2108</v>
      </c>
      <c r="B3965">
        <v>90</v>
      </c>
      <c r="C3965">
        <v>6.6</v>
      </c>
    </row>
    <row r="3966" spans="1:3" x14ac:dyDescent="0.3">
      <c r="A3966" t="s">
        <v>2121</v>
      </c>
      <c r="B3966">
        <v>90</v>
      </c>
      <c r="C3966">
        <v>7</v>
      </c>
    </row>
    <row r="3967" spans="1:3" x14ac:dyDescent="0.3">
      <c r="A3967" t="s">
        <v>2676</v>
      </c>
      <c r="B3967">
        <v>90</v>
      </c>
      <c r="C3967">
        <v>5.2</v>
      </c>
    </row>
    <row r="3968" spans="1:3" x14ac:dyDescent="0.3">
      <c r="A3968" t="s">
        <v>2803</v>
      </c>
      <c r="B3968">
        <v>90</v>
      </c>
      <c r="C3968">
        <v>5.3</v>
      </c>
    </row>
    <row r="3969" spans="1:3" x14ac:dyDescent="0.3">
      <c r="A3969" t="s">
        <v>3087</v>
      </c>
      <c r="B3969">
        <v>90</v>
      </c>
      <c r="C3969">
        <v>6</v>
      </c>
    </row>
    <row r="3970" spans="1:3" x14ac:dyDescent="0.3">
      <c r="A3970" t="s">
        <v>4387</v>
      </c>
      <c r="B3970">
        <v>90</v>
      </c>
      <c r="C3970">
        <v>4.9000000000000004</v>
      </c>
    </row>
    <row r="3971" spans="1:3" x14ac:dyDescent="0.3">
      <c r="A3971" t="s">
        <v>4476</v>
      </c>
      <c r="B3971">
        <v>90</v>
      </c>
      <c r="C3971">
        <v>3.6</v>
      </c>
    </row>
    <row r="3972" spans="1:3" x14ac:dyDescent="0.3">
      <c r="A3972" t="s">
        <v>4989</v>
      </c>
      <c r="B3972">
        <v>90</v>
      </c>
      <c r="C3972">
        <v>5.6</v>
      </c>
    </row>
    <row r="3973" spans="1:3" x14ac:dyDescent="0.3">
      <c r="A3973" t="s">
        <v>5002</v>
      </c>
      <c r="B3973">
        <v>90</v>
      </c>
      <c r="C3973">
        <v>7.9</v>
      </c>
    </row>
    <row r="3974" spans="1:3" x14ac:dyDescent="0.3">
      <c r="A3974" t="s">
        <v>5089</v>
      </c>
      <c r="B3974">
        <v>90</v>
      </c>
      <c r="C3974">
        <v>7.1</v>
      </c>
    </row>
    <row r="3975" spans="1:3" x14ac:dyDescent="0.3">
      <c r="A3975" t="s">
        <v>5380</v>
      </c>
      <c r="B3975">
        <v>90</v>
      </c>
      <c r="C3975">
        <v>8</v>
      </c>
    </row>
    <row r="3976" spans="1:3" x14ac:dyDescent="0.3">
      <c r="A3976" t="s">
        <v>6065</v>
      </c>
      <c r="B3976">
        <v>90</v>
      </c>
      <c r="C3976">
        <v>5.0999999999999996</v>
      </c>
    </row>
    <row r="3977" spans="1:3" x14ac:dyDescent="0.3">
      <c r="A3977" t="s">
        <v>6098</v>
      </c>
      <c r="B3977">
        <v>90</v>
      </c>
      <c r="C3977">
        <v>5.9</v>
      </c>
    </row>
    <row r="3978" spans="1:3" x14ac:dyDescent="0.3">
      <c r="A3978" t="s">
        <v>6363</v>
      </c>
      <c r="B3978">
        <v>90</v>
      </c>
      <c r="C3978">
        <v>6.6</v>
      </c>
    </row>
    <row r="3979" spans="1:3" x14ac:dyDescent="0.3">
      <c r="A3979" t="s">
        <v>6650</v>
      </c>
      <c r="B3979">
        <v>90</v>
      </c>
      <c r="C3979">
        <v>5.3</v>
      </c>
    </row>
    <row r="3980" spans="1:3" x14ac:dyDescent="0.3">
      <c r="A3980" t="s">
        <v>6893</v>
      </c>
      <c r="B3980">
        <v>90</v>
      </c>
      <c r="C3980">
        <v>6.8</v>
      </c>
    </row>
    <row r="3981" spans="1:3" x14ac:dyDescent="0.3">
      <c r="A3981" t="s">
        <v>7067</v>
      </c>
      <c r="B3981">
        <v>90</v>
      </c>
      <c r="C3981">
        <v>6.5</v>
      </c>
    </row>
    <row r="3982" spans="1:3" x14ac:dyDescent="0.3">
      <c r="A3982" t="s">
        <v>7313</v>
      </c>
      <c r="B3982">
        <v>90</v>
      </c>
      <c r="C3982">
        <v>6.3</v>
      </c>
    </row>
    <row r="3983" spans="1:3" x14ac:dyDescent="0.3">
      <c r="A3983" t="s">
        <v>7975</v>
      </c>
      <c r="B3983">
        <v>90</v>
      </c>
      <c r="C3983">
        <v>5.9</v>
      </c>
    </row>
    <row r="3984" spans="1:3" x14ac:dyDescent="0.3">
      <c r="A3984" t="s">
        <v>8120</v>
      </c>
      <c r="B3984">
        <v>90</v>
      </c>
      <c r="C3984">
        <v>6.3</v>
      </c>
    </row>
    <row r="3985" spans="1:3" x14ac:dyDescent="0.3">
      <c r="A3985" t="s">
        <v>8813</v>
      </c>
      <c r="B3985">
        <v>90</v>
      </c>
      <c r="C3985">
        <v>8</v>
      </c>
    </row>
    <row r="3986" spans="1:3" x14ac:dyDescent="0.3">
      <c r="A3986" t="s">
        <v>8904</v>
      </c>
      <c r="B3986">
        <v>90</v>
      </c>
      <c r="C3986">
        <v>6.6</v>
      </c>
    </row>
    <row r="3987" spans="1:3" x14ac:dyDescent="0.3">
      <c r="A3987" t="s">
        <v>9255</v>
      </c>
      <c r="B3987">
        <v>90</v>
      </c>
      <c r="C3987">
        <v>6.2</v>
      </c>
    </row>
    <row r="3988" spans="1:3" x14ac:dyDescent="0.3">
      <c r="A3988" t="s">
        <v>9619</v>
      </c>
      <c r="B3988">
        <v>90</v>
      </c>
      <c r="C3988">
        <v>6.3</v>
      </c>
    </row>
    <row r="3989" spans="1:3" x14ac:dyDescent="0.3">
      <c r="A3989" t="s">
        <v>9765</v>
      </c>
      <c r="B3989">
        <v>90</v>
      </c>
      <c r="C3989">
        <v>5.0999999999999996</v>
      </c>
    </row>
    <row r="3990" spans="1:3" x14ac:dyDescent="0.3">
      <c r="A3990" t="s">
        <v>9774</v>
      </c>
      <c r="B3990">
        <v>90</v>
      </c>
      <c r="C3990">
        <v>5.3</v>
      </c>
    </row>
    <row r="3991" spans="1:3" x14ac:dyDescent="0.3">
      <c r="A3991" t="s">
        <v>9831</v>
      </c>
      <c r="B3991">
        <v>90</v>
      </c>
      <c r="C3991">
        <v>4</v>
      </c>
    </row>
    <row r="3992" spans="1:3" x14ac:dyDescent="0.3">
      <c r="A3992" t="s">
        <v>10181</v>
      </c>
      <c r="B3992">
        <v>90</v>
      </c>
      <c r="C3992">
        <v>6.1</v>
      </c>
    </row>
    <row r="3993" spans="1:3" x14ac:dyDescent="0.3">
      <c r="A3993" t="s">
        <v>10277</v>
      </c>
      <c r="B3993">
        <v>90</v>
      </c>
      <c r="C3993">
        <v>6.3</v>
      </c>
    </row>
    <row r="3994" spans="1:3" x14ac:dyDescent="0.3">
      <c r="A3994" t="s">
        <v>10626</v>
      </c>
      <c r="B3994">
        <v>90</v>
      </c>
      <c r="C3994">
        <v>4.7</v>
      </c>
    </row>
    <row r="3995" spans="1:3" x14ac:dyDescent="0.3">
      <c r="A3995" t="s">
        <v>10888</v>
      </c>
      <c r="B3995">
        <v>90</v>
      </c>
      <c r="C3995">
        <v>6.3</v>
      </c>
    </row>
    <row r="3996" spans="1:3" x14ac:dyDescent="0.3">
      <c r="A3996" t="s">
        <v>10970</v>
      </c>
      <c r="B3996">
        <v>90</v>
      </c>
      <c r="C3996">
        <v>5.3</v>
      </c>
    </row>
    <row r="3997" spans="1:3" x14ac:dyDescent="0.3">
      <c r="A3997" t="s">
        <v>11570</v>
      </c>
      <c r="B3997">
        <v>90</v>
      </c>
      <c r="C3997">
        <v>5</v>
      </c>
    </row>
    <row r="3998" spans="1:3" x14ac:dyDescent="0.3">
      <c r="A3998" t="s">
        <v>11664</v>
      </c>
      <c r="B3998">
        <v>90</v>
      </c>
      <c r="C3998">
        <v>6</v>
      </c>
    </row>
    <row r="3999" spans="1:3" x14ac:dyDescent="0.3">
      <c r="A3999" t="s">
        <v>11878</v>
      </c>
      <c r="B3999">
        <v>90</v>
      </c>
      <c r="C3999">
        <v>6.5</v>
      </c>
    </row>
    <row r="4000" spans="1:3" x14ac:dyDescent="0.3">
      <c r="A4000" t="s">
        <v>11900</v>
      </c>
      <c r="B4000">
        <v>90</v>
      </c>
      <c r="C4000">
        <v>4.4000000000000004</v>
      </c>
    </row>
    <row r="4001" spans="1:3" x14ac:dyDescent="0.3">
      <c r="A4001" t="s">
        <v>12153</v>
      </c>
      <c r="B4001">
        <v>90</v>
      </c>
      <c r="C4001">
        <v>5.6</v>
      </c>
    </row>
    <row r="4002" spans="1:3" x14ac:dyDescent="0.3">
      <c r="A4002" t="s">
        <v>12798</v>
      </c>
      <c r="B4002">
        <v>90</v>
      </c>
      <c r="C4002">
        <v>6.1</v>
      </c>
    </row>
    <row r="4003" spans="1:3" x14ac:dyDescent="0.3">
      <c r="A4003" t="s">
        <v>12856</v>
      </c>
      <c r="B4003">
        <v>90</v>
      </c>
      <c r="C4003">
        <v>4</v>
      </c>
    </row>
    <row r="4004" spans="1:3" x14ac:dyDescent="0.3">
      <c r="A4004" t="s">
        <v>12901</v>
      </c>
      <c r="B4004">
        <v>90</v>
      </c>
      <c r="C4004">
        <v>6.7</v>
      </c>
    </row>
    <row r="4005" spans="1:3" x14ac:dyDescent="0.3">
      <c r="A4005" t="s">
        <v>13230</v>
      </c>
      <c r="B4005">
        <v>90</v>
      </c>
      <c r="C4005">
        <v>5.0999999999999996</v>
      </c>
    </row>
    <row r="4006" spans="1:3" x14ac:dyDescent="0.3">
      <c r="A4006" t="s">
        <v>13406</v>
      </c>
      <c r="B4006">
        <v>90</v>
      </c>
      <c r="C4006">
        <v>4.5999999999999996</v>
      </c>
    </row>
    <row r="4007" spans="1:3" x14ac:dyDescent="0.3">
      <c r="A4007" t="s">
        <v>13474</v>
      </c>
      <c r="B4007">
        <v>90</v>
      </c>
      <c r="C4007">
        <v>5.9</v>
      </c>
    </row>
    <row r="4008" spans="1:3" x14ac:dyDescent="0.3">
      <c r="A4008" t="s">
        <v>13538</v>
      </c>
      <c r="B4008">
        <v>90</v>
      </c>
      <c r="C4008">
        <v>3.6</v>
      </c>
    </row>
    <row r="4009" spans="1:3" x14ac:dyDescent="0.3">
      <c r="A4009" t="s">
        <v>13542</v>
      </c>
      <c r="B4009">
        <v>90</v>
      </c>
      <c r="C4009">
        <v>7.7</v>
      </c>
    </row>
    <row r="4010" spans="1:3" x14ac:dyDescent="0.3">
      <c r="A4010" t="s">
        <v>13714</v>
      </c>
      <c r="B4010">
        <v>90</v>
      </c>
      <c r="C4010">
        <v>6.1</v>
      </c>
    </row>
    <row r="4011" spans="1:3" x14ac:dyDescent="0.3">
      <c r="A4011" t="s">
        <v>13857</v>
      </c>
      <c r="B4011">
        <v>90</v>
      </c>
      <c r="C4011">
        <v>5.4</v>
      </c>
    </row>
    <row r="4012" spans="1:3" x14ac:dyDescent="0.3">
      <c r="A4012" t="s">
        <v>13935</v>
      </c>
      <c r="B4012">
        <v>90</v>
      </c>
      <c r="C4012">
        <v>6.4</v>
      </c>
    </row>
    <row r="4013" spans="1:3" x14ac:dyDescent="0.3">
      <c r="A4013" t="s">
        <v>14243</v>
      </c>
      <c r="B4013">
        <v>90</v>
      </c>
      <c r="C4013">
        <v>2.1</v>
      </c>
    </row>
    <row r="4014" spans="1:3" x14ac:dyDescent="0.3">
      <c r="A4014" t="s">
        <v>14328</v>
      </c>
      <c r="B4014">
        <v>90</v>
      </c>
      <c r="C4014">
        <v>6.4</v>
      </c>
    </row>
    <row r="4015" spans="1:3" x14ac:dyDescent="0.3">
      <c r="A4015" t="s">
        <v>14786</v>
      </c>
      <c r="B4015">
        <v>90</v>
      </c>
      <c r="C4015">
        <v>6.1</v>
      </c>
    </row>
    <row r="4016" spans="1:3" x14ac:dyDescent="0.3">
      <c r="A4016" t="s">
        <v>14790</v>
      </c>
      <c r="B4016">
        <v>90</v>
      </c>
      <c r="C4016">
        <v>6.9</v>
      </c>
    </row>
    <row r="4017" spans="1:3" x14ac:dyDescent="0.3">
      <c r="A4017" t="s">
        <v>14846</v>
      </c>
      <c r="B4017">
        <v>90</v>
      </c>
      <c r="C4017">
        <v>6.7</v>
      </c>
    </row>
    <row r="4018" spans="1:3" x14ac:dyDescent="0.3">
      <c r="A4018" t="s">
        <v>15296</v>
      </c>
      <c r="B4018">
        <v>90</v>
      </c>
      <c r="C4018">
        <v>6.6</v>
      </c>
    </row>
    <row r="4019" spans="1:3" x14ac:dyDescent="0.3">
      <c r="A4019" t="s">
        <v>15337</v>
      </c>
      <c r="B4019">
        <v>90</v>
      </c>
      <c r="C4019">
        <v>5.9</v>
      </c>
    </row>
    <row r="4020" spans="1:3" x14ac:dyDescent="0.3">
      <c r="A4020" t="s">
        <v>15341</v>
      </c>
      <c r="B4020">
        <v>90</v>
      </c>
      <c r="C4020">
        <v>4.7</v>
      </c>
    </row>
    <row r="4021" spans="1:3" x14ac:dyDescent="0.3">
      <c r="A4021" t="s">
        <v>15420</v>
      </c>
      <c r="B4021">
        <v>90</v>
      </c>
      <c r="C4021">
        <v>3.8</v>
      </c>
    </row>
    <row r="4022" spans="1:3" x14ac:dyDescent="0.3">
      <c r="A4022" t="s">
        <v>15499</v>
      </c>
      <c r="B4022">
        <v>90</v>
      </c>
      <c r="C4022">
        <v>6.7</v>
      </c>
    </row>
    <row r="4023" spans="1:3" x14ac:dyDescent="0.3">
      <c r="A4023" t="s">
        <v>15519</v>
      </c>
      <c r="B4023">
        <v>90</v>
      </c>
      <c r="C4023">
        <v>6</v>
      </c>
    </row>
    <row r="4024" spans="1:3" x14ac:dyDescent="0.3">
      <c r="A4024" t="s">
        <v>15755</v>
      </c>
      <c r="B4024">
        <v>90</v>
      </c>
      <c r="C4024">
        <v>6.1</v>
      </c>
    </row>
    <row r="4025" spans="1:3" x14ac:dyDescent="0.3">
      <c r="A4025" t="s">
        <v>15966</v>
      </c>
      <c r="B4025">
        <v>90</v>
      </c>
      <c r="C4025">
        <v>5.2</v>
      </c>
    </row>
    <row r="4026" spans="1:3" x14ac:dyDescent="0.3">
      <c r="A4026" t="s">
        <v>16083</v>
      </c>
      <c r="B4026">
        <v>90</v>
      </c>
      <c r="C4026">
        <v>7.3</v>
      </c>
    </row>
    <row r="4027" spans="1:3" x14ac:dyDescent="0.3">
      <c r="A4027" t="s">
        <v>16223</v>
      </c>
      <c r="B4027">
        <v>90</v>
      </c>
      <c r="C4027">
        <v>6.9</v>
      </c>
    </row>
    <row r="4028" spans="1:3" x14ac:dyDescent="0.3">
      <c r="A4028" t="s">
        <v>16243</v>
      </c>
      <c r="B4028">
        <v>90</v>
      </c>
      <c r="C4028">
        <v>6.5</v>
      </c>
    </row>
    <row r="4029" spans="1:3" x14ac:dyDescent="0.3">
      <c r="A4029" t="s">
        <v>16983</v>
      </c>
      <c r="B4029">
        <v>90</v>
      </c>
      <c r="C4029">
        <v>7.5</v>
      </c>
    </row>
    <row r="4030" spans="1:3" x14ac:dyDescent="0.3">
      <c r="A4030" t="s">
        <v>17071</v>
      </c>
      <c r="B4030">
        <v>90</v>
      </c>
      <c r="C4030">
        <v>7.2</v>
      </c>
    </row>
    <row r="4031" spans="1:3" x14ac:dyDescent="0.3">
      <c r="A4031" t="s">
        <v>17081</v>
      </c>
      <c r="B4031">
        <v>90</v>
      </c>
      <c r="C4031">
        <v>5.0999999999999996</v>
      </c>
    </row>
    <row r="4032" spans="1:3" x14ac:dyDescent="0.3">
      <c r="A4032" t="s">
        <v>17159</v>
      </c>
      <c r="B4032">
        <v>90</v>
      </c>
      <c r="C4032">
        <v>5.7</v>
      </c>
    </row>
    <row r="4033" spans="1:3" x14ac:dyDescent="0.3">
      <c r="A4033" t="s">
        <v>17222</v>
      </c>
      <c r="B4033">
        <v>90</v>
      </c>
      <c r="C4033">
        <v>5.4</v>
      </c>
    </row>
    <row r="4034" spans="1:3" x14ac:dyDescent="0.3">
      <c r="A4034" t="s">
        <v>17252</v>
      </c>
      <c r="B4034">
        <v>90</v>
      </c>
      <c r="C4034">
        <v>6.5</v>
      </c>
    </row>
    <row r="4035" spans="1:3" x14ac:dyDescent="0.3">
      <c r="A4035" t="s">
        <v>17329</v>
      </c>
      <c r="B4035">
        <v>90</v>
      </c>
      <c r="C4035">
        <v>6.6</v>
      </c>
    </row>
    <row r="4036" spans="1:3" x14ac:dyDescent="0.3">
      <c r="A4036" t="s">
        <v>17401</v>
      </c>
      <c r="B4036">
        <v>90</v>
      </c>
      <c r="C4036">
        <v>6.2</v>
      </c>
    </row>
    <row r="4037" spans="1:3" x14ac:dyDescent="0.3">
      <c r="A4037" t="s">
        <v>17416</v>
      </c>
      <c r="B4037">
        <v>90</v>
      </c>
      <c r="C4037">
        <v>7.7</v>
      </c>
    </row>
    <row r="4038" spans="1:3" x14ac:dyDescent="0.3">
      <c r="A4038" t="s">
        <v>17590</v>
      </c>
      <c r="B4038">
        <v>90</v>
      </c>
      <c r="C4038">
        <v>6.4</v>
      </c>
    </row>
    <row r="4039" spans="1:3" x14ac:dyDescent="0.3">
      <c r="A4039" t="s">
        <v>17704</v>
      </c>
      <c r="B4039">
        <v>90</v>
      </c>
      <c r="C4039">
        <v>6.2</v>
      </c>
    </row>
    <row r="4040" spans="1:3" x14ac:dyDescent="0.3">
      <c r="A4040" t="s">
        <v>17752</v>
      </c>
      <c r="B4040">
        <v>90</v>
      </c>
      <c r="C4040">
        <v>5.3</v>
      </c>
    </row>
    <row r="4041" spans="1:3" x14ac:dyDescent="0.3">
      <c r="A4041" t="s">
        <v>17764</v>
      </c>
      <c r="B4041">
        <v>90</v>
      </c>
      <c r="C4041">
        <v>7</v>
      </c>
    </row>
    <row r="4042" spans="1:3" x14ac:dyDescent="0.3">
      <c r="A4042" t="s">
        <v>17786</v>
      </c>
      <c r="B4042">
        <v>90</v>
      </c>
      <c r="C4042">
        <v>5.4</v>
      </c>
    </row>
    <row r="4043" spans="1:3" x14ac:dyDescent="0.3">
      <c r="A4043" t="s">
        <v>17905</v>
      </c>
      <c r="B4043">
        <v>90</v>
      </c>
      <c r="C4043">
        <v>7.3</v>
      </c>
    </row>
    <row r="4044" spans="1:3" x14ac:dyDescent="0.3">
      <c r="A4044" t="s">
        <v>17916</v>
      </c>
      <c r="B4044">
        <v>90</v>
      </c>
      <c r="C4044">
        <v>6.2</v>
      </c>
    </row>
    <row r="4045" spans="1:3" x14ac:dyDescent="0.3">
      <c r="A4045" t="s">
        <v>17936</v>
      </c>
      <c r="B4045">
        <v>90</v>
      </c>
      <c r="C4045">
        <v>6.2</v>
      </c>
    </row>
    <row r="4046" spans="1:3" x14ac:dyDescent="0.3">
      <c r="A4046" t="s">
        <v>17977</v>
      </c>
      <c r="B4046">
        <v>90</v>
      </c>
      <c r="C4046">
        <v>4.5</v>
      </c>
    </row>
    <row r="4047" spans="1:3" x14ac:dyDescent="0.3">
      <c r="A4047" t="s">
        <v>18088</v>
      </c>
      <c r="B4047">
        <v>90</v>
      </c>
      <c r="C4047">
        <v>5.7</v>
      </c>
    </row>
    <row r="4048" spans="1:3" x14ac:dyDescent="0.3">
      <c r="A4048" t="s">
        <v>18145</v>
      </c>
      <c r="B4048">
        <v>90</v>
      </c>
      <c r="C4048">
        <v>7.2</v>
      </c>
    </row>
    <row r="4049" spans="1:3" x14ac:dyDescent="0.3">
      <c r="A4049" t="s">
        <v>18344</v>
      </c>
      <c r="B4049">
        <v>90</v>
      </c>
      <c r="C4049">
        <v>5</v>
      </c>
    </row>
    <row r="4050" spans="1:3" x14ac:dyDescent="0.3">
      <c r="A4050" t="s">
        <v>18480</v>
      </c>
      <c r="B4050">
        <v>90</v>
      </c>
      <c r="C4050">
        <v>6</v>
      </c>
    </row>
    <row r="4051" spans="1:3" x14ac:dyDescent="0.3">
      <c r="A4051" t="s">
        <v>18640</v>
      </c>
      <c r="B4051">
        <v>90</v>
      </c>
      <c r="C4051">
        <v>6.3</v>
      </c>
    </row>
    <row r="4052" spans="1:3" x14ac:dyDescent="0.3">
      <c r="A4052" t="s">
        <v>18958</v>
      </c>
      <c r="B4052">
        <v>90</v>
      </c>
      <c r="C4052">
        <v>3.1</v>
      </c>
    </row>
    <row r="4053" spans="1:3" x14ac:dyDescent="0.3">
      <c r="A4053" t="s">
        <v>19260</v>
      </c>
      <c r="B4053">
        <v>90</v>
      </c>
      <c r="C4053">
        <v>7</v>
      </c>
    </row>
    <row r="4054" spans="1:3" x14ac:dyDescent="0.3">
      <c r="A4054" t="s">
        <v>19285</v>
      </c>
      <c r="B4054">
        <v>90</v>
      </c>
      <c r="C4054">
        <v>6.6</v>
      </c>
    </row>
    <row r="4055" spans="1:3" x14ac:dyDescent="0.3">
      <c r="A4055" t="s">
        <v>19452</v>
      </c>
      <c r="B4055">
        <v>90</v>
      </c>
      <c r="C4055">
        <v>6.2</v>
      </c>
    </row>
    <row r="4056" spans="1:3" x14ac:dyDescent="0.3">
      <c r="A4056" t="s">
        <v>19476</v>
      </c>
      <c r="B4056">
        <v>90</v>
      </c>
      <c r="C4056">
        <v>5.8</v>
      </c>
    </row>
    <row r="4057" spans="1:3" x14ac:dyDescent="0.3">
      <c r="A4057" t="s">
        <v>19544</v>
      </c>
      <c r="B4057">
        <v>90</v>
      </c>
      <c r="C4057">
        <v>4.3</v>
      </c>
    </row>
    <row r="4058" spans="1:3" x14ac:dyDescent="0.3">
      <c r="A4058" t="s">
        <v>19561</v>
      </c>
      <c r="B4058">
        <v>90</v>
      </c>
      <c r="C4058">
        <v>6.1</v>
      </c>
    </row>
    <row r="4059" spans="1:3" x14ac:dyDescent="0.3">
      <c r="A4059" t="s">
        <v>19629</v>
      </c>
      <c r="B4059">
        <v>90</v>
      </c>
      <c r="C4059">
        <v>5.7</v>
      </c>
    </row>
    <row r="4060" spans="1:3" x14ac:dyDescent="0.3">
      <c r="A4060" t="s">
        <v>19838</v>
      </c>
      <c r="B4060">
        <v>90</v>
      </c>
      <c r="C4060">
        <v>5.9</v>
      </c>
    </row>
    <row r="4061" spans="1:3" x14ac:dyDescent="0.3">
      <c r="A4061" t="s">
        <v>19909</v>
      </c>
      <c r="B4061">
        <v>90</v>
      </c>
      <c r="C4061">
        <v>7.3</v>
      </c>
    </row>
    <row r="4062" spans="1:3" x14ac:dyDescent="0.3">
      <c r="A4062" t="s">
        <v>19921</v>
      </c>
      <c r="B4062">
        <v>90</v>
      </c>
      <c r="C4062">
        <v>6.9</v>
      </c>
    </row>
    <row r="4063" spans="1:3" x14ac:dyDescent="0.3">
      <c r="A4063" t="s">
        <v>19946</v>
      </c>
      <c r="B4063">
        <v>90</v>
      </c>
      <c r="C4063">
        <v>4.3</v>
      </c>
    </row>
    <row r="4064" spans="1:3" x14ac:dyDescent="0.3">
      <c r="A4064" t="s">
        <v>19957</v>
      </c>
      <c r="B4064">
        <v>90</v>
      </c>
      <c r="C4064">
        <v>4.8</v>
      </c>
    </row>
    <row r="4065" spans="1:3" x14ac:dyDescent="0.3">
      <c r="A4065" t="s">
        <v>19964</v>
      </c>
      <c r="B4065">
        <v>90</v>
      </c>
      <c r="C4065">
        <v>5.8</v>
      </c>
    </row>
    <row r="4066" spans="1:3" x14ac:dyDescent="0.3">
      <c r="A4066" t="s">
        <v>19974</v>
      </c>
      <c r="B4066">
        <v>90</v>
      </c>
      <c r="C4066">
        <v>6</v>
      </c>
    </row>
    <row r="4067" spans="1:3" x14ac:dyDescent="0.3">
      <c r="A4067" t="s">
        <v>20205</v>
      </c>
      <c r="B4067">
        <v>90</v>
      </c>
      <c r="C4067">
        <v>8</v>
      </c>
    </row>
    <row r="4068" spans="1:3" x14ac:dyDescent="0.3">
      <c r="A4068" t="s">
        <v>20295</v>
      </c>
      <c r="B4068">
        <v>90</v>
      </c>
      <c r="C4068">
        <v>7.4</v>
      </c>
    </row>
    <row r="4069" spans="1:3" x14ac:dyDescent="0.3">
      <c r="A4069" t="s">
        <v>20420</v>
      </c>
      <c r="B4069">
        <v>90</v>
      </c>
      <c r="C4069">
        <v>4.5999999999999996</v>
      </c>
    </row>
    <row r="4070" spans="1:3" x14ac:dyDescent="0.3">
      <c r="A4070" t="s">
        <v>20513</v>
      </c>
      <c r="B4070">
        <v>90</v>
      </c>
      <c r="C4070">
        <v>5.2</v>
      </c>
    </row>
    <row r="4071" spans="1:3" x14ac:dyDescent="0.3">
      <c r="A4071" t="s">
        <v>20545</v>
      </c>
      <c r="B4071">
        <v>90</v>
      </c>
      <c r="C4071">
        <v>7.8</v>
      </c>
    </row>
    <row r="4072" spans="1:3" x14ac:dyDescent="0.3">
      <c r="A4072" t="s">
        <v>20607</v>
      </c>
      <c r="B4072">
        <v>90</v>
      </c>
      <c r="C4072">
        <v>6.6</v>
      </c>
    </row>
    <row r="4073" spans="1:3" x14ac:dyDescent="0.3">
      <c r="A4073" t="s">
        <v>20645</v>
      </c>
      <c r="B4073">
        <v>90</v>
      </c>
      <c r="C4073">
        <v>3.4</v>
      </c>
    </row>
    <row r="4074" spans="1:3" x14ac:dyDescent="0.3">
      <c r="A4074" t="s">
        <v>20666</v>
      </c>
      <c r="B4074">
        <v>90</v>
      </c>
      <c r="C4074">
        <v>4.7</v>
      </c>
    </row>
    <row r="4075" spans="1:3" x14ac:dyDescent="0.3">
      <c r="A4075" t="s">
        <v>20755</v>
      </c>
      <c r="B4075">
        <v>90</v>
      </c>
      <c r="C4075">
        <v>7.3</v>
      </c>
    </row>
    <row r="4076" spans="1:3" x14ac:dyDescent="0.3">
      <c r="A4076" t="s">
        <v>20816</v>
      </c>
      <c r="B4076">
        <v>90</v>
      </c>
      <c r="C4076">
        <v>9.1</v>
      </c>
    </row>
    <row r="4077" spans="1:3" x14ac:dyDescent="0.3">
      <c r="A4077" t="s">
        <v>20913</v>
      </c>
      <c r="B4077">
        <v>90</v>
      </c>
      <c r="C4077">
        <v>4.3</v>
      </c>
    </row>
    <row r="4078" spans="1:3" x14ac:dyDescent="0.3">
      <c r="A4078" t="s">
        <v>20938</v>
      </c>
      <c r="B4078">
        <v>90</v>
      </c>
      <c r="C4078">
        <v>6.7</v>
      </c>
    </row>
    <row r="4079" spans="1:3" x14ac:dyDescent="0.3">
      <c r="A4079" t="s">
        <v>21328</v>
      </c>
      <c r="B4079">
        <v>90</v>
      </c>
      <c r="C4079">
        <v>7.7</v>
      </c>
    </row>
    <row r="4080" spans="1:3" x14ac:dyDescent="0.3">
      <c r="A4080" t="s">
        <v>21455</v>
      </c>
      <c r="B4080">
        <v>90</v>
      </c>
      <c r="C4080">
        <v>5.9</v>
      </c>
    </row>
    <row r="4081" spans="1:3" x14ac:dyDescent="0.3">
      <c r="A4081" t="s">
        <v>21680</v>
      </c>
      <c r="B4081">
        <v>90</v>
      </c>
      <c r="C4081">
        <v>5.7</v>
      </c>
    </row>
    <row r="4082" spans="1:3" x14ac:dyDescent="0.3">
      <c r="A4082" t="s">
        <v>21762</v>
      </c>
      <c r="B4082">
        <v>90</v>
      </c>
      <c r="C4082">
        <v>5.6</v>
      </c>
    </row>
    <row r="4083" spans="1:3" x14ac:dyDescent="0.3">
      <c r="A4083" t="s">
        <v>21816</v>
      </c>
      <c r="B4083">
        <v>90</v>
      </c>
      <c r="C4083">
        <v>2.8</v>
      </c>
    </row>
    <row r="4084" spans="1:3" x14ac:dyDescent="0.3">
      <c r="A4084" t="s">
        <v>21832</v>
      </c>
      <c r="B4084">
        <v>90</v>
      </c>
      <c r="C4084">
        <v>6.1</v>
      </c>
    </row>
    <row r="4085" spans="1:3" x14ac:dyDescent="0.3">
      <c r="A4085" t="s">
        <v>21855</v>
      </c>
      <c r="B4085">
        <v>90</v>
      </c>
      <c r="C4085">
        <v>5.7</v>
      </c>
    </row>
    <row r="4086" spans="1:3" x14ac:dyDescent="0.3">
      <c r="A4086" t="s">
        <v>21889</v>
      </c>
      <c r="B4086">
        <v>90</v>
      </c>
      <c r="C4086">
        <v>5.4</v>
      </c>
    </row>
    <row r="4087" spans="1:3" x14ac:dyDescent="0.3">
      <c r="A4087" t="s">
        <v>21930</v>
      </c>
      <c r="B4087">
        <v>90</v>
      </c>
      <c r="C4087">
        <v>4.8</v>
      </c>
    </row>
    <row r="4088" spans="1:3" x14ac:dyDescent="0.3">
      <c r="A4088" t="s">
        <v>22010</v>
      </c>
      <c r="B4088">
        <v>90</v>
      </c>
      <c r="C4088">
        <v>7.1</v>
      </c>
    </row>
    <row r="4089" spans="1:3" x14ac:dyDescent="0.3">
      <c r="A4089" t="s">
        <v>22040</v>
      </c>
      <c r="B4089">
        <v>90</v>
      </c>
      <c r="C4089">
        <v>3.2</v>
      </c>
    </row>
    <row r="4090" spans="1:3" x14ac:dyDescent="0.3">
      <c r="A4090" t="s">
        <v>22117</v>
      </c>
      <c r="B4090">
        <v>90</v>
      </c>
      <c r="C4090">
        <v>6.8</v>
      </c>
    </row>
    <row r="4091" spans="1:3" x14ac:dyDescent="0.3">
      <c r="A4091" t="s">
        <v>22176</v>
      </c>
      <c r="B4091">
        <v>90</v>
      </c>
      <c r="C4091">
        <v>5.6</v>
      </c>
    </row>
    <row r="4092" spans="1:3" x14ac:dyDescent="0.3">
      <c r="A4092" t="s">
        <v>22249</v>
      </c>
      <c r="B4092">
        <v>90</v>
      </c>
      <c r="C4092">
        <v>5.2</v>
      </c>
    </row>
    <row r="4093" spans="1:3" x14ac:dyDescent="0.3">
      <c r="A4093" t="s">
        <v>22264</v>
      </c>
      <c r="B4093">
        <v>90</v>
      </c>
      <c r="C4093">
        <v>5.4</v>
      </c>
    </row>
    <row r="4094" spans="1:3" x14ac:dyDescent="0.3">
      <c r="A4094" t="s">
        <v>22316</v>
      </c>
      <c r="B4094">
        <v>90</v>
      </c>
      <c r="C4094">
        <v>6.6</v>
      </c>
    </row>
    <row r="4095" spans="1:3" x14ac:dyDescent="0.3">
      <c r="A4095" t="s">
        <v>22339</v>
      </c>
      <c r="B4095">
        <v>90</v>
      </c>
      <c r="C4095">
        <v>8</v>
      </c>
    </row>
    <row r="4096" spans="1:3" x14ac:dyDescent="0.3">
      <c r="A4096" t="s">
        <v>22478</v>
      </c>
      <c r="B4096">
        <v>90</v>
      </c>
      <c r="C4096">
        <v>7.3</v>
      </c>
    </row>
    <row r="4097" spans="1:3" x14ac:dyDescent="0.3">
      <c r="A4097" t="s">
        <v>22496</v>
      </c>
      <c r="B4097">
        <v>90</v>
      </c>
      <c r="C4097">
        <v>6.1</v>
      </c>
    </row>
    <row r="4098" spans="1:3" x14ac:dyDescent="0.3">
      <c r="A4098" t="s">
        <v>22603</v>
      </c>
      <c r="B4098">
        <v>90</v>
      </c>
      <c r="C4098">
        <v>7.5</v>
      </c>
    </row>
    <row r="4099" spans="1:3" x14ac:dyDescent="0.3">
      <c r="A4099" t="s">
        <v>22612</v>
      </c>
      <c r="B4099">
        <v>90</v>
      </c>
      <c r="C4099">
        <v>6.6</v>
      </c>
    </row>
    <row r="4100" spans="1:3" x14ac:dyDescent="0.3">
      <c r="A4100" t="s">
        <v>22637</v>
      </c>
      <c r="B4100">
        <v>90</v>
      </c>
      <c r="C4100">
        <v>8.3000000000000007</v>
      </c>
    </row>
    <row r="4101" spans="1:3" x14ac:dyDescent="0.3">
      <c r="A4101" t="s">
        <v>22731</v>
      </c>
      <c r="B4101">
        <v>90</v>
      </c>
      <c r="C4101">
        <v>7.1</v>
      </c>
    </row>
    <row r="4102" spans="1:3" x14ac:dyDescent="0.3">
      <c r="A4102" t="s">
        <v>22751</v>
      </c>
      <c r="B4102">
        <v>90</v>
      </c>
      <c r="C4102">
        <v>7.1</v>
      </c>
    </row>
    <row r="4103" spans="1:3" x14ac:dyDescent="0.3">
      <c r="A4103" t="s">
        <v>22870</v>
      </c>
      <c r="B4103">
        <v>90</v>
      </c>
      <c r="C4103">
        <v>4.7</v>
      </c>
    </row>
    <row r="4104" spans="1:3" x14ac:dyDescent="0.3">
      <c r="A4104" t="s">
        <v>22877</v>
      </c>
      <c r="B4104">
        <v>90</v>
      </c>
      <c r="C4104">
        <v>7.5</v>
      </c>
    </row>
    <row r="4105" spans="1:3" x14ac:dyDescent="0.3">
      <c r="A4105" t="s">
        <v>22987</v>
      </c>
      <c r="B4105">
        <v>90</v>
      </c>
      <c r="C4105">
        <v>3.2</v>
      </c>
    </row>
    <row r="4106" spans="1:3" x14ac:dyDescent="0.3">
      <c r="A4106" t="s">
        <v>23037</v>
      </c>
      <c r="B4106">
        <v>90</v>
      </c>
      <c r="C4106">
        <v>6.4</v>
      </c>
    </row>
    <row r="4107" spans="1:3" x14ac:dyDescent="0.3">
      <c r="A4107" t="s">
        <v>23051</v>
      </c>
      <c r="B4107">
        <v>90</v>
      </c>
      <c r="C4107">
        <v>4.3</v>
      </c>
    </row>
    <row r="4108" spans="1:3" x14ac:dyDescent="0.3">
      <c r="A4108" t="s">
        <v>23079</v>
      </c>
      <c r="B4108">
        <v>90</v>
      </c>
      <c r="C4108">
        <v>4.3</v>
      </c>
    </row>
    <row r="4109" spans="1:3" x14ac:dyDescent="0.3">
      <c r="A4109" t="s">
        <v>23082</v>
      </c>
      <c r="B4109">
        <v>90</v>
      </c>
      <c r="C4109">
        <v>7.3</v>
      </c>
    </row>
    <row r="4110" spans="1:3" x14ac:dyDescent="0.3">
      <c r="A4110" t="s">
        <v>23104</v>
      </c>
      <c r="B4110">
        <v>90</v>
      </c>
      <c r="C4110">
        <v>6.7</v>
      </c>
    </row>
    <row r="4111" spans="1:3" x14ac:dyDescent="0.3">
      <c r="A4111" t="s">
        <v>23210</v>
      </c>
      <c r="B4111">
        <v>90</v>
      </c>
      <c r="C4111">
        <v>8</v>
      </c>
    </row>
    <row r="4112" spans="1:3" x14ac:dyDescent="0.3">
      <c r="A4112" t="s">
        <v>23331</v>
      </c>
      <c r="B4112">
        <v>90</v>
      </c>
      <c r="C4112">
        <v>5.0999999999999996</v>
      </c>
    </row>
    <row r="4113" spans="1:3" x14ac:dyDescent="0.3">
      <c r="A4113" t="s">
        <v>23545</v>
      </c>
      <c r="B4113">
        <v>90</v>
      </c>
      <c r="C4113">
        <v>6.6</v>
      </c>
    </row>
    <row r="4114" spans="1:3" x14ac:dyDescent="0.3">
      <c r="A4114" t="s">
        <v>23550</v>
      </c>
      <c r="B4114">
        <v>90</v>
      </c>
      <c r="C4114">
        <v>6.7</v>
      </c>
    </row>
    <row r="4115" spans="1:3" x14ac:dyDescent="0.3">
      <c r="A4115" t="s">
        <v>23615</v>
      </c>
      <c r="B4115">
        <v>90</v>
      </c>
      <c r="C4115">
        <v>7</v>
      </c>
    </row>
    <row r="4116" spans="1:3" x14ac:dyDescent="0.3">
      <c r="A4116" t="s">
        <v>23809</v>
      </c>
      <c r="B4116">
        <v>90</v>
      </c>
      <c r="C4116">
        <v>7.5</v>
      </c>
    </row>
    <row r="4117" spans="1:3" x14ac:dyDescent="0.3">
      <c r="A4117" t="s">
        <v>23815</v>
      </c>
      <c r="B4117">
        <v>90</v>
      </c>
      <c r="C4117">
        <v>7.6</v>
      </c>
    </row>
    <row r="4118" spans="1:3" x14ac:dyDescent="0.3">
      <c r="A4118" t="s">
        <v>23902</v>
      </c>
      <c r="B4118">
        <v>90</v>
      </c>
      <c r="C4118">
        <v>4.8</v>
      </c>
    </row>
    <row r="4119" spans="1:3" x14ac:dyDescent="0.3">
      <c r="A4119" t="s">
        <v>23907</v>
      </c>
      <c r="B4119">
        <v>90</v>
      </c>
      <c r="C4119">
        <v>3.3</v>
      </c>
    </row>
    <row r="4120" spans="1:3" x14ac:dyDescent="0.3">
      <c r="A4120" t="s">
        <v>23962</v>
      </c>
      <c r="B4120">
        <v>90</v>
      </c>
      <c r="C4120">
        <v>7.5</v>
      </c>
    </row>
    <row r="4121" spans="1:3" x14ac:dyDescent="0.3">
      <c r="A4121" t="s">
        <v>24052</v>
      </c>
      <c r="B4121">
        <v>90</v>
      </c>
      <c r="C4121">
        <v>6.6</v>
      </c>
    </row>
    <row r="4122" spans="1:3" x14ac:dyDescent="0.3">
      <c r="A4122" t="s">
        <v>831</v>
      </c>
      <c r="B4122">
        <v>89</v>
      </c>
      <c r="C4122">
        <v>6.7</v>
      </c>
    </row>
    <row r="4123" spans="1:3" x14ac:dyDescent="0.3">
      <c r="A4123" t="s">
        <v>2006</v>
      </c>
      <c r="B4123">
        <v>89</v>
      </c>
      <c r="C4123">
        <v>6.9</v>
      </c>
    </row>
    <row r="4124" spans="1:3" x14ac:dyDescent="0.3">
      <c r="A4124" t="s">
        <v>2756</v>
      </c>
      <c r="B4124">
        <v>89</v>
      </c>
      <c r="C4124">
        <v>6.7</v>
      </c>
    </row>
    <row r="4125" spans="1:3" x14ac:dyDescent="0.3">
      <c r="A4125" t="s">
        <v>2830</v>
      </c>
      <c r="B4125">
        <v>89</v>
      </c>
      <c r="C4125">
        <v>6.3</v>
      </c>
    </row>
    <row r="4126" spans="1:3" x14ac:dyDescent="0.3">
      <c r="A4126" t="s">
        <v>2926</v>
      </c>
      <c r="B4126">
        <v>89</v>
      </c>
      <c r="C4126">
        <v>4.4000000000000004</v>
      </c>
    </row>
    <row r="4127" spans="1:3" x14ac:dyDescent="0.3">
      <c r="A4127" t="s">
        <v>4092</v>
      </c>
      <c r="B4127">
        <v>89</v>
      </c>
      <c r="C4127">
        <v>4.4000000000000004</v>
      </c>
    </row>
    <row r="4128" spans="1:3" x14ac:dyDescent="0.3">
      <c r="A4128" t="s">
        <v>4894</v>
      </c>
      <c r="B4128">
        <v>89</v>
      </c>
      <c r="C4128">
        <v>5.5</v>
      </c>
    </row>
    <row r="4129" spans="1:3" x14ac:dyDescent="0.3">
      <c r="A4129" t="s">
        <v>5245</v>
      </c>
      <c r="B4129">
        <v>89</v>
      </c>
      <c r="C4129">
        <v>5.8</v>
      </c>
    </row>
    <row r="4130" spans="1:3" x14ac:dyDescent="0.3">
      <c r="A4130" t="s">
        <v>5546</v>
      </c>
      <c r="B4130">
        <v>89</v>
      </c>
      <c r="C4130">
        <v>4.5999999999999996</v>
      </c>
    </row>
    <row r="4131" spans="1:3" x14ac:dyDescent="0.3">
      <c r="A4131" t="s">
        <v>5783</v>
      </c>
      <c r="B4131">
        <v>89</v>
      </c>
      <c r="C4131">
        <v>4.5999999999999996</v>
      </c>
    </row>
    <row r="4132" spans="1:3" x14ac:dyDescent="0.3">
      <c r="A4132" t="s">
        <v>6257</v>
      </c>
      <c r="B4132">
        <v>89</v>
      </c>
      <c r="C4132">
        <v>6.4</v>
      </c>
    </row>
    <row r="4133" spans="1:3" x14ac:dyDescent="0.3">
      <c r="A4133" t="s">
        <v>6303</v>
      </c>
      <c r="B4133">
        <v>89</v>
      </c>
      <c r="C4133">
        <v>5.0999999999999996</v>
      </c>
    </row>
    <row r="4134" spans="1:3" x14ac:dyDescent="0.3">
      <c r="A4134" t="s">
        <v>6455</v>
      </c>
      <c r="B4134">
        <v>89</v>
      </c>
      <c r="C4134">
        <v>5.9</v>
      </c>
    </row>
    <row r="4135" spans="1:3" x14ac:dyDescent="0.3">
      <c r="A4135" t="s">
        <v>6793</v>
      </c>
      <c r="B4135">
        <v>89</v>
      </c>
      <c r="C4135">
        <v>5.8</v>
      </c>
    </row>
    <row r="4136" spans="1:3" x14ac:dyDescent="0.3">
      <c r="A4136" t="s">
        <v>7823</v>
      </c>
      <c r="B4136">
        <v>89</v>
      </c>
      <c r="C4136">
        <v>4.9000000000000004</v>
      </c>
    </row>
    <row r="4137" spans="1:3" x14ac:dyDescent="0.3">
      <c r="A4137" t="s">
        <v>7923</v>
      </c>
      <c r="B4137">
        <v>89</v>
      </c>
      <c r="C4137">
        <v>5.6</v>
      </c>
    </row>
    <row r="4138" spans="1:3" x14ac:dyDescent="0.3">
      <c r="A4138" t="s">
        <v>8234</v>
      </c>
      <c r="B4138">
        <v>89</v>
      </c>
      <c r="C4138">
        <v>5.4</v>
      </c>
    </row>
    <row r="4139" spans="1:3" x14ac:dyDescent="0.3">
      <c r="A4139" t="s">
        <v>8749</v>
      </c>
      <c r="B4139">
        <v>89</v>
      </c>
      <c r="C4139">
        <v>7.5</v>
      </c>
    </row>
    <row r="4140" spans="1:3" x14ac:dyDescent="0.3">
      <c r="A4140" t="s">
        <v>8774</v>
      </c>
      <c r="B4140">
        <v>89</v>
      </c>
      <c r="C4140">
        <v>5.8</v>
      </c>
    </row>
    <row r="4141" spans="1:3" x14ac:dyDescent="0.3">
      <c r="A4141" t="s">
        <v>8991</v>
      </c>
      <c r="B4141">
        <v>89</v>
      </c>
      <c r="C4141">
        <v>5.4</v>
      </c>
    </row>
    <row r="4142" spans="1:3" x14ac:dyDescent="0.3">
      <c r="A4142" t="s">
        <v>9166</v>
      </c>
      <c r="B4142">
        <v>89</v>
      </c>
      <c r="C4142">
        <v>3.6</v>
      </c>
    </row>
    <row r="4143" spans="1:3" x14ac:dyDescent="0.3">
      <c r="A4143" t="s">
        <v>9647</v>
      </c>
      <c r="B4143">
        <v>89</v>
      </c>
      <c r="C4143">
        <v>5.3</v>
      </c>
    </row>
    <row r="4144" spans="1:3" x14ac:dyDescent="0.3">
      <c r="A4144" t="s">
        <v>10144</v>
      </c>
      <c r="B4144">
        <v>89</v>
      </c>
      <c r="C4144">
        <v>4.9000000000000004</v>
      </c>
    </row>
    <row r="4145" spans="1:3" x14ac:dyDescent="0.3">
      <c r="A4145" t="s">
        <v>10756</v>
      </c>
      <c r="B4145">
        <v>89</v>
      </c>
      <c r="C4145">
        <v>4.0999999999999996</v>
      </c>
    </row>
    <row r="4146" spans="1:3" x14ac:dyDescent="0.3">
      <c r="A4146" t="s">
        <v>10983</v>
      </c>
      <c r="B4146">
        <v>89</v>
      </c>
      <c r="C4146">
        <v>4.9000000000000004</v>
      </c>
    </row>
    <row r="4147" spans="1:3" x14ac:dyDescent="0.3">
      <c r="A4147" t="s">
        <v>11757</v>
      </c>
      <c r="B4147">
        <v>89</v>
      </c>
      <c r="C4147">
        <v>3.9</v>
      </c>
    </row>
    <row r="4148" spans="1:3" x14ac:dyDescent="0.3">
      <c r="A4148" t="s">
        <v>11803</v>
      </c>
      <c r="B4148">
        <v>89</v>
      </c>
      <c r="C4148">
        <v>6.8</v>
      </c>
    </row>
    <row r="4149" spans="1:3" x14ac:dyDescent="0.3">
      <c r="A4149" t="s">
        <v>12050</v>
      </c>
      <c r="B4149">
        <v>89</v>
      </c>
      <c r="C4149">
        <v>5</v>
      </c>
    </row>
    <row r="4150" spans="1:3" x14ac:dyDescent="0.3">
      <c r="A4150" t="s">
        <v>12205</v>
      </c>
      <c r="B4150">
        <v>89</v>
      </c>
      <c r="C4150">
        <v>4.8</v>
      </c>
    </row>
    <row r="4151" spans="1:3" x14ac:dyDescent="0.3">
      <c r="A4151" t="s">
        <v>12209</v>
      </c>
      <c r="B4151">
        <v>89</v>
      </c>
      <c r="C4151">
        <v>3.1</v>
      </c>
    </row>
    <row r="4152" spans="1:3" x14ac:dyDescent="0.3">
      <c r="A4152" t="s">
        <v>12352</v>
      </c>
      <c r="B4152">
        <v>89</v>
      </c>
      <c r="C4152">
        <v>7.6</v>
      </c>
    </row>
    <row r="4153" spans="1:3" x14ac:dyDescent="0.3">
      <c r="A4153" t="s">
        <v>12372</v>
      </c>
      <c r="B4153">
        <v>89</v>
      </c>
      <c r="C4153">
        <v>4.8</v>
      </c>
    </row>
    <row r="4154" spans="1:3" x14ac:dyDescent="0.3">
      <c r="A4154" t="s">
        <v>12820</v>
      </c>
      <c r="B4154">
        <v>89</v>
      </c>
      <c r="C4154">
        <v>4.5999999999999996</v>
      </c>
    </row>
    <row r="4155" spans="1:3" x14ac:dyDescent="0.3">
      <c r="A4155" t="s">
        <v>12893</v>
      </c>
      <c r="B4155">
        <v>89</v>
      </c>
      <c r="C4155">
        <v>5.0999999999999996</v>
      </c>
    </row>
    <row r="4156" spans="1:3" x14ac:dyDescent="0.3">
      <c r="A4156" t="s">
        <v>13666</v>
      </c>
      <c r="B4156">
        <v>89</v>
      </c>
      <c r="C4156">
        <v>4.9000000000000004</v>
      </c>
    </row>
    <row r="4157" spans="1:3" x14ac:dyDescent="0.3">
      <c r="A4157" t="s">
        <v>14029</v>
      </c>
      <c r="B4157">
        <v>89</v>
      </c>
      <c r="C4157">
        <v>7.1</v>
      </c>
    </row>
    <row r="4158" spans="1:3" x14ac:dyDescent="0.3">
      <c r="A4158" t="s">
        <v>14065</v>
      </c>
      <c r="B4158">
        <v>89</v>
      </c>
      <c r="C4158">
        <v>6</v>
      </c>
    </row>
    <row r="4159" spans="1:3" x14ac:dyDescent="0.3">
      <c r="A4159" t="s">
        <v>14082</v>
      </c>
      <c r="B4159">
        <v>89</v>
      </c>
      <c r="C4159">
        <v>7.7</v>
      </c>
    </row>
    <row r="4160" spans="1:3" x14ac:dyDescent="0.3">
      <c r="A4160" t="s">
        <v>14366</v>
      </c>
      <c r="B4160">
        <v>89</v>
      </c>
      <c r="C4160">
        <v>3.2</v>
      </c>
    </row>
    <row r="4161" spans="1:3" x14ac:dyDescent="0.3">
      <c r="A4161" t="s">
        <v>14406</v>
      </c>
      <c r="B4161">
        <v>89</v>
      </c>
      <c r="C4161">
        <v>2.8</v>
      </c>
    </row>
    <row r="4162" spans="1:3" x14ac:dyDescent="0.3">
      <c r="A4162" t="s">
        <v>14543</v>
      </c>
      <c r="B4162">
        <v>89</v>
      </c>
      <c r="C4162">
        <v>6.3</v>
      </c>
    </row>
    <row r="4163" spans="1:3" x14ac:dyDescent="0.3">
      <c r="A4163" t="s">
        <v>14982</v>
      </c>
      <c r="B4163">
        <v>89</v>
      </c>
      <c r="C4163">
        <v>5.8</v>
      </c>
    </row>
    <row r="4164" spans="1:3" x14ac:dyDescent="0.3">
      <c r="A4164" t="s">
        <v>15013</v>
      </c>
      <c r="B4164">
        <v>89</v>
      </c>
      <c r="C4164">
        <v>7.8</v>
      </c>
    </row>
    <row r="4165" spans="1:3" x14ac:dyDescent="0.3">
      <c r="A4165" t="s">
        <v>15028</v>
      </c>
      <c r="B4165">
        <v>89</v>
      </c>
      <c r="C4165">
        <v>5.3</v>
      </c>
    </row>
    <row r="4166" spans="1:3" x14ac:dyDescent="0.3">
      <c r="A4166" t="s">
        <v>15091</v>
      </c>
      <c r="B4166">
        <v>89</v>
      </c>
      <c r="C4166">
        <v>6.7</v>
      </c>
    </row>
    <row r="4167" spans="1:3" x14ac:dyDescent="0.3">
      <c r="A4167" t="s">
        <v>15143</v>
      </c>
      <c r="B4167">
        <v>89</v>
      </c>
      <c r="C4167">
        <v>7.1</v>
      </c>
    </row>
    <row r="4168" spans="1:3" x14ac:dyDescent="0.3">
      <c r="A4168" t="s">
        <v>15241</v>
      </c>
      <c r="B4168">
        <v>89</v>
      </c>
      <c r="C4168">
        <v>3.6</v>
      </c>
    </row>
    <row r="4169" spans="1:3" x14ac:dyDescent="0.3">
      <c r="A4169" t="s">
        <v>15442</v>
      </c>
      <c r="B4169">
        <v>89</v>
      </c>
      <c r="C4169">
        <v>6.5</v>
      </c>
    </row>
    <row r="4170" spans="1:3" x14ac:dyDescent="0.3">
      <c r="A4170" t="s">
        <v>15504</v>
      </c>
      <c r="B4170">
        <v>89</v>
      </c>
      <c r="C4170">
        <v>6.1</v>
      </c>
    </row>
    <row r="4171" spans="1:3" x14ac:dyDescent="0.3">
      <c r="A4171" t="s">
        <v>15932</v>
      </c>
      <c r="B4171">
        <v>89</v>
      </c>
      <c r="C4171">
        <v>8.1</v>
      </c>
    </row>
    <row r="4172" spans="1:3" x14ac:dyDescent="0.3">
      <c r="A4172" t="s">
        <v>16067</v>
      </c>
      <c r="B4172">
        <v>89</v>
      </c>
      <c r="C4172">
        <v>5.0999999999999996</v>
      </c>
    </row>
    <row r="4173" spans="1:3" x14ac:dyDescent="0.3">
      <c r="A4173" t="s">
        <v>16265</v>
      </c>
      <c r="B4173">
        <v>89</v>
      </c>
      <c r="C4173">
        <v>6.7</v>
      </c>
    </row>
    <row r="4174" spans="1:3" x14ac:dyDescent="0.3">
      <c r="A4174" t="s">
        <v>16353</v>
      </c>
      <c r="B4174">
        <v>89</v>
      </c>
      <c r="C4174">
        <v>8</v>
      </c>
    </row>
    <row r="4175" spans="1:3" x14ac:dyDescent="0.3">
      <c r="A4175" t="s">
        <v>16475</v>
      </c>
      <c r="B4175">
        <v>89</v>
      </c>
      <c r="C4175">
        <v>4</v>
      </c>
    </row>
    <row r="4176" spans="1:3" x14ac:dyDescent="0.3">
      <c r="A4176" t="s">
        <v>16964</v>
      </c>
      <c r="B4176">
        <v>89</v>
      </c>
      <c r="C4176">
        <v>5.0999999999999996</v>
      </c>
    </row>
    <row r="4177" spans="1:3" x14ac:dyDescent="0.3">
      <c r="A4177" t="s">
        <v>16995</v>
      </c>
      <c r="B4177">
        <v>89</v>
      </c>
      <c r="C4177">
        <v>2.9</v>
      </c>
    </row>
    <row r="4178" spans="1:3" x14ac:dyDescent="0.3">
      <c r="A4178" t="s">
        <v>17230</v>
      </c>
      <c r="B4178">
        <v>89</v>
      </c>
      <c r="C4178">
        <v>7.3</v>
      </c>
    </row>
    <row r="4179" spans="1:3" x14ac:dyDescent="0.3">
      <c r="A4179" t="s">
        <v>17480</v>
      </c>
      <c r="B4179">
        <v>89</v>
      </c>
      <c r="C4179">
        <v>4.4000000000000004</v>
      </c>
    </row>
    <row r="4180" spans="1:3" x14ac:dyDescent="0.3">
      <c r="A4180" t="s">
        <v>17673</v>
      </c>
      <c r="B4180">
        <v>89</v>
      </c>
      <c r="C4180">
        <v>6.2</v>
      </c>
    </row>
    <row r="4181" spans="1:3" x14ac:dyDescent="0.3">
      <c r="A4181" t="s">
        <v>17901</v>
      </c>
      <c r="B4181">
        <v>89</v>
      </c>
      <c r="C4181">
        <v>7.6</v>
      </c>
    </row>
    <row r="4182" spans="1:3" x14ac:dyDescent="0.3">
      <c r="A4182" t="s">
        <v>18116</v>
      </c>
      <c r="B4182">
        <v>89</v>
      </c>
      <c r="C4182">
        <v>5.3</v>
      </c>
    </row>
    <row r="4183" spans="1:3" x14ac:dyDescent="0.3">
      <c r="A4183" t="s">
        <v>18294</v>
      </c>
      <c r="B4183">
        <v>89</v>
      </c>
      <c r="C4183">
        <v>7.3</v>
      </c>
    </row>
    <row r="4184" spans="1:3" x14ac:dyDescent="0.3">
      <c r="A4184" t="s">
        <v>19293</v>
      </c>
      <c r="B4184">
        <v>89</v>
      </c>
      <c r="C4184">
        <v>7.8</v>
      </c>
    </row>
    <row r="4185" spans="1:3" x14ac:dyDescent="0.3">
      <c r="A4185" t="s">
        <v>19339</v>
      </c>
      <c r="B4185">
        <v>89</v>
      </c>
      <c r="C4185">
        <v>6.6</v>
      </c>
    </row>
    <row r="4186" spans="1:3" x14ac:dyDescent="0.3">
      <c r="A4186" t="s">
        <v>19554</v>
      </c>
      <c r="B4186">
        <v>89</v>
      </c>
      <c r="C4186">
        <v>6.8</v>
      </c>
    </row>
    <row r="4187" spans="1:3" x14ac:dyDescent="0.3">
      <c r="A4187" t="s">
        <v>19567</v>
      </c>
      <c r="B4187">
        <v>89</v>
      </c>
      <c r="C4187">
        <v>4</v>
      </c>
    </row>
    <row r="4188" spans="1:3" x14ac:dyDescent="0.3">
      <c r="A4188" t="s">
        <v>19781</v>
      </c>
      <c r="B4188">
        <v>89</v>
      </c>
      <c r="C4188">
        <v>7.1</v>
      </c>
    </row>
    <row r="4189" spans="1:3" x14ac:dyDescent="0.3">
      <c r="A4189" t="s">
        <v>19847</v>
      </c>
      <c r="B4189">
        <v>89</v>
      </c>
      <c r="C4189">
        <v>5.8</v>
      </c>
    </row>
    <row r="4190" spans="1:3" x14ac:dyDescent="0.3">
      <c r="A4190" t="s">
        <v>19990</v>
      </c>
      <c r="B4190">
        <v>89</v>
      </c>
      <c r="C4190">
        <v>7.6</v>
      </c>
    </row>
    <row r="4191" spans="1:3" x14ac:dyDescent="0.3">
      <c r="A4191" t="s">
        <v>20006</v>
      </c>
      <c r="B4191">
        <v>89</v>
      </c>
      <c r="C4191">
        <v>6.3</v>
      </c>
    </row>
    <row r="4192" spans="1:3" x14ac:dyDescent="0.3">
      <c r="A4192" t="s">
        <v>20043</v>
      </c>
      <c r="B4192">
        <v>89</v>
      </c>
      <c r="C4192">
        <v>7.3</v>
      </c>
    </row>
    <row r="4193" spans="1:3" x14ac:dyDescent="0.3">
      <c r="A4193" t="s">
        <v>20112</v>
      </c>
      <c r="B4193">
        <v>89</v>
      </c>
      <c r="C4193">
        <v>7.2</v>
      </c>
    </row>
    <row r="4194" spans="1:3" x14ac:dyDescent="0.3">
      <c r="A4194" t="s">
        <v>20244</v>
      </c>
      <c r="B4194">
        <v>89</v>
      </c>
      <c r="C4194">
        <v>6.8</v>
      </c>
    </row>
    <row r="4195" spans="1:3" x14ac:dyDescent="0.3">
      <c r="A4195" t="s">
        <v>20495</v>
      </c>
      <c r="B4195">
        <v>89</v>
      </c>
      <c r="C4195">
        <v>4.5</v>
      </c>
    </row>
    <row r="4196" spans="1:3" x14ac:dyDescent="0.3">
      <c r="A4196" t="s">
        <v>20558</v>
      </c>
      <c r="B4196">
        <v>89</v>
      </c>
      <c r="C4196">
        <v>7.2</v>
      </c>
    </row>
    <row r="4197" spans="1:3" x14ac:dyDescent="0.3">
      <c r="A4197" t="s">
        <v>21197</v>
      </c>
      <c r="B4197">
        <v>89</v>
      </c>
      <c r="C4197">
        <v>7</v>
      </c>
    </row>
    <row r="4198" spans="1:3" x14ac:dyDescent="0.3">
      <c r="A4198" t="s">
        <v>21376</v>
      </c>
      <c r="B4198">
        <v>89</v>
      </c>
      <c r="C4198">
        <v>3</v>
      </c>
    </row>
    <row r="4199" spans="1:3" x14ac:dyDescent="0.3">
      <c r="A4199" t="s">
        <v>21391</v>
      </c>
      <c r="B4199">
        <v>89</v>
      </c>
      <c r="C4199">
        <v>6.1</v>
      </c>
    </row>
    <row r="4200" spans="1:3" x14ac:dyDescent="0.3">
      <c r="A4200" t="s">
        <v>21402</v>
      </c>
      <c r="B4200">
        <v>89</v>
      </c>
      <c r="C4200">
        <v>6.7</v>
      </c>
    </row>
    <row r="4201" spans="1:3" x14ac:dyDescent="0.3">
      <c r="A4201" t="s">
        <v>21487</v>
      </c>
      <c r="B4201">
        <v>89</v>
      </c>
      <c r="C4201">
        <v>6.2</v>
      </c>
    </row>
    <row r="4202" spans="1:3" x14ac:dyDescent="0.3">
      <c r="A4202" t="s">
        <v>21740</v>
      </c>
      <c r="B4202">
        <v>89</v>
      </c>
      <c r="C4202">
        <v>6.3</v>
      </c>
    </row>
    <row r="4203" spans="1:3" x14ac:dyDescent="0.3">
      <c r="A4203" t="s">
        <v>21838</v>
      </c>
      <c r="B4203">
        <v>89</v>
      </c>
      <c r="C4203">
        <v>5.0999999999999996</v>
      </c>
    </row>
    <row r="4204" spans="1:3" x14ac:dyDescent="0.3">
      <c r="A4204" t="s">
        <v>22147</v>
      </c>
      <c r="B4204">
        <v>89</v>
      </c>
      <c r="C4204">
        <v>7.5</v>
      </c>
    </row>
    <row r="4205" spans="1:3" x14ac:dyDescent="0.3">
      <c r="A4205" t="s">
        <v>22421</v>
      </c>
      <c r="B4205">
        <v>89</v>
      </c>
      <c r="C4205">
        <v>7.7</v>
      </c>
    </row>
    <row r="4206" spans="1:3" x14ac:dyDescent="0.3">
      <c r="A4206" t="s">
        <v>22514</v>
      </c>
      <c r="B4206">
        <v>89</v>
      </c>
      <c r="C4206">
        <v>8.4</v>
      </c>
    </row>
    <row r="4207" spans="1:3" x14ac:dyDescent="0.3">
      <c r="A4207" t="s">
        <v>22698</v>
      </c>
      <c r="B4207">
        <v>89</v>
      </c>
      <c r="C4207">
        <v>7.7</v>
      </c>
    </row>
    <row r="4208" spans="1:3" x14ac:dyDescent="0.3">
      <c r="A4208" t="s">
        <v>22854</v>
      </c>
      <c r="B4208">
        <v>89</v>
      </c>
      <c r="C4208">
        <v>6.1</v>
      </c>
    </row>
    <row r="4209" spans="1:3" x14ac:dyDescent="0.3">
      <c r="A4209" t="s">
        <v>23354</v>
      </c>
      <c r="B4209">
        <v>89</v>
      </c>
      <c r="C4209">
        <v>6.8</v>
      </c>
    </row>
    <row r="4210" spans="1:3" x14ac:dyDescent="0.3">
      <c r="A4210" t="s">
        <v>23395</v>
      </c>
      <c r="B4210">
        <v>89</v>
      </c>
      <c r="C4210">
        <v>5.4</v>
      </c>
    </row>
    <row r="4211" spans="1:3" x14ac:dyDescent="0.3">
      <c r="A4211" t="s">
        <v>23417</v>
      </c>
      <c r="B4211">
        <v>89</v>
      </c>
      <c r="C4211">
        <v>8.5</v>
      </c>
    </row>
    <row r="4212" spans="1:3" x14ac:dyDescent="0.3">
      <c r="A4212" t="s">
        <v>23530</v>
      </c>
      <c r="B4212">
        <v>89</v>
      </c>
      <c r="C4212">
        <v>7.2</v>
      </c>
    </row>
    <row r="4213" spans="1:3" x14ac:dyDescent="0.3">
      <c r="A4213" t="s">
        <v>23588</v>
      </c>
      <c r="B4213">
        <v>89</v>
      </c>
      <c r="C4213">
        <v>7.4</v>
      </c>
    </row>
    <row r="4214" spans="1:3" x14ac:dyDescent="0.3">
      <c r="A4214" t="s">
        <v>23859</v>
      </c>
      <c r="B4214">
        <v>89</v>
      </c>
      <c r="C4214">
        <v>5.4</v>
      </c>
    </row>
    <row r="4215" spans="1:3" x14ac:dyDescent="0.3">
      <c r="A4215" t="s">
        <v>898</v>
      </c>
      <c r="B4215">
        <v>88</v>
      </c>
      <c r="C4215">
        <v>5.0999999999999996</v>
      </c>
    </row>
    <row r="4216" spans="1:3" x14ac:dyDescent="0.3">
      <c r="A4216" t="s">
        <v>957</v>
      </c>
      <c r="B4216">
        <v>88</v>
      </c>
      <c r="C4216">
        <v>5.4</v>
      </c>
    </row>
    <row r="4217" spans="1:3" x14ac:dyDescent="0.3">
      <c r="A4217" t="s">
        <v>1009</v>
      </c>
      <c r="B4217">
        <v>88</v>
      </c>
      <c r="C4217">
        <v>6.1</v>
      </c>
    </row>
    <row r="4218" spans="1:3" x14ac:dyDescent="0.3">
      <c r="A4218" t="s">
        <v>1937</v>
      </c>
      <c r="B4218">
        <v>88</v>
      </c>
      <c r="C4218">
        <v>7.2</v>
      </c>
    </row>
    <row r="4219" spans="1:3" x14ac:dyDescent="0.3">
      <c r="A4219" t="s">
        <v>2010</v>
      </c>
      <c r="B4219">
        <v>88</v>
      </c>
      <c r="C4219">
        <v>6.6</v>
      </c>
    </row>
    <row r="4220" spans="1:3" x14ac:dyDescent="0.3">
      <c r="A4220" t="s">
        <v>2151</v>
      </c>
      <c r="B4220">
        <v>88</v>
      </c>
      <c r="C4220">
        <v>7.5</v>
      </c>
    </row>
    <row r="4221" spans="1:3" x14ac:dyDescent="0.3">
      <c r="A4221" t="s">
        <v>2216</v>
      </c>
      <c r="B4221">
        <v>88</v>
      </c>
      <c r="C4221">
        <v>4.9000000000000004</v>
      </c>
    </row>
    <row r="4222" spans="1:3" x14ac:dyDescent="0.3">
      <c r="A4222" t="s">
        <v>2525</v>
      </c>
      <c r="B4222">
        <v>88</v>
      </c>
      <c r="C4222">
        <v>6.1</v>
      </c>
    </row>
    <row r="4223" spans="1:3" x14ac:dyDescent="0.3">
      <c r="A4223" t="s">
        <v>2618</v>
      </c>
      <c r="B4223">
        <v>88</v>
      </c>
      <c r="C4223">
        <v>5.6</v>
      </c>
    </row>
    <row r="4224" spans="1:3" x14ac:dyDescent="0.3">
      <c r="A4224" t="s">
        <v>2688</v>
      </c>
      <c r="B4224">
        <v>88</v>
      </c>
      <c r="C4224">
        <v>6.3</v>
      </c>
    </row>
    <row r="4225" spans="1:3" x14ac:dyDescent="0.3">
      <c r="A4225" t="s">
        <v>3377</v>
      </c>
      <c r="B4225">
        <v>88</v>
      </c>
      <c r="C4225">
        <v>4.5</v>
      </c>
    </row>
    <row r="4226" spans="1:3" x14ac:dyDescent="0.3">
      <c r="A4226" t="s">
        <v>3471</v>
      </c>
      <c r="B4226">
        <v>88</v>
      </c>
      <c r="C4226">
        <v>6.4</v>
      </c>
    </row>
    <row r="4227" spans="1:3" x14ac:dyDescent="0.3">
      <c r="A4227" t="s">
        <v>3514</v>
      </c>
      <c r="B4227">
        <v>88</v>
      </c>
      <c r="C4227">
        <v>5.6</v>
      </c>
    </row>
    <row r="4228" spans="1:3" x14ac:dyDescent="0.3">
      <c r="A4228" t="s">
        <v>4759</v>
      </c>
      <c r="B4228">
        <v>88</v>
      </c>
      <c r="C4228">
        <v>6.7</v>
      </c>
    </row>
    <row r="4229" spans="1:3" x14ac:dyDescent="0.3">
      <c r="A4229" t="s">
        <v>5479</v>
      </c>
      <c r="B4229">
        <v>88</v>
      </c>
      <c r="C4229">
        <v>4.9000000000000004</v>
      </c>
    </row>
    <row r="4230" spans="1:3" x14ac:dyDescent="0.3">
      <c r="A4230" t="s">
        <v>5874</v>
      </c>
      <c r="B4230">
        <v>88</v>
      </c>
      <c r="C4230">
        <v>5.9</v>
      </c>
    </row>
    <row r="4231" spans="1:3" x14ac:dyDescent="0.3">
      <c r="A4231" t="s">
        <v>6031</v>
      </c>
      <c r="B4231">
        <v>88</v>
      </c>
      <c r="C4231">
        <v>7.5</v>
      </c>
    </row>
    <row r="4232" spans="1:3" x14ac:dyDescent="0.3">
      <c r="A4232" t="s">
        <v>6989</v>
      </c>
      <c r="B4232">
        <v>88</v>
      </c>
      <c r="C4232">
        <v>6.4</v>
      </c>
    </row>
    <row r="4233" spans="1:3" x14ac:dyDescent="0.3">
      <c r="A4233" t="s">
        <v>7260</v>
      </c>
      <c r="B4233">
        <v>88</v>
      </c>
      <c r="C4233">
        <v>5.4</v>
      </c>
    </row>
    <row r="4234" spans="1:3" x14ac:dyDescent="0.3">
      <c r="A4234" t="s">
        <v>7370</v>
      </c>
      <c r="B4234">
        <v>88</v>
      </c>
      <c r="C4234">
        <v>5.4</v>
      </c>
    </row>
    <row r="4235" spans="1:3" x14ac:dyDescent="0.3">
      <c r="A4235" t="s">
        <v>8639</v>
      </c>
      <c r="B4235">
        <v>88</v>
      </c>
      <c r="C4235">
        <v>5.6</v>
      </c>
    </row>
    <row r="4236" spans="1:3" x14ac:dyDescent="0.3">
      <c r="A4236" t="s">
        <v>8674</v>
      </c>
      <c r="B4236">
        <v>88</v>
      </c>
      <c r="C4236">
        <v>7</v>
      </c>
    </row>
    <row r="4237" spans="1:3" x14ac:dyDescent="0.3">
      <c r="A4237" t="s">
        <v>8802</v>
      </c>
      <c r="B4237">
        <v>88</v>
      </c>
      <c r="C4237">
        <v>4.9000000000000004</v>
      </c>
    </row>
    <row r="4238" spans="1:3" x14ac:dyDescent="0.3">
      <c r="A4238" t="s">
        <v>9430</v>
      </c>
      <c r="B4238">
        <v>88</v>
      </c>
      <c r="C4238">
        <v>6</v>
      </c>
    </row>
    <row r="4239" spans="1:3" x14ac:dyDescent="0.3">
      <c r="A4239" t="s">
        <v>9674</v>
      </c>
      <c r="B4239">
        <v>88</v>
      </c>
      <c r="C4239">
        <v>3.5</v>
      </c>
    </row>
    <row r="4240" spans="1:3" x14ac:dyDescent="0.3">
      <c r="A4240" t="s">
        <v>9827</v>
      </c>
      <c r="B4240">
        <v>88</v>
      </c>
      <c r="C4240">
        <v>6.7</v>
      </c>
    </row>
    <row r="4241" spans="1:3" x14ac:dyDescent="0.3">
      <c r="A4241" t="s">
        <v>9925</v>
      </c>
      <c r="B4241">
        <v>88</v>
      </c>
      <c r="C4241">
        <v>5.9</v>
      </c>
    </row>
    <row r="4242" spans="1:3" x14ac:dyDescent="0.3">
      <c r="A4242" t="s">
        <v>10006</v>
      </c>
      <c r="B4242">
        <v>88</v>
      </c>
      <c r="C4242">
        <v>6.1</v>
      </c>
    </row>
    <row r="4243" spans="1:3" x14ac:dyDescent="0.3">
      <c r="A4243" t="s">
        <v>10086</v>
      </c>
      <c r="B4243">
        <v>88</v>
      </c>
      <c r="C4243">
        <v>7.2</v>
      </c>
    </row>
    <row r="4244" spans="1:3" x14ac:dyDescent="0.3">
      <c r="A4244" t="s">
        <v>10113</v>
      </c>
      <c r="B4244">
        <v>88</v>
      </c>
      <c r="C4244">
        <v>5.3</v>
      </c>
    </row>
    <row r="4245" spans="1:3" x14ac:dyDescent="0.3">
      <c r="A4245" t="s">
        <v>10148</v>
      </c>
      <c r="B4245">
        <v>88</v>
      </c>
      <c r="C4245">
        <v>5.5</v>
      </c>
    </row>
    <row r="4246" spans="1:3" x14ac:dyDescent="0.3">
      <c r="A4246" t="s">
        <v>10177</v>
      </c>
      <c r="B4246">
        <v>88</v>
      </c>
      <c r="C4246">
        <v>7.7</v>
      </c>
    </row>
    <row r="4247" spans="1:3" x14ac:dyDescent="0.3">
      <c r="A4247" t="s">
        <v>10234</v>
      </c>
      <c r="B4247">
        <v>88</v>
      </c>
      <c r="C4247">
        <v>5.6</v>
      </c>
    </row>
    <row r="4248" spans="1:3" x14ac:dyDescent="0.3">
      <c r="A4248" t="s">
        <v>10862</v>
      </c>
      <c r="B4248">
        <v>88</v>
      </c>
      <c r="C4248">
        <v>3.5</v>
      </c>
    </row>
    <row r="4249" spans="1:3" x14ac:dyDescent="0.3">
      <c r="A4249" t="s">
        <v>11085</v>
      </c>
      <c r="B4249">
        <v>88</v>
      </c>
      <c r="C4249">
        <v>4</v>
      </c>
    </row>
    <row r="4250" spans="1:3" x14ac:dyDescent="0.3">
      <c r="A4250" t="s">
        <v>11129</v>
      </c>
      <c r="B4250">
        <v>88</v>
      </c>
      <c r="C4250">
        <v>1.9</v>
      </c>
    </row>
    <row r="4251" spans="1:3" x14ac:dyDescent="0.3">
      <c r="A4251" t="s">
        <v>11132</v>
      </c>
      <c r="B4251">
        <v>88</v>
      </c>
      <c r="C4251">
        <v>5.7</v>
      </c>
    </row>
    <row r="4252" spans="1:3" x14ac:dyDescent="0.3">
      <c r="A4252" t="s">
        <v>11242</v>
      </c>
      <c r="B4252">
        <v>88</v>
      </c>
      <c r="C4252">
        <v>1.9</v>
      </c>
    </row>
    <row r="4253" spans="1:3" x14ac:dyDescent="0.3">
      <c r="A4253" t="s">
        <v>11408</v>
      </c>
      <c r="B4253">
        <v>88</v>
      </c>
      <c r="C4253">
        <v>6.7</v>
      </c>
    </row>
    <row r="4254" spans="1:3" x14ac:dyDescent="0.3">
      <c r="A4254" t="s">
        <v>11716</v>
      </c>
      <c r="B4254">
        <v>88</v>
      </c>
      <c r="C4254">
        <v>5.7</v>
      </c>
    </row>
    <row r="4255" spans="1:3" x14ac:dyDescent="0.3">
      <c r="A4255" t="s">
        <v>12461</v>
      </c>
      <c r="B4255">
        <v>88</v>
      </c>
      <c r="C4255">
        <v>7.6</v>
      </c>
    </row>
    <row r="4256" spans="1:3" x14ac:dyDescent="0.3">
      <c r="A4256" t="s">
        <v>12721</v>
      </c>
      <c r="B4256">
        <v>88</v>
      </c>
      <c r="C4256">
        <v>5.4</v>
      </c>
    </row>
    <row r="4257" spans="1:3" x14ac:dyDescent="0.3">
      <c r="A4257" t="s">
        <v>13093</v>
      </c>
      <c r="B4257">
        <v>88</v>
      </c>
      <c r="C4257">
        <v>5.3</v>
      </c>
    </row>
    <row r="4258" spans="1:3" x14ac:dyDescent="0.3">
      <c r="A4258" t="s">
        <v>13216</v>
      </c>
      <c r="B4258">
        <v>88</v>
      </c>
      <c r="C4258">
        <v>5.6</v>
      </c>
    </row>
    <row r="4259" spans="1:3" x14ac:dyDescent="0.3">
      <c r="A4259" t="s">
        <v>24113</v>
      </c>
      <c r="B4259">
        <v>88</v>
      </c>
      <c r="C4259">
        <v>8.1</v>
      </c>
    </row>
    <row r="4260" spans="1:3" x14ac:dyDescent="0.3">
      <c r="A4260" t="s">
        <v>13835</v>
      </c>
      <c r="B4260">
        <v>88</v>
      </c>
      <c r="C4260">
        <v>6.6</v>
      </c>
    </row>
    <row r="4261" spans="1:3" x14ac:dyDescent="0.3">
      <c r="A4261" t="s">
        <v>14570</v>
      </c>
      <c r="B4261">
        <v>88</v>
      </c>
      <c r="C4261">
        <v>7.6</v>
      </c>
    </row>
    <row r="4262" spans="1:3" x14ac:dyDescent="0.3">
      <c r="A4262" t="s">
        <v>15480</v>
      </c>
      <c r="B4262">
        <v>88</v>
      </c>
      <c r="C4262">
        <v>5.0999999999999996</v>
      </c>
    </row>
    <row r="4263" spans="1:3" x14ac:dyDescent="0.3">
      <c r="A4263" t="s">
        <v>15542</v>
      </c>
      <c r="B4263">
        <v>88</v>
      </c>
      <c r="C4263">
        <v>7.5</v>
      </c>
    </row>
    <row r="4264" spans="1:3" x14ac:dyDescent="0.3">
      <c r="A4264" t="s">
        <v>15595</v>
      </c>
      <c r="B4264">
        <v>88</v>
      </c>
      <c r="C4264">
        <v>7.1</v>
      </c>
    </row>
    <row r="4265" spans="1:3" x14ac:dyDescent="0.3">
      <c r="A4265" t="s">
        <v>16687</v>
      </c>
      <c r="B4265">
        <v>88</v>
      </c>
      <c r="C4265">
        <v>4.8</v>
      </c>
    </row>
    <row r="4266" spans="1:3" x14ac:dyDescent="0.3">
      <c r="A4266" t="s">
        <v>16770</v>
      </c>
      <c r="B4266">
        <v>88</v>
      </c>
      <c r="C4266">
        <v>6.4</v>
      </c>
    </row>
    <row r="4267" spans="1:3" x14ac:dyDescent="0.3">
      <c r="A4267" t="s">
        <v>16787</v>
      </c>
      <c r="B4267">
        <v>88</v>
      </c>
      <c r="C4267">
        <v>6.3</v>
      </c>
    </row>
    <row r="4268" spans="1:3" x14ac:dyDescent="0.3">
      <c r="A4268" t="s">
        <v>16822</v>
      </c>
      <c r="B4268">
        <v>88</v>
      </c>
      <c r="C4268">
        <v>5.9</v>
      </c>
    </row>
    <row r="4269" spans="1:3" x14ac:dyDescent="0.3">
      <c r="A4269" t="s">
        <v>17262</v>
      </c>
      <c r="B4269">
        <v>88</v>
      </c>
      <c r="C4269">
        <v>5.4</v>
      </c>
    </row>
    <row r="4270" spans="1:3" x14ac:dyDescent="0.3">
      <c r="A4270" t="s">
        <v>17485</v>
      </c>
      <c r="B4270">
        <v>88</v>
      </c>
      <c r="C4270">
        <v>6.6</v>
      </c>
    </row>
    <row r="4271" spans="1:3" x14ac:dyDescent="0.3">
      <c r="A4271" t="s">
        <v>17667</v>
      </c>
      <c r="B4271">
        <v>88</v>
      </c>
      <c r="C4271">
        <v>5.9</v>
      </c>
    </row>
    <row r="4272" spans="1:3" x14ac:dyDescent="0.3">
      <c r="A4272" t="s">
        <v>17861</v>
      </c>
      <c r="B4272">
        <v>88</v>
      </c>
      <c r="C4272">
        <v>5.6</v>
      </c>
    </row>
    <row r="4273" spans="1:3" x14ac:dyDescent="0.3">
      <c r="A4273" t="s">
        <v>18019</v>
      </c>
      <c r="B4273">
        <v>88</v>
      </c>
      <c r="C4273">
        <v>8.6</v>
      </c>
    </row>
    <row r="4274" spans="1:3" x14ac:dyDescent="0.3">
      <c r="A4274" t="s">
        <v>18021</v>
      </c>
      <c r="B4274">
        <v>88</v>
      </c>
      <c r="C4274">
        <v>4.8</v>
      </c>
    </row>
    <row r="4275" spans="1:3" x14ac:dyDescent="0.3">
      <c r="A4275" t="s">
        <v>18516</v>
      </c>
      <c r="B4275">
        <v>88</v>
      </c>
      <c r="C4275">
        <v>6.2</v>
      </c>
    </row>
    <row r="4276" spans="1:3" x14ac:dyDescent="0.3">
      <c r="A4276" t="s">
        <v>18787</v>
      </c>
      <c r="B4276">
        <v>88</v>
      </c>
      <c r="C4276">
        <v>7.8</v>
      </c>
    </row>
    <row r="4277" spans="1:3" x14ac:dyDescent="0.3">
      <c r="A4277" t="s">
        <v>18792</v>
      </c>
      <c r="B4277">
        <v>88</v>
      </c>
      <c r="C4277">
        <v>3.5</v>
      </c>
    </row>
    <row r="4278" spans="1:3" x14ac:dyDescent="0.3">
      <c r="A4278" t="s">
        <v>18953</v>
      </c>
      <c r="B4278">
        <v>88</v>
      </c>
      <c r="C4278">
        <v>4.8</v>
      </c>
    </row>
    <row r="4279" spans="1:3" x14ac:dyDescent="0.3">
      <c r="A4279" t="s">
        <v>19423</v>
      </c>
      <c r="B4279">
        <v>88</v>
      </c>
      <c r="C4279">
        <v>4.0999999999999996</v>
      </c>
    </row>
    <row r="4280" spans="1:3" x14ac:dyDescent="0.3">
      <c r="A4280" t="s">
        <v>19492</v>
      </c>
      <c r="B4280">
        <v>88</v>
      </c>
      <c r="C4280">
        <v>5.2</v>
      </c>
    </row>
    <row r="4281" spans="1:3" x14ac:dyDescent="0.3">
      <c r="A4281" t="s">
        <v>19585</v>
      </c>
      <c r="B4281">
        <v>88</v>
      </c>
      <c r="C4281">
        <v>5.3</v>
      </c>
    </row>
    <row r="4282" spans="1:3" x14ac:dyDescent="0.3">
      <c r="A4282" t="s">
        <v>20054</v>
      </c>
      <c r="B4282">
        <v>88</v>
      </c>
      <c r="C4282">
        <v>6.8</v>
      </c>
    </row>
    <row r="4283" spans="1:3" x14ac:dyDescent="0.3">
      <c r="A4283" t="s">
        <v>20370</v>
      </c>
      <c r="B4283">
        <v>88</v>
      </c>
      <c r="C4283">
        <v>5.2</v>
      </c>
    </row>
    <row r="4284" spans="1:3" x14ac:dyDescent="0.3">
      <c r="A4284" t="s">
        <v>20434</v>
      </c>
      <c r="B4284">
        <v>88</v>
      </c>
      <c r="C4284">
        <v>4.9000000000000004</v>
      </c>
    </row>
    <row r="4285" spans="1:3" x14ac:dyDescent="0.3">
      <c r="A4285" t="s">
        <v>20490</v>
      </c>
      <c r="B4285">
        <v>88</v>
      </c>
      <c r="C4285">
        <v>3.4</v>
      </c>
    </row>
    <row r="4286" spans="1:3" x14ac:dyDescent="0.3">
      <c r="A4286" t="s">
        <v>20681</v>
      </c>
      <c r="B4286">
        <v>88</v>
      </c>
      <c r="C4286">
        <v>6.1</v>
      </c>
    </row>
    <row r="4287" spans="1:3" x14ac:dyDescent="0.3">
      <c r="A4287" t="s">
        <v>20804</v>
      </c>
      <c r="B4287">
        <v>88</v>
      </c>
      <c r="C4287">
        <v>7.4</v>
      </c>
    </row>
    <row r="4288" spans="1:3" x14ac:dyDescent="0.3">
      <c r="A4288" t="s">
        <v>21104</v>
      </c>
      <c r="B4288">
        <v>88</v>
      </c>
      <c r="C4288">
        <v>4.3</v>
      </c>
    </row>
    <row r="4289" spans="1:3" x14ac:dyDescent="0.3">
      <c r="A4289" t="s">
        <v>21250</v>
      </c>
      <c r="B4289">
        <v>88</v>
      </c>
      <c r="C4289">
        <v>6.1</v>
      </c>
    </row>
    <row r="4290" spans="1:3" x14ac:dyDescent="0.3">
      <c r="A4290" t="s">
        <v>21275</v>
      </c>
      <c r="B4290">
        <v>88</v>
      </c>
      <c r="C4290">
        <v>6.1</v>
      </c>
    </row>
    <row r="4291" spans="1:3" x14ac:dyDescent="0.3">
      <c r="A4291" t="s">
        <v>21621</v>
      </c>
      <c r="B4291">
        <v>88</v>
      </c>
      <c r="C4291">
        <v>6.7</v>
      </c>
    </row>
    <row r="4292" spans="1:3" x14ac:dyDescent="0.3">
      <c r="A4292" t="s">
        <v>21640</v>
      </c>
      <c r="B4292">
        <v>88</v>
      </c>
      <c r="C4292">
        <v>7.4</v>
      </c>
    </row>
    <row r="4293" spans="1:3" x14ac:dyDescent="0.3">
      <c r="A4293" t="s">
        <v>21717</v>
      </c>
      <c r="B4293">
        <v>88</v>
      </c>
      <c r="C4293">
        <v>6.1</v>
      </c>
    </row>
    <row r="4294" spans="1:3" x14ac:dyDescent="0.3">
      <c r="A4294" t="s">
        <v>21774</v>
      </c>
      <c r="B4294">
        <v>88</v>
      </c>
      <c r="C4294">
        <v>4.0999999999999996</v>
      </c>
    </row>
    <row r="4295" spans="1:3" x14ac:dyDescent="0.3">
      <c r="A4295" t="s">
        <v>21995</v>
      </c>
      <c r="B4295">
        <v>88</v>
      </c>
      <c r="C4295">
        <v>7.3</v>
      </c>
    </row>
    <row r="4296" spans="1:3" x14ac:dyDescent="0.3">
      <c r="A4296" t="s">
        <v>22014</v>
      </c>
      <c r="B4296">
        <v>88</v>
      </c>
      <c r="C4296">
        <v>6</v>
      </c>
    </row>
    <row r="4297" spans="1:3" x14ac:dyDescent="0.3">
      <c r="A4297" t="s">
        <v>22057</v>
      </c>
      <c r="B4297">
        <v>88</v>
      </c>
      <c r="C4297">
        <v>7.5</v>
      </c>
    </row>
    <row r="4298" spans="1:3" x14ac:dyDescent="0.3">
      <c r="A4298" t="s">
        <v>22067</v>
      </c>
      <c r="B4298">
        <v>88</v>
      </c>
      <c r="C4298">
        <v>7.2</v>
      </c>
    </row>
    <row r="4299" spans="1:3" x14ac:dyDescent="0.3">
      <c r="A4299" t="s">
        <v>22167</v>
      </c>
      <c r="B4299">
        <v>88</v>
      </c>
      <c r="C4299">
        <v>6.6</v>
      </c>
    </row>
    <row r="4300" spans="1:3" x14ac:dyDescent="0.3">
      <c r="A4300" t="s">
        <v>22220</v>
      </c>
      <c r="B4300">
        <v>88</v>
      </c>
      <c r="C4300">
        <v>4</v>
      </c>
    </row>
    <row r="4301" spans="1:3" x14ac:dyDescent="0.3">
      <c r="A4301" t="s">
        <v>22322</v>
      </c>
      <c r="B4301">
        <v>88</v>
      </c>
      <c r="C4301">
        <v>6.3</v>
      </c>
    </row>
    <row r="4302" spans="1:3" x14ac:dyDescent="0.3">
      <c r="A4302" t="s">
        <v>22364</v>
      </c>
      <c r="B4302">
        <v>88</v>
      </c>
      <c r="C4302">
        <v>6.1</v>
      </c>
    </row>
    <row r="4303" spans="1:3" x14ac:dyDescent="0.3">
      <c r="A4303" t="s">
        <v>22501</v>
      </c>
      <c r="B4303">
        <v>88</v>
      </c>
      <c r="C4303">
        <v>7.1</v>
      </c>
    </row>
    <row r="4304" spans="1:3" x14ac:dyDescent="0.3">
      <c r="A4304" t="s">
        <v>22768</v>
      </c>
      <c r="B4304">
        <v>88</v>
      </c>
      <c r="C4304">
        <v>7.2</v>
      </c>
    </row>
    <row r="4305" spans="1:3" x14ac:dyDescent="0.3">
      <c r="A4305" t="s">
        <v>22865</v>
      </c>
      <c r="B4305">
        <v>88</v>
      </c>
      <c r="C4305">
        <v>7.8</v>
      </c>
    </row>
    <row r="4306" spans="1:3" x14ac:dyDescent="0.3">
      <c r="A4306" t="s">
        <v>22951</v>
      </c>
      <c r="B4306">
        <v>88</v>
      </c>
      <c r="C4306">
        <v>5.2</v>
      </c>
    </row>
    <row r="4307" spans="1:3" x14ac:dyDescent="0.3">
      <c r="A4307" t="s">
        <v>23428</v>
      </c>
      <c r="B4307">
        <v>88</v>
      </c>
      <c r="C4307">
        <v>6.5</v>
      </c>
    </row>
    <row r="4308" spans="1:3" x14ac:dyDescent="0.3">
      <c r="A4308" t="s">
        <v>23472</v>
      </c>
      <c r="B4308">
        <v>88</v>
      </c>
      <c r="C4308">
        <v>7.3</v>
      </c>
    </row>
    <row r="4309" spans="1:3" x14ac:dyDescent="0.3">
      <c r="A4309" t="s">
        <v>23558</v>
      </c>
      <c r="B4309">
        <v>88</v>
      </c>
      <c r="C4309">
        <v>7</v>
      </c>
    </row>
    <row r="4310" spans="1:3" x14ac:dyDescent="0.3">
      <c r="A4310" t="s">
        <v>23626</v>
      </c>
      <c r="B4310">
        <v>88</v>
      </c>
      <c r="C4310">
        <v>6.8</v>
      </c>
    </row>
    <row r="4311" spans="1:3" x14ac:dyDescent="0.3">
      <c r="A4311" t="s">
        <v>23941</v>
      </c>
      <c r="B4311">
        <v>88</v>
      </c>
      <c r="C4311">
        <v>6.2</v>
      </c>
    </row>
    <row r="4312" spans="1:3" x14ac:dyDescent="0.3">
      <c r="A4312" t="s">
        <v>1880</v>
      </c>
      <c r="B4312">
        <v>87</v>
      </c>
      <c r="C4312">
        <v>3.3</v>
      </c>
    </row>
    <row r="4313" spans="1:3" x14ac:dyDescent="0.3">
      <c r="A4313" t="s">
        <v>2598</v>
      </c>
      <c r="B4313">
        <v>87</v>
      </c>
      <c r="C4313">
        <v>4.4000000000000004</v>
      </c>
    </row>
    <row r="4314" spans="1:3" x14ac:dyDescent="0.3">
      <c r="A4314" t="s">
        <v>2849</v>
      </c>
      <c r="B4314">
        <v>87</v>
      </c>
      <c r="C4314">
        <v>5.2</v>
      </c>
    </row>
    <row r="4315" spans="1:3" x14ac:dyDescent="0.3">
      <c r="A4315" t="s">
        <v>2983</v>
      </c>
      <c r="B4315">
        <v>87</v>
      </c>
      <c r="C4315">
        <v>6.8</v>
      </c>
    </row>
    <row r="4316" spans="1:3" x14ac:dyDescent="0.3">
      <c r="A4316" t="s">
        <v>3249</v>
      </c>
      <c r="B4316">
        <v>87</v>
      </c>
      <c r="C4316">
        <v>4.5999999999999996</v>
      </c>
    </row>
    <row r="4317" spans="1:3" x14ac:dyDescent="0.3">
      <c r="A4317" t="s">
        <v>3269</v>
      </c>
      <c r="B4317">
        <v>87</v>
      </c>
      <c r="C4317">
        <v>7.4</v>
      </c>
    </row>
    <row r="4318" spans="1:3" x14ac:dyDescent="0.3">
      <c r="A4318" t="s">
        <v>3561</v>
      </c>
      <c r="B4318">
        <v>87</v>
      </c>
      <c r="C4318">
        <v>7.7</v>
      </c>
    </row>
    <row r="4319" spans="1:3" x14ac:dyDescent="0.3">
      <c r="A4319" t="s">
        <v>3909</v>
      </c>
      <c r="B4319">
        <v>87</v>
      </c>
      <c r="C4319">
        <v>3.8</v>
      </c>
    </row>
    <row r="4320" spans="1:3" x14ac:dyDescent="0.3">
      <c r="A4320" t="s">
        <v>4000</v>
      </c>
      <c r="B4320">
        <v>87</v>
      </c>
      <c r="C4320">
        <v>5.2</v>
      </c>
    </row>
    <row r="4321" spans="1:3" x14ac:dyDescent="0.3">
      <c r="A4321" t="s">
        <v>4330</v>
      </c>
      <c r="B4321">
        <v>87</v>
      </c>
      <c r="C4321">
        <v>5.7</v>
      </c>
    </row>
    <row r="4322" spans="1:3" x14ac:dyDescent="0.3">
      <c r="A4322" t="s">
        <v>4482</v>
      </c>
      <c r="B4322">
        <v>87</v>
      </c>
      <c r="C4322">
        <v>5.7</v>
      </c>
    </row>
    <row r="4323" spans="1:3" x14ac:dyDescent="0.3">
      <c r="A4323" t="s">
        <v>5323</v>
      </c>
      <c r="B4323">
        <v>87</v>
      </c>
      <c r="C4323">
        <v>4.2</v>
      </c>
    </row>
    <row r="4324" spans="1:3" x14ac:dyDescent="0.3">
      <c r="A4324" t="s">
        <v>5484</v>
      </c>
      <c r="B4324">
        <v>87</v>
      </c>
      <c r="C4324">
        <v>5.6</v>
      </c>
    </row>
    <row r="4325" spans="1:3" x14ac:dyDescent="0.3">
      <c r="A4325" t="s">
        <v>5869</v>
      </c>
      <c r="B4325">
        <v>87</v>
      </c>
      <c r="C4325">
        <v>6.1</v>
      </c>
    </row>
    <row r="4326" spans="1:3" x14ac:dyDescent="0.3">
      <c r="A4326" t="s">
        <v>6746</v>
      </c>
      <c r="B4326">
        <v>87</v>
      </c>
      <c r="C4326">
        <v>7.8</v>
      </c>
    </row>
    <row r="4327" spans="1:3" x14ac:dyDescent="0.3">
      <c r="A4327" t="s">
        <v>6926</v>
      </c>
      <c r="B4327">
        <v>87</v>
      </c>
      <c r="C4327">
        <v>7</v>
      </c>
    </row>
    <row r="4328" spans="1:3" x14ac:dyDescent="0.3">
      <c r="A4328" t="s">
        <v>7343</v>
      </c>
      <c r="B4328">
        <v>87</v>
      </c>
      <c r="C4328">
        <v>6.3</v>
      </c>
    </row>
    <row r="4329" spans="1:3" x14ac:dyDescent="0.3">
      <c r="A4329" t="s">
        <v>7582</v>
      </c>
      <c r="B4329">
        <v>87</v>
      </c>
      <c r="C4329">
        <v>5.0999999999999996</v>
      </c>
    </row>
    <row r="4330" spans="1:3" x14ac:dyDescent="0.3">
      <c r="A4330" t="s">
        <v>7965</v>
      </c>
      <c r="B4330">
        <v>87</v>
      </c>
      <c r="C4330">
        <v>6.3</v>
      </c>
    </row>
    <row r="4331" spans="1:3" x14ac:dyDescent="0.3">
      <c r="A4331" t="s">
        <v>8138</v>
      </c>
      <c r="B4331">
        <v>87</v>
      </c>
      <c r="C4331">
        <v>7</v>
      </c>
    </row>
    <row r="4332" spans="1:3" x14ac:dyDescent="0.3">
      <c r="A4332" t="s">
        <v>8202</v>
      </c>
      <c r="B4332">
        <v>87</v>
      </c>
      <c r="C4332">
        <v>5.4</v>
      </c>
    </row>
    <row r="4333" spans="1:3" x14ac:dyDescent="0.3">
      <c r="A4333" t="s">
        <v>8686</v>
      </c>
      <c r="B4333">
        <v>87</v>
      </c>
      <c r="C4333">
        <v>4.8</v>
      </c>
    </row>
    <row r="4334" spans="1:3" x14ac:dyDescent="0.3">
      <c r="A4334" t="s">
        <v>9667</v>
      </c>
      <c r="B4334">
        <v>87</v>
      </c>
      <c r="C4334">
        <v>5.7</v>
      </c>
    </row>
    <row r="4335" spans="1:3" x14ac:dyDescent="0.3">
      <c r="A4335" t="s">
        <v>10123</v>
      </c>
      <c r="B4335">
        <v>87</v>
      </c>
      <c r="C4335">
        <v>6.2</v>
      </c>
    </row>
    <row r="4336" spans="1:3" x14ac:dyDescent="0.3">
      <c r="A4336" t="s">
        <v>10543</v>
      </c>
      <c r="B4336">
        <v>87</v>
      </c>
      <c r="C4336">
        <v>7.4</v>
      </c>
    </row>
    <row r="4337" spans="1:3" x14ac:dyDescent="0.3">
      <c r="A4337" t="s">
        <v>10911</v>
      </c>
      <c r="B4337">
        <v>87</v>
      </c>
      <c r="C4337">
        <v>3.9</v>
      </c>
    </row>
    <row r="4338" spans="1:3" x14ac:dyDescent="0.3">
      <c r="A4338" t="s">
        <v>11299</v>
      </c>
      <c r="B4338">
        <v>87</v>
      </c>
      <c r="C4338">
        <v>5.3</v>
      </c>
    </row>
    <row r="4339" spans="1:3" x14ac:dyDescent="0.3">
      <c r="A4339" t="s">
        <v>12036</v>
      </c>
      <c r="B4339">
        <v>87</v>
      </c>
      <c r="C4339">
        <v>7.2</v>
      </c>
    </row>
    <row r="4340" spans="1:3" x14ac:dyDescent="0.3">
      <c r="A4340" t="s">
        <v>12143</v>
      </c>
      <c r="B4340">
        <v>87</v>
      </c>
      <c r="C4340">
        <v>5.0999999999999996</v>
      </c>
    </row>
    <row r="4341" spans="1:3" x14ac:dyDescent="0.3">
      <c r="A4341" t="s">
        <v>12718</v>
      </c>
      <c r="B4341">
        <v>87</v>
      </c>
      <c r="C4341">
        <v>5</v>
      </c>
    </row>
    <row r="4342" spans="1:3" x14ac:dyDescent="0.3">
      <c r="A4342" t="s">
        <v>12954</v>
      </c>
      <c r="B4342">
        <v>87</v>
      </c>
      <c r="C4342">
        <v>4.5</v>
      </c>
    </row>
    <row r="4343" spans="1:3" x14ac:dyDescent="0.3">
      <c r="A4343" t="s">
        <v>13820</v>
      </c>
      <c r="B4343">
        <v>87</v>
      </c>
      <c r="C4343">
        <v>5.0999999999999996</v>
      </c>
    </row>
    <row r="4344" spans="1:3" x14ac:dyDescent="0.3">
      <c r="A4344" t="s">
        <v>15010</v>
      </c>
      <c r="B4344">
        <v>87</v>
      </c>
      <c r="C4344">
        <v>5.8</v>
      </c>
    </row>
    <row r="4345" spans="1:3" x14ac:dyDescent="0.3">
      <c r="A4345" t="s">
        <v>15054</v>
      </c>
      <c r="B4345">
        <v>87</v>
      </c>
      <c r="C4345">
        <v>6.3</v>
      </c>
    </row>
    <row r="4346" spans="1:3" x14ac:dyDescent="0.3">
      <c r="A4346" t="s">
        <v>15211</v>
      </c>
      <c r="B4346">
        <v>87</v>
      </c>
      <c r="C4346">
        <v>6.2</v>
      </c>
    </row>
    <row r="4347" spans="1:3" x14ac:dyDescent="0.3">
      <c r="A4347" t="s">
        <v>15578</v>
      </c>
      <c r="B4347">
        <v>87</v>
      </c>
      <c r="C4347">
        <v>6.5</v>
      </c>
    </row>
    <row r="4348" spans="1:3" x14ac:dyDescent="0.3">
      <c r="A4348" t="s">
        <v>17209</v>
      </c>
      <c r="B4348">
        <v>87</v>
      </c>
      <c r="C4348">
        <v>5.9</v>
      </c>
    </row>
    <row r="4349" spans="1:3" x14ac:dyDescent="0.3">
      <c r="A4349" t="s">
        <v>17466</v>
      </c>
      <c r="B4349">
        <v>87</v>
      </c>
      <c r="C4349">
        <v>6.6</v>
      </c>
    </row>
    <row r="4350" spans="1:3" x14ac:dyDescent="0.3">
      <c r="A4350" t="s">
        <v>17813</v>
      </c>
      <c r="B4350">
        <v>87</v>
      </c>
      <c r="C4350">
        <v>6.2</v>
      </c>
    </row>
    <row r="4351" spans="1:3" x14ac:dyDescent="0.3">
      <c r="A4351" t="s">
        <v>17967</v>
      </c>
      <c r="B4351">
        <v>87</v>
      </c>
      <c r="C4351">
        <v>6.1</v>
      </c>
    </row>
    <row r="4352" spans="1:3" x14ac:dyDescent="0.3">
      <c r="A4352" t="s">
        <v>17995</v>
      </c>
      <c r="B4352">
        <v>87</v>
      </c>
      <c r="C4352">
        <v>5.5</v>
      </c>
    </row>
    <row r="4353" spans="1:3" x14ac:dyDescent="0.3">
      <c r="A4353" t="s">
        <v>18099</v>
      </c>
      <c r="B4353">
        <v>87</v>
      </c>
      <c r="C4353">
        <v>3.2</v>
      </c>
    </row>
    <row r="4354" spans="1:3" x14ac:dyDescent="0.3">
      <c r="A4354" t="s">
        <v>18271</v>
      </c>
      <c r="B4354">
        <v>87</v>
      </c>
      <c r="C4354">
        <v>6.7</v>
      </c>
    </row>
    <row r="4355" spans="1:3" x14ac:dyDescent="0.3">
      <c r="A4355" t="s">
        <v>18534</v>
      </c>
      <c r="B4355">
        <v>87</v>
      </c>
      <c r="C4355">
        <v>4.8</v>
      </c>
    </row>
    <row r="4356" spans="1:3" x14ac:dyDescent="0.3">
      <c r="A4356" t="s">
        <v>19113</v>
      </c>
      <c r="B4356">
        <v>87</v>
      </c>
      <c r="C4356">
        <v>5.4</v>
      </c>
    </row>
    <row r="4357" spans="1:3" x14ac:dyDescent="0.3">
      <c r="A4357" t="s">
        <v>19317</v>
      </c>
      <c r="B4357">
        <v>87</v>
      </c>
      <c r="C4357">
        <v>5.4</v>
      </c>
    </row>
    <row r="4358" spans="1:3" x14ac:dyDescent="0.3">
      <c r="A4358" t="s">
        <v>19374</v>
      </c>
      <c r="B4358">
        <v>87</v>
      </c>
      <c r="C4358">
        <v>7.2</v>
      </c>
    </row>
    <row r="4359" spans="1:3" x14ac:dyDescent="0.3">
      <c r="A4359" t="s">
        <v>19390</v>
      </c>
      <c r="B4359">
        <v>87</v>
      </c>
      <c r="C4359">
        <v>5.3</v>
      </c>
    </row>
    <row r="4360" spans="1:3" x14ac:dyDescent="0.3">
      <c r="A4360" t="s">
        <v>19714</v>
      </c>
      <c r="B4360">
        <v>87</v>
      </c>
      <c r="C4360">
        <v>5.0999999999999996</v>
      </c>
    </row>
    <row r="4361" spans="1:3" x14ac:dyDescent="0.3">
      <c r="A4361" t="s">
        <v>19852</v>
      </c>
      <c r="B4361">
        <v>87</v>
      </c>
      <c r="C4361">
        <v>5</v>
      </c>
    </row>
    <row r="4362" spans="1:3" x14ac:dyDescent="0.3">
      <c r="A4362" t="s">
        <v>20063</v>
      </c>
      <c r="B4362">
        <v>87</v>
      </c>
      <c r="C4362">
        <v>7.6</v>
      </c>
    </row>
    <row r="4363" spans="1:3" x14ac:dyDescent="0.3">
      <c r="A4363" t="s">
        <v>20356</v>
      </c>
      <c r="B4363">
        <v>87</v>
      </c>
      <c r="C4363">
        <v>6</v>
      </c>
    </row>
    <row r="4364" spans="1:3" x14ac:dyDescent="0.3">
      <c r="A4364" t="s">
        <v>20446</v>
      </c>
      <c r="B4364">
        <v>87</v>
      </c>
      <c r="C4364">
        <v>6.6</v>
      </c>
    </row>
    <row r="4365" spans="1:3" x14ac:dyDescent="0.3">
      <c r="A4365" t="s">
        <v>20562</v>
      </c>
      <c r="B4365">
        <v>87</v>
      </c>
      <c r="C4365">
        <v>5.6</v>
      </c>
    </row>
    <row r="4366" spans="1:3" x14ac:dyDescent="0.3">
      <c r="A4366" t="s">
        <v>20630</v>
      </c>
      <c r="B4366">
        <v>87</v>
      </c>
      <c r="C4366">
        <v>7.2</v>
      </c>
    </row>
    <row r="4367" spans="1:3" x14ac:dyDescent="0.3">
      <c r="A4367" t="s">
        <v>20640</v>
      </c>
      <c r="B4367">
        <v>87</v>
      </c>
      <c r="C4367">
        <v>8.6999999999999993</v>
      </c>
    </row>
    <row r="4368" spans="1:3" x14ac:dyDescent="0.3">
      <c r="A4368" t="s">
        <v>20901</v>
      </c>
      <c r="B4368">
        <v>87</v>
      </c>
      <c r="C4368">
        <v>8.6</v>
      </c>
    </row>
    <row r="4369" spans="1:3" x14ac:dyDescent="0.3">
      <c r="A4369" t="s">
        <v>20965</v>
      </c>
      <c r="B4369">
        <v>87</v>
      </c>
      <c r="C4369">
        <v>6.8</v>
      </c>
    </row>
    <row r="4370" spans="1:3" x14ac:dyDescent="0.3">
      <c r="A4370" t="s">
        <v>21109</v>
      </c>
      <c r="B4370">
        <v>87</v>
      </c>
      <c r="C4370">
        <v>6.2</v>
      </c>
    </row>
    <row r="4371" spans="1:3" x14ac:dyDescent="0.3">
      <c r="A4371" t="s">
        <v>21134</v>
      </c>
      <c r="B4371">
        <v>87</v>
      </c>
      <c r="C4371">
        <v>6.1</v>
      </c>
    </row>
    <row r="4372" spans="1:3" x14ac:dyDescent="0.3">
      <c r="A4372" t="s">
        <v>21155</v>
      </c>
      <c r="B4372">
        <v>87</v>
      </c>
      <c r="C4372">
        <v>3.7</v>
      </c>
    </row>
    <row r="4373" spans="1:3" x14ac:dyDescent="0.3">
      <c r="A4373" t="s">
        <v>21825</v>
      </c>
      <c r="B4373">
        <v>87</v>
      </c>
      <c r="C4373">
        <v>5.8</v>
      </c>
    </row>
    <row r="4374" spans="1:3" x14ac:dyDescent="0.3">
      <c r="A4374" t="s">
        <v>21916</v>
      </c>
      <c r="B4374">
        <v>87</v>
      </c>
      <c r="C4374">
        <v>5.5</v>
      </c>
    </row>
    <row r="4375" spans="1:3" x14ac:dyDescent="0.3">
      <c r="A4375" t="s">
        <v>22100</v>
      </c>
      <c r="B4375">
        <v>87</v>
      </c>
      <c r="C4375">
        <v>4.2</v>
      </c>
    </row>
    <row r="4376" spans="1:3" x14ac:dyDescent="0.3">
      <c r="A4376" t="s">
        <v>22355</v>
      </c>
      <c r="B4376">
        <v>87</v>
      </c>
      <c r="C4376">
        <v>7.7</v>
      </c>
    </row>
    <row r="4377" spans="1:3" x14ac:dyDescent="0.3">
      <c r="A4377" t="s">
        <v>22404</v>
      </c>
      <c r="B4377">
        <v>87</v>
      </c>
      <c r="C4377">
        <v>5.4</v>
      </c>
    </row>
    <row r="4378" spans="1:3" x14ac:dyDescent="0.3">
      <c r="A4378" t="s">
        <v>22551</v>
      </c>
      <c r="B4378">
        <v>87</v>
      </c>
      <c r="C4378">
        <v>5</v>
      </c>
    </row>
    <row r="4379" spans="1:3" x14ac:dyDescent="0.3">
      <c r="A4379" t="s">
        <v>22560</v>
      </c>
      <c r="B4379">
        <v>87</v>
      </c>
      <c r="C4379">
        <v>4.5999999999999996</v>
      </c>
    </row>
    <row r="4380" spans="1:3" x14ac:dyDescent="0.3">
      <c r="A4380" t="s">
        <v>22575</v>
      </c>
      <c r="B4380">
        <v>87</v>
      </c>
      <c r="C4380">
        <v>6.6</v>
      </c>
    </row>
    <row r="4381" spans="1:3" x14ac:dyDescent="0.3">
      <c r="A4381" t="s">
        <v>23374</v>
      </c>
      <c r="B4381">
        <v>87</v>
      </c>
      <c r="C4381">
        <v>8</v>
      </c>
    </row>
    <row r="4382" spans="1:3" x14ac:dyDescent="0.3">
      <c r="A4382" t="s">
        <v>23687</v>
      </c>
      <c r="B4382">
        <v>87</v>
      </c>
      <c r="C4382">
        <v>5.3</v>
      </c>
    </row>
    <row r="4383" spans="1:3" x14ac:dyDescent="0.3">
      <c r="A4383" t="s">
        <v>23728</v>
      </c>
      <c r="B4383">
        <v>87</v>
      </c>
      <c r="C4383">
        <v>6.3</v>
      </c>
    </row>
    <row r="4384" spans="1:3" x14ac:dyDescent="0.3">
      <c r="A4384" t="s">
        <v>23733</v>
      </c>
      <c r="B4384">
        <v>87</v>
      </c>
      <c r="C4384">
        <v>5.8</v>
      </c>
    </row>
    <row r="4385" spans="1:3" x14ac:dyDescent="0.3">
      <c r="A4385" t="s">
        <v>24033</v>
      </c>
      <c r="B4385">
        <v>87</v>
      </c>
      <c r="C4385">
        <v>7.7</v>
      </c>
    </row>
    <row r="4386" spans="1:3" x14ac:dyDescent="0.3">
      <c r="A4386" t="s">
        <v>2496</v>
      </c>
      <c r="B4386">
        <v>86</v>
      </c>
      <c r="C4386">
        <v>4.9000000000000004</v>
      </c>
    </row>
    <row r="4387" spans="1:3" x14ac:dyDescent="0.3">
      <c r="A4387" t="s">
        <v>3007</v>
      </c>
      <c r="B4387">
        <v>86</v>
      </c>
      <c r="C4387">
        <v>6.9</v>
      </c>
    </row>
    <row r="4388" spans="1:3" x14ac:dyDescent="0.3">
      <c r="A4388" t="s">
        <v>4317</v>
      </c>
      <c r="B4388">
        <v>86</v>
      </c>
      <c r="C4388">
        <v>5</v>
      </c>
    </row>
    <row r="4389" spans="1:3" x14ac:dyDescent="0.3">
      <c r="A4389" t="s">
        <v>4563</v>
      </c>
      <c r="B4389">
        <v>86</v>
      </c>
      <c r="C4389">
        <v>6.2</v>
      </c>
    </row>
    <row r="4390" spans="1:3" x14ac:dyDescent="0.3">
      <c r="A4390" t="s">
        <v>5679</v>
      </c>
      <c r="B4390">
        <v>86</v>
      </c>
      <c r="C4390">
        <v>6.8</v>
      </c>
    </row>
    <row r="4391" spans="1:3" x14ac:dyDescent="0.3">
      <c r="A4391" t="s">
        <v>5915</v>
      </c>
      <c r="B4391">
        <v>86</v>
      </c>
      <c r="C4391">
        <v>5.4</v>
      </c>
    </row>
    <row r="4392" spans="1:3" x14ac:dyDescent="0.3">
      <c r="A4392" t="s">
        <v>6693</v>
      </c>
      <c r="B4392">
        <v>86</v>
      </c>
      <c r="C4392">
        <v>6.2</v>
      </c>
    </row>
    <row r="4393" spans="1:3" x14ac:dyDescent="0.3">
      <c r="A4393" t="s">
        <v>8374</v>
      </c>
      <c r="B4393">
        <v>86</v>
      </c>
      <c r="C4393">
        <v>2.7</v>
      </c>
    </row>
    <row r="4394" spans="1:3" x14ac:dyDescent="0.3">
      <c r="A4394" t="s">
        <v>8615</v>
      </c>
      <c r="B4394">
        <v>86</v>
      </c>
      <c r="C4394">
        <v>4.8</v>
      </c>
    </row>
    <row r="4395" spans="1:3" x14ac:dyDescent="0.3">
      <c r="A4395" t="s">
        <v>9484</v>
      </c>
      <c r="B4395">
        <v>86</v>
      </c>
      <c r="C4395">
        <v>5.8</v>
      </c>
    </row>
    <row r="4396" spans="1:3" x14ac:dyDescent="0.3">
      <c r="A4396" t="s">
        <v>9562</v>
      </c>
      <c r="B4396">
        <v>86</v>
      </c>
      <c r="C4396">
        <v>5.8</v>
      </c>
    </row>
    <row r="4397" spans="1:3" x14ac:dyDescent="0.3">
      <c r="A4397" t="s">
        <v>11437</v>
      </c>
      <c r="B4397">
        <v>86</v>
      </c>
      <c r="C4397">
        <v>6.5</v>
      </c>
    </row>
    <row r="4398" spans="1:3" x14ac:dyDescent="0.3">
      <c r="A4398" t="s">
        <v>11818</v>
      </c>
      <c r="B4398">
        <v>86</v>
      </c>
      <c r="C4398">
        <v>5.8</v>
      </c>
    </row>
    <row r="4399" spans="1:3" x14ac:dyDescent="0.3">
      <c r="A4399" t="s">
        <v>12165</v>
      </c>
      <c r="B4399">
        <v>86</v>
      </c>
      <c r="C4399">
        <v>5.6</v>
      </c>
    </row>
    <row r="4400" spans="1:3" x14ac:dyDescent="0.3">
      <c r="A4400" t="s">
        <v>12775</v>
      </c>
      <c r="B4400">
        <v>86</v>
      </c>
      <c r="C4400">
        <v>5.0999999999999996</v>
      </c>
    </row>
    <row r="4401" spans="1:3" x14ac:dyDescent="0.3">
      <c r="A4401" t="s">
        <v>13453</v>
      </c>
      <c r="B4401">
        <v>86</v>
      </c>
      <c r="C4401">
        <v>5.4</v>
      </c>
    </row>
    <row r="4402" spans="1:3" x14ac:dyDescent="0.3">
      <c r="A4402" t="s">
        <v>13458</v>
      </c>
      <c r="B4402">
        <v>86</v>
      </c>
      <c r="C4402">
        <v>5.4</v>
      </c>
    </row>
    <row r="4403" spans="1:3" x14ac:dyDescent="0.3">
      <c r="A4403" t="s">
        <v>13658</v>
      </c>
      <c r="B4403">
        <v>86</v>
      </c>
      <c r="C4403">
        <v>6.8</v>
      </c>
    </row>
    <row r="4404" spans="1:3" x14ac:dyDescent="0.3">
      <c r="A4404" t="s">
        <v>14145</v>
      </c>
      <c r="B4404">
        <v>86</v>
      </c>
      <c r="C4404">
        <v>4.5</v>
      </c>
    </row>
    <row r="4405" spans="1:3" x14ac:dyDescent="0.3">
      <c r="A4405" t="s">
        <v>14231</v>
      </c>
      <c r="B4405">
        <v>86</v>
      </c>
      <c r="C4405">
        <v>6.3</v>
      </c>
    </row>
    <row r="4406" spans="1:3" x14ac:dyDescent="0.3">
      <c r="A4406" t="s">
        <v>14321</v>
      </c>
      <c r="B4406">
        <v>86</v>
      </c>
      <c r="C4406">
        <v>6.4</v>
      </c>
    </row>
    <row r="4407" spans="1:3" x14ac:dyDescent="0.3">
      <c r="A4407" t="s">
        <v>14515</v>
      </c>
      <c r="B4407">
        <v>86</v>
      </c>
      <c r="C4407">
        <v>4.5999999999999996</v>
      </c>
    </row>
    <row r="4408" spans="1:3" x14ac:dyDescent="0.3">
      <c r="A4408" t="s">
        <v>14574</v>
      </c>
      <c r="B4408">
        <v>86</v>
      </c>
      <c r="C4408">
        <v>5.3</v>
      </c>
    </row>
    <row r="4409" spans="1:3" x14ac:dyDescent="0.3">
      <c r="A4409" t="s">
        <v>15289</v>
      </c>
      <c r="B4409">
        <v>86</v>
      </c>
      <c r="C4409">
        <v>6.2</v>
      </c>
    </row>
    <row r="4410" spans="1:3" x14ac:dyDescent="0.3">
      <c r="A4410" t="s">
        <v>15329</v>
      </c>
      <c r="B4410">
        <v>86</v>
      </c>
      <c r="C4410">
        <v>3.5</v>
      </c>
    </row>
    <row r="4411" spans="1:3" x14ac:dyDescent="0.3">
      <c r="A4411" t="s">
        <v>15713</v>
      </c>
      <c r="B4411">
        <v>86</v>
      </c>
      <c r="C4411">
        <v>6.6</v>
      </c>
    </row>
    <row r="4412" spans="1:3" x14ac:dyDescent="0.3">
      <c r="A4412" t="s">
        <v>16999</v>
      </c>
      <c r="B4412">
        <v>86</v>
      </c>
      <c r="C4412">
        <v>6.2</v>
      </c>
    </row>
    <row r="4413" spans="1:3" x14ac:dyDescent="0.3">
      <c r="A4413" t="s">
        <v>17240</v>
      </c>
      <c r="B4413">
        <v>86</v>
      </c>
      <c r="C4413">
        <v>5.8</v>
      </c>
    </row>
    <row r="4414" spans="1:3" x14ac:dyDescent="0.3">
      <c r="A4414" t="s">
        <v>17688</v>
      </c>
      <c r="B4414">
        <v>86</v>
      </c>
      <c r="C4414">
        <v>5.2</v>
      </c>
    </row>
    <row r="4415" spans="1:3" x14ac:dyDescent="0.3">
      <c r="A4415" t="s">
        <v>18383</v>
      </c>
      <c r="B4415">
        <v>86</v>
      </c>
      <c r="C4415">
        <v>4.3</v>
      </c>
    </row>
    <row r="4416" spans="1:3" x14ac:dyDescent="0.3">
      <c r="A4416" t="s">
        <v>18468</v>
      </c>
      <c r="B4416">
        <v>86</v>
      </c>
      <c r="C4416">
        <v>4.7</v>
      </c>
    </row>
    <row r="4417" spans="1:3" x14ac:dyDescent="0.3">
      <c r="A4417" t="s">
        <v>18576</v>
      </c>
      <c r="B4417">
        <v>86</v>
      </c>
      <c r="C4417">
        <v>6.3</v>
      </c>
    </row>
    <row r="4418" spans="1:3" x14ac:dyDescent="0.3">
      <c r="A4418" t="s">
        <v>18944</v>
      </c>
      <c r="B4418">
        <v>86</v>
      </c>
      <c r="C4418">
        <v>3.3</v>
      </c>
    </row>
    <row r="4419" spans="1:3" x14ac:dyDescent="0.3">
      <c r="A4419" t="s">
        <v>19158</v>
      </c>
      <c r="B4419">
        <v>86</v>
      </c>
      <c r="C4419">
        <v>5.9</v>
      </c>
    </row>
    <row r="4420" spans="1:3" x14ac:dyDescent="0.3">
      <c r="A4420" t="s">
        <v>19326</v>
      </c>
      <c r="B4420">
        <v>86</v>
      </c>
      <c r="C4420">
        <v>7.4</v>
      </c>
    </row>
    <row r="4421" spans="1:3" x14ac:dyDescent="0.3">
      <c r="A4421" t="s">
        <v>19360</v>
      </c>
      <c r="B4421">
        <v>86</v>
      </c>
      <c r="C4421">
        <v>6.1</v>
      </c>
    </row>
    <row r="4422" spans="1:3" x14ac:dyDescent="0.3">
      <c r="A4422" t="s">
        <v>19436</v>
      </c>
      <c r="B4422">
        <v>86</v>
      </c>
      <c r="C4422">
        <v>6.2</v>
      </c>
    </row>
    <row r="4423" spans="1:3" x14ac:dyDescent="0.3">
      <c r="A4423" t="s">
        <v>19671</v>
      </c>
      <c r="B4423">
        <v>86</v>
      </c>
      <c r="C4423">
        <v>6</v>
      </c>
    </row>
    <row r="4424" spans="1:3" x14ac:dyDescent="0.3">
      <c r="A4424" t="s">
        <v>19708</v>
      </c>
      <c r="B4424">
        <v>86</v>
      </c>
      <c r="C4424">
        <v>5.0999999999999996</v>
      </c>
    </row>
    <row r="4425" spans="1:3" x14ac:dyDescent="0.3">
      <c r="A4425" t="s">
        <v>20080</v>
      </c>
      <c r="B4425">
        <v>86</v>
      </c>
      <c r="C4425">
        <v>5.3</v>
      </c>
    </row>
    <row r="4426" spans="1:3" x14ac:dyDescent="0.3">
      <c r="A4426" t="s">
        <v>20259</v>
      </c>
      <c r="B4426">
        <v>86</v>
      </c>
      <c r="C4426">
        <v>4.5999999999999996</v>
      </c>
    </row>
    <row r="4427" spans="1:3" x14ac:dyDescent="0.3">
      <c r="A4427" t="s">
        <v>20393</v>
      </c>
      <c r="B4427">
        <v>86</v>
      </c>
      <c r="C4427">
        <v>5.7</v>
      </c>
    </row>
    <row r="4428" spans="1:3" x14ac:dyDescent="0.3">
      <c r="A4428" t="s">
        <v>20552</v>
      </c>
      <c r="B4428">
        <v>86</v>
      </c>
      <c r="C4428">
        <v>6.3</v>
      </c>
    </row>
    <row r="4429" spans="1:3" x14ac:dyDescent="0.3">
      <c r="A4429" t="s">
        <v>20700</v>
      </c>
      <c r="B4429">
        <v>86</v>
      </c>
      <c r="C4429">
        <v>6.8</v>
      </c>
    </row>
    <row r="4430" spans="1:3" x14ac:dyDescent="0.3">
      <c r="A4430" t="s">
        <v>21438</v>
      </c>
      <c r="B4430">
        <v>86</v>
      </c>
      <c r="C4430">
        <v>5</v>
      </c>
    </row>
    <row r="4431" spans="1:3" x14ac:dyDescent="0.3">
      <c r="A4431" t="s">
        <v>21444</v>
      </c>
      <c r="B4431">
        <v>86</v>
      </c>
      <c r="C4431">
        <v>7</v>
      </c>
    </row>
    <row r="4432" spans="1:3" x14ac:dyDescent="0.3">
      <c r="A4432" t="s">
        <v>21573</v>
      </c>
      <c r="B4432">
        <v>86</v>
      </c>
      <c r="C4432">
        <v>6.8</v>
      </c>
    </row>
    <row r="4433" spans="1:3" x14ac:dyDescent="0.3">
      <c r="A4433" t="s">
        <v>22034</v>
      </c>
      <c r="B4433">
        <v>86</v>
      </c>
      <c r="C4433">
        <v>4.9000000000000004</v>
      </c>
    </row>
    <row r="4434" spans="1:3" x14ac:dyDescent="0.3">
      <c r="A4434" t="s">
        <v>22140</v>
      </c>
      <c r="B4434">
        <v>86</v>
      </c>
      <c r="C4434">
        <v>6.9</v>
      </c>
    </row>
    <row r="4435" spans="1:3" x14ac:dyDescent="0.3">
      <c r="A4435" t="s">
        <v>22143</v>
      </c>
      <c r="B4435">
        <v>86</v>
      </c>
      <c r="C4435">
        <v>7</v>
      </c>
    </row>
    <row r="4436" spans="1:3" x14ac:dyDescent="0.3">
      <c r="A4436" t="s">
        <v>22201</v>
      </c>
      <c r="B4436">
        <v>86</v>
      </c>
      <c r="C4436">
        <v>7.1</v>
      </c>
    </row>
    <row r="4437" spans="1:3" x14ac:dyDescent="0.3">
      <c r="A4437" t="s">
        <v>22393</v>
      </c>
      <c r="B4437">
        <v>86</v>
      </c>
      <c r="C4437">
        <v>6.1</v>
      </c>
    </row>
    <row r="4438" spans="1:3" x14ac:dyDescent="0.3">
      <c r="A4438" t="s">
        <v>22464</v>
      </c>
      <c r="B4438">
        <v>86</v>
      </c>
      <c r="C4438">
        <v>6.5</v>
      </c>
    </row>
    <row r="4439" spans="1:3" x14ac:dyDescent="0.3">
      <c r="A4439" t="s">
        <v>22481</v>
      </c>
      <c r="B4439">
        <v>86</v>
      </c>
      <c r="C4439">
        <v>6.5</v>
      </c>
    </row>
    <row r="4440" spans="1:3" x14ac:dyDescent="0.3">
      <c r="A4440" t="s">
        <v>22692</v>
      </c>
      <c r="B4440">
        <v>86</v>
      </c>
      <c r="C4440">
        <v>6.8</v>
      </c>
    </row>
    <row r="4441" spans="1:3" x14ac:dyDescent="0.3">
      <c r="A4441" t="s">
        <v>22836</v>
      </c>
      <c r="B4441">
        <v>86</v>
      </c>
      <c r="C4441">
        <v>7</v>
      </c>
    </row>
    <row r="4442" spans="1:3" x14ac:dyDescent="0.3">
      <c r="A4442" t="s">
        <v>23134</v>
      </c>
      <c r="B4442">
        <v>86</v>
      </c>
      <c r="C4442">
        <v>6.9</v>
      </c>
    </row>
    <row r="4443" spans="1:3" x14ac:dyDescent="0.3">
      <c r="A4443" t="s">
        <v>23247</v>
      </c>
      <c r="B4443">
        <v>86</v>
      </c>
      <c r="C4443">
        <v>7.5</v>
      </c>
    </row>
    <row r="4444" spans="1:3" x14ac:dyDescent="0.3">
      <c r="A4444" t="s">
        <v>23326</v>
      </c>
      <c r="B4444">
        <v>86</v>
      </c>
      <c r="C4444">
        <v>7.5</v>
      </c>
    </row>
    <row r="4445" spans="1:3" x14ac:dyDescent="0.3">
      <c r="A4445" t="s">
        <v>23371</v>
      </c>
      <c r="B4445">
        <v>86</v>
      </c>
      <c r="C4445">
        <v>6.5</v>
      </c>
    </row>
    <row r="4446" spans="1:3" x14ac:dyDescent="0.3">
      <c r="A4446" t="s">
        <v>23387</v>
      </c>
      <c r="B4446">
        <v>86</v>
      </c>
      <c r="C4446">
        <v>7.2</v>
      </c>
    </row>
    <row r="4447" spans="1:3" x14ac:dyDescent="0.3">
      <c r="A4447" t="s">
        <v>23486</v>
      </c>
      <c r="B4447">
        <v>86</v>
      </c>
      <c r="C4447">
        <v>5.4</v>
      </c>
    </row>
    <row r="4448" spans="1:3" x14ac:dyDescent="0.3">
      <c r="A4448" t="s">
        <v>23681</v>
      </c>
      <c r="B4448">
        <v>86</v>
      </c>
      <c r="C4448">
        <v>5.4</v>
      </c>
    </row>
    <row r="4449" spans="1:3" x14ac:dyDescent="0.3">
      <c r="A4449" t="s">
        <v>962</v>
      </c>
      <c r="B4449">
        <v>85</v>
      </c>
      <c r="C4449">
        <v>6.7</v>
      </c>
    </row>
    <row r="4450" spans="1:3" x14ac:dyDescent="0.3">
      <c r="A4450" t="s">
        <v>1573</v>
      </c>
      <c r="B4450">
        <v>85</v>
      </c>
      <c r="C4450">
        <v>4.9000000000000004</v>
      </c>
    </row>
    <row r="4451" spans="1:3" x14ac:dyDescent="0.3">
      <c r="A4451" t="s">
        <v>1969</v>
      </c>
      <c r="B4451">
        <v>85</v>
      </c>
      <c r="C4451">
        <v>6.8</v>
      </c>
    </row>
    <row r="4452" spans="1:3" x14ac:dyDescent="0.3">
      <c r="A4452" t="s">
        <v>1986</v>
      </c>
      <c r="B4452">
        <v>85</v>
      </c>
      <c r="C4452">
        <v>6.2</v>
      </c>
    </row>
    <row r="4453" spans="1:3" x14ac:dyDescent="0.3">
      <c r="A4453" t="s">
        <v>2575</v>
      </c>
      <c r="B4453">
        <v>85</v>
      </c>
      <c r="C4453">
        <v>7.2</v>
      </c>
    </row>
    <row r="4454" spans="1:3" x14ac:dyDescent="0.3">
      <c r="A4454" t="s">
        <v>3296</v>
      </c>
      <c r="B4454">
        <v>85</v>
      </c>
      <c r="C4454">
        <v>5.3</v>
      </c>
    </row>
    <row r="4455" spans="1:3" x14ac:dyDescent="0.3">
      <c r="A4455" t="s">
        <v>4337</v>
      </c>
      <c r="B4455">
        <v>85</v>
      </c>
      <c r="C4455">
        <v>6.7</v>
      </c>
    </row>
    <row r="4456" spans="1:3" x14ac:dyDescent="0.3">
      <c r="A4456" t="s">
        <v>4658</v>
      </c>
      <c r="B4456">
        <v>85</v>
      </c>
      <c r="C4456">
        <v>6.4</v>
      </c>
    </row>
    <row r="4457" spans="1:3" x14ac:dyDescent="0.3">
      <c r="A4457" t="s">
        <v>5497</v>
      </c>
      <c r="B4457">
        <v>85</v>
      </c>
      <c r="C4457">
        <v>5.9</v>
      </c>
    </row>
    <row r="4458" spans="1:3" x14ac:dyDescent="0.3">
      <c r="A4458" t="s">
        <v>7818</v>
      </c>
      <c r="B4458">
        <v>85</v>
      </c>
      <c r="C4458">
        <v>6.3</v>
      </c>
    </row>
    <row r="4459" spans="1:3" x14ac:dyDescent="0.3">
      <c r="A4459" t="s">
        <v>8253</v>
      </c>
      <c r="B4459">
        <v>85</v>
      </c>
      <c r="C4459">
        <v>5.8</v>
      </c>
    </row>
    <row r="4460" spans="1:3" x14ac:dyDescent="0.3">
      <c r="A4460" t="s">
        <v>8288</v>
      </c>
      <c r="B4460">
        <v>85</v>
      </c>
      <c r="C4460">
        <v>7.5</v>
      </c>
    </row>
    <row r="4461" spans="1:3" x14ac:dyDescent="0.3">
      <c r="A4461" t="s">
        <v>8451</v>
      </c>
      <c r="B4461">
        <v>85</v>
      </c>
      <c r="C4461">
        <v>3.4</v>
      </c>
    </row>
    <row r="4462" spans="1:3" x14ac:dyDescent="0.3">
      <c r="A4462" t="s">
        <v>8738</v>
      </c>
      <c r="B4462">
        <v>85</v>
      </c>
      <c r="C4462">
        <v>4.0999999999999996</v>
      </c>
    </row>
    <row r="4463" spans="1:3" x14ac:dyDescent="0.3">
      <c r="A4463" t="s">
        <v>9250</v>
      </c>
      <c r="B4463">
        <v>85</v>
      </c>
      <c r="C4463">
        <v>6.5</v>
      </c>
    </row>
    <row r="4464" spans="1:3" x14ac:dyDescent="0.3">
      <c r="A4464" t="s">
        <v>9423</v>
      </c>
      <c r="B4464">
        <v>85</v>
      </c>
      <c r="C4464">
        <v>7</v>
      </c>
    </row>
    <row r="4465" spans="1:3" x14ac:dyDescent="0.3">
      <c r="A4465" t="s">
        <v>9553</v>
      </c>
      <c r="B4465">
        <v>85</v>
      </c>
      <c r="C4465">
        <v>5.2</v>
      </c>
    </row>
    <row r="4466" spans="1:3" x14ac:dyDescent="0.3">
      <c r="A4466" t="s">
        <v>9818</v>
      </c>
      <c r="B4466">
        <v>85</v>
      </c>
      <c r="C4466">
        <v>5.0999999999999996</v>
      </c>
    </row>
    <row r="4467" spans="1:3" x14ac:dyDescent="0.3">
      <c r="A4467" t="s">
        <v>10027</v>
      </c>
      <c r="B4467">
        <v>85</v>
      </c>
      <c r="C4467">
        <v>5.2</v>
      </c>
    </row>
    <row r="4468" spans="1:3" x14ac:dyDescent="0.3">
      <c r="A4468" t="s">
        <v>10192</v>
      </c>
      <c r="B4468">
        <v>85</v>
      </c>
      <c r="C4468">
        <v>6.8</v>
      </c>
    </row>
    <row r="4469" spans="1:3" x14ac:dyDescent="0.3">
      <c r="A4469" t="s">
        <v>10736</v>
      </c>
      <c r="B4469">
        <v>85</v>
      </c>
      <c r="C4469">
        <v>2.7</v>
      </c>
    </row>
    <row r="4470" spans="1:3" x14ac:dyDescent="0.3">
      <c r="A4470" t="s">
        <v>11593</v>
      </c>
      <c r="B4470">
        <v>85</v>
      </c>
      <c r="C4470">
        <v>3.6</v>
      </c>
    </row>
    <row r="4471" spans="1:3" x14ac:dyDescent="0.3">
      <c r="A4471" t="s">
        <v>12960</v>
      </c>
      <c r="B4471">
        <v>85</v>
      </c>
      <c r="C4471">
        <v>5.7</v>
      </c>
    </row>
    <row r="4472" spans="1:3" x14ac:dyDescent="0.3">
      <c r="A4472" t="s">
        <v>12966</v>
      </c>
      <c r="B4472">
        <v>85</v>
      </c>
      <c r="C4472">
        <v>8.4</v>
      </c>
    </row>
    <row r="4473" spans="1:3" x14ac:dyDescent="0.3">
      <c r="A4473" t="s">
        <v>13253</v>
      </c>
      <c r="B4473">
        <v>85</v>
      </c>
      <c r="C4473">
        <v>5.8</v>
      </c>
    </row>
    <row r="4474" spans="1:3" x14ac:dyDescent="0.3">
      <c r="A4474" t="s">
        <v>13444</v>
      </c>
      <c r="B4474">
        <v>85</v>
      </c>
      <c r="C4474">
        <v>4.4000000000000004</v>
      </c>
    </row>
    <row r="4475" spans="1:3" x14ac:dyDescent="0.3">
      <c r="A4475" t="s">
        <v>14827</v>
      </c>
      <c r="B4475">
        <v>85</v>
      </c>
      <c r="C4475">
        <v>5.8</v>
      </c>
    </row>
    <row r="4476" spans="1:3" x14ac:dyDescent="0.3">
      <c r="A4476" t="s">
        <v>14868</v>
      </c>
      <c r="B4476">
        <v>85</v>
      </c>
      <c r="C4476">
        <v>5</v>
      </c>
    </row>
    <row r="4477" spans="1:3" x14ac:dyDescent="0.3">
      <c r="A4477" t="s">
        <v>15109</v>
      </c>
      <c r="B4477">
        <v>85</v>
      </c>
      <c r="C4477">
        <v>4.0999999999999996</v>
      </c>
    </row>
    <row r="4478" spans="1:3" x14ac:dyDescent="0.3">
      <c r="A4478" t="s">
        <v>15250</v>
      </c>
      <c r="B4478">
        <v>85</v>
      </c>
      <c r="C4478">
        <v>7.3</v>
      </c>
    </row>
    <row r="4479" spans="1:3" x14ac:dyDescent="0.3">
      <c r="A4479" t="s">
        <v>15354</v>
      </c>
      <c r="B4479">
        <v>85</v>
      </c>
      <c r="C4479">
        <v>5.2</v>
      </c>
    </row>
    <row r="4480" spans="1:3" x14ac:dyDescent="0.3">
      <c r="A4480" t="s">
        <v>15378</v>
      </c>
      <c r="B4480">
        <v>85</v>
      </c>
      <c r="C4480">
        <v>6.7</v>
      </c>
    </row>
    <row r="4481" spans="1:3" x14ac:dyDescent="0.3">
      <c r="A4481" t="s">
        <v>15400</v>
      </c>
      <c r="B4481">
        <v>85</v>
      </c>
      <c r="C4481">
        <v>4.8</v>
      </c>
    </row>
    <row r="4482" spans="1:3" x14ac:dyDescent="0.3">
      <c r="A4482" t="s">
        <v>15615</v>
      </c>
      <c r="B4482">
        <v>85</v>
      </c>
      <c r="C4482">
        <v>5.5</v>
      </c>
    </row>
    <row r="4483" spans="1:3" x14ac:dyDescent="0.3">
      <c r="A4483" t="s">
        <v>17190</v>
      </c>
      <c r="B4483">
        <v>85</v>
      </c>
      <c r="C4483">
        <v>4.7</v>
      </c>
    </row>
    <row r="4484" spans="1:3" x14ac:dyDescent="0.3">
      <c r="A4484" t="s">
        <v>17200</v>
      </c>
      <c r="B4484">
        <v>85</v>
      </c>
      <c r="C4484">
        <v>7.2</v>
      </c>
    </row>
    <row r="4485" spans="1:3" x14ac:dyDescent="0.3">
      <c r="A4485" t="s">
        <v>17305</v>
      </c>
      <c r="B4485">
        <v>85</v>
      </c>
      <c r="C4485">
        <v>6.6</v>
      </c>
    </row>
    <row r="4486" spans="1:3" x14ac:dyDescent="0.3">
      <c r="A4486" t="s">
        <v>18267</v>
      </c>
      <c r="B4486">
        <v>85</v>
      </c>
      <c r="C4486">
        <v>5.9</v>
      </c>
    </row>
    <row r="4487" spans="1:3" x14ac:dyDescent="0.3">
      <c r="A4487" t="s">
        <v>18572</v>
      </c>
      <c r="B4487">
        <v>85</v>
      </c>
      <c r="C4487">
        <v>6.3</v>
      </c>
    </row>
    <row r="4488" spans="1:3" x14ac:dyDescent="0.3">
      <c r="A4488" t="s">
        <v>18806</v>
      </c>
      <c r="B4488">
        <v>85</v>
      </c>
      <c r="C4488">
        <v>6</v>
      </c>
    </row>
    <row r="4489" spans="1:3" x14ac:dyDescent="0.3">
      <c r="A4489" t="s">
        <v>19120</v>
      </c>
      <c r="B4489">
        <v>85</v>
      </c>
      <c r="C4489">
        <v>5.7</v>
      </c>
    </row>
    <row r="4490" spans="1:3" x14ac:dyDescent="0.3">
      <c r="A4490" t="s">
        <v>19461</v>
      </c>
      <c r="B4490">
        <v>85</v>
      </c>
      <c r="C4490">
        <v>5.5</v>
      </c>
    </row>
    <row r="4491" spans="1:3" x14ac:dyDescent="0.3">
      <c r="A4491" t="s">
        <v>20300</v>
      </c>
      <c r="B4491">
        <v>85</v>
      </c>
      <c r="C4491">
        <v>5.8</v>
      </c>
    </row>
    <row r="4492" spans="1:3" x14ac:dyDescent="0.3">
      <c r="A4492" t="s">
        <v>21213</v>
      </c>
      <c r="B4492">
        <v>85</v>
      </c>
      <c r="C4492">
        <v>6.6</v>
      </c>
    </row>
    <row r="4493" spans="1:3" x14ac:dyDescent="0.3">
      <c r="A4493" t="s">
        <v>21258</v>
      </c>
      <c r="B4493">
        <v>85</v>
      </c>
      <c r="C4493">
        <v>6.2</v>
      </c>
    </row>
    <row r="4494" spans="1:3" x14ac:dyDescent="0.3">
      <c r="A4494" t="s">
        <v>21978</v>
      </c>
      <c r="B4494">
        <v>85</v>
      </c>
      <c r="C4494">
        <v>7.5</v>
      </c>
    </row>
    <row r="4495" spans="1:3" x14ac:dyDescent="0.3">
      <c r="A4495" t="s">
        <v>22029</v>
      </c>
      <c r="B4495">
        <v>85</v>
      </c>
      <c r="C4495">
        <v>7</v>
      </c>
    </row>
    <row r="4496" spans="1:3" x14ac:dyDescent="0.3">
      <c r="A4496" t="s">
        <v>22187</v>
      </c>
      <c r="B4496">
        <v>85</v>
      </c>
      <c r="C4496">
        <v>8.1</v>
      </c>
    </row>
    <row r="4497" spans="1:3" x14ac:dyDescent="0.3">
      <c r="A4497" t="s">
        <v>23297</v>
      </c>
      <c r="B4497">
        <v>85</v>
      </c>
      <c r="C4497">
        <v>7.2</v>
      </c>
    </row>
    <row r="4498" spans="1:3" x14ac:dyDescent="0.3">
      <c r="A4498" t="s">
        <v>23465</v>
      </c>
      <c r="B4498">
        <v>85</v>
      </c>
      <c r="C4498">
        <v>7.9</v>
      </c>
    </row>
    <row r="4499" spans="1:3" x14ac:dyDescent="0.3">
      <c r="A4499" t="s">
        <v>23534</v>
      </c>
      <c r="B4499">
        <v>85</v>
      </c>
      <c r="C4499">
        <v>6.7</v>
      </c>
    </row>
    <row r="4500" spans="1:3" x14ac:dyDescent="0.3">
      <c r="A4500" t="s">
        <v>23877</v>
      </c>
      <c r="B4500">
        <v>85</v>
      </c>
      <c r="C4500">
        <v>6.4</v>
      </c>
    </row>
    <row r="4501" spans="1:3" x14ac:dyDescent="0.3">
      <c r="A4501" t="s">
        <v>23927</v>
      </c>
      <c r="B4501">
        <v>85</v>
      </c>
      <c r="C4501">
        <v>6.6</v>
      </c>
    </row>
    <row r="4502" spans="1:3" x14ac:dyDescent="0.3">
      <c r="A4502" t="s">
        <v>1675</v>
      </c>
      <c r="B4502">
        <v>84</v>
      </c>
      <c r="C4502">
        <v>5.9</v>
      </c>
    </row>
    <row r="4503" spans="1:3" x14ac:dyDescent="0.3">
      <c r="A4503" t="s">
        <v>3186</v>
      </c>
      <c r="B4503">
        <v>84</v>
      </c>
      <c r="C4503">
        <v>6</v>
      </c>
    </row>
    <row r="4504" spans="1:3" x14ac:dyDescent="0.3">
      <c r="A4504" t="s">
        <v>4582</v>
      </c>
      <c r="B4504">
        <v>84</v>
      </c>
      <c r="C4504">
        <v>6.6</v>
      </c>
    </row>
    <row r="4505" spans="1:3" x14ac:dyDescent="0.3">
      <c r="A4505" t="s">
        <v>5427</v>
      </c>
      <c r="B4505">
        <v>84</v>
      </c>
      <c r="C4505">
        <v>6</v>
      </c>
    </row>
    <row r="4506" spans="1:3" x14ac:dyDescent="0.3">
      <c r="A4506" t="s">
        <v>5705</v>
      </c>
      <c r="B4506">
        <v>84</v>
      </c>
      <c r="C4506">
        <v>5.5</v>
      </c>
    </row>
    <row r="4507" spans="1:3" x14ac:dyDescent="0.3">
      <c r="A4507" t="s">
        <v>6092</v>
      </c>
      <c r="B4507">
        <v>84</v>
      </c>
      <c r="C4507">
        <v>7</v>
      </c>
    </row>
    <row r="4508" spans="1:3" x14ac:dyDescent="0.3">
      <c r="A4508" t="s">
        <v>6264</v>
      </c>
      <c r="B4508">
        <v>84</v>
      </c>
      <c r="C4508">
        <v>4.0999999999999996</v>
      </c>
    </row>
    <row r="4509" spans="1:3" x14ac:dyDescent="0.3">
      <c r="A4509" t="s">
        <v>6708</v>
      </c>
      <c r="B4509">
        <v>84</v>
      </c>
      <c r="C4509">
        <v>4</v>
      </c>
    </row>
    <row r="4510" spans="1:3" x14ac:dyDescent="0.3">
      <c r="A4510" t="s">
        <v>6826</v>
      </c>
      <c r="B4510">
        <v>84</v>
      </c>
      <c r="C4510">
        <v>5.8</v>
      </c>
    </row>
    <row r="4511" spans="1:3" x14ac:dyDescent="0.3">
      <c r="A4511" t="s">
        <v>10341</v>
      </c>
      <c r="B4511">
        <v>84</v>
      </c>
      <c r="C4511">
        <v>4.8</v>
      </c>
    </row>
    <row r="4512" spans="1:3" x14ac:dyDescent="0.3">
      <c r="A4512" t="s">
        <v>11099</v>
      </c>
      <c r="B4512">
        <v>84</v>
      </c>
      <c r="C4512">
        <v>5.8</v>
      </c>
    </row>
    <row r="4513" spans="1:3" x14ac:dyDescent="0.3">
      <c r="A4513" t="s">
        <v>12919</v>
      </c>
      <c r="B4513">
        <v>84</v>
      </c>
      <c r="C4513">
        <v>5.5</v>
      </c>
    </row>
    <row r="4514" spans="1:3" x14ac:dyDescent="0.3">
      <c r="A4514" t="s">
        <v>13178</v>
      </c>
      <c r="B4514">
        <v>84</v>
      </c>
      <c r="C4514">
        <v>7.2</v>
      </c>
    </row>
    <row r="4515" spans="1:3" x14ac:dyDescent="0.3">
      <c r="A4515" t="s">
        <v>13489</v>
      </c>
      <c r="B4515">
        <v>84</v>
      </c>
      <c r="C4515">
        <v>3.9</v>
      </c>
    </row>
    <row r="4516" spans="1:3" x14ac:dyDescent="0.3">
      <c r="A4516" t="s">
        <v>13655</v>
      </c>
      <c r="B4516">
        <v>84</v>
      </c>
      <c r="C4516">
        <v>6.1</v>
      </c>
    </row>
    <row r="4517" spans="1:3" x14ac:dyDescent="0.3">
      <c r="A4517" t="s">
        <v>13695</v>
      </c>
      <c r="B4517">
        <v>84</v>
      </c>
      <c r="C4517">
        <v>5.6</v>
      </c>
    </row>
    <row r="4518" spans="1:3" x14ac:dyDescent="0.3">
      <c r="A4518" t="s">
        <v>13739</v>
      </c>
      <c r="B4518">
        <v>84</v>
      </c>
      <c r="C4518">
        <v>3.8</v>
      </c>
    </row>
    <row r="4519" spans="1:3" x14ac:dyDescent="0.3">
      <c r="A4519" t="s">
        <v>13769</v>
      </c>
      <c r="B4519">
        <v>84</v>
      </c>
      <c r="C4519">
        <v>5.6</v>
      </c>
    </row>
    <row r="4520" spans="1:3" x14ac:dyDescent="0.3">
      <c r="A4520" t="s">
        <v>14546</v>
      </c>
      <c r="B4520">
        <v>84</v>
      </c>
      <c r="C4520">
        <v>5.0999999999999996</v>
      </c>
    </row>
    <row r="4521" spans="1:3" x14ac:dyDescent="0.3">
      <c r="A4521" t="s">
        <v>14956</v>
      </c>
      <c r="B4521">
        <v>84</v>
      </c>
      <c r="C4521">
        <v>6.1</v>
      </c>
    </row>
    <row r="4522" spans="1:3" x14ac:dyDescent="0.3">
      <c r="A4522" t="s">
        <v>14970</v>
      </c>
      <c r="B4522">
        <v>84</v>
      </c>
      <c r="C4522">
        <v>5.9</v>
      </c>
    </row>
    <row r="4523" spans="1:3" x14ac:dyDescent="0.3">
      <c r="A4523" t="s">
        <v>15431</v>
      </c>
      <c r="B4523">
        <v>84</v>
      </c>
      <c r="C4523">
        <v>5.2</v>
      </c>
    </row>
    <row r="4524" spans="1:3" x14ac:dyDescent="0.3">
      <c r="A4524" t="s">
        <v>15437</v>
      </c>
      <c r="B4524">
        <v>84</v>
      </c>
      <c r="C4524">
        <v>4.5999999999999996</v>
      </c>
    </row>
    <row r="4525" spans="1:3" x14ac:dyDescent="0.3">
      <c r="A4525" t="s">
        <v>15683</v>
      </c>
      <c r="B4525">
        <v>84</v>
      </c>
      <c r="C4525">
        <v>5.4</v>
      </c>
    </row>
    <row r="4526" spans="1:3" x14ac:dyDescent="0.3">
      <c r="A4526" t="s">
        <v>15769</v>
      </c>
      <c r="B4526">
        <v>84</v>
      </c>
      <c r="C4526">
        <v>6.5</v>
      </c>
    </row>
    <row r="4527" spans="1:3" x14ac:dyDescent="0.3">
      <c r="A4527" t="s">
        <v>17053</v>
      </c>
      <c r="B4527">
        <v>84</v>
      </c>
      <c r="C4527">
        <v>5.5</v>
      </c>
    </row>
    <row r="4528" spans="1:3" x14ac:dyDescent="0.3">
      <c r="A4528" t="s">
        <v>17124</v>
      </c>
      <c r="B4528">
        <v>84</v>
      </c>
      <c r="C4528">
        <v>6.4</v>
      </c>
    </row>
    <row r="4529" spans="1:3" x14ac:dyDescent="0.3">
      <c r="A4529" t="s">
        <v>18499</v>
      </c>
      <c r="B4529">
        <v>84</v>
      </c>
      <c r="C4529">
        <v>7.6</v>
      </c>
    </row>
    <row r="4530" spans="1:3" x14ac:dyDescent="0.3">
      <c r="A4530" t="s">
        <v>18681</v>
      </c>
      <c r="B4530">
        <v>84</v>
      </c>
      <c r="C4530">
        <v>6.7</v>
      </c>
    </row>
    <row r="4531" spans="1:3" x14ac:dyDescent="0.3">
      <c r="A4531" t="s">
        <v>18692</v>
      </c>
      <c r="B4531">
        <v>84</v>
      </c>
      <c r="C4531">
        <v>6.3</v>
      </c>
    </row>
    <row r="4532" spans="1:3" x14ac:dyDescent="0.3">
      <c r="A4532" t="s">
        <v>19197</v>
      </c>
      <c r="B4532">
        <v>84</v>
      </c>
      <c r="C4532">
        <v>6.9</v>
      </c>
    </row>
    <row r="4533" spans="1:3" x14ac:dyDescent="0.3">
      <c r="A4533" t="s">
        <v>19206</v>
      </c>
      <c r="B4533">
        <v>84</v>
      </c>
      <c r="C4533">
        <v>5.9</v>
      </c>
    </row>
    <row r="4534" spans="1:3" x14ac:dyDescent="0.3">
      <c r="A4534" t="s">
        <v>19868</v>
      </c>
      <c r="B4534">
        <v>84</v>
      </c>
      <c r="C4534">
        <v>6.6</v>
      </c>
    </row>
    <row r="4535" spans="1:3" x14ac:dyDescent="0.3">
      <c r="A4535" t="s">
        <v>20732</v>
      </c>
      <c r="B4535">
        <v>84</v>
      </c>
      <c r="C4535">
        <v>4.3</v>
      </c>
    </row>
    <row r="4536" spans="1:3" x14ac:dyDescent="0.3">
      <c r="A4536" t="s">
        <v>20909</v>
      </c>
      <c r="B4536">
        <v>84</v>
      </c>
      <c r="C4536">
        <v>6.3</v>
      </c>
    </row>
    <row r="4537" spans="1:3" x14ac:dyDescent="0.3">
      <c r="A4537" t="s">
        <v>21298</v>
      </c>
      <c r="B4537">
        <v>84</v>
      </c>
      <c r="C4537">
        <v>3.8</v>
      </c>
    </row>
    <row r="4538" spans="1:3" x14ac:dyDescent="0.3">
      <c r="A4538" t="s">
        <v>21315</v>
      </c>
      <c r="B4538">
        <v>84</v>
      </c>
      <c r="C4538">
        <v>4.5999999999999996</v>
      </c>
    </row>
    <row r="4539" spans="1:3" x14ac:dyDescent="0.3">
      <c r="A4539" t="s">
        <v>21552</v>
      </c>
      <c r="B4539">
        <v>84</v>
      </c>
      <c r="C4539">
        <v>6.8</v>
      </c>
    </row>
    <row r="4540" spans="1:3" x14ac:dyDescent="0.3">
      <c r="A4540" t="s">
        <v>21569</v>
      </c>
      <c r="B4540">
        <v>84</v>
      </c>
      <c r="C4540">
        <v>5.6</v>
      </c>
    </row>
    <row r="4541" spans="1:3" x14ac:dyDescent="0.3">
      <c r="A4541" t="s">
        <v>21863</v>
      </c>
      <c r="B4541">
        <v>84</v>
      </c>
      <c r="C4541">
        <v>3.8</v>
      </c>
    </row>
    <row r="4542" spans="1:3" x14ac:dyDescent="0.3">
      <c r="A4542" t="s">
        <v>22236</v>
      </c>
      <c r="B4542">
        <v>84</v>
      </c>
      <c r="C4542">
        <v>6.5</v>
      </c>
    </row>
    <row r="4543" spans="1:3" x14ac:dyDescent="0.3">
      <c r="A4543" t="s">
        <v>22525</v>
      </c>
      <c r="B4543">
        <v>84</v>
      </c>
      <c r="C4543">
        <v>6.2</v>
      </c>
    </row>
    <row r="4544" spans="1:3" x14ac:dyDescent="0.3">
      <c r="A4544" t="s">
        <v>22656</v>
      </c>
      <c r="B4544">
        <v>84</v>
      </c>
      <c r="C4544">
        <v>5.2</v>
      </c>
    </row>
    <row r="4545" spans="1:3" x14ac:dyDescent="0.3">
      <c r="A4545" t="s">
        <v>22680</v>
      </c>
      <c r="B4545">
        <v>84</v>
      </c>
      <c r="C4545">
        <v>7.1</v>
      </c>
    </row>
    <row r="4546" spans="1:3" x14ac:dyDescent="0.3">
      <c r="A4546" t="s">
        <v>22736</v>
      </c>
      <c r="B4546">
        <v>84</v>
      </c>
      <c r="C4546">
        <v>6.3</v>
      </c>
    </row>
    <row r="4547" spans="1:3" x14ac:dyDescent="0.3">
      <c r="A4547" t="s">
        <v>22814</v>
      </c>
      <c r="B4547">
        <v>84</v>
      </c>
      <c r="C4547">
        <v>5.8</v>
      </c>
    </row>
    <row r="4548" spans="1:3" x14ac:dyDescent="0.3">
      <c r="A4548" t="s">
        <v>22860</v>
      </c>
      <c r="B4548">
        <v>84</v>
      </c>
      <c r="C4548">
        <v>7.2</v>
      </c>
    </row>
    <row r="4549" spans="1:3" x14ac:dyDescent="0.3">
      <c r="A4549" t="s">
        <v>23346</v>
      </c>
      <c r="B4549">
        <v>84</v>
      </c>
      <c r="C4549">
        <v>6</v>
      </c>
    </row>
    <row r="4550" spans="1:3" x14ac:dyDescent="0.3">
      <c r="A4550" t="s">
        <v>23675</v>
      </c>
      <c r="B4550">
        <v>84</v>
      </c>
      <c r="C4550">
        <v>7.5</v>
      </c>
    </row>
    <row r="4551" spans="1:3" x14ac:dyDescent="0.3">
      <c r="A4551" t="s">
        <v>23982</v>
      </c>
      <c r="B4551">
        <v>84</v>
      </c>
      <c r="C4551">
        <v>6.1</v>
      </c>
    </row>
    <row r="4552" spans="1:3" x14ac:dyDescent="0.3">
      <c r="A4552" t="s">
        <v>24021</v>
      </c>
      <c r="B4552">
        <v>84</v>
      </c>
      <c r="C4552">
        <v>7.8</v>
      </c>
    </row>
    <row r="4553" spans="1:3" x14ac:dyDescent="0.3">
      <c r="A4553" t="s">
        <v>2406</v>
      </c>
      <c r="B4553">
        <v>83</v>
      </c>
      <c r="C4553">
        <v>6.2</v>
      </c>
    </row>
    <row r="4554" spans="1:3" x14ac:dyDescent="0.3">
      <c r="A4554" t="s">
        <v>2570</v>
      </c>
      <c r="B4554">
        <v>83</v>
      </c>
      <c r="C4554">
        <v>6.8</v>
      </c>
    </row>
    <row r="4555" spans="1:3" x14ac:dyDescent="0.3">
      <c r="A4555" t="s">
        <v>2729</v>
      </c>
      <c r="B4555">
        <v>83</v>
      </c>
      <c r="C4555">
        <v>7</v>
      </c>
    </row>
    <row r="4556" spans="1:3" x14ac:dyDescent="0.3">
      <c r="A4556" t="s">
        <v>4014</v>
      </c>
      <c r="B4556">
        <v>83</v>
      </c>
      <c r="C4556">
        <v>6.6</v>
      </c>
    </row>
    <row r="4557" spans="1:3" x14ac:dyDescent="0.3">
      <c r="A4557" t="s">
        <v>5755</v>
      </c>
      <c r="B4557">
        <v>83</v>
      </c>
      <c r="C4557">
        <v>5.2</v>
      </c>
    </row>
    <row r="4558" spans="1:3" x14ac:dyDescent="0.3">
      <c r="A4558" t="s">
        <v>6806</v>
      </c>
      <c r="B4558">
        <v>83</v>
      </c>
      <c r="C4558">
        <v>4.0999999999999996</v>
      </c>
    </row>
    <row r="4559" spans="1:3" x14ac:dyDescent="0.3">
      <c r="A4559" t="s">
        <v>7671</v>
      </c>
      <c r="B4559">
        <v>83</v>
      </c>
      <c r="C4559">
        <v>4.2</v>
      </c>
    </row>
    <row r="4560" spans="1:3" x14ac:dyDescent="0.3">
      <c r="A4560" t="s">
        <v>8275</v>
      </c>
      <c r="B4560">
        <v>83</v>
      </c>
      <c r="C4560">
        <v>6.4</v>
      </c>
    </row>
    <row r="4561" spans="1:3" x14ac:dyDescent="0.3">
      <c r="A4561" t="s">
        <v>8829</v>
      </c>
      <c r="B4561">
        <v>83</v>
      </c>
      <c r="C4561">
        <v>5.9</v>
      </c>
    </row>
    <row r="4562" spans="1:3" x14ac:dyDescent="0.3">
      <c r="A4562" t="s">
        <v>8929</v>
      </c>
      <c r="B4562">
        <v>83</v>
      </c>
      <c r="C4562">
        <v>6.1</v>
      </c>
    </row>
    <row r="4563" spans="1:3" x14ac:dyDescent="0.3">
      <c r="A4563" t="s">
        <v>10383</v>
      </c>
      <c r="B4563">
        <v>83</v>
      </c>
      <c r="C4563">
        <v>4.5999999999999996</v>
      </c>
    </row>
    <row r="4564" spans="1:3" x14ac:dyDescent="0.3">
      <c r="A4564" t="s">
        <v>11247</v>
      </c>
      <c r="B4564">
        <v>83</v>
      </c>
      <c r="C4564">
        <v>5.5</v>
      </c>
    </row>
    <row r="4565" spans="1:3" x14ac:dyDescent="0.3">
      <c r="A4565" t="s">
        <v>11285</v>
      </c>
      <c r="B4565">
        <v>83</v>
      </c>
      <c r="C4565">
        <v>4.3</v>
      </c>
    </row>
    <row r="4566" spans="1:3" x14ac:dyDescent="0.3">
      <c r="A4566" t="s">
        <v>11488</v>
      </c>
      <c r="B4566">
        <v>83</v>
      </c>
      <c r="C4566">
        <v>5.8</v>
      </c>
    </row>
    <row r="4567" spans="1:3" x14ac:dyDescent="0.3">
      <c r="A4567" t="s">
        <v>12308</v>
      </c>
      <c r="B4567">
        <v>83</v>
      </c>
      <c r="C4567">
        <v>4.0999999999999996</v>
      </c>
    </row>
    <row r="4568" spans="1:3" x14ac:dyDescent="0.3">
      <c r="A4568" t="s">
        <v>12379</v>
      </c>
      <c r="B4568">
        <v>83</v>
      </c>
      <c r="C4568">
        <v>5.9</v>
      </c>
    </row>
    <row r="4569" spans="1:3" x14ac:dyDescent="0.3">
      <c r="A4569" t="s">
        <v>13630</v>
      </c>
      <c r="B4569">
        <v>83</v>
      </c>
      <c r="C4569">
        <v>5.5</v>
      </c>
    </row>
    <row r="4570" spans="1:3" x14ac:dyDescent="0.3">
      <c r="A4570" t="s">
        <v>15124</v>
      </c>
      <c r="B4570">
        <v>83</v>
      </c>
      <c r="C4570">
        <v>6.5</v>
      </c>
    </row>
    <row r="4571" spans="1:3" x14ac:dyDescent="0.3">
      <c r="A4571" t="s">
        <v>15310</v>
      </c>
      <c r="B4571">
        <v>83</v>
      </c>
      <c r="C4571">
        <v>3.3</v>
      </c>
    </row>
    <row r="4572" spans="1:3" x14ac:dyDescent="0.3">
      <c r="A4572" t="s">
        <v>17537</v>
      </c>
      <c r="B4572">
        <v>83</v>
      </c>
      <c r="C4572">
        <v>5.2</v>
      </c>
    </row>
    <row r="4573" spans="1:3" x14ac:dyDescent="0.3">
      <c r="A4573" t="s">
        <v>18538</v>
      </c>
      <c r="B4573">
        <v>83</v>
      </c>
      <c r="C4573">
        <v>6.6</v>
      </c>
    </row>
    <row r="4574" spans="1:3" x14ac:dyDescent="0.3">
      <c r="A4574" t="s">
        <v>19441</v>
      </c>
      <c r="B4574">
        <v>83</v>
      </c>
      <c r="C4574">
        <v>5.3</v>
      </c>
    </row>
    <row r="4575" spans="1:3" x14ac:dyDescent="0.3">
      <c r="A4575" t="s">
        <v>19465</v>
      </c>
      <c r="B4575">
        <v>83</v>
      </c>
      <c r="C4575">
        <v>5.5</v>
      </c>
    </row>
    <row r="4576" spans="1:3" x14ac:dyDescent="0.3">
      <c r="A4576" t="s">
        <v>20400</v>
      </c>
      <c r="B4576">
        <v>83</v>
      </c>
      <c r="C4576">
        <v>5.5</v>
      </c>
    </row>
    <row r="4577" spans="1:3" x14ac:dyDescent="0.3">
      <c r="A4577" t="s">
        <v>21006</v>
      </c>
      <c r="B4577">
        <v>83</v>
      </c>
      <c r="C4577">
        <v>7.7</v>
      </c>
    </row>
    <row r="4578" spans="1:3" x14ac:dyDescent="0.3">
      <c r="A4578" t="s">
        <v>21087</v>
      </c>
      <c r="B4578">
        <v>83</v>
      </c>
      <c r="C4578">
        <v>5.7</v>
      </c>
    </row>
    <row r="4579" spans="1:3" x14ac:dyDescent="0.3">
      <c r="A4579" t="s">
        <v>21225</v>
      </c>
      <c r="B4579">
        <v>83</v>
      </c>
      <c r="C4579">
        <v>6.5</v>
      </c>
    </row>
    <row r="4580" spans="1:3" x14ac:dyDescent="0.3">
      <c r="A4580" t="s">
        <v>21422</v>
      </c>
      <c r="B4580">
        <v>83</v>
      </c>
      <c r="C4580">
        <v>5.7</v>
      </c>
    </row>
    <row r="4581" spans="1:3" x14ac:dyDescent="0.3">
      <c r="A4581" t="s">
        <v>21475</v>
      </c>
      <c r="B4581">
        <v>83</v>
      </c>
      <c r="C4581">
        <v>4.2</v>
      </c>
    </row>
    <row r="4582" spans="1:3" x14ac:dyDescent="0.3">
      <c r="A4582" t="s">
        <v>21843</v>
      </c>
      <c r="B4582">
        <v>83</v>
      </c>
      <c r="C4582">
        <v>2.2000000000000002</v>
      </c>
    </row>
    <row r="4583" spans="1:3" x14ac:dyDescent="0.3">
      <c r="A4583" t="s">
        <v>21868</v>
      </c>
      <c r="B4583">
        <v>83</v>
      </c>
      <c r="C4583">
        <v>4.7</v>
      </c>
    </row>
    <row r="4584" spans="1:3" x14ac:dyDescent="0.3">
      <c r="A4584" t="s">
        <v>21937</v>
      </c>
      <c r="B4584">
        <v>83</v>
      </c>
      <c r="C4584">
        <v>7.1</v>
      </c>
    </row>
    <row r="4585" spans="1:3" x14ac:dyDescent="0.3">
      <c r="A4585" t="s">
        <v>22087</v>
      </c>
      <c r="B4585">
        <v>83</v>
      </c>
      <c r="C4585">
        <v>7.2</v>
      </c>
    </row>
    <row r="4586" spans="1:3" x14ac:dyDescent="0.3">
      <c r="A4586" t="s">
        <v>22300</v>
      </c>
      <c r="B4586">
        <v>83</v>
      </c>
      <c r="C4586">
        <v>6.5</v>
      </c>
    </row>
    <row r="4587" spans="1:3" x14ac:dyDescent="0.3">
      <c r="A4587" t="s">
        <v>22370</v>
      </c>
      <c r="B4587">
        <v>83</v>
      </c>
      <c r="C4587">
        <v>6.4</v>
      </c>
    </row>
    <row r="4588" spans="1:3" x14ac:dyDescent="0.3">
      <c r="A4588" t="s">
        <v>22451</v>
      </c>
      <c r="B4588">
        <v>83</v>
      </c>
      <c r="C4588">
        <v>7.4</v>
      </c>
    </row>
    <row r="4589" spans="1:3" x14ac:dyDescent="0.3">
      <c r="A4589" t="s">
        <v>22896</v>
      </c>
      <c r="B4589">
        <v>83</v>
      </c>
      <c r="C4589">
        <v>6.9</v>
      </c>
    </row>
    <row r="4590" spans="1:3" x14ac:dyDescent="0.3">
      <c r="A4590" t="s">
        <v>23221</v>
      </c>
      <c r="B4590">
        <v>83</v>
      </c>
      <c r="C4590">
        <v>6.5</v>
      </c>
    </row>
    <row r="4591" spans="1:3" x14ac:dyDescent="0.3">
      <c r="A4591" t="s">
        <v>23745</v>
      </c>
      <c r="B4591">
        <v>83</v>
      </c>
      <c r="C4591">
        <v>6.7</v>
      </c>
    </row>
    <row r="4592" spans="1:3" x14ac:dyDescent="0.3">
      <c r="A4592" t="s">
        <v>23801</v>
      </c>
      <c r="B4592">
        <v>83</v>
      </c>
      <c r="C4592">
        <v>6.6</v>
      </c>
    </row>
    <row r="4593" spans="1:3" x14ac:dyDescent="0.3">
      <c r="A4593" t="s">
        <v>23826</v>
      </c>
      <c r="B4593">
        <v>83</v>
      </c>
      <c r="C4593">
        <v>3.2</v>
      </c>
    </row>
    <row r="4594" spans="1:3" x14ac:dyDescent="0.3">
      <c r="A4594" t="s">
        <v>23969</v>
      </c>
      <c r="B4594">
        <v>83</v>
      </c>
      <c r="C4594">
        <v>6.7</v>
      </c>
    </row>
    <row r="4595" spans="1:3" x14ac:dyDescent="0.3">
      <c r="A4595" t="s">
        <v>1257</v>
      </c>
      <c r="B4595">
        <v>82</v>
      </c>
      <c r="C4595">
        <v>6.5</v>
      </c>
    </row>
    <row r="4596" spans="1:3" x14ac:dyDescent="0.3">
      <c r="A4596" t="s">
        <v>1661</v>
      </c>
      <c r="B4596">
        <v>82</v>
      </c>
      <c r="C4596">
        <v>3.8</v>
      </c>
    </row>
    <row r="4597" spans="1:3" x14ac:dyDescent="0.3">
      <c r="A4597" t="s">
        <v>2099</v>
      </c>
      <c r="B4597">
        <v>82</v>
      </c>
      <c r="C4597">
        <v>7.9</v>
      </c>
    </row>
    <row r="4598" spans="1:3" x14ac:dyDescent="0.3">
      <c r="A4598" t="s">
        <v>2521</v>
      </c>
      <c r="B4598">
        <v>82</v>
      </c>
      <c r="C4598">
        <v>4.3</v>
      </c>
    </row>
    <row r="4599" spans="1:3" x14ac:dyDescent="0.3">
      <c r="A4599" t="s">
        <v>6402</v>
      </c>
      <c r="B4599">
        <v>82</v>
      </c>
      <c r="C4599">
        <v>5.2</v>
      </c>
    </row>
    <row r="4600" spans="1:3" x14ac:dyDescent="0.3">
      <c r="A4600" t="s">
        <v>7561</v>
      </c>
      <c r="B4600">
        <v>82</v>
      </c>
      <c r="C4600">
        <v>4.5</v>
      </c>
    </row>
    <row r="4601" spans="1:3" x14ac:dyDescent="0.3">
      <c r="A4601" t="s">
        <v>8895</v>
      </c>
      <c r="B4601">
        <v>82</v>
      </c>
      <c r="C4601">
        <v>6.9</v>
      </c>
    </row>
    <row r="4602" spans="1:3" x14ac:dyDescent="0.3">
      <c r="A4602" t="s">
        <v>9107</v>
      </c>
      <c r="B4602">
        <v>82</v>
      </c>
      <c r="C4602">
        <v>5.6</v>
      </c>
    </row>
    <row r="4603" spans="1:3" x14ac:dyDescent="0.3">
      <c r="A4603" t="s">
        <v>9419</v>
      </c>
      <c r="B4603">
        <v>82</v>
      </c>
      <c r="C4603">
        <v>6</v>
      </c>
    </row>
    <row r="4604" spans="1:3" x14ac:dyDescent="0.3">
      <c r="A4604" t="s">
        <v>10831</v>
      </c>
      <c r="B4604">
        <v>82</v>
      </c>
      <c r="C4604">
        <v>3.5</v>
      </c>
    </row>
    <row r="4605" spans="1:3" x14ac:dyDescent="0.3">
      <c r="A4605" t="s">
        <v>11700</v>
      </c>
      <c r="B4605">
        <v>82</v>
      </c>
      <c r="C4605">
        <v>7.3</v>
      </c>
    </row>
    <row r="4606" spans="1:3" x14ac:dyDescent="0.3">
      <c r="A4606" t="s">
        <v>12162</v>
      </c>
      <c r="B4606">
        <v>82</v>
      </c>
      <c r="C4606">
        <v>6.2</v>
      </c>
    </row>
    <row r="4607" spans="1:3" x14ac:dyDescent="0.3">
      <c r="A4607" t="s">
        <v>13382</v>
      </c>
      <c r="B4607">
        <v>82</v>
      </c>
      <c r="C4607">
        <v>6.6</v>
      </c>
    </row>
    <row r="4608" spans="1:3" x14ac:dyDescent="0.3">
      <c r="A4608" t="s">
        <v>13746</v>
      </c>
      <c r="B4608">
        <v>82</v>
      </c>
      <c r="C4608">
        <v>6.4</v>
      </c>
    </row>
    <row r="4609" spans="1:3" x14ac:dyDescent="0.3">
      <c r="A4609" t="s">
        <v>14806</v>
      </c>
      <c r="B4609">
        <v>82</v>
      </c>
      <c r="C4609">
        <v>6.5</v>
      </c>
    </row>
    <row r="4610" spans="1:3" x14ac:dyDescent="0.3">
      <c r="A4610" t="s">
        <v>15066</v>
      </c>
      <c r="B4610">
        <v>82</v>
      </c>
      <c r="C4610">
        <v>6.1</v>
      </c>
    </row>
    <row r="4611" spans="1:3" x14ac:dyDescent="0.3">
      <c r="A4611" t="s">
        <v>15301</v>
      </c>
      <c r="B4611">
        <v>82</v>
      </c>
      <c r="C4611">
        <v>6.3</v>
      </c>
    </row>
    <row r="4612" spans="1:3" x14ac:dyDescent="0.3">
      <c r="A4612" t="s">
        <v>16015</v>
      </c>
      <c r="B4612">
        <v>82</v>
      </c>
      <c r="C4612">
        <v>6.7</v>
      </c>
    </row>
    <row r="4613" spans="1:3" x14ac:dyDescent="0.3">
      <c r="A4613" t="s">
        <v>17659</v>
      </c>
      <c r="B4613">
        <v>82</v>
      </c>
      <c r="C4613">
        <v>3.8</v>
      </c>
    </row>
    <row r="4614" spans="1:3" x14ac:dyDescent="0.3">
      <c r="A4614" t="s">
        <v>17733</v>
      </c>
      <c r="B4614">
        <v>82</v>
      </c>
      <c r="C4614">
        <v>5.9</v>
      </c>
    </row>
    <row r="4615" spans="1:3" x14ac:dyDescent="0.3">
      <c r="A4615" t="s">
        <v>18074</v>
      </c>
      <c r="B4615">
        <v>82</v>
      </c>
      <c r="C4615">
        <v>5.4</v>
      </c>
    </row>
    <row r="4616" spans="1:3" x14ac:dyDescent="0.3">
      <c r="A4616" t="s">
        <v>18441</v>
      </c>
      <c r="B4616">
        <v>82</v>
      </c>
      <c r="C4616">
        <v>4</v>
      </c>
    </row>
    <row r="4617" spans="1:3" x14ac:dyDescent="0.3">
      <c r="A4617" t="s">
        <v>18459</v>
      </c>
      <c r="B4617">
        <v>82</v>
      </c>
      <c r="C4617">
        <v>4.5999999999999996</v>
      </c>
    </row>
    <row r="4618" spans="1:3" x14ac:dyDescent="0.3">
      <c r="A4618" t="s">
        <v>19277</v>
      </c>
      <c r="B4618">
        <v>82</v>
      </c>
      <c r="C4618">
        <v>4.4000000000000004</v>
      </c>
    </row>
    <row r="4619" spans="1:3" x14ac:dyDescent="0.3">
      <c r="A4619" t="s">
        <v>19502</v>
      </c>
      <c r="B4619">
        <v>82</v>
      </c>
      <c r="C4619">
        <v>3.9</v>
      </c>
    </row>
    <row r="4620" spans="1:3" x14ac:dyDescent="0.3">
      <c r="A4620" t="s">
        <v>19662</v>
      </c>
      <c r="B4620">
        <v>82</v>
      </c>
      <c r="C4620">
        <v>7.4</v>
      </c>
    </row>
    <row r="4621" spans="1:3" x14ac:dyDescent="0.3">
      <c r="A4621" t="s">
        <v>20410</v>
      </c>
      <c r="B4621">
        <v>82</v>
      </c>
      <c r="C4621">
        <v>7.1</v>
      </c>
    </row>
    <row r="4622" spans="1:3" x14ac:dyDescent="0.3">
      <c r="A4622" t="s">
        <v>20981</v>
      </c>
      <c r="B4622">
        <v>82</v>
      </c>
      <c r="C4622">
        <v>2.8</v>
      </c>
    </row>
    <row r="4623" spans="1:3" x14ac:dyDescent="0.3">
      <c r="A4623" t="s">
        <v>21118</v>
      </c>
      <c r="B4623">
        <v>82</v>
      </c>
      <c r="C4623">
        <v>2.7</v>
      </c>
    </row>
    <row r="4624" spans="1:3" x14ac:dyDescent="0.3">
      <c r="A4624" t="s">
        <v>21384</v>
      </c>
      <c r="B4624">
        <v>82</v>
      </c>
      <c r="C4624">
        <v>8.6</v>
      </c>
    </row>
    <row r="4625" spans="1:3" x14ac:dyDescent="0.3">
      <c r="A4625" t="s">
        <v>21734</v>
      </c>
      <c r="B4625">
        <v>82</v>
      </c>
      <c r="C4625">
        <v>6</v>
      </c>
    </row>
    <row r="4626" spans="1:3" x14ac:dyDescent="0.3">
      <c r="A4626" t="s">
        <v>22530</v>
      </c>
      <c r="B4626">
        <v>82</v>
      </c>
      <c r="C4626">
        <v>5.8</v>
      </c>
    </row>
    <row r="4627" spans="1:3" x14ac:dyDescent="0.3">
      <c r="A4627" t="s">
        <v>22649</v>
      </c>
      <c r="B4627">
        <v>82</v>
      </c>
      <c r="C4627">
        <v>6.8</v>
      </c>
    </row>
    <row r="4628" spans="1:3" x14ac:dyDescent="0.3">
      <c r="A4628" t="s">
        <v>22676</v>
      </c>
      <c r="B4628">
        <v>82</v>
      </c>
      <c r="C4628">
        <v>4.3</v>
      </c>
    </row>
    <row r="4629" spans="1:3" x14ac:dyDescent="0.3">
      <c r="A4629" t="s">
        <v>22787</v>
      </c>
      <c r="B4629">
        <v>82</v>
      </c>
      <c r="C4629">
        <v>6.9</v>
      </c>
    </row>
    <row r="4630" spans="1:3" x14ac:dyDescent="0.3">
      <c r="A4630" t="s">
        <v>23621</v>
      </c>
      <c r="B4630">
        <v>82</v>
      </c>
      <c r="C4630">
        <v>3.2</v>
      </c>
    </row>
    <row r="4631" spans="1:3" x14ac:dyDescent="0.3">
      <c r="A4631" t="s">
        <v>23706</v>
      </c>
      <c r="B4631">
        <v>82</v>
      </c>
      <c r="C4631">
        <v>5.6</v>
      </c>
    </row>
    <row r="4632" spans="1:3" x14ac:dyDescent="0.3">
      <c r="A4632" t="s">
        <v>23710</v>
      </c>
      <c r="B4632">
        <v>82</v>
      </c>
      <c r="C4632">
        <v>5.6</v>
      </c>
    </row>
    <row r="4633" spans="1:3" x14ac:dyDescent="0.3">
      <c r="A4633" t="s">
        <v>23989</v>
      </c>
      <c r="B4633">
        <v>82</v>
      </c>
      <c r="C4633">
        <v>5.4</v>
      </c>
    </row>
    <row r="4634" spans="1:3" x14ac:dyDescent="0.3">
      <c r="A4634" t="s">
        <v>2819</v>
      </c>
      <c r="B4634">
        <v>81</v>
      </c>
      <c r="C4634">
        <v>6.4</v>
      </c>
    </row>
    <row r="4635" spans="1:3" x14ac:dyDescent="0.3">
      <c r="A4635" t="s">
        <v>3958</v>
      </c>
      <c r="B4635">
        <v>81</v>
      </c>
      <c r="C4635">
        <v>5.8</v>
      </c>
    </row>
    <row r="4636" spans="1:3" x14ac:dyDescent="0.3">
      <c r="A4636" t="s">
        <v>5670</v>
      </c>
      <c r="B4636">
        <v>81</v>
      </c>
      <c r="C4636">
        <v>4.7</v>
      </c>
    </row>
    <row r="4637" spans="1:3" x14ac:dyDescent="0.3">
      <c r="A4637" t="s">
        <v>6137</v>
      </c>
      <c r="B4637">
        <v>81</v>
      </c>
      <c r="C4637">
        <v>5.8</v>
      </c>
    </row>
    <row r="4638" spans="1:3" x14ac:dyDescent="0.3">
      <c r="A4638" t="s">
        <v>7218</v>
      </c>
      <c r="B4638">
        <v>81</v>
      </c>
      <c r="C4638">
        <v>4.5</v>
      </c>
    </row>
    <row r="4639" spans="1:3" x14ac:dyDescent="0.3">
      <c r="A4639" t="s">
        <v>8938</v>
      </c>
      <c r="B4639">
        <v>81</v>
      </c>
      <c r="C4639">
        <v>6.2</v>
      </c>
    </row>
    <row r="4640" spans="1:3" x14ac:dyDescent="0.3">
      <c r="A4640" t="s">
        <v>8972</v>
      </c>
      <c r="B4640">
        <v>81</v>
      </c>
      <c r="C4640">
        <v>8</v>
      </c>
    </row>
    <row r="4641" spans="1:3" x14ac:dyDescent="0.3">
      <c r="A4641" t="s">
        <v>10540</v>
      </c>
      <c r="B4641">
        <v>81</v>
      </c>
      <c r="C4641">
        <v>7.8</v>
      </c>
    </row>
    <row r="4642" spans="1:3" x14ac:dyDescent="0.3">
      <c r="A4642" t="s">
        <v>11667</v>
      </c>
      <c r="B4642">
        <v>81</v>
      </c>
      <c r="C4642">
        <v>7.7</v>
      </c>
    </row>
    <row r="4643" spans="1:3" x14ac:dyDescent="0.3">
      <c r="A4643" t="s">
        <v>11799</v>
      </c>
      <c r="B4643">
        <v>81</v>
      </c>
      <c r="C4643">
        <v>5.3</v>
      </c>
    </row>
    <row r="4644" spans="1:3" x14ac:dyDescent="0.3">
      <c r="A4644" t="s">
        <v>13375</v>
      </c>
      <c r="B4644">
        <v>81</v>
      </c>
      <c r="C4644">
        <v>5</v>
      </c>
    </row>
    <row r="4645" spans="1:3" x14ac:dyDescent="0.3">
      <c r="A4645" t="s">
        <v>14019</v>
      </c>
      <c r="B4645">
        <v>81</v>
      </c>
      <c r="C4645">
        <v>6.8</v>
      </c>
    </row>
    <row r="4646" spans="1:3" x14ac:dyDescent="0.3">
      <c r="A4646" t="s">
        <v>14223</v>
      </c>
      <c r="B4646">
        <v>81</v>
      </c>
      <c r="C4646">
        <v>5.7</v>
      </c>
    </row>
    <row r="4647" spans="1:3" x14ac:dyDescent="0.3">
      <c r="A4647" t="s">
        <v>14486</v>
      </c>
      <c r="B4647">
        <v>81</v>
      </c>
      <c r="C4647">
        <v>7.1</v>
      </c>
    </row>
    <row r="4648" spans="1:3" x14ac:dyDescent="0.3">
      <c r="A4648" t="s">
        <v>14945</v>
      </c>
      <c r="B4648">
        <v>81</v>
      </c>
      <c r="C4648">
        <v>6.2</v>
      </c>
    </row>
    <row r="4649" spans="1:3" x14ac:dyDescent="0.3">
      <c r="A4649" t="s">
        <v>15409</v>
      </c>
      <c r="B4649">
        <v>81</v>
      </c>
      <c r="C4649">
        <v>6.9</v>
      </c>
    </row>
    <row r="4650" spans="1:3" x14ac:dyDescent="0.3">
      <c r="A4650" t="s">
        <v>17471</v>
      </c>
      <c r="B4650">
        <v>81</v>
      </c>
      <c r="C4650">
        <v>6.9</v>
      </c>
    </row>
    <row r="4651" spans="1:3" x14ac:dyDescent="0.3">
      <c r="A4651" t="s">
        <v>18454</v>
      </c>
      <c r="B4651">
        <v>81</v>
      </c>
      <c r="C4651">
        <v>5.9</v>
      </c>
    </row>
    <row r="4652" spans="1:3" x14ac:dyDescent="0.3">
      <c r="A4652" t="s">
        <v>18687</v>
      </c>
      <c r="B4652">
        <v>81</v>
      </c>
      <c r="C4652">
        <v>4.2</v>
      </c>
    </row>
    <row r="4653" spans="1:3" x14ac:dyDescent="0.3">
      <c r="A4653" t="s">
        <v>18873</v>
      </c>
      <c r="B4653">
        <v>81</v>
      </c>
      <c r="C4653">
        <v>5.2</v>
      </c>
    </row>
    <row r="4654" spans="1:3" x14ac:dyDescent="0.3">
      <c r="A4654" t="s">
        <v>20023</v>
      </c>
      <c r="B4654">
        <v>81</v>
      </c>
      <c r="C4654">
        <v>5.5</v>
      </c>
    </row>
    <row r="4655" spans="1:3" x14ac:dyDescent="0.3">
      <c r="A4655" t="s">
        <v>20406</v>
      </c>
      <c r="B4655">
        <v>81</v>
      </c>
      <c r="C4655">
        <v>7.4</v>
      </c>
    </row>
    <row r="4656" spans="1:3" x14ac:dyDescent="0.3">
      <c r="A4656" t="s">
        <v>20655</v>
      </c>
      <c r="B4656">
        <v>81</v>
      </c>
      <c r="C4656">
        <v>7.8</v>
      </c>
    </row>
    <row r="4657" spans="1:3" x14ac:dyDescent="0.3">
      <c r="A4657" t="s">
        <v>21758</v>
      </c>
      <c r="B4657">
        <v>81</v>
      </c>
      <c r="C4657">
        <v>6.9</v>
      </c>
    </row>
    <row r="4658" spans="1:3" x14ac:dyDescent="0.3">
      <c r="A4658" t="s">
        <v>22280</v>
      </c>
      <c r="B4658">
        <v>81</v>
      </c>
      <c r="C4658">
        <v>7.8</v>
      </c>
    </row>
    <row r="4659" spans="1:3" x14ac:dyDescent="0.3">
      <c r="A4659" t="s">
        <v>22287</v>
      </c>
      <c r="B4659">
        <v>81</v>
      </c>
      <c r="C4659">
        <v>6.4</v>
      </c>
    </row>
    <row r="4660" spans="1:3" x14ac:dyDescent="0.3">
      <c r="A4660" t="s">
        <v>22724</v>
      </c>
      <c r="B4660">
        <v>81</v>
      </c>
      <c r="C4660">
        <v>4.0999999999999996</v>
      </c>
    </row>
    <row r="4661" spans="1:3" x14ac:dyDescent="0.3">
      <c r="A4661" t="s">
        <v>23151</v>
      </c>
      <c r="B4661">
        <v>81</v>
      </c>
      <c r="C4661">
        <v>6.3</v>
      </c>
    </row>
    <row r="4662" spans="1:3" x14ac:dyDescent="0.3">
      <c r="A4662" t="s">
        <v>23583</v>
      </c>
      <c r="B4662">
        <v>81</v>
      </c>
      <c r="C4662">
        <v>4.2</v>
      </c>
    </row>
    <row r="4663" spans="1:3" x14ac:dyDescent="0.3">
      <c r="A4663" t="s">
        <v>23599</v>
      </c>
      <c r="B4663">
        <v>81</v>
      </c>
      <c r="C4663">
        <v>7</v>
      </c>
    </row>
    <row r="4664" spans="1:3" x14ac:dyDescent="0.3">
      <c r="A4664" t="s">
        <v>23651</v>
      </c>
      <c r="B4664">
        <v>81</v>
      </c>
      <c r="C4664">
        <v>3.6</v>
      </c>
    </row>
    <row r="4665" spans="1:3" x14ac:dyDescent="0.3">
      <c r="A4665" t="s">
        <v>23794</v>
      </c>
      <c r="B4665">
        <v>81</v>
      </c>
      <c r="C4665">
        <v>7.4</v>
      </c>
    </row>
    <row r="4666" spans="1:3" x14ac:dyDescent="0.3">
      <c r="A4666" t="s">
        <v>24014</v>
      </c>
      <c r="B4666">
        <v>81</v>
      </c>
      <c r="C4666">
        <v>6.9</v>
      </c>
    </row>
    <row r="4667" spans="1:3" x14ac:dyDescent="0.3">
      <c r="A4667" t="s">
        <v>2722</v>
      </c>
      <c r="B4667">
        <v>80</v>
      </c>
      <c r="C4667">
        <v>4.5999999999999996</v>
      </c>
    </row>
    <row r="4668" spans="1:3" x14ac:dyDescent="0.3">
      <c r="A4668" t="s">
        <v>5118</v>
      </c>
      <c r="B4668">
        <v>80</v>
      </c>
      <c r="C4668">
        <v>5</v>
      </c>
    </row>
    <row r="4669" spans="1:3" x14ac:dyDescent="0.3">
      <c r="A4669" t="s">
        <v>6166</v>
      </c>
      <c r="B4669">
        <v>80</v>
      </c>
      <c r="C4669">
        <v>7.9</v>
      </c>
    </row>
    <row r="4670" spans="1:3" x14ac:dyDescent="0.3">
      <c r="A4670" t="s">
        <v>8670</v>
      </c>
      <c r="B4670">
        <v>80</v>
      </c>
      <c r="C4670">
        <v>4</v>
      </c>
    </row>
    <row r="4671" spans="1:3" x14ac:dyDescent="0.3">
      <c r="A4671" t="s">
        <v>9557</v>
      </c>
      <c r="B4671">
        <v>80</v>
      </c>
      <c r="C4671">
        <v>5.6</v>
      </c>
    </row>
    <row r="4672" spans="1:3" x14ac:dyDescent="0.3">
      <c r="A4672" t="s">
        <v>9971</v>
      </c>
      <c r="B4672">
        <v>80</v>
      </c>
      <c r="C4672">
        <v>7.2</v>
      </c>
    </row>
    <row r="4673" spans="1:3" x14ac:dyDescent="0.3">
      <c r="A4673" t="s">
        <v>10022</v>
      </c>
      <c r="B4673">
        <v>80</v>
      </c>
      <c r="C4673">
        <v>2.9</v>
      </c>
    </row>
    <row r="4674" spans="1:3" x14ac:dyDescent="0.3">
      <c r="A4674" t="s">
        <v>10162</v>
      </c>
      <c r="B4674">
        <v>80</v>
      </c>
      <c r="C4674">
        <v>7.2</v>
      </c>
    </row>
    <row r="4675" spans="1:3" x14ac:dyDescent="0.3">
      <c r="A4675" t="s">
        <v>11392</v>
      </c>
      <c r="B4675">
        <v>80</v>
      </c>
      <c r="C4675">
        <v>2.8</v>
      </c>
    </row>
    <row r="4676" spans="1:3" x14ac:dyDescent="0.3">
      <c r="A4676" t="s">
        <v>12075</v>
      </c>
      <c r="B4676">
        <v>80</v>
      </c>
      <c r="C4676">
        <v>6.5</v>
      </c>
    </row>
    <row r="4677" spans="1:3" x14ac:dyDescent="0.3">
      <c r="A4677" t="s">
        <v>12294</v>
      </c>
      <c r="B4677">
        <v>80</v>
      </c>
      <c r="C4677">
        <v>6.6</v>
      </c>
    </row>
    <row r="4678" spans="1:3" x14ac:dyDescent="0.3">
      <c r="A4678" t="s">
        <v>12388</v>
      </c>
      <c r="B4678">
        <v>80</v>
      </c>
      <c r="C4678">
        <v>3.3</v>
      </c>
    </row>
    <row r="4679" spans="1:3" x14ac:dyDescent="0.3">
      <c r="A4679" t="s">
        <v>13975</v>
      </c>
      <c r="B4679">
        <v>80</v>
      </c>
      <c r="C4679">
        <v>7.9</v>
      </c>
    </row>
    <row r="4680" spans="1:3" x14ac:dyDescent="0.3">
      <c r="A4680" t="s">
        <v>14823</v>
      </c>
      <c r="B4680">
        <v>80</v>
      </c>
      <c r="C4680">
        <v>6.3</v>
      </c>
    </row>
    <row r="4681" spans="1:3" x14ac:dyDescent="0.3">
      <c r="A4681" t="s">
        <v>15984</v>
      </c>
      <c r="B4681">
        <v>80</v>
      </c>
      <c r="C4681">
        <v>7.8</v>
      </c>
    </row>
    <row r="4682" spans="1:3" x14ac:dyDescent="0.3">
      <c r="A4682" t="s">
        <v>16693</v>
      </c>
      <c r="B4682">
        <v>80</v>
      </c>
      <c r="C4682">
        <v>5.3</v>
      </c>
    </row>
    <row r="4683" spans="1:3" x14ac:dyDescent="0.3">
      <c r="A4683" t="s">
        <v>17972</v>
      </c>
      <c r="B4683">
        <v>80</v>
      </c>
      <c r="C4683">
        <v>4.2</v>
      </c>
    </row>
    <row r="4684" spans="1:3" x14ac:dyDescent="0.3">
      <c r="A4684" t="s">
        <v>18967</v>
      </c>
      <c r="B4684">
        <v>80</v>
      </c>
      <c r="C4684">
        <v>7.6</v>
      </c>
    </row>
    <row r="4685" spans="1:3" x14ac:dyDescent="0.3">
      <c r="A4685" t="s">
        <v>19447</v>
      </c>
      <c r="B4685">
        <v>80</v>
      </c>
      <c r="C4685">
        <v>3.3</v>
      </c>
    </row>
    <row r="4686" spans="1:3" x14ac:dyDescent="0.3">
      <c r="A4686" t="s">
        <v>19471</v>
      </c>
      <c r="B4686">
        <v>80</v>
      </c>
      <c r="C4686">
        <v>2.6</v>
      </c>
    </row>
    <row r="4687" spans="1:3" x14ac:dyDescent="0.3">
      <c r="A4687" t="s">
        <v>19534</v>
      </c>
      <c r="B4687">
        <v>80</v>
      </c>
      <c r="C4687">
        <v>4.9000000000000004</v>
      </c>
    </row>
    <row r="4688" spans="1:3" x14ac:dyDescent="0.3">
      <c r="A4688" t="s">
        <v>19823</v>
      </c>
      <c r="B4688">
        <v>80</v>
      </c>
      <c r="C4688">
        <v>7.1</v>
      </c>
    </row>
    <row r="4689" spans="1:3" x14ac:dyDescent="0.3">
      <c r="A4689" t="s">
        <v>20107</v>
      </c>
      <c r="B4689">
        <v>80</v>
      </c>
      <c r="C4689">
        <v>7.8</v>
      </c>
    </row>
    <row r="4690" spans="1:3" x14ac:dyDescent="0.3">
      <c r="A4690" t="s">
        <v>20121</v>
      </c>
      <c r="B4690">
        <v>80</v>
      </c>
      <c r="C4690">
        <v>8</v>
      </c>
    </row>
    <row r="4691" spans="1:3" x14ac:dyDescent="0.3">
      <c r="A4691" t="s">
        <v>20462</v>
      </c>
      <c r="B4691">
        <v>80</v>
      </c>
      <c r="C4691">
        <v>6</v>
      </c>
    </row>
    <row r="4692" spans="1:3" x14ac:dyDescent="0.3">
      <c r="A4692" t="s">
        <v>20887</v>
      </c>
      <c r="B4692">
        <v>80</v>
      </c>
      <c r="C4692">
        <v>6.2</v>
      </c>
    </row>
    <row r="4693" spans="1:3" x14ac:dyDescent="0.3">
      <c r="A4693" t="s">
        <v>21150</v>
      </c>
      <c r="B4693">
        <v>80</v>
      </c>
      <c r="C4693">
        <v>5.7</v>
      </c>
    </row>
    <row r="4694" spans="1:3" x14ac:dyDescent="0.3">
      <c r="A4694" t="s">
        <v>22360</v>
      </c>
      <c r="B4694">
        <v>80</v>
      </c>
      <c r="C4694">
        <v>7.2</v>
      </c>
    </row>
    <row r="4695" spans="1:3" x14ac:dyDescent="0.3">
      <c r="A4695" t="s">
        <v>22803</v>
      </c>
      <c r="B4695">
        <v>80</v>
      </c>
      <c r="C4695">
        <v>6.1</v>
      </c>
    </row>
    <row r="4696" spans="1:3" x14ac:dyDescent="0.3">
      <c r="A4696" t="s">
        <v>22931</v>
      </c>
      <c r="B4696">
        <v>80</v>
      </c>
      <c r="C4696">
        <v>7.1</v>
      </c>
    </row>
    <row r="4697" spans="1:3" x14ac:dyDescent="0.3">
      <c r="A4697" t="s">
        <v>22947</v>
      </c>
      <c r="B4697">
        <v>80</v>
      </c>
      <c r="C4697">
        <v>7.1</v>
      </c>
    </row>
    <row r="4698" spans="1:3" x14ac:dyDescent="0.3">
      <c r="A4698" t="s">
        <v>22999</v>
      </c>
      <c r="B4698">
        <v>80</v>
      </c>
      <c r="C4698">
        <v>6.2</v>
      </c>
    </row>
    <row r="4699" spans="1:3" x14ac:dyDescent="0.3">
      <c r="A4699" t="s">
        <v>23267</v>
      </c>
      <c r="B4699">
        <v>80</v>
      </c>
      <c r="C4699">
        <v>6.7</v>
      </c>
    </row>
    <row r="4700" spans="1:3" x14ac:dyDescent="0.3">
      <c r="A4700" t="s">
        <v>23519</v>
      </c>
      <c r="B4700">
        <v>80</v>
      </c>
      <c r="C4700">
        <v>7.1</v>
      </c>
    </row>
    <row r="4701" spans="1:3" x14ac:dyDescent="0.3">
      <c r="A4701" t="s">
        <v>23639</v>
      </c>
      <c r="B4701">
        <v>80</v>
      </c>
      <c r="C4701">
        <v>5.6</v>
      </c>
    </row>
    <row r="4702" spans="1:3" x14ac:dyDescent="0.3">
      <c r="A4702" t="s">
        <v>23670</v>
      </c>
      <c r="B4702">
        <v>80</v>
      </c>
      <c r="C4702">
        <v>8.3000000000000007</v>
      </c>
    </row>
    <row r="4703" spans="1:3" x14ac:dyDescent="0.3">
      <c r="A4703" t="s">
        <v>23694</v>
      </c>
      <c r="B4703">
        <v>80</v>
      </c>
      <c r="C4703">
        <v>4.5</v>
      </c>
    </row>
    <row r="4704" spans="1:3" x14ac:dyDescent="0.3">
      <c r="A4704" t="s">
        <v>23891</v>
      </c>
      <c r="B4704">
        <v>80</v>
      </c>
      <c r="C4704">
        <v>6.3</v>
      </c>
    </row>
    <row r="4705" spans="1:3" x14ac:dyDescent="0.3">
      <c r="A4705" t="s">
        <v>24007</v>
      </c>
      <c r="B4705">
        <v>80</v>
      </c>
      <c r="C4705">
        <v>6.3</v>
      </c>
    </row>
    <row r="4706" spans="1:3" x14ac:dyDescent="0.3">
      <c r="A4706" t="s">
        <v>8431</v>
      </c>
      <c r="B4706">
        <v>79</v>
      </c>
      <c r="C4706">
        <v>7.1</v>
      </c>
    </row>
    <row r="4707" spans="1:3" x14ac:dyDescent="0.3">
      <c r="A4707" t="s">
        <v>15643</v>
      </c>
      <c r="B4707">
        <v>79</v>
      </c>
      <c r="C4707">
        <v>6.5</v>
      </c>
    </row>
    <row r="4708" spans="1:3" x14ac:dyDescent="0.3">
      <c r="A4708" t="s">
        <v>16096</v>
      </c>
      <c r="B4708">
        <v>79</v>
      </c>
      <c r="C4708">
        <v>6</v>
      </c>
    </row>
    <row r="4709" spans="1:3" x14ac:dyDescent="0.3">
      <c r="A4709" t="s">
        <v>16505</v>
      </c>
      <c r="B4709">
        <v>79</v>
      </c>
      <c r="C4709">
        <v>4.0999999999999996</v>
      </c>
    </row>
    <row r="4710" spans="1:3" x14ac:dyDescent="0.3">
      <c r="A4710" t="s">
        <v>17723</v>
      </c>
      <c r="B4710">
        <v>79</v>
      </c>
      <c r="C4710">
        <v>6.6</v>
      </c>
    </row>
    <row r="4711" spans="1:3" x14ac:dyDescent="0.3">
      <c r="A4711" t="s">
        <v>18094</v>
      </c>
      <c r="B4711">
        <v>79</v>
      </c>
      <c r="C4711">
        <v>5.4</v>
      </c>
    </row>
    <row r="4712" spans="1:3" x14ac:dyDescent="0.3">
      <c r="A4712" t="s">
        <v>21650</v>
      </c>
      <c r="B4712">
        <v>79</v>
      </c>
      <c r="C4712">
        <v>6.1</v>
      </c>
    </row>
    <row r="4713" spans="1:3" x14ac:dyDescent="0.3">
      <c r="A4713" t="s">
        <v>22400</v>
      </c>
      <c r="B4713">
        <v>79</v>
      </c>
      <c r="C4713">
        <v>5.7</v>
      </c>
    </row>
    <row r="4714" spans="1:3" x14ac:dyDescent="0.3">
      <c r="A4714" t="s">
        <v>23840</v>
      </c>
      <c r="B4714">
        <v>79</v>
      </c>
      <c r="C4714">
        <v>6.3</v>
      </c>
    </row>
    <row r="4715" spans="1:3" x14ac:dyDescent="0.3">
      <c r="A4715" t="s">
        <v>23887</v>
      </c>
      <c r="B4715">
        <v>79</v>
      </c>
      <c r="C4715">
        <v>7</v>
      </c>
    </row>
    <row r="4716" spans="1:3" x14ac:dyDescent="0.3">
      <c r="A4716" t="s">
        <v>1798</v>
      </c>
      <c r="B4716">
        <v>78</v>
      </c>
      <c r="C4716">
        <v>7.3</v>
      </c>
    </row>
    <row r="4717" spans="1:3" x14ac:dyDescent="0.3">
      <c r="A4717" t="s">
        <v>5159</v>
      </c>
      <c r="B4717">
        <v>78</v>
      </c>
      <c r="C4717">
        <v>6.6</v>
      </c>
    </row>
    <row r="4718" spans="1:3" x14ac:dyDescent="0.3">
      <c r="A4718" t="s">
        <v>8168</v>
      </c>
      <c r="B4718">
        <v>78</v>
      </c>
      <c r="C4718">
        <v>6.1</v>
      </c>
    </row>
    <row r="4719" spans="1:3" x14ac:dyDescent="0.3">
      <c r="A4719" t="s">
        <v>13993</v>
      </c>
      <c r="B4719">
        <v>78</v>
      </c>
      <c r="C4719">
        <v>6.9</v>
      </c>
    </row>
    <row r="4720" spans="1:3" x14ac:dyDescent="0.3">
      <c r="A4720" t="s">
        <v>15101</v>
      </c>
      <c r="B4720">
        <v>78</v>
      </c>
      <c r="C4720">
        <v>4.2</v>
      </c>
    </row>
    <row r="4721" spans="1:3" x14ac:dyDescent="0.3">
      <c r="A4721" t="s">
        <v>20001</v>
      </c>
      <c r="B4721">
        <v>78</v>
      </c>
      <c r="C4721">
        <v>7.5</v>
      </c>
    </row>
    <row r="4722" spans="1:3" x14ac:dyDescent="0.3">
      <c r="A4722" t="s">
        <v>21746</v>
      </c>
      <c r="B4722">
        <v>78</v>
      </c>
      <c r="C4722">
        <v>6.1</v>
      </c>
    </row>
    <row r="4723" spans="1:3" x14ac:dyDescent="0.3">
      <c r="A4723" t="s">
        <v>22005</v>
      </c>
      <c r="B4723">
        <v>78</v>
      </c>
      <c r="C4723">
        <v>6.7</v>
      </c>
    </row>
    <row r="4724" spans="1:3" x14ac:dyDescent="0.3">
      <c r="A4724" t="s">
        <v>23099</v>
      </c>
      <c r="B4724">
        <v>78</v>
      </c>
      <c r="C4724">
        <v>5.5</v>
      </c>
    </row>
    <row r="4725" spans="1:3" x14ac:dyDescent="0.3">
      <c r="A4725" t="s">
        <v>23435</v>
      </c>
      <c r="B4725">
        <v>78</v>
      </c>
      <c r="C4725">
        <v>8.6999999999999993</v>
      </c>
    </row>
    <row r="4726" spans="1:3" x14ac:dyDescent="0.3">
      <c r="A4726" t="s">
        <v>23460</v>
      </c>
      <c r="B4726">
        <v>78</v>
      </c>
      <c r="C4726">
        <v>6.3</v>
      </c>
    </row>
    <row r="4727" spans="1:3" x14ac:dyDescent="0.3">
      <c r="A4727" t="s">
        <v>23847</v>
      </c>
      <c r="B4727">
        <v>78</v>
      </c>
      <c r="C4727">
        <v>4.0999999999999996</v>
      </c>
    </row>
    <row r="4728" spans="1:3" x14ac:dyDescent="0.3">
      <c r="A4728" t="s">
        <v>23944</v>
      </c>
      <c r="B4728">
        <v>78</v>
      </c>
      <c r="C4728">
        <v>4</v>
      </c>
    </row>
    <row r="4729" spans="1:3" x14ac:dyDescent="0.3">
      <c r="A4729" t="s">
        <v>1407</v>
      </c>
      <c r="B4729">
        <v>77</v>
      </c>
      <c r="C4729">
        <v>5.4</v>
      </c>
    </row>
    <row r="4730" spans="1:3" x14ac:dyDescent="0.3">
      <c r="A4730" t="s">
        <v>8321</v>
      </c>
      <c r="B4730">
        <v>77</v>
      </c>
      <c r="C4730">
        <v>7.4</v>
      </c>
    </row>
    <row r="4731" spans="1:3" x14ac:dyDescent="0.3">
      <c r="A4731" t="s">
        <v>10456</v>
      </c>
      <c r="B4731">
        <v>77</v>
      </c>
      <c r="C4731">
        <v>3.8</v>
      </c>
    </row>
    <row r="4732" spans="1:3" x14ac:dyDescent="0.3">
      <c r="A4732" t="s">
        <v>10768</v>
      </c>
      <c r="B4732">
        <v>77</v>
      </c>
      <c r="C4732">
        <v>6.3</v>
      </c>
    </row>
    <row r="4733" spans="1:3" x14ac:dyDescent="0.3">
      <c r="A4733" t="s">
        <v>11272</v>
      </c>
      <c r="B4733">
        <v>77</v>
      </c>
      <c r="C4733">
        <v>2.8</v>
      </c>
    </row>
    <row r="4734" spans="1:3" x14ac:dyDescent="0.3">
      <c r="A4734" t="s">
        <v>17575</v>
      </c>
      <c r="B4734">
        <v>77</v>
      </c>
      <c r="C4734">
        <v>5</v>
      </c>
    </row>
    <row r="4735" spans="1:3" x14ac:dyDescent="0.3">
      <c r="A4735" t="s">
        <v>20017</v>
      </c>
      <c r="B4735">
        <v>77</v>
      </c>
      <c r="C4735">
        <v>4.8</v>
      </c>
    </row>
    <row r="4736" spans="1:3" x14ac:dyDescent="0.3">
      <c r="A4736" t="s">
        <v>23572</v>
      </c>
      <c r="B4736">
        <v>77</v>
      </c>
      <c r="C4736">
        <v>5.7</v>
      </c>
    </row>
    <row r="4737" spans="1:3" x14ac:dyDescent="0.3">
      <c r="A4737" t="s">
        <v>23664</v>
      </c>
      <c r="B4737">
        <v>77</v>
      </c>
      <c r="C4737">
        <v>7.6</v>
      </c>
    </row>
    <row r="4738" spans="1:3" x14ac:dyDescent="0.3">
      <c r="A4738" t="s">
        <v>24000</v>
      </c>
      <c r="B4738">
        <v>77</v>
      </c>
      <c r="C4738">
        <v>7</v>
      </c>
    </row>
    <row r="4739" spans="1:3" x14ac:dyDescent="0.3">
      <c r="A4739" t="s">
        <v>1606</v>
      </c>
      <c r="B4739">
        <v>76</v>
      </c>
      <c r="C4739">
        <v>5.4</v>
      </c>
    </row>
    <row r="4740" spans="1:3" x14ac:dyDescent="0.3">
      <c r="A4740" t="s">
        <v>7550</v>
      </c>
      <c r="B4740">
        <v>76</v>
      </c>
      <c r="C4740">
        <v>5.6</v>
      </c>
    </row>
    <row r="4741" spans="1:3" x14ac:dyDescent="0.3">
      <c r="A4741" t="s">
        <v>13011</v>
      </c>
      <c r="B4741">
        <v>76</v>
      </c>
      <c r="C4741">
        <v>2.8</v>
      </c>
    </row>
    <row r="4742" spans="1:3" x14ac:dyDescent="0.3">
      <c r="A4742" t="s">
        <v>14986</v>
      </c>
      <c r="B4742">
        <v>76</v>
      </c>
      <c r="C4742">
        <v>5.9</v>
      </c>
    </row>
    <row r="4743" spans="1:3" x14ac:dyDescent="0.3">
      <c r="A4743" t="s">
        <v>15630</v>
      </c>
      <c r="B4743">
        <v>76</v>
      </c>
      <c r="C4743">
        <v>4.8</v>
      </c>
    </row>
    <row r="4744" spans="1:3" x14ac:dyDescent="0.3">
      <c r="A4744" t="s">
        <v>15751</v>
      </c>
      <c r="B4744">
        <v>76</v>
      </c>
      <c r="C4744">
        <v>5.7</v>
      </c>
    </row>
    <row r="4745" spans="1:3" x14ac:dyDescent="0.3">
      <c r="A4745" t="s">
        <v>17205</v>
      </c>
      <c r="B4745">
        <v>76</v>
      </c>
      <c r="C4745">
        <v>5.8</v>
      </c>
    </row>
    <row r="4746" spans="1:3" x14ac:dyDescent="0.3">
      <c r="A4746" t="s">
        <v>21040</v>
      </c>
      <c r="B4746">
        <v>76</v>
      </c>
      <c r="C4746">
        <v>6.3</v>
      </c>
    </row>
    <row r="4747" spans="1:3" x14ac:dyDescent="0.3">
      <c r="A4747" t="s">
        <v>21281</v>
      </c>
      <c r="B4747">
        <v>76</v>
      </c>
      <c r="C4747">
        <v>3.8</v>
      </c>
    </row>
    <row r="4748" spans="1:3" x14ac:dyDescent="0.3">
      <c r="A4748" t="s">
        <v>21382</v>
      </c>
      <c r="B4748">
        <v>76</v>
      </c>
      <c r="C4748">
        <v>2.6</v>
      </c>
    </row>
    <row r="4749" spans="1:3" x14ac:dyDescent="0.3">
      <c r="A4749" t="s">
        <v>21800</v>
      </c>
      <c r="B4749">
        <v>76</v>
      </c>
      <c r="C4749">
        <v>6.7</v>
      </c>
    </row>
    <row r="4750" spans="1:3" x14ac:dyDescent="0.3">
      <c r="A4750" t="s">
        <v>22943</v>
      </c>
      <c r="B4750">
        <v>76</v>
      </c>
      <c r="C4750">
        <v>6.7</v>
      </c>
    </row>
    <row r="4751" spans="1:3" x14ac:dyDescent="0.3">
      <c r="A4751" t="s">
        <v>23086</v>
      </c>
      <c r="B4751">
        <v>76</v>
      </c>
      <c r="C4751">
        <v>6.4</v>
      </c>
    </row>
    <row r="4752" spans="1:3" x14ac:dyDescent="0.3">
      <c r="A4752" t="s">
        <v>24044</v>
      </c>
      <c r="B4752">
        <v>76</v>
      </c>
      <c r="C4752">
        <v>6.3</v>
      </c>
    </row>
    <row r="4753" spans="1:3" x14ac:dyDescent="0.3">
      <c r="A4753" t="s">
        <v>5644</v>
      </c>
      <c r="B4753">
        <v>75</v>
      </c>
      <c r="C4753">
        <v>4.5</v>
      </c>
    </row>
    <row r="4754" spans="1:3" x14ac:dyDescent="0.3">
      <c r="A4754" t="s">
        <v>7383</v>
      </c>
      <c r="B4754">
        <v>75</v>
      </c>
      <c r="C4754">
        <v>5.6</v>
      </c>
    </row>
    <row r="4755" spans="1:3" x14ac:dyDescent="0.3">
      <c r="A4755" t="s">
        <v>8004</v>
      </c>
      <c r="B4755">
        <v>75</v>
      </c>
      <c r="C4755">
        <v>6.9</v>
      </c>
    </row>
    <row r="4756" spans="1:3" x14ac:dyDescent="0.3">
      <c r="A4756" t="s">
        <v>10962</v>
      </c>
      <c r="B4756">
        <v>75</v>
      </c>
      <c r="C4756">
        <v>5.0999999999999996</v>
      </c>
    </row>
    <row r="4757" spans="1:3" x14ac:dyDescent="0.3">
      <c r="A4757" t="s">
        <v>14816</v>
      </c>
      <c r="B4757">
        <v>75</v>
      </c>
      <c r="C4757">
        <v>6.7</v>
      </c>
    </row>
    <row r="4758" spans="1:3" x14ac:dyDescent="0.3">
      <c r="A4758" t="s">
        <v>16130</v>
      </c>
      <c r="B4758">
        <v>75</v>
      </c>
      <c r="C4758">
        <v>7.7</v>
      </c>
    </row>
    <row r="4759" spans="1:3" x14ac:dyDescent="0.3">
      <c r="A4759" t="s">
        <v>19738</v>
      </c>
      <c r="B4759">
        <v>75</v>
      </c>
      <c r="C4759">
        <v>6.7</v>
      </c>
    </row>
    <row r="4760" spans="1:3" x14ac:dyDescent="0.3">
      <c r="A4760" t="s">
        <v>22134</v>
      </c>
      <c r="B4760">
        <v>75</v>
      </c>
      <c r="C4760">
        <v>7.7</v>
      </c>
    </row>
    <row r="4761" spans="1:3" x14ac:dyDescent="0.3">
      <c r="A4761" t="s">
        <v>23094</v>
      </c>
      <c r="B4761">
        <v>75</v>
      </c>
      <c r="C4761">
        <v>7</v>
      </c>
    </row>
    <row r="4762" spans="1:3" x14ac:dyDescent="0.3">
      <c r="A4762" t="s">
        <v>23120</v>
      </c>
      <c r="B4762">
        <v>75</v>
      </c>
      <c r="C4762">
        <v>6.8</v>
      </c>
    </row>
    <row r="4763" spans="1:3" x14ac:dyDescent="0.3">
      <c r="A4763" t="s">
        <v>23723</v>
      </c>
      <c r="B4763">
        <v>75</v>
      </c>
      <c r="C4763">
        <v>6.8</v>
      </c>
    </row>
    <row r="4764" spans="1:3" x14ac:dyDescent="0.3">
      <c r="A4764" t="s">
        <v>23836</v>
      </c>
      <c r="B4764">
        <v>75</v>
      </c>
      <c r="C4764">
        <v>3.7</v>
      </c>
    </row>
    <row r="4765" spans="1:3" x14ac:dyDescent="0.3">
      <c r="A4765" t="s">
        <v>2770</v>
      </c>
      <c r="B4765">
        <v>74</v>
      </c>
      <c r="C4765">
        <v>7.3</v>
      </c>
    </row>
    <row r="4766" spans="1:3" x14ac:dyDescent="0.3">
      <c r="A4766" t="s">
        <v>4606</v>
      </c>
      <c r="B4766">
        <v>74</v>
      </c>
      <c r="C4766">
        <v>6.3</v>
      </c>
    </row>
    <row r="4767" spans="1:3" x14ac:dyDescent="0.3">
      <c r="A4767" t="s">
        <v>5968</v>
      </c>
      <c r="B4767">
        <v>74</v>
      </c>
      <c r="C4767">
        <v>6.5</v>
      </c>
    </row>
    <row r="4768" spans="1:3" x14ac:dyDescent="0.3">
      <c r="A4768" t="s">
        <v>8088</v>
      </c>
      <c r="B4768">
        <v>74</v>
      </c>
      <c r="C4768">
        <v>8.3000000000000007</v>
      </c>
    </row>
    <row r="4769" spans="1:3" x14ac:dyDescent="0.3">
      <c r="A4769" t="s">
        <v>15071</v>
      </c>
      <c r="B4769">
        <v>74</v>
      </c>
      <c r="C4769">
        <v>5.8</v>
      </c>
    </row>
    <row r="4770" spans="1:3" x14ac:dyDescent="0.3">
      <c r="A4770" t="s">
        <v>2935</v>
      </c>
      <c r="B4770">
        <v>73</v>
      </c>
      <c r="C4770">
        <v>8.5</v>
      </c>
    </row>
    <row r="4771" spans="1:3" x14ac:dyDescent="0.3">
      <c r="A4771" t="s">
        <v>12216</v>
      </c>
      <c r="B4771">
        <v>73</v>
      </c>
      <c r="C4771">
        <v>5.8</v>
      </c>
    </row>
    <row r="4772" spans="1:3" x14ac:dyDescent="0.3">
      <c r="A4772" t="s">
        <v>21349</v>
      </c>
      <c r="B4772">
        <v>73</v>
      </c>
      <c r="C4772">
        <v>7</v>
      </c>
    </row>
    <row r="4773" spans="1:3" x14ac:dyDescent="0.3">
      <c r="A4773" t="s">
        <v>10740</v>
      </c>
      <c r="B4773">
        <v>72</v>
      </c>
      <c r="C4773">
        <v>5.8</v>
      </c>
    </row>
    <row r="4774" spans="1:3" x14ac:dyDescent="0.3">
      <c r="A4774" t="s">
        <v>10750</v>
      </c>
      <c r="B4774">
        <v>72</v>
      </c>
      <c r="C4774">
        <v>5.4</v>
      </c>
    </row>
    <row r="4775" spans="1:3" x14ac:dyDescent="0.3">
      <c r="A4775" t="s">
        <v>13689</v>
      </c>
      <c r="B4775">
        <v>72</v>
      </c>
      <c r="C4775">
        <v>5.7</v>
      </c>
    </row>
    <row r="4776" spans="1:3" x14ac:dyDescent="0.3">
      <c r="A4776" t="s">
        <v>23506</v>
      </c>
      <c r="B4776">
        <v>72</v>
      </c>
      <c r="C4776">
        <v>7</v>
      </c>
    </row>
    <row r="4777" spans="1:3" x14ac:dyDescent="0.3">
      <c r="A4777" t="s">
        <v>22259</v>
      </c>
      <c r="B4777">
        <v>71</v>
      </c>
      <c r="C4777">
        <v>7.4</v>
      </c>
    </row>
    <row r="4778" spans="1:3" x14ac:dyDescent="0.3">
      <c r="A4778" t="s">
        <v>21990</v>
      </c>
      <c r="B4778">
        <v>70</v>
      </c>
      <c r="C4778">
        <v>7.4</v>
      </c>
    </row>
    <row r="4779" spans="1:3" x14ac:dyDescent="0.3">
      <c r="A4779" t="s">
        <v>23716</v>
      </c>
      <c r="B4779">
        <v>70</v>
      </c>
      <c r="C4779">
        <v>4.0999999999999996</v>
      </c>
    </row>
    <row r="4780" spans="1:3" x14ac:dyDescent="0.3">
      <c r="A4780" t="s">
        <v>13948</v>
      </c>
      <c r="B4780">
        <v>69</v>
      </c>
      <c r="C4780">
        <v>7.3</v>
      </c>
    </row>
    <row r="4781" spans="1:3" x14ac:dyDescent="0.3">
      <c r="A4781" t="s">
        <v>11064</v>
      </c>
      <c r="B4781">
        <v>68</v>
      </c>
      <c r="C4781">
        <v>6.4</v>
      </c>
    </row>
    <row r="4782" spans="1:3" x14ac:dyDescent="0.3">
      <c r="A4782" t="s">
        <v>11737</v>
      </c>
      <c r="B4782">
        <v>68</v>
      </c>
      <c r="C4782">
        <v>7</v>
      </c>
    </row>
    <row r="4783" spans="1:3" x14ac:dyDescent="0.3">
      <c r="A4783" t="s">
        <v>23644</v>
      </c>
      <c r="B4783">
        <v>68</v>
      </c>
      <c r="C4783">
        <v>7.1</v>
      </c>
    </row>
    <row r="4784" spans="1:3" x14ac:dyDescent="0.3">
      <c r="A4784" t="s">
        <v>17990</v>
      </c>
      <c r="B4784">
        <v>67</v>
      </c>
      <c r="C4784">
        <v>6.7</v>
      </c>
    </row>
    <row r="4785" spans="1:3" x14ac:dyDescent="0.3">
      <c r="A4785" t="s">
        <v>22270</v>
      </c>
      <c r="B4785">
        <v>67</v>
      </c>
      <c r="C4785">
        <v>3.9</v>
      </c>
    </row>
    <row r="4786" spans="1:3" x14ac:dyDescent="0.3">
      <c r="A4786" t="s">
        <v>19684</v>
      </c>
      <c r="B4786">
        <v>66</v>
      </c>
      <c r="C4786">
        <v>7.2</v>
      </c>
    </row>
    <row r="4787" spans="1:3" x14ac:dyDescent="0.3">
      <c r="A4787" t="s">
        <v>23196</v>
      </c>
      <c r="B4787">
        <v>66</v>
      </c>
      <c r="C4787">
        <v>7.8</v>
      </c>
    </row>
    <row r="4788" spans="1:3" x14ac:dyDescent="0.3">
      <c r="A4788" t="s">
        <v>23290</v>
      </c>
      <c r="B4788">
        <v>66</v>
      </c>
      <c r="C4788">
        <v>6.5</v>
      </c>
    </row>
    <row r="4789" spans="1:3" x14ac:dyDescent="0.3">
      <c r="A4789" t="s">
        <v>23512</v>
      </c>
      <c r="B4789">
        <v>66</v>
      </c>
      <c r="C4789">
        <v>5.3</v>
      </c>
    </row>
    <row r="4790" spans="1:3" x14ac:dyDescent="0.3">
      <c r="A4790" t="s">
        <v>24109</v>
      </c>
      <c r="B4790">
        <v>65</v>
      </c>
      <c r="C4790">
        <v>9.5</v>
      </c>
    </row>
    <row r="4791" spans="1:3" x14ac:dyDescent="0.3">
      <c r="A4791" t="s">
        <v>22900</v>
      </c>
      <c r="B4791">
        <v>65</v>
      </c>
      <c r="C4791">
        <v>8.1999999999999993</v>
      </c>
    </row>
    <row r="4792" spans="1:3" x14ac:dyDescent="0.3">
      <c r="A4792" t="s">
        <v>23874</v>
      </c>
      <c r="B4792">
        <v>65</v>
      </c>
      <c r="C4792">
        <v>6.7</v>
      </c>
    </row>
    <row r="4793" spans="1:3" x14ac:dyDescent="0.3">
      <c r="A4793" t="s">
        <v>24076</v>
      </c>
      <c r="B4793">
        <v>64</v>
      </c>
      <c r="C4793">
        <v>8.5</v>
      </c>
    </row>
    <row r="4794" spans="1:3" x14ac:dyDescent="0.3">
      <c r="A4794" t="s">
        <v>8446</v>
      </c>
      <c r="B4794">
        <v>63</v>
      </c>
      <c r="C4794">
        <v>7.3</v>
      </c>
    </row>
    <row r="4795" spans="1:3" x14ac:dyDescent="0.3">
      <c r="A4795" t="s">
        <v>23540</v>
      </c>
      <c r="B4795">
        <v>62</v>
      </c>
      <c r="C4795">
        <v>8.1999999999999993</v>
      </c>
    </row>
    <row r="4796" spans="1:3" x14ac:dyDescent="0.3">
      <c r="A4796" t="s">
        <v>24056</v>
      </c>
      <c r="B4796">
        <v>60</v>
      </c>
      <c r="C4796">
        <v>7.5</v>
      </c>
    </row>
    <row r="4797" spans="1:3" x14ac:dyDescent="0.3">
      <c r="A4797" t="s">
        <v>24057</v>
      </c>
      <c r="B4797">
        <v>60</v>
      </c>
      <c r="C4797">
        <v>7.6</v>
      </c>
    </row>
    <row r="4798" spans="1:3" x14ac:dyDescent="0.3">
      <c r="A4798" t="s">
        <v>24066</v>
      </c>
      <c r="B4798">
        <v>60</v>
      </c>
      <c r="C4798">
        <v>8.1</v>
      </c>
    </row>
    <row r="4799" spans="1:3" x14ac:dyDescent="0.3">
      <c r="A4799" t="s">
        <v>24074</v>
      </c>
      <c r="B4799">
        <v>60</v>
      </c>
      <c r="C4799">
        <v>7.5</v>
      </c>
    </row>
    <row r="4800" spans="1:3" x14ac:dyDescent="0.3">
      <c r="A4800" t="s">
        <v>24080</v>
      </c>
      <c r="B4800">
        <v>60</v>
      </c>
      <c r="C4800">
        <v>7.8</v>
      </c>
    </row>
    <row r="4801" spans="1:3" x14ac:dyDescent="0.3">
      <c r="A4801" t="s">
        <v>24082</v>
      </c>
      <c r="B4801">
        <v>60</v>
      </c>
      <c r="C4801">
        <v>7</v>
      </c>
    </row>
    <row r="4802" spans="1:3" x14ac:dyDescent="0.3">
      <c r="A4802" t="s">
        <v>24083</v>
      </c>
      <c r="B4802">
        <v>60</v>
      </c>
      <c r="C4802">
        <v>8.6</v>
      </c>
    </row>
    <row r="4803" spans="1:3" x14ac:dyDescent="0.3">
      <c r="A4803" t="s">
        <v>24085</v>
      </c>
      <c r="B4803">
        <v>60</v>
      </c>
      <c r="C4803">
        <v>7.5</v>
      </c>
    </row>
    <row r="4804" spans="1:3" x14ac:dyDescent="0.3">
      <c r="A4804" t="s">
        <v>24095</v>
      </c>
      <c r="B4804">
        <v>60</v>
      </c>
      <c r="C4804">
        <v>2.9</v>
      </c>
    </row>
    <row r="4805" spans="1:3" x14ac:dyDescent="0.3">
      <c r="A4805" t="s">
        <v>24103</v>
      </c>
      <c r="B4805">
        <v>60</v>
      </c>
      <c r="C4805">
        <v>6.7</v>
      </c>
    </row>
    <row r="4806" spans="1:3" x14ac:dyDescent="0.3">
      <c r="A4806" t="s">
        <v>24105</v>
      </c>
      <c r="B4806">
        <v>60</v>
      </c>
      <c r="C4806">
        <v>6.6</v>
      </c>
    </row>
    <row r="4807" spans="1:3" x14ac:dyDescent="0.3">
      <c r="A4807" t="s">
        <v>14887</v>
      </c>
      <c r="B4807">
        <v>60</v>
      </c>
      <c r="C4807">
        <v>7.5</v>
      </c>
    </row>
    <row r="4808" spans="1:3" x14ac:dyDescent="0.3">
      <c r="A4808" t="s">
        <v>24110</v>
      </c>
      <c r="B4808">
        <v>60</v>
      </c>
      <c r="C4808">
        <v>6.6</v>
      </c>
    </row>
    <row r="4809" spans="1:3" x14ac:dyDescent="0.3">
      <c r="A4809" t="s">
        <v>24119</v>
      </c>
      <c r="B4809">
        <v>60</v>
      </c>
      <c r="C4809">
        <v>7.1</v>
      </c>
    </row>
    <row r="4810" spans="1:3" x14ac:dyDescent="0.3">
      <c r="A4810" t="s">
        <v>24120</v>
      </c>
      <c r="B4810">
        <v>60</v>
      </c>
      <c r="C4810">
        <v>8.3000000000000007</v>
      </c>
    </row>
    <row r="4811" spans="1:3" x14ac:dyDescent="0.3">
      <c r="A4811" t="s">
        <v>24124</v>
      </c>
      <c r="B4811">
        <v>60</v>
      </c>
      <c r="C4811">
        <v>7.7</v>
      </c>
    </row>
    <row r="4812" spans="1:3" x14ac:dyDescent="0.3">
      <c r="A4812" t="s">
        <v>24125</v>
      </c>
      <c r="B4812">
        <v>60</v>
      </c>
      <c r="C4812">
        <v>7.4</v>
      </c>
    </row>
    <row r="4813" spans="1:3" x14ac:dyDescent="0.3">
      <c r="A4813" t="s">
        <v>24131</v>
      </c>
      <c r="B4813">
        <v>60</v>
      </c>
      <c r="C4813">
        <v>7.5</v>
      </c>
    </row>
    <row r="4814" spans="1:3" x14ac:dyDescent="0.3">
      <c r="A4814" t="s">
        <v>24135</v>
      </c>
      <c r="B4814">
        <v>60</v>
      </c>
      <c r="C4814">
        <v>8.1</v>
      </c>
    </row>
    <row r="4815" spans="1:3" x14ac:dyDescent="0.3">
      <c r="A4815" t="s">
        <v>24144</v>
      </c>
      <c r="B4815">
        <v>60</v>
      </c>
      <c r="C4815">
        <v>7.6</v>
      </c>
    </row>
    <row r="4816" spans="1:3" x14ac:dyDescent="0.3">
      <c r="A4816" t="s">
        <v>24145</v>
      </c>
      <c r="B4816">
        <v>60</v>
      </c>
      <c r="C4816">
        <v>7.4</v>
      </c>
    </row>
    <row r="4817" spans="1:3" x14ac:dyDescent="0.3">
      <c r="A4817" t="s">
        <v>24147</v>
      </c>
      <c r="B4817">
        <v>60</v>
      </c>
      <c r="C4817">
        <v>7.3</v>
      </c>
    </row>
    <row r="4818" spans="1:3" x14ac:dyDescent="0.3">
      <c r="A4818" t="s">
        <v>24148</v>
      </c>
      <c r="B4818">
        <v>60</v>
      </c>
      <c r="C4818">
        <v>7.9</v>
      </c>
    </row>
    <row r="4819" spans="1:3" x14ac:dyDescent="0.3">
      <c r="A4819" t="s">
        <v>24151</v>
      </c>
      <c r="B4819">
        <v>60</v>
      </c>
      <c r="C4819">
        <v>7.7</v>
      </c>
    </row>
    <row r="4820" spans="1:3" x14ac:dyDescent="0.3">
      <c r="A4820" t="s">
        <v>24155</v>
      </c>
      <c r="B4820">
        <v>60</v>
      </c>
      <c r="C4820">
        <v>7.7</v>
      </c>
    </row>
    <row r="4821" spans="1:3" x14ac:dyDescent="0.3">
      <c r="A4821" t="s">
        <v>23934</v>
      </c>
      <c r="B4821">
        <v>60</v>
      </c>
      <c r="C4821">
        <v>7.4</v>
      </c>
    </row>
    <row r="4822" spans="1:3" x14ac:dyDescent="0.3">
      <c r="A4822" t="s">
        <v>23360</v>
      </c>
      <c r="B4822">
        <v>59</v>
      </c>
      <c r="C4822">
        <v>7.4</v>
      </c>
    </row>
    <row r="4823" spans="1:3" x14ac:dyDescent="0.3">
      <c r="A4823" t="s">
        <v>24158</v>
      </c>
      <c r="B4823">
        <v>58</v>
      </c>
      <c r="C4823">
        <v>8.5</v>
      </c>
    </row>
    <row r="4824" spans="1:3" x14ac:dyDescent="0.3">
      <c r="A4824" t="s">
        <v>24111</v>
      </c>
      <c r="B4824">
        <v>55</v>
      </c>
      <c r="C4824">
        <v>9.1</v>
      </c>
    </row>
    <row r="4825" spans="1:3" x14ac:dyDescent="0.3">
      <c r="A4825" t="s">
        <v>24114</v>
      </c>
      <c r="B4825">
        <v>55</v>
      </c>
      <c r="C4825">
        <v>8.6</v>
      </c>
    </row>
    <row r="4826" spans="1:3" x14ac:dyDescent="0.3">
      <c r="A4826" t="s">
        <v>24126</v>
      </c>
      <c r="B4826">
        <v>55</v>
      </c>
      <c r="C4826">
        <v>8.6999999999999993</v>
      </c>
    </row>
    <row r="4827" spans="1:3" x14ac:dyDescent="0.3">
      <c r="A4827" t="s">
        <v>24060</v>
      </c>
      <c r="B4827">
        <v>54</v>
      </c>
      <c r="C4827">
        <v>8.8000000000000007</v>
      </c>
    </row>
    <row r="4828" spans="1:3" x14ac:dyDescent="0.3">
      <c r="A4828" t="s">
        <v>24122</v>
      </c>
      <c r="B4828">
        <v>53</v>
      </c>
      <c r="C4828">
        <v>9</v>
      </c>
    </row>
    <row r="4829" spans="1:3" x14ac:dyDescent="0.3">
      <c r="A4829" t="s">
        <v>21662</v>
      </c>
      <c r="B4829">
        <v>53</v>
      </c>
      <c r="C4829">
        <v>7.7</v>
      </c>
    </row>
    <row r="4830" spans="1:3" x14ac:dyDescent="0.3">
      <c r="A4830" t="s">
        <v>24077</v>
      </c>
      <c r="B4830">
        <v>52</v>
      </c>
      <c r="C4830">
        <v>8.3000000000000007</v>
      </c>
    </row>
    <row r="4831" spans="1:3" x14ac:dyDescent="0.3">
      <c r="A4831" t="s">
        <v>22705</v>
      </c>
      <c r="B4831">
        <v>52</v>
      </c>
      <c r="C4831">
        <v>8.1999999999999993</v>
      </c>
    </row>
    <row r="4832" spans="1:3" x14ac:dyDescent="0.3">
      <c r="A4832" t="s">
        <v>24094</v>
      </c>
      <c r="B4832">
        <v>50</v>
      </c>
      <c r="C4832">
        <v>6.8</v>
      </c>
    </row>
    <row r="4833" spans="1:3" x14ac:dyDescent="0.3">
      <c r="A4833" t="s">
        <v>23777</v>
      </c>
      <c r="B4833">
        <v>47</v>
      </c>
      <c r="C4833">
        <v>7.3</v>
      </c>
    </row>
    <row r="4834" spans="1:3" x14ac:dyDescent="0.3">
      <c r="A4834" t="s">
        <v>16469</v>
      </c>
      <c r="B4834">
        <v>46</v>
      </c>
      <c r="C4834">
        <v>7.5</v>
      </c>
    </row>
    <row r="4835" spans="1:3" x14ac:dyDescent="0.3">
      <c r="A4835" t="s">
        <v>24063</v>
      </c>
      <c r="B4835">
        <v>45</v>
      </c>
      <c r="C4835">
        <v>8.3000000000000007</v>
      </c>
    </row>
    <row r="4836" spans="1:3" x14ac:dyDescent="0.3">
      <c r="A4836" t="s">
        <v>24064</v>
      </c>
      <c r="B4836">
        <v>45</v>
      </c>
      <c r="C4836">
        <v>7.5</v>
      </c>
    </row>
    <row r="4837" spans="1:3" x14ac:dyDescent="0.3">
      <c r="A4837" t="s">
        <v>24072</v>
      </c>
      <c r="B4837">
        <v>45</v>
      </c>
      <c r="C4837">
        <v>7.9</v>
      </c>
    </row>
    <row r="4838" spans="1:3" x14ac:dyDescent="0.3">
      <c r="A4838" t="s">
        <v>24106</v>
      </c>
      <c r="B4838">
        <v>45</v>
      </c>
      <c r="C4838">
        <v>8.1</v>
      </c>
    </row>
    <row r="4839" spans="1:3" x14ac:dyDescent="0.3">
      <c r="A4839" t="s">
        <v>24107</v>
      </c>
      <c r="B4839">
        <v>45</v>
      </c>
      <c r="C4839">
        <v>7.3</v>
      </c>
    </row>
    <row r="4840" spans="1:3" x14ac:dyDescent="0.3">
      <c r="A4840" t="s">
        <v>15720</v>
      </c>
      <c r="B4840">
        <v>45</v>
      </c>
      <c r="C4840">
        <v>7.3</v>
      </c>
    </row>
    <row r="4841" spans="1:3" x14ac:dyDescent="0.3">
      <c r="A4841" t="s">
        <v>16701</v>
      </c>
      <c r="B4841">
        <v>45</v>
      </c>
      <c r="C4841">
        <v>6</v>
      </c>
    </row>
    <row r="4842" spans="1:3" x14ac:dyDescent="0.3">
      <c r="A4842" t="s">
        <v>24139</v>
      </c>
      <c r="B4842">
        <v>45</v>
      </c>
      <c r="C4842">
        <v>7.3</v>
      </c>
    </row>
    <row r="4843" spans="1:3" x14ac:dyDescent="0.3">
      <c r="A4843" t="s">
        <v>24059</v>
      </c>
      <c r="B4843">
        <v>44</v>
      </c>
      <c r="C4843">
        <v>8.6</v>
      </c>
    </row>
    <row r="4844" spans="1:3" x14ac:dyDescent="0.3">
      <c r="A4844" t="s">
        <v>24071</v>
      </c>
      <c r="B4844">
        <v>44</v>
      </c>
      <c r="C4844">
        <v>8.4</v>
      </c>
    </row>
    <row r="4845" spans="1:3" x14ac:dyDescent="0.3">
      <c r="A4845" t="s">
        <v>24084</v>
      </c>
      <c r="B4845">
        <v>44</v>
      </c>
      <c r="C4845">
        <v>8.6999999999999993</v>
      </c>
    </row>
    <row r="4846" spans="1:3" x14ac:dyDescent="0.3">
      <c r="A4846" t="s">
        <v>24102</v>
      </c>
      <c r="B4846">
        <v>44</v>
      </c>
      <c r="C4846">
        <v>7.5</v>
      </c>
    </row>
    <row r="4847" spans="1:3" x14ac:dyDescent="0.3">
      <c r="A4847" t="s">
        <v>24123</v>
      </c>
      <c r="B4847">
        <v>44</v>
      </c>
      <c r="C4847">
        <v>8.1999999999999993</v>
      </c>
    </row>
    <row r="4848" spans="1:3" x14ac:dyDescent="0.3">
      <c r="A4848" t="s">
        <v>24128</v>
      </c>
      <c r="B4848">
        <v>44</v>
      </c>
      <c r="C4848">
        <v>8.4</v>
      </c>
    </row>
    <row r="4849" spans="1:3" x14ac:dyDescent="0.3">
      <c r="A4849" t="s">
        <v>24132</v>
      </c>
      <c r="B4849">
        <v>44</v>
      </c>
      <c r="C4849">
        <v>8.4</v>
      </c>
    </row>
    <row r="4850" spans="1:3" x14ac:dyDescent="0.3">
      <c r="A4850" t="s">
        <v>24143</v>
      </c>
      <c r="B4850">
        <v>44</v>
      </c>
      <c r="C4850">
        <v>7.9</v>
      </c>
    </row>
    <row r="4851" spans="1:3" x14ac:dyDescent="0.3">
      <c r="A4851" t="s">
        <v>24062</v>
      </c>
      <c r="B4851">
        <v>43</v>
      </c>
      <c r="C4851">
        <v>7.5</v>
      </c>
    </row>
    <row r="4852" spans="1:3" x14ac:dyDescent="0.3">
      <c r="A4852" t="s">
        <v>24075</v>
      </c>
      <c r="B4852">
        <v>43</v>
      </c>
      <c r="C4852">
        <v>7</v>
      </c>
    </row>
    <row r="4853" spans="1:3" x14ac:dyDescent="0.3">
      <c r="A4853" t="s">
        <v>24081</v>
      </c>
      <c r="B4853">
        <v>43</v>
      </c>
      <c r="C4853">
        <v>5.8</v>
      </c>
    </row>
    <row r="4854" spans="1:3" x14ac:dyDescent="0.3">
      <c r="A4854" t="s">
        <v>24101</v>
      </c>
      <c r="B4854">
        <v>43</v>
      </c>
      <c r="C4854">
        <v>6.6</v>
      </c>
    </row>
    <row r="4855" spans="1:3" x14ac:dyDescent="0.3">
      <c r="A4855" t="s">
        <v>24133</v>
      </c>
      <c r="B4855">
        <v>43</v>
      </c>
      <c r="C4855">
        <v>7.7</v>
      </c>
    </row>
    <row r="4856" spans="1:3" x14ac:dyDescent="0.3">
      <c r="A4856" t="s">
        <v>24157</v>
      </c>
      <c r="B4856">
        <v>43</v>
      </c>
      <c r="C4856">
        <v>6.7</v>
      </c>
    </row>
    <row r="4857" spans="1:3" x14ac:dyDescent="0.3">
      <c r="A4857" t="s">
        <v>24159</v>
      </c>
      <c r="B4857">
        <v>43</v>
      </c>
      <c r="C4857">
        <v>7.5</v>
      </c>
    </row>
    <row r="4858" spans="1:3" x14ac:dyDescent="0.3">
      <c r="A4858" t="s">
        <v>24088</v>
      </c>
      <c r="B4858">
        <v>42</v>
      </c>
      <c r="C4858">
        <v>7.6</v>
      </c>
    </row>
    <row r="4859" spans="1:3" x14ac:dyDescent="0.3">
      <c r="A4859" t="s">
        <v>24089</v>
      </c>
      <c r="B4859">
        <v>42</v>
      </c>
      <c r="C4859">
        <v>7.9</v>
      </c>
    </row>
    <row r="4860" spans="1:3" x14ac:dyDescent="0.3">
      <c r="A4860" t="s">
        <v>24099</v>
      </c>
      <c r="B4860">
        <v>42</v>
      </c>
      <c r="C4860">
        <v>7.5</v>
      </c>
    </row>
    <row r="4861" spans="1:3" x14ac:dyDescent="0.3">
      <c r="A4861" t="s">
        <v>17037</v>
      </c>
      <c r="B4861">
        <v>42</v>
      </c>
      <c r="C4861">
        <v>6.5</v>
      </c>
    </row>
    <row r="4862" spans="1:3" x14ac:dyDescent="0.3">
      <c r="A4862" t="s">
        <v>24138</v>
      </c>
      <c r="B4862">
        <v>42</v>
      </c>
      <c r="C4862">
        <v>7.8</v>
      </c>
    </row>
    <row r="4863" spans="1:3" x14ac:dyDescent="0.3">
      <c r="A4863" t="s">
        <v>24112</v>
      </c>
      <c r="B4863">
        <v>41</v>
      </c>
      <c r="C4863">
        <v>7.4</v>
      </c>
    </row>
    <row r="4864" spans="1:3" x14ac:dyDescent="0.3">
      <c r="A4864" t="s">
        <v>17792</v>
      </c>
      <c r="B4864">
        <v>41</v>
      </c>
      <c r="C4864">
        <v>6.9</v>
      </c>
    </row>
    <row r="4865" spans="1:3" x14ac:dyDescent="0.3">
      <c r="A4865" t="s">
        <v>24116</v>
      </c>
      <c r="B4865">
        <v>40</v>
      </c>
      <c r="C4865">
        <v>7.9</v>
      </c>
    </row>
    <row r="4866" spans="1:3" x14ac:dyDescent="0.3">
      <c r="A4866" t="s">
        <v>18867</v>
      </c>
      <c r="B4866">
        <v>37</v>
      </c>
      <c r="C4866">
        <v>7.8</v>
      </c>
    </row>
    <row r="4867" spans="1:3" x14ac:dyDescent="0.3">
      <c r="A4867" t="s">
        <v>23184</v>
      </c>
      <c r="B4867">
        <v>35</v>
      </c>
      <c r="C4867">
        <v>6.9</v>
      </c>
    </row>
    <row r="4868" spans="1:3" x14ac:dyDescent="0.3">
      <c r="A4868" t="s">
        <v>19796</v>
      </c>
      <c r="B4868">
        <v>34</v>
      </c>
      <c r="C4868">
        <v>7.1</v>
      </c>
    </row>
    <row r="4869" spans="1:3" x14ac:dyDescent="0.3">
      <c r="A4869" t="s">
        <v>24065</v>
      </c>
      <c r="B4869">
        <v>30</v>
      </c>
      <c r="C4869">
        <v>7.4</v>
      </c>
    </row>
    <row r="4870" spans="1:3" x14ac:dyDescent="0.3">
      <c r="A4870" t="s">
        <v>24069</v>
      </c>
      <c r="B4870">
        <v>30</v>
      </c>
      <c r="C4870">
        <v>7</v>
      </c>
    </row>
    <row r="4871" spans="1:3" x14ac:dyDescent="0.3">
      <c r="A4871" t="s">
        <v>24078</v>
      </c>
      <c r="B4871">
        <v>30</v>
      </c>
      <c r="C4871">
        <v>7.5</v>
      </c>
    </row>
    <row r="4872" spans="1:3" x14ac:dyDescent="0.3">
      <c r="A4872" t="s">
        <v>24079</v>
      </c>
      <c r="B4872">
        <v>30</v>
      </c>
      <c r="C4872">
        <v>7.4</v>
      </c>
    </row>
    <row r="4873" spans="1:3" x14ac:dyDescent="0.3">
      <c r="A4873" t="s">
        <v>24090</v>
      </c>
      <c r="B4873">
        <v>30</v>
      </c>
      <c r="C4873">
        <v>8.6999999999999993</v>
      </c>
    </row>
    <row r="4874" spans="1:3" x14ac:dyDescent="0.3">
      <c r="A4874" t="s">
        <v>24093</v>
      </c>
      <c r="B4874">
        <v>30</v>
      </c>
      <c r="C4874">
        <v>7.2</v>
      </c>
    </row>
    <row r="4875" spans="1:3" x14ac:dyDescent="0.3">
      <c r="A4875" t="s">
        <v>24096</v>
      </c>
      <c r="B4875">
        <v>30</v>
      </c>
      <c r="C4875">
        <v>3.5</v>
      </c>
    </row>
    <row r="4876" spans="1:3" x14ac:dyDescent="0.3">
      <c r="A4876" t="s">
        <v>24098</v>
      </c>
      <c r="B4876">
        <v>30</v>
      </c>
      <c r="C4876">
        <v>6.7</v>
      </c>
    </row>
    <row r="4877" spans="1:3" x14ac:dyDescent="0.3">
      <c r="A4877" t="s">
        <v>24100</v>
      </c>
      <c r="B4877">
        <v>30</v>
      </c>
      <c r="C4877">
        <v>7.2</v>
      </c>
    </row>
    <row r="4878" spans="1:3" x14ac:dyDescent="0.3">
      <c r="A4878" t="s">
        <v>24117</v>
      </c>
      <c r="B4878">
        <v>30</v>
      </c>
      <c r="C4878">
        <v>3.5</v>
      </c>
    </row>
    <row r="4879" spans="1:3" x14ac:dyDescent="0.3">
      <c r="A4879" t="s">
        <v>24149</v>
      </c>
      <c r="B4879">
        <v>30</v>
      </c>
      <c r="C4879">
        <v>7.3</v>
      </c>
    </row>
    <row r="4880" spans="1:3" x14ac:dyDescent="0.3">
      <c r="A4880" t="s">
        <v>24154</v>
      </c>
      <c r="B4880">
        <v>30</v>
      </c>
      <c r="C4880">
        <v>5.9</v>
      </c>
    </row>
    <row r="4881" spans="1:3" x14ac:dyDescent="0.3">
      <c r="A4881" t="s">
        <v>24086</v>
      </c>
      <c r="B4881">
        <v>28</v>
      </c>
      <c r="C4881">
        <v>8.5</v>
      </c>
    </row>
    <row r="4882" spans="1:3" x14ac:dyDescent="0.3">
      <c r="A4882" t="s">
        <v>24152</v>
      </c>
      <c r="B4882">
        <v>27</v>
      </c>
      <c r="C4882">
        <v>7.3</v>
      </c>
    </row>
    <row r="4883" spans="1:3" x14ac:dyDescent="0.3">
      <c r="A4883" t="s">
        <v>24061</v>
      </c>
      <c r="B4883">
        <v>25</v>
      </c>
      <c r="C4883">
        <v>7.6</v>
      </c>
    </row>
    <row r="4884" spans="1:3" x14ac:dyDescent="0.3">
      <c r="A4884" t="s">
        <v>24130</v>
      </c>
      <c r="B4884">
        <v>25</v>
      </c>
      <c r="C4884">
        <v>8.4</v>
      </c>
    </row>
    <row r="4885" spans="1:3" x14ac:dyDescent="0.3">
      <c r="A4885" t="s">
        <v>24137</v>
      </c>
      <c r="B4885">
        <v>25</v>
      </c>
      <c r="C4885">
        <v>8.4</v>
      </c>
    </row>
    <row r="4886" spans="1:3" x14ac:dyDescent="0.3">
      <c r="A4886" t="s">
        <v>23498</v>
      </c>
      <c r="B4886">
        <v>25</v>
      </c>
      <c r="C4886">
        <v>8.4</v>
      </c>
    </row>
    <row r="4887" spans="1:3" x14ac:dyDescent="0.3">
      <c r="A4887" t="s">
        <v>24097</v>
      </c>
      <c r="B4887">
        <v>24</v>
      </c>
      <c r="C4887">
        <v>7</v>
      </c>
    </row>
    <row r="4888" spans="1:3" x14ac:dyDescent="0.3">
      <c r="A4888" t="s">
        <v>24115</v>
      </c>
      <c r="B4888">
        <v>24</v>
      </c>
      <c r="C4888">
        <v>7.9</v>
      </c>
    </row>
    <row r="4889" spans="1:3" x14ac:dyDescent="0.3">
      <c r="A4889" t="s">
        <v>24118</v>
      </c>
      <c r="B4889">
        <v>23</v>
      </c>
      <c r="C4889">
        <v>7.9</v>
      </c>
    </row>
    <row r="4890" spans="1:3" x14ac:dyDescent="0.3">
      <c r="A4890" t="s">
        <v>24136</v>
      </c>
      <c r="B4890">
        <v>23</v>
      </c>
      <c r="C4890">
        <v>6.1</v>
      </c>
    </row>
    <row r="4891" spans="1:3" x14ac:dyDescent="0.3">
      <c r="A4891" t="s">
        <v>24058</v>
      </c>
      <c r="B4891">
        <v>22</v>
      </c>
      <c r="C4891">
        <v>7.2</v>
      </c>
    </row>
    <row r="4892" spans="1:3" x14ac:dyDescent="0.3">
      <c r="A4892" t="s">
        <v>24067</v>
      </c>
      <c r="B4892">
        <v>22</v>
      </c>
      <c r="C4892">
        <v>7.3</v>
      </c>
    </row>
    <row r="4893" spans="1:3" x14ac:dyDescent="0.3">
      <c r="A4893" t="s">
        <v>24068</v>
      </c>
      <c r="B4893">
        <v>22</v>
      </c>
      <c r="C4893">
        <v>6.6</v>
      </c>
    </row>
    <row r="4894" spans="1:3" x14ac:dyDescent="0.3">
      <c r="A4894" t="s">
        <v>24070</v>
      </c>
      <c r="B4894">
        <v>22</v>
      </c>
      <c r="C4894">
        <v>6.7</v>
      </c>
    </row>
    <row r="4895" spans="1:3" x14ac:dyDescent="0.3">
      <c r="A4895" t="s">
        <v>24091</v>
      </c>
      <c r="B4895">
        <v>22</v>
      </c>
      <c r="C4895">
        <v>8.8000000000000007</v>
      </c>
    </row>
    <row r="4896" spans="1:3" x14ac:dyDescent="0.3">
      <c r="A4896" t="s">
        <v>24146</v>
      </c>
      <c r="B4896">
        <v>22</v>
      </c>
      <c r="C4896">
        <v>8.1</v>
      </c>
    </row>
    <row r="4897" spans="1:3" x14ac:dyDescent="0.3">
      <c r="A4897" t="s">
        <v>24156</v>
      </c>
      <c r="B4897">
        <v>22</v>
      </c>
      <c r="C4897">
        <v>8.1999999999999993</v>
      </c>
    </row>
    <row r="4898" spans="1:3" x14ac:dyDescent="0.3">
      <c r="A4898" t="s">
        <v>20958</v>
      </c>
      <c r="B4898">
        <v>20</v>
      </c>
      <c r="C4898">
        <v>6.8</v>
      </c>
    </row>
    <row r="4899" spans="1:3" x14ac:dyDescent="0.3">
      <c r="A4899" t="s">
        <v>22124</v>
      </c>
      <c r="B4899">
        <v>14</v>
      </c>
      <c r="C4899">
        <v>6.2</v>
      </c>
    </row>
    <row r="4900" spans="1:3" x14ac:dyDescent="0.3">
      <c r="A4900" t="s">
        <v>24140</v>
      </c>
      <c r="B4900">
        <v>11</v>
      </c>
      <c r="C4900">
        <v>7.8</v>
      </c>
    </row>
    <row r="4901" spans="1:3" x14ac:dyDescent="0.3">
      <c r="A4901" t="s">
        <v>24092</v>
      </c>
      <c r="B4901">
        <v>7</v>
      </c>
      <c r="C4901">
        <v>8.3000000000000007</v>
      </c>
    </row>
    <row r="4902" spans="1:3" x14ac:dyDescent="0.3">
      <c r="A4902" t="s">
        <v>11474</v>
      </c>
      <c r="B4902">
        <v>7</v>
      </c>
      <c r="C4902">
        <v>5.2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09209-1F97-4B7E-AA41-9DACF9EEFC41}">
  <dimension ref="A1:K4903"/>
  <sheetViews>
    <sheetView zoomScaleNormal="100" workbookViewId="0">
      <selection activeCell="M6" sqref="M6"/>
    </sheetView>
  </sheetViews>
  <sheetFormatPr defaultRowHeight="14.4" x14ac:dyDescent="0.3"/>
  <cols>
    <col min="1" max="1" width="37.5546875" customWidth="1"/>
    <col min="2" max="2" width="22.109375" customWidth="1"/>
    <col min="3" max="3" width="12.6640625" customWidth="1"/>
    <col min="6" max="6" width="11.88671875" customWidth="1"/>
    <col min="7" max="7" width="13.33203125" customWidth="1"/>
    <col min="10" max="10" width="11.109375" customWidth="1"/>
  </cols>
  <sheetData>
    <row r="1" spans="1:11" x14ac:dyDescent="0.3">
      <c r="A1" t="s">
        <v>41</v>
      </c>
      <c r="B1" t="s">
        <v>49</v>
      </c>
      <c r="C1" t="s">
        <v>55</v>
      </c>
      <c r="F1" t="s">
        <v>24176</v>
      </c>
      <c r="G1" t="s">
        <v>24175</v>
      </c>
      <c r="H1" t="s">
        <v>24169</v>
      </c>
      <c r="I1" t="s">
        <v>24170</v>
      </c>
      <c r="J1" t="s">
        <v>24171</v>
      </c>
      <c r="K1" t="s">
        <v>24174</v>
      </c>
    </row>
    <row r="2" spans="1:11" x14ac:dyDescent="0.3">
      <c r="A2" t="s">
        <v>63</v>
      </c>
      <c r="B2" t="s">
        <v>67</v>
      </c>
      <c r="C2">
        <v>7.9</v>
      </c>
      <c r="F2" t="s">
        <v>67</v>
      </c>
      <c r="G2">
        <f t="array" ref="G2">COUNTIF(Table8[language],"*"&amp;F2&amp;"*")</f>
        <v>4582</v>
      </c>
      <c r="H2">
        <f t="array" ref="H2">AVERAGEIF(Table8[language],"*"&amp;F2&amp;"*",Table8[imdb_score])</f>
        <v>6.3934526407682126</v>
      </c>
      <c r="I2">
        <f t="array" ref="I2">MEDIAN(IF(ISNUMBER(SEARCH(Table8[language],"*"&amp;F2&amp;"*")),Table8[imdb_score]))</f>
        <v>6.5</v>
      </c>
      <c r="J2">
        <f t="array" ref="J2">_xlfn.MODE.MULT(IF(ISNUMBER(SEARCH(Table8[language],"*"&amp;F2&amp;"*")),Table8[imdb_score]))</f>
        <v>6.7</v>
      </c>
      <c r="K2">
        <f t="array" ref="K2">_xlfn.STDEV.P(IF(ISNUMBER(SEARCH(Table8[language],"*"&amp;F2&amp;"*")),Table8[imdb_score]))</f>
        <v>1.1252434218653709</v>
      </c>
    </row>
    <row r="3" spans="1:11" x14ac:dyDescent="0.3">
      <c r="A3" t="s">
        <v>74</v>
      </c>
      <c r="B3" t="s">
        <v>67</v>
      </c>
      <c r="C3">
        <v>7.1</v>
      </c>
      <c r="F3" t="s">
        <v>2240</v>
      </c>
      <c r="G3">
        <f t="array" ref="G3">COUNTIF(Table8[language],"*"&amp;F3&amp;"*")</f>
        <v>2</v>
      </c>
      <c r="H3">
        <f t="array" ref="H3">AVERAGEIF(Table8[language],"*"&amp;F3&amp;"*",Table8[imdb_score])</f>
        <v>6.95</v>
      </c>
      <c r="I3">
        <f t="array" ref="I3">MEDIAN(IF(ISNUMBER(SEARCH(Table8[language],"*"&amp;F3&amp;"*")),Table8[imdb_score]))</f>
        <v>6.95</v>
      </c>
      <c r="J3" t="str">
        <f>IFERROR(_xlfn.MODE.MULT(IF(ISNUMBER(SEARCH("*"&amp;F3&amp;"*",Table8[language])),Table8[imdb_score],)),"NO MODE")</f>
        <v>NO MODE</v>
      </c>
      <c r="K3">
        <f t="array" ref="K3">_xlfn.STDEV.P(IF(ISNUMBER(SEARCH(Table8[language],"*"&amp;F3&amp;"*")),Table8[imdb_score]))</f>
        <v>0.54999999999999982</v>
      </c>
    </row>
    <row r="4" spans="1:11" x14ac:dyDescent="0.3">
      <c r="A4" t="s">
        <v>82</v>
      </c>
      <c r="B4" t="s">
        <v>67</v>
      </c>
      <c r="C4">
        <v>6.8</v>
      </c>
      <c r="F4" t="s">
        <v>15894</v>
      </c>
      <c r="G4">
        <f t="array" ref="G4">COUNTIF(Table8[language],"*"&amp;F4&amp;"*")</f>
        <v>5</v>
      </c>
      <c r="H4">
        <f t="array" ref="H4">AVERAGEIF(Table8[language],"*"&amp;F4&amp;"*",Table8[imdb_score])</f>
        <v>7.3800000000000008</v>
      </c>
      <c r="I4">
        <f t="array" ref="I4">MEDIAN(IF(ISNUMBER(SEARCH(Table8[language],"*"&amp;F4&amp;"*")),Table8[imdb_score]))</f>
        <v>7.4</v>
      </c>
      <c r="J4" t="str">
        <f>IFERROR(_xlfn.MODE.MULT(IF(ISNUMBER(SEARCH("*"&amp;F4&amp;"*",Table8[language])),Table8[imdb_score],)),"NO MODE")</f>
        <v>NO MODE</v>
      </c>
      <c r="K4">
        <f t="array" ref="K4">_xlfn.STDEV.P(IF(ISNUMBER(SEARCH(Table8[language],"*"&amp;F4&amp;"*")),Table8[imdb_score]))</f>
        <v>0.79094879733139856</v>
      </c>
    </row>
    <row r="5" spans="1:11" x14ac:dyDescent="0.3">
      <c r="A5" t="s">
        <v>91</v>
      </c>
      <c r="B5" t="s">
        <v>67</v>
      </c>
      <c r="C5">
        <v>8.5</v>
      </c>
      <c r="F5" t="s">
        <v>9357</v>
      </c>
      <c r="G5">
        <f t="array" ref="G5">COUNTIF(Table8[language],"*"&amp;F5&amp;"*")</f>
        <v>1</v>
      </c>
      <c r="H5">
        <f t="array" ref="H5">AVERAGEIF(Table8[language],"*"&amp;F5&amp;"*",Table8[imdb_score])</f>
        <v>7.1</v>
      </c>
      <c r="I5">
        <f t="array" ref="I5">MEDIAN(IF(ISNUMBER(SEARCH(Table8[language],"*"&amp;F5&amp;"*")),Table8[imdb_score]))</f>
        <v>7.1</v>
      </c>
      <c r="J5" t="str">
        <f>IFERROR(_xlfn.MODE.MULT(IF(ISNUMBER(SEARCH("*"&amp;F5&amp;"*",Table8[language])),Table8[imdb_score],)),"NO MODE")</f>
        <v>NO MODE</v>
      </c>
      <c r="K5">
        <f t="array" ref="K5">_xlfn.STDEV.P(IF(ISNUMBER(SEARCH(Table8[language],"*"&amp;F5&amp;"*")),Table8[imdb_score]))</f>
        <v>0</v>
      </c>
    </row>
    <row r="6" spans="1:11" x14ac:dyDescent="0.3">
      <c r="A6" t="s">
        <v>102</v>
      </c>
      <c r="B6" t="s">
        <v>67</v>
      </c>
      <c r="C6">
        <v>6.6</v>
      </c>
      <c r="F6" s="2" t="s">
        <v>13844</v>
      </c>
      <c r="G6">
        <f t="array" ref="G6">COUNTIF(Table8[language],"*"&amp;F6&amp;"*")</f>
        <v>1</v>
      </c>
      <c r="H6">
        <f t="array" ref="H6">AVERAGEIF(Table8[language],"*"&amp;F6&amp;"*",Table8[imdb_score])</f>
        <v>4.3</v>
      </c>
      <c r="I6">
        <f t="array" ref="I6">MEDIAN(IF(ISNUMBER(SEARCH(Table8[language],"*"&amp;F6&amp;"*")),Table8[imdb_score]))</f>
        <v>4.3</v>
      </c>
      <c r="J6" t="str">
        <f>IFERROR(_xlfn.MODE.MULT(IF(ISNUMBER(SEARCH("*"&amp;F6&amp;"*",Table8[language])),Table8[imdb_score],)),"NO MODE")</f>
        <v>NO MODE</v>
      </c>
      <c r="K6">
        <f t="array" ref="K6">_xlfn.STDEV.P(IF(ISNUMBER(SEARCH(Table8[language],"*"&amp;F6&amp;"*")),Table8[imdb_score]))</f>
        <v>0</v>
      </c>
    </row>
    <row r="7" spans="1:11" x14ac:dyDescent="0.3">
      <c r="A7" t="s">
        <v>110</v>
      </c>
      <c r="B7" t="s">
        <v>67</v>
      </c>
      <c r="C7">
        <v>6.2</v>
      </c>
      <c r="F7" s="2" t="s">
        <v>7236</v>
      </c>
      <c r="G7">
        <f t="array" ref="G7">COUNTIF(Table8[language],"*"&amp;F7&amp;"*")</f>
        <v>11</v>
      </c>
      <c r="H7">
        <f t="array" ref="H7">AVERAGEIF(Table8[language],"*"&amp;F7&amp;"*",Table8[imdb_score])</f>
        <v>6.9545454545454533</v>
      </c>
      <c r="I7">
        <f t="array" ref="I7">MEDIAN(IF(ISNUMBER(SEARCH(Table8[language],"*"&amp;F7&amp;"*")),Table8[imdb_score]))</f>
        <v>7.2</v>
      </c>
      <c r="J7">
        <f t="array" ref="J7">_xlfn.MODE.MULT(IF(ISNUMBER(SEARCH(Table8[language],"*"&amp;F7&amp;"*")),Table8[imdb_score]))</f>
        <v>6.5</v>
      </c>
      <c r="K7">
        <f t="array" ref="K7">_xlfn.STDEV.P(IF(ISNUMBER(SEARCH(Table8[language],"*"&amp;F7&amp;"*")),Table8[imdb_score]))</f>
        <v>0.67198976773004826</v>
      </c>
    </row>
    <row r="8" spans="1:11" x14ac:dyDescent="0.3">
      <c r="A8" t="s">
        <v>118</v>
      </c>
      <c r="B8" t="s">
        <v>67</v>
      </c>
      <c r="C8">
        <v>7.8</v>
      </c>
      <c r="F8" s="2" t="s">
        <v>11679</v>
      </c>
      <c r="G8">
        <f t="array" ref="G8">COUNTIF(Table8[language],"*"&amp;F8&amp;"*")</f>
        <v>3</v>
      </c>
      <c r="H8">
        <f t="array" ref="H8">AVERAGEIF(Table8[language],"*"&amp;F8&amp;"*",Table8[imdb_score])</f>
        <v>5.666666666666667</v>
      </c>
      <c r="I8">
        <f t="array" ref="I8">MEDIAN(IF(ISNUMBER(SEARCH(Table8[language],"*"&amp;F8&amp;"*")),Table8[imdb_score]))</f>
        <v>5.7</v>
      </c>
      <c r="J8" t="str">
        <f>IFERROR(_xlfn.MODE.MULT(IF(ISNUMBER(SEARCH("*"&amp;F8&amp;"*",Table8[language])),Table8[imdb_score],)),"NO MODE")</f>
        <v>NO MODE</v>
      </c>
      <c r="K8">
        <f t="array" ref="K8">_xlfn.STDEV.P(IF(ISNUMBER(SEARCH(Table8[language],"*"&amp;F8&amp;"*")),Table8[imdb_score]))</f>
        <v>0.44969125210773497</v>
      </c>
    </row>
    <row r="9" spans="1:11" x14ac:dyDescent="0.3">
      <c r="A9" t="s">
        <v>126</v>
      </c>
      <c r="B9" t="s">
        <v>67</v>
      </c>
      <c r="C9">
        <v>7.5</v>
      </c>
      <c r="F9" t="s">
        <v>18039</v>
      </c>
      <c r="G9">
        <f t="array" ref="G9">COUNTIF(Table8[language],"*"&amp;F9&amp;"*")</f>
        <v>1</v>
      </c>
      <c r="H9">
        <f t="array" ref="H9">AVERAGEIF(Table8[language],"*"&amp;F9&amp;"*",Table8[imdb_score])</f>
        <v>7.4</v>
      </c>
      <c r="I9">
        <f t="array" ref="I9">MEDIAN(IF(ISNUMBER(SEARCH(Table8[language],"*"&amp;F9&amp;"*")),Table8[imdb_score]))</f>
        <v>7.4</v>
      </c>
      <c r="J9" t="str">
        <f>IFERROR(_xlfn.MODE.MULT(IF(ISNUMBER(SEARCH("*"&amp;F9&amp;"*",Table8[language])),Table8[imdb_score],)),"NO MODE")</f>
        <v>NO MODE</v>
      </c>
      <c r="K9">
        <f t="array" ref="K9">_xlfn.STDEV.P(IF(ISNUMBER(SEARCH(Table8[language],"*"&amp;F9&amp;"*")),Table8[imdb_score]))</f>
        <v>0</v>
      </c>
    </row>
    <row r="10" spans="1:11" x14ac:dyDescent="0.3">
      <c r="A10" t="s">
        <v>134</v>
      </c>
      <c r="B10" t="s">
        <v>67</v>
      </c>
      <c r="C10">
        <v>7.5</v>
      </c>
      <c r="F10" t="s">
        <v>15723</v>
      </c>
      <c r="G10">
        <f t="array" ref="G10">COUNTIF(Table8[language],"*"&amp;F10&amp;"*")</f>
        <v>5</v>
      </c>
      <c r="H10">
        <f t="array" ref="H10">AVERAGEIF(Table8[language],"*"&amp;F10&amp;"*",Table8[imdb_score])</f>
        <v>7.5</v>
      </c>
      <c r="I10">
        <f t="array" ref="I10">MEDIAN(IF(ISNUMBER(SEARCH(Table8[language],"*"&amp;F10&amp;"*")),Table8[imdb_score]))</f>
        <v>8.1</v>
      </c>
      <c r="J10">
        <f t="array" ref="J10">_xlfn.MODE.MULT(IF(ISNUMBER(SEARCH(Table8[language],"*"&amp;F10&amp;"*")),Table8[imdb_score]))</f>
        <v>8.1</v>
      </c>
      <c r="K10">
        <f t="array" ref="K10">_xlfn.STDEV.P(IF(ISNUMBER(SEARCH(Table8[language],"*"&amp;F10&amp;"*")),Table8[imdb_score]))</f>
        <v>0.96332756630338934</v>
      </c>
    </row>
    <row r="11" spans="1:11" x14ac:dyDescent="0.3">
      <c r="A11" t="s">
        <v>141</v>
      </c>
      <c r="B11" t="s">
        <v>67</v>
      </c>
      <c r="C11">
        <v>6.9</v>
      </c>
      <c r="F11" t="s">
        <v>11093</v>
      </c>
      <c r="G11">
        <f t="array" ref="G11">COUNTIF(Table8[language],"*"&amp;F11&amp;"*")</f>
        <v>26</v>
      </c>
      <c r="H11">
        <f t="array" ref="H11">AVERAGEIF(Table8[language],"*"&amp;F11&amp;"*",Table8[imdb_score])</f>
        <v>6.8423076923076929</v>
      </c>
      <c r="I11">
        <f t="array" ref="I11">MEDIAN(IF(ISNUMBER(SEARCH(Table8[language],"*"&amp;F11&amp;"*")),Table8[imdb_score]))</f>
        <v>7.5</v>
      </c>
      <c r="J11" t="str">
        <f>IFERROR(_xlfn.MODE.MULT(IF(ISNUMBER(SEARCH("*"&amp;F11&amp;"*",Table8[language])),Table8[imdb_score],)),"NO MODE")</f>
        <v>NO MODE</v>
      </c>
      <c r="K11">
        <f t="array" ref="K11">_xlfn.STDEV.P(IF(ISNUMBER(SEARCH(Table8[language],"*"&amp;F11&amp;"*")),Table8[imdb_score]))</f>
        <v>9.9999999999999645E-2</v>
      </c>
    </row>
    <row r="12" spans="1:11" x14ac:dyDescent="0.3">
      <c r="A12" t="s">
        <v>148</v>
      </c>
      <c r="B12" t="s">
        <v>67</v>
      </c>
      <c r="C12">
        <v>6.1</v>
      </c>
      <c r="F12" t="s">
        <v>10470</v>
      </c>
      <c r="G12">
        <f t="array" ref="G12">COUNTIF(Table8[language],"*"&amp;F12&amp;"*")</f>
        <v>4</v>
      </c>
      <c r="H12">
        <f t="array" ref="H12">AVERAGEIF(Table8[language],"*"&amp;F12&amp;"*",Table8[imdb_score])</f>
        <v>7.4249999999999998</v>
      </c>
      <c r="I12">
        <f t="array" ref="I12">MEDIAN(IF(ISNUMBER(SEARCH(Table8[language],"*"&amp;F12&amp;"*")),Table8[imdb_score]))</f>
        <v>7.4499999999999993</v>
      </c>
      <c r="J12">
        <f t="array" ref="J12">_xlfn.MODE.MULT(IF(ISNUMBER(SEARCH(Table8[language],"*"&amp;F12&amp;"*")),Table8[imdb_score]))</f>
        <v>7.8</v>
      </c>
      <c r="K12">
        <f t="array" ref="K12">_xlfn.STDEV.P(IF(ISNUMBER(SEARCH(Table8[language],"*"&amp;F12&amp;"*")),Table8[imdb_score]))</f>
        <v>0.37666297933298409</v>
      </c>
    </row>
    <row r="13" spans="1:11" x14ac:dyDescent="0.3">
      <c r="A13" t="s">
        <v>156</v>
      </c>
      <c r="B13" t="s">
        <v>67</v>
      </c>
      <c r="C13">
        <v>6.7</v>
      </c>
      <c r="F13" s="2" t="s">
        <v>20622</v>
      </c>
      <c r="G13">
        <f t="array" ref="G13">COUNTIF(Table8[language],"*"&amp;F13&amp;"*")</f>
        <v>1</v>
      </c>
      <c r="H13">
        <f t="array" ref="H13">AVERAGEIF(Table8[language],"*"&amp;F13&amp;"*",Table8[imdb_score])</f>
        <v>7.5</v>
      </c>
      <c r="I13">
        <f t="array" ref="I13">MEDIAN(IF(ISNUMBER(SEARCH(Table8[language],"*"&amp;F13&amp;"*")),Table8[imdb_score]))</f>
        <v>7.5</v>
      </c>
      <c r="J13" t="str">
        <f>IFERROR(_xlfn.MODE.MULT(IF(ISNUMBER(SEARCH("*"&amp;F13&amp;"*",Table8[language])),Table8[imdb_score],)),"NO MODE")</f>
        <v>NO MODE</v>
      </c>
      <c r="K13">
        <f t="array" ref="K13">_xlfn.STDEV.P(IF(ISNUMBER(SEARCH(Table8[language],"*"&amp;F13&amp;"*")),Table8[imdb_score]))</f>
        <v>0</v>
      </c>
    </row>
    <row r="14" spans="1:11" x14ac:dyDescent="0.3">
      <c r="A14" t="s">
        <v>159</v>
      </c>
      <c r="B14" t="s">
        <v>67</v>
      </c>
      <c r="C14">
        <v>7.3</v>
      </c>
      <c r="F14" t="s">
        <v>4438</v>
      </c>
      <c r="G14">
        <f t="array" ref="G14">COUNTIF(Table8[language],"*"&amp;F14&amp;"*")</f>
        <v>1</v>
      </c>
      <c r="H14">
        <f t="array" ref="H14">AVERAGEIF(Table8[language],"*"&amp;F14&amp;"*",Table8[imdb_score])</f>
        <v>6.7</v>
      </c>
      <c r="I14">
        <f t="array" ref="I14">MEDIAN(IF(ISNUMBER(SEARCH(Table8[language],"*"&amp;F14&amp;"*")),Table8[imdb_score]))</f>
        <v>6.7</v>
      </c>
      <c r="J14" t="str">
        <f>IFERROR(_xlfn.MODE.MULT(IF(ISNUMBER(SEARCH("*"&amp;F14&amp;"*",Table8[language])),Table8[imdb_score],)),"NO MODE")</f>
        <v>NO MODE</v>
      </c>
      <c r="K14">
        <f t="array" ref="K14">_xlfn.STDEV.P(IF(ISNUMBER(SEARCH(Table8[language],"*"&amp;F14&amp;"*")),Table8[imdb_score]))</f>
        <v>0</v>
      </c>
    </row>
    <row r="15" spans="1:11" x14ac:dyDescent="0.3">
      <c r="A15" t="s">
        <v>164</v>
      </c>
      <c r="B15" t="s">
        <v>67</v>
      </c>
      <c r="C15">
        <v>6.5</v>
      </c>
      <c r="F15" s="2" t="s">
        <v>1486</v>
      </c>
      <c r="G15">
        <f t="array" ref="G15">COUNTIF(Table8[language],"*"&amp;F15&amp;"*")</f>
        <v>73</v>
      </c>
      <c r="H15">
        <f t="array" ref="H15">AVERAGEIF(Table8[language],"*"&amp;F15&amp;"*",Table8[imdb_score])</f>
        <v>7.0383561643835613</v>
      </c>
      <c r="I15">
        <f t="array" ref="I15">MEDIAN(IF(ISNUMBER(SEARCH(Table8[language],"*"&amp;F15&amp;"*")),Table8[imdb_score]))</f>
        <v>7.2</v>
      </c>
      <c r="J15">
        <f t="array" ref="J15">_xlfn.MODE.MULT(IF(ISNUMBER(SEARCH(Table8[language],"*"&amp;F15&amp;"*")),Table8[imdb_score]))</f>
        <v>7.2</v>
      </c>
      <c r="K15">
        <f t="array" ref="K15">_xlfn.STDEV.P(IF(ISNUMBER(SEARCH(Table8[language],"*"&amp;F15&amp;"*")),Table8[imdb_score]))</f>
        <v>0.72198928709586419</v>
      </c>
    </row>
    <row r="16" spans="1:11" x14ac:dyDescent="0.3">
      <c r="A16" t="s">
        <v>169</v>
      </c>
      <c r="B16" t="s">
        <v>67</v>
      </c>
      <c r="C16">
        <v>7.2</v>
      </c>
      <c r="F16" s="2" t="s">
        <v>8719</v>
      </c>
      <c r="G16">
        <f t="array" ref="G16">COUNTIF(Table8[language],"*"&amp;F16&amp;"*")</f>
        <v>19</v>
      </c>
      <c r="H16">
        <f t="array" ref="H16">AVERAGEIF(Table8[language],"*"&amp;F16&amp;"*",Table8[imdb_score])</f>
        <v>7.3421052631578947</v>
      </c>
      <c r="I16">
        <f t="array" ref="I16">MEDIAN(IF(ISNUMBER(SEARCH(Table8[language],"*"&amp;F16&amp;"*")),Table8[imdb_score]))</f>
        <v>7.6</v>
      </c>
      <c r="J16">
        <f t="array" ref="J16">_xlfn.MODE.MULT(IF(ISNUMBER(SEARCH(Table8[language],"*"&amp;F16&amp;"*")),Table8[imdb_score]))</f>
        <v>7.4</v>
      </c>
      <c r="K16">
        <f t="array" ref="K16">_xlfn.STDEV.P(IF(ISNUMBER(SEARCH(Table8[language],"*"&amp;F16&amp;"*")),Table8[imdb_score]))</f>
        <v>0.92867522478539521</v>
      </c>
    </row>
    <row r="17" spans="1:11" x14ac:dyDescent="0.3">
      <c r="A17" t="s">
        <v>177</v>
      </c>
      <c r="B17" t="s">
        <v>67</v>
      </c>
      <c r="C17">
        <v>6.6</v>
      </c>
      <c r="F17" s="2" t="s">
        <v>22911</v>
      </c>
      <c r="G17">
        <f t="array" ref="G17">COUNTIF(Table8[language],"*"&amp;F17&amp;"*")</f>
        <v>1</v>
      </c>
      <c r="H17">
        <f t="array" ref="H17">AVERAGEIF(Table8[language],"*"&amp;F17&amp;"*",Table8[imdb_score])</f>
        <v>7.3</v>
      </c>
      <c r="I17">
        <f t="array" ref="I17">MEDIAN(IF(ISNUMBER(SEARCH(Table8[language],"*"&amp;F17&amp;"*")),Table8[imdb_score]))</f>
        <v>7.3</v>
      </c>
      <c r="J17" t="str">
        <f>IFERROR(_xlfn.MODE.MULT(IF(ISNUMBER(SEARCH("*"&amp;F17&amp;"*",Table8[language])),Table8[imdb_score],)),"NO MODE")</f>
        <v>NO MODE</v>
      </c>
      <c r="K17">
        <f t="array" ref="K17">_xlfn.STDEV.P(IF(ISNUMBER(SEARCH(Table8[language],"*"&amp;F17&amp;"*")),Table8[imdb_score]))</f>
        <v>0</v>
      </c>
    </row>
    <row r="18" spans="1:11" x14ac:dyDescent="0.3">
      <c r="A18" t="s">
        <v>181</v>
      </c>
      <c r="B18" t="s">
        <v>67</v>
      </c>
      <c r="C18">
        <v>8.1</v>
      </c>
      <c r="F18" t="s">
        <v>11662</v>
      </c>
      <c r="G18">
        <f t="array" ref="G18">COUNTIF(Table8[language],"*"&amp;F18&amp;"*")</f>
        <v>5</v>
      </c>
      <c r="H18">
        <f t="array" ref="H18">AVERAGEIF(Table8[language],"*"&amp;F18&amp;"*",Table8[imdb_score])</f>
        <v>7.580000000000001</v>
      </c>
      <c r="I18">
        <f t="array" ref="I18">MEDIAN(IF(ISNUMBER(SEARCH(Table8[language],"*"&amp;F18&amp;"*")),Table8[imdb_score]))</f>
        <v>7.6</v>
      </c>
      <c r="J18" t="str">
        <f>IFERROR(_xlfn.MODE.MULT(IF(ISNUMBER(SEARCH("*"&amp;F18&amp;"*",Table8[language])),Table8[imdb_score],)),"NO MODE")</f>
        <v>NO MODE</v>
      </c>
      <c r="K18">
        <f t="array" ref="K18">_xlfn.STDEV.P(IF(ISNUMBER(SEARCH(Table8[language],"*"&amp;F18&amp;"*")),Table8[imdb_score]))</f>
        <v>0.29933259094191528</v>
      </c>
    </row>
    <row r="19" spans="1:11" x14ac:dyDescent="0.3">
      <c r="A19" t="s">
        <v>186</v>
      </c>
      <c r="B19" t="s">
        <v>67</v>
      </c>
      <c r="C19">
        <v>6.7</v>
      </c>
      <c r="F19" s="2" t="s">
        <v>5611</v>
      </c>
      <c r="G19">
        <f t="array" ref="G19">COUNTIF(Table8[language],"*"&amp;F19&amp;"*")</f>
        <v>28</v>
      </c>
      <c r="H19">
        <f t="array" ref="H19">AVERAGEIF(Table8[language],"*"&amp;F19&amp;"*",Table8[imdb_score])</f>
        <v>6.6321428571428589</v>
      </c>
      <c r="I19">
        <f t="array" ref="I19">MEDIAN(IF(ISNUMBER(SEARCH(Table8[language],"*"&amp;F19&amp;"*")),Table8[imdb_score]))</f>
        <v>6.95</v>
      </c>
      <c r="J19">
        <f t="array" ref="J19">_xlfn.MODE.MULT(IF(ISNUMBER(SEARCH(Table8[language],"*"&amp;F19&amp;"*")),Table8[imdb_score]))</f>
        <v>7.8</v>
      </c>
      <c r="K19">
        <f t="array" ref="K19">_xlfn.STDEV.P(IF(ISNUMBER(SEARCH(Table8[language],"*"&amp;F19&amp;"*")),Table8[imdb_score]))</f>
        <v>1.3737471100784762</v>
      </c>
    </row>
    <row r="20" spans="1:11" x14ac:dyDescent="0.3">
      <c r="A20" t="s">
        <v>194</v>
      </c>
      <c r="B20" t="s">
        <v>67</v>
      </c>
      <c r="C20">
        <v>6.8</v>
      </c>
      <c r="F20" s="2" t="s">
        <v>14345</v>
      </c>
      <c r="G20">
        <f t="array" ref="G20">COUNTIF(Table8[language],"*"&amp;F20&amp;"*")</f>
        <v>1</v>
      </c>
      <c r="H20">
        <f t="array" ref="H20">AVERAGEIF(Table8[language],"*"&amp;F20&amp;"*",Table8[imdb_score])</f>
        <v>7.1</v>
      </c>
      <c r="I20">
        <f t="array" ref="I20">MEDIAN(IF(ISNUMBER(SEARCH(Table8[language],"*"&amp;F20&amp;"*")),Table8[imdb_score]))</f>
        <v>7.1</v>
      </c>
      <c r="J20" t="str">
        <f>IFERROR(_xlfn.MODE.MULT(IF(ISNUMBER(SEARCH("*"&amp;F20&amp;"*",Table8[language])),Table8[imdb_score],)),"NO MODE")</f>
        <v>NO MODE</v>
      </c>
      <c r="K20">
        <f t="array" ref="K20">_xlfn.STDEV.P(IF(ISNUMBER(SEARCH(Table8[language],"*"&amp;F20&amp;"*")),Table8[imdb_score]))</f>
        <v>0</v>
      </c>
    </row>
    <row r="21" spans="1:11" x14ac:dyDescent="0.3">
      <c r="A21" t="s">
        <v>202</v>
      </c>
      <c r="B21" t="s">
        <v>67</v>
      </c>
      <c r="C21">
        <v>7.5</v>
      </c>
      <c r="F21" s="2" t="s">
        <v>8637</v>
      </c>
      <c r="G21">
        <f t="array" ref="G21">COUNTIF(Table8[language],"*"&amp;F21&amp;"*")</f>
        <v>2</v>
      </c>
      <c r="H21">
        <f t="array" ref="H21">AVERAGEIF(Table8[language],"*"&amp;F21&amp;"*",Table8[imdb_score])</f>
        <v>7.55</v>
      </c>
      <c r="I21">
        <f t="array" ref="I21">MEDIAN(IF(ISNUMBER(SEARCH(Table8[language],"*"&amp;F21&amp;"*")),Table8[imdb_score]))</f>
        <v>7.55</v>
      </c>
      <c r="J21" t="str">
        <f>IFERROR(_xlfn.MODE.MULT(IF(ISNUMBER(SEARCH("*"&amp;F21&amp;"*",Table8[language])),Table8[imdb_score],)),"NO MODE")</f>
        <v>NO MODE</v>
      </c>
      <c r="K21">
        <f t="array" ref="K21">_xlfn.STDEV.P(IF(ISNUMBER(SEARCH(Table8[language],"*"&amp;F21&amp;"*")),Table8[imdb_score]))</f>
        <v>0.64999999999999947</v>
      </c>
    </row>
    <row r="22" spans="1:11" x14ac:dyDescent="0.3">
      <c r="A22" t="s">
        <v>210</v>
      </c>
      <c r="B22" t="s">
        <v>67</v>
      </c>
      <c r="C22">
        <v>7</v>
      </c>
      <c r="F22" t="s">
        <v>21373</v>
      </c>
      <c r="G22">
        <f t="array" ref="G22">COUNTIF(Table8[language],"*"&amp;F22&amp;"*")</f>
        <v>2</v>
      </c>
      <c r="H22">
        <f t="array" ref="H22">AVERAGEIF(Table8[language],"*"&amp;F22&amp;"*",Table8[imdb_score])</f>
        <v>7.8999999999999995</v>
      </c>
      <c r="I22">
        <f t="array" ref="I22">MEDIAN(IF(ISNUMBER(SEARCH(Table8[language],"*"&amp;F22&amp;"*")),Table8[imdb_score]))</f>
        <v>7.8999999999999995</v>
      </c>
      <c r="J22" t="str">
        <f>IFERROR(_xlfn.MODE.MULT(IF(ISNUMBER(SEARCH("*"&amp;F22&amp;"*",Table8[language])),Table8[imdb_score],)),"NO MODE")</f>
        <v>NO MODE</v>
      </c>
      <c r="K22">
        <f t="array" ref="K22">_xlfn.STDEV.P(IF(ISNUMBER(SEARCH(Table8[language],"*"&amp;F22&amp;"*")),Table8[imdb_score]))</f>
        <v>0.29999999999999982</v>
      </c>
    </row>
    <row r="23" spans="1:11" x14ac:dyDescent="0.3">
      <c r="A23" t="s">
        <v>218</v>
      </c>
      <c r="B23" t="s">
        <v>67</v>
      </c>
      <c r="C23">
        <v>6.7</v>
      </c>
      <c r="F23" t="s">
        <v>9778</v>
      </c>
      <c r="G23">
        <f t="array" ref="G23">COUNTIF(Table8[language],"*"&amp;F23&amp;"*")</f>
        <v>11</v>
      </c>
      <c r="H23">
        <f t="array" ref="H23">AVERAGEIF(Table8[language],"*"&amp;F23&amp;"*",Table8[imdb_score])</f>
        <v>7.2272727272727275</v>
      </c>
      <c r="I23">
        <f t="array" ref="I23">MEDIAN(IF(ISNUMBER(SEARCH(Table8[language],"*"&amp;F23&amp;"*")),Table8[imdb_score]))</f>
        <v>7.3</v>
      </c>
      <c r="J23" t="str">
        <f>IFERROR(_xlfn.MODE.MULT(IF(ISNUMBER(SEARCH("*"&amp;F23&amp;"*",Table8[language])),Table8[imdb_score],)),"NO MODE")</f>
        <v>NO MODE</v>
      </c>
      <c r="K23">
        <f t="array" ref="K23">_xlfn.STDEV.P(IF(ISNUMBER(SEARCH(Table8[language],"*"&amp;F23&amp;"*")),Table8[imdb_score]))</f>
        <v>1.1863549285643482</v>
      </c>
    </row>
    <row r="24" spans="1:11" x14ac:dyDescent="0.3">
      <c r="A24" t="s">
        <v>222</v>
      </c>
      <c r="B24" t="s">
        <v>67</v>
      </c>
      <c r="C24">
        <v>7.9</v>
      </c>
      <c r="F24" t="s">
        <v>703</v>
      </c>
      <c r="G24">
        <f t="array" ref="G24">COUNTIF(Table8[language],"*"&amp;F24&amp;"*")</f>
        <v>17</v>
      </c>
      <c r="H24">
        <f t="array" ref="H24">AVERAGEIF(Table8[language],"*"&amp;F24&amp;"*",Table8[imdb_score])</f>
        <v>7.3470588235294105</v>
      </c>
      <c r="I24">
        <f t="array" ref="I24">MEDIAN(IF(ISNUMBER(SEARCH(Table8[language],"*"&amp;F24&amp;"*")),Table8[imdb_score]))</f>
        <v>7.5</v>
      </c>
      <c r="J24">
        <f t="array" ref="J24">_xlfn.MODE.MULT(IF(ISNUMBER(SEARCH(Table8[language],"*"&amp;F24&amp;"*")),Table8[imdb_score]))</f>
        <v>8.1999999999999993</v>
      </c>
      <c r="K24">
        <f t="array" ref="K24">_xlfn.STDEV.P(IF(ISNUMBER(SEARCH(Table8[language],"*"&amp;F24&amp;"*")),Table8[imdb_score]))</f>
        <v>0.97021383153032259</v>
      </c>
    </row>
    <row r="25" spans="1:11" x14ac:dyDescent="0.3">
      <c r="A25" t="s">
        <v>229</v>
      </c>
      <c r="B25" t="s">
        <v>67</v>
      </c>
      <c r="C25">
        <v>6.1</v>
      </c>
      <c r="F25" s="2" t="s">
        <v>18108</v>
      </c>
      <c r="G25">
        <f t="array" ref="G25">COUNTIF(Table8[language],"*"&amp;F25&amp;"*")</f>
        <v>1</v>
      </c>
      <c r="H25">
        <f t="array" ref="H25">AVERAGEIF(Table8[language],"*"&amp;F25&amp;"*",Table8[imdb_score])</f>
        <v>7.1</v>
      </c>
      <c r="I25">
        <f t="array" ref="I25">MEDIAN(IF(ISNUMBER(SEARCH(Table8[language],"*"&amp;F25&amp;"*")),Table8[imdb_score]))</f>
        <v>7.1</v>
      </c>
      <c r="J25" t="str">
        <f>IFERROR(_xlfn.MODE.MULT(IF(ISNUMBER(SEARCH("*"&amp;F25&amp;"*",Table8[language])),Table8[imdb_score],)),"NO MODE")</f>
        <v>NO MODE</v>
      </c>
      <c r="K25">
        <f t="array" ref="K25">_xlfn.STDEV.P(IF(ISNUMBER(SEARCH(Table8[language],"*"&amp;F25&amp;"*")),Table8[imdb_score]))</f>
        <v>0</v>
      </c>
    </row>
    <row r="26" spans="1:11" x14ac:dyDescent="0.3">
      <c r="A26" t="s">
        <v>236</v>
      </c>
      <c r="B26" t="s">
        <v>67</v>
      </c>
      <c r="C26">
        <v>7.2</v>
      </c>
      <c r="F26" t="s">
        <v>6886</v>
      </c>
      <c r="G26">
        <f t="array" ref="G26">COUNTIF(Table8[language],"*"&amp;F26&amp;"*")</f>
        <v>1</v>
      </c>
      <c r="H26">
        <f t="array" ref="H26">AVERAGEIF(Table8[language],"*"&amp;F26&amp;"*",Table8[imdb_score])</f>
        <v>6</v>
      </c>
      <c r="I26">
        <f t="array" ref="I26">MEDIAN(IF(ISNUMBER(SEARCH(Table8[language],"*"&amp;F26&amp;"*")),Table8[imdb_score]))</f>
        <v>6</v>
      </c>
      <c r="J26" t="str">
        <f>IFERROR(_xlfn.MODE.MULT(IF(ISNUMBER(SEARCH("*"&amp;F26&amp;"*",Table8[language])),Table8[imdb_score],)),"NO MODE")</f>
        <v>NO MODE</v>
      </c>
      <c r="K26">
        <f t="array" ref="K26">_xlfn.STDEV.P(IF(ISNUMBER(SEARCH(Table8[language],"*"&amp;F26&amp;"*")),Table8[imdb_score]))</f>
        <v>0</v>
      </c>
    </row>
    <row r="27" spans="1:11" x14ac:dyDescent="0.3">
      <c r="A27" t="s">
        <v>243</v>
      </c>
      <c r="B27" t="s">
        <v>67</v>
      </c>
      <c r="C27">
        <v>7.7</v>
      </c>
      <c r="F27" s="2" t="s">
        <v>12665</v>
      </c>
      <c r="G27">
        <f t="array" ref="G27">COUNTIF(Table8[language],"*"&amp;F27&amp;"*")</f>
        <v>7</v>
      </c>
      <c r="H27">
        <f t="array" ref="H27">AVERAGEIF(Table8[language],"*"&amp;F27&amp;"*",Table8[imdb_score])</f>
        <v>7.4428571428571431</v>
      </c>
      <c r="I27">
        <f t="array" ref="I27">MEDIAN(IF(ISNUMBER(SEARCH(Table8[language],"*"&amp;F27&amp;"*")),Table8[imdb_score]))</f>
        <v>7.7</v>
      </c>
      <c r="J27">
        <f t="array" ref="J27">_xlfn.MODE.MULT(IF(ISNUMBER(SEARCH(Table8[language],"*"&amp;F27&amp;"*")),Table8[imdb_score]))</f>
        <v>7.7</v>
      </c>
      <c r="K27">
        <f t="array" ref="K27">_xlfn.STDEV.P(IF(ISNUMBER(SEARCH(Table8[language],"*"&amp;F27&amp;"*")),Table8[imdb_score]))</f>
        <v>0.81039169163901703</v>
      </c>
    </row>
    <row r="28" spans="1:11" x14ac:dyDescent="0.3">
      <c r="A28" t="s">
        <v>248</v>
      </c>
      <c r="B28" t="s">
        <v>67</v>
      </c>
      <c r="C28">
        <v>8.1999999999999993</v>
      </c>
      <c r="F28" s="2" t="s">
        <v>1965</v>
      </c>
      <c r="G28">
        <f t="array" ref="G28">COUNTIF(Table8[language],"*"&amp;F28&amp;"*")</f>
        <v>24</v>
      </c>
      <c r="H28">
        <f t="array" ref="H28">AVERAGEIF(Table8[language],"*"&amp;F28&amp;"*",Table8[imdb_score])</f>
        <v>6.7875000000000005</v>
      </c>
      <c r="I28">
        <f t="array" ref="I28">MEDIAN(IF(ISNUMBER(SEARCH(Table8[language],"*"&amp;F28&amp;"*")),Table8[imdb_score]))</f>
        <v>7.1</v>
      </c>
      <c r="J28">
        <f t="array" ref="J28">_xlfn.MODE.MULT(IF(ISNUMBER(SEARCH(Table8[language],"*"&amp;F28&amp;"*")),Table8[imdb_score]))</f>
        <v>7.6</v>
      </c>
      <c r="K28">
        <f t="array" ref="K28">_xlfn.STDEV.P(IF(ISNUMBER(SEARCH(Table8[language],"*"&amp;F28&amp;"*")),Table8[imdb_score]))</f>
        <v>0.99389408076865893</v>
      </c>
    </row>
    <row r="29" spans="1:11" x14ac:dyDescent="0.3">
      <c r="A29" t="s">
        <v>256</v>
      </c>
      <c r="B29" t="s">
        <v>67</v>
      </c>
      <c r="C29">
        <v>5.9</v>
      </c>
      <c r="F29" s="2" t="s">
        <v>6465</v>
      </c>
      <c r="G29">
        <f t="array" ref="G29">COUNTIF(Table8[language],"*"&amp;F29&amp;"*")</f>
        <v>1</v>
      </c>
      <c r="H29">
        <f t="array" ref="H29">AVERAGEIF(Table8[language],"*"&amp;F29&amp;"*",Table8[imdb_score])</f>
        <v>7.8</v>
      </c>
      <c r="I29">
        <f t="array" ref="I29">MEDIAN(IF(ISNUMBER(SEARCH(Table8[language],"*"&amp;F29&amp;"*")),Table8[imdb_score]))</f>
        <v>7.8</v>
      </c>
      <c r="J29" t="str">
        <f>IFERROR(_xlfn.MODE.MULT(IF(ISNUMBER(SEARCH("*"&amp;F29&amp;"*",Table8[language])),Table8[imdb_score],)),"NO MODE")</f>
        <v>NO MODE</v>
      </c>
      <c r="K29">
        <f t="array" ref="K29">_xlfn.STDEV.P(IF(ISNUMBER(SEARCH(Table8[language],"*"&amp;F29&amp;"*")),Table8[imdb_score]))</f>
        <v>0</v>
      </c>
    </row>
    <row r="30" spans="1:11" x14ac:dyDescent="0.3">
      <c r="A30" t="s">
        <v>263</v>
      </c>
      <c r="B30" t="s">
        <v>67</v>
      </c>
      <c r="C30">
        <v>7</v>
      </c>
      <c r="F30" s="2" t="s">
        <v>11951</v>
      </c>
      <c r="G30">
        <f t="array" ref="G30">COUNTIF(Table8[language],"*"&amp;F30&amp;"*")</f>
        <v>1</v>
      </c>
      <c r="H30">
        <f t="array" ref="H30">AVERAGEIF(Table8[language],"*"&amp;F30&amp;"*",Table8[imdb_score])</f>
        <v>7.3</v>
      </c>
      <c r="I30">
        <f t="array" ref="I30">MEDIAN(IF(ISNUMBER(SEARCH(Table8[language],"*"&amp;F30&amp;"*")),Table8[imdb_score]))</f>
        <v>7.3</v>
      </c>
      <c r="J30" t="str">
        <f>IFERROR(_xlfn.MODE.MULT(IF(ISNUMBER(SEARCH("*"&amp;F30&amp;"*",Table8[language])),Table8[imdb_score],)),"NO MODE")</f>
        <v>NO MODE</v>
      </c>
      <c r="K30">
        <f t="array" ref="K30">_xlfn.STDEV.P(IF(ISNUMBER(SEARCH(Table8[language],"*"&amp;F30&amp;"*")),Table8[imdb_score]))</f>
        <v>0</v>
      </c>
    </row>
    <row r="31" spans="1:11" x14ac:dyDescent="0.3">
      <c r="A31" t="s">
        <v>269</v>
      </c>
      <c r="B31" t="s">
        <v>67</v>
      </c>
      <c r="C31">
        <v>7.8</v>
      </c>
      <c r="F31" t="s">
        <v>17425</v>
      </c>
      <c r="G31">
        <f t="array" ref="G31">COUNTIF(Table8[language],"*"&amp;F31&amp;"*")</f>
        <v>4</v>
      </c>
      <c r="H31">
        <f t="array" ref="H31">AVERAGEIF(Table8[language],"*"&amp;F31&amp;"*",Table8[imdb_score])</f>
        <v>7.15</v>
      </c>
      <c r="I31">
        <f t="array" ref="I31">MEDIAN(IF(ISNUMBER(SEARCH(Table8[language],"*"&amp;F31&amp;"*")),Table8[imdb_score]))</f>
        <v>7.3</v>
      </c>
      <c r="J31">
        <f t="array" ref="J31">_xlfn.MODE.MULT(IF(ISNUMBER(SEARCH(Table8[language],"*"&amp;F31&amp;"*")),Table8[imdb_score]))</f>
        <v>7.6</v>
      </c>
      <c r="K31">
        <f t="array" ref="K31">_xlfn.STDEV.P(IF(ISNUMBER(SEARCH(Table8[language],"*"&amp;F31&amp;"*")),Table8[imdb_score]))</f>
        <v>0.49749371855330965</v>
      </c>
    </row>
    <row r="32" spans="1:11" x14ac:dyDescent="0.3">
      <c r="A32" t="s">
        <v>273</v>
      </c>
      <c r="B32" t="s">
        <v>67</v>
      </c>
      <c r="C32">
        <v>7.3</v>
      </c>
      <c r="F32" s="2" t="s">
        <v>19625</v>
      </c>
      <c r="G32">
        <f t="array" ref="G32">COUNTIF(Table8[language],"*"&amp;F32&amp;"*")</f>
        <v>1</v>
      </c>
      <c r="H32">
        <f t="array" ref="H32">AVERAGEIF(Table8[language],"*"&amp;F32&amp;"*",Table8[imdb_score])</f>
        <v>6.6</v>
      </c>
      <c r="I32">
        <f t="array" ref="I32">MEDIAN(IF(ISNUMBER(SEARCH(Table8[language],"*"&amp;F32&amp;"*")),Table8[imdb_score]))</f>
        <v>6.6</v>
      </c>
      <c r="J32" t="str">
        <f>IFERROR(_xlfn.MODE.MULT(IF(ISNUMBER(SEARCH("*"&amp;F32&amp;"*",Table8[language])),Table8[imdb_score],)),"NO MODE")</f>
        <v>NO MODE</v>
      </c>
      <c r="K32">
        <f t="array" ref="K32">_xlfn.STDEV.P(IF(ISNUMBER(SEARCH(Table8[language],"*"&amp;F32&amp;"*")),Table8[imdb_score]))</f>
        <v>0</v>
      </c>
    </row>
    <row r="33" spans="1:11" x14ac:dyDescent="0.3">
      <c r="A33" t="s">
        <v>278</v>
      </c>
      <c r="B33" t="s">
        <v>67</v>
      </c>
      <c r="C33">
        <v>7.2</v>
      </c>
      <c r="F33" t="s">
        <v>21976</v>
      </c>
      <c r="G33">
        <f t="array" ref="G33">COUNTIF(Table8[language],"*"&amp;F33&amp;"*")</f>
        <v>4</v>
      </c>
      <c r="H33">
        <f t="array" ref="H33">AVERAGEIF(Table8[language],"*"&amp;F33&amp;"*",Table8[imdb_score])</f>
        <v>7.5750000000000002</v>
      </c>
      <c r="I33">
        <f t="array" ref="I33">MEDIAN(IF(ISNUMBER(SEARCH(Table8[language],"*"&amp;F33&amp;"*")),Table8[imdb_score]))</f>
        <v>7.95</v>
      </c>
      <c r="J33" t="str">
        <f>IFERROR(_xlfn.MODE.MULT(IF(ISNUMBER(SEARCH("*"&amp;F33&amp;"*",Table8[language])),Table8[imdb_score],)),"NO MODE")</f>
        <v>NO MODE</v>
      </c>
      <c r="K33">
        <f t="array" ref="K33">_xlfn.STDEV.P(IF(ISNUMBER(SEARCH(Table8[language],"*"&amp;F33&amp;"*")),Table8[imdb_score]))</f>
        <v>1.0425329730996518</v>
      </c>
    </row>
    <row r="34" spans="1:11" x14ac:dyDescent="0.3">
      <c r="A34" t="s">
        <v>283</v>
      </c>
      <c r="B34" t="s">
        <v>67</v>
      </c>
      <c r="C34">
        <v>6.5</v>
      </c>
      <c r="F34" t="s">
        <v>13563</v>
      </c>
      <c r="G34">
        <f t="array" ref="G34">COUNTIF(Table8[language],"*"&amp;F34&amp;"*")</f>
        <v>3</v>
      </c>
      <c r="H34">
        <f t="array" ref="H34">AVERAGEIF(Table8[language],"*"&amp;F34&amp;"*",Table8[imdb_score])</f>
        <v>7.9666666666666659</v>
      </c>
      <c r="I34">
        <f t="array" ref="I34">MEDIAN(IF(ISNUMBER(SEARCH(Table8[language],"*"&amp;F34&amp;"*")),Table8[imdb_score]))</f>
        <v>7.4</v>
      </c>
      <c r="J34">
        <f t="array" ref="J34">_xlfn.MODE.MULT(IF(ISNUMBER(SEARCH(Table8[language],"*"&amp;F34&amp;"*")),Table8[imdb_score]))</f>
        <v>7.4</v>
      </c>
      <c r="K34">
        <f t="array" ref="K34">_xlfn.STDEV.P(IF(ISNUMBER(SEARCH(Table8[language],"*"&amp;F34&amp;"*")),Table8[imdb_score]))</f>
        <v>0.80138768534475979</v>
      </c>
    </row>
    <row r="35" spans="1:11" x14ac:dyDescent="0.3">
      <c r="A35" t="s">
        <v>291</v>
      </c>
      <c r="B35" t="s">
        <v>67</v>
      </c>
      <c r="C35">
        <v>6.8</v>
      </c>
      <c r="F35" s="2" t="s">
        <v>14454</v>
      </c>
      <c r="G35">
        <f t="array" ref="G35">COUNTIF(Table8[language],"*"&amp;F35&amp;"*")</f>
        <v>8</v>
      </c>
      <c r="H35">
        <f t="array" ref="H35">AVERAGEIF(Table8[language],"*"&amp;F35&amp;"*",Table8[imdb_score])</f>
        <v>7.4874999999999989</v>
      </c>
      <c r="I35">
        <f t="array" ref="I35">MEDIAN(IF(ISNUMBER(SEARCH(Table8[language],"*"&amp;F35&amp;"*")),Table8[imdb_score]))</f>
        <v>7.7</v>
      </c>
      <c r="J35" t="str">
        <f>IFERROR(_xlfn.MODE.MULT(IF(ISNUMBER(SEARCH("*"&amp;F35&amp;"*",Table8[language])),Table8[imdb_score],)),"NO MODE")</f>
        <v>NO MODE</v>
      </c>
      <c r="K35">
        <f t="array" ref="K35">_xlfn.STDEV.P(IF(ISNUMBER(SEARCH(Table8[language],"*"&amp;F35&amp;"*")),Table8[imdb_score]))</f>
        <v>0.82679728470769742</v>
      </c>
    </row>
    <row r="36" spans="1:11" x14ac:dyDescent="0.3">
      <c r="A36" t="s">
        <v>300</v>
      </c>
      <c r="B36" t="s">
        <v>67</v>
      </c>
      <c r="C36">
        <v>7.3</v>
      </c>
      <c r="F36" s="2" t="s">
        <v>21955</v>
      </c>
      <c r="G36">
        <f t="array" ref="G36">COUNTIF(Table8[language],"*"&amp;F36&amp;"*")</f>
        <v>2</v>
      </c>
      <c r="H36">
        <f t="array" ref="H36">AVERAGEIF(Table8[language],"*"&amp;F36&amp;"*",Table8[imdb_score])</f>
        <v>7.2</v>
      </c>
      <c r="I36">
        <f t="array" ref="I36">MEDIAN(IF(ISNUMBER(SEARCH(Table8[language],"*"&amp;F36&amp;"*")),Table8[imdb_score]))</f>
        <v>7.2</v>
      </c>
      <c r="J36" t="str">
        <f>IFERROR(_xlfn.MODE.MULT(IF(ISNUMBER(SEARCH("*"&amp;F36&amp;"*",Table8[language])),Table8[imdb_score],)),"NO MODE")</f>
        <v>NO MODE</v>
      </c>
      <c r="K36">
        <f t="array" ref="K36">_xlfn.STDEV.P(IF(ISNUMBER(SEARCH(Table8[language],"*"&amp;F36&amp;"*")),Table8[imdb_score]))</f>
        <v>0.70000000000000018</v>
      </c>
    </row>
    <row r="37" spans="1:11" x14ac:dyDescent="0.3">
      <c r="A37" t="s">
        <v>308</v>
      </c>
      <c r="B37" t="s">
        <v>67</v>
      </c>
      <c r="C37">
        <v>6</v>
      </c>
      <c r="F37" s="2" t="s">
        <v>5641</v>
      </c>
      <c r="G37">
        <f t="array" ref="G37">COUNTIF(Table8[language],"*"&amp;F37&amp;"*")</f>
        <v>11</v>
      </c>
      <c r="H37">
        <f t="array" ref="H37">AVERAGEIF(Table8[language],"*"&amp;F37&amp;"*",Table8[imdb_score])</f>
        <v>6.3636363636363633</v>
      </c>
      <c r="I37">
        <f t="array" ref="I37">MEDIAN(IF(ISNUMBER(SEARCH(Table8[language],"*"&amp;F37&amp;"*")),Table8[imdb_score]))</f>
        <v>6.5</v>
      </c>
      <c r="J37">
        <f t="array" ref="J37">_xlfn.MODE.MULT(IF(ISNUMBER(SEARCH(Table8[language],"*"&amp;F37&amp;"*")),Table8[imdb_score]))</f>
        <v>5.3</v>
      </c>
      <c r="K37">
        <f t="array" ref="K37">_xlfn.STDEV.P(IF(ISNUMBER(SEARCH(Table8[language],"*"&amp;F37&amp;"*")),Table8[imdb_score]))</f>
        <v>1.3192785406306728</v>
      </c>
    </row>
    <row r="38" spans="1:11" x14ac:dyDescent="0.3">
      <c r="A38" t="s">
        <v>314</v>
      </c>
      <c r="B38" t="s">
        <v>67</v>
      </c>
      <c r="C38">
        <v>5.7</v>
      </c>
      <c r="F38" t="s">
        <v>22373</v>
      </c>
      <c r="G38">
        <f t="array" ref="G38">COUNTIF(Table8[language],"*"&amp;F38&amp;"*")</f>
        <v>1</v>
      </c>
      <c r="H38">
        <f t="array" ref="H38">AVERAGEIF(Table8[language],"*"&amp;F38&amp;"*",Table8[imdb_score])</f>
        <v>6.4</v>
      </c>
      <c r="I38">
        <f t="array" ref="I38">MEDIAN(IF(ISNUMBER(SEARCH(Table8[language],"*"&amp;F38&amp;"*")),Table8[imdb_score]))</f>
        <v>6.4</v>
      </c>
      <c r="J38" t="str">
        <f>IFERROR(_xlfn.MODE.MULT(IF(ISNUMBER(SEARCH("*"&amp;F38&amp;"*",Table8[language])),Table8[imdb_score],)),"NO MODE")</f>
        <v>NO MODE</v>
      </c>
      <c r="K38">
        <f t="array" ref="K38">_xlfn.STDEV.P(IF(ISNUMBER(SEARCH(Table8[language],"*"&amp;F38&amp;"*")),Table8[imdb_score]))</f>
        <v>0</v>
      </c>
    </row>
    <row r="39" spans="1:11" x14ac:dyDescent="0.3">
      <c r="A39" t="s">
        <v>319</v>
      </c>
      <c r="B39" t="s">
        <v>67</v>
      </c>
      <c r="C39">
        <v>6.4</v>
      </c>
      <c r="F39" t="s">
        <v>2794</v>
      </c>
      <c r="G39">
        <f t="array" ref="G39">COUNTIF(Table8[language],"*"&amp;F39&amp;"*")</f>
        <v>40</v>
      </c>
      <c r="H39">
        <f t="array" ref="H39">AVERAGEIF(Table8[language],"*"&amp;F39&amp;"*",Table8[imdb_score])</f>
        <v>6.9374999999999982</v>
      </c>
      <c r="I39">
        <f t="array" ref="I39">MEDIAN(IF(ISNUMBER(SEARCH(Table8[language],"*"&amp;F39&amp;"*")),Table8[imdb_score]))</f>
        <v>7.15</v>
      </c>
      <c r="J39">
        <f t="array" ref="J39">_xlfn.MODE.MULT(IF(ISNUMBER(SEARCH(Table8[language],"*"&amp;F39&amp;"*")),Table8[imdb_score]))</f>
        <v>7.2</v>
      </c>
      <c r="K39">
        <f t="array" ref="K39">_xlfn.STDEV.P(IF(ISNUMBER(SEARCH(Table8[language],"*"&amp;F39&amp;"*")),Table8[imdb_score]))</f>
        <v>0.844300746179939</v>
      </c>
    </row>
    <row r="40" spans="1:11" x14ac:dyDescent="0.3">
      <c r="A40" t="s">
        <v>322</v>
      </c>
      <c r="B40" t="s">
        <v>67</v>
      </c>
      <c r="C40">
        <v>6.7</v>
      </c>
      <c r="F40" s="2" t="s">
        <v>23937</v>
      </c>
      <c r="G40">
        <f t="array" ref="G40">COUNTIF(Table8[language],"*"&amp;F40&amp;"*")</f>
        <v>1</v>
      </c>
      <c r="H40">
        <f t="array" ref="H40">AVERAGEIF(Table8[language],"*"&amp;F40&amp;"*",Table8[imdb_score])</f>
        <v>7.4</v>
      </c>
      <c r="I40">
        <f t="array" ref="I40">MEDIAN(IF(ISNUMBER(SEARCH(Table8[language],"*"&amp;F40&amp;"*")),Table8[imdb_score]))</f>
        <v>7.4</v>
      </c>
      <c r="J40" t="str">
        <f>IFERROR(_xlfn.MODE.MULT(IF(ISNUMBER(SEARCH("*"&amp;F40&amp;"*",Table8[language])),Table8[imdb_score],)),"NO MODE")</f>
        <v>NO MODE</v>
      </c>
      <c r="K40">
        <f t="array" ref="K40">_xlfn.STDEV.P(IF(ISNUMBER(SEARCH(Table8[language],"*"&amp;F40&amp;"*")),Table8[imdb_score]))</f>
        <v>0</v>
      </c>
    </row>
    <row r="41" spans="1:11" x14ac:dyDescent="0.3">
      <c r="A41" t="s">
        <v>329</v>
      </c>
      <c r="B41" t="s">
        <v>67</v>
      </c>
      <c r="C41">
        <v>6.8</v>
      </c>
      <c r="F41" t="s">
        <v>12439</v>
      </c>
      <c r="G41">
        <f t="array" ref="G41">COUNTIF(Table8[language],"*"&amp;F41&amp;"*")</f>
        <v>5</v>
      </c>
      <c r="H41">
        <f t="array" ref="H41">AVERAGEIF(Table8[language],"*"&amp;F41&amp;"*",Table8[imdb_score])</f>
        <v>7.44</v>
      </c>
      <c r="I41">
        <f t="array" ref="I41">MEDIAN(IF(ISNUMBER(SEARCH(Table8[language],"*"&amp;F41&amp;"*")),Table8[imdb_score]))</f>
        <v>7.6</v>
      </c>
      <c r="J41" t="str">
        <f>IFERROR(_xlfn.MODE.MULT(IF(ISNUMBER(SEARCH("*"&amp;F41&amp;"*",Table8[language])),Table8[imdb_score],)),"NO MODE")</f>
        <v>NO MODE</v>
      </c>
      <c r="K41">
        <f t="array" ref="K41">_xlfn.STDEV.P(IF(ISNUMBER(SEARCH(Table8[language],"*"&amp;F41&amp;"*")),Table8[imdb_score]))</f>
        <v>0.67705243519243008</v>
      </c>
    </row>
    <row r="42" spans="1:11" x14ac:dyDescent="0.3">
      <c r="A42" t="s">
        <v>336</v>
      </c>
      <c r="B42" t="s">
        <v>67</v>
      </c>
      <c r="C42">
        <v>6.3</v>
      </c>
      <c r="F42" t="s">
        <v>20606</v>
      </c>
      <c r="G42">
        <f t="array" ref="G42">COUNTIF(Table8[language],"*"&amp;F42&amp;"*")</f>
        <v>1</v>
      </c>
      <c r="H42">
        <f t="array" ref="H42">AVERAGEIF(Table8[language],"*"&amp;F42&amp;"*",Table8[imdb_score])</f>
        <v>5.0999999999999996</v>
      </c>
      <c r="I42">
        <f t="array" ref="I42">MEDIAN(IF(ISNUMBER(SEARCH(Table8[language],"*"&amp;F42&amp;"*")),Table8[imdb_score]))</f>
        <v>5.0999999999999996</v>
      </c>
      <c r="J42" t="str">
        <f>IFERROR(_xlfn.MODE.MULT(IF(ISNUMBER(SEARCH("*"&amp;F42&amp;"*",Table8[language])),Table8[imdb_score],)),"NO MODE")</f>
        <v>NO MODE</v>
      </c>
      <c r="K42">
        <f t="array" ref="K42">_xlfn.STDEV.P(IF(ISNUMBER(SEARCH(Table8[language],"*"&amp;F42&amp;"*")),Table8[imdb_score]))</f>
        <v>0</v>
      </c>
    </row>
    <row r="43" spans="1:11" x14ac:dyDescent="0.3">
      <c r="A43" t="s">
        <v>343</v>
      </c>
      <c r="B43" t="s">
        <v>67</v>
      </c>
      <c r="C43">
        <v>5.6</v>
      </c>
      <c r="F43" s="2" t="s">
        <v>6913</v>
      </c>
      <c r="G43">
        <f t="array" ref="G43">COUNTIF(Table8[language],"*"&amp;F43&amp;"*")</f>
        <v>1</v>
      </c>
      <c r="H43">
        <f t="array" ref="H43">AVERAGEIF(Table8[language],"*"&amp;F43&amp;"*",Table8[imdb_score])</f>
        <v>8.4</v>
      </c>
      <c r="I43">
        <f t="array" ref="I43">MEDIAN(IF(ISNUMBER(SEARCH(Table8[language],"*"&amp;F43&amp;"*")),Table8[imdb_score]))</f>
        <v>8.4</v>
      </c>
      <c r="J43" t="str">
        <f>IFERROR(_xlfn.MODE.MULT(IF(ISNUMBER(SEARCH("*"&amp;F43&amp;"*",Table8[language])),Table8[imdb_score],)),"NO MODE")</f>
        <v>NO MODE</v>
      </c>
      <c r="K43">
        <f t="array" ref="K43">_xlfn.STDEV.P(IF(ISNUMBER(SEARCH(Table8[language],"*"&amp;F43&amp;"*")),Table8[imdb_score]))</f>
        <v>0</v>
      </c>
    </row>
    <row r="44" spans="1:11" x14ac:dyDescent="0.3">
      <c r="A44" t="s">
        <v>350</v>
      </c>
      <c r="B44" t="s">
        <v>67</v>
      </c>
      <c r="C44">
        <v>8.3000000000000007</v>
      </c>
      <c r="F44" t="s">
        <v>13208</v>
      </c>
      <c r="G44">
        <f t="array" ref="G44">COUNTIF(Table8[language],"*"&amp;F44&amp;"*")</f>
        <v>3</v>
      </c>
      <c r="H44">
        <f t="array" ref="H44">AVERAGEIF(Table8[language],"*"&amp;F44&amp;"*",Table8[imdb_score])</f>
        <v>6.6333333333333329</v>
      </c>
      <c r="I44">
        <f t="array" ref="I44">MEDIAN(IF(ISNUMBER(SEARCH(Table8[language],"*"&amp;F44&amp;"*")),Table8[imdb_score]))</f>
        <v>6.6</v>
      </c>
      <c r="J44" t="str">
        <f>IFERROR(_xlfn.MODE.MULT(IF(ISNUMBER(SEARCH("*"&amp;F44&amp;"*",Table8[language])),Table8[imdb_score],)),"NO MODE")</f>
        <v>NO MODE</v>
      </c>
      <c r="K44">
        <f t="array" ref="K44">_xlfn.STDEV.P(IF(ISNUMBER(SEARCH(Table8[language],"*"&amp;F44&amp;"*")),Table8[imdb_score]))</f>
        <v>0.36817870057290847</v>
      </c>
    </row>
    <row r="45" spans="1:11" x14ac:dyDescent="0.3">
      <c r="A45" t="s">
        <v>355</v>
      </c>
      <c r="B45" t="s">
        <v>67</v>
      </c>
      <c r="C45">
        <v>6.6</v>
      </c>
      <c r="F45" t="s">
        <v>21796</v>
      </c>
      <c r="G45">
        <f t="array" ref="G45">COUNTIF(Table8[language],"*"&amp;F45&amp;"*")</f>
        <v>1</v>
      </c>
      <c r="H45">
        <f t="array" ref="H45">AVERAGEIF(Table8[language],"*"&amp;F45&amp;"*",Table8[imdb_score])</f>
        <v>7</v>
      </c>
      <c r="I45">
        <f t="array" ref="I45">MEDIAN(IF(ISNUMBER(SEARCH(Table8[language],"*"&amp;F45&amp;"*")),Table8[imdb_score]))</f>
        <v>7</v>
      </c>
      <c r="J45" t="str">
        <f>IFERROR(_xlfn.MODE.MULT(IF(ISNUMBER(SEARCH("*"&amp;F45&amp;"*",Table8[language])),Table8[imdb_score],)),"NO MODE")</f>
        <v>NO MODE</v>
      </c>
      <c r="K45">
        <f t="array" ref="K45">_xlfn.STDEV.P(IF(ISNUMBER(SEARCH(Table8[language],"*"&amp;F45&amp;"*")),Table8[imdb_score]))</f>
        <v>0</v>
      </c>
    </row>
    <row r="46" spans="1:11" x14ac:dyDescent="0.3">
      <c r="A46" t="s">
        <v>363</v>
      </c>
      <c r="B46" t="s">
        <v>67</v>
      </c>
      <c r="C46">
        <v>7.2</v>
      </c>
      <c r="F46" s="2" t="s">
        <v>21081</v>
      </c>
      <c r="G46">
        <f t="array" ref="G46">COUNTIF(Table8[language],"*"&amp;F46&amp;"*")</f>
        <v>1</v>
      </c>
      <c r="H46">
        <f t="array" ref="H46">AVERAGEIF(Table8[language],"*"&amp;F46&amp;"*",Table8[imdb_score])</f>
        <v>7.4</v>
      </c>
      <c r="I46">
        <f t="array" ref="I46">MEDIAN(IF(ISNUMBER(SEARCH(Table8[language],"*"&amp;F46&amp;"*")),Table8[imdb_score]))</f>
        <v>7.4</v>
      </c>
      <c r="J46" t="str">
        <f>IFERROR(_xlfn.MODE.MULT(IF(ISNUMBER(SEARCH("*"&amp;F46&amp;"*",Table8[language])),Table8[imdb_score],)),"NO MODE")</f>
        <v>NO MODE</v>
      </c>
      <c r="K46">
        <f t="array" ref="K46">_xlfn.STDEV.P(IF(ISNUMBER(SEARCH(Table8[language],"*"&amp;F46&amp;"*")),Table8[imdb_score]))</f>
        <v>0</v>
      </c>
    </row>
    <row r="47" spans="1:11" x14ac:dyDescent="0.3">
      <c r="A47" t="s">
        <v>370</v>
      </c>
      <c r="B47" t="s">
        <v>67</v>
      </c>
      <c r="C47">
        <v>7</v>
      </c>
      <c r="F47" t="s">
        <v>19334</v>
      </c>
      <c r="G47">
        <f t="array" ref="G47">COUNTIF(Table8[language],"*"&amp;F47&amp;"*")</f>
        <v>2</v>
      </c>
      <c r="H47">
        <f t="array" ref="H47">AVERAGEIF(Table8[language],"*"&amp;F47&amp;"*",Table8[imdb_score])</f>
        <v>7.1</v>
      </c>
      <c r="I47">
        <f t="array" ref="I47">MEDIAN(IF(ISNUMBER(SEARCH(Table8[language],"*"&amp;F47&amp;"*")),Table8[imdb_score]))</f>
        <v>7.1</v>
      </c>
      <c r="J47" t="str">
        <f>IFERROR(_xlfn.MODE.MULT(IF(ISNUMBER(SEARCH("*"&amp;F47&amp;"*",Table8[language])),Table8[imdb_score],)),"NO MODE")</f>
        <v>NO MODE</v>
      </c>
      <c r="K47">
        <f t="array" ref="K47">_xlfn.STDEV.P(IF(ISNUMBER(SEARCH(Table8[language],"*"&amp;F47&amp;"*")),Table8[imdb_score]))</f>
        <v>0.19999999999999973</v>
      </c>
    </row>
    <row r="48" spans="1:11" x14ac:dyDescent="0.3">
      <c r="A48" t="s">
        <v>375</v>
      </c>
      <c r="B48" t="s">
        <v>67</v>
      </c>
      <c r="C48">
        <v>8</v>
      </c>
    </row>
    <row r="49" spans="1:3" x14ac:dyDescent="0.3">
      <c r="A49" t="s">
        <v>381</v>
      </c>
      <c r="B49" t="s">
        <v>67</v>
      </c>
      <c r="C49">
        <v>7.8</v>
      </c>
    </row>
    <row r="50" spans="1:3" x14ac:dyDescent="0.3">
      <c r="A50" t="s">
        <v>387</v>
      </c>
      <c r="B50" t="s">
        <v>67</v>
      </c>
      <c r="C50">
        <v>6.3</v>
      </c>
    </row>
    <row r="51" spans="1:3" x14ac:dyDescent="0.3">
      <c r="A51" t="s">
        <v>393</v>
      </c>
      <c r="B51" t="s">
        <v>67</v>
      </c>
      <c r="C51">
        <v>7.3</v>
      </c>
    </row>
    <row r="52" spans="1:3" x14ac:dyDescent="0.3">
      <c r="A52" t="s">
        <v>401</v>
      </c>
      <c r="B52" t="s">
        <v>67</v>
      </c>
      <c r="C52">
        <v>6.6</v>
      </c>
    </row>
    <row r="53" spans="1:3" x14ac:dyDescent="0.3">
      <c r="A53" t="s">
        <v>408</v>
      </c>
      <c r="B53" t="s">
        <v>67</v>
      </c>
      <c r="C53">
        <v>7</v>
      </c>
    </row>
    <row r="54" spans="1:3" x14ac:dyDescent="0.3">
      <c r="A54" t="s">
        <v>413</v>
      </c>
      <c r="B54" t="s">
        <v>67</v>
      </c>
      <c r="C54">
        <v>6.3</v>
      </c>
    </row>
    <row r="55" spans="1:3" x14ac:dyDescent="0.3">
      <c r="A55" t="s">
        <v>419</v>
      </c>
      <c r="B55" t="s">
        <v>67</v>
      </c>
      <c r="C55">
        <v>6.2</v>
      </c>
    </row>
    <row r="56" spans="1:3" x14ac:dyDescent="0.3">
      <c r="A56" t="s">
        <v>426</v>
      </c>
      <c r="B56" t="s">
        <v>67</v>
      </c>
      <c r="C56">
        <v>6.8</v>
      </c>
    </row>
    <row r="57" spans="1:3" x14ac:dyDescent="0.3">
      <c r="A57" t="s">
        <v>431</v>
      </c>
      <c r="B57" t="s">
        <v>67</v>
      </c>
      <c r="C57">
        <v>7.2</v>
      </c>
    </row>
    <row r="58" spans="1:3" x14ac:dyDescent="0.3">
      <c r="A58" t="s">
        <v>438</v>
      </c>
      <c r="B58" t="s">
        <v>67</v>
      </c>
      <c r="C58">
        <v>7.5</v>
      </c>
    </row>
    <row r="59" spans="1:3" x14ac:dyDescent="0.3">
      <c r="A59" t="s">
        <v>444</v>
      </c>
      <c r="B59" t="s">
        <v>67</v>
      </c>
      <c r="C59">
        <v>8.4</v>
      </c>
    </row>
    <row r="60" spans="1:3" x14ac:dyDescent="0.3">
      <c r="A60" t="s">
        <v>451</v>
      </c>
      <c r="B60" t="s">
        <v>67</v>
      </c>
      <c r="C60">
        <v>6.2</v>
      </c>
    </row>
    <row r="61" spans="1:3" x14ac:dyDescent="0.3">
      <c r="A61" t="s">
        <v>458</v>
      </c>
      <c r="B61" t="s">
        <v>67</v>
      </c>
      <c r="C61">
        <v>5.8</v>
      </c>
    </row>
    <row r="62" spans="1:3" x14ac:dyDescent="0.3">
      <c r="A62" t="s">
        <v>466</v>
      </c>
      <c r="B62" t="s">
        <v>67</v>
      </c>
      <c r="C62">
        <v>6.8</v>
      </c>
    </row>
    <row r="63" spans="1:3" x14ac:dyDescent="0.3">
      <c r="A63" t="s">
        <v>472</v>
      </c>
      <c r="B63" t="s">
        <v>67</v>
      </c>
      <c r="C63">
        <v>5.4</v>
      </c>
    </row>
    <row r="64" spans="1:3" x14ac:dyDescent="0.3">
      <c r="A64" t="s">
        <v>476</v>
      </c>
      <c r="B64" t="s">
        <v>67</v>
      </c>
      <c r="C64">
        <v>6.6</v>
      </c>
    </row>
    <row r="65" spans="1:3" x14ac:dyDescent="0.3">
      <c r="A65" t="s">
        <v>481</v>
      </c>
      <c r="B65" t="s">
        <v>67</v>
      </c>
      <c r="C65">
        <v>6.9</v>
      </c>
    </row>
    <row r="66" spans="1:3" x14ac:dyDescent="0.3">
      <c r="A66" t="s">
        <v>486</v>
      </c>
      <c r="B66" t="s">
        <v>67</v>
      </c>
      <c r="C66">
        <v>7.3</v>
      </c>
    </row>
    <row r="67" spans="1:3" x14ac:dyDescent="0.3">
      <c r="A67" t="s">
        <v>492</v>
      </c>
      <c r="B67" t="s">
        <v>67</v>
      </c>
      <c r="C67">
        <v>9</v>
      </c>
    </row>
    <row r="68" spans="1:3" x14ac:dyDescent="0.3">
      <c r="A68" t="s">
        <v>499</v>
      </c>
      <c r="B68" t="s">
        <v>67</v>
      </c>
      <c r="C68">
        <v>8.3000000000000007</v>
      </c>
    </row>
    <row r="69" spans="1:3" x14ac:dyDescent="0.3">
      <c r="A69" t="s">
        <v>507</v>
      </c>
      <c r="B69" t="s">
        <v>67</v>
      </c>
      <c r="C69">
        <v>6.5</v>
      </c>
    </row>
    <row r="70" spans="1:3" x14ac:dyDescent="0.3">
      <c r="A70" t="s">
        <v>511</v>
      </c>
      <c r="B70" t="s">
        <v>67</v>
      </c>
      <c r="C70">
        <v>7.9</v>
      </c>
    </row>
    <row r="71" spans="1:3" x14ac:dyDescent="0.3">
      <c r="A71" t="s">
        <v>517</v>
      </c>
      <c r="B71" t="s">
        <v>67</v>
      </c>
      <c r="C71">
        <v>7.5</v>
      </c>
    </row>
    <row r="72" spans="1:3" x14ac:dyDescent="0.3">
      <c r="A72" t="s">
        <v>522</v>
      </c>
      <c r="B72" t="s">
        <v>67</v>
      </c>
      <c r="C72">
        <v>4.8</v>
      </c>
    </row>
    <row r="73" spans="1:3" x14ac:dyDescent="0.3">
      <c r="A73" t="s">
        <v>530</v>
      </c>
      <c r="B73" t="s">
        <v>67</v>
      </c>
      <c r="C73">
        <v>5.2</v>
      </c>
    </row>
    <row r="74" spans="1:3" x14ac:dyDescent="0.3">
      <c r="A74" t="s">
        <v>537</v>
      </c>
      <c r="B74" t="s">
        <v>67</v>
      </c>
      <c r="C74">
        <v>6.9</v>
      </c>
    </row>
    <row r="75" spans="1:3" x14ac:dyDescent="0.3">
      <c r="A75" t="s">
        <v>544</v>
      </c>
      <c r="B75" t="s">
        <v>67</v>
      </c>
      <c r="C75">
        <v>5.4</v>
      </c>
    </row>
    <row r="76" spans="1:3" x14ac:dyDescent="0.3">
      <c r="A76" t="s">
        <v>551</v>
      </c>
      <c r="B76" t="s">
        <v>67</v>
      </c>
      <c r="C76">
        <v>7.9</v>
      </c>
    </row>
    <row r="77" spans="1:3" x14ac:dyDescent="0.3">
      <c r="A77" t="s">
        <v>558</v>
      </c>
      <c r="B77" t="s">
        <v>67</v>
      </c>
      <c r="C77">
        <v>6.1</v>
      </c>
    </row>
    <row r="78" spans="1:3" x14ac:dyDescent="0.3">
      <c r="A78" t="s">
        <v>564</v>
      </c>
      <c r="B78" t="s">
        <v>67</v>
      </c>
      <c r="C78">
        <v>5.8</v>
      </c>
    </row>
    <row r="79" spans="1:3" x14ac:dyDescent="0.3">
      <c r="A79" t="s">
        <v>570</v>
      </c>
      <c r="B79" t="s">
        <v>67</v>
      </c>
      <c r="C79">
        <v>8.3000000000000007</v>
      </c>
    </row>
    <row r="80" spans="1:3" x14ac:dyDescent="0.3">
      <c r="A80" t="s">
        <v>576</v>
      </c>
      <c r="B80" t="s">
        <v>67</v>
      </c>
      <c r="C80">
        <v>7.8</v>
      </c>
    </row>
    <row r="81" spans="1:3" x14ac:dyDescent="0.3">
      <c r="A81" t="s">
        <v>580</v>
      </c>
      <c r="B81" t="s">
        <v>67</v>
      </c>
      <c r="C81">
        <v>7</v>
      </c>
    </row>
    <row r="82" spans="1:3" x14ac:dyDescent="0.3">
      <c r="A82" t="s">
        <v>586</v>
      </c>
      <c r="B82" t="s">
        <v>67</v>
      </c>
      <c r="C82">
        <v>6.1</v>
      </c>
    </row>
    <row r="83" spans="1:3" x14ac:dyDescent="0.3">
      <c r="A83" t="s">
        <v>593</v>
      </c>
      <c r="B83" t="s">
        <v>67</v>
      </c>
      <c r="C83">
        <v>7</v>
      </c>
    </row>
    <row r="84" spans="1:3" x14ac:dyDescent="0.3">
      <c r="A84" t="s">
        <v>599</v>
      </c>
      <c r="B84" t="s">
        <v>67</v>
      </c>
      <c r="C84">
        <v>7.6</v>
      </c>
    </row>
    <row r="85" spans="1:3" x14ac:dyDescent="0.3">
      <c r="A85" t="s">
        <v>607</v>
      </c>
      <c r="B85" t="s">
        <v>67</v>
      </c>
      <c r="C85">
        <v>4.5</v>
      </c>
    </row>
    <row r="86" spans="1:3" x14ac:dyDescent="0.3">
      <c r="A86" t="s">
        <v>616</v>
      </c>
      <c r="B86" t="s">
        <v>67</v>
      </c>
      <c r="C86">
        <v>6.3</v>
      </c>
    </row>
    <row r="87" spans="1:3" x14ac:dyDescent="0.3">
      <c r="A87" t="s">
        <v>620</v>
      </c>
      <c r="B87" t="s">
        <v>67</v>
      </c>
      <c r="C87">
        <v>7.8</v>
      </c>
    </row>
    <row r="88" spans="1:3" x14ac:dyDescent="0.3">
      <c r="A88" t="s">
        <v>627</v>
      </c>
      <c r="B88" t="s">
        <v>67</v>
      </c>
      <c r="C88">
        <v>6.4</v>
      </c>
    </row>
    <row r="89" spans="1:3" x14ac:dyDescent="0.3">
      <c r="A89" t="s">
        <v>634</v>
      </c>
      <c r="B89" t="s">
        <v>67</v>
      </c>
      <c r="C89">
        <v>6.5</v>
      </c>
    </row>
    <row r="90" spans="1:3" x14ac:dyDescent="0.3">
      <c r="A90" t="s">
        <v>642</v>
      </c>
      <c r="B90" t="s">
        <v>67</v>
      </c>
      <c r="C90">
        <v>7.9</v>
      </c>
    </row>
    <row r="91" spans="1:3" x14ac:dyDescent="0.3">
      <c r="A91" t="s">
        <v>650</v>
      </c>
      <c r="B91" t="s">
        <v>67</v>
      </c>
      <c r="C91">
        <v>7.8</v>
      </c>
    </row>
    <row r="92" spans="1:3" x14ac:dyDescent="0.3">
      <c r="A92" t="s">
        <v>656</v>
      </c>
      <c r="B92" t="s">
        <v>67</v>
      </c>
      <c r="C92">
        <v>6.6</v>
      </c>
    </row>
    <row r="93" spans="1:3" x14ac:dyDescent="0.3">
      <c r="A93" t="s">
        <v>662</v>
      </c>
      <c r="B93" t="s">
        <v>67</v>
      </c>
      <c r="C93">
        <v>5.5</v>
      </c>
    </row>
    <row r="94" spans="1:3" x14ac:dyDescent="0.3">
      <c r="A94" t="s">
        <v>669</v>
      </c>
      <c r="B94" t="s">
        <v>67</v>
      </c>
      <c r="C94">
        <v>8.1999999999999993</v>
      </c>
    </row>
    <row r="95" spans="1:3" x14ac:dyDescent="0.3">
      <c r="A95" t="s">
        <v>676</v>
      </c>
      <c r="B95" t="s">
        <v>67</v>
      </c>
      <c r="C95">
        <v>6.4</v>
      </c>
    </row>
    <row r="96" spans="1:3" x14ac:dyDescent="0.3">
      <c r="A96" t="s">
        <v>682</v>
      </c>
      <c r="B96" t="s">
        <v>67</v>
      </c>
      <c r="C96">
        <v>8.1</v>
      </c>
    </row>
    <row r="97" spans="1:3" x14ac:dyDescent="0.3">
      <c r="A97" t="s">
        <v>688</v>
      </c>
      <c r="B97" t="s">
        <v>67</v>
      </c>
      <c r="C97">
        <v>8.6</v>
      </c>
    </row>
    <row r="98" spans="1:3" x14ac:dyDescent="0.3">
      <c r="A98" t="s">
        <v>692</v>
      </c>
      <c r="B98" t="s">
        <v>67</v>
      </c>
      <c r="C98">
        <v>8.8000000000000007</v>
      </c>
    </row>
    <row r="99" spans="1:3" x14ac:dyDescent="0.3">
      <c r="A99" t="s">
        <v>699</v>
      </c>
      <c r="B99" t="s">
        <v>703</v>
      </c>
      <c r="C99">
        <v>8.1999999999999993</v>
      </c>
    </row>
    <row r="100" spans="1:3" x14ac:dyDescent="0.3">
      <c r="A100" t="s">
        <v>705</v>
      </c>
      <c r="B100" t="s">
        <v>67</v>
      </c>
      <c r="C100">
        <v>7.9</v>
      </c>
    </row>
    <row r="101" spans="1:3" x14ac:dyDescent="0.3">
      <c r="A101" t="s">
        <v>708</v>
      </c>
      <c r="B101" t="s">
        <v>67</v>
      </c>
      <c r="C101">
        <v>6.7</v>
      </c>
    </row>
    <row r="102" spans="1:3" x14ac:dyDescent="0.3">
      <c r="A102" t="s">
        <v>715</v>
      </c>
      <c r="B102" t="s">
        <v>67</v>
      </c>
      <c r="C102">
        <v>7.8</v>
      </c>
    </row>
    <row r="103" spans="1:3" x14ac:dyDescent="0.3">
      <c r="A103" t="s">
        <v>720</v>
      </c>
      <c r="B103" t="s">
        <v>67</v>
      </c>
      <c r="C103">
        <v>7.8</v>
      </c>
    </row>
    <row r="104" spans="1:3" x14ac:dyDescent="0.3">
      <c r="A104" t="s">
        <v>726</v>
      </c>
      <c r="B104" t="s">
        <v>67</v>
      </c>
      <c r="C104">
        <v>6.6</v>
      </c>
    </row>
    <row r="105" spans="1:3" x14ac:dyDescent="0.3">
      <c r="A105" t="s">
        <v>733</v>
      </c>
      <c r="B105" t="s">
        <v>67</v>
      </c>
      <c r="C105">
        <v>6.1</v>
      </c>
    </row>
    <row r="106" spans="1:3" x14ac:dyDescent="0.3">
      <c r="A106" t="s">
        <v>740</v>
      </c>
      <c r="B106" t="s">
        <v>67</v>
      </c>
      <c r="C106">
        <v>5.6</v>
      </c>
    </row>
    <row r="107" spans="1:3" x14ac:dyDescent="0.3">
      <c r="A107" t="s">
        <v>745</v>
      </c>
      <c r="B107" t="s">
        <v>67</v>
      </c>
      <c r="C107">
        <v>6.4</v>
      </c>
    </row>
    <row r="108" spans="1:3" x14ac:dyDescent="0.3">
      <c r="A108" t="s">
        <v>751</v>
      </c>
      <c r="B108" t="s">
        <v>67</v>
      </c>
      <c r="C108">
        <v>6.1</v>
      </c>
    </row>
    <row r="109" spans="1:3" x14ac:dyDescent="0.3">
      <c r="A109" t="s">
        <v>758</v>
      </c>
      <c r="B109" t="s">
        <v>67</v>
      </c>
      <c r="C109">
        <v>7.3</v>
      </c>
    </row>
    <row r="110" spans="1:3" x14ac:dyDescent="0.3">
      <c r="A110" t="s">
        <v>764</v>
      </c>
      <c r="B110" t="s">
        <v>67</v>
      </c>
      <c r="C110">
        <v>6.6</v>
      </c>
    </row>
    <row r="111" spans="1:3" x14ac:dyDescent="0.3">
      <c r="A111" t="s">
        <v>770</v>
      </c>
      <c r="B111" t="s">
        <v>67</v>
      </c>
      <c r="C111">
        <v>6.3</v>
      </c>
    </row>
    <row r="112" spans="1:3" x14ac:dyDescent="0.3">
      <c r="A112" t="s">
        <v>777</v>
      </c>
      <c r="B112" t="s">
        <v>67</v>
      </c>
      <c r="C112">
        <v>6.1</v>
      </c>
    </row>
    <row r="113" spans="1:3" x14ac:dyDescent="0.3">
      <c r="A113" t="s">
        <v>783</v>
      </c>
      <c r="B113" t="s">
        <v>67</v>
      </c>
      <c r="C113">
        <v>7.1</v>
      </c>
    </row>
    <row r="114" spans="1:3" x14ac:dyDescent="0.3">
      <c r="A114" t="s">
        <v>789</v>
      </c>
      <c r="B114" t="s">
        <v>67</v>
      </c>
      <c r="C114">
        <v>5.5</v>
      </c>
    </row>
    <row r="115" spans="1:3" x14ac:dyDescent="0.3">
      <c r="A115" t="s">
        <v>795</v>
      </c>
      <c r="B115" t="s">
        <v>67</v>
      </c>
      <c r="C115">
        <v>7.5</v>
      </c>
    </row>
    <row r="116" spans="1:3" x14ac:dyDescent="0.3">
      <c r="A116" t="s">
        <v>799</v>
      </c>
      <c r="B116" t="s">
        <v>67</v>
      </c>
      <c r="C116">
        <v>7.6</v>
      </c>
    </row>
    <row r="117" spans="1:3" x14ac:dyDescent="0.3">
      <c r="A117" t="s">
        <v>804</v>
      </c>
      <c r="B117" t="s">
        <v>67</v>
      </c>
      <c r="C117">
        <v>6.4</v>
      </c>
    </row>
    <row r="118" spans="1:3" x14ac:dyDescent="0.3">
      <c r="A118" t="s">
        <v>809</v>
      </c>
      <c r="B118" t="s">
        <v>67</v>
      </c>
      <c r="C118">
        <v>7.2</v>
      </c>
    </row>
    <row r="119" spans="1:3" x14ac:dyDescent="0.3">
      <c r="A119" t="s">
        <v>814</v>
      </c>
      <c r="B119" t="s">
        <v>67</v>
      </c>
      <c r="C119">
        <v>6.7</v>
      </c>
    </row>
    <row r="120" spans="1:3" x14ac:dyDescent="0.3">
      <c r="A120" t="s">
        <v>820</v>
      </c>
      <c r="B120" t="s">
        <v>67</v>
      </c>
      <c r="C120">
        <v>8</v>
      </c>
    </row>
    <row r="121" spans="1:3" x14ac:dyDescent="0.3">
      <c r="A121" t="s">
        <v>824</v>
      </c>
      <c r="B121" t="s">
        <v>67</v>
      </c>
      <c r="C121">
        <v>8.3000000000000007</v>
      </c>
    </row>
    <row r="122" spans="1:3" x14ac:dyDescent="0.3">
      <c r="A122" t="s">
        <v>831</v>
      </c>
      <c r="B122" t="s">
        <v>67</v>
      </c>
      <c r="C122">
        <v>6.7</v>
      </c>
    </row>
    <row r="123" spans="1:3" x14ac:dyDescent="0.3">
      <c r="A123" t="s">
        <v>838</v>
      </c>
      <c r="B123" t="s">
        <v>67</v>
      </c>
      <c r="C123">
        <v>5.9</v>
      </c>
    </row>
    <row r="124" spans="1:3" x14ac:dyDescent="0.3">
      <c r="A124" t="s">
        <v>843</v>
      </c>
      <c r="B124" t="s">
        <v>67</v>
      </c>
      <c r="C124">
        <v>6.7</v>
      </c>
    </row>
    <row r="125" spans="1:3" x14ac:dyDescent="0.3">
      <c r="A125" t="s">
        <v>849</v>
      </c>
      <c r="B125" t="s">
        <v>67</v>
      </c>
      <c r="C125">
        <v>6.7</v>
      </c>
    </row>
    <row r="126" spans="1:3" x14ac:dyDescent="0.3">
      <c r="A126" t="s">
        <v>857</v>
      </c>
      <c r="B126" t="s">
        <v>67</v>
      </c>
      <c r="C126">
        <v>7.6</v>
      </c>
    </row>
    <row r="127" spans="1:3" x14ac:dyDescent="0.3">
      <c r="A127" t="s">
        <v>863</v>
      </c>
      <c r="B127" t="s">
        <v>67</v>
      </c>
      <c r="C127">
        <v>7.2</v>
      </c>
    </row>
    <row r="128" spans="1:3" x14ac:dyDescent="0.3">
      <c r="A128" t="s">
        <v>868</v>
      </c>
      <c r="B128" t="s">
        <v>67</v>
      </c>
      <c r="C128">
        <v>7.1</v>
      </c>
    </row>
    <row r="129" spans="1:3" x14ac:dyDescent="0.3">
      <c r="A129" t="s">
        <v>872</v>
      </c>
      <c r="B129" t="s">
        <v>67</v>
      </c>
      <c r="C129">
        <v>8.1</v>
      </c>
    </row>
    <row r="130" spans="1:3" x14ac:dyDescent="0.3">
      <c r="A130" t="s">
        <v>879</v>
      </c>
      <c r="B130" t="s">
        <v>67</v>
      </c>
      <c r="C130">
        <v>6.7</v>
      </c>
    </row>
    <row r="131" spans="1:3" x14ac:dyDescent="0.3">
      <c r="A131" t="s">
        <v>884</v>
      </c>
      <c r="B131" t="s">
        <v>67</v>
      </c>
      <c r="C131">
        <v>7</v>
      </c>
    </row>
    <row r="132" spans="1:3" x14ac:dyDescent="0.3">
      <c r="A132" t="s">
        <v>890</v>
      </c>
      <c r="B132" t="s">
        <v>67</v>
      </c>
      <c r="C132">
        <v>6.9</v>
      </c>
    </row>
    <row r="133" spans="1:3" x14ac:dyDescent="0.3">
      <c r="A133" t="s">
        <v>898</v>
      </c>
      <c r="B133" t="s">
        <v>67</v>
      </c>
      <c r="C133">
        <v>5.0999999999999996</v>
      </c>
    </row>
    <row r="134" spans="1:3" x14ac:dyDescent="0.3">
      <c r="A134" t="s">
        <v>904</v>
      </c>
      <c r="B134" t="s">
        <v>67</v>
      </c>
      <c r="C134">
        <v>5.8</v>
      </c>
    </row>
    <row r="135" spans="1:3" x14ac:dyDescent="0.3">
      <c r="A135" t="s">
        <v>909</v>
      </c>
      <c r="B135" t="s">
        <v>67</v>
      </c>
      <c r="C135">
        <v>6.2</v>
      </c>
    </row>
    <row r="136" spans="1:3" x14ac:dyDescent="0.3">
      <c r="A136" t="s">
        <v>914</v>
      </c>
      <c r="B136" t="s">
        <v>67</v>
      </c>
      <c r="C136">
        <v>7.4</v>
      </c>
    </row>
    <row r="137" spans="1:3" x14ac:dyDescent="0.3">
      <c r="A137" t="s">
        <v>922</v>
      </c>
      <c r="B137" t="s">
        <v>67</v>
      </c>
      <c r="C137">
        <v>5.8</v>
      </c>
    </row>
    <row r="138" spans="1:3" x14ac:dyDescent="0.3">
      <c r="A138" t="s">
        <v>929</v>
      </c>
      <c r="B138" t="s">
        <v>67</v>
      </c>
      <c r="C138">
        <v>6.2</v>
      </c>
    </row>
    <row r="139" spans="1:3" x14ac:dyDescent="0.3">
      <c r="A139" t="s">
        <v>934</v>
      </c>
      <c r="B139" t="s">
        <v>67</v>
      </c>
      <c r="C139">
        <v>7.3</v>
      </c>
    </row>
    <row r="140" spans="1:3" x14ac:dyDescent="0.3">
      <c r="A140" t="s">
        <v>941</v>
      </c>
      <c r="B140" t="s">
        <v>67</v>
      </c>
      <c r="C140">
        <v>4.2</v>
      </c>
    </row>
    <row r="141" spans="1:3" x14ac:dyDescent="0.3">
      <c r="A141" t="s">
        <v>945</v>
      </c>
      <c r="B141" t="s">
        <v>67</v>
      </c>
      <c r="C141">
        <v>6.9</v>
      </c>
    </row>
    <row r="142" spans="1:3" x14ac:dyDescent="0.3">
      <c r="A142" t="s">
        <v>950</v>
      </c>
      <c r="B142" t="s">
        <v>67</v>
      </c>
      <c r="C142">
        <v>6.4</v>
      </c>
    </row>
    <row r="143" spans="1:3" x14ac:dyDescent="0.3">
      <c r="A143" t="s">
        <v>957</v>
      </c>
      <c r="B143" t="s">
        <v>67</v>
      </c>
      <c r="C143">
        <v>5.4</v>
      </c>
    </row>
    <row r="144" spans="1:3" x14ac:dyDescent="0.3">
      <c r="A144" t="s">
        <v>962</v>
      </c>
      <c r="B144" t="s">
        <v>67</v>
      </c>
      <c r="C144">
        <v>6.7</v>
      </c>
    </row>
    <row r="145" spans="1:3" x14ac:dyDescent="0.3">
      <c r="A145" t="s">
        <v>968</v>
      </c>
      <c r="B145" t="s">
        <v>67</v>
      </c>
      <c r="C145">
        <v>5.8</v>
      </c>
    </row>
    <row r="146" spans="1:3" x14ac:dyDescent="0.3">
      <c r="A146" t="s">
        <v>975</v>
      </c>
      <c r="B146" t="s">
        <v>67</v>
      </c>
      <c r="C146">
        <v>6.9</v>
      </c>
    </row>
    <row r="147" spans="1:3" x14ac:dyDescent="0.3">
      <c r="A147" t="s">
        <v>979</v>
      </c>
      <c r="B147" t="s">
        <v>67</v>
      </c>
      <c r="C147">
        <v>7.2</v>
      </c>
    </row>
    <row r="148" spans="1:3" x14ac:dyDescent="0.3">
      <c r="A148" t="s">
        <v>984</v>
      </c>
      <c r="B148" t="s">
        <v>67</v>
      </c>
      <c r="C148">
        <v>6.9</v>
      </c>
    </row>
    <row r="149" spans="1:3" x14ac:dyDescent="0.3">
      <c r="A149" t="s">
        <v>990</v>
      </c>
      <c r="B149" t="s">
        <v>67</v>
      </c>
      <c r="C149">
        <v>6.1</v>
      </c>
    </row>
    <row r="150" spans="1:3" x14ac:dyDescent="0.3">
      <c r="A150" t="s">
        <v>998</v>
      </c>
      <c r="B150" t="s">
        <v>67</v>
      </c>
      <c r="C150">
        <v>5.5</v>
      </c>
    </row>
    <row r="151" spans="1:3" x14ac:dyDescent="0.3">
      <c r="A151" t="s">
        <v>1003</v>
      </c>
      <c r="B151" t="s">
        <v>67</v>
      </c>
      <c r="C151">
        <v>6.6</v>
      </c>
    </row>
    <row r="152" spans="1:3" x14ac:dyDescent="0.3">
      <c r="A152" t="s">
        <v>1009</v>
      </c>
      <c r="B152" t="s">
        <v>67</v>
      </c>
      <c r="C152">
        <v>6.1</v>
      </c>
    </row>
    <row r="153" spans="1:3" x14ac:dyDescent="0.3">
      <c r="A153" t="s">
        <v>1013</v>
      </c>
      <c r="B153" t="s">
        <v>67</v>
      </c>
      <c r="C153">
        <v>6.3</v>
      </c>
    </row>
    <row r="154" spans="1:3" x14ac:dyDescent="0.3">
      <c r="A154" t="s">
        <v>1018</v>
      </c>
      <c r="B154" t="s">
        <v>67</v>
      </c>
      <c r="C154">
        <v>7.2</v>
      </c>
    </row>
    <row r="155" spans="1:3" x14ac:dyDescent="0.3">
      <c r="A155" t="s">
        <v>1022</v>
      </c>
      <c r="B155" t="s">
        <v>67</v>
      </c>
      <c r="C155">
        <v>7.4</v>
      </c>
    </row>
    <row r="156" spans="1:3" x14ac:dyDescent="0.3">
      <c r="A156" t="s">
        <v>1028</v>
      </c>
      <c r="B156" t="s">
        <v>67</v>
      </c>
      <c r="C156">
        <v>7.3</v>
      </c>
    </row>
    <row r="157" spans="1:3" x14ac:dyDescent="0.3">
      <c r="A157" t="s">
        <v>1036</v>
      </c>
      <c r="B157" t="s">
        <v>67</v>
      </c>
      <c r="C157">
        <v>6.1</v>
      </c>
    </row>
    <row r="158" spans="1:3" x14ac:dyDescent="0.3">
      <c r="A158" t="s">
        <v>1043</v>
      </c>
      <c r="B158" t="s">
        <v>67</v>
      </c>
      <c r="C158">
        <v>7.7</v>
      </c>
    </row>
    <row r="159" spans="1:3" x14ac:dyDescent="0.3">
      <c r="A159" t="s">
        <v>1049</v>
      </c>
      <c r="B159" t="s">
        <v>67</v>
      </c>
      <c r="C159">
        <v>6.1</v>
      </c>
    </row>
    <row r="160" spans="1:3" x14ac:dyDescent="0.3">
      <c r="A160" t="s">
        <v>1054</v>
      </c>
      <c r="B160" t="s">
        <v>67</v>
      </c>
      <c r="C160">
        <v>8</v>
      </c>
    </row>
    <row r="161" spans="1:3" x14ac:dyDescent="0.3">
      <c r="A161" t="s">
        <v>1057</v>
      </c>
      <c r="B161" t="s">
        <v>67</v>
      </c>
      <c r="C161">
        <v>7.3</v>
      </c>
    </row>
    <row r="162" spans="1:3" x14ac:dyDescent="0.3">
      <c r="A162" t="s">
        <v>1061</v>
      </c>
      <c r="B162" t="s">
        <v>67</v>
      </c>
      <c r="C162">
        <v>7.9</v>
      </c>
    </row>
    <row r="163" spans="1:3" x14ac:dyDescent="0.3">
      <c r="A163" t="s">
        <v>1066</v>
      </c>
      <c r="B163" t="s">
        <v>67</v>
      </c>
      <c r="C163">
        <v>5.5</v>
      </c>
    </row>
    <row r="164" spans="1:3" x14ac:dyDescent="0.3">
      <c r="A164" t="s">
        <v>1072</v>
      </c>
      <c r="B164" t="s">
        <v>67</v>
      </c>
      <c r="C164">
        <v>5</v>
      </c>
    </row>
    <row r="165" spans="1:3" x14ac:dyDescent="0.3">
      <c r="A165" t="s">
        <v>1079</v>
      </c>
      <c r="B165" t="s">
        <v>67</v>
      </c>
      <c r="C165">
        <v>7.7</v>
      </c>
    </row>
    <row r="166" spans="1:3" x14ac:dyDescent="0.3">
      <c r="A166" t="s">
        <v>1085</v>
      </c>
      <c r="B166" t="s">
        <v>67</v>
      </c>
      <c r="C166">
        <v>6.6</v>
      </c>
    </row>
    <row r="167" spans="1:3" x14ac:dyDescent="0.3">
      <c r="A167" t="s">
        <v>1092</v>
      </c>
      <c r="B167" t="s">
        <v>67</v>
      </c>
      <c r="C167">
        <v>5.7</v>
      </c>
    </row>
    <row r="168" spans="1:3" x14ac:dyDescent="0.3">
      <c r="A168" t="s">
        <v>1098</v>
      </c>
      <c r="B168" t="s">
        <v>67</v>
      </c>
      <c r="C168">
        <v>5.8</v>
      </c>
    </row>
    <row r="169" spans="1:3" x14ac:dyDescent="0.3">
      <c r="A169" t="s">
        <v>1103</v>
      </c>
      <c r="B169" t="s">
        <v>67</v>
      </c>
      <c r="C169">
        <v>6</v>
      </c>
    </row>
    <row r="170" spans="1:3" x14ac:dyDescent="0.3">
      <c r="A170" t="s">
        <v>1109</v>
      </c>
      <c r="B170" t="s">
        <v>67</v>
      </c>
      <c r="C170">
        <v>6.4</v>
      </c>
    </row>
    <row r="171" spans="1:3" x14ac:dyDescent="0.3">
      <c r="A171" t="s">
        <v>1113</v>
      </c>
      <c r="B171" t="s">
        <v>67</v>
      </c>
      <c r="C171">
        <v>6.9</v>
      </c>
    </row>
    <row r="172" spans="1:3" x14ac:dyDescent="0.3">
      <c r="A172" t="s">
        <v>1117</v>
      </c>
      <c r="B172" t="s">
        <v>67</v>
      </c>
      <c r="C172">
        <v>6.4</v>
      </c>
    </row>
    <row r="173" spans="1:3" x14ac:dyDescent="0.3">
      <c r="A173" t="s">
        <v>1125</v>
      </c>
      <c r="B173" t="s">
        <v>67</v>
      </c>
      <c r="C173">
        <v>7.4</v>
      </c>
    </row>
    <row r="174" spans="1:3" x14ac:dyDescent="0.3">
      <c r="A174" t="s">
        <v>1131</v>
      </c>
      <c r="B174" t="s">
        <v>67</v>
      </c>
      <c r="C174">
        <v>5.5</v>
      </c>
    </row>
    <row r="175" spans="1:3" x14ac:dyDescent="0.3">
      <c r="A175" t="s">
        <v>1136</v>
      </c>
      <c r="B175" t="s">
        <v>67</v>
      </c>
      <c r="C175">
        <v>5.9</v>
      </c>
    </row>
    <row r="176" spans="1:3" x14ac:dyDescent="0.3">
      <c r="A176" t="s">
        <v>1141</v>
      </c>
      <c r="B176" t="s">
        <v>67</v>
      </c>
      <c r="C176">
        <v>6.8</v>
      </c>
    </row>
    <row r="177" spans="1:3" x14ac:dyDescent="0.3">
      <c r="A177" t="s">
        <v>24056</v>
      </c>
      <c r="B177" t="s">
        <v>67</v>
      </c>
      <c r="C177">
        <v>7.5</v>
      </c>
    </row>
    <row r="178" spans="1:3" x14ac:dyDescent="0.3">
      <c r="A178" t="s">
        <v>1153</v>
      </c>
      <c r="B178" t="s">
        <v>67</v>
      </c>
      <c r="C178">
        <v>6.8</v>
      </c>
    </row>
    <row r="179" spans="1:3" x14ac:dyDescent="0.3">
      <c r="A179" t="s">
        <v>1159</v>
      </c>
      <c r="B179" t="s">
        <v>67</v>
      </c>
      <c r="C179">
        <v>8.1</v>
      </c>
    </row>
    <row r="180" spans="1:3" x14ac:dyDescent="0.3">
      <c r="A180" t="s">
        <v>1165</v>
      </c>
      <c r="B180" t="s">
        <v>67</v>
      </c>
      <c r="C180">
        <v>6.5</v>
      </c>
    </row>
    <row r="181" spans="1:3" x14ac:dyDescent="0.3">
      <c r="A181" t="s">
        <v>1170</v>
      </c>
      <c r="B181" t="s">
        <v>67</v>
      </c>
      <c r="C181">
        <v>7.2</v>
      </c>
    </row>
    <row r="182" spans="1:3" x14ac:dyDescent="0.3">
      <c r="A182" t="s">
        <v>1175</v>
      </c>
      <c r="B182" t="s">
        <v>67</v>
      </c>
      <c r="C182">
        <v>6.7</v>
      </c>
    </row>
    <row r="183" spans="1:3" x14ac:dyDescent="0.3">
      <c r="A183" t="s">
        <v>1182</v>
      </c>
      <c r="B183" t="s">
        <v>67</v>
      </c>
      <c r="C183">
        <v>8.1</v>
      </c>
    </row>
    <row r="184" spans="1:3" x14ac:dyDescent="0.3">
      <c r="A184" t="s">
        <v>1186</v>
      </c>
      <c r="B184" t="s">
        <v>67</v>
      </c>
      <c r="C184">
        <v>7.6</v>
      </c>
    </row>
    <row r="185" spans="1:3" x14ac:dyDescent="0.3">
      <c r="A185" t="s">
        <v>1190</v>
      </c>
      <c r="B185" t="s">
        <v>67</v>
      </c>
      <c r="C185">
        <v>7.4</v>
      </c>
    </row>
    <row r="186" spans="1:3" x14ac:dyDescent="0.3">
      <c r="A186" t="s">
        <v>1195</v>
      </c>
      <c r="B186" t="s">
        <v>67</v>
      </c>
      <c r="C186">
        <v>7.6</v>
      </c>
    </row>
    <row r="187" spans="1:3" x14ac:dyDescent="0.3">
      <c r="A187" t="s">
        <v>1203</v>
      </c>
      <c r="B187" t="s">
        <v>67</v>
      </c>
      <c r="C187">
        <v>6.7</v>
      </c>
    </row>
    <row r="188" spans="1:3" x14ac:dyDescent="0.3">
      <c r="A188" t="s">
        <v>1208</v>
      </c>
      <c r="B188" t="s">
        <v>67</v>
      </c>
      <c r="C188">
        <v>6.5</v>
      </c>
    </row>
    <row r="189" spans="1:3" x14ac:dyDescent="0.3">
      <c r="A189" t="s">
        <v>1213</v>
      </c>
      <c r="B189" t="s">
        <v>67</v>
      </c>
      <c r="C189">
        <v>6.6</v>
      </c>
    </row>
    <row r="190" spans="1:3" x14ac:dyDescent="0.3">
      <c r="A190" t="s">
        <v>1218</v>
      </c>
      <c r="B190" t="s">
        <v>67</v>
      </c>
      <c r="C190">
        <v>6.7</v>
      </c>
    </row>
    <row r="191" spans="1:3" x14ac:dyDescent="0.3">
      <c r="A191" t="s">
        <v>1224</v>
      </c>
      <c r="B191" t="s">
        <v>67</v>
      </c>
      <c r="C191">
        <v>6.4</v>
      </c>
    </row>
    <row r="192" spans="1:3" x14ac:dyDescent="0.3">
      <c r="A192" t="s">
        <v>1230</v>
      </c>
      <c r="B192" t="s">
        <v>67</v>
      </c>
      <c r="C192">
        <v>5.8</v>
      </c>
    </row>
    <row r="193" spans="1:3" x14ac:dyDescent="0.3">
      <c r="A193" t="s">
        <v>1237</v>
      </c>
      <c r="B193" t="s">
        <v>67</v>
      </c>
      <c r="C193">
        <v>7.4</v>
      </c>
    </row>
    <row r="194" spans="1:3" x14ac:dyDescent="0.3">
      <c r="A194" t="s">
        <v>1242</v>
      </c>
      <c r="B194" t="s">
        <v>67</v>
      </c>
      <c r="C194">
        <v>7.8</v>
      </c>
    </row>
    <row r="195" spans="1:3" x14ac:dyDescent="0.3">
      <c r="A195" t="s">
        <v>1246</v>
      </c>
      <c r="B195" t="s">
        <v>67</v>
      </c>
      <c r="C195">
        <v>6.6</v>
      </c>
    </row>
    <row r="196" spans="1:3" x14ac:dyDescent="0.3">
      <c r="A196" t="s">
        <v>1250</v>
      </c>
      <c r="B196" t="s">
        <v>67</v>
      </c>
      <c r="C196">
        <v>4.9000000000000004</v>
      </c>
    </row>
    <row r="197" spans="1:3" x14ac:dyDescent="0.3">
      <c r="A197" t="s">
        <v>1257</v>
      </c>
      <c r="B197" t="s">
        <v>67</v>
      </c>
      <c r="C197">
        <v>6.5</v>
      </c>
    </row>
    <row r="198" spans="1:3" x14ac:dyDescent="0.3">
      <c r="A198" t="s">
        <v>1264</v>
      </c>
      <c r="B198" t="s">
        <v>67</v>
      </c>
      <c r="C198">
        <v>7.5</v>
      </c>
    </row>
    <row r="199" spans="1:3" x14ac:dyDescent="0.3">
      <c r="A199" t="s">
        <v>1267</v>
      </c>
      <c r="B199" t="s">
        <v>67</v>
      </c>
      <c r="C199">
        <v>6.2</v>
      </c>
    </row>
    <row r="200" spans="1:3" x14ac:dyDescent="0.3">
      <c r="A200" t="s">
        <v>1272</v>
      </c>
      <c r="B200" t="s">
        <v>67</v>
      </c>
      <c r="C200">
        <v>7.3</v>
      </c>
    </row>
    <row r="201" spans="1:3" x14ac:dyDescent="0.3">
      <c r="A201" t="s">
        <v>1277</v>
      </c>
      <c r="B201" t="s">
        <v>67</v>
      </c>
      <c r="C201">
        <v>7.5</v>
      </c>
    </row>
    <row r="202" spans="1:3" x14ac:dyDescent="0.3">
      <c r="A202" t="s">
        <v>1283</v>
      </c>
      <c r="B202" t="s">
        <v>67</v>
      </c>
      <c r="C202">
        <v>5.6</v>
      </c>
    </row>
    <row r="203" spans="1:3" x14ac:dyDescent="0.3">
      <c r="A203" t="s">
        <v>1287</v>
      </c>
      <c r="B203" t="s">
        <v>67</v>
      </c>
      <c r="C203">
        <v>8.1</v>
      </c>
    </row>
    <row r="204" spans="1:3" x14ac:dyDescent="0.3">
      <c r="A204" t="s">
        <v>1290</v>
      </c>
      <c r="B204" t="s">
        <v>67</v>
      </c>
      <c r="C204">
        <v>6.4</v>
      </c>
    </row>
    <row r="205" spans="1:3" x14ac:dyDescent="0.3">
      <c r="A205" t="s">
        <v>1293</v>
      </c>
      <c r="B205" t="s">
        <v>67</v>
      </c>
      <c r="C205">
        <v>6.7</v>
      </c>
    </row>
    <row r="206" spans="1:3" x14ac:dyDescent="0.3">
      <c r="A206" t="s">
        <v>1297</v>
      </c>
      <c r="B206" t="s">
        <v>67</v>
      </c>
      <c r="C206">
        <v>6.6</v>
      </c>
    </row>
    <row r="207" spans="1:3" x14ac:dyDescent="0.3">
      <c r="A207" t="s">
        <v>1305</v>
      </c>
      <c r="B207" t="s">
        <v>67</v>
      </c>
      <c r="C207">
        <v>6.4</v>
      </c>
    </row>
    <row r="208" spans="1:3" x14ac:dyDescent="0.3">
      <c r="A208" t="s">
        <v>1310</v>
      </c>
      <c r="B208" t="s">
        <v>67</v>
      </c>
      <c r="C208">
        <v>7.5</v>
      </c>
    </row>
    <row r="209" spans="1:3" x14ac:dyDescent="0.3">
      <c r="A209" t="s">
        <v>1314</v>
      </c>
      <c r="B209" t="s">
        <v>67</v>
      </c>
      <c r="C209">
        <v>7.3</v>
      </c>
    </row>
    <row r="210" spans="1:3" x14ac:dyDescent="0.3">
      <c r="A210" t="s">
        <v>1319</v>
      </c>
      <c r="B210" t="s">
        <v>67</v>
      </c>
      <c r="C210">
        <v>7.5</v>
      </c>
    </row>
    <row r="211" spans="1:3" x14ac:dyDescent="0.3">
      <c r="A211" t="s">
        <v>1323</v>
      </c>
      <c r="B211" t="s">
        <v>67</v>
      </c>
      <c r="C211">
        <v>5.8</v>
      </c>
    </row>
    <row r="212" spans="1:3" x14ac:dyDescent="0.3">
      <c r="A212" t="s">
        <v>1330</v>
      </c>
      <c r="B212" t="s">
        <v>67</v>
      </c>
      <c r="C212">
        <v>7.5</v>
      </c>
    </row>
    <row r="213" spans="1:3" x14ac:dyDescent="0.3">
      <c r="A213" t="s">
        <v>1337</v>
      </c>
      <c r="B213" t="s">
        <v>67</v>
      </c>
      <c r="C213">
        <v>6.6</v>
      </c>
    </row>
    <row r="214" spans="1:3" x14ac:dyDescent="0.3">
      <c r="A214" t="s">
        <v>1343</v>
      </c>
      <c r="B214" t="s">
        <v>67</v>
      </c>
      <c r="C214">
        <v>6.7</v>
      </c>
    </row>
    <row r="215" spans="1:3" x14ac:dyDescent="0.3">
      <c r="A215" t="s">
        <v>1349</v>
      </c>
      <c r="B215" t="s">
        <v>67</v>
      </c>
      <c r="C215">
        <v>3.7</v>
      </c>
    </row>
    <row r="216" spans="1:3" x14ac:dyDescent="0.3">
      <c r="A216" t="s">
        <v>1355</v>
      </c>
      <c r="B216" t="s">
        <v>67</v>
      </c>
      <c r="C216">
        <v>6</v>
      </c>
    </row>
    <row r="217" spans="1:3" x14ac:dyDescent="0.3">
      <c r="A217" t="s">
        <v>1359</v>
      </c>
      <c r="B217" t="s">
        <v>67</v>
      </c>
      <c r="C217">
        <v>6.4</v>
      </c>
    </row>
    <row r="218" spans="1:3" x14ac:dyDescent="0.3">
      <c r="A218" t="s">
        <v>1364</v>
      </c>
      <c r="B218" t="s">
        <v>67</v>
      </c>
      <c r="C218">
        <v>6.1</v>
      </c>
    </row>
    <row r="219" spans="1:3" x14ac:dyDescent="0.3">
      <c r="A219" t="s">
        <v>1369</v>
      </c>
      <c r="B219" t="s">
        <v>67</v>
      </c>
      <c r="C219">
        <v>6.4</v>
      </c>
    </row>
    <row r="220" spans="1:3" x14ac:dyDescent="0.3">
      <c r="A220" t="s">
        <v>1375</v>
      </c>
      <c r="B220" t="s">
        <v>67</v>
      </c>
      <c r="C220">
        <v>5.6</v>
      </c>
    </row>
    <row r="221" spans="1:3" x14ac:dyDescent="0.3">
      <c r="A221" t="s">
        <v>1380</v>
      </c>
      <c r="B221" t="s">
        <v>67</v>
      </c>
      <c r="C221">
        <v>8</v>
      </c>
    </row>
    <row r="222" spans="1:3" x14ac:dyDescent="0.3">
      <c r="A222" t="s">
        <v>1387</v>
      </c>
      <c r="B222" t="s">
        <v>67</v>
      </c>
      <c r="C222">
        <v>5.2</v>
      </c>
    </row>
    <row r="223" spans="1:3" x14ac:dyDescent="0.3">
      <c r="A223" t="s">
        <v>1392</v>
      </c>
      <c r="B223" t="s">
        <v>67</v>
      </c>
      <c r="C223">
        <v>7.1</v>
      </c>
    </row>
    <row r="224" spans="1:3" x14ac:dyDescent="0.3">
      <c r="A224" t="s">
        <v>1398</v>
      </c>
      <c r="B224" t="s">
        <v>67</v>
      </c>
      <c r="C224">
        <v>4.8</v>
      </c>
    </row>
    <row r="225" spans="1:3" x14ac:dyDescent="0.3">
      <c r="A225" t="s">
        <v>1403</v>
      </c>
      <c r="B225" t="s">
        <v>67</v>
      </c>
      <c r="C225">
        <v>7</v>
      </c>
    </row>
    <row r="226" spans="1:3" x14ac:dyDescent="0.3">
      <c r="A226" t="s">
        <v>1407</v>
      </c>
      <c r="B226" t="s">
        <v>67</v>
      </c>
      <c r="C226">
        <v>5.4</v>
      </c>
    </row>
    <row r="227" spans="1:3" x14ac:dyDescent="0.3">
      <c r="A227" t="s">
        <v>1413</v>
      </c>
      <c r="B227" t="s">
        <v>67</v>
      </c>
      <c r="C227">
        <v>6.6</v>
      </c>
    </row>
    <row r="228" spans="1:3" x14ac:dyDescent="0.3">
      <c r="A228" t="s">
        <v>1417</v>
      </c>
      <c r="B228" t="s">
        <v>67</v>
      </c>
      <c r="C228">
        <v>6.7</v>
      </c>
    </row>
    <row r="229" spans="1:3" x14ac:dyDescent="0.3">
      <c r="A229" t="s">
        <v>1424</v>
      </c>
      <c r="B229" t="s">
        <v>67</v>
      </c>
      <c r="C229">
        <v>6.2</v>
      </c>
    </row>
    <row r="230" spans="1:3" x14ac:dyDescent="0.3">
      <c r="A230" t="s">
        <v>1431</v>
      </c>
      <c r="B230" t="s">
        <v>67</v>
      </c>
      <c r="C230">
        <v>6.1</v>
      </c>
    </row>
    <row r="231" spans="1:3" x14ac:dyDescent="0.3">
      <c r="A231" t="s">
        <v>1439</v>
      </c>
      <c r="B231" t="s">
        <v>67</v>
      </c>
      <c r="C231">
        <v>5.3</v>
      </c>
    </row>
    <row r="232" spans="1:3" x14ac:dyDescent="0.3">
      <c r="A232" t="s">
        <v>1446</v>
      </c>
      <c r="B232" t="s">
        <v>67</v>
      </c>
      <c r="C232">
        <v>6.3</v>
      </c>
    </row>
    <row r="233" spans="1:3" x14ac:dyDescent="0.3">
      <c r="A233" t="s">
        <v>1450</v>
      </c>
      <c r="B233" t="s">
        <v>67</v>
      </c>
      <c r="C233">
        <v>7</v>
      </c>
    </row>
    <row r="234" spans="1:3" x14ac:dyDescent="0.3">
      <c r="A234" t="s">
        <v>1455</v>
      </c>
      <c r="B234" t="s">
        <v>67</v>
      </c>
      <c r="C234">
        <v>7.6</v>
      </c>
    </row>
    <row r="235" spans="1:3" x14ac:dyDescent="0.3">
      <c r="A235" t="s">
        <v>1459</v>
      </c>
      <c r="B235" t="s">
        <v>67</v>
      </c>
      <c r="C235">
        <v>6.7</v>
      </c>
    </row>
    <row r="236" spans="1:3" x14ac:dyDescent="0.3">
      <c r="A236" t="s">
        <v>1462</v>
      </c>
      <c r="B236" t="s">
        <v>67</v>
      </c>
      <c r="C236">
        <v>8.1</v>
      </c>
    </row>
    <row r="237" spans="1:3" x14ac:dyDescent="0.3">
      <c r="A237" t="s">
        <v>1467</v>
      </c>
      <c r="B237" t="s">
        <v>67</v>
      </c>
      <c r="C237">
        <v>6.7</v>
      </c>
    </row>
    <row r="238" spans="1:3" x14ac:dyDescent="0.3">
      <c r="A238" t="s">
        <v>1471</v>
      </c>
      <c r="B238" t="s">
        <v>67</v>
      </c>
      <c r="C238">
        <v>6.5</v>
      </c>
    </row>
    <row r="239" spans="1:3" x14ac:dyDescent="0.3">
      <c r="A239" t="s">
        <v>1476</v>
      </c>
      <c r="B239" t="s">
        <v>67</v>
      </c>
      <c r="C239">
        <v>7.3</v>
      </c>
    </row>
    <row r="240" spans="1:3" x14ac:dyDescent="0.3">
      <c r="A240" t="s">
        <v>1482</v>
      </c>
      <c r="B240" t="s">
        <v>1486</v>
      </c>
      <c r="C240">
        <v>5.0999999999999996</v>
      </c>
    </row>
    <row r="241" spans="1:3" x14ac:dyDescent="0.3">
      <c r="A241" t="s">
        <v>1490</v>
      </c>
      <c r="B241" t="s">
        <v>67</v>
      </c>
      <c r="C241">
        <v>6</v>
      </c>
    </row>
    <row r="242" spans="1:3" x14ac:dyDescent="0.3">
      <c r="A242" t="s">
        <v>1495</v>
      </c>
      <c r="B242" t="s">
        <v>67</v>
      </c>
      <c r="C242">
        <v>6.1</v>
      </c>
    </row>
    <row r="243" spans="1:3" x14ac:dyDescent="0.3">
      <c r="A243" t="s">
        <v>1500</v>
      </c>
      <c r="B243" t="s">
        <v>67</v>
      </c>
      <c r="C243">
        <v>5.9</v>
      </c>
    </row>
    <row r="244" spans="1:3" x14ac:dyDescent="0.3">
      <c r="A244" t="s">
        <v>1507</v>
      </c>
      <c r="B244" t="s">
        <v>67</v>
      </c>
      <c r="C244">
        <v>7.8</v>
      </c>
    </row>
    <row r="245" spans="1:3" x14ac:dyDescent="0.3">
      <c r="A245" t="s">
        <v>1514</v>
      </c>
      <c r="B245" t="s">
        <v>67</v>
      </c>
      <c r="C245">
        <v>5.8</v>
      </c>
    </row>
    <row r="246" spans="1:3" x14ac:dyDescent="0.3">
      <c r="A246" t="s">
        <v>1519</v>
      </c>
      <c r="B246" t="s">
        <v>67</v>
      </c>
      <c r="C246">
        <v>6.3</v>
      </c>
    </row>
    <row r="247" spans="1:3" x14ac:dyDescent="0.3">
      <c r="A247" t="s">
        <v>1525</v>
      </c>
      <c r="B247" t="s">
        <v>67</v>
      </c>
      <c r="C247">
        <v>4.3</v>
      </c>
    </row>
    <row r="248" spans="1:3" x14ac:dyDescent="0.3">
      <c r="A248" t="s">
        <v>1530</v>
      </c>
      <c r="B248" t="s">
        <v>67</v>
      </c>
      <c r="C248">
        <v>6.4</v>
      </c>
    </row>
    <row r="249" spans="1:3" x14ac:dyDescent="0.3">
      <c r="A249" t="s">
        <v>1534</v>
      </c>
      <c r="B249" t="s">
        <v>67</v>
      </c>
      <c r="C249">
        <v>6.1</v>
      </c>
    </row>
    <row r="250" spans="1:3" x14ac:dyDescent="0.3">
      <c r="A250" t="s">
        <v>1540</v>
      </c>
      <c r="B250" t="s">
        <v>67</v>
      </c>
      <c r="C250">
        <v>6.5</v>
      </c>
    </row>
    <row r="251" spans="1:3" x14ac:dyDescent="0.3">
      <c r="A251" t="s">
        <v>1545</v>
      </c>
      <c r="B251" t="s">
        <v>67</v>
      </c>
      <c r="C251">
        <v>7.1</v>
      </c>
    </row>
    <row r="252" spans="1:3" x14ac:dyDescent="0.3">
      <c r="A252" t="s">
        <v>1551</v>
      </c>
      <c r="B252" t="s">
        <v>67</v>
      </c>
      <c r="C252">
        <v>6.4</v>
      </c>
    </row>
    <row r="253" spans="1:3" x14ac:dyDescent="0.3">
      <c r="A253" t="s">
        <v>1556</v>
      </c>
      <c r="B253" t="s">
        <v>67</v>
      </c>
      <c r="C253">
        <v>6.5</v>
      </c>
    </row>
    <row r="254" spans="1:3" x14ac:dyDescent="0.3">
      <c r="A254" t="s">
        <v>1561</v>
      </c>
      <c r="B254" t="s">
        <v>67</v>
      </c>
      <c r="C254">
        <v>6.3</v>
      </c>
    </row>
    <row r="255" spans="1:3" x14ac:dyDescent="0.3">
      <c r="A255" t="s">
        <v>1567</v>
      </c>
      <c r="B255" t="s">
        <v>67</v>
      </c>
      <c r="C255">
        <v>7.5</v>
      </c>
    </row>
    <row r="256" spans="1:3" x14ac:dyDescent="0.3">
      <c r="A256" t="s">
        <v>1573</v>
      </c>
      <c r="B256" t="s">
        <v>67</v>
      </c>
      <c r="C256">
        <v>4.9000000000000004</v>
      </c>
    </row>
    <row r="257" spans="1:3" x14ac:dyDescent="0.3">
      <c r="A257" t="s">
        <v>1579</v>
      </c>
      <c r="B257" t="s">
        <v>67</v>
      </c>
      <c r="C257">
        <v>5.8</v>
      </c>
    </row>
    <row r="258" spans="1:3" x14ac:dyDescent="0.3">
      <c r="A258" t="s">
        <v>24057</v>
      </c>
      <c r="B258" t="s">
        <v>67</v>
      </c>
      <c r="C258">
        <v>7.6</v>
      </c>
    </row>
    <row r="259" spans="1:3" x14ac:dyDescent="0.3">
      <c r="A259" t="s">
        <v>1593</v>
      </c>
      <c r="B259" t="s">
        <v>67</v>
      </c>
      <c r="C259">
        <v>6.2</v>
      </c>
    </row>
    <row r="260" spans="1:3" x14ac:dyDescent="0.3">
      <c r="A260" t="s">
        <v>1599</v>
      </c>
      <c r="B260" t="s">
        <v>67</v>
      </c>
      <c r="C260">
        <v>5.5</v>
      </c>
    </row>
    <row r="261" spans="1:3" x14ac:dyDescent="0.3">
      <c r="A261" t="s">
        <v>1606</v>
      </c>
      <c r="B261" t="s">
        <v>67</v>
      </c>
      <c r="C261">
        <v>5.4</v>
      </c>
    </row>
    <row r="262" spans="1:3" x14ac:dyDescent="0.3">
      <c r="A262" t="s">
        <v>1611</v>
      </c>
      <c r="B262" t="s">
        <v>67</v>
      </c>
      <c r="C262">
        <v>5.8</v>
      </c>
    </row>
    <row r="263" spans="1:3" x14ac:dyDescent="0.3">
      <c r="A263" t="s">
        <v>1616</v>
      </c>
      <c r="B263" t="s">
        <v>67</v>
      </c>
      <c r="C263">
        <v>7.1</v>
      </c>
    </row>
    <row r="264" spans="1:3" x14ac:dyDescent="0.3">
      <c r="A264" t="s">
        <v>1622</v>
      </c>
      <c r="B264" t="s">
        <v>67</v>
      </c>
      <c r="C264">
        <v>5.4</v>
      </c>
    </row>
    <row r="265" spans="1:3" x14ac:dyDescent="0.3">
      <c r="A265" t="s">
        <v>1629</v>
      </c>
      <c r="B265" t="s">
        <v>67</v>
      </c>
      <c r="C265">
        <v>3.7</v>
      </c>
    </row>
    <row r="266" spans="1:3" x14ac:dyDescent="0.3">
      <c r="A266" t="s">
        <v>1634</v>
      </c>
      <c r="B266" t="s">
        <v>67</v>
      </c>
      <c r="C266">
        <v>6.7</v>
      </c>
    </row>
    <row r="267" spans="1:3" x14ac:dyDescent="0.3">
      <c r="A267" t="s">
        <v>1640</v>
      </c>
      <c r="B267" t="s">
        <v>67</v>
      </c>
      <c r="C267">
        <v>7.2</v>
      </c>
    </row>
    <row r="268" spans="1:3" x14ac:dyDescent="0.3">
      <c r="A268" t="s">
        <v>1644</v>
      </c>
      <c r="B268" t="s">
        <v>67</v>
      </c>
      <c r="C268">
        <v>8.8000000000000007</v>
      </c>
    </row>
    <row r="269" spans="1:3" x14ac:dyDescent="0.3">
      <c r="A269" t="s">
        <v>1650</v>
      </c>
      <c r="B269" t="s">
        <v>67</v>
      </c>
      <c r="C269">
        <v>5.8</v>
      </c>
    </row>
    <row r="270" spans="1:3" x14ac:dyDescent="0.3">
      <c r="A270" t="s">
        <v>1656</v>
      </c>
      <c r="B270" t="s">
        <v>67</v>
      </c>
      <c r="C270">
        <v>6.8</v>
      </c>
    </row>
    <row r="271" spans="1:3" x14ac:dyDescent="0.3">
      <c r="A271" t="s">
        <v>1661</v>
      </c>
      <c r="B271" t="s">
        <v>67</v>
      </c>
      <c r="C271">
        <v>3.8</v>
      </c>
    </row>
    <row r="272" spans="1:3" x14ac:dyDescent="0.3">
      <c r="A272" t="s">
        <v>1666</v>
      </c>
      <c r="B272" t="s">
        <v>67</v>
      </c>
      <c r="C272">
        <v>7.1</v>
      </c>
    </row>
    <row r="273" spans="1:3" x14ac:dyDescent="0.3">
      <c r="A273" t="s">
        <v>1670</v>
      </c>
      <c r="B273" t="s">
        <v>67</v>
      </c>
      <c r="C273">
        <v>7.2</v>
      </c>
    </row>
    <row r="274" spans="1:3" x14ac:dyDescent="0.3">
      <c r="A274" t="s">
        <v>1675</v>
      </c>
      <c r="B274" t="s">
        <v>67</v>
      </c>
      <c r="C274">
        <v>5.9</v>
      </c>
    </row>
    <row r="275" spans="1:3" x14ac:dyDescent="0.3">
      <c r="A275" t="s">
        <v>1682</v>
      </c>
      <c r="B275" t="s">
        <v>67</v>
      </c>
      <c r="C275">
        <v>7.1</v>
      </c>
    </row>
    <row r="276" spans="1:3" x14ac:dyDescent="0.3">
      <c r="A276" t="s">
        <v>1687</v>
      </c>
      <c r="B276" t="s">
        <v>67</v>
      </c>
      <c r="C276">
        <v>8.1</v>
      </c>
    </row>
    <row r="277" spans="1:3" x14ac:dyDescent="0.3">
      <c r="A277" t="s">
        <v>1695</v>
      </c>
      <c r="B277" t="s">
        <v>67</v>
      </c>
      <c r="C277">
        <v>6.9</v>
      </c>
    </row>
    <row r="278" spans="1:3" x14ac:dyDescent="0.3">
      <c r="A278" t="s">
        <v>1702</v>
      </c>
      <c r="B278" t="s">
        <v>67</v>
      </c>
      <c r="C278">
        <v>4.4000000000000004</v>
      </c>
    </row>
    <row r="279" spans="1:3" x14ac:dyDescent="0.3">
      <c r="A279" t="s">
        <v>1707</v>
      </c>
      <c r="B279" t="s">
        <v>67</v>
      </c>
      <c r="C279">
        <v>6.5</v>
      </c>
    </row>
    <row r="280" spans="1:3" x14ac:dyDescent="0.3">
      <c r="A280" t="s">
        <v>1713</v>
      </c>
      <c r="B280" t="s">
        <v>67</v>
      </c>
      <c r="C280">
        <v>8.5</v>
      </c>
    </row>
    <row r="281" spans="1:3" x14ac:dyDescent="0.3">
      <c r="A281" t="s">
        <v>1718</v>
      </c>
      <c r="B281" t="s">
        <v>67</v>
      </c>
      <c r="C281">
        <v>7.7</v>
      </c>
    </row>
    <row r="282" spans="1:3" x14ac:dyDescent="0.3">
      <c r="A282" t="s">
        <v>1722</v>
      </c>
      <c r="B282" t="s">
        <v>67</v>
      </c>
      <c r="C282">
        <v>7.4</v>
      </c>
    </row>
    <row r="283" spans="1:3" x14ac:dyDescent="0.3">
      <c r="A283" t="s">
        <v>1726</v>
      </c>
      <c r="B283" t="s">
        <v>67</v>
      </c>
      <c r="C283">
        <v>8</v>
      </c>
    </row>
    <row r="284" spans="1:3" x14ac:dyDescent="0.3">
      <c r="A284" t="s">
        <v>1731</v>
      </c>
      <c r="B284" t="s">
        <v>67</v>
      </c>
      <c r="C284">
        <v>5.7</v>
      </c>
    </row>
    <row r="285" spans="1:3" x14ac:dyDescent="0.3">
      <c r="A285" t="s">
        <v>1736</v>
      </c>
      <c r="B285" t="s">
        <v>67</v>
      </c>
      <c r="C285">
        <v>8.5</v>
      </c>
    </row>
    <row r="286" spans="1:3" x14ac:dyDescent="0.3">
      <c r="A286" t="s">
        <v>1741</v>
      </c>
      <c r="B286" t="s">
        <v>67</v>
      </c>
      <c r="C286">
        <v>7</v>
      </c>
    </row>
    <row r="287" spans="1:3" x14ac:dyDescent="0.3">
      <c r="A287" t="s">
        <v>1747</v>
      </c>
      <c r="B287" t="s">
        <v>67</v>
      </c>
      <c r="C287">
        <v>7.8</v>
      </c>
    </row>
    <row r="288" spans="1:3" x14ac:dyDescent="0.3">
      <c r="A288" t="s">
        <v>1754</v>
      </c>
      <c r="B288" t="s">
        <v>67</v>
      </c>
      <c r="C288">
        <v>7.2</v>
      </c>
    </row>
    <row r="289" spans="1:3" x14ac:dyDescent="0.3">
      <c r="A289" t="s">
        <v>1759</v>
      </c>
      <c r="B289" t="s">
        <v>67</v>
      </c>
      <c r="C289">
        <v>6.4</v>
      </c>
    </row>
    <row r="290" spans="1:3" x14ac:dyDescent="0.3">
      <c r="A290" t="s">
        <v>1766</v>
      </c>
      <c r="B290" t="s">
        <v>67</v>
      </c>
      <c r="C290">
        <v>5.5</v>
      </c>
    </row>
    <row r="291" spans="1:3" x14ac:dyDescent="0.3">
      <c r="A291" t="s">
        <v>1772</v>
      </c>
      <c r="B291" t="s">
        <v>67</v>
      </c>
      <c r="C291">
        <v>6.7</v>
      </c>
    </row>
    <row r="292" spans="1:3" x14ac:dyDescent="0.3">
      <c r="A292" t="s">
        <v>1779</v>
      </c>
      <c r="B292" t="s">
        <v>67</v>
      </c>
      <c r="C292">
        <v>6.1</v>
      </c>
    </row>
    <row r="293" spans="1:3" x14ac:dyDescent="0.3">
      <c r="A293" t="s">
        <v>1785</v>
      </c>
      <c r="B293" t="s">
        <v>67</v>
      </c>
      <c r="C293">
        <v>8.5</v>
      </c>
    </row>
    <row r="294" spans="1:3" x14ac:dyDescent="0.3">
      <c r="A294" t="s">
        <v>1791</v>
      </c>
      <c r="B294" t="s">
        <v>67</v>
      </c>
      <c r="C294">
        <v>6.9</v>
      </c>
    </row>
    <row r="295" spans="1:3" x14ac:dyDescent="0.3">
      <c r="A295" t="s">
        <v>1798</v>
      </c>
      <c r="B295" t="s">
        <v>67</v>
      </c>
      <c r="C295">
        <v>7.3</v>
      </c>
    </row>
    <row r="296" spans="1:3" x14ac:dyDescent="0.3">
      <c r="A296" t="s">
        <v>1804</v>
      </c>
      <c r="B296" t="s">
        <v>67</v>
      </c>
      <c r="C296">
        <v>6.7</v>
      </c>
    </row>
    <row r="297" spans="1:3" x14ac:dyDescent="0.3">
      <c r="A297" t="s">
        <v>1809</v>
      </c>
      <c r="B297" t="s">
        <v>67</v>
      </c>
      <c r="C297">
        <v>6.9</v>
      </c>
    </row>
    <row r="298" spans="1:3" x14ac:dyDescent="0.3">
      <c r="A298" t="s">
        <v>1815</v>
      </c>
      <c r="B298" t="s">
        <v>67</v>
      </c>
      <c r="C298">
        <v>5.0999999999999996</v>
      </c>
    </row>
    <row r="299" spans="1:3" x14ac:dyDescent="0.3">
      <c r="A299" t="s">
        <v>1822</v>
      </c>
      <c r="B299" t="s">
        <v>67</v>
      </c>
      <c r="C299">
        <v>6.8</v>
      </c>
    </row>
    <row r="300" spans="1:3" x14ac:dyDescent="0.3">
      <c r="A300" t="s">
        <v>1828</v>
      </c>
      <c r="B300" t="s">
        <v>67</v>
      </c>
      <c r="C300">
        <v>6.7</v>
      </c>
    </row>
    <row r="301" spans="1:3" x14ac:dyDescent="0.3">
      <c r="A301" t="s">
        <v>1834</v>
      </c>
      <c r="B301" t="s">
        <v>67</v>
      </c>
      <c r="C301">
        <v>6</v>
      </c>
    </row>
    <row r="302" spans="1:3" x14ac:dyDescent="0.3">
      <c r="A302" t="s">
        <v>1841</v>
      </c>
      <c r="B302" t="s">
        <v>67</v>
      </c>
      <c r="C302">
        <v>5.7</v>
      </c>
    </row>
    <row r="303" spans="1:3" x14ac:dyDescent="0.3">
      <c r="A303" t="s">
        <v>1846</v>
      </c>
      <c r="B303" t="s">
        <v>67</v>
      </c>
      <c r="C303">
        <v>8</v>
      </c>
    </row>
    <row r="304" spans="1:3" x14ac:dyDescent="0.3">
      <c r="A304" t="s">
        <v>1851</v>
      </c>
      <c r="B304" t="s">
        <v>67</v>
      </c>
      <c r="C304">
        <v>8.1999999999999993</v>
      </c>
    </row>
    <row r="305" spans="1:3" x14ac:dyDescent="0.3">
      <c r="A305" t="s">
        <v>1855</v>
      </c>
      <c r="B305" t="s">
        <v>67</v>
      </c>
      <c r="C305">
        <v>5.4</v>
      </c>
    </row>
    <row r="306" spans="1:3" x14ac:dyDescent="0.3">
      <c r="A306" t="s">
        <v>1862</v>
      </c>
      <c r="B306" t="s">
        <v>67</v>
      </c>
      <c r="C306">
        <v>7.2</v>
      </c>
    </row>
    <row r="307" spans="1:3" x14ac:dyDescent="0.3">
      <c r="A307" t="s">
        <v>1869</v>
      </c>
      <c r="B307" t="s">
        <v>67</v>
      </c>
      <c r="C307">
        <v>7.5</v>
      </c>
    </row>
    <row r="308" spans="1:3" x14ac:dyDescent="0.3">
      <c r="A308" t="s">
        <v>1873</v>
      </c>
      <c r="B308" t="s">
        <v>67</v>
      </c>
      <c r="C308">
        <v>7</v>
      </c>
    </row>
    <row r="309" spans="1:3" x14ac:dyDescent="0.3">
      <c r="A309" t="s">
        <v>1880</v>
      </c>
      <c r="B309" t="s">
        <v>67</v>
      </c>
      <c r="C309">
        <v>3.3</v>
      </c>
    </row>
    <row r="310" spans="1:3" x14ac:dyDescent="0.3">
      <c r="A310" t="s">
        <v>1884</v>
      </c>
      <c r="B310" t="s">
        <v>67</v>
      </c>
      <c r="C310">
        <v>6</v>
      </c>
    </row>
    <row r="311" spans="1:3" x14ac:dyDescent="0.3">
      <c r="A311" t="s">
        <v>1888</v>
      </c>
      <c r="B311" t="s">
        <v>67</v>
      </c>
      <c r="C311">
        <v>7.1</v>
      </c>
    </row>
    <row r="312" spans="1:3" x14ac:dyDescent="0.3">
      <c r="A312" t="s">
        <v>1895</v>
      </c>
      <c r="B312" t="s">
        <v>67</v>
      </c>
      <c r="C312">
        <v>5.4</v>
      </c>
    </row>
    <row r="313" spans="1:3" x14ac:dyDescent="0.3">
      <c r="A313" t="s">
        <v>1900</v>
      </c>
      <c r="B313" t="s">
        <v>67</v>
      </c>
      <c r="C313">
        <v>6.1</v>
      </c>
    </row>
    <row r="314" spans="1:3" x14ac:dyDescent="0.3">
      <c r="A314" t="s">
        <v>1905</v>
      </c>
      <c r="B314" t="s">
        <v>67</v>
      </c>
      <c r="C314">
        <v>5.3</v>
      </c>
    </row>
    <row r="315" spans="1:3" x14ac:dyDescent="0.3">
      <c r="A315" t="s">
        <v>1911</v>
      </c>
      <c r="B315" t="s">
        <v>67</v>
      </c>
      <c r="C315">
        <v>2.2000000000000002</v>
      </c>
    </row>
    <row r="316" spans="1:3" x14ac:dyDescent="0.3">
      <c r="A316" t="s">
        <v>1917</v>
      </c>
      <c r="B316" t="s">
        <v>67</v>
      </c>
      <c r="C316">
        <v>7</v>
      </c>
    </row>
    <row r="317" spans="1:3" x14ac:dyDescent="0.3">
      <c r="A317" t="s">
        <v>1924</v>
      </c>
      <c r="B317" t="s">
        <v>67</v>
      </c>
      <c r="C317">
        <v>3.8</v>
      </c>
    </row>
    <row r="318" spans="1:3" x14ac:dyDescent="0.3">
      <c r="A318" t="s">
        <v>1930</v>
      </c>
      <c r="B318" t="s">
        <v>67</v>
      </c>
      <c r="C318">
        <v>6.9</v>
      </c>
    </row>
    <row r="319" spans="1:3" x14ac:dyDescent="0.3">
      <c r="A319" t="s">
        <v>1937</v>
      </c>
      <c r="B319" t="s">
        <v>67</v>
      </c>
      <c r="C319">
        <v>7.2</v>
      </c>
    </row>
    <row r="320" spans="1:3" x14ac:dyDescent="0.3">
      <c r="A320" t="s">
        <v>1945</v>
      </c>
      <c r="B320" t="s">
        <v>67</v>
      </c>
      <c r="C320">
        <v>7.3</v>
      </c>
    </row>
    <row r="321" spans="1:3" x14ac:dyDescent="0.3">
      <c r="A321" t="s">
        <v>1950</v>
      </c>
      <c r="B321" t="s">
        <v>67</v>
      </c>
      <c r="C321">
        <v>6.3</v>
      </c>
    </row>
    <row r="322" spans="1:3" x14ac:dyDescent="0.3">
      <c r="A322" t="s">
        <v>1955</v>
      </c>
      <c r="B322" t="s">
        <v>67</v>
      </c>
      <c r="C322">
        <v>7.5</v>
      </c>
    </row>
    <row r="323" spans="1:3" x14ac:dyDescent="0.3">
      <c r="A323" t="s">
        <v>1961</v>
      </c>
      <c r="B323" t="s">
        <v>1965</v>
      </c>
      <c r="C323">
        <v>7.6</v>
      </c>
    </row>
    <row r="324" spans="1:3" x14ac:dyDescent="0.3">
      <c r="A324" t="s">
        <v>1969</v>
      </c>
      <c r="B324" t="s">
        <v>67</v>
      </c>
      <c r="C324">
        <v>6.8</v>
      </c>
    </row>
    <row r="325" spans="1:3" x14ac:dyDescent="0.3">
      <c r="A325" t="s">
        <v>1976</v>
      </c>
      <c r="B325" t="s">
        <v>67</v>
      </c>
      <c r="C325">
        <v>5.2</v>
      </c>
    </row>
    <row r="326" spans="1:3" x14ac:dyDescent="0.3">
      <c r="A326" t="s">
        <v>1981</v>
      </c>
      <c r="B326" t="s">
        <v>67</v>
      </c>
      <c r="C326">
        <v>7.7</v>
      </c>
    </row>
    <row r="327" spans="1:3" x14ac:dyDescent="0.3">
      <c r="A327" t="s">
        <v>1986</v>
      </c>
      <c r="B327" t="s">
        <v>67</v>
      </c>
      <c r="C327">
        <v>6.2</v>
      </c>
    </row>
    <row r="328" spans="1:3" x14ac:dyDescent="0.3">
      <c r="A328" t="s">
        <v>1992</v>
      </c>
      <c r="B328" t="s">
        <v>67</v>
      </c>
      <c r="C328">
        <v>7.7</v>
      </c>
    </row>
    <row r="329" spans="1:3" x14ac:dyDescent="0.3">
      <c r="A329" t="s">
        <v>1998</v>
      </c>
      <c r="B329" t="s">
        <v>67</v>
      </c>
      <c r="C329">
        <v>4.3</v>
      </c>
    </row>
    <row r="330" spans="1:3" x14ac:dyDescent="0.3">
      <c r="A330" t="s">
        <v>2006</v>
      </c>
      <c r="B330" t="s">
        <v>67</v>
      </c>
      <c r="C330">
        <v>6.9</v>
      </c>
    </row>
    <row r="331" spans="1:3" x14ac:dyDescent="0.3">
      <c r="A331" t="s">
        <v>2010</v>
      </c>
      <c r="B331" t="s">
        <v>67</v>
      </c>
      <c r="C331">
        <v>6.6</v>
      </c>
    </row>
    <row r="332" spans="1:3" x14ac:dyDescent="0.3">
      <c r="A332" t="s">
        <v>2016</v>
      </c>
      <c r="B332" t="s">
        <v>67</v>
      </c>
      <c r="C332">
        <v>7</v>
      </c>
    </row>
    <row r="333" spans="1:3" x14ac:dyDescent="0.3">
      <c r="A333" t="s">
        <v>2022</v>
      </c>
      <c r="B333" t="s">
        <v>67</v>
      </c>
      <c r="C333">
        <v>6.7</v>
      </c>
    </row>
    <row r="334" spans="1:3" x14ac:dyDescent="0.3">
      <c r="A334" t="s">
        <v>2026</v>
      </c>
      <c r="B334" t="s">
        <v>67</v>
      </c>
      <c r="C334">
        <v>8.1999999999999993</v>
      </c>
    </row>
    <row r="335" spans="1:3" x14ac:dyDescent="0.3">
      <c r="A335" t="s">
        <v>2029</v>
      </c>
      <c r="B335" t="s">
        <v>67</v>
      </c>
      <c r="C335">
        <v>8.9</v>
      </c>
    </row>
    <row r="336" spans="1:3" x14ac:dyDescent="0.3">
      <c r="A336" t="s">
        <v>2033</v>
      </c>
      <c r="B336" t="s">
        <v>67</v>
      </c>
      <c r="C336">
        <v>8.6999999999999993</v>
      </c>
    </row>
    <row r="337" spans="1:3" x14ac:dyDescent="0.3">
      <c r="A337" t="s">
        <v>2037</v>
      </c>
      <c r="B337" t="s">
        <v>67</v>
      </c>
      <c r="C337">
        <v>5.5</v>
      </c>
    </row>
    <row r="338" spans="1:3" x14ac:dyDescent="0.3">
      <c r="A338" t="s">
        <v>2041</v>
      </c>
      <c r="B338" t="s">
        <v>67</v>
      </c>
      <c r="C338">
        <v>5.7</v>
      </c>
    </row>
    <row r="339" spans="1:3" x14ac:dyDescent="0.3">
      <c r="A339" t="s">
        <v>2047</v>
      </c>
      <c r="B339" t="s">
        <v>67</v>
      </c>
      <c r="C339">
        <v>6.3</v>
      </c>
    </row>
    <row r="340" spans="1:3" x14ac:dyDescent="0.3">
      <c r="A340" t="s">
        <v>2052</v>
      </c>
      <c r="B340" t="s">
        <v>67</v>
      </c>
      <c r="C340">
        <v>5.9</v>
      </c>
    </row>
    <row r="341" spans="1:3" x14ac:dyDescent="0.3">
      <c r="A341" t="s">
        <v>2058</v>
      </c>
      <c r="B341" t="s">
        <v>67</v>
      </c>
      <c r="C341">
        <v>7.6</v>
      </c>
    </row>
    <row r="342" spans="1:3" x14ac:dyDescent="0.3">
      <c r="A342" t="s">
        <v>2063</v>
      </c>
      <c r="B342" t="s">
        <v>67</v>
      </c>
      <c r="C342">
        <v>6.6</v>
      </c>
    </row>
    <row r="343" spans="1:3" x14ac:dyDescent="0.3">
      <c r="A343" t="s">
        <v>2069</v>
      </c>
      <c r="B343" t="s">
        <v>67</v>
      </c>
      <c r="C343">
        <v>5.3</v>
      </c>
    </row>
    <row r="344" spans="1:3" x14ac:dyDescent="0.3">
      <c r="A344" t="s">
        <v>2075</v>
      </c>
      <c r="B344" t="s">
        <v>67</v>
      </c>
      <c r="C344">
        <v>6</v>
      </c>
    </row>
    <row r="345" spans="1:3" x14ac:dyDescent="0.3">
      <c r="A345" t="s">
        <v>2081</v>
      </c>
      <c r="B345" t="s">
        <v>67</v>
      </c>
      <c r="C345">
        <v>8</v>
      </c>
    </row>
    <row r="346" spans="1:3" x14ac:dyDescent="0.3">
      <c r="A346" t="s">
        <v>2087</v>
      </c>
      <c r="B346" t="s">
        <v>67</v>
      </c>
      <c r="C346">
        <v>5.6</v>
      </c>
    </row>
    <row r="347" spans="1:3" x14ac:dyDescent="0.3">
      <c r="A347" t="s">
        <v>2091</v>
      </c>
      <c r="B347" t="s">
        <v>67</v>
      </c>
      <c r="C347">
        <v>5.9</v>
      </c>
    </row>
    <row r="348" spans="1:3" x14ac:dyDescent="0.3">
      <c r="A348" t="s">
        <v>2095</v>
      </c>
      <c r="B348" t="s">
        <v>67</v>
      </c>
      <c r="C348">
        <v>7.3</v>
      </c>
    </row>
    <row r="349" spans="1:3" x14ac:dyDescent="0.3">
      <c r="A349" t="s">
        <v>2099</v>
      </c>
      <c r="B349" t="s">
        <v>67</v>
      </c>
      <c r="C349">
        <v>7.9</v>
      </c>
    </row>
    <row r="350" spans="1:3" x14ac:dyDescent="0.3">
      <c r="A350" t="s">
        <v>2102</v>
      </c>
      <c r="B350" t="s">
        <v>67</v>
      </c>
      <c r="C350">
        <v>6.8</v>
      </c>
    </row>
    <row r="351" spans="1:3" x14ac:dyDescent="0.3">
      <c r="A351" t="s">
        <v>2108</v>
      </c>
      <c r="B351" t="s">
        <v>67</v>
      </c>
      <c r="C351">
        <v>6.6</v>
      </c>
    </row>
    <row r="352" spans="1:3" x14ac:dyDescent="0.3">
      <c r="A352" t="s">
        <v>2114</v>
      </c>
      <c r="B352" t="s">
        <v>67</v>
      </c>
      <c r="C352">
        <v>6.6</v>
      </c>
    </row>
    <row r="353" spans="1:3" x14ac:dyDescent="0.3">
      <c r="A353" t="s">
        <v>2121</v>
      </c>
      <c r="B353" t="s">
        <v>67</v>
      </c>
      <c r="C353">
        <v>7</v>
      </c>
    </row>
    <row r="354" spans="1:3" x14ac:dyDescent="0.3">
      <c r="A354" t="s">
        <v>2127</v>
      </c>
      <c r="B354" t="s">
        <v>67</v>
      </c>
      <c r="C354">
        <v>7</v>
      </c>
    </row>
    <row r="355" spans="1:3" x14ac:dyDescent="0.3">
      <c r="A355" t="s">
        <v>2134</v>
      </c>
      <c r="B355" t="s">
        <v>67</v>
      </c>
      <c r="C355">
        <v>7.3</v>
      </c>
    </row>
    <row r="356" spans="1:3" x14ac:dyDescent="0.3">
      <c r="A356" t="s">
        <v>2140</v>
      </c>
      <c r="B356" t="s">
        <v>67</v>
      </c>
      <c r="C356">
        <v>5.5</v>
      </c>
    </row>
    <row r="357" spans="1:3" x14ac:dyDescent="0.3">
      <c r="A357" t="s">
        <v>2145</v>
      </c>
      <c r="B357" t="s">
        <v>67</v>
      </c>
      <c r="C357">
        <v>8.5</v>
      </c>
    </row>
    <row r="358" spans="1:3" x14ac:dyDescent="0.3">
      <c r="A358" t="s">
        <v>2151</v>
      </c>
      <c r="B358" t="s">
        <v>67</v>
      </c>
      <c r="C358">
        <v>7.5</v>
      </c>
    </row>
    <row r="359" spans="1:3" x14ac:dyDescent="0.3">
      <c r="A359" t="s">
        <v>2156</v>
      </c>
      <c r="B359" t="s">
        <v>67</v>
      </c>
      <c r="C359">
        <v>7</v>
      </c>
    </row>
    <row r="360" spans="1:3" x14ac:dyDescent="0.3">
      <c r="A360" t="s">
        <v>2162</v>
      </c>
      <c r="B360" t="s">
        <v>67</v>
      </c>
      <c r="C360">
        <v>7.8</v>
      </c>
    </row>
    <row r="361" spans="1:3" x14ac:dyDescent="0.3">
      <c r="A361" t="s">
        <v>2167</v>
      </c>
      <c r="B361" t="s">
        <v>67</v>
      </c>
      <c r="C361">
        <v>7.6</v>
      </c>
    </row>
    <row r="362" spans="1:3" x14ac:dyDescent="0.3">
      <c r="A362" t="s">
        <v>2171</v>
      </c>
      <c r="B362" t="s">
        <v>67</v>
      </c>
      <c r="C362">
        <v>7.6</v>
      </c>
    </row>
    <row r="363" spans="1:3" x14ac:dyDescent="0.3">
      <c r="A363" t="s">
        <v>2177</v>
      </c>
      <c r="B363" t="s">
        <v>67</v>
      </c>
      <c r="C363">
        <v>6.1</v>
      </c>
    </row>
    <row r="364" spans="1:3" x14ac:dyDescent="0.3">
      <c r="A364" t="s">
        <v>2181</v>
      </c>
      <c r="B364" t="s">
        <v>67</v>
      </c>
      <c r="C364">
        <v>6.8</v>
      </c>
    </row>
    <row r="365" spans="1:3" x14ac:dyDescent="0.3">
      <c r="A365" t="s">
        <v>2189</v>
      </c>
      <c r="B365" t="s">
        <v>67</v>
      </c>
      <c r="C365">
        <v>5</v>
      </c>
    </row>
    <row r="366" spans="1:3" x14ac:dyDescent="0.3">
      <c r="A366" t="s">
        <v>2194</v>
      </c>
      <c r="B366" t="s">
        <v>67</v>
      </c>
      <c r="C366">
        <v>7.1</v>
      </c>
    </row>
    <row r="367" spans="1:3" x14ac:dyDescent="0.3">
      <c r="A367" t="s">
        <v>2200</v>
      </c>
      <c r="B367" t="s">
        <v>67</v>
      </c>
      <c r="C367">
        <v>5.5</v>
      </c>
    </row>
    <row r="368" spans="1:3" x14ac:dyDescent="0.3">
      <c r="A368" t="s">
        <v>2205</v>
      </c>
      <c r="B368" t="s">
        <v>67</v>
      </c>
      <c r="C368">
        <v>5.6</v>
      </c>
    </row>
    <row r="369" spans="1:3" x14ac:dyDescent="0.3">
      <c r="A369" t="s">
        <v>2209</v>
      </c>
      <c r="B369" t="s">
        <v>67</v>
      </c>
      <c r="C369">
        <v>7.1</v>
      </c>
    </row>
    <row r="370" spans="1:3" x14ac:dyDescent="0.3">
      <c r="A370" t="s">
        <v>2216</v>
      </c>
      <c r="B370" t="s">
        <v>67</v>
      </c>
      <c r="C370">
        <v>4.9000000000000004</v>
      </c>
    </row>
    <row r="371" spans="1:3" x14ac:dyDescent="0.3">
      <c r="A371" t="s">
        <v>2222</v>
      </c>
      <c r="B371" t="s">
        <v>67</v>
      </c>
      <c r="C371">
        <v>7.4</v>
      </c>
    </row>
    <row r="372" spans="1:3" x14ac:dyDescent="0.3">
      <c r="A372" t="s">
        <v>2229</v>
      </c>
      <c r="B372" t="s">
        <v>67</v>
      </c>
      <c r="C372">
        <v>5.7</v>
      </c>
    </row>
    <row r="373" spans="1:3" x14ac:dyDescent="0.3">
      <c r="A373" t="s">
        <v>2236</v>
      </c>
      <c r="B373" t="s">
        <v>2240</v>
      </c>
      <c r="C373">
        <v>6.4</v>
      </c>
    </row>
    <row r="374" spans="1:3" x14ac:dyDescent="0.3">
      <c r="A374" t="s">
        <v>2243</v>
      </c>
      <c r="B374" t="s">
        <v>67</v>
      </c>
      <c r="C374">
        <v>5.9</v>
      </c>
    </row>
    <row r="375" spans="1:3" x14ac:dyDescent="0.3">
      <c r="A375" t="s">
        <v>2246</v>
      </c>
      <c r="B375" t="s">
        <v>67</v>
      </c>
      <c r="C375">
        <v>5.5</v>
      </c>
    </row>
    <row r="376" spans="1:3" x14ac:dyDescent="0.3">
      <c r="A376" t="s">
        <v>2250</v>
      </c>
      <c r="B376" t="s">
        <v>67</v>
      </c>
      <c r="C376">
        <v>6.9</v>
      </c>
    </row>
    <row r="377" spans="1:3" x14ac:dyDescent="0.3">
      <c r="A377" t="s">
        <v>2256</v>
      </c>
      <c r="B377" t="s">
        <v>67</v>
      </c>
      <c r="C377">
        <v>6.2</v>
      </c>
    </row>
    <row r="378" spans="1:3" x14ac:dyDescent="0.3">
      <c r="A378" t="s">
        <v>2261</v>
      </c>
      <c r="B378" t="s">
        <v>67</v>
      </c>
      <c r="C378">
        <v>7</v>
      </c>
    </row>
    <row r="379" spans="1:3" x14ac:dyDescent="0.3">
      <c r="A379" t="s">
        <v>2266</v>
      </c>
      <c r="B379" t="s">
        <v>67</v>
      </c>
      <c r="C379">
        <v>5.6</v>
      </c>
    </row>
    <row r="380" spans="1:3" x14ac:dyDescent="0.3">
      <c r="A380" t="s">
        <v>2271</v>
      </c>
      <c r="B380" t="s">
        <v>67</v>
      </c>
      <c r="C380">
        <v>7</v>
      </c>
    </row>
    <row r="381" spans="1:3" x14ac:dyDescent="0.3">
      <c r="A381" t="s">
        <v>2276</v>
      </c>
      <c r="B381" t="s">
        <v>67</v>
      </c>
      <c r="C381">
        <v>6.8</v>
      </c>
    </row>
    <row r="382" spans="1:3" x14ac:dyDescent="0.3">
      <c r="A382" t="s">
        <v>2281</v>
      </c>
      <c r="B382" t="s">
        <v>67</v>
      </c>
      <c r="C382">
        <v>5.4</v>
      </c>
    </row>
    <row r="383" spans="1:3" x14ac:dyDescent="0.3">
      <c r="A383" t="s">
        <v>2286</v>
      </c>
      <c r="B383" t="s">
        <v>67</v>
      </c>
      <c r="C383">
        <v>6.1</v>
      </c>
    </row>
    <row r="384" spans="1:3" x14ac:dyDescent="0.3">
      <c r="A384" t="s">
        <v>2292</v>
      </c>
      <c r="B384" t="s">
        <v>67</v>
      </c>
      <c r="C384">
        <v>6.7</v>
      </c>
    </row>
    <row r="385" spans="1:3" x14ac:dyDescent="0.3">
      <c r="A385" t="s">
        <v>2298</v>
      </c>
      <c r="B385" t="s">
        <v>67</v>
      </c>
      <c r="C385">
        <v>6.9</v>
      </c>
    </row>
    <row r="386" spans="1:3" x14ac:dyDescent="0.3">
      <c r="A386" t="s">
        <v>2304</v>
      </c>
      <c r="B386" t="s">
        <v>67</v>
      </c>
      <c r="C386">
        <v>8</v>
      </c>
    </row>
    <row r="387" spans="1:3" x14ac:dyDescent="0.3">
      <c r="A387" t="s">
        <v>2311</v>
      </c>
      <c r="B387" t="s">
        <v>67</v>
      </c>
      <c r="C387">
        <v>4.4000000000000004</v>
      </c>
    </row>
    <row r="388" spans="1:3" x14ac:dyDescent="0.3">
      <c r="A388" t="s">
        <v>2318</v>
      </c>
      <c r="B388" t="s">
        <v>67</v>
      </c>
      <c r="C388">
        <v>7.3</v>
      </c>
    </row>
    <row r="389" spans="1:3" x14ac:dyDescent="0.3">
      <c r="A389" t="s">
        <v>2322</v>
      </c>
      <c r="B389" t="s">
        <v>67</v>
      </c>
      <c r="C389">
        <v>6.3</v>
      </c>
    </row>
    <row r="390" spans="1:3" x14ac:dyDescent="0.3">
      <c r="A390" t="s">
        <v>2328</v>
      </c>
      <c r="B390" t="s">
        <v>67</v>
      </c>
      <c r="C390">
        <v>7.7</v>
      </c>
    </row>
    <row r="391" spans="1:3" x14ac:dyDescent="0.3">
      <c r="A391" t="s">
        <v>2333</v>
      </c>
      <c r="B391" t="s">
        <v>67</v>
      </c>
      <c r="C391">
        <v>6.5</v>
      </c>
    </row>
    <row r="392" spans="1:3" x14ac:dyDescent="0.3">
      <c r="A392" t="s">
        <v>2338</v>
      </c>
      <c r="B392" t="s">
        <v>67</v>
      </c>
      <c r="C392">
        <v>7.8</v>
      </c>
    </row>
    <row r="393" spans="1:3" x14ac:dyDescent="0.3">
      <c r="A393" t="s">
        <v>2342</v>
      </c>
      <c r="B393" t="s">
        <v>67</v>
      </c>
      <c r="C393">
        <v>6.4</v>
      </c>
    </row>
    <row r="394" spans="1:3" x14ac:dyDescent="0.3">
      <c r="A394" t="s">
        <v>2346</v>
      </c>
      <c r="B394" t="s">
        <v>67</v>
      </c>
      <c r="C394">
        <v>7.8</v>
      </c>
    </row>
    <row r="395" spans="1:3" x14ac:dyDescent="0.3">
      <c r="A395" t="s">
        <v>2351</v>
      </c>
      <c r="B395" t="s">
        <v>67</v>
      </c>
      <c r="C395">
        <v>5.8</v>
      </c>
    </row>
    <row r="396" spans="1:3" x14ac:dyDescent="0.3">
      <c r="A396" t="s">
        <v>2355</v>
      </c>
      <c r="B396" t="s">
        <v>67</v>
      </c>
      <c r="C396">
        <v>7.1</v>
      </c>
    </row>
    <row r="397" spans="1:3" x14ac:dyDescent="0.3">
      <c r="A397" t="s">
        <v>2362</v>
      </c>
      <c r="B397" t="s">
        <v>67</v>
      </c>
      <c r="C397">
        <v>7.1</v>
      </c>
    </row>
    <row r="398" spans="1:3" x14ac:dyDescent="0.3">
      <c r="A398" t="s">
        <v>24059</v>
      </c>
      <c r="B398" t="s">
        <v>67</v>
      </c>
      <c r="C398">
        <v>8.6</v>
      </c>
    </row>
    <row r="399" spans="1:3" x14ac:dyDescent="0.3">
      <c r="A399" t="s">
        <v>2373</v>
      </c>
      <c r="B399" t="s">
        <v>67</v>
      </c>
      <c r="C399">
        <v>6.8</v>
      </c>
    </row>
    <row r="400" spans="1:3" x14ac:dyDescent="0.3">
      <c r="A400" t="s">
        <v>2377</v>
      </c>
      <c r="B400" t="s">
        <v>67</v>
      </c>
      <c r="C400">
        <v>4.8</v>
      </c>
    </row>
    <row r="401" spans="1:3" x14ac:dyDescent="0.3">
      <c r="A401" t="s">
        <v>2382</v>
      </c>
      <c r="B401" t="s">
        <v>67</v>
      </c>
      <c r="C401">
        <v>6.2</v>
      </c>
    </row>
    <row r="402" spans="1:3" x14ac:dyDescent="0.3">
      <c r="A402" t="s">
        <v>2386</v>
      </c>
      <c r="B402" t="s">
        <v>67</v>
      </c>
      <c r="C402">
        <v>6.9</v>
      </c>
    </row>
    <row r="403" spans="1:3" x14ac:dyDescent="0.3">
      <c r="A403" t="s">
        <v>2390</v>
      </c>
      <c r="B403" t="s">
        <v>67</v>
      </c>
      <c r="C403">
        <v>7.3</v>
      </c>
    </row>
    <row r="404" spans="1:3" x14ac:dyDescent="0.3">
      <c r="A404" t="s">
        <v>2396</v>
      </c>
      <c r="B404" t="s">
        <v>67</v>
      </c>
      <c r="C404">
        <v>6.6</v>
      </c>
    </row>
    <row r="405" spans="1:3" x14ac:dyDescent="0.3">
      <c r="A405" t="s">
        <v>2401</v>
      </c>
      <c r="B405" t="s">
        <v>67</v>
      </c>
      <c r="C405">
        <v>6.9</v>
      </c>
    </row>
    <row r="406" spans="1:3" x14ac:dyDescent="0.3">
      <c r="A406" t="s">
        <v>2406</v>
      </c>
      <c r="B406" t="s">
        <v>67</v>
      </c>
      <c r="C406">
        <v>6.2</v>
      </c>
    </row>
    <row r="407" spans="1:3" x14ac:dyDescent="0.3">
      <c r="A407" t="s">
        <v>2411</v>
      </c>
      <c r="B407" t="s">
        <v>67</v>
      </c>
      <c r="C407">
        <v>6.7</v>
      </c>
    </row>
    <row r="408" spans="1:3" x14ac:dyDescent="0.3">
      <c r="A408" t="s">
        <v>2417</v>
      </c>
      <c r="B408" t="s">
        <v>67</v>
      </c>
      <c r="C408">
        <v>7.6</v>
      </c>
    </row>
    <row r="409" spans="1:3" x14ac:dyDescent="0.3">
      <c r="A409" t="s">
        <v>2421</v>
      </c>
      <c r="B409" t="s">
        <v>67</v>
      </c>
      <c r="C409">
        <v>6.7</v>
      </c>
    </row>
    <row r="410" spans="1:3" x14ac:dyDescent="0.3">
      <c r="A410" t="s">
        <v>2427</v>
      </c>
      <c r="B410" t="s">
        <v>67</v>
      </c>
      <c r="C410">
        <v>6.2</v>
      </c>
    </row>
    <row r="411" spans="1:3" x14ac:dyDescent="0.3">
      <c r="A411" t="s">
        <v>2431</v>
      </c>
      <c r="B411" t="s">
        <v>67</v>
      </c>
      <c r="C411">
        <v>7.3</v>
      </c>
    </row>
    <row r="412" spans="1:3" x14ac:dyDescent="0.3">
      <c r="A412" t="s">
        <v>2437</v>
      </c>
      <c r="B412" t="s">
        <v>67</v>
      </c>
      <c r="C412">
        <v>6</v>
      </c>
    </row>
    <row r="413" spans="1:3" x14ac:dyDescent="0.3">
      <c r="A413" t="s">
        <v>2443</v>
      </c>
      <c r="B413" t="s">
        <v>67</v>
      </c>
      <c r="C413">
        <v>7.1</v>
      </c>
    </row>
    <row r="414" spans="1:3" x14ac:dyDescent="0.3">
      <c r="A414" t="s">
        <v>2448</v>
      </c>
      <c r="B414" t="s">
        <v>67</v>
      </c>
      <c r="C414">
        <v>7.1</v>
      </c>
    </row>
    <row r="415" spans="1:3" x14ac:dyDescent="0.3">
      <c r="A415" t="s">
        <v>2454</v>
      </c>
      <c r="B415" t="s">
        <v>67</v>
      </c>
      <c r="C415">
        <v>5.5</v>
      </c>
    </row>
    <row r="416" spans="1:3" x14ac:dyDescent="0.3">
      <c r="A416" t="s">
        <v>2462</v>
      </c>
      <c r="B416" t="s">
        <v>67</v>
      </c>
      <c r="C416">
        <v>7.8</v>
      </c>
    </row>
    <row r="417" spans="1:3" x14ac:dyDescent="0.3">
      <c r="A417" t="s">
        <v>2468</v>
      </c>
      <c r="B417" t="s">
        <v>67</v>
      </c>
      <c r="C417">
        <v>5.6</v>
      </c>
    </row>
    <row r="418" spans="1:3" x14ac:dyDescent="0.3">
      <c r="A418" t="s">
        <v>2475</v>
      </c>
      <c r="B418" t="s">
        <v>67</v>
      </c>
      <c r="C418">
        <v>7.5</v>
      </c>
    </row>
    <row r="419" spans="1:3" x14ac:dyDescent="0.3">
      <c r="A419" t="s">
        <v>2481</v>
      </c>
      <c r="B419" t="s">
        <v>67</v>
      </c>
      <c r="C419">
        <v>5.4</v>
      </c>
    </row>
    <row r="420" spans="1:3" x14ac:dyDescent="0.3">
      <c r="A420" t="s">
        <v>2489</v>
      </c>
      <c r="B420" t="s">
        <v>67</v>
      </c>
      <c r="C420">
        <v>4.3</v>
      </c>
    </row>
    <row r="421" spans="1:3" x14ac:dyDescent="0.3">
      <c r="A421" t="s">
        <v>2496</v>
      </c>
      <c r="B421" t="s">
        <v>67</v>
      </c>
      <c r="C421">
        <v>4.9000000000000004</v>
      </c>
    </row>
    <row r="422" spans="1:3" x14ac:dyDescent="0.3">
      <c r="A422" t="s">
        <v>2503</v>
      </c>
      <c r="B422" t="s">
        <v>67</v>
      </c>
      <c r="C422">
        <v>7.1</v>
      </c>
    </row>
    <row r="423" spans="1:3" x14ac:dyDescent="0.3">
      <c r="A423" t="s">
        <v>2509</v>
      </c>
      <c r="B423" t="s">
        <v>67</v>
      </c>
      <c r="C423">
        <v>6.4</v>
      </c>
    </row>
    <row r="424" spans="1:3" x14ac:dyDescent="0.3">
      <c r="A424" t="s">
        <v>2516</v>
      </c>
      <c r="B424" t="s">
        <v>67</v>
      </c>
      <c r="C424">
        <v>6.9</v>
      </c>
    </row>
    <row r="425" spans="1:3" x14ac:dyDescent="0.3">
      <c r="A425" t="s">
        <v>2521</v>
      </c>
      <c r="B425" t="s">
        <v>67</v>
      </c>
      <c r="C425">
        <v>4.3</v>
      </c>
    </row>
    <row r="426" spans="1:3" x14ac:dyDescent="0.3">
      <c r="A426" t="s">
        <v>2525</v>
      </c>
      <c r="B426" t="s">
        <v>67</v>
      </c>
      <c r="C426">
        <v>6.1</v>
      </c>
    </row>
    <row r="427" spans="1:3" x14ac:dyDescent="0.3">
      <c r="A427" t="s">
        <v>2532</v>
      </c>
      <c r="B427" t="s">
        <v>67</v>
      </c>
      <c r="C427">
        <v>7</v>
      </c>
    </row>
    <row r="428" spans="1:3" x14ac:dyDescent="0.3">
      <c r="A428" t="s">
        <v>2537</v>
      </c>
      <c r="B428" t="s">
        <v>67</v>
      </c>
      <c r="C428">
        <v>7.7</v>
      </c>
    </row>
    <row r="429" spans="1:3" x14ac:dyDescent="0.3">
      <c r="A429" t="s">
        <v>2542</v>
      </c>
      <c r="B429" t="s">
        <v>67</v>
      </c>
      <c r="C429">
        <v>5.9</v>
      </c>
    </row>
    <row r="430" spans="1:3" x14ac:dyDescent="0.3">
      <c r="A430" t="s">
        <v>2546</v>
      </c>
      <c r="B430" t="s">
        <v>67</v>
      </c>
      <c r="C430">
        <v>6.7</v>
      </c>
    </row>
    <row r="431" spans="1:3" x14ac:dyDescent="0.3">
      <c r="A431" t="s">
        <v>2549</v>
      </c>
      <c r="B431" t="s">
        <v>67</v>
      </c>
      <c r="C431">
        <v>6.5</v>
      </c>
    </row>
    <row r="432" spans="1:3" x14ac:dyDescent="0.3">
      <c r="A432" t="s">
        <v>2552</v>
      </c>
      <c r="B432" t="s">
        <v>67</v>
      </c>
      <c r="C432">
        <v>7.1</v>
      </c>
    </row>
    <row r="433" spans="1:3" x14ac:dyDescent="0.3">
      <c r="A433" t="s">
        <v>2556</v>
      </c>
      <c r="B433" t="s">
        <v>67</v>
      </c>
      <c r="C433">
        <v>7.3</v>
      </c>
    </row>
    <row r="434" spans="1:3" x14ac:dyDescent="0.3">
      <c r="A434" t="s">
        <v>2562</v>
      </c>
      <c r="B434" t="s">
        <v>67</v>
      </c>
      <c r="C434">
        <v>6.5</v>
      </c>
    </row>
    <row r="435" spans="1:3" x14ac:dyDescent="0.3">
      <c r="A435" t="s">
        <v>2566</v>
      </c>
      <c r="B435" t="s">
        <v>67</v>
      </c>
      <c r="C435">
        <v>7</v>
      </c>
    </row>
    <row r="436" spans="1:3" x14ac:dyDescent="0.3">
      <c r="A436" t="s">
        <v>2570</v>
      </c>
      <c r="B436" t="s">
        <v>67</v>
      </c>
      <c r="C436">
        <v>6.8</v>
      </c>
    </row>
    <row r="437" spans="1:3" x14ac:dyDescent="0.3">
      <c r="A437" t="s">
        <v>2575</v>
      </c>
      <c r="B437" t="s">
        <v>67</v>
      </c>
      <c r="C437">
        <v>7.2</v>
      </c>
    </row>
    <row r="438" spans="1:3" x14ac:dyDescent="0.3">
      <c r="A438" t="s">
        <v>2580</v>
      </c>
      <c r="B438" t="s">
        <v>67</v>
      </c>
      <c r="C438">
        <v>6.4</v>
      </c>
    </row>
    <row r="439" spans="1:3" x14ac:dyDescent="0.3">
      <c r="A439" t="s">
        <v>2585</v>
      </c>
      <c r="B439" t="s">
        <v>67</v>
      </c>
      <c r="C439">
        <v>6.1</v>
      </c>
    </row>
    <row r="440" spans="1:3" x14ac:dyDescent="0.3">
      <c r="A440" t="s">
        <v>2588</v>
      </c>
      <c r="B440" t="s">
        <v>67</v>
      </c>
      <c r="C440">
        <v>6.7</v>
      </c>
    </row>
    <row r="441" spans="1:3" x14ac:dyDescent="0.3">
      <c r="A441" t="s">
        <v>2594</v>
      </c>
      <c r="B441" t="s">
        <v>67</v>
      </c>
      <c r="C441">
        <v>6.4</v>
      </c>
    </row>
    <row r="442" spans="1:3" x14ac:dyDescent="0.3">
      <c r="A442" t="s">
        <v>2598</v>
      </c>
      <c r="B442" t="s">
        <v>67</v>
      </c>
      <c r="C442">
        <v>4.4000000000000004</v>
      </c>
    </row>
    <row r="443" spans="1:3" x14ac:dyDescent="0.3">
      <c r="A443" t="s">
        <v>2602</v>
      </c>
      <c r="B443" t="s">
        <v>67</v>
      </c>
      <c r="C443">
        <v>5.4</v>
      </c>
    </row>
    <row r="444" spans="1:3" x14ac:dyDescent="0.3">
      <c r="A444" t="s">
        <v>2605</v>
      </c>
      <c r="B444" t="s">
        <v>67</v>
      </c>
      <c r="C444">
        <v>6.5</v>
      </c>
    </row>
    <row r="445" spans="1:3" x14ac:dyDescent="0.3">
      <c r="A445" t="s">
        <v>2608</v>
      </c>
      <c r="B445" t="s">
        <v>67</v>
      </c>
      <c r="C445">
        <v>6.7</v>
      </c>
    </row>
    <row r="446" spans="1:3" x14ac:dyDescent="0.3">
      <c r="A446" t="s">
        <v>2613</v>
      </c>
      <c r="B446" t="s">
        <v>67</v>
      </c>
      <c r="C446">
        <v>8.1</v>
      </c>
    </row>
    <row r="447" spans="1:3" x14ac:dyDescent="0.3">
      <c r="A447" t="s">
        <v>2618</v>
      </c>
      <c r="B447" t="s">
        <v>67</v>
      </c>
      <c r="C447">
        <v>5.6</v>
      </c>
    </row>
    <row r="448" spans="1:3" x14ac:dyDescent="0.3">
      <c r="A448" t="s">
        <v>2623</v>
      </c>
      <c r="B448" t="s">
        <v>67</v>
      </c>
      <c r="C448">
        <v>6.3</v>
      </c>
    </row>
    <row r="449" spans="1:3" x14ac:dyDescent="0.3">
      <c r="A449" t="s">
        <v>2627</v>
      </c>
      <c r="B449" t="s">
        <v>67</v>
      </c>
      <c r="C449">
        <v>7.3</v>
      </c>
    </row>
    <row r="450" spans="1:3" x14ac:dyDescent="0.3">
      <c r="A450" t="s">
        <v>2633</v>
      </c>
      <c r="B450" t="s">
        <v>67</v>
      </c>
      <c r="C450">
        <v>6.1</v>
      </c>
    </row>
    <row r="451" spans="1:3" x14ac:dyDescent="0.3">
      <c r="A451" t="s">
        <v>2638</v>
      </c>
      <c r="B451" t="s">
        <v>67</v>
      </c>
      <c r="C451">
        <v>7.7</v>
      </c>
    </row>
    <row r="452" spans="1:3" x14ac:dyDescent="0.3">
      <c r="A452" t="s">
        <v>2643</v>
      </c>
      <c r="B452" t="s">
        <v>67</v>
      </c>
      <c r="C452">
        <v>6.4</v>
      </c>
    </row>
    <row r="453" spans="1:3" x14ac:dyDescent="0.3">
      <c r="A453" t="s">
        <v>24060</v>
      </c>
      <c r="B453" t="s">
        <v>67</v>
      </c>
      <c r="C453">
        <v>8.8000000000000007</v>
      </c>
    </row>
    <row r="454" spans="1:3" x14ac:dyDescent="0.3">
      <c r="A454" t="s">
        <v>2654</v>
      </c>
      <c r="B454" t="s">
        <v>67</v>
      </c>
      <c r="C454">
        <v>6.8</v>
      </c>
    </row>
    <row r="455" spans="1:3" x14ac:dyDescent="0.3">
      <c r="A455" t="s">
        <v>2660</v>
      </c>
      <c r="B455" t="s">
        <v>67</v>
      </c>
      <c r="C455">
        <v>6.6</v>
      </c>
    </row>
    <row r="456" spans="1:3" x14ac:dyDescent="0.3">
      <c r="A456" t="s">
        <v>2666</v>
      </c>
      <c r="B456" t="s">
        <v>67</v>
      </c>
      <c r="C456">
        <v>7.2</v>
      </c>
    </row>
    <row r="457" spans="1:3" x14ac:dyDescent="0.3">
      <c r="A457" t="s">
        <v>2670</v>
      </c>
      <c r="B457" t="s">
        <v>67</v>
      </c>
      <c r="C457">
        <v>6.9</v>
      </c>
    </row>
    <row r="458" spans="1:3" x14ac:dyDescent="0.3">
      <c r="A458" t="s">
        <v>2676</v>
      </c>
      <c r="B458" t="s">
        <v>67</v>
      </c>
      <c r="C458">
        <v>5.2</v>
      </c>
    </row>
    <row r="459" spans="1:3" x14ac:dyDescent="0.3">
      <c r="A459" t="s">
        <v>2682</v>
      </c>
      <c r="B459" t="s">
        <v>67</v>
      </c>
      <c r="C459">
        <v>4.9000000000000004</v>
      </c>
    </row>
    <row r="460" spans="1:3" x14ac:dyDescent="0.3">
      <c r="A460" t="s">
        <v>2688</v>
      </c>
      <c r="B460" t="s">
        <v>67</v>
      </c>
      <c r="C460">
        <v>6.3</v>
      </c>
    </row>
    <row r="461" spans="1:3" x14ac:dyDescent="0.3">
      <c r="A461" t="s">
        <v>2695</v>
      </c>
      <c r="B461" t="s">
        <v>67</v>
      </c>
      <c r="C461">
        <v>5.6</v>
      </c>
    </row>
    <row r="462" spans="1:3" x14ac:dyDescent="0.3">
      <c r="A462" t="s">
        <v>2701</v>
      </c>
      <c r="B462" t="s">
        <v>67</v>
      </c>
      <c r="C462">
        <v>5.5</v>
      </c>
    </row>
    <row r="463" spans="1:3" x14ac:dyDescent="0.3">
      <c r="A463" t="s">
        <v>2707</v>
      </c>
      <c r="B463" t="s">
        <v>67</v>
      </c>
      <c r="C463">
        <v>6.7</v>
      </c>
    </row>
    <row r="464" spans="1:3" x14ac:dyDescent="0.3">
      <c r="A464" t="s">
        <v>2711</v>
      </c>
      <c r="B464" t="s">
        <v>67</v>
      </c>
      <c r="C464">
        <v>7.6</v>
      </c>
    </row>
    <row r="465" spans="1:3" x14ac:dyDescent="0.3">
      <c r="A465" t="s">
        <v>2717</v>
      </c>
      <c r="B465" t="s">
        <v>67</v>
      </c>
      <c r="C465">
        <v>5.7</v>
      </c>
    </row>
    <row r="466" spans="1:3" x14ac:dyDescent="0.3">
      <c r="A466" t="s">
        <v>2722</v>
      </c>
      <c r="B466" t="s">
        <v>67</v>
      </c>
      <c r="C466">
        <v>4.5999999999999996</v>
      </c>
    </row>
    <row r="467" spans="1:3" x14ac:dyDescent="0.3">
      <c r="A467" t="s">
        <v>2729</v>
      </c>
      <c r="B467" t="s">
        <v>67</v>
      </c>
      <c r="C467">
        <v>7</v>
      </c>
    </row>
    <row r="468" spans="1:3" x14ac:dyDescent="0.3">
      <c r="A468" t="s">
        <v>2735</v>
      </c>
      <c r="B468" t="s">
        <v>67</v>
      </c>
      <c r="C468">
        <v>5.2</v>
      </c>
    </row>
    <row r="469" spans="1:3" x14ac:dyDescent="0.3">
      <c r="A469" t="s">
        <v>2741</v>
      </c>
      <c r="B469" t="s">
        <v>67</v>
      </c>
      <c r="C469">
        <v>5.0999999999999996</v>
      </c>
    </row>
    <row r="470" spans="1:3" x14ac:dyDescent="0.3">
      <c r="A470" t="s">
        <v>2747</v>
      </c>
      <c r="B470" t="s">
        <v>67</v>
      </c>
      <c r="C470">
        <v>6.6</v>
      </c>
    </row>
    <row r="471" spans="1:3" x14ac:dyDescent="0.3">
      <c r="A471" t="s">
        <v>2752</v>
      </c>
      <c r="B471" t="s">
        <v>67</v>
      </c>
      <c r="C471">
        <v>7</v>
      </c>
    </row>
    <row r="472" spans="1:3" x14ac:dyDescent="0.3">
      <c r="A472" t="s">
        <v>2756</v>
      </c>
      <c r="B472" t="s">
        <v>67</v>
      </c>
      <c r="C472">
        <v>6.7</v>
      </c>
    </row>
    <row r="473" spans="1:3" x14ac:dyDescent="0.3">
      <c r="A473" t="s">
        <v>24061</v>
      </c>
      <c r="B473" t="s">
        <v>67</v>
      </c>
      <c r="C473">
        <v>7.6</v>
      </c>
    </row>
    <row r="474" spans="1:3" x14ac:dyDescent="0.3">
      <c r="A474" t="s">
        <v>2770</v>
      </c>
      <c r="B474" t="s">
        <v>67</v>
      </c>
      <c r="C474">
        <v>7.3</v>
      </c>
    </row>
    <row r="475" spans="1:3" x14ac:dyDescent="0.3">
      <c r="A475" t="s">
        <v>2775</v>
      </c>
      <c r="B475" t="s">
        <v>67</v>
      </c>
      <c r="C475">
        <v>5.9</v>
      </c>
    </row>
    <row r="476" spans="1:3" x14ac:dyDescent="0.3">
      <c r="A476" t="s">
        <v>2781</v>
      </c>
      <c r="B476" t="s">
        <v>67</v>
      </c>
      <c r="C476">
        <v>5.6</v>
      </c>
    </row>
    <row r="477" spans="1:3" x14ac:dyDescent="0.3">
      <c r="A477" t="s">
        <v>2785</v>
      </c>
      <c r="B477" t="s">
        <v>67</v>
      </c>
      <c r="C477">
        <v>6.5</v>
      </c>
    </row>
    <row r="478" spans="1:3" x14ac:dyDescent="0.3">
      <c r="A478" t="s">
        <v>2790</v>
      </c>
      <c r="B478" t="s">
        <v>2794</v>
      </c>
      <c r="C478">
        <v>5.9</v>
      </c>
    </row>
    <row r="479" spans="1:3" x14ac:dyDescent="0.3">
      <c r="A479" t="s">
        <v>2797</v>
      </c>
      <c r="B479" t="s">
        <v>67</v>
      </c>
      <c r="C479">
        <v>7</v>
      </c>
    </row>
    <row r="480" spans="1:3" x14ac:dyDescent="0.3">
      <c r="A480" t="s">
        <v>2803</v>
      </c>
      <c r="B480" t="s">
        <v>67</v>
      </c>
      <c r="C480">
        <v>5.3</v>
      </c>
    </row>
    <row r="481" spans="1:3" x14ac:dyDescent="0.3">
      <c r="A481" t="s">
        <v>2809</v>
      </c>
      <c r="B481" t="s">
        <v>67</v>
      </c>
      <c r="C481">
        <v>5.9</v>
      </c>
    </row>
    <row r="482" spans="1:3" x14ac:dyDescent="0.3">
      <c r="A482" t="s">
        <v>2812</v>
      </c>
      <c r="B482" t="s">
        <v>67</v>
      </c>
      <c r="C482">
        <v>6.3</v>
      </c>
    </row>
    <row r="483" spans="1:3" x14ac:dyDescent="0.3">
      <c r="A483" t="s">
        <v>2819</v>
      </c>
      <c r="B483" t="s">
        <v>1486</v>
      </c>
      <c r="C483">
        <v>6.4</v>
      </c>
    </row>
    <row r="484" spans="1:3" x14ac:dyDescent="0.3">
      <c r="A484" t="s">
        <v>2824</v>
      </c>
      <c r="B484" t="s">
        <v>67</v>
      </c>
      <c r="C484">
        <v>6.9</v>
      </c>
    </row>
    <row r="485" spans="1:3" x14ac:dyDescent="0.3">
      <c r="A485" t="s">
        <v>2830</v>
      </c>
      <c r="B485" t="s">
        <v>67</v>
      </c>
      <c r="C485">
        <v>6.3</v>
      </c>
    </row>
    <row r="486" spans="1:3" x14ac:dyDescent="0.3">
      <c r="A486" t="s">
        <v>2836</v>
      </c>
      <c r="B486" t="s">
        <v>67</v>
      </c>
      <c r="C486">
        <v>7.3</v>
      </c>
    </row>
    <row r="487" spans="1:3" x14ac:dyDescent="0.3">
      <c r="A487" t="s">
        <v>2841</v>
      </c>
      <c r="B487" t="s">
        <v>67</v>
      </c>
      <c r="C487">
        <v>5.8</v>
      </c>
    </row>
    <row r="488" spans="1:3" x14ac:dyDescent="0.3">
      <c r="A488" t="s">
        <v>2849</v>
      </c>
      <c r="B488" t="s">
        <v>67</v>
      </c>
      <c r="C488">
        <v>5.2</v>
      </c>
    </row>
    <row r="489" spans="1:3" x14ac:dyDescent="0.3">
      <c r="A489" t="s">
        <v>2855</v>
      </c>
      <c r="B489" t="s">
        <v>67</v>
      </c>
      <c r="C489">
        <v>2.4</v>
      </c>
    </row>
    <row r="490" spans="1:3" x14ac:dyDescent="0.3">
      <c r="A490" t="s">
        <v>2861</v>
      </c>
      <c r="B490" t="s">
        <v>67</v>
      </c>
      <c r="C490">
        <v>5.7</v>
      </c>
    </row>
    <row r="491" spans="1:3" x14ac:dyDescent="0.3">
      <c r="A491" t="s">
        <v>2868</v>
      </c>
      <c r="B491" t="s">
        <v>67</v>
      </c>
      <c r="C491">
        <v>5.8</v>
      </c>
    </row>
    <row r="492" spans="1:3" x14ac:dyDescent="0.3">
      <c r="A492" t="s">
        <v>2872</v>
      </c>
      <c r="B492" t="s">
        <v>67</v>
      </c>
      <c r="C492">
        <v>5.6</v>
      </c>
    </row>
    <row r="493" spans="1:3" x14ac:dyDescent="0.3">
      <c r="A493" t="s">
        <v>2877</v>
      </c>
      <c r="B493" t="s">
        <v>67</v>
      </c>
      <c r="C493">
        <v>6</v>
      </c>
    </row>
    <row r="494" spans="1:3" x14ac:dyDescent="0.3">
      <c r="A494" t="s">
        <v>2882</v>
      </c>
      <c r="B494" t="s">
        <v>67</v>
      </c>
      <c r="C494">
        <v>5.8</v>
      </c>
    </row>
    <row r="495" spans="1:3" x14ac:dyDescent="0.3">
      <c r="A495" t="s">
        <v>2887</v>
      </c>
      <c r="B495" t="s">
        <v>67</v>
      </c>
      <c r="C495">
        <v>6</v>
      </c>
    </row>
    <row r="496" spans="1:3" x14ac:dyDescent="0.3">
      <c r="A496" t="s">
        <v>2894</v>
      </c>
      <c r="B496" t="s">
        <v>67</v>
      </c>
      <c r="C496">
        <v>5.7</v>
      </c>
    </row>
    <row r="497" spans="1:3" x14ac:dyDescent="0.3">
      <c r="A497" t="s">
        <v>2900</v>
      </c>
      <c r="B497" t="s">
        <v>67</v>
      </c>
      <c r="C497">
        <v>6</v>
      </c>
    </row>
    <row r="498" spans="1:3" x14ac:dyDescent="0.3">
      <c r="A498" t="s">
        <v>2907</v>
      </c>
      <c r="B498" t="s">
        <v>1486</v>
      </c>
      <c r="C498">
        <v>7.8</v>
      </c>
    </row>
    <row r="499" spans="1:3" x14ac:dyDescent="0.3">
      <c r="A499" t="s">
        <v>2911</v>
      </c>
      <c r="B499" t="s">
        <v>67</v>
      </c>
      <c r="C499">
        <v>4.2</v>
      </c>
    </row>
    <row r="500" spans="1:3" x14ac:dyDescent="0.3">
      <c r="A500" t="s">
        <v>2918</v>
      </c>
      <c r="B500" t="s">
        <v>67</v>
      </c>
      <c r="C500">
        <v>5.6</v>
      </c>
    </row>
    <row r="501" spans="1:3" x14ac:dyDescent="0.3">
      <c r="A501" t="s">
        <v>2926</v>
      </c>
      <c r="B501" t="s">
        <v>2794</v>
      </c>
      <c r="C501">
        <v>4.4000000000000004</v>
      </c>
    </row>
    <row r="502" spans="1:3" x14ac:dyDescent="0.3">
      <c r="A502" t="s">
        <v>2931</v>
      </c>
      <c r="B502" t="s">
        <v>67</v>
      </c>
      <c r="C502">
        <v>8.1999999999999993</v>
      </c>
    </row>
    <row r="503" spans="1:3" x14ac:dyDescent="0.3">
      <c r="A503" t="s">
        <v>2935</v>
      </c>
      <c r="B503" t="s">
        <v>67</v>
      </c>
      <c r="C503">
        <v>8.5</v>
      </c>
    </row>
    <row r="504" spans="1:3" x14ac:dyDescent="0.3">
      <c r="A504" t="s">
        <v>2939</v>
      </c>
      <c r="B504" t="s">
        <v>67</v>
      </c>
      <c r="C504">
        <v>5.8</v>
      </c>
    </row>
    <row r="505" spans="1:3" x14ac:dyDescent="0.3">
      <c r="A505" t="s">
        <v>2944</v>
      </c>
      <c r="B505" t="s">
        <v>67</v>
      </c>
      <c r="C505">
        <v>6.5</v>
      </c>
    </row>
    <row r="506" spans="1:3" x14ac:dyDescent="0.3">
      <c r="A506" t="s">
        <v>2948</v>
      </c>
      <c r="B506" t="s">
        <v>67</v>
      </c>
      <c r="C506">
        <v>7.2</v>
      </c>
    </row>
    <row r="507" spans="1:3" x14ac:dyDescent="0.3">
      <c r="A507" t="s">
        <v>2952</v>
      </c>
      <c r="B507" t="s">
        <v>67</v>
      </c>
      <c r="C507">
        <v>6.7</v>
      </c>
    </row>
    <row r="508" spans="1:3" x14ac:dyDescent="0.3">
      <c r="A508" t="s">
        <v>2955</v>
      </c>
      <c r="B508" t="s">
        <v>67</v>
      </c>
      <c r="C508">
        <v>3.4</v>
      </c>
    </row>
    <row r="509" spans="1:3" x14ac:dyDescent="0.3">
      <c r="A509" t="s">
        <v>2960</v>
      </c>
      <c r="B509" t="s">
        <v>67</v>
      </c>
      <c r="C509">
        <v>5.9</v>
      </c>
    </row>
    <row r="510" spans="1:3" x14ac:dyDescent="0.3">
      <c r="A510" t="s">
        <v>2965</v>
      </c>
      <c r="B510" t="s">
        <v>67</v>
      </c>
      <c r="C510">
        <v>7.8</v>
      </c>
    </row>
    <row r="511" spans="1:3" x14ac:dyDescent="0.3">
      <c r="A511" t="s">
        <v>2971</v>
      </c>
      <c r="B511" t="s">
        <v>67</v>
      </c>
      <c r="C511">
        <v>5.9</v>
      </c>
    </row>
    <row r="512" spans="1:3" x14ac:dyDescent="0.3">
      <c r="A512" t="s">
        <v>2976</v>
      </c>
      <c r="B512" t="s">
        <v>67</v>
      </c>
      <c r="C512">
        <v>4.0999999999999996</v>
      </c>
    </row>
    <row r="513" spans="1:3" x14ac:dyDescent="0.3">
      <c r="A513" t="s">
        <v>2983</v>
      </c>
      <c r="B513" t="s">
        <v>67</v>
      </c>
      <c r="C513">
        <v>6.8</v>
      </c>
    </row>
    <row r="514" spans="1:3" x14ac:dyDescent="0.3">
      <c r="A514" t="s">
        <v>2989</v>
      </c>
      <c r="B514" t="s">
        <v>67</v>
      </c>
      <c r="C514">
        <v>5.8</v>
      </c>
    </row>
    <row r="515" spans="1:3" x14ac:dyDescent="0.3">
      <c r="A515" t="s">
        <v>2994</v>
      </c>
      <c r="B515" t="s">
        <v>67</v>
      </c>
      <c r="C515">
        <v>7.5</v>
      </c>
    </row>
    <row r="516" spans="1:3" x14ac:dyDescent="0.3">
      <c r="A516" t="s">
        <v>2997</v>
      </c>
      <c r="B516" t="s">
        <v>67</v>
      </c>
      <c r="C516">
        <v>6.9</v>
      </c>
    </row>
    <row r="517" spans="1:3" x14ac:dyDescent="0.3">
      <c r="A517" t="s">
        <v>3003</v>
      </c>
      <c r="B517" t="s">
        <v>67</v>
      </c>
      <c r="C517">
        <v>6.5</v>
      </c>
    </row>
    <row r="518" spans="1:3" x14ac:dyDescent="0.3">
      <c r="A518" t="s">
        <v>3007</v>
      </c>
      <c r="B518" t="s">
        <v>67</v>
      </c>
      <c r="C518">
        <v>6.9</v>
      </c>
    </row>
    <row r="519" spans="1:3" x14ac:dyDescent="0.3">
      <c r="A519" t="s">
        <v>3011</v>
      </c>
      <c r="B519" t="s">
        <v>67</v>
      </c>
      <c r="C519">
        <v>7.9</v>
      </c>
    </row>
    <row r="520" spans="1:3" x14ac:dyDescent="0.3">
      <c r="A520" t="s">
        <v>3016</v>
      </c>
      <c r="B520" t="s">
        <v>67</v>
      </c>
      <c r="C520">
        <v>7.4</v>
      </c>
    </row>
    <row r="521" spans="1:3" x14ac:dyDescent="0.3">
      <c r="A521" t="s">
        <v>3020</v>
      </c>
      <c r="B521" t="s">
        <v>67</v>
      </c>
      <c r="C521">
        <v>6.7</v>
      </c>
    </row>
    <row r="522" spans="1:3" x14ac:dyDescent="0.3">
      <c r="A522" t="s">
        <v>3024</v>
      </c>
      <c r="B522" t="s">
        <v>67</v>
      </c>
      <c r="C522">
        <v>7.4</v>
      </c>
    </row>
    <row r="523" spans="1:3" x14ac:dyDescent="0.3">
      <c r="A523" t="s">
        <v>3029</v>
      </c>
      <c r="B523" t="s">
        <v>67</v>
      </c>
      <c r="C523">
        <v>6.9</v>
      </c>
    </row>
    <row r="524" spans="1:3" x14ac:dyDescent="0.3">
      <c r="A524" t="s">
        <v>3034</v>
      </c>
      <c r="B524" t="s">
        <v>67</v>
      </c>
      <c r="C524">
        <v>6.8</v>
      </c>
    </row>
    <row r="525" spans="1:3" x14ac:dyDescent="0.3">
      <c r="A525" t="s">
        <v>3041</v>
      </c>
      <c r="B525" t="s">
        <v>67</v>
      </c>
      <c r="C525">
        <v>6.7</v>
      </c>
    </row>
    <row r="526" spans="1:3" x14ac:dyDescent="0.3">
      <c r="A526" t="s">
        <v>3047</v>
      </c>
      <c r="B526" t="s">
        <v>67</v>
      </c>
      <c r="C526">
        <v>5.0999999999999996</v>
      </c>
    </row>
    <row r="527" spans="1:3" x14ac:dyDescent="0.3">
      <c r="A527" t="s">
        <v>3053</v>
      </c>
      <c r="B527" t="s">
        <v>67</v>
      </c>
      <c r="C527">
        <v>4.0999999999999996</v>
      </c>
    </row>
    <row r="528" spans="1:3" x14ac:dyDescent="0.3">
      <c r="A528" t="s">
        <v>3056</v>
      </c>
      <c r="B528" t="s">
        <v>67</v>
      </c>
      <c r="C528">
        <v>7.3</v>
      </c>
    </row>
    <row r="529" spans="1:3" x14ac:dyDescent="0.3">
      <c r="A529" t="s">
        <v>3060</v>
      </c>
      <c r="B529" t="s">
        <v>67</v>
      </c>
      <c r="C529">
        <v>6</v>
      </c>
    </row>
    <row r="530" spans="1:3" x14ac:dyDescent="0.3">
      <c r="A530" t="s">
        <v>3063</v>
      </c>
      <c r="B530" t="s">
        <v>67</v>
      </c>
      <c r="C530">
        <v>7.3</v>
      </c>
    </row>
    <row r="531" spans="1:3" x14ac:dyDescent="0.3">
      <c r="A531" t="s">
        <v>24062</v>
      </c>
      <c r="B531" t="s">
        <v>67</v>
      </c>
      <c r="C531">
        <v>7.5</v>
      </c>
    </row>
    <row r="532" spans="1:3" x14ac:dyDescent="0.3">
      <c r="A532" t="s">
        <v>3073</v>
      </c>
      <c r="B532" t="s">
        <v>67</v>
      </c>
      <c r="C532">
        <v>5.4</v>
      </c>
    </row>
    <row r="533" spans="1:3" x14ac:dyDescent="0.3">
      <c r="A533" t="s">
        <v>3078</v>
      </c>
      <c r="B533" t="s">
        <v>67</v>
      </c>
      <c r="C533">
        <v>5.9</v>
      </c>
    </row>
    <row r="534" spans="1:3" x14ac:dyDescent="0.3">
      <c r="A534" t="s">
        <v>3083</v>
      </c>
      <c r="B534" t="s">
        <v>67</v>
      </c>
      <c r="C534">
        <v>7.1</v>
      </c>
    </row>
    <row r="535" spans="1:3" x14ac:dyDescent="0.3">
      <c r="A535" t="s">
        <v>3087</v>
      </c>
      <c r="B535" t="s">
        <v>67</v>
      </c>
      <c r="C535">
        <v>6</v>
      </c>
    </row>
    <row r="536" spans="1:3" x14ac:dyDescent="0.3">
      <c r="A536" t="s">
        <v>3093</v>
      </c>
      <c r="B536" t="s">
        <v>67</v>
      </c>
      <c r="C536">
        <v>6.5</v>
      </c>
    </row>
    <row r="537" spans="1:3" x14ac:dyDescent="0.3">
      <c r="A537" t="s">
        <v>24063</v>
      </c>
      <c r="B537" t="s">
        <v>67</v>
      </c>
      <c r="C537">
        <v>8.3000000000000007</v>
      </c>
    </row>
    <row r="538" spans="1:3" x14ac:dyDescent="0.3">
      <c r="A538" t="s">
        <v>3105</v>
      </c>
      <c r="B538" t="s">
        <v>67</v>
      </c>
      <c r="C538">
        <v>5.7</v>
      </c>
    </row>
    <row r="539" spans="1:3" x14ac:dyDescent="0.3">
      <c r="A539" t="s">
        <v>3109</v>
      </c>
      <c r="B539" t="s">
        <v>67</v>
      </c>
      <c r="C539">
        <v>7.6</v>
      </c>
    </row>
    <row r="540" spans="1:3" x14ac:dyDescent="0.3">
      <c r="A540" t="s">
        <v>3113</v>
      </c>
      <c r="B540" t="s">
        <v>67</v>
      </c>
      <c r="C540">
        <v>6.6</v>
      </c>
    </row>
    <row r="541" spans="1:3" x14ac:dyDescent="0.3">
      <c r="A541" t="s">
        <v>3119</v>
      </c>
      <c r="B541" t="s">
        <v>67</v>
      </c>
      <c r="C541">
        <v>5.4</v>
      </c>
    </row>
    <row r="542" spans="1:3" x14ac:dyDescent="0.3">
      <c r="A542" t="s">
        <v>3122</v>
      </c>
      <c r="B542" t="s">
        <v>67</v>
      </c>
      <c r="C542">
        <v>7.3</v>
      </c>
    </row>
    <row r="543" spans="1:3" x14ac:dyDescent="0.3">
      <c r="A543" t="s">
        <v>3127</v>
      </c>
      <c r="B543" t="s">
        <v>67</v>
      </c>
      <c r="C543">
        <v>6.5</v>
      </c>
    </row>
    <row r="544" spans="1:3" x14ac:dyDescent="0.3">
      <c r="A544" t="s">
        <v>3133</v>
      </c>
      <c r="B544" t="s">
        <v>67</v>
      </c>
      <c r="C544">
        <v>6.6</v>
      </c>
    </row>
    <row r="545" spans="1:3" x14ac:dyDescent="0.3">
      <c r="A545" t="s">
        <v>3139</v>
      </c>
      <c r="B545" t="s">
        <v>67</v>
      </c>
      <c r="C545">
        <v>6.6</v>
      </c>
    </row>
    <row r="546" spans="1:3" x14ac:dyDescent="0.3">
      <c r="A546" t="s">
        <v>3146</v>
      </c>
      <c r="B546" t="s">
        <v>67</v>
      </c>
      <c r="C546">
        <v>5.9</v>
      </c>
    </row>
    <row r="547" spans="1:3" x14ac:dyDescent="0.3">
      <c r="A547" t="s">
        <v>3153</v>
      </c>
      <c r="B547" t="s">
        <v>67</v>
      </c>
      <c r="C547">
        <v>6.7</v>
      </c>
    </row>
    <row r="548" spans="1:3" x14ac:dyDescent="0.3">
      <c r="A548" t="s">
        <v>3159</v>
      </c>
      <c r="B548" t="s">
        <v>67</v>
      </c>
      <c r="C548">
        <v>6.1</v>
      </c>
    </row>
    <row r="549" spans="1:3" x14ac:dyDescent="0.3">
      <c r="A549" t="s">
        <v>3164</v>
      </c>
      <c r="B549" t="s">
        <v>67</v>
      </c>
      <c r="C549">
        <v>6.6</v>
      </c>
    </row>
    <row r="550" spans="1:3" x14ac:dyDescent="0.3">
      <c r="A550" t="s">
        <v>3170</v>
      </c>
      <c r="B550" t="s">
        <v>67</v>
      </c>
      <c r="C550">
        <v>6.6</v>
      </c>
    </row>
    <row r="551" spans="1:3" x14ac:dyDescent="0.3">
      <c r="A551" t="s">
        <v>3174</v>
      </c>
      <c r="B551" t="s">
        <v>67</v>
      </c>
      <c r="C551">
        <v>5.3</v>
      </c>
    </row>
    <row r="552" spans="1:3" x14ac:dyDescent="0.3">
      <c r="A552" t="s">
        <v>3180</v>
      </c>
      <c r="B552" t="s">
        <v>67</v>
      </c>
      <c r="C552">
        <v>6</v>
      </c>
    </row>
    <row r="553" spans="1:3" x14ac:dyDescent="0.3">
      <c r="A553" t="s">
        <v>3186</v>
      </c>
      <c r="B553" t="s">
        <v>67</v>
      </c>
      <c r="C553">
        <v>6</v>
      </c>
    </row>
    <row r="554" spans="1:3" x14ac:dyDescent="0.3">
      <c r="A554" t="s">
        <v>3193</v>
      </c>
      <c r="B554" t="s">
        <v>67</v>
      </c>
      <c r="C554">
        <v>4.7</v>
      </c>
    </row>
    <row r="555" spans="1:3" x14ac:dyDescent="0.3">
      <c r="A555" t="s">
        <v>3197</v>
      </c>
      <c r="B555" t="s">
        <v>67</v>
      </c>
      <c r="C555">
        <v>6.1</v>
      </c>
    </row>
    <row r="556" spans="1:3" x14ac:dyDescent="0.3">
      <c r="A556" t="s">
        <v>3200</v>
      </c>
      <c r="B556" t="s">
        <v>67</v>
      </c>
      <c r="C556">
        <v>7.2</v>
      </c>
    </row>
    <row r="557" spans="1:3" x14ac:dyDescent="0.3">
      <c r="A557" t="s">
        <v>3204</v>
      </c>
      <c r="B557" t="s">
        <v>67</v>
      </c>
      <c r="C557">
        <v>6.4</v>
      </c>
    </row>
    <row r="558" spans="1:3" x14ac:dyDescent="0.3">
      <c r="A558" t="s">
        <v>3207</v>
      </c>
      <c r="B558" t="s">
        <v>67</v>
      </c>
      <c r="C558">
        <v>6.1</v>
      </c>
    </row>
    <row r="559" spans="1:3" x14ac:dyDescent="0.3">
      <c r="A559" t="s">
        <v>3211</v>
      </c>
      <c r="B559" t="s">
        <v>67</v>
      </c>
      <c r="C559">
        <v>5.9</v>
      </c>
    </row>
    <row r="560" spans="1:3" x14ac:dyDescent="0.3">
      <c r="A560" t="s">
        <v>3217</v>
      </c>
      <c r="B560" t="s">
        <v>67</v>
      </c>
      <c r="C560">
        <v>6</v>
      </c>
    </row>
    <row r="561" spans="1:3" x14ac:dyDescent="0.3">
      <c r="A561" t="s">
        <v>3223</v>
      </c>
      <c r="B561" t="s">
        <v>67</v>
      </c>
      <c r="C561">
        <v>6.3</v>
      </c>
    </row>
    <row r="562" spans="1:3" x14ac:dyDescent="0.3">
      <c r="A562" t="s">
        <v>3228</v>
      </c>
      <c r="B562" t="s">
        <v>67</v>
      </c>
      <c r="C562">
        <v>5.6</v>
      </c>
    </row>
    <row r="563" spans="1:3" x14ac:dyDescent="0.3">
      <c r="A563" t="s">
        <v>3233</v>
      </c>
      <c r="B563" t="s">
        <v>67</v>
      </c>
      <c r="C563">
        <v>6.4</v>
      </c>
    </row>
    <row r="564" spans="1:3" x14ac:dyDescent="0.3">
      <c r="A564" t="s">
        <v>3238</v>
      </c>
      <c r="B564" t="s">
        <v>67</v>
      </c>
      <c r="C564">
        <v>7.1</v>
      </c>
    </row>
    <row r="565" spans="1:3" x14ac:dyDescent="0.3">
      <c r="A565" t="s">
        <v>3243</v>
      </c>
      <c r="B565" t="s">
        <v>67</v>
      </c>
      <c r="C565">
        <v>6.6</v>
      </c>
    </row>
    <row r="566" spans="1:3" x14ac:dyDescent="0.3">
      <c r="A566" t="s">
        <v>3249</v>
      </c>
      <c r="B566" t="s">
        <v>67</v>
      </c>
      <c r="C566">
        <v>4.5999999999999996</v>
      </c>
    </row>
    <row r="567" spans="1:3" x14ac:dyDescent="0.3">
      <c r="A567" t="s">
        <v>3257</v>
      </c>
      <c r="B567" t="s">
        <v>67</v>
      </c>
      <c r="C567">
        <v>8.4</v>
      </c>
    </row>
    <row r="568" spans="1:3" x14ac:dyDescent="0.3">
      <c r="A568" t="s">
        <v>3262</v>
      </c>
      <c r="B568" t="s">
        <v>67</v>
      </c>
      <c r="C568">
        <v>7.1</v>
      </c>
    </row>
    <row r="569" spans="1:3" x14ac:dyDescent="0.3">
      <c r="A569" t="s">
        <v>3269</v>
      </c>
      <c r="B569" t="s">
        <v>67</v>
      </c>
      <c r="C569">
        <v>7.4</v>
      </c>
    </row>
    <row r="570" spans="1:3" x14ac:dyDescent="0.3">
      <c r="A570" t="s">
        <v>3275</v>
      </c>
      <c r="B570" t="s">
        <v>67</v>
      </c>
      <c r="C570">
        <v>6.9</v>
      </c>
    </row>
    <row r="571" spans="1:3" x14ac:dyDescent="0.3">
      <c r="A571" t="s">
        <v>3280</v>
      </c>
      <c r="B571" t="s">
        <v>67</v>
      </c>
      <c r="C571">
        <v>4.5</v>
      </c>
    </row>
    <row r="572" spans="1:3" x14ac:dyDescent="0.3">
      <c r="A572" t="s">
        <v>3287</v>
      </c>
      <c r="B572" t="s">
        <v>67</v>
      </c>
      <c r="C572">
        <v>7.1</v>
      </c>
    </row>
    <row r="573" spans="1:3" x14ac:dyDescent="0.3">
      <c r="A573" t="s">
        <v>3292</v>
      </c>
      <c r="B573" t="s">
        <v>67</v>
      </c>
      <c r="C573">
        <v>6.5</v>
      </c>
    </row>
    <row r="574" spans="1:3" x14ac:dyDescent="0.3">
      <c r="A574" t="s">
        <v>3296</v>
      </c>
      <c r="B574" t="s">
        <v>67</v>
      </c>
      <c r="C574">
        <v>5.3</v>
      </c>
    </row>
    <row r="575" spans="1:3" x14ac:dyDescent="0.3">
      <c r="A575" t="s">
        <v>3302</v>
      </c>
      <c r="B575" t="s">
        <v>67</v>
      </c>
      <c r="C575">
        <v>6.7</v>
      </c>
    </row>
    <row r="576" spans="1:3" x14ac:dyDescent="0.3">
      <c r="A576" t="s">
        <v>3308</v>
      </c>
      <c r="B576" t="s">
        <v>67</v>
      </c>
      <c r="C576">
        <v>7.2</v>
      </c>
    </row>
    <row r="577" spans="1:3" x14ac:dyDescent="0.3">
      <c r="A577" t="s">
        <v>3313</v>
      </c>
      <c r="B577" t="s">
        <v>67</v>
      </c>
      <c r="C577">
        <v>7.2</v>
      </c>
    </row>
    <row r="578" spans="1:3" x14ac:dyDescent="0.3">
      <c r="A578" t="s">
        <v>3318</v>
      </c>
      <c r="B578" t="s">
        <v>67</v>
      </c>
      <c r="C578">
        <v>5.5</v>
      </c>
    </row>
    <row r="579" spans="1:3" x14ac:dyDescent="0.3">
      <c r="A579" t="s">
        <v>3323</v>
      </c>
      <c r="B579" t="s">
        <v>67</v>
      </c>
      <c r="C579">
        <v>5.8</v>
      </c>
    </row>
    <row r="580" spans="1:3" x14ac:dyDescent="0.3">
      <c r="A580" t="s">
        <v>3330</v>
      </c>
      <c r="B580" t="s">
        <v>67</v>
      </c>
      <c r="C580">
        <v>6</v>
      </c>
    </row>
    <row r="581" spans="1:3" x14ac:dyDescent="0.3">
      <c r="A581" t="s">
        <v>3333</v>
      </c>
      <c r="B581" t="s">
        <v>67</v>
      </c>
      <c r="C581">
        <v>6.6</v>
      </c>
    </row>
    <row r="582" spans="1:3" x14ac:dyDescent="0.3">
      <c r="A582" t="s">
        <v>3337</v>
      </c>
      <c r="B582" t="s">
        <v>67</v>
      </c>
      <c r="C582">
        <v>8.3000000000000007</v>
      </c>
    </row>
    <row r="583" spans="1:3" x14ac:dyDescent="0.3">
      <c r="A583" t="s">
        <v>3340</v>
      </c>
      <c r="B583" t="s">
        <v>67</v>
      </c>
      <c r="C583">
        <v>6.7</v>
      </c>
    </row>
    <row r="584" spans="1:3" x14ac:dyDescent="0.3">
      <c r="A584" t="s">
        <v>3344</v>
      </c>
      <c r="B584" t="s">
        <v>67</v>
      </c>
      <c r="C584">
        <v>7.1</v>
      </c>
    </row>
    <row r="585" spans="1:3" x14ac:dyDescent="0.3">
      <c r="A585" t="s">
        <v>3351</v>
      </c>
      <c r="B585" t="s">
        <v>67</v>
      </c>
      <c r="C585">
        <v>6</v>
      </c>
    </row>
    <row r="586" spans="1:3" x14ac:dyDescent="0.3">
      <c r="A586" t="s">
        <v>24064</v>
      </c>
      <c r="B586" t="s">
        <v>67</v>
      </c>
      <c r="C586">
        <v>7.5</v>
      </c>
    </row>
    <row r="587" spans="1:3" x14ac:dyDescent="0.3">
      <c r="A587" t="s">
        <v>3362</v>
      </c>
      <c r="B587" t="s">
        <v>67</v>
      </c>
      <c r="C587">
        <v>6.9</v>
      </c>
    </row>
    <row r="588" spans="1:3" x14ac:dyDescent="0.3">
      <c r="A588" t="s">
        <v>3367</v>
      </c>
      <c r="B588" t="s">
        <v>67</v>
      </c>
      <c r="C588">
        <v>5.6</v>
      </c>
    </row>
    <row r="589" spans="1:3" x14ac:dyDescent="0.3">
      <c r="A589" t="s">
        <v>3371</v>
      </c>
      <c r="B589" t="s">
        <v>67</v>
      </c>
      <c r="C589">
        <v>5.6</v>
      </c>
    </row>
    <row r="590" spans="1:3" x14ac:dyDescent="0.3">
      <c r="A590" t="s">
        <v>3377</v>
      </c>
      <c r="B590" t="s">
        <v>67</v>
      </c>
      <c r="C590">
        <v>4.5</v>
      </c>
    </row>
    <row r="591" spans="1:3" x14ac:dyDescent="0.3">
      <c r="A591" t="s">
        <v>3381</v>
      </c>
      <c r="B591" t="s">
        <v>67</v>
      </c>
      <c r="C591">
        <v>7.1</v>
      </c>
    </row>
    <row r="592" spans="1:3" x14ac:dyDescent="0.3">
      <c r="A592" t="s">
        <v>3385</v>
      </c>
      <c r="B592" t="s">
        <v>67</v>
      </c>
      <c r="C592">
        <v>6.5</v>
      </c>
    </row>
    <row r="593" spans="1:3" x14ac:dyDescent="0.3">
      <c r="A593" t="s">
        <v>3391</v>
      </c>
      <c r="B593" t="s">
        <v>67</v>
      </c>
      <c r="C593">
        <v>6.4</v>
      </c>
    </row>
    <row r="594" spans="1:3" x14ac:dyDescent="0.3">
      <c r="A594" t="s">
        <v>3395</v>
      </c>
      <c r="B594" t="s">
        <v>67</v>
      </c>
      <c r="C594">
        <v>5.8</v>
      </c>
    </row>
    <row r="595" spans="1:3" x14ac:dyDescent="0.3">
      <c r="A595" t="s">
        <v>3399</v>
      </c>
      <c r="B595" t="s">
        <v>67</v>
      </c>
      <c r="C595">
        <v>8</v>
      </c>
    </row>
    <row r="596" spans="1:3" x14ac:dyDescent="0.3">
      <c r="A596" t="s">
        <v>3405</v>
      </c>
      <c r="B596" t="s">
        <v>67</v>
      </c>
      <c r="C596">
        <v>6.2</v>
      </c>
    </row>
    <row r="597" spans="1:3" x14ac:dyDescent="0.3">
      <c r="A597" t="s">
        <v>3411</v>
      </c>
      <c r="B597" t="s">
        <v>67</v>
      </c>
      <c r="C597">
        <v>7.2</v>
      </c>
    </row>
    <row r="598" spans="1:3" x14ac:dyDescent="0.3">
      <c r="A598" t="s">
        <v>3415</v>
      </c>
      <c r="B598" t="s">
        <v>67</v>
      </c>
      <c r="C598">
        <v>6.1</v>
      </c>
    </row>
    <row r="599" spans="1:3" x14ac:dyDescent="0.3">
      <c r="A599" t="s">
        <v>3419</v>
      </c>
      <c r="B599" t="s">
        <v>67</v>
      </c>
      <c r="C599">
        <v>7.6</v>
      </c>
    </row>
    <row r="600" spans="1:3" x14ac:dyDescent="0.3">
      <c r="A600" t="s">
        <v>3422</v>
      </c>
      <c r="B600" t="s">
        <v>67</v>
      </c>
      <c r="C600">
        <v>6.3</v>
      </c>
    </row>
    <row r="601" spans="1:3" x14ac:dyDescent="0.3">
      <c r="A601" t="s">
        <v>3429</v>
      </c>
      <c r="B601" t="s">
        <v>67</v>
      </c>
      <c r="C601">
        <v>6.3</v>
      </c>
    </row>
    <row r="602" spans="1:3" x14ac:dyDescent="0.3">
      <c r="A602" t="s">
        <v>3433</v>
      </c>
      <c r="B602" t="s">
        <v>67</v>
      </c>
      <c r="C602">
        <v>6.3</v>
      </c>
    </row>
    <row r="603" spans="1:3" x14ac:dyDescent="0.3">
      <c r="A603" t="s">
        <v>3438</v>
      </c>
      <c r="B603" t="s">
        <v>67</v>
      </c>
      <c r="C603">
        <v>7.7</v>
      </c>
    </row>
    <row r="604" spans="1:3" x14ac:dyDescent="0.3">
      <c r="A604" t="s">
        <v>3443</v>
      </c>
      <c r="B604" t="s">
        <v>67</v>
      </c>
      <c r="C604">
        <v>7</v>
      </c>
    </row>
    <row r="605" spans="1:3" x14ac:dyDescent="0.3">
      <c r="A605" t="s">
        <v>3447</v>
      </c>
      <c r="B605" t="s">
        <v>67</v>
      </c>
      <c r="C605">
        <v>5.3</v>
      </c>
    </row>
    <row r="606" spans="1:3" x14ac:dyDescent="0.3">
      <c r="A606" t="s">
        <v>3452</v>
      </c>
      <c r="B606" t="s">
        <v>67</v>
      </c>
      <c r="C606">
        <v>5.6</v>
      </c>
    </row>
    <row r="607" spans="1:3" x14ac:dyDescent="0.3">
      <c r="A607" t="s">
        <v>3459</v>
      </c>
      <c r="B607" t="s">
        <v>67</v>
      </c>
      <c r="C607">
        <v>5.2</v>
      </c>
    </row>
    <row r="608" spans="1:3" x14ac:dyDescent="0.3">
      <c r="A608" t="s">
        <v>3464</v>
      </c>
      <c r="B608" t="s">
        <v>67</v>
      </c>
      <c r="C608">
        <v>5.4</v>
      </c>
    </row>
    <row r="609" spans="1:3" x14ac:dyDescent="0.3">
      <c r="A609" t="s">
        <v>3471</v>
      </c>
      <c r="B609" t="s">
        <v>67</v>
      </c>
      <c r="C609">
        <v>6.4</v>
      </c>
    </row>
    <row r="610" spans="1:3" x14ac:dyDescent="0.3">
      <c r="A610" t="s">
        <v>3478</v>
      </c>
      <c r="B610" t="s">
        <v>67</v>
      </c>
      <c r="C610">
        <v>5.9</v>
      </c>
    </row>
    <row r="611" spans="1:3" x14ac:dyDescent="0.3">
      <c r="A611" t="s">
        <v>3483</v>
      </c>
      <c r="B611" t="s">
        <v>67</v>
      </c>
      <c r="C611">
        <v>6.3</v>
      </c>
    </row>
    <row r="612" spans="1:3" x14ac:dyDescent="0.3">
      <c r="A612" t="s">
        <v>3488</v>
      </c>
      <c r="B612" t="s">
        <v>67</v>
      </c>
      <c r="C612">
        <v>6.5</v>
      </c>
    </row>
    <row r="613" spans="1:3" x14ac:dyDescent="0.3">
      <c r="A613" t="s">
        <v>3492</v>
      </c>
      <c r="B613" t="s">
        <v>67</v>
      </c>
      <c r="C613">
        <v>3</v>
      </c>
    </row>
    <row r="614" spans="1:3" x14ac:dyDescent="0.3">
      <c r="A614" t="s">
        <v>3497</v>
      </c>
      <c r="B614" t="s">
        <v>67</v>
      </c>
      <c r="C614">
        <v>3.6</v>
      </c>
    </row>
    <row r="615" spans="1:3" x14ac:dyDescent="0.3">
      <c r="A615" t="s">
        <v>3503</v>
      </c>
      <c r="B615" t="s">
        <v>67</v>
      </c>
      <c r="C615">
        <v>5.8</v>
      </c>
    </row>
    <row r="616" spans="1:3" x14ac:dyDescent="0.3">
      <c r="A616" t="s">
        <v>3509</v>
      </c>
      <c r="B616" t="s">
        <v>67</v>
      </c>
      <c r="C616">
        <v>6.2</v>
      </c>
    </row>
    <row r="617" spans="1:3" x14ac:dyDescent="0.3">
      <c r="A617" t="s">
        <v>3514</v>
      </c>
      <c r="B617" t="s">
        <v>67</v>
      </c>
      <c r="C617">
        <v>5.6</v>
      </c>
    </row>
    <row r="618" spans="1:3" x14ac:dyDescent="0.3">
      <c r="A618" t="s">
        <v>3519</v>
      </c>
      <c r="B618" t="s">
        <v>67</v>
      </c>
      <c r="C618">
        <v>5.4</v>
      </c>
    </row>
    <row r="619" spans="1:3" x14ac:dyDescent="0.3">
      <c r="A619" t="s">
        <v>3525</v>
      </c>
      <c r="B619" t="s">
        <v>67</v>
      </c>
      <c r="C619">
        <v>6.1</v>
      </c>
    </row>
    <row r="620" spans="1:3" x14ac:dyDescent="0.3">
      <c r="A620" t="s">
        <v>3531</v>
      </c>
      <c r="B620" t="s">
        <v>67</v>
      </c>
      <c r="C620">
        <v>4.2</v>
      </c>
    </row>
    <row r="621" spans="1:3" x14ac:dyDescent="0.3">
      <c r="A621" t="s">
        <v>3538</v>
      </c>
      <c r="B621" t="s">
        <v>67</v>
      </c>
      <c r="C621">
        <v>6.7</v>
      </c>
    </row>
    <row r="622" spans="1:3" x14ac:dyDescent="0.3">
      <c r="A622" t="s">
        <v>3544</v>
      </c>
      <c r="B622" t="s">
        <v>67</v>
      </c>
      <c r="C622">
        <v>4.2</v>
      </c>
    </row>
    <row r="623" spans="1:3" x14ac:dyDescent="0.3">
      <c r="A623" t="s">
        <v>3549</v>
      </c>
      <c r="B623" t="s">
        <v>67</v>
      </c>
      <c r="C623">
        <v>6.4</v>
      </c>
    </row>
    <row r="624" spans="1:3" x14ac:dyDescent="0.3">
      <c r="A624" t="s">
        <v>3554</v>
      </c>
      <c r="B624" t="s">
        <v>67</v>
      </c>
      <c r="C624">
        <v>4.9000000000000004</v>
      </c>
    </row>
    <row r="625" spans="1:3" x14ac:dyDescent="0.3">
      <c r="A625" t="s">
        <v>3557</v>
      </c>
      <c r="B625" t="s">
        <v>67</v>
      </c>
      <c r="C625">
        <v>6.8</v>
      </c>
    </row>
    <row r="626" spans="1:3" x14ac:dyDescent="0.3">
      <c r="A626" t="s">
        <v>3561</v>
      </c>
      <c r="B626" t="s">
        <v>67</v>
      </c>
      <c r="C626">
        <v>7.7</v>
      </c>
    </row>
    <row r="627" spans="1:3" x14ac:dyDescent="0.3">
      <c r="A627" t="s">
        <v>3568</v>
      </c>
      <c r="B627" t="s">
        <v>67</v>
      </c>
      <c r="C627">
        <v>5.6</v>
      </c>
    </row>
    <row r="628" spans="1:3" x14ac:dyDescent="0.3">
      <c r="A628" t="s">
        <v>3572</v>
      </c>
      <c r="B628" t="s">
        <v>67</v>
      </c>
      <c r="C628">
        <v>6.4</v>
      </c>
    </row>
    <row r="629" spans="1:3" x14ac:dyDescent="0.3">
      <c r="A629" t="s">
        <v>3579</v>
      </c>
      <c r="B629" t="s">
        <v>67</v>
      </c>
      <c r="C629">
        <v>7.2</v>
      </c>
    </row>
    <row r="630" spans="1:3" x14ac:dyDescent="0.3">
      <c r="A630" t="s">
        <v>3585</v>
      </c>
      <c r="B630" t="s">
        <v>67</v>
      </c>
      <c r="C630">
        <v>6</v>
      </c>
    </row>
    <row r="631" spans="1:3" x14ac:dyDescent="0.3">
      <c r="A631" t="s">
        <v>3589</v>
      </c>
      <c r="B631" t="s">
        <v>67</v>
      </c>
      <c r="C631">
        <v>5.9</v>
      </c>
    </row>
    <row r="632" spans="1:3" x14ac:dyDescent="0.3">
      <c r="A632" t="s">
        <v>3594</v>
      </c>
      <c r="B632" t="s">
        <v>67</v>
      </c>
      <c r="C632">
        <v>7.9</v>
      </c>
    </row>
    <row r="633" spans="1:3" x14ac:dyDescent="0.3">
      <c r="A633" t="s">
        <v>3600</v>
      </c>
      <c r="B633" t="s">
        <v>67</v>
      </c>
      <c r="C633">
        <v>6.8</v>
      </c>
    </row>
    <row r="634" spans="1:3" x14ac:dyDescent="0.3">
      <c r="A634" t="s">
        <v>3605</v>
      </c>
      <c r="B634" t="s">
        <v>67</v>
      </c>
      <c r="C634">
        <v>7.1</v>
      </c>
    </row>
    <row r="635" spans="1:3" x14ac:dyDescent="0.3">
      <c r="A635" t="s">
        <v>3609</v>
      </c>
      <c r="B635" t="s">
        <v>67</v>
      </c>
      <c r="C635">
        <v>5.9</v>
      </c>
    </row>
    <row r="636" spans="1:3" x14ac:dyDescent="0.3">
      <c r="A636" t="s">
        <v>3612</v>
      </c>
      <c r="B636" t="s">
        <v>67</v>
      </c>
      <c r="C636">
        <v>5.9</v>
      </c>
    </row>
    <row r="637" spans="1:3" x14ac:dyDescent="0.3">
      <c r="A637" t="s">
        <v>3616</v>
      </c>
      <c r="B637" t="s">
        <v>67</v>
      </c>
      <c r="C637">
        <v>6.2</v>
      </c>
    </row>
    <row r="638" spans="1:3" x14ac:dyDescent="0.3">
      <c r="A638" t="s">
        <v>24065</v>
      </c>
      <c r="B638" t="s">
        <v>67</v>
      </c>
      <c r="C638">
        <v>7.4</v>
      </c>
    </row>
    <row r="639" spans="1:3" x14ac:dyDescent="0.3">
      <c r="A639" t="s">
        <v>3626</v>
      </c>
      <c r="B639" t="s">
        <v>67</v>
      </c>
      <c r="C639">
        <v>7</v>
      </c>
    </row>
    <row r="640" spans="1:3" x14ac:dyDescent="0.3">
      <c r="A640" t="s">
        <v>3631</v>
      </c>
      <c r="B640" t="s">
        <v>67</v>
      </c>
      <c r="C640">
        <v>5.4</v>
      </c>
    </row>
    <row r="641" spans="1:3" x14ac:dyDescent="0.3">
      <c r="A641" t="s">
        <v>3635</v>
      </c>
      <c r="B641" t="s">
        <v>67</v>
      </c>
      <c r="C641">
        <v>8.6</v>
      </c>
    </row>
    <row r="642" spans="1:3" x14ac:dyDescent="0.3">
      <c r="A642" t="s">
        <v>3639</v>
      </c>
      <c r="B642" t="s">
        <v>67</v>
      </c>
      <c r="C642">
        <v>6.5</v>
      </c>
    </row>
    <row r="643" spans="1:3" x14ac:dyDescent="0.3">
      <c r="A643" t="s">
        <v>3644</v>
      </c>
      <c r="B643" t="s">
        <v>67</v>
      </c>
      <c r="C643">
        <v>6.4</v>
      </c>
    </row>
    <row r="644" spans="1:3" x14ac:dyDescent="0.3">
      <c r="A644" t="s">
        <v>3647</v>
      </c>
      <c r="B644" t="s">
        <v>67</v>
      </c>
      <c r="C644">
        <v>7.6</v>
      </c>
    </row>
    <row r="645" spans="1:3" x14ac:dyDescent="0.3">
      <c r="A645" t="s">
        <v>3651</v>
      </c>
      <c r="B645" t="s">
        <v>67</v>
      </c>
      <c r="C645">
        <v>5.5</v>
      </c>
    </row>
    <row r="646" spans="1:3" x14ac:dyDescent="0.3">
      <c r="A646" t="s">
        <v>3655</v>
      </c>
      <c r="B646" t="s">
        <v>67</v>
      </c>
      <c r="C646">
        <v>7.4</v>
      </c>
    </row>
    <row r="647" spans="1:3" x14ac:dyDescent="0.3">
      <c r="A647" t="s">
        <v>3659</v>
      </c>
      <c r="B647" t="s">
        <v>67</v>
      </c>
      <c r="C647">
        <v>8.6999999999999993</v>
      </c>
    </row>
    <row r="648" spans="1:3" x14ac:dyDescent="0.3">
      <c r="A648" t="s">
        <v>3664</v>
      </c>
      <c r="B648" t="s">
        <v>67</v>
      </c>
      <c r="C648">
        <v>7.6</v>
      </c>
    </row>
    <row r="649" spans="1:3" x14ac:dyDescent="0.3">
      <c r="A649" t="s">
        <v>3671</v>
      </c>
      <c r="B649" t="s">
        <v>67</v>
      </c>
      <c r="C649">
        <v>5.5</v>
      </c>
    </row>
    <row r="650" spans="1:3" x14ac:dyDescent="0.3">
      <c r="A650" t="s">
        <v>3676</v>
      </c>
      <c r="B650" t="s">
        <v>67</v>
      </c>
      <c r="C650">
        <v>7.6</v>
      </c>
    </row>
    <row r="651" spans="1:3" x14ac:dyDescent="0.3">
      <c r="A651" t="s">
        <v>3681</v>
      </c>
      <c r="B651" t="s">
        <v>67</v>
      </c>
      <c r="C651">
        <v>6.5</v>
      </c>
    </row>
    <row r="652" spans="1:3" x14ac:dyDescent="0.3">
      <c r="A652" t="s">
        <v>3684</v>
      </c>
      <c r="B652" t="s">
        <v>67</v>
      </c>
      <c r="C652">
        <v>6.9</v>
      </c>
    </row>
    <row r="653" spans="1:3" x14ac:dyDescent="0.3">
      <c r="A653" t="s">
        <v>3690</v>
      </c>
      <c r="B653" t="s">
        <v>67</v>
      </c>
      <c r="C653">
        <v>6.7</v>
      </c>
    </row>
    <row r="654" spans="1:3" x14ac:dyDescent="0.3">
      <c r="A654" t="s">
        <v>3694</v>
      </c>
      <c r="B654" t="s">
        <v>67</v>
      </c>
      <c r="C654">
        <v>6.6</v>
      </c>
    </row>
    <row r="655" spans="1:3" x14ac:dyDescent="0.3">
      <c r="A655" t="s">
        <v>3701</v>
      </c>
      <c r="B655" t="s">
        <v>67</v>
      </c>
      <c r="C655">
        <v>7.2</v>
      </c>
    </row>
    <row r="656" spans="1:3" x14ac:dyDescent="0.3">
      <c r="A656" t="s">
        <v>3707</v>
      </c>
      <c r="B656" t="s">
        <v>67</v>
      </c>
      <c r="C656">
        <v>6.4</v>
      </c>
    </row>
    <row r="657" spans="1:3" x14ac:dyDescent="0.3">
      <c r="A657" t="s">
        <v>3712</v>
      </c>
      <c r="B657" t="s">
        <v>67</v>
      </c>
      <c r="C657">
        <v>6.4</v>
      </c>
    </row>
    <row r="658" spans="1:3" x14ac:dyDescent="0.3">
      <c r="A658" t="s">
        <v>3717</v>
      </c>
      <c r="B658" t="s">
        <v>67</v>
      </c>
      <c r="C658">
        <v>6</v>
      </c>
    </row>
    <row r="659" spans="1:3" x14ac:dyDescent="0.3">
      <c r="A659" t="s">
        <v>3721</v>
      </c>
      <c r="B659" t="s">
        <v>67</v>
      </c>
      <c r="C659">
        <v>6.1</v>
      </c>
    </row>
    <row r="660" spans="1:3" x14ac:dyDescent="0.3">
      <c r="A660" t="s">
        <v>3726</v>
      </c>
      <c r="B660" t="s">
        <v>67</v>
      </c>
      <c r="C660">
        <v>6</v>
      </c>
    </row>
    <row r="661" spans="1:3" x14ac:dyDescent="0.3">
      <c r="A661" t="s">
        <v>3729</v>
      </c>
      <c r="B661" t="s">
        <v>67</v>
      </c>
      <c r="C661">
        <v>6.4</v>
      </c>
    </row>
    <row r="662" spans="1:3" x14ac:dyDescent="0.3">
      <c r="A662" t="s">
        <v>3734</v>
      </c>
      <c r="B662" t="s">
        <v>67</v>
      </c>
      <c r="C662">
        <v>6.4</v>
      </c>
    </row>
    <row r="663" spans="1:3" x14ac:dyDescent="0.3">
      <c r="A663" t="s">
        <v>3740</v>
      </c>
      <c r="B663" t="s">
        <v>67</v>
      </c>
      <c r="C663">
        <v>7.3</v>
      </c>
    </row>
    <row r="664" spans="1:3" x14ac:dyDescent="0.3">
      <c r="A664" t="s">
        <v>3746</v>
      </c>
      <c r="B664" t="s">
        <v>67</v>
      </c>
      <c r="C664">
        <v>5.2</v>
      </c>
    </row>
    <row r="665" spans="1:3" x14ac:dyDescent="0.3">
      <c r="A665" t="s">
        <v>3751</v>
      </c>
      <c r="B665" t="s">
        <v>67</v>
      </c>
      <c r="C665">
        <v>6.6</v>
      </c>
    </row>
    <row r="666" spans="1:3" x14ac:dyDescent="0.3">
      <c r="A666" t="s">
        <v>3756</v>
      </c>
      <c r="B666" t="s">
        <v>67</v>
      </c>
      <c r="C666">
        <v>6.3</v>
      </c>
    </row>
    <row r="667" spans="1:3" x14ac:dyDescent="0.3">
      <c r="A667" t="s">
        <v>3763</v>
      </c>
      <c r="B667" t="s">
        <v>67</v>
      </c>
      <c r="C667">
        <v>5.9</v>
      </c>
    </row>
    <row r="668" spans="1:3" x14ac:dyDescent="0.3">
      <c r="A668" t="s">
        <v>3768</v>
      </c>
      <c r="B668" t="s">
        <v>67</v>
      </c>
      <c r="C668">
        <v>6.4</v>
      </c>
    </row>
    <row r="669" spans="1:3" x14ac:dyDescent="0.3">
      <c r="A669" t="s">
        <v>3773</v>
      </c>
      <c r="B669" t="s">
        <v>67</v>
      </c>
      <c r="C669">
        <v>6.7</v>
      </c>
    </row>
    <row r="670" spans="1:3" x14ac:dyDescent="0.3">
      <c r="A670" t="s">
        <v>3777</v>
      </c>
      <c r="B670" t="s">
        <v>67</v>
      </c>
      <c r="C670">
        <v>5.4</v>
      </c>
    </row>
    <row r="671" spans="1:3" x14ac:dyDescent="0.3">
      <c r="A671" t="s">
        <v>3780</v>
      </c>
      <c r="B671" t="s">
        <v>67</v>
      </c>
      <c r="C671">
        <v>6.4</v>
      </c>
    </row>
    <row r="672" spans="1:3" x14ac:dyDescent="0.3">
      <c r="A672" t="s">
        <v>3785</v>
      </c>
      <c r="B672" t="s">
        <v>67</v>
      </c>
      <c r="C672">
        <v>6.7</v>
      </c>
    </row>
    <row r="673" spans="1:3" x14ac:dyDescent="0.3">
      <c r="A673" t="s">
        <v>3791</v>
      </c>
      <c r="B673" t="s">
        <v>67</v>
      </c>
      <c r="C673">
        <v>6.2</v>
      </c>
    </row>
    <row r="674" spans="1:3" x14ac:dyDescent="0.3">
      <c r="A674" t="s">
        <v>3795</v>
      </c>
      <c r="B674" t="s">
        <v>67</v>
      </c>
      <c r="C674">
        <v>6.1</v>
      </c>
    </row>
    <row r="675" spans="1:3" x14ac:dyDescent="0.3">
      <c r="A675" t="s">
        <v>3800</v>
      </c>
      <c r="B675" t="s">
        <v>67</v>
      </c>
      <c r="C675">
        <v>8.8000000000000007</v>
      </c>
    </row>
    <row r="676" spans="1:3" x14ac:dyDescent="0.3">
      <c r="A676" t="s">
        <v>3806</v>
      </c>
      <c r="B676" t="s">
        <v>67</v>
      </c>
      <c r="C676">
        <v>7.1</v>
      </c>
    </row>
    <row r="677" spans="1:3" x14ac:dyDescent="0.3">
      <c r="A677" t="s">
        <v>24066</v>
      </c>
      <c r="B677" t="s">
        <v>67</v>
      </c>
      <c r="C677">
        <v>8.1</v>
      </c>
    </row>
    <row r="678" spans="1:3" x14ac:dyDescent="0.3">
      <c r="A678" t="s">
        <v>3813</v>
      </c>
      <c r="B678" t="s">
        <v>67</v>
      </c>
      <c r="C678">
        <v>5.7</v>
      </c>
    </row>
    <row r="679" spans="1:3" x14ac:dyDescent="0.3">
      <c r="A679" t="s">
        <v>3817</v>
      </c>
      <c r="B679" t="s">
        <v>67</v>
      </c>
      <c r="C679">
        <v>5</v>
      </c>
    </row>
    <row r="680" spans="1:3" x14ac:dyDescent="0.3">
      <c r="A680" t="s">
        <v>3824</v>
      </c>
      <c r="B680" t="s">
        <v>67</v>
      </c>
      <c r="C680">
        <v>5.0999999999999996</v>
      </c>
    </row>
    <row r="681" spans="1:3" x14ac:dyDescent="0.3">
      <c r="A681" t="s">
        <v>3830</v>
      </c>
      <c r="B681" t="s">
        <v>67</v>
      </c>
      <c r="C681">
        <v>6.9</v>
      </c>
    </row>
    <row r="682" spans="1:3" x14ac:dyDescent="0.3">
      <c r="A682" t="s">
        <v>3834</v>
      </c>
      <c r="B682" t="s">
        <v>67</v>
      </c>
      <c r="C682">
        <v>4.8</v>
      </c>
    </row>
    <row r="683" spans="1:3" x14ac:dyDescent="0.3">
      <c r="A683" t="s">
        <v>3838</v>
      </c>
      <c r="B683" t="s">
        <v>67</v>
      </c>
      <c r="C683">
        <v>6.5</v>
      </c>
    </row>
    <row r="684" spans="1:3" x14ac:dyDescent="0.3">
      <c r="A684" t="s">
        <v>3842</v>
      </c>
      <c r="B684" t="s">
        <v>67</v>
      </c>
      <c r="C684">
        <v>5.0999999999999996</v>
      </c>
    </row>
    <row r="685" spans="1:3" x14ac:dyDescent="0.3">
      <c r="A685" t="s">
        <v>3849</v>
      </c>
      <c r="B685" t="s">
        <v>67</v>
      </c>
      <c r="C685">
        <v>7.1</v>
      </c>
    </row>
    <row r="686" spans="1:3" x14ac:dyDescent="0.3">
      <c r="A686" t="s">
        <v>3856</v>
      </c>
      <c r="B686" t="s">
        <v>67</v>
      </c>
      <c r="C686">
        <v>7.5</v>
      </c>
    </row>
    <row r="687" spans="1:3" x14ac:dyDescent="0.3">
      <c r="A687" t="s">
        <v>3861</v>
      </c>
      <c r="B687" t="s">
        <v>67</v>
      </c>
      <c r="C687">
        <v>6.2</v>
      </c>
    </row>
    <row r="688" spans="1:3" x14ac:dyDescent="0.3">
      <c r="A688" t="s">
        <v>3865</v>
      </c>
      <c r="B688" t="s">
        <v>67</v>
      </c>
      <c r="C688">
        <v>6.3</v>
      </c>
    </row>
    <row r="689" spans="1:3" x14ac:dyDescent="0.3">
      <c r="A689" t="s">
        <v>3870</v>
      </c>
      <c r="B689" t="s">
        <v>67</v>
      </c>
      <c r="C689">
        <v>8.1</v>
      </c>
    </row>
    <row r="690" spans="1:3" x14ac:dyDescent="0.3">
      <c r="A690" t="s">
        <v>3875</v>
      </c>
      <c r="B690" t="s">
        <v>67</v>
      </c>
      <c r="C690">
        <v>6.6</v>
      </c>
    </row>
    <row r="691" spans="1:3" x14ac:dyDescent="0.3">
      <c r="A691" t="s">
        <v>3880</v>
      </c>
      <c r="B691" t="s">
        <v>67</v>
      </c>
      <c r="C691">
        <v>6.9</v>
      </c>
    </row>
    <row r="692" spans="1:3" x14ac:dyDescent="0.3">
      <c r="A692" t="s">
        <v>3886</v>
      </c>
      <c r="B692" t="s">
        <v>1965</v>
      </c>
      <c r="C692">
        <v>6.1</v>
      </c>
    </row>
    <row r="693" spans="1:3" x14ac:dyDescent="0.3">
      <c r="A693" t="s">
        <v>3892</v>
      </c>
      <c r="B693" t="s">
        <v>67</v>
      </c>
      <c r="C693">
        <v>4.3</v>
      </c>
    </row>
    <row r="694" spans="1:3" x14ac:dyDescent="0.3">
      <c r="A694" t="s">
        <v>3897</v>
      </c>
      <c r="B694" t="s">
        <v>67</v>
      </c>
      <c r="C694">
        <v>6.6</v>
      </c>
    </row>
    <row r="695" spans="1:3" x14ac:dyDescent="0.3">
      <c r="A695" t="s">
        <v>3903</v>
      </c>
      <c r="B695" t="s">
        <v>67</v>
      </c>
      <c r="C695">
        <v>6.8</v>
      </c>
    </row>
    <row r="696" spans="1:3" x14ac:dyDescent="0.3">
      <c r="A696" t="s">
        <v>3909</v>
      </c>
      <c r="B696" t="s">
        <v>67</v>
      </c>
      <c r="C696">
        <v>3.8</v>
      </c>
    </row>
    <row r="697" spans="1:3" x14ac:dyDescent="0.3">
      <c r="A697" t="s">
        <v>3913</v>
      </c>
      <c r="B697" t="s">
        <v>67</v>
      </c>
      <c r="C697">
        <v>5.9</v>
      </c>
    </row>
    <row r="698" spans="1:3" x14ac:dyDescent="0.3">
      <c r="A698" t="s">
        <v>3919</v>
      </c>
      <c r="B698" t="s">
        <v>67</v>
      </c>
      <c r="C698">
        <v>7.9</v>
      </c>
    </row>
    <row r="699" spans="1:3" x14ac:dyDescent="0.3">
      <c r="A699" t="s">
        <v>3924</v>
      </c>
      <c r="B699" t="s">
        <v>67</v>
      </c>
      <c r="C699">
        <v>6.3</v>
      </c>
    </row>
    <row r="700" spans="1:3" x14ac:dyDescent="0.3">
      <c r="A700" t="s">
        <v>3929</v>
      </c>
      <c r="B700" t="s">
        <v>67</v>
      </c>
      <c r="C700">
        <v>5.5</v>
      </c>
    </row>
    <row r="701" spans="1:3" x14ac:dyDescent="0.3">
      <c r="A701" t="s">
        <v>3933</v>
      </c>
      <c r="B701" t="s">
        <v>67</v>
      </c>
      <c r="C701">
        <v>7.7</v>
      </c>
    </row>
    <row r="702" spans="1:3" x14ac:dyDescent="0.3">
      <c r="A702" t="s">
        <v>3937</v>
      </c>
      <c r="B702" t="s">
        <v>67</v>
      </c>
      <c r="C702">
        <v>6.3</v>
      </c>
    </row>
    <row r="703" spans="1:3" x14ac:dyDescent="0.3">
      <c r="A703" t="s">
        <v>3944</v>
      </c>
      <c r="B703" t="s">
        <v>67</v>
      </c>
      <c r="C703">
        <v>7.1</v>
      </c>
    </row>
    <row r="704" spans="1:3" x14ac:dyDescent="0.3">
      <c r="A704" t="s">
        <v>3949</v>
      </c>
      <c r="B704" t="s">
        <v>67</v>
      </c>
      <c r="C704">
        <v>8.5</v>
      </c>
    </row>
    <row r="705" spans="1:3" x14ac:dyDescent="0.3">
      <c r="A705" t="s">
        <v>3954</v>
      </c>
      <c r="B705" t="s">
        <v>67</v>
      </c>
      <c r="C705">
        <v>5.9</v>
      </c>
    </row>
    <row r="706" spans="1:3" x14ac:dyDescent="0.3">
      <c r="A706" t="s">
        <v>3958</v>
      </c>
      <c r="B706" t="s">
        <v>67</v>
      </c>
      <c r="C706">
        <v>5.8</v>
      </c>
    </row>
    <row r="707" spans="1:3" x14ac:dyDescent="0.3">
      <c r="A707" t="s">
        <v>3962</v>
      </c>
      <c r="B707" t="s">
        <v>67</v>
      </c>
      <c r="C707">
        <v>8.1</v>
      </c>
    </row>
    <row r="708" spans="1:3" x14ac:dyDescent="0.3">
      <c r="A708" t="s">
        <v>3967</v>
      </c>
      <c r="B708" t="s">
        <v>67</v>
      </c>
      <c r="C708">
        <v>7.9</v>
      </c>
    </row>
    <row r="709" spans="1:3" x14ac:dyDescent="0.3">
      <c r="A709" t="s">
        <v>3971</v>
      </c>
      <c r="B709" t="s">
        <v>67</v>
      </c>
      <c r="C709">
        <v>7.2</v>
      </c>
    </row>
    <row r="710" spans="1:3" x14ac:dyDescent="0.3">
      <c r="A710" t="s">
        <v>3975</v>
      </c>
      <c r="B710" t="s">
        <v>67</v>
      </c>
      <c r="C710">
        <v>6.3</v>
      </c>
    </row>
    <row r="711" spans="1:3" x14ac:dyDescent="0.3">
      <c r="A711" t="s">
        <v>3979</v>
      </c>
      <c r="B711" t="s">
        <v>67</v>
      </c>
      <c r="C711">
        <v>8.1</v>
      </c>
    </row>
    <row r="712" spans="1:3" x14ac:dyDescent="0.3">
      <c r="A712" t="s">
        <v>3986</v>
      </c>
      <c r="B712" t="s">
        <v>67</v>
      </c>
      <c r="C712">
        <v>7</v>
      </c>
    </row>
    <row r="713" spans="1:3" x14ac:dyDescent="0.3">
      <c r="A713" t="s">
        <v>3991</v>
      </c>
      <c r="B713" t="s">
        <v>67</v>
      </c>
      <c r="C713">
        <v>5.5</v>
      </c>
    </row>
    <row r="714" spans="1:3" x14ac:dyDescent="0.3">
      <c r="A714" t="s">
        <v>3995</v>
      </c>
      <c r="B714" t="s">
        <v>67</v>
      </c>
      <c r="C714">
        <v>6.7</v>
      </c>
    </row>
    <row r="715" spans="1:3" x14ac:dyDescent="0.3">
      <c r="A715" t="s">
        <v>4000</v>
      </c>
      <c r="B715" t="s">
        <v>67</v>
      </c>
      <c r="C715">
        <v>5.2</v>
      </c>
    </row>
    <row r="716" spans="1:3" x14ac:dyDescent="0.3">
      <c r="A716" t="s">
        <v>4004</v>
      </c>
      <c r="B716" t="s">
        <v>67</v>
      </c>
      <c r="C716">
        <v>7</v>
      </c>
    </row>
    <row r="717" spans="1:3" x14ac:dyDescent="0.3">
      <c r="A717" t="s">
        <v>4010</v>
      </c>
      <c r="B717" t="s">
        <v>67</v>
      </c>
      <c r="C717">
        <v>6.1</v>
      </c>
    </row>
    <row r="718" spans="1:3" x14ac:dyDescent="0.3">
      <c r="A718" t="s">
        <v>4014</v>
      </c>
      <c r="B718" t="s">
        <v>67</v>
      </c>
      <c r="C718">
        <v>6.6</v>
      </c>
    </row>
    <row r="719" spans="1:3" x14ac:dyDescent="0.3">
      <c r="A719" t="s">
        <v>4019</v>
      </c>
      <c r="B719" t="s">
        <v>67</v>
      </c>
      <c r="C719">
        <v>5.5</v>
      </c>
    </row>
    <row r="720" spans="1:3" x14ac:dyDescent="0.3">
      <c r="A720" t="s">
        <v>4023</v>
      </c>
      <c r="B720" t="s">
        <v>67</v>
      </c>
      <c r="C720">
        <v>5.9</v>
      </c>
    </row>
    <row r="721" spans="1:3" x14ac:dyDescent="0.3">
      <c r="A721" t="s">
        <v>4027</v>
      </c>
      <c r="B721" t="s">
        <v>67</v>
      </c>
      <c r="C721">
        <v>5.4</v>
      </c>
    </row>
    <row r="722" spans="1:3" x14ac:dyDescent="0.3">
      <c r="A722" t="s">
        <v>4033</v>
      </c>
      <c r="B722" t="s">
        <v>67</v>
      </c>
      <c r="C722">
        <v>6.4</v>
      </c>
    </row>
    <row r="723" spans="1:3" x14ac:dyDescent="0.3">
      <c r="A723" t="s">
        <v>4038</v>
      </c>
      <c r="B723" t="s">
        <v>67</v>
      </c>
      <c r="C723">
        <v>5.7</v>
      </c>
    </row>
    <row r="724" spans="1:3" x14ac:dyDescent="0.3">
      <c r="A724" t="s">
        <v>4041</v>
      </c>
      <c r="B724" t="s">
        <v>67</v>
      </c>
      <c r="C724">
        <v>6.7</v>
      </c>
    </row>
    <row r="725" spans="1:3" x14ac:dyDescent="0.3">
      <c r="A725" t="s">
        <v>4044</v>
      </c>
      <c r="B725" t="s">
        <v>67</v>
      </c>
      <c r="C725">
        <v>7.1</v>
      </c>
    </row>
    <row r="726" spans="1:3" x14ac:dyDescent="0.3">
      <c r="A726" t="s">
        <v>4048</v>
      </c>
      <c r="B726" t="s">
        <v>67</v>
      </c>
      <c r="C726">
        <v>6.8</v>
      </c>
    </row>
    <row r="727" spans="1:3" x14ac:dyDescent="0.3">
      <c r="A727" t="s">
        <v>4053</v>
      </c>
      <c r="B727" t="s">
        <v>67</v>
      </c>
      <c r="C727">
        <v>6.5</v>
      </c>
    </row>
    <row r="728" spans="1:3" x14ac:dyDescent="0.3">
      <c r="A728" t="s">
        <v>4057</v>
      </c>
      <c r="B728" t="s">
        <v>67</v>
      </c>
      <c r="C728">
        <v>7.6</v>
      </c>
    </row>
    <row r="729" spans="1:3" x14ac:dyDescent="0.3">
      <c r="A729" t="s">
        <v>4060</v>
      </c>
      <c r="B729" t="s">
        <v>67</v>
      </c>
      <c r="C729">
        <v>5.5</v>
      </c>
    </row>
    <row r="730" spans="1:3" x14ac:dyDescent="0.3">
      <c r="A730" t="s">
        <v>4065</v>
      </c>
      <c r="B730" t="s">
        <v>67</v>
      </c>
      <c r="C730">
        <v>6.5</v>
      </c>
    </row>
    <row r="731" spans="1:3" x14ac:dyDescent="0.3">
      <c r="A731" t="s">
        <v>4069</v>
      </c>
      <c r="B731" t="s">
        <v>67</v>
      </c>
      <c r="C731">
        <v>7</v>
      </c>
    </row>
    <row r="732" spans="1:3" x14ac:dyDescent="0.3">
      <c r="A732" t="s">
        <v>4072</v>
      </c>
      <c r="B732" t="s">
        <v>67</v>
      </c>
      <c r="C732">
        <v>5.8</v>
      </c>
    </row>
    <row r="733" spans="1:3" x14ac:dyDescent="0.3">
      <c r="A733" t="s">
        <v>4080</v>
      </c>
      <c r="B733" t="s">
        <v>67</v>
      </c>
      <c r="C733">
        <v>7.3</v>
      </c>
    </row>
    <row r="734" spans="1:3" x14ac:dyDescent="0.3">
      <c r="A734" t="s">
        <v>4086</v>
      </c>
      <c r="B734" t="s">
        <v>67</v>
      </c>
      <c r="C734">
        <v>6.6</v>
      </c>
    </row>
    <row r="735" spans="1:3" x14ac:dyDescent="0.3">
      <c r="A735" t="s">
        <v>4092</v>
      </c>
      <c r="B735" t="s">
        <v>67</v>
      </c>
      <c r="C735">
        <v>4.4000000000000004</v>
      </c>
    </row>
    <row r="736" spans="1:3" x14ac:dyDescent="0.3">
      <c r="A736" t="s">
        <v>4098</v>
      </c>
      <c r="B736" t="s">
        <v>67</v>
      </c>
      <c r="C736">
        <v>7.7</v>
      </c>
    </row>
    <row r="737" spans="1:3" x14ac:dyDescent="0.3">
      <c r="A737" t="s">
        <v>4102</v>
      </c>
      <c r="B737" t="s">
        <v>67</v>
      </c>
      <c r="C737">
        <v>5</v>
      </c>
    </row>
    <row r="738" spans="1:3" x14ac:dyDescent="0.3">
      <c r="A738" t="s">
        <v>4106</v>
      </c>
      <c r="B738" t="s">
        <v>67</v>
      </c>
      <c r="C738">
        <v>7.7</v>
      </c>
    </row>
    <row r="739" spans="1:3" x14ac:dyDescent="0.3">
      <c r="A739" t="s">
        <v>4110</v>
      </c>
      <c r="B739" t="s">
        <v>67</v>
      </c>
      <c r="C739">
        <v>4.4000000000000004</v>
      </c>
    </row>
    <row r="740" spans="1:3" x14ac:dyDescent="0.3">
      <c r="A740" t="s">
        <v>4113</v>
      </c>
      <c r="B740" t="s">
        <v>67</v>
      </c>
      <c r="C740">
        <v>6.1</v>
      </c>
    </row>
    <row r="741" spans="1:3" x14ac:dyDescent="0.3">
      <c r="A741" t="s">
        <v>4119</v>
      </c>
      <c r="B741" t="s">
        <v>67</v>
      </c>
      <c r="C741">
        <v>5.4</v>
      </c>
    </row>
    <row r="742" spans="1:3" x14ac:dyDescent="0.3">
      <c r="A742" t="s">
        <v>4125</v>
      </c>
      <c r="B742" t="s">
        <v>67</v>
      </c>
      <c r="C742">
        <v>6.8</v>
      </c>
    </row>
    <row r="743" spans="1:3" x14ac:dyDescent="0.3">
      <c r="A743" t="s">
        <v>4129</v>
      </c>
      <c r="B743" t="s">
        <v>67</v>
      </c>
      <c r="C743">
        <v>6.5</v>
      </c>
    </row>
    <row r="744" spans="1:3" x14ac:dyDescent="0.3">
      <c r="A744" t="s">
        <v>4133</v>
      </c>
      <c r="B744" t="s">
        <v>67</v>
      </c>
      <c r="C744">
        <v>7</v>
      </c>
    </row>
    <row r="745" spans="1:3" x14ac:dyDescent="0.3">
      <c r="A745" t="s">
        <v>4137</v>
      </c>
      <c r="B745" t="s">
        <v>67</v>
      </c>
      <c r="C745">
        <v>6.3</v>
      </c>
    </row>
    <row r="746" spans="1:3" x14ac:dyDescent="0.3">
      <c r="A746" t="s">
        <v>4141</v>
      </c>
      <c r="B746" t="s">
        <v>67</v>
      </c>
      <c r="C746">
        <v>6.3</v>
      </c>
    </row>
    <row r="747" spans="1:3" x14ac:dyDescent="0.3">
      <c r="A747" t="s">
        <v>4146</v>
      </c>
      <c r="B747" t="s">
        <v>67</v>
      </c>
      <c r="C747">
        <v>6.1</v>
      </c>
    </row>
    <row r="748" spans="1:3" x14ac:dyDescent="0.3">
      <c r="A748" t="s">
        <v>4150</v>
      </c>
      <c r="B748" t="s">
        <v>67</v>
      </c>
      <c r="C748">
        <v>6.1</v>
      </c>
    </row>
    <row r="749" spans="1:3" x14ac:dyDescent="0.3">
      <c r="A749" t="s">
        <v>24067</v>
      </c>
      <c r="B749" t="s">
        <v>67</v>
      </c>
      <c r="C749">
        <v>7.3</v>
      </c>
    </row>
    <row r="750" spans="1:3" x14ac:dyDescent="0.3">
      <c r="A750" t="s">
        <v>4159</v>
      </c>
      <c r="B750" t="s">
        <v>67</v>
      </c>
      <c r="C750">
        <v>5.3</v>
      </c>
    </row>
    <row r="751" spans="1:3" x14ac:dyDescent="0.3">
      <c r="A751" t="s">
        <v>4166</v>
      </c>
      <c r="B751" t="s">
        <v>67</v>
      </c>
      <c r="C751">
        <v>5.4</v>
      </c>
    </row>
    <row r="752" spans="1:3" x14ac:dyDescent="0.3">
      <c r="A752" t="s">
        <v>4171</v>
      </c>
      <c r="B752" t="s">
        <v>67</v>
      </c>
      <c r="C752">
        <v>6.2</v>
      </c>
    </row>
    <row r="753" spans="1:3" x14ac:dyDescent="0.3">
      <c r="A753" t="s">
        <v>4177</v>
      </c>
      <c r="B753" t="s">
        <v>67</v>
      </c>
      <c r="C753">
        <v>6.6</v>
      </c>
    </row>
    <row r="754" spans="1:3" x14ac:dyDescent="0.3">
      <c r="A754" t="s">
        <v>4181</v>
      </c>
      <c r="B754" t="s">
        <v>67</v>
      </c>
      <c r="C754">
        <v>5.9</v>
      </c>
    </row>
    <row r="755" spans="1:3" x14ac:dyDescent="0.3">
      <c r="A755" t="s">
        <v>4188</v>
      </c>
      <c r="B755" t="s">
        <v>67</v>
      </c>
      <c r="C755">
        <v>6.3</v>
      </c>
    </row>
    <row r="756" spans="1:3" x14ac:dyDescent="0.3">
      <c r="A756" t="s">
        <v>4193</v>
      </c>
      <c r="B756" t="s">
        <v>67</v>
      </c>
      <c r="C756">
        <v>7.2</v>
      </c>
    </row>
    <row r="757" spans="1:3" x14ac:dyDescent="0.3">
      <c r="A757" t="s">
        <v>4199</v>
      </c>
      <c r="B757" t="s">
        <v>67</v>
      </c>
      <c r="C757">
        <v>6.8</v>
      </c>
    </row>
    <row r="758" spans="1:3" x14ac:dyDescent="0.3">
      <c r="A758" t="s">
        <v>4205</v>
      </c>
      <c r="B758" t="s">
        <v>67</v>
      </c>
      <c r="C758">
        <v>6.1</v>
      </c>
    </row>
    <row r="759" spans="1:3" x14ac:dyDescent="0.3">
      <c r="A759" t="s">
        <v>4208</v>
      </c>
      <c r="B759" t="s">
        <v>67</v>
      </c>
      <c r="C759">
        <v>7.8</v>
      </c>
    </row>
    <row r="760" spans="1:3" x14ac:dyDescent="0.3">
      <c r="A760" t="s">
        <v>4214</v>
      </c>
      <c r="B760" t="s">
        <v>67</v>
      </c>
      <c r="C760">
        <v>5</v>
      </c>
    </row>
    <row r="761" spans="1:3" x14ac:dyDescent="0.3">
      <c r="A761" t="s">
        <v>4218</v>
      </c>
      <c r="B761" t="s">
        <v>67</v>
      </c>
      <c r="C761">
        <v>6.2</v>
      </c>
    </row>
    <row r="762" spans="1:3" x14ac:dyDescent="0.3">
      <c r="A762" t="s">
        <v>4223</v>
      </c>
      <c r="B762" t="s">
        <v>67</v>
      </c>
      <c r="C762">
        <v>6.7</v>
      </c>
    </row>
    <row r="763" spans="1:3" x14ac:dyDescent="0.3">
      <c r="A763" t="s">
        <v>4229</v>
      </c>
      <c r="B763" t="s">
        <v>67</v>
      </c>
      <c r="C763">
        <v>4.9000000000000004</v>
      </c>
    </row>
    <row r="764" spans="1:3" x14ac:dyDescent="0.3">
      <c r="A764" t="s">
        <v>4234</v>
      </c>
      <c r="B764" t="s">
        <v>67</v>
      </c>
      <c r="C764">
        <v>7.4</v>
      </c>
    </row>
    <row r="765" spans="1:3" x14ac:dyDescent="0.3">
      <c r="A765" t="s">
        <v>4239</v>
      </c>
      <c r="B765" t="s">
        <v>67</v>
      </c>
      <c r="C765">
        <v>7.1</v>
      </c>
    </row>
    <row r="766" spans="1:3" x14ac:dyDescent="0.3">
      <c r="A766" t="s">
        <v>4244</v>
      </c>
      <c r="B766" t="s">
        <v>67</v>
      </c>
      <c r="C766">
        <v>6.2</v>
      </c>
    </row>
    <row r="767" spans="1:3" x14ac:dyDescent="0.3">
      <c r="A767" t="s">
        <v>4251</v>
      </c>
      <c r="B767" t="s">
        <v>67</v>
      </c>
      <c r="C767">
        <v>4.9000000000000004</v>
      </c>
    </row>
    <row r="768" spans="1:3" x14ac:dyDescent="0.3">
      <c r="A768" t="s">
        <v>4257</v>
      </c>
      <c r="B768" t="s">
        <v>67</v>
      </c>
      <c r="C768">
        <v>6.1</v>
      </c>
    </row>
    <row r="769" spans="1:3" x14ac:dyDescent="0.3">
      <c r="A769" t="s">
        <v>4262</v>
      </c>
      <c r="B769" t="s">
        <v>67</v>
      </c>
      <c r="C769">
        <v>6.1</v>
      </c>
    </row>
    <row r="770" spans="1:3" x14ac:dyDescent="0.3">
      <c r="A770" t="s">
        <v>4266</v>
      </c>
      <c r="B770" t="s">
        <v>67</v>
      </c>
      <c r="C770">
        <v>6.4</v>
      </c>
    </row>
    <row r="771" spans="1:3" x14ac:dyDescent="0.3">
      <c r="A771" t="s">
        <v>4272</v>
      </c>
      <c r="B771" t="s">
        <v>67</v>
      </c>
      <c r="C771">
        <v>6.3</v>
      </c>
    </row>
    <row r="772" spans="1:3" x14ac:dyDescent="0.3">
      <c r="A772" t="s">
        <v>4278</v>
      </c>
      <c r="B772" t="s">
        <v>67</v>
      </c>
      <c r="C772">
        <v>6.8</v>
      </c>
    </row>
    <row r="773" spans="1:3" x14ac:dyDescent="0.3">
      <c r="A773" t="s">
        <v>4282</v>
      </c>
      <c r="B773" t="s">
        <v>67</v>
      </c>
      <c r="C773">
        <v>6.6</v>
      </c>
    </row>
    <row r="774" spans="1:3" x14ac:dyDescent="0.3">
      <c r="A774" t="s">
        <v>4288</v>
      </c>
      <c r="B774" t="s">
        <v>67</v>
      </c>
      <c r="C774">
        <v>5.7</v>
      </c>
    </row>
    <row r="775" spans="1:3" x14ac:dyDescent="0.3">
      <c r="A775" t="s">
        <v>4293</v>
      </c>
      <c r="B775" t="s">
        <v>67</v>
      </c>
      <c r="C775">
        <v>5.9</v>
      </c>
    </row>
    <row r="776" spans="1:3" x14ac:dyDescent="0.3">
      <c r="A776" t="s">
        <v>4297</v>
      </c>
      <c r="B776" t="s">
        <v>67</v>
      </c>
      <c r="C776">
        <v>6</v>
      </c>
    </row>
    <row r="777" spans="1:3" x14ac:dyDescent="0.3">
      <c r="A777" t="s">
        <v>4301</v>
      </c>
      <c r="B777" t="s">
        <v>67</v>
      </c>
      <c r="C777">
        <v>6.1</v>
      </c>
    </row>
    <row r="778" spans="1:3" x14ac:dyDescent="0.3">
      <c r="A778" t="s">
        <v>4306</v>
      </c>
      <c r="B778" t="s">
        <v>67</v>
      </c>
      <c r="C778">
        <v>6.7</v>
      </c>
    </row>
    <row r="779" spans="1:3" x14ac:dyDescent="0.3">
      <c r="A779" t="s">
        <v>4310</v>
      </c>
      <c r="B779" t="s">
        <v>67</v>
      </c>
      <c r="C779">
        <v>6.7</v>
      </c>
    </row>
    <row r="780" spans="1:3" x14ac:dyDescent="0.3">
      <c r="A780" t="s">
        <v>4314</v>
      </c>
      <c r="B780" t="s">
        <v>67</v>
      </c>
      <c r="C780">
        <v>7.9</v>
      </c>
    </row>
    <row r="781" spans="1:3" x14ac:dyDescent="0.3">
      <c r="A781" t="s">
        <v>4317</v>
      </c>
      <c r="B781" t="s">
        <v>67</v>
      </c>
      <c r="C781">
        <v>5</v>
      </c>
    </row>
    <row r="782" spans="1:3" x14ac:dyDescent="0.3">
      <c r="A782" t="s">
        <v>4322</v>
      </c>
      <c r="B782" t="s">
        <v>67</v>
      </c>
      <c r="C782">
        <v>4.3</v>
      </c>
    </row>
    <row r="783" spans="1:3" x14ac:dyDescent="0.3">
      <c r="A783" t="s">
        <v>4330</v>
      </c>
      <c r="B783" t="s">
        <v>67</v>
      </c>
      <c r="C783">
        <v>5.7</v>
      </c>
    </row>
    <row r="784" spans="1:3" x14ac:dyDescent="0.3">
      <c r="A784" t="s">
        <v>4337</v>
      </c>
      <c r="B784" t="s">
        <v>67</v>
      </c>
      <c r="C784">
        <v>6.7</v>
      </c>
    </row>
    <row r="785" spans="1:3" x14ac:dyDescent="0.3">
      <c r="A785" t="s">
        <v>4342</v>
      </c>
      <c r="B785" t="s">
        <v>67</v>
      </c>
      <c r="C785">
        <v>6.7</v>
      </c>
    </row>
    <row r="786" spans="1:3" x14ac:dyDescent="0.3">
      <c r="A786" t="s">
        <v>4347</v>
      </c>
      <c r="B786" t="s">
        <v>67</v>
      </c>
      <c r="C786">
        <v>6.1</v>
      </c>
    </row>
    <row r="787" spans="1:3" x14ac:dyDescent="0.3">
      <c r="A787" t="s">
        <v>4351</v>
      </c>
      <c r="B787" t="s">
        <v>67</v>
      </c>
      <c r="C787">
        <v>5.6</v>
      </c>
    </row>
    <row r="788" spans="1:3" x14ac:dyDescent="0.3">
      <c r="A788" t="s">
        <v>4356</v>
      </c>
      <c r="B788" t="s">
        <v>67</v>
      </c>
      <c r="C788">
        <v>6.6</v>
      </c>
    </row>
    <row r="789" spans="1:3" x14ac:dyDescent="0.3">
      <c r="A789" t="s">
        <v>4361</v>
      </c>
      <c r="B789" t="s">
        <v>67</v>
      </c>
      <c r="C789">
        <v>6.9</v>
      </c>
    </row>
    <row r="790" spans="1:3" x14ac:dyDescent="0.3">
      <c r="A790" t="s">
        <v>4368</v>
      </c>
      <c r="B790" t="s">
        <v>67</v>
      </c>
      <c r="C790">
        <v>4.8</v>
      </c>
    </row>
    <row r="791" spans="1:3" x14ac:dyDescent="0.3">
      <c r="A791" t="s">
        <v>4375</v>
      </c>
      <c r="B791" t="s">
        <v>67</v>
      </c>
      <c r="C791">
        <v>6.2</v>
      </c>
    </row>
    <row r="792" spans="1:3" x14ac:dyDescent="0.3">
      <c r="A792" t="s">
        <v>4382</v>
      </c>
      <c r="B792" t="s">
        <v>67</v>
      </c>
      <c r="C792">
        <v>6</v>
      </c>
    </row>
    <row r="793" spans="1:3" x14ac:dyDescent="0.3">
      <c r="A793" t="s">
        <v>4387</v>
      </c>
      <c r="B793" t="s">
        <v>67</v>
      </c>
      <c r="C793">
        <v>4.9000000000000004</v>
      </c>
    </row>
    <row r="794" spans="1:3" x14ac:dyDescent="0.3">
      <c r="A794" t="s">
        <v>4394</v>
      </c>
      <c r="B794" t="s">
        <v>67</v>
      </c>
      <c r="C794">
        <v>5.6</v>
      </c>
    </row>
    <row r="795" spans="1:3" x14ac:dyDescent="0.3">
      <c r="A795" t="s">
        <v>4398</v>
      </c>
      <c r="B795" t="s">
        <v>67</v>
      </c>
      <c r="C795">
        <v>6.1</v>
      </c>
    </row>
    <row r="796" spans="1:3" x14ac:dyDescent="0.3">
      <c r="A796" t="s">
        <v>4402</v>
      </c>
      <c r="B796" t="s">
        <v>67</v>
      </c>
      <c r="C796">
        <v>6.1</v>
      </c>
    </row>
    <row r="797" spans="1:3" x14ac:dyDescent="0.3">
      <c r="A797" t="s">
        <v>4406</v>
      </c>
      <c r="B797" t="s">
        <v>67</v>
      </c>
      <c r="C797">
        <v>4.8</v>
      </c>
    </row>
    <row r="798" spans="1:3" x14ac:dyDescent="0.3">
      <c r="A798" t="s">
        <v>4413</v>
      </c>
      <c r="B798" t="s">
        <v>67</v>
      </c>
      <c r="C798">
        <v>5.5</v>
      </c>
    </row>
    <row r="799" spans="1:3" x14ac:dyDescent="0.3">
      <c r="A799" t="s">
        <v>4419</v>
      </c>
      <c r="B799" t="s">
        <v>67</v>
      </c>
      <c r="C799">
        <v>3.8</v>
      </c>
    </row>
    <row r="800" spans="1:3" x14ac:dyDescent="0.3">
      <c r="A800" t="s">
        <v>4423</v>
      </c>
      <c r="B800" t="s">
        <v>67</v>
      </c>
      <c r="C800">
        <v>6.5</v>
      </c>
    </row>
    <row r="801" spans="1:3" x14ac:dyDescent="0.3">
      <c r="A801" t="s">
        <v>4428</v>
      </c>
      <c r="B801" t="s">
        <v>67</v>
      </c>
      <c r="C801">
        <v>6</v>
      </c>
    </row>
    <row r="802" spans="1:3" x14ac:dyDescent="0.3">
      <c r="A802" t="s">
        <v>4434</v>
      </c>
      <c r="B802" t="s">
        <v>4438</v>
      </c>
      <c r="C802">
        <v>6.7</v>
      </c>
    </row>
    <row r="803" spans="1:3" x14ac:dyDescent="0.3">
      <c r="A803" t="s">
        <v>4442</v>
      </c>
      <c r="B803" t="s">
        <v>67</v>
      </c>
      <c r="C803">
        <v>8.1</v>
      </c>
    </row>
    <row r="804" spans="1:3" x14ac:dyDescent="0.3">
      <c r="A804" t="s">
        <v>4448</v>
      </c>
      <c r="B804" t="s">
        <v>67</v>
      </c>
      <c r="C804">
        <v>4.9000000000000004</v>
      </c>
    </row>
    <row r="805" spans="1:3" x14ac:dyDescent="0.3">
      <c r="A805" t="s">
        <v>4454</v>
      </c>
      <c r="B805" t="s">
        <v>67</v>
      </c>
      <c r="C805">
        <v>7.3</v>
      </c>
    </row>
    <row r="806" spans="1:3" x14ac:dyDescent="0.3">
      <c r="A806" t="s">
        <v>4461</v>
      </c>
      <c r="B806" t="s">
        <v>67</v>
      </c>
      <c r="C806">
        <v>6.4</v>
      </c>
    </row>
    <row r="807" spans="1:3" x14ac:dyDescent="0.3">
      <c r="A807" t="s">
        <v>24068</v>
      </c>
      <c r="B807" t="s">
        <v>67</v>
      </c>
      <c r="C807">
        <v>6.6</v>
      </c>
    </row>
    <row r="808" spans="1:3" x14ac:dyDescent="0.3">
      <c r="A808" t="s">
        <v>4470</v>
      </c>
      <c r="B808" t="s">
        <v>67</v>
      </c>
      <c r="C808">
        <v>6.7</v>
      </c>
    </row>
    <row r="809" spans="1:3" x14ac:dyDescent="0.3">
      <c r="A809" t="s">
        <v>4476</v>
      </c>
      <c r="B809" t="s">
        <v>67</v>
      </c>
      <c r="C809">
        <v>3.6</v>
      </c>
    </row>
    <row r="810" spans="1:3" x14ac:dyDescent="0.3">
      <c r="A810" t="s">
        <v>4482</v>
      </c>
      <c r="B810" t="s">
        <v>67</v>
      </c>
      <c r="C810">
        <v>5.7</v>
      </c>
    </row>
    <row r="811" spans="1:3" x14ac:dyDescent="0.3">
      <c r="A811" t="s">
        <v>4489</v>
      </c>
      <c r="B811" t="s">
        <v>67</v>
      </c>
      <c r="C811">
        <v>6</v>
      </c>
    </row>
    <row r="812" spans="1:3" x14ac:dyDescent="0.3">
      <c r="A812" t="s">
        <v>4494</v>
      </c>
      <c r="B812" t="s">
        <v>67</v>
      </c>
      <c r="C812">
        <v>4.9000000000000004</v>
      </c>
    </row>
    <row r="813" spans="1:3" x14ac:dyDescent="0.3">
      <c r="A813" t="s">
        <v>4498</v>
      </c>
      <c r="B813" t="s">
        <v>67</v>
      </c>
      <c r="C813">
        <v>4.7</v>
      </c>
    </row>
    <row r="814" spans="1:3" x14ac:dyDescent="0.3">
      <c r="A814" t="s">
        <v>4503</v>
      </c>
      <c r="B814" t="s">
        <v>67</v>
      </c>
      <c r="C814">
        <v>6.3</v>
      </c>
    </row>
    <row r="815" spans="1:3" x14ac:dyDescent="0.3">
      <c r="A815" t="s">
        <v>4507</v>
      </c>
      <c r="B815" t="s">
        <v>67</v>
      </c>
      <c r="C815">
        <v>5.9</v>
      </c>
    </row>
    <row r="816" spans="1:3" x14ac:dyDescent="0.3">
      <c r="A816" t="s">
        <v>4513</v>
      </c>
      <c r="B816" t="s">
        <v>67</v>
      </c>
      <c r="C816">
        <v>5.9</v>
      </c>
    </row>
    <row r="817" spans="1:3" x14ac:dyDescent="0.3">
      <c r="A817" t="s">
        <v>24069</v>
      </c>
      <c r="B817" t="s">
        <v>67</v>
      </c>
      <c r="C817">
        <v>7</v>
      </c>
    </row>
    <row r="818" spans="1:3" x14ac:dyDescent="0.3">
      <c r="A818" t="s">
        <v>4520</v>
      </c>
      <c r="B818" t="s">
        <v>67</v>
      </c>
      <c r="C818">
        <v>7.5</v>
      </c>
    </row>
    <row r="819" spans="1:3" x14ac:dyDescent="0.3">
      <c r="A819" t="s">
        <v>4525</v>
      </c>
      <c r="B819" t="s">
        <v>67</v>
      </c>
      <c r="C819">
        <v>5.6</v>
      </c>
    </row>
    <row r="820" spans="1:3" x14ac:dyDescent="0.3">
      <c r="A820" t="s">
        <v>4529</v>
      </c>
      <c r="B820" t="s">
        <v>67</v>
      </c>
      <c r="C820">
        <v>6.4</v>
      </c>
    </row>
    <row r="821" spans="1:3" x14ac:dyDescent="0.3">
      <c r="A821" t="s">
        <v>4534</v>
      </c>
      <c r="B821" t="s">
        <v>67</v>
      </c>
      <c r="C821">
        <v>6.3</v>
      </c>
    </row>
    <row r="822" spans="1:3" x14ac:dyDescent="0.3">
      <c r="A822" t="s">
        <v>4540</v>
      </c>
      <c r="B822" t="s">
        <v>67</v>
      </c>
      <c r="C822">
        <v>4.3</v>
      </c>
    </row>
    <row r="823" spans="1:3" x14ac:dyDescent="0.3">
      <c r="A823" t="s">
        <v>4547</v>
      </c>
      <c r="B823" t="s">
        <v>67</v>
      </c>
      <c r="C823">
        <v>5.9</v>
      </c>
    </row>
    <row r="824" spans="1:3" x14ac:dyDescent="0.3">
      <c r="A824" t="s">
        <v>24070</v>
      </c>
      <c r="B824" t="s">
        <v>67</v>
      </c>
      <c r="C824">
        <v>6.7</v>
      </c>
    </row>
    <row r="825" spans="1:3" x14ac:dyDescent="0.3">
      <c r="A825" t="s">
        <v>4557</v>
      </c>
      <c r="B825" t="s">
        <v>67</v>
      </c>
      <c r="C825">
        <v>5.5</v>
      </c>
    </row>
    <row r="826" spans="1:3" x14ac:dyDescent="0.3">
      <c r="A826" t="s">
        <v>4563</v>
      </c>
      <c r="B826" t="s">
        <v>67</v>
      </c>
      <c r="C826">
        <v>6.2</v>
      </c>
    </row>
    <row r="827" spans="1:3" x14ac:dyDescent="0.3">
      <c r="A827" t="s">
        <v>4568</v>
      </c>
      <c r="B827" t="s">
        <v>67</v>
      </c>
      <c r="C827">
        <v>8.8000000000000007</v>
      </c>
    </row>
    <row r="828" spans="1:3" x14ac:dyDescent="0.3">
      <c r="A828" t="s">
        <v>4573</v>
      </c>
      <c r="B828" t="s">
        <v>67</v>
      </c>
      <c r="C828">
        <v>5.2</v>
      </c>
    </row>
    <row r="829" spans="1:3" x14ac:dyDescent="0.3">
      <c r="A829" t="s">
        <v>4577</v>
      </c>
      <c r="B829" t="s">
        <v>67</v>
      </c>
      <c r="C829">
        <v>7</v>
      </c>
    </row>
    <row r="830" spans="1:3" x14ac:dyDescent="0.3">
      <c r="A830" t="s">
        <v>4582</v>
      </c>
      <c r="B830" t="s">
        <v>67</v>
      </c>
      <c r="C830">
        <v>6.6</v>
      </c>
    </row>
    <row r="831" spans="1:3" x14ac:dyDescent="0.3">
      <c r="A831" t="s">
        <v>4588</v>
      </c>
      <c r="B831" t="s">
        <v>67</v>
      </c>
      <c r="C831">
        <v>7.3</v>
      </c>
    </row>
    <row r="832" spans="1:3" x14ac:dyDescent="0.3">
      <c r="A832" t="s">
        <v>4591</v>
      </c>
      <c r="B832" t="s">
        <v>67</v>
      </c>
      <c r="C832">
        <v>5.6</v>
      </c>
    </row>
    <row r="833" spans="1:3" x14ac:dyDescent="0.3">
      <c r="A833" t="s">
        <v>4594</v>
      </c>
      <c r="B833" t="s">
        <v>67</v>
      </c>
      <c r="C833">
        <v>6.6</v>
      </c>
    </row>
    <row r="834" spans="1:3" x14ac:dyDescent="0.3">
      <c r="A834" t="s">
        <v>4599</v>
      </c>
      <c r="B834" t="s">
        <v>67</v>
      </c>
      <c r="C834">
        <v>5.4</v>
      </c>
    </row>
    <row r="835" spans="1:3" x14ac:dyDescent="0.3">
      <c r="A835" t="s">
        <v>4606</v>
      </c>
      <c r="B835" t="s">
        <v>67</v>
      </c>
      <c r="C835">
        <v>6.3</v>
      </c>
    </row>
    <row r="836" spans="1:3" x14ac:dyDescent="0.3">
      <c r="A836" t="s">
        <v>4610</v>
      </c>
      <c r="B836" t="s">
        <v>67</v>
      </c>
      <c r="C836">
        <v>7.9</v>
      </c>
    </row>
    <row r="837" spans="1:3" x14ac:dyDescent="0.3">
      <c r="A837" t="s">
        <v>4614</v>
      </c>
      <c r="B837" t="s">
        <v>67</v>
      </c>
      <c r="C837">
        <v>6.3</v>
      </c>
    </row>
    <row r="838" spans="1:3" x14ac:dyDescent="0.3">
      <c r="A838" t="s">
        <v>4618</v>
      </c>
      <c r="B838" t="s">
        <v>67</v>
      </c>
      <c r="C838">
        <v>6</v>
      </c>
    </row>
    <row r="839" spans="1:3" x14ac:dyDescent="0.3">
      <c r="A839" t="s">
        <v>4621</v>
      </c>
      <c r="B839" t="s">
        <v>67</v>
      </c>
      <c r="C839">
        <v>7.2</v>
      </c>
    </row>
    <row r="840" spans="1:3" x14ac:dyDescent="0.3">
      <c r="A840" t="s">
        <v>4626</v>
      </c>
      <c r="B840" t="s">
        <v>67</v>
      </c>
      <c r="C840">
        <v>5.0999999999999996</v>
      </c>
    </row>
    <row r="841" spans="1:3" x14ac:dyDescent="0.3">
      <c r="A841" t="s">
        <v>4630</v>
      </c>
      <c r="B841" t="s">
        <v>67</v>
      </c>
      <c r="C841">
        <v>7.3</v>
      </c>
    </row>
    <row r="842" spans="1:3" x14ac:dyDescent="0.3">
      <c r="A842" t="s">
        <v>4636</v>
      </c>
      <c r="B842" t="s">
        <v>67</v>
      </c>
      <c r="C842">
        <v>8</v>
      </c>
    </row>
    <row r="843" spans="1:3" x14ac:dyDescent="0.3">
      <c r="A843" t="s">
        <v>4641</v>
      </c>
      <c r="B843" t="s">
        <v>67</v>
      </c>
      <c r="C843">
        <v>6.2</v>
      </c>
    </row>
    <row r="844" spans="1:3" x14ac:dyDescent="0.3">
      <c r="A844" t="s">
        <v>4646</v>
      </c>
      <c r="B844" t="s">
        <v>67</v>
      </c>
      <c r="C844">
        <v>6</v>
      </c>
    </row>
    <row r="845" spans="1:3" x14ac:dyDescent="0.3">
      <c r="A845" t="s">
        <v>4649</v>
      </c>
      <c r="B845" t="s">
        <v>67</v>
      </c>
      <c r="C845">
        <v>6.7</v>
      </c>
    </row>
    <row r="846" spans="1:3" x14ac:dyDescent="0.3">
      <c r="A846" t="s">
        <v>4653</v>
      </c>
      <c r="B846" t="s">
        <v>67</v>
      </c>
      <c r="C846">
        <v>8.1</v>
      </c>
    </row>
    <row r="847" spans="1:3" x14ac:dyDescent="0.3">
      <c r="A847" t="s">
        <v>4658</v>
      </c>
      <c r="B847" t="s">
        <v>67</v>
      </c>
      <c r="C847">
        <v>6.4</v>
      </c>
    </row>
    <row r="848" spans="1:3" x14ac:dyDescent="0.3">
      <c r="A848" t="s">
        <v>24071</v>
      </c>
      <c r="B848" t="s">
        <v>67</v>
      </c>
      <c r="C848">
        <v>8.4</v>
      </c>
    </row>
    <row r="849" spans="1:3" x14ac:dyDescent="0.3">
      <c r="A849" t="s">
        <v>4667</v>
      </c>
      <c r="B849" t="s">
        <v>67</v>
      </c>
      <c r="C849">
        <v>8</v>
      </c>
    </row>
    <row r="850" spans="1:3" x14ac:dyDescent="0.3">
      <c r="A850" t="s">
        <v>4671</v>
      </c>
      <c r="B850" t="s">
        <v>67</v>
      </c>
      <c r="C850">
        <v>6.3</v>
      </c>
    </row>
    <row r="851" spans="1:3" x14ac:dyDescent="0.3">
      <c r="A851" t="s">
        <v>4675</v>
      </c>
      <c r="B851" t="s">
        <v>67</v>
      </c>
      <c r="C851">
        <v>6.4</v>
      </c>
    </row>
    <row r="852" spans="1:3" x14ac:dyDescent="0.3">
      <c r="A852" t="s">
        <v>4681</v>
      </c>
      <c r="B852" t="s">
        <v>67</v>
      </c>
      <c r="C852">
        <v>6.6</v>
      </c>
    </row>
    <row r="853" spans="1:3" x14ac:dyDescent="0.3">
      <c r="A853" t="s">
        <v>4685</v>
      </c>
      <c r="B853" t="s">
        <v>67</v>
      </c>
      <c r="C853">
        <v>6.4</v>
      </c>
    </row>
    <row r="854" spans="1:3" x14ac:dyDescent="0.3">
      <c r="A854" t="s">
        <v>4691</v>
      </c>
      <c r="B854" t="s">
        <v>67</v>
      </c>
      <c r="C854">
        <v>6</v>
      </c>
    </row>
    <row r="855" spans="1:3" x14ac:dyDescent="0.3">
      <c r="A855" t="s">
        <v>4695</v>
      </c>
      <c r="B855" t="s">
        <v>67</v>
      </c>
      <c r="C855">
        <v>6.6</v>
      </c>
    </row>
    <row r="856" spans="1:3" x14ac:dyDescent="0.3">
      <c r="A856" t="s">
        <v>4700</v>
      </c>
      <c r="B856" t="s">
        <v>67</v>
      </c>
      <c r="C856">
        <v>5.9</v>
      </c>
    </row>
    <row r="857" spans="1:3" x14ac:dyDescent="0.3">
      <c r="A857" t="s">
        <v>4705</v>
      </c>
      <c r="B857" t="s">
        <v>67</v>
      </c>
      <c r="C857">
        <v>6.4</v>
      </c>
    </row>
    <row r="858" spans="1:3" x14ac:dyDescent="0.3">
      <c r="A858" t="s">
        <v>4713</v>
      </c>
      <c r="B858" t="s">
        <v>67</v>
      </c>
      <c r="C858">
        <v>6.3</v>
      </c>
    </row>
    <row r="859" spans="1:3" x14ac:dyDescent="0.3">
      <c r="A859" t="s">
        <v>4718</v>
      </c>
      <c r="B859" t="s">
        <v>67</v>
      </c>
      <c r="C859">
        <v>7.3</v>
      </c>
    </row>
    <row r="860" spans="1:3" x14ac:dyDescent="0.3">
      <c r="A860" t="s">
        <v>4723</v>
      </c>
      <c r="B860" t="s">
        <v>67</v>
      </c>
      <c r="C860">
        <v>6.8</v>
      </c>
    </row>
    <row r="861" spans="1:3" x14ac:dyDescent="0.3">
      <c r="A861" t="s">
        <v>4729</v>
      </c>
      <c r="B861" t="s">
        <v>67</v>
      </c>
      <c r="C861">
        <v>7.2</v>
      </c>
    </row>
    <row r="862" spans="1:3" x14ac:dyDescent="0.3">
      <c r="A862" t="s">
        <v>4735</v>
      </c>
      <c r="B862" t="s">
        <v>67</v>
      </c>
      <c r="C862">
        <v>5.7</v>
      </c>
    </row>
    <row r="863" spans="1:3" x14ac:dyDescent="0.3">
      <c r="A863" t="s">
        <v>4740</v>
      </c>
      <c r="B863" t="s">
        <v>67</v>
      </c>
      <c r="C863">
        <v>6</v>
      </c>
    </row>
    <row r="864" spans="1:3" x14ac:dyDescent="0.3">
      <c r="A864" t="s">
        <v>4744</v>
      </c>
      <c r="B864" t="s">
        <v>67</v>
      </c>
      <c r="C864">
        <v>6.5</v>
      </c>
    </row>
    <row r="865" spans="1:3" x14ac:dyDescent="0.3">
      <c r="A865" t="s">
        <v>4749</v>
      </c>
      <c r="B865" t="s">
        <v>67</v>
      </c>
      <c r="C865">
        <v>5.8</v>
      </c>
    </row>
    <row r="866" spans="1:3" x14ac:dyDescent="0.3">
      <c r="A866" t="s">
        <v>4754</v>
      </c>
      <c r="B866" t="s">
        <v>67</v>
      </c>
      <c r="C866">
        <v>5.8</v>
      </c>
    </row>
    <row r="867" spans="1:3" x14ac:dyDescent="0.3">
      <c r="A867" t="s">
        <v>4759</v>
      </c>
      <c r="B867" t="s">
        <v>67</v>
      </c>
      <c r="C867">
        <v>6.7</v>
      </c>
    </row>
    <row r="868" spans="1:3" x14ac:dyDescent="0.3">
      <c r="A868" t="s">
        <v>4762</v>
      </c>
      <c r="B868" t="s">
        <v>67</v>
      </c>
      <c r="C868">
        <v>7.8</v>
      </c>
    </row>
    <row r="869" spans="1:3" x14ac:dyDescent="0.3">
      <c r="A869" t="s">
        <v>4765</v>
      </c>
      <c r="B869" t="s">
        <v>67</v>
      </c>
      <c r="C869">
        <v>5.6</v>
      </c>
    </row>
    <row r="870" spans="1:3" x14ac:dyDescent="0.3">
      <c r="A870" t="s">
        <v>4769</v>
      </c>
      <c r="B870" t="s">
        <v>67</v>
      </c>
      <c r="C870">
        <v>5.8</v>
      </c>
    </row>
    <row r="871" spans="1:3" x14ac:dyDescent="0.3">
      <c r="A871" t="s">
        <v>4774</v>
      </c>
      <c r="B871" t="s">
        <v>67</v>
      </c>
      <c r="C871">
        <v>7.4</v>
      </c>
    </row>
    <row r="872" spans="1:3" x14ac:dyDescent="0.3">
      <c r="A872" t="s">
        <v>4779</v>
      </c>
      <c r="B872" t="s">
        <v>67</v>
      </c>
      <c r="C872">
        <v>6.9</v>
      </c>
    </row>
    <row r="873" spans="1:3" x14ac:dyDescent="0.3">
      <c r="A873" t="s">
        <v>4783</v>
      </c>
      <c r="B873" t="s">
        <v>67</v>
      </c>
      <c r="C873">
        <v>5.5</v>
      </c>
    </row>
    <row r="874" spans="1:3" x14ac:dyDescent="0.3">
      <c r="A874" t="s">
        <v>4790</v>
      </c>
      <c r="B874" t="s">
        <v>67</v>
      </c>
      <c r="C874">
        <v>6.3</v>
      </c>
    </row>
    <row r="875" spans="1:3" x14ac:dyDescent="0.3">
      <c r="A875" t="s">
        <v>4796</v>
      </c>
      <c r="B875" t="s">
        <v>67</v>
      </c>
      <c r="C875">
        <v>4.7</v>
      </c>
    </row>
    <row r="876" spans="1:3" x14ac:dyDescent="0.3">
      <c r="A876" t="s">
        <v>4801</v>
      </c>
      <c r="B876" t="s">
        <v>67</v>
      </c>
      <c r="C876">
        <v>5.6</v>
      </c>
    </row>
    <row r="877" spans="1:3" x14ac:dyDescent="0.3">
      <c r="A877" t="s">
        <v>4806</v>
      </c>
      <c r="B877" t="s">
        <v>67</v>
      </c>
      <c r="C877">
        <v>6.4</v>
      </c>
    </row>
    <row r="878" spans="1:3" x14ac:dyDescent="0.3">
      <c r="A878" t="s">
        <v>4810</v>
      </c>
      <c r="B878" t="s">
        <v>67</v>
      </c>
      <c r="C878">
        <v>4.2</v>
      </c>
    </row>
    <row r="879" spans="1:3" x14ac:dyDescent="0.3">
      <c r="A879" t="s">
        <v>4817</v>
      </c>
      <c r="B879" t="s">
        <v>67</v>
      </c>
      <c r="C879">
        <v>6.4</v>
      </c>
    </row>
    <row r="880" spans="1:3" x14ac:dyDescent="0.3">
      <c r="A880" t="s">
        <v>4824</v>
      </c>
      <c r="B880" t="s">
        <v>1486</v>
      </c>
      <c r="C880">
        <v>7.7</v>
      </c>
    </row>
    <row r="881" spans="1:3" x14ac:dyDescent="0.3">
      <c r="A881" t="s">
        <v>4831</v>
      </c>
      <c r="B881" t="s">
        <v>67</v>
      </c>
      <c r="C881">
        <v>7.7</v>
      </c>
    </row>
    <row r="882" spans="1:3" x14ac:dyDescent="0.3">
      <c r="A882" t="s">
        <v>4839</v>
      </c>
      <c r="B882" t="s">
        <v>67</v>
      </c>
      <c r="C882">
        <v>5.3</v>
      </c>
    </row>
    <row r="883" spans="1:3" x14ac:dyDescent="0.3">
      <c r="A883" t="s">
        <v>4843</v>
      </c>
      <c r="B883" t="s">
        <v>67</v>
      </c>
      <c r="C883">
        <v>6.7</v>
      </c>
    </row>
    <row r="884" spans="1:3" x14ac:dyDescent="0.3">
      <c r="A884" t="s">
        <v>4846</v>
      </c>
      <c r="B884" t="s">
        <v>67</v>
      </c>
      <c r="C884">
        <v>7.7</v>
      </c>
    </row>
    <row r="885" spans="1:3" x14ac:dyDescent="0.3">
      <c r="A885" t="s">
        <v>4851</v>
      </c>
      <c r="B885" t="s">
        <v>67</v>
      </c>
      <c r="C885">
        <v>5.7</v>
      </c>
    </row>
    <row r="886" spans="1:3" x14ac:dyDescent="0.3">
      <c r="A886" t="s">
        <v>4856</v>
      </c>
      <c r="B886" t="s">
        <v>67</v>
      </c>
      <c r="C886">
        <v>7.6</v>
      </c>
    </row>
    <row r="887" spans="1:3" x14ac:dyDescent="0.3">
      <c r="A887" t="s">
        <v>4859</v>
      </c>
      <c r="B887" t="s">
        <v>67</v>
      </c>
      <c r="C887">
        <v>6.4</v>
      </c>
    </row>
    <row r="888" spans="1:3" x14ac:dyDescent="0.3">
      <c r="A888" t="s">
        <v>4864</v>
      </c>
      <c r="B888" t="s">
        <v>67</v>
      </c>
      <c r="C888">
        <v>5.6</v>
      </c>
    </row>
    <row r="889" spans="1:3" x14ac:dyDescent="0.3">
      <c r="A889" t="s">
        <v>4869</v>
      </c>
      <c r="B889" t="s">
        <v>67</v>
      </c>
      <c r="C889">
        <v>6.8</v>
      </c>
    </row>
    <row r="890" spans="1:3" x14ac:dyDescent="0.3">
      <c r="A890" t="s">
        <v>4875</v>
      </c>
      <c r="B890" t="s">
        <v>67</v>
      </c>
      <c r="C890">
        <v>2.4</v>
      </c>
    </row>
    <row r="891" spans="1:3" x14ac:dyDescent="0.3">
      <c r="A891" t="s">
        <v>4879</v>
      </c>
      <c r="B891" t="s">
        <v>67</v>
      </c>
      <c r="C891">
        <v>6.2</v>
      </c>
    </row>
    <row r="892" spans="1:3" x14ac:dyDescent="0.3">
      <c r="A892" t="s">
        <v>4882</v>
      </c>
      <c r="B892" t="s">
        <v>67</v>
      </c>
      <c r="C892">
        <v>5.9</v>
      </c>
    </row>
    <row r="893" spans="1:3" x14ac:dyDescent="0.3">
      <c r="A893" t="s">
        <v>4886</v>
      </c>
      <c r="B893" t="s">
        <v>67</v>
      </c>
      <c r="C893">
        <v>7.1</v>
      </c>
    </row>
    <row r="894" spans="1:3" x14ac:dyDescent="0.3">
      <c r="A894" t="s">
        <v>4891</v>
      </c>
      <c r="B894" t="s">
        <v>67</v>
      </c>
      <c r="C894">
        <v>7.6</v>
      </c>
    </row>
    <row r="895" spans="1:3" x14ac:dyDescent="0.3">
      <c r="A895" t="s">
        <v>4894</v>
      </c>
      <c r="B895" t="s">
        <v>67</v>
      </c>
      <c r="C895">
        <v>5.5</v>
      </c>
    </row>
    <row r="896" spans="1:3" x14ac:dyDescent="0.3">
      <c r="A896" t="s">
        <v>4899</v>
      </c>
      <c r="B896" t="s">
        <v>67</v>
      </c>
      <c r="C896">
        <v>7</v>
      </c>
    </row>
    <row r="897" spans="1:3" x14ac:dyDescent="0.3">
      <c r="A897" t="s">
        <v>4902</v>
      </c>
      <c r="B897" t="s">
        <v>67</v>
      </c>
      <c r="C897">
        <v>7.1</v>
      </c>
    </row>
    <row r="898" spans="1:3" x14ac:dyDescent="0.3">
      <c r="A898" t="s">
        <v>4905</v>
      </c>
      <c r="B898" t="s">
        <v>67</v>
      </c>
      <c r="C898">
        <v>7.4</v>
      </c>
    </row>
    <row r="899" spans="1:3" x14ac:dyDescent="0.3">
      <c r="A899" t="s">
        <v>4910</v>
      </c>
      <c r="B899" t="s">
        <v>67</v>
      </c>
      <c r="C899">
        <v>7.6</v>
      </c>
    </row>
    <row r="900" spans="1:3" x14ac:dyDescent="0.3">
      <c r="A900" t="s">
        <v>4915</v>
      </c>
      <c r="B900" t="s">
        <v>67</v>
      </c>
      <c r="C900">
        <v>5.9</v>
      </c>
    </row>
    <row r="901" spans="1:3" x14ac:dyDescent="0.3">
      <c r="A901" t="s">
        <v>4921</v>
      </c>
      <c r="B901" t="s">
        <v>67</v>
      </c>
      <c r="C901">
        <v>5.9</v>
      </c>
    </row>
    <row r="902" spans="1:3" x14ac:dyDescent="0.3">
      <c r="A902" t="s">
        <v>4925</v>
      </c>
      <c r="B902" t="s">
        <v>67</v>
      </c>
      <c r="C902">
        <v>8</v>
      </c>
    </row>
    <row r="903" spans="1:3" x14ac:dyDescent="0.3">
      <c r="A903" t="s">
        <v>4928</v>
      </c>
      <c r="B903" t="s">
        <v>67</v>
      </c>
      <c r="C903">
        <v>7.4</v>
      </c>
    </row>
    <row r="904" spans="1:3" x14ac:dyDescent="0.3">
      <c r="A904" t="s">
        <v>4932</v>
      </c>
      <c r="B904" t="s">
        <v>67</v>
      </c>
      <c r="C904">
        <v>5.8</v>
      </c>
    </row>
    <row r="905" spans="1:3" x14ac:dyDescent="0.3">
      <c r="A905" t="s">
        <v>4938</v>
      </c>
      <c r="B905" t="s">
        <v>67</v>
      </c>
      <c r="C905">
        <v>6.3</v>
      </c>
    </row>
    <row r="906" spans="1:3" x14ac:dyDescent="0.3">
      <c r="A906" t="s">
        <v>4941</v>
      </c>
      <c r="B906" t="s">
        <v>67</v>
      </c>
      <c r="C906">
        <v>5.7</v>
      </c>
    </row>
    <row r="907" spans="1:3" x14ac:dyDescent="0.3">
      <c r="A907" t="s">
        <v>4947</v>
      </c>
      <c r="B907" t="s">
        <v>67</v>
      </c>
      <c r="C907">
        <v>5.0999999999999996</v>
      </c>
    </row>
    <row r="908" spans="1:3" x14ac:dyDescent="0.3">
      <c r="A908" t="s">
        <v>4951</v>
      </c>
      <c r="B908" t="s">
        <v>67</v>
      </c>
      <c r="C908">
        <v>7.6</v>
      </c>
    </row>
    <row r="909" spans="1:3" x14ac:dyDescent="0.3">
      <c r="A909" t="s">
        <v>4956</v>
      </c>
      <c r="B909" t="s">
        <v>67</v>
      </c>
      <c r="C909">
        <v>6.4</v>
      </c>
    </row>
    <row r="910" spans="1:3" x14ac:dyDescent="0.3">
      <c r="A910" t="s">
        <v>4963</v>
      </c>
      <c r="B910" t="s">
        <v>67</v>
      </c>
      <c r="C910">
        <v>7.4</v>
      </c>
    </row>
    <row r="911" spans="1:3" x14ac:dyDescent="0.3">
      <c r="A911" t="s">
        <v>4967</v>
      </c>
      <c r="B911" t="s">
        <v>67</v>
      </c>
      <c r="C911">
        <v>8.1999999999999993</v>
      </c>
    </row>
    <row r="912" spans="1:3" x14ac:dyDescent="0.3">
      <c r="A912" t="s">
        <v>4973</v>
      </c>
      <c r="B912" t="s">
        <v>67</v>
      </c>
      <c r="C912">
        <v>6.5</v>
      </c>
    </row>
    <row r="913" spans="1:3" x14ac:dyDescent="0.3">
      <c r="A913" t="s">
        <v>4978</v>
      </c>
      <c r="B913" t="s">
        <v>67</v>
      </c>
      <c r="C913">
        <v>5.5</v>
      </c>
    </row>
    <row r="914" spans="1:3" x14ac:dyDescent="0.3">
      <c r="A914" t="s">
        <v>4983</v>
      </c>
      <c r="B914" t="s">
        <v>67</v>
      </c>
      <c r="C914">
        <v>6.5</v>
      </c>
    </row>
    <row r="915" spans="1:3" x14ac:dyDescent="0.3">
      <c r="A915" t="s">
        <v>4989</v>
      </c>
      <c r="B915" t="s">
        <v>67</v>
      </c>
      <c r="C915">
        <v>5.6</v>
      </c>
    </row>
    <row r="916" spans="1:3" x14ac:dyDescent="0.3">
      <c r="A916" t="s">
        <v>4994</v>
      </c>
      <c r="B916" t="s">
        <v>67</v>
      </c>
      <c r="C916">
        <v>4.9000000000000004</v>
      </c>
    </row>
    <row r="917" spans="1:3" x14ac:dyDescent="0.3">
      <c r="A917" t="s">
        <v>4998</v>
      </c>
      <c r="B917" t="s">
        <v>67</v>
      </c>
      <c r="C917">
        <v>4.5999999999999996</v>
      </c>
    </row>
    <row r="918" spans="1:3" x14ac:dyDescent="0.3">
      <c r="A918" t="s">
        <v>5002</v>
      </c>
      <c r="B918" t="s">
        <v>67</v>
      </c>
      <c r="C918">
        <v>7.9</v>
      </c>
    </row>
    <row r="919" spans="1:3" x14ac:dyDescent="0.3">
      <c r="A919" t="s">
        <v>5008</v>
      </c>
      <c r="B919" t="s">
        <v>67</v>
      </c>
      <c r="C919">
        <v>7.1</v>
      </c>
    </row>
    <row r="920" spans="1:3" x14ac:dyDescent="0.3">
      <c r="A920" t="s">
        <v>5012</v>
      </c>
      <c r="B920" t="s">
        <v>67</v>
      </c>
      <c r="C920">
        <v>6.9</v>
      </c>
    </row>
    <row r="921" spans="1:3" x14ac:dyDescent="0.3">
      <c r="A921" t="s">
        <v>5015</v>
      </c>
      <c r="B921" t="s">
        <v>67</v>
      </c>
      <c r="C921">
        <v>7.3</v>
      </c>
    </row>
    <row r="922" spans="1:3" x14ac:dyDescent="0.3">
      <c r="A922" t="s">
        <v>5019</v>
      </c>
      <c r="B922" t="s">
        <v>67</v>
      </c>
      <c r="C922">
        <v>7</v>
      </c>
    </row>
    <row r="923" spans="1:3" x14ac:dyDescent="0.3">
      <c r="A923" t="s">
        <v>5023</v>
      </c>
      <c r="B923" t="s">
        <v>67</v>
      </c>
      <c r="C923">
        <v>7.7</v>
      </c>
    </row>
    <row r="924" spans="1:3" x14ac:dyDescent="0.3">
      <c r="A924" t="s">
        <v>5028</v>
      </c>
      <c r="B924" t="s">
        <v>67</v>
      </c>
      <c r="C924">
        <v>6.7</v>
      </c>
    </row>
    <row r="925" spans="1:3" x14ac:dyDescent="0.3">
      <c r="A925" t="s">
        <v>5031</v>
      </c>
      <c r="B925" t="s">
        <v>67</v>
      </c>
      <c r="C925">
        <v>6.3</v>
      </c>
    </row>
    <row r="926" spans="1:3" x14ac:dyDescent="0.3">
      <c r="A926" t="s">
        <v>5034</v>
      </c>
      <c r="B926" t="s">
        <v>67</v>
      </c>
      <c r="C926">
        <v>5.8</v>
      </c>
    </row>
    <row r="927" spans="1:3" x14ac:dyDescent="0.3">
      <c r="A927" t="s">
        <v>5039</v>
      </c>
      <c r="B927" t="s">
        <v>67</v>
      </c>
      <c r="C927">
        <v>7.1</v>
      </c>
    </row>
    <row r="928" spans="1:3" x14ac:dyDescent="0.3">
      <c r="A928" t="s">
        <v>5043</v>
      </c>
      <c r="B928" t="s">
        <v>67</v>
      </c>
      <c r="C928">
        <v>7.3</v>
      </c>
    </row>
    <row r="929" spans="1:3" x14ac:dyDescent="0.3">
      <c r="A929" t="s">
        <v>5047</v>
      </c>
      <c r="B929" t="s">
        <v>67</v>
      </c>
      <c r="C929">
        <v>6.4</v>
      </c>
    </row>
    <row r="930" spans="1:3" x14ac:dyDescent="0.3">
      <c r="A930" t="s">
        <v>5052</v>
      </c>
      <c r="B930" t="s">
        <v>67</v>
      </c>
      <c r="C930">
        <v>7.1</v>
      </c>
    </row>
    <row r="931" spans="1:3" x14ac:dyDescent="0.3">
      <c r="A931" t="s">
        <v>5057</v>
      </c>
      <c r="B931" t="s">
        <v>67</v>
      </c>
      <c r="C931">
        <v>7.6</v>
      </c>
    </row>
    <row r="932" spans="1:3" x14ac:dyDescent="0.3">
      <c r="A932" t="s">
        <v>5060</v>
      </c>
      <c r="B932" t="s">
        <v>67</v>
      </c>
      <c r="C932">
        <v>6.8</v>
      </c>
    </row>
    <row r="933" spans="1:3" x14ac:dyDescent="0.3">
      <c r="A933" t="s">
        <v>5065</v>
      </c>
      <c r="B933" t="s">
        <v>67</v>
      </c>
      <c r="C933">
        <v>6.6</v>
      </c>
    </row>
    <row r="934" spans="1:3" x14ac:dyDescent="0.3">
      <c r="A934" t="s">
        <v>5069</v>
      </c>
      <c r="B934" t="s">
        <v>67</v>
      </c>
      <c r="C934">
        <v>6.7</v>
      </c>
    </row>
    <row r="935" spans="1:3" x14ac:dyDescent="0.3">
      <c r="A935" t="s">
        <v>5073</v>
      </c>
      <c r="B935" t="s">
        <v>67</v>
      </c>
      <c r="C935">
        <v>6.1</v>
      </c>
    </row>
    <row r="936" spans="1:3" x14ac:dyDescent="0.3">
      <c r="A936" t="s">
        <v>5078</v>
      </c>
      <c r="B936" t="s">
        <v>67</v>
      </c>
      <c r="C936">
        <v>6</v>
      </c>
    </row>
    <row r="937" spans="1:3" x14ac:dyDescent="0.3">
      <c r="A937" t="s">
        <v>5083</v>
      </c>
      <c r="B937" t="s">
        <v>67</v>
      </c>
      <c r="C937">
        <v>7.6</v>
      </c>
    </row>
    <row r="938" spans="1:3" x14ac:dyDescent="0.3">
      <c r="A938" t="s">
        <v>5089</v>
      </c>
      <c r="B938" t="s">
        <v>67</v>
      </c>
      <c r="C938">
        <v>7.1</v>
      </c>
    </row>
    <row r="939" spans="1:3" x14ac:dyDescent="0.3">
      <c r="A939" t="s">
        <v>5094</v>
      </c>
      <c r="B939" t="s">
        <v>67</v>
      </c>
      <c r="C939">
        <v>5</v>
      </c>
    </row>
    <row r="940" spans="1:3" x14ac:dyDescent="0.3">
      <c r="A940" t="s">
        <v>5097</v>
      </c>
      <c r="B940" t="s">
        <v>67</v>
      </c>
      <c r="C940">
        <v>7.1</v>
      </c>
    </row>
    <row r="941" spans="1:3" x14ac:dyDescent="0.3">
      <c r="A941" t="s">
        <v>5100</v>
      </c>
      <c r="B941" t="s">
        <v>67</v>
      </c>
      <c r="C941">
        <v>6.2</v>
      </c>
    </row>
    <row r="942" spans="1:3" x14ac:dyDescent="0.3">
      <c r="A942" t="s">
        <v>5104</v>
      </c>
      <c r="B942" t="s">
        <v>67</v>
      </c>
      <c r="C942">
        <v>5.6</v>
      </c>
    </row>
    <row r="943" spans="1:3" x14ac:dyDescent="0.3">
      <c r="A943" t="s">
        <v>5109</v>
      </c>
      <c r="B943" t="s">
        <v>67</v>
      </c>
      <c r="C943">
        <v>5.4</v>
      </c>
    </row>
    <row r="944" spans="1:3" x14ac:dyDescent="0.3">
      <c r="A944" t="s">
        <v>5113</v>
      </c>
      <c r="B944" t="s">
        <v>67</v>
      </c>
      <c r="C944">
        <v>7.4</v>
      </c>
    </row>
    <row r="945" spans="1:3" x14ac:dyDescent="0.3">
      <c r="A945" t="s">
        <v>5118</v>
      </c>
      <c r="B945" t="s">
        <v>67</v>
      </c>
      <c r="C945">
        <v>5</v>
      </c>
    </row>
    <row r="946" spans="1:3" x14ac:dyDescent="0.3">
      <c r="A946" t="s">
        <v>5123</v>
      </c>
      <c r="B946" t="s">
        <v>67</v>
      </c>
      <c r="C946">
        <v>5.2</v>
      </c>
    </row>
    <row r="947" spans="1:3" x14ac:dyDescent="0.3">
      <c r="A947" t="s">
        <v>5127</v>
      </c>
      <c r="B947" t="s">
        <v>67</v>
      </c>
      <c r="C947">
        <v>7.6</v>
      </c>
    </row>
    <row r="948" spans="1:3" x14ac:dyDescent="0.3">
      <c r="A948" t="s">
        <v>5130</v>
      </c>
      <c r="B948" t="s">
        <v>67</v>
      </c>
      <c r="C948">
        <v>6.6</v>
      </c>
    </row>
    <row r="949" spans="1:3" x14ac:dyDescent="0.3">
      <c r="A949" t="s">
        <v>5134</v>
      </c>
      <c r="B949" t="s">
        <v>67</v>
      </c>
      <c r="C949">
        <v>7</v>
      </c>
    </row>
    <row r="950" spans="1:3" x14ac:dyDescent="0.3">
      <c r="A950" t="s">
        <v>5141</v>
      </c>
      <c r="B950" t="s">
        <v>67</v>
      </c>
      <c r="C950">
        <v>5.7</v>
      </c>
    </row>
    <row r="951" spans="1:3" x14ac:dyDescent="0.3">
      <c r="A951" t="s">
        <v>5145</v>
      </c>
      <c r="B951" t="s">
        <v>67</v>
      </c>
      <c r="C951">
        <v>8.1999999999999993</v>
      </c>
    </row>
    <row r="952" spans="1:3" x14ac:dyDescent="0.3">
      <c r="A952" t="s">
        <v>5151</v>
      </c>
      <c r="B952" t="s">
        <v>67</v>
      </c>
      <c r="C952">
        <v>6.2</v>
      </c>
    </row>
    <row r="953" spans="1:3" x14ac:dyDescent="0.3">
      <c r="A953" t="s">
        <v>24072</v>
      </c>
      <c r="B953" t="s">
        <v>67</v>
      </c>
      <c r="C953">
        <v>7.9</v>
      </c>
    </row>
    <row r="954" spans="1:3" x14ac:dyDescent="0.3">
      <c r="A954" t="s">
        <v>5159</v>
      </c>
      <c r="B954" t="s">
        <v>67</v>
      </c>
      <c r="C954">
        <v>6.6</v>
      </c>
    </row>
    <row r="955" spans="1:3" x14ac:dyDescent="0.3">
      <c r="A955" t="s">
        <v>5164</v>
      </c>
      <c r="B955" t="s">
        <v>67</v>
      </c>
      <c r="C955">
        <v>4.7</v>
      </c>
    </row>
    <row r="956" spans="1:3" x14ac:dyDescent="0.3">
      <c r="A956" t="s">
        <v>5170</v>
      </c>
      <c r="B956" t="s">
        <v>67</v>
      </c>
      <c r="C956">
        <v>6.3</v>
      </c>
    </row>
    <row r="957" spans="1:3" x14ac:dyDescent="0.3">
      <c r="A957" t="s">
        <v>5176</v>
      </c>
      <c r="B957" t="s">
        <v>67</v>
      </c>
      <c r="C957">
        <v>6.1</v>
      </c>
    </row>
    <row r="958" spans="1:3" x14ac:dyDescent="0.3">
      <c r="A958" t="s">
        <v>5182</v>
      </c>
      <c r="B958" t="s">
        <v>67</v>
      </c>
      <c r="C958">
        <v>6.7</v>
      </c>
    </row>
    <row r="959" spans="1:3" x14ac:dyDescent="0.3">
      <c r="A959" t="s">
        <v>5188</v>
      </c>
      <c r="B959" t="s">
        <v>67</v>
      </c>
      <c r="C959">
        <v>6.1</v>
      </c>
    </row>
    <row r="960" spans="1:3" x14ac:dyDescent="0.3">
      <c r="A960" t="s">
        <v>5194</v>
      </c>
      <c r="B960" t="s">
        <v>67</v>
      </c>
      <c r="C960">
        <v>7</v>
      </c>
    </row>
    <row r="961" spans="1:3" x14ac:dyDescent="0.3">
      <c r="A961" t="s">
        <v>5199</v>
      </c>
      <c r="B961" t="s">
        <v>67</v>
      </c>
      <c r="C961">
        <v>7.4</v>
      </c>
    </row>
    <row r="962" spans="1:3" x14ac:dyDescent="0.3">
      <c r="A962" t="s">
        <v>5204</v>
      </c>
      <c r="B962" t="s">
        <v>67</v>
      </c>
      <c r="C962">
        <v>7.3</v>
      </c>
    </row>
    <row r="963" spans="1:3" x14ac:dyDescent="0.3">
      <c r="A963" t="s">
        <v>5209</v>
      </c>
      <c r="B963" t="s">
        <v>67</v>
      </c>
      <c r="C963">
        <v>5.8</v>
      </c>
    </row>
    <row r="964" spans="1:3" x14ac:dyDescent="0.3">
      <c r="A964" t="s">
        <v>5213</v>
      </c>
      <c r="B964" t="s">
        <v>67</v>
      </c>
      <c r="C964">
        <v>6.7</v>
      </c>
    </row>
    <row r="965" spans="1:3" x14ac:dyDescent="0.3">
      <c r="A965" t="s">
        <v>5216</v>
      </c>
      <c r="B965" t="s">
        <v>67</v>
      </c>
      <c r="C965">
        <v>5.8</v>
      </c>
    </row>
    <row r="966" spans="1:3" x14ac:dyDescent="0.3">
      <c r="A966" t="s">
        <v>5219</v>
      </c>
      <c r="B966" t="s">
        <v>67</v>
      </c>
      <c r="C966">
        <v>7.8</v>
      </c>
    </row>
    <row r="967" spans="1:3" x14ac:dyDescent="0.3">
      <c r="A967" t="s">
        <v>5225</v>
      </c>
      <c r="B967" t="s">
        <v>67</v>
      </c>
      <c r="C967">
        <v>6.6</v>
      </c>
    </row>
    <row r="968" spans="1:3" x14ac:dyDescent="0.3">
      <c r="A968" t="s">
        <v>5230</v>
      </c>
      <c r="B968" t="s">
        <v>67</v>
      </c>
      <c r="C968">
        <v>6.5</v>
      </c>
    </row>
    <row r="969" spans="1:3" x14ac:dyDescent="0.3">
      <c r="A969" t="s">
        <v>5236</v>
      </c>
      <c r="B969" t="s">
        <v>67</v>
      </c>
      <c r="C969">
        <v>6.7</v>
      </c>
    </row>
    <row r="970" spans="1:3" x14ac:dyDescent="0.3">
      <c r="A970" t="s">
        <v>5240</v>
      </c>
      <c r="B970" t="s">
        <v>67</v>
      </c>
      <c r="C970">
        <v>7.3</v>
      </c>
    </row>
    <row r="971" spans="1:3" x14ac:dyDescent="0.3">
      <c r="A971" t="s">
        <v>5245</v>
      </c>
      <c r="B971" t="s">
        <v>67</v>
      </c>
      <c r="C971">
        <v>5.8</v>
      </c>
    </row>
    <row r="972" spans="1:3" x14ac:dyDescent="0.3">
      <c r="A972" t="s">
        <v>5251</v>
      </c>
      <c r="B972" t="s">
        <v>67</v>
      </c>
      <c r="C972">
        <v>5.5</v>
      </c>
    </row>
    <row r="973" spans="1:3" x14ac:dyDescent="0.3">
      <c r="A973" t="s">
        <v>5256</v>
      </c>
      <c r="B973" t="s">
        <v>67</v>
      </c>
      <c r="C973">
        <v>6.3</v>
      </c>
    </row>
    <row r="974" spans="1:3" x14ac:dyDescent="0.3">
      <c r="A974" t="s">
        <v>5260</v>
      </c>
      <c r="B974" t="s">
        <v>67</v>
      </c>
      <c r="C974">
        <v>7.4</v>
      </c>
    </row>
    <row r="975" spans="1:3" x14ac:dyDescent="0.3">
      <c r="A975" t="s">
        <v>5263</v>
      </c>
      <c r="B975" t="s">
        <v>67</v>
      </c>
      <c r="C975">
        <v>5.9</v>
      </c>
    </row>
    <row r="976" spans="1:3" x14ac:dyDescent="0.3">
      <c r="A976" t="s">
        <v>5268</v>
      </c>
      <c r="B976" t="s">
        <v>67</v>
      </c>
      <c r="C976">
        <v>6.2</v>
      </c>
    </row>
    <row r="977" spans="1:3" x14ac:dyDescent="0.3">
      <c r="A977" t="s">
        <v>5273</v>
      </c>
      <c r="B977" t="s">
        <v>67</v>
      </c>
      <c r="C977">
        <v>5.9</v>
      </c>
    </row>
    <row r="978" spans="1:3" x14ac:dyDescent="0.3">
      <c r="A978" t="s">
        <v>5279</v>
      </c>
      <c r="B978" t="s">
        <v>67</v>
      </c>
      <c r="C978">
        <v>6.5</v>
      </c>
    </row>
    <row r="979" spans="1:3" x14ac:dyDescent="0.3">
      <c r="A979" t="s">
        <v>5285</v>
      </c>
      <c r="B979" t="s">
        <v>67</v>
      </c>
      <c r="C979">
        <v>4.4000000000000004</v>
      </c>
    </row>
    <row r="980" spans="1:3" x14ac:dyDescent="0.3">
      <c r="A980" t="s">
        <v>5289</v>
      </c>
      <c r="B980" t="s">
        <v>67</v>
      </c>
      <c r="C980">
        <v>3.5</v>
      </c>
    </row>
    <row r="981" spans="1:3" x14ac:dyDescent="0.3">
      <c r="A981" t="s">
        <v>5295</v>
      </c>
      <c r="B981" t="s">
        <v>67</v>
      </c>
      <c r="C981">
        <v>6.6</v>
      </c>
    </row>
    <row r="982" spans="1:3" x14ac:dyDescent="0.3">
      <c r="A982" t="s">
        <v>5299</v>
      </c>
      <c r="B982" t="s">
        <v>67</v>
      </c>
      <c r="C982">
        <v>6</v>
      </c>
    </row>
    <row r="983" spans="1:3" x14ac:dyDescent="0.3">
      <c r="A983" t="s">
        <v>5304</v>
      </c>
      <c r="B983" t="s">
        <v>67</v>
      </c>
      <c r="C983">
        <v>6.4</v>
      </c>
    </row>
    <row r="984" spans="1:3" x14ac:dyDescent="0.3">
      <c r="A984" t="s">
        <v>5308</v>
      </c>
      <c r="B984" t="s">
        <v>67</v>
      </c>
      <c r="C984">
        <v>6.5</v>
      </c>
    </row>
    <row r="985" spans="1:3" x14ac:dyDescent="0.3">
      <c r="A985" t="s">
        <v>24073</v>
      </c>
      <c r="B985" t="s">
        <v>67</v>
      </c>
      <c r="C985">
        <v>7.8</v>
      </c>
    </row>
    <row r="986" spans="1:3" x14ac:dyDescent="0.3">
      <c r="A986" t="s">
        <v>5320</v>
      </c>
      <c r="B986" t="s">
        <v>67</v>
      </c>
      <c r="C986">
        <v>4.3</v>
      </c>
    </row>
    <row r="987" spans="1:3" x14ac:dyDescent="0.3">
      <c r="A987" t="s">
        <v>5323</v>
      </c>
      <c r="B987" t="s">
        <v>67</v>
      </c>
      <c r="C987">
        <v>4.2</v>
      </c>
    </row>
    <row r="988" spans="1:3" x14ac:dyDescent="0.3">
      <c r="A988" t="s">
        <v>5328</v>
      </c>
      <c r="B988" t="s">
        <v>67</v>
      </c>
      <c r="C988">
        <v>6.5</v>
      </c>
    </row>
    <row r="989" spans="1:3" x14ac:dyDescent="0.3">
      <c r="A989" t="s">
        <v>5332</v>
      </c>
      <c r="B989" t="s">
        <v>67</v>
      </c>
      <c r="C989">
        <v>6.1</v>
      </c>
    </row>
    <row r="990" spans="1:3" x14ac:dyDescent="0.3">
      <c r="A990" t="s">
        <v>5337</v>
      </c>
      <c r="B990" t="s">
        <v>67</v>
      </c>
      <c r="C990">
        <v>6.3</v>
      </c>
    </row>
    <row r="991" spans="1:3" x14ac:dyDescent="0.3">
      <c r="A991" t="s">
        <v>5343</v>
      </c>
      <c r="B991" t="s">
        <v>67</v>
      </c>
      <c r="C991">
        <v>6.2</v>
      </c>
    </row>
    <row r="992" spans="1:3" x14ac:dyDescent="0.3">
      <c r="A992" t="s">
        <v>5348</v>
      </c>
      <c r="B992" t="s">
        <v>67</v>
      </c>
      <c r="C992">
        <v>5.9</v>
      </c>
    </row>
    <row r="993" spans="1:3" x14ac:dyDescent="0.3">
      <c r="A993" t="s">
        <v>5354</v>
      </c>
      <c r="B993" t="s">
        <v>67</v>
      </c>
      <c r="C993">
        <v>5.9</v>
      </c>
    </row>
    <row r="994" spans="1:3" x14ac:dyDescent="0.3">
      <c r="A994" t="s">
        <v>5359</v>
      </c>
      <c r="B994" t="s">
        <v>67</v>
      </c>
      <c r="C994">
        <v>6.5</v>
      </c>
    </row>
    <row r="995" spans="1:3" x14ac:dyDescent="0.3">
      <c r="A995" t="s">
        <v>5363</v>
      </c>
      <c r="B995" t="s">
        <v>67</v>
      </c>
      <c r="C995">
        <v>6.4</v>
      </c>
    </row>
    <row r="996" spans="1:3" x14ac:dyDescent="0.3">
      <c r="A996" t="s">
        <v>5367</v>
      </c>
      <c r="B996" t="s">
        <v>67</v>
      </c>
      <c r="C996">
        <v>6.5</v>
      </c>
    </row>
    <row r="997" spans="1:3" x14ac:dyDescent="0.3">
      <c r="A997" t="s">
        <v>5372</v>
      </c>
      <c r="B997" t="s">
        <v>67</v>
      </c>
      <c r="C997">
        <v>5.7</v>
      </c>
    </row>
    <row r="998" spans="1:3" x14ac:dyDescent="0.3">
      <c r="A998" t="s">
        <v>24074</v>
      </c>
      <c r="B998" t="s">
        <v>67</v>
      </c>
      <c r="C998">
        <v>7.5</v>
      </c>
    </row>
    <row r="999" spans="1:3" x14ac:dyDescent="0.3">
      <c r="A999" t="s">
        <v>5380</v>
      </c>
      <c r="B999" t="s">
        <v>67</v>
      </c>
      <c r="C999">
        <v>8</v>
      </c>
    </row>
    <row r="1000" spans="1:3" x14ac:dyDescent="0.3">
      <c r="A1000" t="s">
        <v>5386</v>
      </c>
      <c r="B1000" t="s">
        <v>67</v>
      </c>
      <c r="C1000">
        <v>7.3</v>
      </c>
    </row>
    <row r="1001" spans="1:3" x14ac:dyDescent="0.3">
      <c r="A1001" t="s">
        <v>5391</v>
      </c>
      <c r="B1001" t="s">
        <v>67</v>
      </c>
      <c r="C1001">
        <v>6.7</v>
      </c>
    </row>
    <row r="1002" spans="1:3" x14ac:dyDescent="0.3">
      <c r="A1002" t="s">
        <v>5395</v>
      </c>
      <c r="B1002" t="s">
        <v>67</v>
      </c>
      <c r="C1002">
        <v>7.5</v>
      </c>
    </row>
    <row r="1003" spans="1:3" x14ac:dyDescent="0.3">
      <c r="A1003" t="s">
        <v>5399</v>
      </c>
      <c r="B1003" t="s">
        <v>67</v>
      </c>
      <c r="C1003">
        <v>5.4</v>
      </c>
    </row>
    <row r="1004" spans="1:3" x14ac:dyDescent="0.3">
      <c r="A1004" t="s">
        <v>5402</v>
      </c>
      <c r="B1004" t="s">
        <v>67</v>
      </c>
      <c r="C1004">
        <v>6.6</v>
      </c>
    </row>
    <row r="1005" spans="1:3" x14ac:dyDescent="0.3">
      <c r="A1005" t="s">
        <v>5406</v>
      </c>
      <c r="B1005" t="s">
        <v>67</v>
      </c>
      <c r="C1005">
        <v>7.7</v>
      </c>
    </row>
    <row r="1006" spans="1:3" x14ac:dyDescent="0.3">
      <c r="A1006" t="s">
        <v>5411</v>
      </c>
      <c r="B1006" t="s">
        <v>67</v>
      </c>
      <c r="C1006">
        <v>5.8</v>
      </c>
    </row>
    <row r="1007" spans="1:3" x14ac:dyDescent="0.3">
      <c r="A1007" t="s">
        <v>5416</v>
      </c>
      <c r="B1007" t="s">
        <v>67</v>
      </c>
      <c r="C1007">
        <v>6.4</v>
      </c>
    </row>
    <row r="1008" spans="1:3" x14ac:dyDescent="0.3">
      <c r="A1008" t="s">
        <v>5422</v>
      </c>
      <c r="B1008" t="s">
        <v>67</v>
      </c>
      <c r="C1008">
        <v>5.6</v>
      </c>
    </row>
    <row r="1009" spans="1:3" x14ac:dyDescent="0.3">
      <c r="A1009" t="s">
        <v>5427</v>
      </c>
      <c r="B1009" t="s">
        <v>67</v>
      </c>
      <c r="C1009">
        <v>6</v>
      </c>
    </row>
    <row r="1010" spans="1:3" x14ac:dyDescent="0.3">
      <c r="A1010" t="s">
        <v>5431</v>
      </c>
      <c r="B1010" t="s">
        <v>67</v>
      </c>
      <c r="C1010">
        <v>6.2</v>
      </c>
    </row>
    <row r="1011" spans="1:3" x14ac:dyDescent="0.3">
      <c r="A1011" t="s">
        <v>5438</v>
      </c>
      <c r="B1011" t="s">
        <v>67</v>
      </c>
      <c r="C1011">
        <v>5.9</v>
      </c>
    </row>
    <row r="1012" spans="1:3" x14ac:dyDescent="0.3">
      <c r="A1012" t="s">
        <v>5441</v>
      </c>
      <c r="B1012" t="s">
        <v>67</v>
      </c>
      <c r="C1012">
        <v>5.0999999999999996</v>
      </c>
    </row>
    <row r="1013" spans="1:3" x14ac:dyDescent="0.3">
      <c r="A1013" t="s">
        <v>5444</v>
      </c>
      <c r="B1013" t="s">
        <v>67</v>
      </c>
      <c r="C1013">
        <v>6.8</v>
      </c>
    </row>
    <row r="1014" spans="1:3" x14ac:dyDescent="0.3">
      <c r="A1014" t="s">
        <v>24075</v>
      </c>
      <c r="B1014" t="s">
        <v>67</v>
      </c>
      <c r="C1014">
        <v>7</v>
      </c>
    </row>
    <row r="1015" spans="1:3" x14ac:dyDescent="0.3">
      <c r="A1015" t="s">
        <v>5454</v>
      </c>
      <c r="B1015" t="s">
        <v>67</v>
      </c>
      <c r="C1015">
        <v>6</v>
      </c>
    </row>
    <row r="1016" spans="1:3" x14ac:dyDescent="0.3">
      <c r="A1016" t="s">
        <v>5457</v>
      </c>
      <c r="B1016" t="s">
        <v>67</v>
      </c>
      <c r="C1016">
        <v>5.0999999999999996</v>
      </c>
    </row>
    <row r="1017" spans="1:3" x14ac:dyDescent="0.3">
      <c r="A1017" t="s">
        <v>5460</v>
      </c>
      <c r="B1017" t="s">
        <v>67</v>
      </c>
      <c r="C1017">
        <v>5.8</v>
      </c>
    </row>
    <row r="1018" spans="1:3" x14ac:dyDescent="0.3">
      <c r="A1018" t="s">
        <v>5466</v>
      </c>
      <c r="B1018" t="s">
        <v>67</v>
      </c>
      <c r="C1018">
        <v>6.2</v>
      </c>
    </row>
    <row r="1019" spans="1:3" x14ac:dyDescent="0.3">
      <c r="A1019" t="s">
        <v>5471</v>
      </c>
      <c r="B1019" t="s">
        <v>67</v>
      </c>
      <c r="C1019">
        <v>6.4</v>
      </c>
    </row>
    <row r="1020" spans="1:3" x14ac:dyDescent="0.3">
      <c r="A1020" t="s">
        <v>5474</v>
      </c>
      <c r="B1020" t="s">
        <v>67</v>
      </c>
      <c r="C1020">
        <v>4.8</v>
      </c>
    </row>
    <row r="1021" spans="1:3" x14ac:dyDescent="0.3">
      <c r="A1021" t="s">
        <v>5479</v>
      </c>
      <c r="B1021" t="s">
        <v>67</v>
      </c>
      <c r="C1021">
        <v>4.9000000000000004</v>
      </c>
    </row>
    <row r="1022" spans="1:3" x14ac:dyDescent="0.3">
      <c r="A1022" t="s">
        <v>5484</v>
      </c>
      <c r="B1022" t="s">
        <v>67</v>
      </c>
      <c r="C1022">
        <v>5.6</v>
      </c>
    </row>
    <row r="1023" spans="1:3" x14ac:dyDescent="0.3">
      <c r="A1023" t="s">
        <v>5488</v>
      </c>
      <c r="B1023" t="s">
        <v>67</v>
      </c>
      <c r="C1023">
        <v>5.5</v>
      </c>
    </row>
    <row r="1024" spans="1:3" x14ac:dyDescent="0.3">
      <c r="A1024" t="s">
        <v>5492</v>
      </c>
      <c r="B1024" t="s">
        <v>67</v>
      </c>
      <c r="C1024">
        <v>3.7</v>
      </c>
    </row>
    <row r="1025" spans="1:3" x14ac:dyDescent="0.3">
      <c r="A1025" t="s">
        <v>5497</v>
      </c>
      <c r="B1025" t="s">
        <v>67</v>
      </c>
      <c r="C1025">
        <v>5.9</v>
      </c>
    </row>
    <row r="1026" spans="1:3" x14ac:dyDescent="0.3">
      <c r="A1026" t="s">
        <v>24076</v>
      </c>
      <c r="B1026" t="s">
        <v>67</v>
      </c>
      <c r="C1026">
        <v>8.5</v>
      </c>
    </row>
    <row r="1027" spans="1:3" x14ac:dyDescent="0.3">
      <c r="A1027" t="s">
        <v>5505</v>
      </c>
      <c r="B1027" t="s">
        <v>67</v>
      </c>
      <c r="C1027">
        <v>6.3</v>
      </c>
    </row>
    <row r="1028" spans="1:3" x14ac:dyDescent="0.3">
      <c r="A1028" t="s">
        <v>5511</v>
      </c>
      <c r="B1028" t="s">
        <v>67</v>
      </c>
      <c r="C1028">
        <v>7.4</v>
      </c>
    </row>
    <row r="1029" spans="1:3" x14ac:dyDescent="0.3">
      <c r="A1029" t="s">
        <v>5516</v>
      </c>
      <c r="B1029" t="s">
        <v>67</v>
      </c>
      <c r="C1029">
        <v>7.6</v>
      </c>
    </row>
    <row r="1030" spans="1:3" x14ac:dyDescent="0.3">
      <c r="A1030" t="s">
        <v>5520</v>
      </c>
      <c r="B1030" t="s">
        <v>67</v>
      </c>
      <c r="C1030">
        <v>8.3000000000000007</v>
      </c>
    </row>
    <row r="1031" spans="1:3" x14ac:dyDescent="0.3">
      <c r="A1031" t="s">
        <v>5525</v>
      </c>
      <c r="B1031" t="s">
        <v>67</v>
      </c>
      <c r="C1031">
        <v>6.6</v>
      </c>
    </row>
    <row r="1032" spans="1:3" x14ac:dyDescent="0.3">
      <c r="A1032" t="s">
        <v>5530</v>
      </c>
      <c r="B1032" t="s">
        <v>67</v>
      </c>
      <c r="C1032">
        <v>6.9</v>
      </c>
    </row>
    <row r="1033" spans="1:3" x14ac:dyDescent="0.3">
      <c r="A1033" t="s">
        <v>5533</v>
      </c>
      <c r="B1033" t="s">
        <v>67</v>
      </c>
      <c r="C1033">
        <v>6.7</v>
      </c>
    </row>
    <row r="1034" spans="1:3" x14ac:dyDescent="0.3">
      <c r="A1034" t="s">
        <v>5538</v>
      </c>
      <c r="B1034" t="s">
        <v>67</v>
      </c>
      <c r="C1034">
        <v>6.8</v>
      </c>
    </row>
    <row r="1035" spans="1:3" x14ac:dyDescent="0.3">
      <c r="A1035" t="s">
        <v>5546</v>
      </c>
      <c r="B1035" t="s">
        <v>67</v>
      </c>
      <c r="C1035">
        <v>4.5999999999999996</v>
      </c>
    </row>
    <row r="1036" spans="1:3" x14ac:dyDescent="0.3">
      <c r="A1036" t="s">
        <v>5551</v>
      </c>
      <c r="B1036" t="s">
        <v>67</v>
      </c>
      <c r="C1036">
        <v>7.1</v>
      </c>
    </row>
    <row r="1037" spans="1:3" x14ac:dyDescent="0.3">
      <c r="A1037" t="s">
        <v>5556</v>
      </c>
      <c r="B1037" t="s">
        <v>67</v>
      </c>
      <c r="C1037">
        <v>6.4</v>
      </c>
    </row>
    <row r="1038" spans="1:3" x14ac:dyDescent="0.3">
      <c r="A1038" t="s">
        <v>5563</v>
      </c>
      <c r="B1038" t="s">
        <v>67</v>
      </c>
      <c r="C1038">
        <v>6.4</v>
      </c>
    </row>
    <row r="1039" spans="1:3" x14ac:dyDescent="0.3">
      <c r="A1039" t="s">
        <v>5568</v>
      </c>
      <c r="B1039" t="s">
        <v>67</v>
      </c>
      <c r="C1039">
        <v>7.4</v>
      </c>
    </row>
    <row r="1040" spans="1:3" x14ac:dyDescent="0.3">
      <c r="A1040" t="s">
        <v>5571</v>
      </c>
      <c r="B1040" t="s">
        <v>67</v>
      </c>
      <c r="C1040">
        <v>6.4</v>
      </c>
    </row>
    <row r="1041" spans="1:3" x14ac:dyDescent="0.3">
      <c r="A1041" t="s">
        <v>5575</v>
      </c>
      <c r="B1041" t="s">
        <v>67</v>
      </c>
      <c r="C1041">
        <v>6</v>
      </c>
    </row>
    <row r="1042" spans="1:3" x14ac:dyDescent="0.3">
      <c r="A1042" t="s">
        <v>5580</v>
      </c>
      <c r="B1042" t="s">
        <v>67</v>
      </c>
      <c r="C1042">
        <v>6.5</v>
      </c>
    </row>
    <row r="1043" spans="1:3" x14ac:dyDescent="0.3">
      <c r="A1043" t="s">
        <v>5585</v>
      </c>
      <c r="B1043" t="s">
        <v>67</v>
      </c>
      <c r="C1043">
        <v>7.8</v>
      </c>
    </row>
    <row r="1044" spans="1:3" x14ac:dyDescent="0.3">
      <c r="A1044" t="s">
        <v>5590</v>
      </c>
      <c r="B1044" t="s">
        <v>67</v>
      </c>
      <c r="C1044">
        <v>6</v>
      </c>
    </row>
    <row r="1045" spans="1:3" x14ac:dyDescent="0.3">
      <c r="A1045" t="s">
        <v>5594</v>
      </c>
      <c r="B1045" t="s">
        <v>67</v>
      </c>
      <c r="C1045">
        <v>7</v>
      </c>
    </row>
    <row r="1046" spans="1:3" x14ac:dyDescent="0.3">
      <c r="A1046" t="s">
        <v>5599</v>
      </c>
      <c r="B1046" t="s">
        <v>67</v>
      </c>
      <c r="C1046">
        <v>6</v>
      </c>
    </row>
    <row r="1047" spans="1:3" x14ac:dyDescent="0.3">
      <c r="A1047" t="s">
        <v>5607</v>
      </c>
      <c r="B1047" t="s">
        <v>5611</v>
      </c>
      <c r="C1047">
        <v>7.8</v>
      </c>
    </row>
    <row r="1048" spans="1:3" x14ac:dyDescent="0.3">
      <c r="A1048" t="s">
        <v>5616</v>
      </c>
      <c r="B1048" t="s">
        <v>67</v>
      </c>
      <c r="C1048">
        <v>6.1</v>
      </c>
    </row>
    <row r="1049" spans="1:3" x14ac:dyDescent="0.3">
      <c r="A1049" t="s">
        <v>5621</v>
      </c>
      <c r="B1049" t="s">
        <v>67</v>
      </c>
      <c r="C1049">
        <v>6.8</v>
      </c>
    </row>
    <row r="1050" spans="1:3" x14ac:dyDescent="0.3">
      <c r="A1050" t="s">
        <v>5626</v>
      </c>
      <c r="B1050" t="s">
        <v>67</v>
      </c>
      <c r="C1050">
        <v>6.4</v>
      </c>
    </row>
    <row r="1051" spans="1:3" x14ac:dyDescent="0.3">
      <c r="A1051" t="s">
        <v>5631</v>
      </c>
      <c r="B1051" t="s">
        <v>67</v>
      </c>
      <c r="C1051">
        <v>7.7</v>
      </c>
    </row>
    <row r="1052" spans="1:3" x14ac:dyDescent="0.3">
      <c r="A1052" t="s">
        <v>5637</v>
      </c>
      <c r="B1052" t="s">
        <v>5641</v>
      </c>
      <c r="C1052">
        <v>8.1</v>
      </c>
    </row>
    <row r="1053" spans="1:3" x14ac:dyDescent="0.3">
      <c r="A1053" t="s">
        <v>5644</v>
      </c>
      <c r="B1053" t="s">
        <v>67</v>
      </c>
      <c r="C1053">
        <v>4.5</v>
      </c>
    </row>
    <row r="1054" spans="1:3" x14ac:dyDescent="0.3">
      <c r="A1054" t="s">
        <v>5649</v>
      </c>
      <c r="B1054" t="s">
        <v>67</v>
      </c>
      <c r="C1054">
        <v>5.8</v>
      </c>
    </row>
    <row r="1055" spans="1:3" x14ac:dyDescent="0.3">
      <c r="A1055" t="s">
        <v>5654</v>
      </c>
      <c r="B1055" t="s">
        <v>67</v>
      </c>
      <c r="C1055">
        <v>6.3</v>
      </c>
    </row>
    <row r="1056" spans="1:3" x14ac:dyDescent="0.3">
      <c r="A1056" t="s">
        <v>5657</v>
      </c>
      <c r="B1056" t="s">
        <v>67</v>
      </c>
      <c r="C1056">
        <v>5.7</v>
      </c>
    </row>
    <row r="1057" spans="1:3" x14ac:dyDescent="0.3">
      <c r="A1057" t="s">
        <v>5660</v>
      </c>
      <c r="B1057" t="s">
        <v>67</v>
      </c>
      <c r="C1057">
        <v>7.2</v>
      </c>
    </row>
    <row r="1058" spans="1:3" x14ac:dyDescent="0.3">
      <c r="A1058" t="s">
        <v>5665</v>
      </c>
      <c r="B1058" t="s">
        <v>67</v>
      </c>
      <c r="C1058">
        <v>7.6</v>
      </c>
    </row>
    <row r="1059" spans="1:3" x14ac:dyDescent="0.3">
      <c r="A1059" t="s">
        <v>5670</v>
      </c>
      <c r="B1059" t="s">
        <v>67</v>
      </c>
      <c r="C1059">
        <v>4.7</v>
      </c>
    </row>
    <row r="1060" spans="1:3" x14ac:dyDescent="0.3">
      <c r="A1060" t="s">
        <v>5675</v>
      </c>
      <c r="B1060" t="s">
        <v>67</v>
      </c>
      <c r="C1060">
        <v>6.6</v>
      </c>
    </row>
    <row r="1061" spans="1:3" x14ac:dyDescent="0.3">
      <c r="A1061" t="s">
        <v>5679</v>
      </c>
      <c r="B1061" t="s">
        <v>67</v>
      </c>
      <c r="C1061">
        <v>6.8</v>
      </c>
    </row>
    <row r="1062" spans="1:3" x14ac:dyDescent="0.3">
      <c r="A1062" t="s">
        <v>5686</v>
      </c>
      <c r="B1062" t="s">
        <v>67</v>
      </c>
      <c r="C1062">
        <v>7.3</v>
      </c>
    </row>
    <row r="1063" spans="1:3" x14ac:dyDescent="0.3">
      <c r="A1063" t="s">
        <v>5690</v>
      </c>
      <c r="B1063" t="s">
        <v>67</v>
      </c>
      <c r="C1063">
        <v>2.7</v>
      </c>
    </row>
    <row r="1064" spans="1:3" x14ac:dyDescent="0.3">
      <c r="A1064" t="s">
        <v>5695</v>
      </c>
      <c r="B1064" t="s">
        <v>67</v>
      </c>
      <c r="C1064">
        <v>4.8</v>
      </c>
    </row>
    <row r="1065" spans="1:3" x14ac:dyDescent="0.3">
      <c r="A1065" t="s">
        <v>5699</v>
      </c>
      <c r="B1065" t="s">
        <v>67</v>
      </c>
      <c r="C1065">
        <v>6.3</v>
      </c>
    </row>
    <row r="1066" spans="1:3" x14ac:dyDescent="0.3">
      <c r="A1066" t="s">
        <v>5705</v>
      </c>
      <c r="B1066" t="s">
        <v>67</v>
      </c>
      <c r="C1066">
        <v>5.5</v>
      </c>
    </row>
    <row r="1067" spans="1:3" x14ac:dyDescent="0.3">
      <c r="A1067" t="s">
        <v>5712</v>
      </c>
      <c r="B1067" t="s">
        <v>67</v>
      </c>
      <c r="C1067">
        <v>6.2</v>
      </c>
    </row>
    <row r="1068" spans="1:3" x14ac:dyDescent="0.3">
      <c r="A1068" t="s">
        <v>5717</v>
      </c>
      <c r="B1068" t="s">
        <v>67</v>
      </c>
      <c r="C1068">
        <v>5.8</v>
      </c>
    </row>
    <row r="1069" spans="1:3" x14ac:dyDescent="0.3">
      <c r="A1069" t="s">
        <v>5721</v>
      </c>
      <c r="B1069" t="s">
        <v>67</v>
      </c>
      <c r="C1069">
        <v>5.7</v>
      </c>
    </row>
    <row r="1070" spans="1:3" x14ac:dyDescent="0.3">
      <c r="A1070" t="s">
        <v>5724</v>
      </c>
      <c r="B1070" t="s">
        <v>67</v>
      </c>
      <c r="C1070">
        <v>6.5</v>
      </c>
    </row>
    <row r="1071" spans="1:3" x14ac:dyDescent="0.3">
      <c r="A1071" t="s">
        <v>5727</v>
      </c>
      <c r="B1071" t="s">
        <v>67</v>
      </c>
      <c r="C1071">
        <v>6.7</v>
      </c>
    </row>
    <row r="1072" spans="1:3" x14ac:dyDescent="0.3">
      <c r="A1072" t="s">
        <v>5732</v>
      </c>
      <c r="B1072" t="s">
        <v>67</v>
      </c>
      <c r="C1072">
        <v>7.4</v>
      </c>
    </row>
    <row r="1073" spans="1:3" x14ac:dyDescent="0.3">
      <c r="A1073" t="s">
        <v>5735</v>
      </c>
      <c r="B1073" t="s">
        <v>67</v>
      </c>
      <c r="C1073">
        <v>6.9</v>
      </c>
    </row>
    <row r="1074" spans="1:3" x14ac:dyDescent="0.3">
      <c r="A1074" t="s">
        <v>5740</v>
      </c>
      <c r="B1074" t="s">
        <v>67</v>
      </c>
      <c r="C1074">
        <v>5.5</v>
      </c>
    </row>
    <row r="1075" spans="1:3" x14ac:dyDescent="0.3">
      <c r="A1075" t="s">
        <v>5744</v>
      </c>
      <c r="B1075" t="s">
        <v>67</v>
      </c>
      <c r="C1075">
        <v>8.1</v>
      </c>
    </row>
    <row r="1076" spans="1:3" x14ac:dyDescent="0.3">
      <c r="A1076" t="s">
        <v>5747</v>
      </c>
      <c r="B1076" t="s">
        <v>67</v>
      </c>
      <c r="C1076">
        <v>7.7</v>
      </c>
    </row>
    <row r="1077" spans="1:3" x14ac:dyDescent="0.3">
      <c r="A1077" t="s">
        <v>5751</v>
      </c>
      <c r="B1077" t="s">
        <v>67</v>
      </c>
      <c r="C1077">
        <v>7.3</v>
      </c>
    </row>
    <row r="1078" spans="1:3" x14ac:dyDescent="0.3">
      <c r="A1078" t="s">
        <v>5755</v>
      </c>
      <c r="B1078" t="s">
        <v>67</v>
      </c>
      <c r="C1078">
        <v>5.2</v>
      </c>
    </row>
    <row r="1079" spans="1:3" x14ac:dyDescent="0.3">
      <c r="A1079" t="s">
        <v>5760</v>
      </c>
      <c r="B1079" t="s">
        <v>67</v>
      </c>
      <c r="C1079">
        <v>7.1</v>
      </c>
    </row>
    <row r="1080" spans="1:3" x14ac:dyDescent="0.3">
      <c r="A1080" t="s">
        <v>5766</v>
      </c>
      <c r="B1080" t="s">
        <v>67</v>
      </c>
      <c r="C1080">
        <v>7.1</v>
      </c>
    </row>
    <row r="1081" spans="1:3" x14ac:dyDescent="0.3">
      <c r="A1081" t="s">
        <v>5770</v>
      </c>
      <c r="B1081" t="s">
        <v>67</v>
      </c>
      <c r="C1081">
        <v>7.2</v>
      </c>
    </row>
    <row r="1082" spans="1:3" x14ac:dyDescent="0.3">
      <c r="A1082" t="s">
        <v>5776</v>
      </c>
      <c r="B1082" t="s">
        <v>67</v>
      </c>
      <c r="C1082">
        <v>6.5</v>
      </c>
    </row>
    <row r="1083" spans="1:3" x14ac:dyDescent="0.3">
      <c r="A1083" t="s">
        <v>5783</v>
      </c>
      <c r="B1083" t="s">
        <v>67</v>
      </c>
      <c r="C1083">
        <v>4.5999999999999996</v>
      </c>
    </row>
    <row r="1084" spans="1:3" x14ac:dyDescent="0.3">
      <c r="A1084" t="s">
        <v>5789</v>
      </c>
      <c r="B1084" t="s">
        <v>67</v>
      </c>
      <c r="C1084">
        <v>5.6</v>
      </c>
    </row>
    <row r="1085" spans="1:3" x14ac:dyDescent="0.3">
      <c r="A1085" t="s">
        <v>5793</v>
      </c>
      <c r="B1085" t="s">
        <v>67</v>
      </c>
      <c r="C1085">
        <v>7.7</v>
      </c>
    </row>
    <row r="1086" spans="1:3" x14ac:dyDescent="0.3">
      <c r="A1086" t="s">
        <v>5798</v>
      </c>
      <c r="B1086" t="s">
        <v>67</v>
      </c>
      <c r="C1086">
        <v>7.2</v>
      </c>
    </row>
    <row r="1087" spans="1:3" x14ac:dyDescent="0.3">
      <c r="A1087" t="s">
        <v>5801</v>
      </c>
      <c r="B1087" t="s">
        <v>67</v>
      </c>
      <c r="C1087">
        <v>6.8</v>
      </c>
    </row>
    <row r="1088" spans="1:3" x14ac:dyDescent="0.3">
      <c r="A1088" t="s">
        <v>5807</v>
      </c>
      <c r="B1088" t="s">
        <v>67</v>
      </c>
      <c r="C1088">
        <v>5.4</v>
      </c>
    </row>
    <row r="1089" spans="1:3" x14ac:dyDescent="0.3">
      <c r="A1089" t="s">
        <v>5812</v>
      </c>
      <c r="B1089" t="s">
        <v>67</v>
      </c>
      <c r="C1089">
        <v>6.3</v>
      </c>
    </row>
    <row r="1090" spans="1:3" x14ac:dyDescent="0.3">
      <c r="A1090" t="s">
        <v>5818</v>
      </c>
      <c r="B1090" t="s">
        <v>67</v>
      </c>
      <c r="C1090">
        <v>7.2</v>
      </c>
    </row>
    <row r="1091" spans="1:3" x14ac:dyDescent="0.3">
      <c r="A1091" t="s">
        <v>5822</v>
      </c>
      <c r="B1091" t="s">
        <v>67</v>
      </c>
      <c r="C1091">
        <v>5.6</v>
      </c>
    </row>
    <row r="1092" spans="1:3" x14ac:dyDescent="0.3">
      <c r="A1092" t="s">
        <v>5826</v>
      </c>
      <c r="B1092" t="s">
        <v>67</v>
      </c>
      <c r="C1092">
        <v>6.8</v>
      </c>
    </row>
    <row r="1093" spans="1:3" x14ac:dyDescent="0.3">
      <c r="A1093" t="s">
        <v>5831</v>
      </c>
      <c r="B1093" t="s">
        <v>67</v>
      </c>
      <c r="C1093">
        <v>4.3</v>
      </c>
    </row>
    <row r="1094" spans="1:3" x14ac:dyDescent="0.3">
      <c r="A1094" t="s">
        <v>5835</v>
      </c>
      <c r="B1094" t="s">
        <v>67</v>
      </c>
      <c r="C1094">
        <v>6.3</v>
      </c>
    </row>
    <row r="1095" spans="1:3" x14ac:dyDescent="0.3">
      <c r="A1095" t="s">
        <v>5839</v>
      </c>
      <c r="B1095" t="s">
        <v>67</v>
      </c>
      <c r="C1095">
        <v>6.5</v>
      </c>
    </row>
    <row r="1096" spans="1:3" x14ac:dyDescent="0.3">
      <c r="A1096" t="s">
        <v>5843</v>
      </c>
      <c r="B1096" t="s">
        <v>67</v>
      </c>
      <c r="C1096">
        <v>6.4</v>
      </c>
    </row>
    <row r="1097" spans="1:3" x14ac:dyDescent="0.3">
      <c r="A1097" t="s">
        <v>5846</v>
      </c>
      <c r="B1097" t="s">
        <v>67</v>
      </c>
      <c r="C1097">
        <v>6.3</v>
      </c>
    </row>
    <row r="1098" spans="1:3" x14ac:dyDescent="0.3">
      <c r="A1098" t="s">
        <v>5852</v>
      </c>
      <c r="B1098" t="s">
        <v>67</v>
      </c>
      <c r="C1098">
        <v>5.9</v>
      </c>
    </row>
    <row r="1099" spans="1:3" x14ac:dyDescent="0.3">
      <c r="A1099" t="s">
        <v>5857</v>
      </c>
      <c r="B1099" t="s">
        <v>67</v>
      </c>
      <c r="C1099">
        <v>6.5</v>
      </c>
    </row>
    <row r="1100" spans="1:3" x14ac:dyDescent="0.3">
      <c r="A1100" t="s">
        <v>5863</v>
      </c>
      <c r="B1100" t="s">
        <v>67</v>
      </c>
      <c r="C1100">
        <v>6.5</v>
      </c>
    </row>
    <row r="1101" spans="1:3" x14ac:dyDescent="0.3">
      <c r="A1101" t="s">
        <v>5869</v>
      </c>
      <c r="B1101" t="s">
        <v>67</v>
      </c>
      <c r="C1101">
        <v>6.1</v>
      </c>
    </row>
    <row r="1102" spans="1:3" x14ac:dyDescent="0.3">
      <c r="A1102" t="s">
        <v>5874</v>
      </c>
      <c r="B1102" t="s">
        <v>67</v>
      </c>
      <c r="C1102">
        <v>5.9</v>
      </c>
    </row>
    <row r="1103" spans="1:3" x14ac:dyDescent="0.3">
      <c r="A1103" t="s">
        <v>5878</v>
      </c>
      <c r="B1103" t="s">
        <v>67</v>
      </c>
      <c r="C1103">
        <v>6.6</v>
      </c>
    </row>
    <row r="1104" spans="1:3" x14ac:dyDescent="0.3">
      <c r="A1104" t="s">
        <v>5885</v>
      </c>
      <c r="B1104" t="s">
        <v>67</v>
      </c>
      <c r="C1104">
        <v>7.4</v>
      </c>
    </row>
    <row r="1105" spans="1:3" x14ac:dyDescent="0.3">
      <c r="A1105" t="s">
        <v>5889</v>
      </c>
      <c r="B1105" t="s">
        <v>67</v>
      </c>
      <c r="C1105">
        <v>7.3</v>
      </c>
    </row>
    <row r="1106" spans="1:3" x14ac:dyDescent="0.3">
      <c r="A1106" t="s">
        <v>5893</v>
      </c>
      <c r="B1106" t="s">
        <v>67</v>
      </c>
      <c r="C1106">
        <v>6.6</v>
      </c>
    </row>
    <row r="1107" spans="1:3" x14ac:dyDescent="0.3">
      <c r="A1107" t="s">
        <v>5897</v>
      </c>
      <c r="B1107" t="s">
        <v>67</v>
      </c>
      <c r="C1107">
        <v>5.6</v>
      </c>
    </row>
    <row r="1108" spans="1:3" x14ac:dyDescent="0.3">
      <c r="A1108" t="s">
        <v>5903</v>
      </c>
      <c r="B1108" t="s">
        <v>67</v>
      </c>
      <c r="C1108">
        <v>5.3</v>
      </c>
    </row>
    <row r="1109" spans="1:3" x14ac:dyDescent="0.3">
      <c r="A1109" t="s">
        <v>5907</v>
      </c>
      <c r="B1109" t="s">
        <v>67</v>
      </c>
      <c r="C1109">
        <v>6</v>
      </c>
    </row>
    <row r="1110" spans="1:3" x14ac:dyDescent="0.3">
      <c r="A1110" t="s">
        <v>5915</v>
      </c>
      <c r="B1110" t="s">
        <v>67</v>
      </c>
      <c r="C1110">
        <v>5.4</v>
      </c>
    </row>
    <row r="1111" spans="1:3" x14ac:dyDescent="0.3">
      <c r="A1111" t="s">
        <v>5921</v>
      </c>
      <c r="B1111" t="s">
        <v>67</v>
      </c>
      <c r="C1111">
        <v>6.8</v>
      </c>
    </row>
    <row r="1112" spans="1:3" x14ac:dyDescent="0.3">
      <c r="A1112" t="s">
        <v>5927</v>
      </c>
      <c r="B1112" t="s">
        <v>67</v>
      </c>
      <c r="C1112">
        <v>6.4</v>
      </c>
    </row>
    <row r="1113" spans="1:3" x14ac:dyDescent="0.3">
      <c r="A1113" t="s">
        <v>5931</v>
      </c>
      <c r="B1113" t="s">
        <v>67</v>
      </c>
      <c r="C1113">
        <v>4.9000000000000004</v>
      </c>
    </row>
    <row r="1114" spans="1:3" x14ac:dyDescent="0.3">
      <c r="A1114" t="s">
        <v>5937</v>
      </c>
      <c r="B1114" t="s">
        <v>67</v>
      </c>
      <c r="C1114">
        <v>5.8</v>
      </c>
    </row>
    <row r="1115" spans="1:3" x14ac:dyDescent="0.3">
      <c r="A1115" t="s">
        <v>5941</v>
      </c>
      <c r="B1115" t="s">
        <v>67</v>
      </c>
      <c r="C1115">
        <v>7.1</v>
      </c>
    </row>
    <row r="1116" spans="1:3" x14ac:dyDescent="0.3">
      <c r="A1116" t="s">
        <v>5944</v>
      </c>
      <c r="B1116" t="s">
        <v>67</v>
      </c>
      <c r="C1116">
        <v>7.2</v>
      </c>
    </row>
    <row r="1117" spans="1:3" x14ac:dyDescent="0.3">
      <c r="A1117" t="s">
        <v>5947</v>
      </c>
      <c r="B1117" t="s">
        <v>67</v>
      </c>
      <c r="C1117">
        <v>6</v>
      </c>
    </row>
    <row r="1118" spans="1:3" x14ac:dyDescent="0.3">
      <c r="A1118" t="s">
        <v>5952</v>
      </c>
      <c r="B1118" t="s">
        <v>67</v>
      </c>
      <c r="C1118">
        <v>6</v>
      </c>
    </row>
    <row r="1119" spans="1:3" x14ac:dyDescent="0.3">
      <c r="A1119" t="s">
        <v>5957</v>
      </c>
      <c r="B1119" t="s">
        <v>1965</v>
      </c>
      <c r="C1119">
        <v>7</v>
      </c>
    </row>
    <row r="1120" spans="1:3" x14ac:dyDescent="0.3">
      <c r="A1120" t="s">
        <v>5963</v>
      </c>
      <c r="B1120" t="s">
        <v>67</v>
      </c>
      <c r="C1120">
        <v>5.4</v>
      </c>
    </row>
    <row r="1121" spans="1:3" x14ac:dyDescent="0.3">
      <c r="A1121" t="s">
        <v>5968</v>
      </c>
      <c r="B1121" t="s">
        <v>67</v>
      </c>
      <c r="C1121">
        <v>6.5</v>
      </c>
    </row>
    <row r="1122" spans="1:3" x14ac:dyDescent="0.3">
      <c r="A1122" t="s">
        <v>5974</v>
      </c>
      <c r="B1122" t="s">
        <v>67</v>
      </c>
      <c r="C1122">
        <v>6.4</v>
      </c>
    </row>
    <row r="1123" spans="1:3" x14ac:dyDescent="0.3">
      <c r="A1123" t="s">
        <v>24077</v>
      </c>
      <c r="B1123" t="s">
        <v>1486</v>
      </c>
      <c r="C1123">
        <v>8.3000000000000007</v>
      </c>
    </row>
    <row r="1124" spans="1:3" x14ac:dyDescent="0.3">
      <c r="A1124" t="s">
        <v>5986</v>
      </c>
      <c r="B1124" t="s">
        <v>67</v>
      </c>
      <c r="C1124">
        <v>4.9000000000000004</v>
      </c>
    </row>
    <row r="1125" spans="1:3" x14ac:dyDescent="0.3">
      <c r="A1125" t="s">
        <v>5992</v>
      </c>
      <c r="B1125" t="s">
        <v>67</v>
      </c>
      <c r="C1125">
        <v>6.3</v>
      </c>
    </row>
    <row r="1126" spans="1:3" x14ac:dyDescent="0.3">
      <c r="A1126" t="s">
        <v>5998</v>
      </c>
      <c r="B1126" t="s">
        <v>67</v>
      </c>
      <c r="C1126">
        <v>1.7</v>
      </c>
    </row>
    <row r="1127" spans="1:3" x14ac:dyDescent="0.3">
      <c r="A1127" t="s">
        <v>6004</v>
      </c>
      <c r="B1127" t="s">
        <v>67</v>
      </c>
      <c r="C1127">
        <v>7.7</v>
      </c>
    </row>
    <row r="1128" spans="1:3" x14ac:dyDescent="0.3">
      <c r="A1128" t="s">
        <v>6009</v>
      </c>
      <c r="B1128" t="s">
        <v>67</v>
      </c>
      <c r="C1128">
        <v>7.8</v>
      </c>
    </row>
    <row r="1129" spans="1:3" x14ac:dyDescent="0.3">
      <c r="A1129" t="s">
        <v>6012</v>
      </c>
      <c r="B1129" t="s">
        <v>67</v>
      </c>
      <c r="C1129">
        <v>5.5</v>
      </c>
    </row>
    <row r="1130" spans="1:3" x14ac:dyDescent="0.3">
      <c r="A1130" t="s">
        <v>6015</v>
      </c>
      <c r="B1130" t="s">
        <v>67</v>
      </c>
      <c r="C1130">
        <v>7.5</v>
      </c>
    </row>
    <row r="1131" spans="1:3" x14ac:dyDescent="0.3">
      <c r="A1131" t="s">
        <v>6019</v>
      </c>
      <c r="B1131" t="s">
        <v>67</v>
      </c>
      <c r="C1131">
        <v>6.4</v>
      </c>
    </row>
    <row r="1132" spans="1:3" x14ac:dyDescent="0.3">
      <c r="A1132" t="s">
        <v>6024</v>
      </c>
      <c r="B1132" t="s">
        <v>67</v>
      </c>
      <c r="C1132">
        <v>5.6</v>
      </c>
    </row>
    <row r="1133" spans="1:3" x14ac:dyDescent="0.3">
      <c r="A1133" t="s">
        <v>6031</v>
      </c>
      <c r="B1133" t="s">
        <v>67</v>
      </c>
      <c r="C1133">
        <v>7.5</v>
      </c>
    </row>
    <row r="1134" spans="1:3" x14ac:dyDescent="0.3">
      <c r="A1134" t="s">
        <v>6038</v>
      </c>
      <c r="B1134" t="s">
        <v>67</v>
      </c>
      <c r="C1134">
        <v>6.8</v>
      </c>
    </row>
    <row r="1135" spans="1:3" x14ac:dyDescent="0.3">
      <c r="A1135" t="s">
        <v>6042</v>
      </c>
      <c r="B1135" t="s">
        <v>67</v>
      </c>
      <c r="C1135">
        <v>6.8</v>
      </c>
    </row>
    <row r="1136" spans="1:3" x14ac:dyDescent="0.3">
      <c r="A1136" t="s">
        <v>6046</v>
      </c>
      <c r="B1136" t="s">
        <v>67</v>
      </c>
      <c r="C1136">
        <v>6</v>
      </c>
    </row>
    <row r="1137" spans="1:3" x14ac:dyDescent="0.3">
      <c r="A1137" t="s">
        <v>6052</v>
      </c>
      <c r="B1137" t="s">
        <v>67</v>
      </c>
      <c r="C1137">
        <v>7.3</v>
      </c>
    </row>
    <row r="1138" spans="1:3" x14ac:dyDescent="0.3">
      <c r="A1138" t="s">
        <v>6056</v>
      </c>
      <c r="B1138" t="s">
        <v>67</v>
      </c>
      <c r="C1138">
        <v>6</v>
      </c>
    </row>
    <row r="1139" spans="1:3" x14ac:dyDescent="0.3">
      <c r="A1139" t="s">
        <v>6059</v>
      </c>
      <c r="B1139" t="s">
        <v>67</v>
      </c>
      <c r="C1139">
        <v>7</v>
      </c>
    </row>
    <row r="1140" spans="1:3" x14ac:dyDescent="0.3">
      <c r="A1140" t="s">
        <v>6065</v>
      </c>
      <c r="B1140" t="s">
        <v>67</v>
      </c>
      <c r="C1140">
        <v>5.0999999999999996</v>
      </c>
    </row>
    <row r="1141" spans="1:3" x14ac:dyDescent="0.3">
      <c r="A1141" t="s">
        <v>6069</v>
      </c>
      <c r="B1141" t="s">
        <v>67</v>
      </c>
      <c r="C1141">
        <v>6.8</v>
      </c>
    </row>
    <row r="1142" spans="1:3" x14ac:dyDescent="0.3">
      <c r="A1142" t="s">
        <v>6076</v>
      </c>
      <c r="B1142" t="s">
        <v>67</v>
      </c>
      <c r="C1142">
        <v>6.5</v>
      </c>
    </row>
    <row r="1143" spans="1:3" x14ac:dyDescent="0.3">
      <c r="A1143" t="s">
        <v>6080</v>
      </c>
      <c r="B1143" t="s">
        <v>67</v>
      </c>
      <c r="C1143">
        <v>6.6</v>
      </c>
    </row>
    <row r="1144" spans="1:3" x14ac:dyDescent="0.3">
      <c r="A1144" t="s">
        <v>6084</v>
      </c>
      <c r="B1144" t="s">
        <v>67</v>
      </c>
      <c r="C1144">
        <v>7.2</v>
      </c>
    </row>
    <row r="1145" spans="1:3" x14ac:dyDescent="0.3">
      <c r="A1145" t="s">
        <v>6088</v>
      </c>
      <c r="B1145" t="s">
        <v>67</v>
      </c>
      <c r="C1145">
        <v>7</v>
      </c>
    </row>
    <row r="1146" spans="1:3" x14ac:dyDescent="0.3">
      <c r="A1146" t="s">
        <v>6092</v>
      </c>
      <c r="B1146" t="s">
        <v>67</v>
      </c>
      <c r="C1146">
        <v>7</v>
      </c>
    </row>
    <row r="1147" spans="1:3" x14ac:dyDescent="0.3">
      <c r="A1147" t="s">
        <v>6098</v>
      </c>
      <c r="B1147" t="s">
        <v>67</v>
      </c>
      <c r="C1147">
        <v>5.9</v>
      </c>
    </row>
    <row r="1148" spans="1:3" x14ac:dyDescent="0.3">
      <c r="A1148" t="s">
        <v>6102</v>
      </c>
      <c r="B1148" t="s">
        <v>67</v>
      </c>
      <c r="C1148">
        <v>5.4</v>
      </c>
    </row>
    <row r="1149" spans="1:3" x14ac:dyDescent="0.3">
      <c r="A1149" t="s">
        <v>6107</v>
      </c>
      <c r="B1149" t="s">
        <v>67</v>
      </c>
      <c r="C1149">
        <v>6.6</v>
      </c>
    </row>
    <row r="1150" spans="1:3" x14ac:dyDescent="0.3">
      <c r="A1150" t="s">
        <v>6113</v>
      </c>
      <c r="B1150" t="s">
        <v>67</v>
      </c>
      <c r="C1150">
        <v>7</v>
      </c>
    </row>
    <row r="1151" spans="1:3" x14ac:dyDescent="0.3">
      <c r="A1151" t="s">
        <v>6118</v>
      </c>
      <c r="B1151" t="s">
        <v>67</v>
      </c>
      <c r="C1151">
        <v>6.5</v>
      </c>
    </row>
    <row r="1152" spans="1:3" x14ac:dyDescent="0.3">
      <c r="A1152" t="s">
        <v>6122</v>
      </c>
      <c r="B1152" t="s">
        <v>67</v>
      </c>
      <c r="C1152">
        <v>6.3</v>
      </c>
    </row>
    <row r="1153" spans="1:3" x14ac:dyDescent="0.3">
      <c r="A1153" t="s">
        <v>6126</v>
      </c>
      <c r="B1153" t="s">
        <v>67</v>
      </c>
      <c r="C1153">
        <v>6.5</v>
      </c>
    </row>
    <row r="1154" spans="1:3" x14ac:dyDescent="0.3">
      <c r="A1154" t="s">
        <v>6132</v>
      </c>
      <c r="B1154" t="s">
        <v>67</v>
      </c>
      <c r="C1154">
        <v>6.5</v>
      </c>
    </row>
    <row r="1155" spans="1:3" x14ac:dyDescent="0.3">
      <c r="A1155" t="s">
        <v>6137</v>
      </c>
      <c r="B1155" t="s">
        <v>67</v>
      </c>
      <c r="C1155">
        <v>5.8</v>
      </c>
    </row>
    <row r="1156" spans="1:3" x14ac:dyDescent="0.3">
      <c r="A1156" t="s">
        <v>6143</v>
      </c>
      <c r="B1156" t="s">
        <v>67</v>
      </c>
      <c r="C1156">
        <v>6.6</v>
      </c>
    </row>
    <row r="1157" spans="1:3" x14ac:dyDescent="0.3">
      <c r="A1157" t="s">
        <v>6148</v>
      </c>
      <c r="B1157" t="s">
        <v>67</v>
      </c>
      <c r="C1157">
        <v>5.4</v>
      </c>
    </row>
    <row r="1158" spans="1:3" x14ac:dyDescent="0.3">
      <c r="A1158" t="s">
        <v>6152</v>
      </c>
      <c r="B1158" t="s">
        <v>67</v>
      </c>
      <c r="C1158">
        <v>6.1</v>
      </c>
    </row>
    <row r="1159" spans="1:3" x14ac:dyDescent="0.3">
      <c r="A1159" t="s">
        <v>6157</v>
      </c>
      <c r="B1159" t="s">
        <v>67</v>
      </c>
      <c r="C1159">
        <v>4</v>
      </c>
    </row>
    <row r="1160" spans="1:3" x14ac:dyDescent="0.3">
      <c r="A1160" t="s">
        <v>6161</v>
      </c>
      <c r="B1160" t="s">
        <v>67</v>
      </c>
      <c r="C1160">
        <v>7.6</v>
      </c>
    </row>
    <row r="1161" spans="1:3" x14ac:dyDescent="0.3">
      <c r="A1161" t="s">
        <v>6166</v>
      </c>
      <c r="B1161" t="s">
        <v>1965</v>
      </c>
      <c r="C1161">
        <v>7.9</v>
      </c>
    </row>
    <row r="1162" spans="1:3" x14ac:dyDescent="0.3">
      <c r="A1162" t="s">
        <v>6172</v>
      </c>
      <c r="B1162" t="s">
        <v>67</v>
      </c>
      <c r="C1162">
        <v>5.3</v>
      </c>
    </row>
    <row r="1163" spans="1:3" x14ac:dyDescent="0.3">
      <c r="A1163" t="s">
        <v>6177</v>
      </c>
      <c r="B1163" t="s">
        <v>67</v>
      </c>
      <c r="C1163">
        <v>6.6</v>
      </c>
    </row>
    <row r="1164" spans="1:3" x14ac:dyDescent="0.3">
      <c r="A1164" t="s">
        <v>6184</v>
      </c>
      <c r="B1164" t="s">
        <v>67</v>
      </c>
      <c r="C1164">
        <v>6.3</v>
      </c>
    </row>
    <row r="1165" spans="1:3" x14ac:dyDescent="0.3">
      <c r="A1165" t="s">
        <v>24078</v>
      </c>
      <c r="B1165" t="s">
        <v>67</v>
      </c>
      <c r="C1165">
        <v>7.5</v>
      </c>
    </row>
    <row r="1166" spans="1:3" x14ac:dyDescent="0.3">
      <c r="A1166" t="s">
        <v>6194</v>
      </c>
      <c r="B1166" t="s">
        <v>1486</v>
      </c>
      <c r="C1166">
        <v>7.2</v>
      </c>
    </row>
    <row r="1167" spans="1:3" x14ac:dyDescent="0.3">
      <c r="A1167" t="s">
        <v>6198</v>
      </c>
      <c r="B1167" t="s">
        <v>67</v>
      </c>
      <c r="C1167">
        <v>7</v>
      </c>
    </row>
    <row r="1168" spans="1:3" x14ac:dyDescent="0.3">
      <c r="A1168" t="s">
        <v>6204</v>
      </c>
      <c r="B1168" t="s">
        <v>1486</v>
      </c>
      <c r="C1168">
        <v>4.9000000000000004</v>
      </c>
    </row>
    <row r="1169" spans="1:3" x14ac:dyDescent="0.3">
      <c r="A1169" t="s">
        <v>6208</v>
      </c>
      <c r="B1169" t="s">
        <v>67</v>
      </c>
      <c r="C1169">
        <v>6.9</v>
      </c>
    </row>
    <row r="1170" spans="1:3" x14ac:dyDescent="0.3">
      <c r="A1170" t="s">
        <v>6215</v>
      </c>
      <c r="B1170" t="s">
        <v>67</v>
      </c>
      <c r="C1170">
        <v>5.2</v>
      </c>
    </row>
    <row r="1171" spans="1:3" x14ac:dyDescent="0.3">
      <c r="A1171" t="s">
        <v>6219</v>
      </c>
      <c r="B1171" t="s">
        <v>67</v>
      </c>
      <c r="C1171">
        <v>8.1</v>
      </c>
    </row>
    <row r="1172" spans="1:3" x14ac:dyDescent="0.3">
      <c r="A1172" t="s">
        <v>6224</v>
      </c>
      <c r="B1172" t="s">
        <v>67</v>
      </c>
      <c r="C1172">
        <v>6.6</v>
      </c>
    </row>
    <row r="1173" spans="1:3" x14ac:dyDescent="0.3">
      <c r="A1173" t="s">
        <v>6228</v>
      </c>
      <c r="B1173" t="s">
        <v>67</v>
      </c>
      <c r="C1173">
        <v>6.2</v>
      </c>
    </row>
    <row r="1174" spans="1:3" x14ac:dyDescent="0.3">
      <c r="A1174" t="s">
        <v>6235</v>
      </c>
      <c r="B1174" t="s">
        <v>67</v>
      </c>
      <c r="C1174">
        <v>7.2</v>
      </c>
    </row>
    <row r="1175" spans="1:3" x14ac:dyDescent="0.3">
      <c r="A1175" t="s">
        <v>6239</v>
      </c>
      <c r="B1175" t="s">
        <v>67</v>
      </c>
      <c r="C1175">
        <v>7.3</v>
      </c>
    </row>
    <row r="1176" spans="1:3" x14ac:dyDescent="0.3">
      <c r="A1176" t="s">
        <v>6243</v>
      </c>
      <c r="B1176" t="s">
        <v>67</v>
      </c>
      <c r="C1176">
        <v>6.7</v>
      </c>
    </row>
    <row r="1177" spans="1:3" x14ac:dyDescent="0.3">
      <c r="A1177" t="s">
        <v>6248</v>
      </c>
      <c r="B1177" t="s">
        <v>67</v>
      </c>
      <c r="C1177">
        <v>6.4</v>
      </c>
    </row>
    <row r="1178" spans="1:3" x14ac:dyDescent="0.3">
      <c r="A1178" t="s">
        <v>6253</v>
      </c>
      <c r="B1178" t="s">
        <v>67</v>
      </c>
      <c r="C1178">
        <v>7.8</v>
      </c>
    </row>
    <row r="1179" spans="1:3" x14ac:dyDescent="0.3">
      <c r="A1179" t="s">
        <v>6257</v>
      </c>
      <c r="B1179" t="s">
        <v>67</v>
      </c>
      <c r="C1179">
        <v>6.4</v>
      </c>
    </row>
    <row r="1180" spans="1:3" x14ac:dyDescent="0.3">
      <c r="A1180" t="s">
        <v>6261</v>
      </c>
      <c r="B1180" t="s">
        <v>67</v>
      </c>
      <c r="C1180">
        <v>4.0999999999999996</v>
      </c>
    </row>
    <row r="1181" spans="1:3" x14ac:dyDescent="0.3">
      <c r="A1181" t="s">
        <v>6264</v>
      </c>
      <c r="B1181" t="s">
        <v>67</v>
      </c>
      <c r="C1181">
        <v>4.0999999999999996</v>
      </c>
    </row>
    <row r="1182" spans="1:3" x14ac:dyDescent="0.3">
      <c r="A1182" t="s">
        <v>6267</v>
      </c>
      <c r="B1182" t="s">
        <v>67</v>
      </c>
      <c r="C1182">
        <v>7.4</v>
      </c>
    </row>
    <row r="1183" spans="1:3" x14ac:dyDescent="0.3">
      <c r="A1183" t="s">
        <v>6270</v>
      </c>
      <c r="B1183" t="s">
        <v>67</v>
      </c>
      <c r="C1183">
        <v>5.8</v>
      </c>
    </row>
    <row r="1184" spans="1:3" x14ac:dyDescent="0.3">
      <c r="A1184" t="s">
        <v>6276</v>
      </c>
      <c r="B1184" t="s">
        <v>67</v>
      </c>
      <c r="C1184">
        <v>7.6</v>
      </c>
    </row>
    <row r="1185" spans="1:3" x14ac:dyDescent="0.3">
      <c r="A1185" t="s">
        <v>6282</v>
      </c>
      <c r="B1185" t="s">
        <v>67</v>
      </c>
      <c r="C1185">
        <v>7.2</v>
      </c>
    </row>
    <row r="1186" spans="1:3" x14ac:dyDescent="0.3">
      <c r="A1186" t="s">
        <v>6287</v>
      </c>
      <c r="B1186" t="s">
        <v>67</v>
      </c>
      <c r="C1186">
        <v>7.8</v>
      </c>
    </row>
    <row r="1187" spans="1:3" x14ac:dyDescent="0.3">
      <c r="A1187" t="s">
        <v>6291</v>
      </c>
      <c r="B1187" t="s">
        <v>67</v>
      </c>
      <c r="C1187">
        <v>7.7</v>
      </c>
    </row>
    <row r="1188" spans="1:3" x14ac:dyDescent="0.3">
      <c r="A1188" t="s">
        <v>6298</v>
      </c>
      <c r="B1188" t="s">
        <v>67</v>
      </c>
      <c r="C1188">
        <v>6.4</v>
      </c>
    </row>
    <row r="1189" spans="1:3" x14ac:dyDescent="0.3">
      <c r="A1189" t="s">
        <v>6303</v>
      </c>
      <c r="B1189" t="s">
        <v>67</v>
      </c>
      <c r="C1189">
        <v>5.0999999999999996</v>
      </c>
    </row>
    <row r="1190" spans="1:3" x14ac:dyDescent="0.3">
      <c r="A1190" t="s">
        <v>6309</v>
      </c>
      <c r="B1190" t="s">
        <v>67</v>
      </c>
      <c r="C1190">
        <v>5.5</v>
      </c>
    </row>
    <row r="1191" spans="1:3" x14ac:dyDescent="0.3">
      <c r="A1191" t="s">
        <v>6313</v>
      </c>
      <c r="B1191" t="s">
        <v>67</v>
      </c>
      <c r="C1191">
        <v>7.4</v>
      </c>
    </row>
    <row r="1192" spans="1:3" x14ac:dyDescent="0.3">
      <c r="A1192" t="s">
        <v>6317</v>
      </c>
      <c r="B1192" t="s">
        <v>67</v>
      </c>
      <c r="C1192">
        <v>6</v>
      </c>
    </row>
    <row r="1193" spans="1:3" x14ac:dyDescent="0.3">
      <c r="A1193" t="s">
        <v>6321</v>
      </c>
      <c r="B1193" t="s">
        <v>67</v>
      </c>
      <c r="C1193">
        <v>7.5</v>
      </c>
    </row>
    <row r="1194" spans="1:3" x14ac:dyDescent="0.3">
      <c r="A1194" t="s">
        <v>6325</v>
      </c>
      <c r="B1194" t="s">
        <v>67</v>
      </c>
      <c r="C1194">
        <v>7</v>
      </c>
    </row>
    <row r="1195" spans="1:3" x14ac:dyDescent="0.3">
      <c r="A1195" t="s">
        <v>6328</v>
      </c>
      <c r="B1195" t="s">
        <v>67</v>
      </c>
      <c r="C1195">
        <v>7.5</v>
      </c>
    </row>
    <row r="1196" spans="1:3" x14ac:dyDescent="0.3">
      <c r="A1196" t="s">
        <v>6331</v>
      </c>
      <c r="B1196" t="s">
        <v>67</v>
      </c>
      <c r="C1196">
        <v>7.3</v>
      </c>
    </row>
    <row r="1197" spans="1:3" x14ac:dyDescent="0.3">
      <c r="A1197" t="s">
        <v>6334</v>
      </c>
      <c r="B1197" t="s">
        <v>67</v>
      </c>
      <c r="C1197">
        <v>5.7</v>
      </c>
    </row>
    <row r="1198" spans="1:3" x14ac:dyDescent="0.3">
      <c r="A1198" t="s">
        <v>6337</v>
      </c>
      <c r="B1198" t="s">
        <v>67</v>
      </c>
      <c r="C1198">
        <v>7.3</v>
      </c>
    </row>
    <row r="1199" spans="1:3" x14ac:dyDescent="0.3">
      <c r="A1199" t="s">
        <v>6341</v>
      </c>
      <c r="B1199" t="s">
        <v>67</v>
      </c>
      <c r="C1199">
        <v>7.2</v>
      </c>
    </row>
    <row r="1200" spans="1:3" x14ac:dyDescent="0.3">
      <c r="A1200" t="s">
        <v>6345</v>
      </c>
      <c r="B1200" t="s">
        <v>67</v>
      </c>
      <c r="C1200">
        <v>5.9</v>
      </c>
    </row>
    <row r="1201" spans="1:3" x14ac:dyDescent="0.3">
      <c r="A1201" t="s">
        <v>6350</v>
      </c>
      <c r="B1201" t="s">
        <v>67</v>
      </c>
      <c r="C1201">
        <v>7.8</v>
      </c>
    </row>
    <row r="1202" spans="1:3" x14ac:dyDescent="0.3">
      <c r="A1202" t="s">
        <v>6355</v>
      </c>
      <c r="B1202" t="s">
        <v>67</v>
      </c>
      <c r="C1202">
        <v>7.7</v>
      </c>
    </row>
    <row r="1203" spans="1:3" x14ac:dyDescent="0.3">
      <c r="A1203" t="s">
        <v>6359</v>
      </c>
      <c r="B1203" t="s">
        <v>67</v>
      </c>
      <c r="C1203">
        <v>8.1</v>
      </c>
    </row>
    <row r="1204" spans="1:3" x14ac:dyDescent="0.3">
      <c r="A1204" t="s">
        <v>6363</v>
      </c>
      <c r="B1204" t="s">
        <v>67</v>
      </c>
      <c r="C1204">
        <v>6.6</v>
      </c>
    </row>
    <row r="1205" spans="1:3" x14ac:dyDescent="0.3">
      <c r="A1205" t="s">
        <v>6366</v>
      </c>
      <c r="B1205" t="s">
        <v>67</v>
      </c>
      <c r="C1205">
        <v>7.1</v>
      </c>
    </row>
    <row r="1206" spans="1:3" x14ac:dyDescent="0.3">
      <c r="A1206" t="s">
        <v>6370</v>
      </c>
      <c r="B1206" t="s">
        <v>67</v>
      </c>
      <c r="C1206">
        <v>5.9</v>
      </c>
    </row>
    <row r="1207" spans="1:3" x14ac:dyDescent="0.3">
      <c r="A1207" t="s">
        <v>6376</v>
      </c>
      <c r="B1207" t="s">
        <v>67</v>
      </c>
      <c r="C1207">
        <v>8</v>
      </c>
    </row>
    <row r="1208" spans="1:3" x14ac:dyDescent="0.3">
      <c r="A1208" t="s">
        <v>6381</v>
      </c>
      <c r="B1208" t="s">
        <v>67</v>
      </c>
      <c r="C1208">
        <v>4.5999999999999996</v>
      </c>
    </row>
    <row r="1209" spans="1:3" x14ac:dyDescent="0.3">
      <c r="A1209" t="s">
        <v>6386</v>
      </c>
      <c r="B1209" t="s">
        <v>67</v>
      </c>
      <c r="C1209">
        <v>6.1</v>
      </c>
    </row>
    <row r="1210" spans="1:3" x14ac:dyDescent="0.3">
      <c r="A1210" t="s">
        <v>6391</v>
      </c>
      <c r="B1210" t="s">
        <v>67</v>
      </c>
      <c r="C1210">
        <v>6.4</v>
      </c>
    </row>
    <row r="1211" spans="1:3" x14ac:dyDescent="0.3">
      <c r="A1211" t="s">
        <v>6396</v>
      </c>
      <c r="B1211" t="s">
        <v>67</v>
      </c>
      <c r="C1211">
        <v>6</v>
      </c>
    </row>
    <row r="1212" spans="1:3" x14ac:dyDescent="0.3">
      <c r="A1212" t="s">
        <v>6402</v>
      </c>
      <c r="B1212" t="s">
        <v>67</v>
      </c>
      <c r="C1212">
        <v>5.2</v>
      </c>
    </row>
    <row r="1213" spans="1:3" x14ac:dyDescent="0.3">
      <c r="A1213" t="s">
        <v>6406</v>
      </c>
      <c r="B1213" t="s">
        <v>67</v>
      </c>
      <c r="C1213">
        <v>7.6</v>
      </c>
    </row>
    <row r="1214" spans="1:3" x14ac:dyDescent="0.3">
      <c r="A1214" t="s">
        <v>6410</v>
      </c>
      <c r="B1214" t="s">
        <v>67</v>
      </c>
      <c r="C1214">
        <v>6.4</v>
      </c>
    </row>
    <row r="1215" spans="1:3" x14ac:dyDescent="0.3">
      <c r="A1215" t="s">
        <v>6418</v>
      </c>
      <c r="B1215" t="s">
        <v>67</v>
      </c>
      <c r="C1215">
        <v>6.4</v>
      </c>
    </row>
    <row r="1216" spans="1:3" x14ac:dyDescent="0.3">
      <c r="A1216" t="s">
        <v>6423</v>
      </c>
      <c r="B1216" t="s">
        <v>67</v>
      </c>
      <c r="C1216">
        <v>6.1</v>
      </c>
    </row>
    <row r="1217" spans="1:3" x14ac:dyDescent="0.3">
      <c r="A1217" t="s">
        <v>6426</v>
      </c>
      <c r="B1217" t="s">
        <v>67</v>
      </c>
      <c r="C1217">
        <v>6.1</v>
      </c>
    </row>
    <row r="1218" spans="1:3" x14ac:dyDescent="0.3">
      <c r="A1218" t="s">
        <v>6431</v>
      </c>
      <c r="B1218" t="s">
        <v>67</v>
      </c>
      <c r="C1218">
        <v>5.2</v>
      </c>
    </row>
    <row r="1219" spans="1:3" x14ac:dyDescent="0.3">
      <c r="A1219" t="s">
        <v>6435</v>
      </c>
      <c r="B1219" t="s">
        <v>67</v>
      </c>
      <c r="C1219">
        <v>7.7</v>
      </c>
    </row>
    <row r="1220" spans="1:3" x14ac:dyDescent="0.3">
      <c r="A1220" t="s">
        <v>6439</v>
      </c>
      <c r="B1220" t="s">
        <v>67</v>
      </c>
      <c r="C1220">
        <v>7.3</v>
      </c>
    </row>
    <row r="1221" spans="1:3" x14ac:dyDescent="0.3">
      <c r="A1221" t="s">
        <v>6442</v>
      </c>
      <c r="B1221" t="s">
        <v>67</v>
      </c>
      <c r="C1221">
        <v>6.9</v>
      </c>
    </row>
    <row r="1222" spans="1:3" x14ac:dyDescent="0.3">
      <c r="A1222" t="s">
        <v>6446</v>
      </c>
      <c r="B1222" t="s">
        <v>67</v>
      </c>
      <c r="C1222">
        <v>8.5</v>
      </c>
    </row>
    <row r="1223" spans="1:3" x14ac:dyDescent="0.3">
      <c r="A1223" t="s">
        <v>6449</v>
      </c>
      <c r="B1223" t="s">
        <v>67</v>
      </c>
      <c r="C1223">
        <v>6.3</v>
      </c>
    </row>
    <row r="1224" spans="1:3" x14ac:dyDescent="0.3">
      <c r="A1224" t="s">
        <v>6455</v>
      </c>
      <c r="B1224" t="s">
        <v>67</v>
      </c>
      <c r="C1224">
        <v>5.9</v>
      </c>
    </row>
    <row r="1225" spans="1:3" x14ac:dyDescent="0.3">
      <c r="A1225" t="s">
        <v>6461</v>
      </c>
      <c r="B1225" t="s">
        <v>6465</v>
      </c>
      <c r="C1225">
        <v>7.8</v>
      </c>
    </row>
    <row r="1226" spans="1:3" x14ac:dyDescent="0.3">
      <c r="A1226" t="s">
        <v>6466</v>
      </c>
      <c r="B1226" t="s">
        <v>67</v>
      </c>
      <c r="C1226">
        <v>6.7</v>
      </c>
    </row>
    <row r="1227" spans="1:3" x14ac:dyDescent="0.3">
      <c r="A1227" t="s">
        <v>6471</v>
      </c>
      <c r="B1227" t="s">
        <v>67</v>
      </c>
      <c r="C1227">
        <v>6.4</v>
      </c>
    </row>
    <row r="1228" spans="1:3" x14ac:dyDescent="0.3">
      <c r="A1228" t="s">
        <v>6475</v>
      </c>
      <c r="B1228" t="s">
        <v>67</v>
      </c>
      <c r="C1228">
        <v>5.9</v>
      </c>
    </row>
    <row r="1229" spans="1:3" x14ac:dyDescent="0.3">
      <c r="A1229" t="s">
        <v>6479</v>
      </c>
      <c r="B1229" t="s">
        <v>67</v>
      </c>
      <c r="C1229">
        <v>6.6</v>
      </c>
    </row>
    <row r="1230" spans="1:3" x14ac:dyDescent="0.3">
      <c r="A1230" t="s">
        <v>6483</v>
      </c>
      <c r="B1230" t="s">
        <v>67</v>
      </c>
      <c r="C1230">
        <v>6.8</v>
      </c>
    </row>
    <row r="1231" spans="1:3" x14ac:dyDescent="0.3">
      <c r="A1231" t="s">
        <v>6489</v>
      </c>
      <c r="B1231" t="s">
        <v>67</v>
      </c>
      <c r="C1231">
        <v>6.5</v>
      </c>
    </row>
    <row r="1232" spans="1:3" x14ac:dyDescent="0.3">
      <c r="A1232" t="s">
        <v>6494</v>
      </c>
      <c r="B1232" t="s">
        <v>67</v>
      </c>
      <c r="C1232">
        <v>6.6</v>
      </c>
    </row>
    <row r="1233" spans="1:3" x14ac:dyDescent="0.3">
      <c r="A1233" t="s">
        <v>6500</v>
      </c>
      <c r="B1233" t="s">
        <v>67</v>
      </c>
      <c r="C1233">
        <v>5.8</v>
      </c>
    </row>
    <row r="1234" spans="1:3" x14ac:dyDescent="0.3">
      <c r="A1234" t="s">
        <v>6506</v>
      </c>
      <c r="B1234" t="s">
        <v>67</v>
      </c>
      <c r="C1234">
        <v>6.9</v>
      </c>
    </row>
    <row r="1235" spans="1:3" x14ac:dyDescent="0.3">
      <c r="A1235" t="s">
        <v>6510</v>
      </c>
      <c r="B1235" t="s">
        <v>67</v>
      </c>
      <c r="C1235">
        <v>7.1</v>
      </c>
    </row>
    <row r="1236" spans="1:3" x14ac:dyDescent="0.3">
      <c r="A1236" t="s">
        <v>6513</v>
      </c>
      <c r="B1236" t="s">
        <v>67</v>
      </c>
      <c r="C1236">
        <v>5.8</v>
      </c>
    </row>
    <row r="1237" spans="1:3" x14ac:dyDescent="0.3">
      <c r="A1237" t="s">
        <v>6517</v>
      </c>
      <c r="B1237" t="s">
        <v>67</v>
      </c>
      <c r="C1237">
        <v>7.2</v>
      </c>
    </row>
    <row r="1238" spans="1:3" x14ac:dyDescent="0.3">
      <c r="A1238" t="s">
        <v>6522</v>
      </c>
      <c r="B1238" t="s">
        <v>67</v>
      </c>
      <c r="C1238">
        <v>6</v>
      </c>
    </row>
    <row r="1239" spans="1:3" x14ac:dyDescent="0.3">
      <c r="A1239" t="s">
        <v>6529</v>
      </c>
      <c r="B1239" t="s">
        <v>67</v>
      </c>
      <c r="C1239">
        <v>4.7</v>
      </c>
    </row>
    <row r="1240" spans="1:3" x14ac:dyDescent="0.3">
      <c r="A1240" t="s">
        <v>6535</v>
      </c>
      <c r="B1240" t="s">
        <v>67</v>
      </c>
      <c r="C1240">
        <v>5.2</v>
      </c>
    </row>
    <row r="1241" spans="1:3" x14ac:dyDescent="0.3">
      <c r="A1241" t="s">
        <v>6539</v>
      </c>
      <c r="B1241" t="s">
        <v>67</v>
      </c>
      <c r="C1241">
        <v>5.5</v>
      </c>
    </row>
    <row r="1242" spans="1:3" x14ac:dyDescent="0.3">
      <c r="A1242" t="s">
        <v>6543</v>
      </c>
      <c r="B1242" t="s">
        <v>67</v>
      </c>
      <c r="C1242">
        <v>6.5</v>
      </c>
    </row>
    <row r="1243" spans="1:3" x14ac:dyDescent="0.3">
      <c r="A1243" t="s">
        <v>6549</v>
      </c>
      <c r="B1243" t="s">
        <v>67</v>
      </c>
      <c r="C1243">
        <v>7</v>
      </c>
    </row>
    <row r="1244" spans="1:3" x14ac:dyDescent="0.3">
      <c r="A1244" t="s">
        <v>6554</v>
      </c>
      <c r="B1244" t="s">
        <v>67</v>
      </c>
      <c r="C1244">
        <v>5.8</v>
      </c>
    </row>
    <row r="1245" spans="1:3" x14ac:dyDescent="0.3">
      <c r="A1245" t="s">
        <v>6559</v>
      </c>
      <c r="B1245" t="s">
        <v>67</v>
      </c>
      <c r="C1245">
        <v>6.2</v>
      </c>
    </row>
    <row r="1246" spans="1:3" x14ac:dyDescent="0.3">
      <c r="A1246" t="s">
        <v>6563</v>
      </c>
      <c r="B1246" t="s">
        <v>67</v>
      </c>
      <c r="C1246">
        <v>6.5</v>
      </c>
    </row>
    <row r="1247" spans="1:3" x14ac:dyDescent="0.3">
      <c r="A1247" t="s">
        <v>6567</v>
      </c>
      <c r="B1247" t="s">
        <v>67</v>
      </c>
      <c r="C1247">
        <v>7.2</v>
      </c>
    </row>
    <row r="1248" spans="1:3" x14ac:dyDescent="0.3">
      <c r="A1248" t="s">
        <v>6571</v>
      </c>
      <c r="B1248" t="s">
        <v>67</v>
      </c>
      <c r="C1248">
        <v>5.0999999999999996</v>
      </c>
    </row>
    <row r="1249" spans="1:3" x14ac:dyDescent="0.3">
      <c r="A1249" t="s">
        <v>6576</v>
      </c>
      <c r="B1249" t="s">
        <v>67</v>
      </c>
      <c r="C1249">
        <v>4.7</v>
      </c>
    </row>
    <row r="1250" spans="1:3" x14ac:dyDescent="0.3">
      <c r="A1250" t="s">
        <v>6582</v>
      </c>
      <c r="B1250" t="s">
        <v>67</v>
      </c>
      <c r="C1250">
        <v>5.9</v>
      </c>
    </row>
    <row r="1251" spans="1:3" x14ac:dyDescent="0.3">
      <c r="A1251" t="s">
        <v>6586</v>
      </c>
      <c r="B1251" t="s">
        <v>67</v>
      </c>
      <c r="C1251">
        <v>5.8</v>
      </c>
    </row>
    <row r="1252" spans="1:3" x14ac:dyDescent="0.3">
      <c r="A1252" t="s">
        <v>6589</v>
      </c>
      <c r="B1252" t="s">
        <v>67</v>
      </c>
      <c r="C1252">
        <v>7.2</v>
      </c>
    </row>
    <row r="1253" spans="1:3" x14ac:dyDescent="0.3">
      <c r="A1253" t="s">
        <v>6595</v>
      </c>
      <c r="B1253" t="s">
        <v>67</v>
      </c>
      <c r="C1253">
        <v>6.2</v>
      </c>
    </row>
    <row r="1254" spans="1:3" x14ac:dyDescent="0.3">
      <c r="A1254" t="s">
        <v>24079</v>
      </c>
      <c r="B1254" t="s">
        <v>67</v>
      </c>
      <c r="C1254">
        <v>7.4</v>
      </c>
    </row>
    <row r="1255" spans="1:3" x14ac:dyDescent="0.3">
      <c r="A1255" t="s">
        <v>6606</v>
      </c>
      <c r="B1255" t="s">
        <v>67</v>
      </c>
      <c r="C1255">
        <v>5.7</v>
      </c>
    </row>
    <row r="1256" spans="1:3" x14ac:dyDescent="0.3">
      <c r="A1256" t="s">
        <v>6609</v>
      </c>
      <c r="B1256" t="s">
        <v>67</v>
      </c>
      <c r="C1256">
        <v>6.1</v>
      </c>
    </row>
    <row r="1257" spans="1:3" x14ac:dyDescent="0.3">
      <c r="A1257" t="s">
        <v>6613</v>
      </c>
      <c r="B1257" t="s">
        <v>67</v>
      </c>
      <c r="C1257">
        <v>6</v>
      </c>
    </row>
    <row r="1258" spans="1:3" x14ac:dyDescent="0.3">
      <c r="A1258" t="s">
        <v>6619</v>
      </c>
      <c r="B1258" t="s">
        <v>67</v>
      </c>
      <c r="C1258">
        <v>6.9</v>
      </c>
    </row>
    <row r="1259" spans="1:3" x14ac:dyDescent="0.3">
      <c r="A1259" t="s">
        <v>6625</v>
      </c>
      <c r="B1259" t="s">
        <v>67</v>
      </c>
      <c r="C1259">
        <v>6.5</v>
      </c>
    </row>
    <row r="1260" spans="1:3" x14ac:dyDescent="0.3">
      <c r="A1260" t="s">
        <v>6630</v>
      </c>
      <c r="B1260" t="s">
        <v>67</v>
      </c>
      <c r="C1260">
        <v>5</v>
      </c>
    </row>
    <row r="1261" spans="1:3" x14ac:dyDescent="0.3">
      <c r="A1261" t="s">
        <v>6634</v>
      </c>
      <c r="B1261" t="s">
        <v>67</v>
      </c>
      <c r="C1261">
        <v>5.7</v>
      </c>
    </row>
    <row r="1262" spans="1:3" x14ac:dyDescent="0.3">
      <c r="A1262" t="s">
        <v>6639</v>
      </c>
      <c r="B1262" t="s">
        <v>67</v>
      </c>
      <c r="C1262">
        <v>7</v>
      </c>
    </row>
    <row r="1263" spans="1:3" x14ac:dyDescent="0.3">
      <c r="A1263" t="s">
        <v>6645</v>
      </c>
      <c r="B1263" t="s">
        <v>67</v>
      </c>
      <c r="C1263">
        <v>5.0999999999999996</v>
      </c>
    </row>
    <row r="1264" spans="1:3" x14ac:dyDescent="0.3">
      <c r="A1264" t="s">
        <v>6650</v>
      </c>
      <c r="B1264" t="s">
        <v>67</v>
      </c>
      <c r="C1264">
        <v>5.3</v>
      </c>
    </row>
    <row r="1265" spans="1:3" x14ac:dyDescent="0.3">
      <c r="A1265" t="s">
        <v>6654</v>
      </c>
      <c r="B1265" t="s">
        <v>67</v>
      </c>
      <c r="C1265">
        <v>4.4000000000000004</v>
      </c>
    </row>
    <row r="1266" spans="1:3" x14ac:dyDescent="0.3">
      <c r="A1266" t="s">
        <v>6660</v>
      </c>
      <c r="B1266" t="s">
        <v>67</v>
      </c>
      <c r="C1266">
        <v>4.7</v>
      </c>
    </row>
    <row r="1267" spans="1:3" x14ac:dyDescent="0.3">
      <c r="A1267" t="s">
        <v>6664</v>
      </c>
      <c r="B1267" t="s">
        <v>67</v>
      </c>
      <c r="C1267">
        <v>6.7</v>
      </c>
    </row>
    <row r="1268" spans="1:3" x14ac:dyDescent="0.3">
      <c r="A1268" t="s">
        <v>6668</v>
      </c>
      <c r="B1268" t="s">
        <v>67</v>
      </c>
      <c r="C1268">
        <v>6.7</v>
      </c>
    </row>
    <row r="1269" spans="1:3" x14ac:dyDescent="0.3">
      <c r="A1269" t="s">
        <v>6672</v>
      </c>
      <c r="B1269" t="s">
        <v>67</v>
      </c>
      <c r="C1269">
        <v>5.7</v>
      </c>
    </row>
    <row r="1270" spans="1:3" x14ac:dyDescent="0.3">
      <c r="A1270" t="s">
        <v>6676</v>
      </c>
      <c r="B1270" t="s">
        <v>67</v>
      </c>
      <c r="C1270">
        <v>7.4</v>
      </c>
    </row>
    <row r="1271" spans="1:3" x14ac:dyDescent="0.3">
      <c r="A1271" t="s">
        <v>6681</v>
      </c>
      <c r="B1271" t="s">
        <v>67</v>
      </c>
      <c r="C1271">
        <v>6.1</v>
      </c>
    </row>
    <row r="1272" spans="1:3" x14ac:dyDescent="0.3">
      <c r="A1272" t="s">
        <v>6686</v>
      </c>
      <c r="B1272" t="s">
        <v>67</v>
      </c>
      <c r="C1272">
        <v>6.4</v>
      </c>
    </row>
    <row r="1273" spans="1:3" x14ac:dyDescent="0.3">
      <c r="A1273" t="s">
        <v>6693</v>
      </c>
      <c r="B1273" t="s">
        <v>67</v>
      </c>
      <c r="C1273">
        <v>6.2</v>
      </c>
    </row>
    <row r="1274" spans="1:3" x14ac:dyDescent="0.3">
      <c r="A1274" t="s">
        <v>6696</v>
      </c>
      <c r="B1274" t="s">
        <v>67</v>
      </c>
      <c r="C1274">
        <v>6.2</v>
      </c>
    </row>
    <row r="1275" spans="1:3" x14ac:dyDescent="0.3">
      <c r="A1275" t="s">
        <v>6702</v>
      </c>
      <c r="B1275" t="s">
        <v>67</v>
      </c>
      <c r="C1275">
        <v>5.9</v>
      </c>
    </row>
    <row r="1276" spans="1:3" x14ac:dyDescent="0.3">
      <c r="A1276" t="s">
        <v>6708</v>
      </c>
      <c r="B1276" t="s">
        <v>67</v>
      </c>
      <c r="C1276">
        <v>4</v>
      </c>
    </row>
    <row r="1277" spans="1:3" x14ac:dyDescent="0.3">
      <c r="A1277" t="s">
        <v>6711</v>
      </c>
      <c r="B1277" t="s">
        <v>67</v>
      </c>
      <c r="C1277">
        <v>6.2</v>
      </c>
    </row>
    <row r="1278" spans="1:3" x14ac:dyDescent="0.3">
      <c r="A1278" t="s">
        <v>6716</v>
      </c>
      <c r="B1278" t="s">
        <v>67</v>
      </c>
      <c r="C1278">
        <v>4.5999999999999996</v>
      </c>
    </row>
    <row r="1279" spans="1:3" x14ac:dyDescent="0.3">
      <c r="A1279" t="s">
        <v>6721</v>
      </c>
      <c r="B1279" t="s">
        <v>67</v>
      </c>
      <c r="C1279">
        <v>6.4</v>
      </c>
    </row>
    <row r="1280" spans="1:3" x14ac:dyDescent="0.3">
      <c r="A1280" t="s">
        <v>6724</v>
      </c>
      <c r="B1280" t="s">
        <v>67</v>
      </c>
      <c r="C1280">
        <v>5.9</v>
      </c>
    </row>
    <row r="1281" spans="1:3" x14ac:dyDescent="0.3">
      <c r="A1281" t="s">
        <v>6728</v>
      </c>
      <c r="B1281" t="s">
        <v>67</v>
      </c>
      <c r="C1281">
        <v>5.0999999999999996</v>
      </c>
    </row>
    <row r="1282" spans="1:3" x14ac:dyDescent="0.3">
      <c r="A1282" t="s">
        <v>6734</v>
      </c>
      <c r="B1282" t="s">
        <v>67</v>
      </c>
      <c r="C1282">
        <v>7.6</v>
      </c>
    </row>
    <row r="1283" spans="1:3" x14ac:dyDescent="0.3">
      <c r="A1283" t="s">
        <v>6741</v>
      </c>
      <c r="B1283" t="s">
        <v>67</v>
      </c>
      <c r="C1283">
        <v>4.2</v>
      </c>
    </row>
    <row r="1284" spans="1:3" x14ac:dyDescent="0.3">
      <c r="A1284" t="s">
        <v>6746</v>
      </c>
      <c r="B1284" t="s">
        <v>67</v>
      </c>
      <c r="C1284">
        <v>7.8</v>
      </c>
    </row>
    <row r="1285" spans="1:3" x14ac:dyDescent="0.3">
      <c r="A1285" t="s">
        <v>6749</v>
      </c>
      <c r="B1285" t="s">
        <v>67</v>
      </c>
      <c r="C1285">
        <v>5.8</v>
      </c>
    </row>
    <row r="1286" spans="1:3" x14ac:dyDescent="0.3">
      <c r="A1286" t="s">
        <v>6755</v>
      </c>
      <c r="B1286" t="s">
        <v>67</v>
      </c>
      <c r="C1286">
        <v>5.9</v>
      </c>
    </row>
    <row r="1287" spans="1:3" x14ac:dyDescent="0.3">
      <c r="A1287" t="s">
        <v>6759</v>
      </c>
      <c r="B1287" t="s">
        <v>1486</v>
      </c>
      <c r="C1287">
        <v>8.4</v>
      </c>
    </row>
    <row r="1288" spans="1:3" x14ac:dyDescent="0.3">
      <c r="A1288" t="s">
        <v>6767</v>
      </c>
      <c r="B1288" t="s">
        <v>67</v>
      </c>
      <c r="C1288">
        <v>4.8</v>
      </c>
    </row>
    <row r="1289" spans="1:3" x14ac:dyDescent="0.3">
      <c r="A1289" t="s">
        <v>6772</v>
      </c>
      <c r="B1289" t="s">
        <v>67</v>
      </c>
      <c r="C1289">
        <v>6.2</v>
      </c>
    </row>
    <row r="1290" spans="1:3" x14ac:dyDescent="0.3">
      <c r="A1290" t="s">
        <v>6775</v>
      </c>
      <c r="B1290" t="s">
        <v>67</v>
      </c>
      <c r="C1290">
        <v>6.5</v>
      </c>
    </row>
    <row r="1291" spans="1:3" x14ac:dyDescent="0.3">
      <c r="A1291" t="s">
        <v>6780</v>
      </c>
      <c r="B1291" t="s">
        <v>67</v>
      </c>
      <c r="C1291">
        <v>6.3</v>
      </c>
    </row>
    <row r="1292" spans="1:3" x14ac:dyDescent="0.3">
      <c r="A1292" t="s">
        <v>6787</v>
      </c>
      <c r="B1292" t="s">
        <v>67</v>
      </c>
      <c r="C1292">
        <v>3.3</v>
      </c>
    </row>
    <row r="1293" spans="1:3" x14ac:dyDescent="0.3">
      <c r="A1293" t="s">
        <v>6790</v>
      </c>
      <c r="B1293" t="s">
        <v>67</v>
      </c>
      <c r="C1293">
        <v>5.9</v>
      </c>
    </row>
    <row r="1294" spans="1:3" x14ac:dyDescent="0.3">
      <c r="A1294" t="s">
        <v>6793</v>
      </c>
      <c r="B1294" t="s">
        <v>67</v>
      </c>
      <c r="C1294">
        <v>5.8</v>
      </c>
    </row>
    <row r="1295" spans="1:3" x14ac:dyDescent="0.3">
      <c r="A1295" t="s">
        <v>6797</v>
      </c>
      <c r="B1295" t="s">
        <v>67</v>
      </c>
      <c r="C1295">
        <v>6.5</v>
      </c>
    </row>
    <row r="1296" spans="1:3" x14ac:dyDescent="0.3">
      <c r="A1296" t="s">
        <v>6802</v>
      </c>
      <c r="B1296" t="s">
        <v>67</v>
      </c>
      <c r="C1296">
        <v>4.7</v>
      </c>
    </row>
    <row r="1297" spans="1:3" x14ac:dyDescent="0.3">
      <c r="A1297" t="s">
        <v>6806</v>
      </c>
      <c r="B1297" t="s">
        <v>67</v>
      </c>
      <c r="C1297">
        <v>4.0999999999999996</v>
      </c>
    </row>
    <row r="1298" spans="1:3" x14ac:dyDescent="0.3">
      <c r="A1298" t="s">
        <v>6811</v>
      </c>
      <c r="B1298" t="s">
        <v>67</v>
      </c>
      <c r="C1298">
        <v>6.8</v>
      </c>
    </row>
    <row r="1299" spans="1:3" x14ac:dyDescent="0.3">
      <c r="A1299" t="s">
        <v>6815</v>
      </c>
      <c r="B1299" t="s">
        <v>67</v>
      </c>
      <c r="C1299">
        <v>6.2</v>
      </c>
    </row>
    <row r="1300" spans="1:3" x14ac:dyDescent="0.3">
      <c r="A1300" t="s">
        <v>6820</v>
      </c>
      <c r="B1300" t="s">
        <v>67</v>
      </c>
      <c r="C1300">
        <v>4.5</v>
      </c>
    </row>
    <row r="1301" spans="1:3" x14ac:dyDescent="0.3">
      <c r="A1301" t="s">
        <v>6826</v>
      </c>
      <c r="B1301" t="s">
        <v>67</v>
      </c>
      <c r="C1301">
        <v>5.8</v>
      </c>
    </row>
    <row r="1302" spans="1:3" x14ac:dyDescent="0.3">
      <c r="A1302" t="s">
        <v>6830</v>
      </c>
      <c r="B1302" t="s">
        <v>67</v>
      </c>
      <c r="C1302">
        <v>7.3</v>
      </c>
    </row>
    <row r="1303" spans="1:3" x14ac:dyDescent="0.3">
      <c r="A1303" t="s">
        <v>6836</v>
      </c>
      <c r="B1303" t="s">
        <v>67</v>
      </c>
      <c r="C1303">
        <v>5.9</v>
      </c>
    </row>
    <row r="1304" spans="1:3" x14ac:dyDescent="0.3">
      <c r="A1304" t="s">
        <v>6842</v>
      </c>
      <c r="B1304" t="s">
        <v>67</v>
      </c>
      <c r="C1304">
        <v>4.4000000000000004</v>
      </c>
    </row>
    <row r="1305" spans="1:3" x14ac:dyDescent="0.3">
      <c r="A1305" t="s">
        <v>6846</v>
      </c>
      <c r="B1305" t="s">
        <v>67</v>
      </c>
      <c r="C1305">
        <v>5.8</v>
      </c>
    </row>
    <row r="1306" spans="1:3" x14ac:dyDescent="0.3">
      <c r="A1306" t="s">
        <v>6852</v>
      </c>
      <c r="B1306" t="s">
        <v>67</v>
      </c>
      <c r="C1306">
        <v>5.0999999999999996</v>
      </c>
    </row>
    <row r="1307" spans="1:3" x14ac:dyDescent="0.3">
      <c r="A1307" t="s">
        <v>6858</v>
      </c>
      <c r="B1307" t="s">
        <v>67</v>
      </c>
      <c r="C1307">
        <v>6.9</v>
      </c>
    </row>
    <row r="1308" spans="1:3" x14ac:dyDescent="0.3">
      <c r="A1308" t="s">
        <v>6861</v>
      </c>
      <c r="B1308" t="s">
        <v>67</v>
      </c>
      <c r="C1308">
        <v>6.2</v>
      </c>
    </row>
    <row r="1309" spans="1:3" x14ac:dyDescent="0.3">
      <c r="A1309" t="s">
        <v>6868</v>
      </c>
      <c r="B1309" t="s">
        <v>67</v>
      </c>
      <c r="C1309">
        <v>6.9</v>
      </c>
    </row>
    <row r="1310" spans="1:3" x14ac:dyDescent="0.3">
      <c r="A1310" t="s">
        <v>6872</v>
      </c>
      <c r="B1310" t="s">
        <v>67</v>
      </c>
      <c r="C1310">
        <v>7.3</v>
      </c>
    </row>
    <row r="1311" spans="1:3" x14ac:dyDescent="0.3">
      <c r="A1311" t="s">
        <v>6878</v>
      </c>
      <c r="B1311" t="s">
        <v>1965</v>
      </c>
      <c r="C1311">
        <v>7.1</v>
      </c>
    </row>
    <row r="1312" spans="1:3" x14ac:dyDescent="0.3">
      <c r="A1312" t="s">
        <v>6883</v>
      </c>
      <c r="B1312" t="s">
        <v>6886</v>
      </c>
      <c r="C1312">
        <v>6</v>
      </c>
    </row>
    <row r="1313" spans="1:3" x14ac:dyDescent="0.3">
      <c r="A1313" t="s">
        <v>6888</v>
      </c>
      <c r="B1313" t="s">
        <v>67</v>
      </c>
      <c r="C1313">
        <v>7</v>
      </c>
    </row>
    <row r="1314" spans="1:3" x14ac:dyDescent="0.3">
      <c r="A1314" t="s">
        <v>6893</v>
      </c>
      <c r="B1314" t="s">
        <v>1486</v>
      </c>
      <c r="C1314">
        <v>6.8</v>
      </c>
    </row>
    <row r="1315" spans="1:3" x14ac:dyDescent="0.3">
      <c r="A1315" t="s">
        <v>6898</v>
      </c>
      <c r="B1315" t="s">
        <v>67</v>
      </c>
      <c r="C1315">
        <v>5.7</v>
      </c>
    </row>
    <row r="1316" spans="1:3" x14ac:dyDescent="0.3">
      <c r="A1316" t="s">
        <v>6902</v>
      </c>
      <c r="B1316" t="s">
        <v>67</v>
      </c>
      <c r="C1316">
        <v>7.6</v>
      </c>
    </row>
    <row r="1317" spans="1:3" x14ac:dyDescent="0.3">
      <c r="A1317" t="s">
        <v>6909</v>
      </c>
      <c r="B1317" t="s">
        <v>6913</v>
      </c>
      <c r="C1317">
        <v>8.4</v>
      </c>
    </row>
    <row r="1318" spans="1:3" x14ac:dyDescent="0.3">
      <c r="A1318" t="s">
        <v>6917</v>
      </c>
      <c r="B1318" t="s">
        <v>67</v>
      </c>
      <c r="C1318">
        <v>7.1</v>
      </c>
    </row>
    <row r="1319" spans="1:3" x14ac:dyDescent="0.3">
      <c r="A1319" t="s">
        <v>6922</v>
      </c>
      <c r="B1319" t="s">
        <v>67</v>
      </c>
      <c r="C1319">
        <v>5.6</v>
      </c>
    </row>
    <row r="1320" spans="1:3" x14ac:dyDescent="0.3">
      <c r="A1320" t="s">
        <v>6926</v>
      </c>
      <c r="B1320" t="s">
        <v>67</v>
      </c>
      <c r="C1320">
        <v>7</v>
      </c>
    </row>
    <row r="1321" spans="1:3" x14ac:dyDescent="0.3">
      <c r="A1321" t="s">
        <v>6931</v>
      </c>
      <c r="B1321" t="s">
        <v>67</v>
      </c>
      <c r="C1321">
        <v>8</v>
      </c>
    </row>
    <row r="1322" spans="1:3" x14ac:dyDescent="0.3">
      <c r="A1322" t="s">
        <v>6936</v>
      </c>
      <c r="B1322" t="s">
        <v>67</v>
      </c>
      <c r="C1322">
        <v>5.3</v>
      </c>
    </row>
    <row r="1323" spans="1:3" x14ac:dyDescent="0.3">
      <c r="A1323" t="s">
        <v>6940</v>
      </c>
      <c r="B1323" t="s">
        <v>67</v>
      </c>
      <c r="C1323">
        <v>4.9000000000000004</v>
      </c>
    </row>
    <row r="1324" spans="1:3" x14ac:dyDescent="0.3">
      <c r="A1324" t="s">
        <v>6943</v>
      </c>
      <c r="B1324" t="s">
        <v>67</v>
      </c>
      <c r="C1324">
        <v>6.4</v>
      </c>
    </row>
    <row r="1325" spans="1:3" x14ac:dyDescent="0.3">
      <c r="A1325" t="s">
        <v>6947</v>
      </c>
      <c r="B1325" t="s">
        <v>1965</v>
      </c>
      <c r="C1325">
        <v>7.4</v>
      </c>
    </row>
    <row r="1326" spans="1:3" x14ac:dyDescent="0.3">
      <c r="A1326" t="s">
        <v>6951</v>
      </c>
      <c r="B1326" t="s">
        <v>67</v>
      </c>
      <c r="C1326">
        <v>6.1</v>
      </c>
    </row>
    <row r="1327" spans="1:3" x14ac:dyDescent="0.3">
      <c r="A1327" t="s">
        <v>6955</v>
      </c>
      <c r="B1327" t="s">
        <v>67</v>
      </c>
      <c r="C1327">
        <v>6.5</v>
      </c>
    </row>
    <row r="1328" spans="1:3" x14ac:dyDescent="0.3">
      <c r="A1328" t="s">
        <v>6961</v>
      </c>
      <c r="B1328" t="s">
        <v>67</v>
      </c>
      <c r="C1328">
        <v>5.7</v>
      </c>
    </row>
    <row r="1329" spans="1:3" x14ac:dyDescent="0.3">
      <c r="A1329" t="s">
        <v>6965</v>
      </c>
      <c r="B1329" t="s">
        <v>67</v>
      </c>
      <c r="C1329">
        <v>5.0999999999999996</v>
      </c>
    </row>
    <row r="1330" spans="1:3" x14ac:dyDescent="0.3">
      <c r="A1330" t="s">
        <v>6970</v>
      </c>
      <c r="B1330" t="s">
        <v>67</v>
      </c>
      <c r="C1330">
        <v>6.6</v>
      </c>
    </row>
    <row r="1331" spans="1:3" x14ac:dyDescent="0.3">
      <c r="A1331" t="s">
        <v>6976</v>
      </c>
      <c r="B1331" t="s">
        <v>1965</v>
      </c>
      <c r="C1331">
        <v>6.5</v>
      </c>
    </row>
    <row r="1332" spans="1:3" x14ac:dyDescent="0.3">
      <c r="A1332" t="s">
        <v>6980</v>
      </c>
      <c r="B1332" t="s">
        <v>67</v>
      </c>
      <c r="C1332">
        <v>6.9</v>
      </c>
    </row>
    <row r="1333" spans="1:3" x14ac:dyDescent="0.3">
      <c r="A1333" t="s">
        <v>24080</v>
      </c>
      <c r="B1333" t="s">
        <v>67</v>
      </c>
      <c r="C1333">
        <v>7.8</v>
      </c>
    </row>
    <row r="1334" spans="1:3" x14ac:dyDescent="0.3">
      <c r="A1334" t="s">
        <v>6989</v>
      </c>
      <c r="B1334" t="s">
        <v>67</v>
      </c>
      <c r="C1334">
        <v>6.4</v>
      </c>
    </row>
    <row r="1335" spans="1:3" x14ac:dyDescent="0.3">
      <c r="A1335" t="s">
        <v>6993</v>
      </c>
      <c r="B1335" t="s">
        <v>67</v>
      </c>
      <c r="C1335">
        <v>7.6</v>
      </c>
    </row>
    <row r="1336" spans="1:3" x14ac:dyDescent="0.3">
      <c r="A1336" t="s">
        <v>6997</v>
      </c>
      <c r="B1336" t="s">
        <v>67</v>
      </c>
      <c r="C1336">
        <v>5.6</v>
      </c>
    </row>
    <row r="1337" spans="1:3" x14ac:dyDescent="0.3">
      <c r="A1337" t="s">
        <v>7001</v>
      </c>
      <c r="B1337" t="s">
        <v>67</v>
      </c>
      <c r="C1337">
        <v>6.2</v>
      </c>
    </row>
    <row r="1338" spans="1:3" x14ac:dyDescent="0.3">
      <c r="A1338" t="s">
        <v>7006</v>
      </c>
      <c r="B1338" t="s">
        <v>67</v>
      </c>
      <c r="C1338">
        <v>4.4000000000000004</v>
      </c>
    </row>
    <row r="1339" spans="1:3" x14ac:dyDescent="0.3">
      <c r="A1339" t="s">
        <v>7012</v>
      </c>
      <c r="B1339" t="s">
        <v>67</v>
      </c>
      <c r="C1339">
        <v>5.6</v>
      </c>
    </row>
    <row r="1340" spans="1:3" x14ac:dyDescent="0.3">
      <c r="A1340" t="s">
        <v>7016</v>
      </c>
      <c r="B1340" t="s">
        <v>67</v>
      </c>
      <c r="C1340">
        <v>5.5</v>
      </c>
    </row>
    <row r="1341" spans="1:3" x14ac:dyDescent="0.3">
      <c r="A1341" t="s">
        <v>7019</v>
      </c>
      <c r="B1341" t="s">
        <v>67</v>
      </c>
      <c r="C1341">
        <v>6.7</v>
      </c>
    </row>
    <row r="1342" spans="1:3" x14ac:dyDescent="0.3">
      <c r="A1342" t="s">
        <v>7022</v>
      </c>
      <c r="B1342" t="s">
        <v>67</v>
      </c>
      <c r="C1342">
        <v>6.1</v>
      </c>
    </row>
    <row r="1343" spans="1:3" x14ac:dyDescent="0.3">
      <c r="A1343" t="s">
        <v>7028</v>
      </c>
      <c r="B1343" t="s">
        <v>67</v>
      </c>
      <c r="C1343">
        <v>6.2</v>
      </c>
    </row>
    <row r="1344" spans="1:3" x14ac:dyDescent="0.3">
      <c r="A1344" t="s">
        <v>7033</v>
      </c>
      <c r="B1344" t="s">
        <v>67</v>
      </c>
      <c r="C1344">
        <v>7.3</v>
      </c>
    </row>
    <row r="1345" spans="1:3" x14ac:dyDescent="0.3">
      <c r="A1345" t="s">
        <v>7039</v>
      </c>
      <c r="B1345" t="s">
        <v>67</v>
      </c>
      <c r="C1345">
        <v>6.6</v>
      </c>
    </row>
    <row r="1346" spans="1:3" x14ac:dyDescent="0.3">
      <c r="A1346" t="s">
        <v>7044</v>
      </c>
      <c r="B1346" t="s">
        <v>67</v>
      </c>
      <c r="C1346">
        <v>8.1999999999999993</v>
      </c>
    </row>
    <row r="1347" spans="1:3" x14ac:dyDescent="0.3">
      <c r="A1347" t="s">
        <v>7049</v>
      </c>
      <c r="B1347" t="s">
        <v>67</v>
      </c>
      <c r="C1347">
        <v>6.4</v>
      </c>
    </row>
    <row r="1348" spans="1:3" x14ac:dyDescent="0.3">
      <c r="A1348" t="s">
        <v>7055</v>
      </c>
      <c r="B1348" t="s">
        <v>67</v>
      </c>
      <c r="C1348">
        <v>6.4</v>
      </c>
    </row>
    <row r="1349" spans="1:3" x14ac:dyDescent="0.3">
      <c r="A1349" t="s">
        <v>7062</v>
      </c>
      <c r="B1349" t="s">
        <v>67</v>
      </c>
      <c r="C1349">
        <v>5.2</v>
      </c>
    </row>
    <row r="1350" spans="1:3" x14ac:dyDescent="0.3">
      <c r="A1350" t="s">
        <v>7067</v>
      </c>
      <c r="B1350" t="s">
        <v>67</v>
      </c>
      <c r="C1350">
        <v>6.5</v>
      </c>
    </row>
    <row r="1351" spans="1:3" x14ac:dyDescent="0.3">
      <c r="A1351" t="s">
        <v>7074</v>
      </c>
      <c r="B1351" t="s">
        <v>67</v>
      </c>
      <c r="C1351">
        <v>7.1</v>
      </c>
    </row>
    <row r="1352" spans="1:3" x14ac:dyDescent="0.3">
      <c r="A1352" t="s">
        <v>7081</v>
      </c>
      <c r="B1352" t="s">
        <v>67</v>
      </c>
      <c r="C1352">
        <v>4.8</v>
      </c>
    </row>
    <row r="1353" spans="1:3" x14ac:dyDescent="0.3">
      <c r="A1353" t="s">
        <v>7086</v>
      </c>
      <c r="B1353" t="s">
        <v>67</v>
      </c>
      <c r="C1353">
        <v>7.3</v>
      </c>
    </row>
    <row r="1354" spans="1:3" x14ac:dyDescent="0.3">
      <c r="A1354" t="s">
        <v>7091</v>
      </c>
      <c r="B1354" t="s">
        <v>67</v>
      </c>
      <c r="C1354">
        <v>5.2</v>
      </c>
    </row>
    <row r="1355" spans="1:3" x14ac:dyDescent="0.3">
      <c r="A1355" t="s">
        <v>7097</v>
      </c>
      <c r="B1355" t="s">
        <v>67</v>
      </c>
      <c r="C1355">
        <v>7.7</v>
      </c>
    </row>
    <row r="1356" spans="1:3" x14ac:dyDescent="0.3">
      <c r="A1356" t="s">
        <v>7100</v>
      </c>
      <c r="B1356" t="s">
        <v>67</v>
      </c>
      <c r="C1356">
        <v>7.6</v>
      </c>
    </row>
    <row r="1357" spans="1:3" x14ac:dyDescent="0.3">
      <c r="A1357" t="s">
        <v>7105</v>
      </c>
      <c r="B1357" t="s">
        <v>67</v>
      </c>
      <c r="C1357">
        <v>5.7</v>
      </c>
    </row>
    <row r="1358" spans="1:3" x14ac:dyDescent="0.3">
      <c r="A1358" t="s">
        <v>7109</v>
      </c>
      <c r="B1358" t="s">
        <v>67</v>
      </c>
      <c r="C1358">
        <v>7</v>
      </c>
    </row>
    <row r="1359" spans="1:3" x14ac:dyDescent="0.3">
      <c r="A1359" t="s">
        <v>7114</v>
      </c>
      <c r="B1359" t="s">
        <v>67</v>
      </c>
      <c r="C1359">
        <v>6</v>
      </c>
    </row>
    <row r="1360" spans="1:3" x14ac:dyDescent="0.3">
      <c r="A1360" t="s">
        <v>7119</v>
      </c>
      <c r="B1360" t="s">
        <v>67</v>
      </c>
      <c r="C1360">
        <v>8.1</v>
      </c>
    </row>
    <row r="1361" spans="1:3" x14ac:dyDescent="0.3">
      <c r="A1361" t="s">
        <v>7125</v>
      </c>
      <c r="B1361" t="s">
        <v>67</v>
      </c>
      <c r="C1361">
        <v>8</v>
      </c>
    </row>
    <row r="1362" spans="1:3" x14ac:dyDescent="0.3">
      <c r="A1362" t="s">
        <v>7130</v>
      </c>
      <c r="B1362" t="s">
        <v>67</v>
      </c>
      <c r="C1362">
        <v>5.6</v>
      </c>
    </row>
    <row r="1363" spans="1:3" x14ac:dyDescent="0.3">
      <c r="A1363" t="s">
        <v>7134</v>
      </c>
      <c r="B1363" t="s">
        <v>67</v>
      </c>
      <c r="C1363">
        <v>6.1</v>
      </c>
    </row>
    <row r="1364" spans="1:3" x14ac:dyDescent="0.3">
      <c r="A1364" t="s">
        <v>7140</v>
      </c>
      <c r="B1364" t="s">
        <v>67</v>
      </c>
      <c r="C1364">
        <v>6.9</v>
      </c>
    </row>
    <row r="1365" spans="1:3" x14ac:dyDescent="0.3">
      <c r="A1365" t="s">
        <v>7143</v>
      </c>
      <c r="B1365" t="s">
        <v>67</v>
      </c>
      <c r="C1365">
        <v>5.2</v>
      </c>
    </row>
    <row r="1366" spans="1:3" x14ac:dyDescent="0.3">
      <c r="A1366" t="s">
        <v>7147</v>
      </c>
      <c r="B1366" t="s">
        <v>67</v>
      </c>
      <c r="C1366">
        <v>7</v>
      </c>
    </row>
    <row r="1367" spans="1:3" x14ac:dyDescent="0.3">
      <c r="A1367" t="s">
        <v>7150</v>
      </c>
      <c r="B1367" t="s">
        <v>67</v>
      </c>
      <c r="C1367">
        <v>6.3</v>
      </c>
    </row>
    <row r="1368" spans="1:3" x14ac:dyDescent="0.3">
      <c r="A1368" t="s">
        <v>7156</v>
      </c>
      <c r="B1368" t="s">
        <v>67</v>
      </c>
      <c r="C1368">
        <v>7</v>
      </c>
    </row>
    <row r="1369" spans="1:3" x14ac:dyDescent="0.3">
      <c r="A1369" t="s">
        <v>7161</v>
      </c>
      <c r="B1369" t="s">
        <v>5641</v>
      </c>
      <c r="C1369">
        <v>5.3</v>
      </c>
    </row>
    <row r="1370" spans="1:3" x14ac:dyDescent="0.3">
      <c r="A1370" t="s">
        <v>7166</v>
      </c>
      <c r="B1370" t="s">
        <v>67</v>
      </c>
      <c r="C1370">
        <v>6.9</v>
      </c>
    </row>
    <row r="1371" spans="1:3" x14ac:dyDescent="0.3">
      <c r="A1371" t="s">
        <v>7172</v>
      </c>
      <c r="B1371" t="s">
        <v>67</v>
      </c>
      <c r="C1371">
        <v>6.2</v>
      </c>
    </row>
    <row r="1372" spans="1:3" x14ac:dyDescent="0.3">
      <c r="A1372" t="s">
        <v>7179</v>
      </c>
      <c r="B1372" t="s">
        <v>67</v>
      </c>
      <c r="C1372">
        <v>6.4</v>
      </c>
    </row>
    <row r="1373" spans="1:3" x14ac:dyDescent="0.3">
      <c r="A1373" t="s">
        <v>7183</v>
      </c>
      <c r="B1373" t="s">
        <v>67</v>
      </c>
      <c r="C1373">
        <v>6.4</v>
      </c>
    </row>
    <row r="1374" spans="1:3" x14ac:dyDescent="0.3">
      <c r="A1374" t="s">
        <v>7187</v>
      </c>
      <c r="B1374" t="s">
        <v>67</v>
      </c>
      <c r="C1374">
        <v>5.7</v>
      </c>
    </row>
    <row r="1375" spans="1:3" x14ac:dyDescent="0.3">
      <c r="A1375" t="s">
        <v>7190</v>
      </c>
      <c r="B1375" t="s">
        <v>67</v>
      </c>
      <c r="C1375">
        <v>6.1</v>
      </c>
    </row>
    <row r="1376" spans="1:3" x14ac:dyDescent="0.3">
      <c r="A1376" t="s">
        <v>7193</v>
      </c>
      <c r="B1376" t="s">
        <v>67</v>
      </c>
      <c r="C1376">
        <v>5.4</v>
      </c>
    </row>
    <row r="1377" spans="1:3" x14ac:dyDescent="0.3">
      <c r="A1377" t="s">
        <v>7196</v>
      </c>
      <c r="B1377" t="s">
        <v>67</v>
      </c>
      <c r="C1377">
        <v>6.7</v>
      </c>
    </row>
    <row r="1378" spans="1:3" x14ac:dyDescent="0.3">
      <c r="A1378" t="s">
        <v>7201</v>
      </c>
      <c r="B1378" t="s">
        <v>67</v>
      </c>
      <c r="C1378">
        <v>6.8</v>
      </c>
    </row>
    <row r="1379" spans="1:3" x14ac:dyDescent="0.3">
      <c r="A1379" t="s">
        <v>7205</v>
      </c>
      <c r="B1379" t="s">
        <v>67</v>
      </c>
      <c r="C1379">
        <v>6</v>
      </c>
    </row>
    <row r="1380" spans="1:3" x14ac:dyDescent="0.3">
      <c r="A1380" t="s">
        <v>7209</v>
      </c>
      <c r="B1380" t="s">
        <v>67</v>
      </c>
      <c r="C1380">
        <v>7.8</v>
      </c>
    </row>
    <row r="1381" spans="1:3" x14ac:dyDescent="0.3">
      <c r="A1381" t="s">
        <v>7214</v>
      </c>
      <c r="B1381" t="s">
        <v>67</v>
      </c>
      <c r="C1381">
        <v>5.3</v>
      </c>
    </row>
    <row r="1382" spans="1:3" x14ac:dyDescent="0.3">
      <c r="A1382" t="s">
        <v>7218</v>
      </c>
      <c r="B1382" t="s">
        <v>67</v>
      </c>
      <c r="C1382">
        <v>4.5</v>
      </c>
    </row>
    <row r="1383" spans="1:3" x14ac:dyDescent="0.3">
      <c r="A1383" t="s">
        <v>7223</v>
      </c>
      <c r="B1383" t="s">
        <v>67</v>
      </c>
      <c r="C1383">
        <v>5.4</v>
      </c>
    </row>
    <row r="1384" spans="1:3" x14ac:dyDescent="0.3">
      <c r="A1384" t="s">
        <v>7226</v>
      </c>
      <c r="B1384" t="s">
        <v>67</v>
      </c>
      <c r="C1384">
        <v>7.8</v>
      </c>
    </row>
    <row r="1385" spans="1:3" x14ac:dyDescent="0.3">
      <c r="A1385" t="s">
        <v>7232</v>
      </c>
      <c r="B1385" t="s">
        <v>7236</v>
      </c>
      <c r="C1385">
        <v>7.2</v>
      </c>
    </row>
    <row r="1386" spans="1:3" x14ac:dyDescent="0.3">
      <c r="A1386" t="s">
        <v>7237</v>
      </c>
      <c r="B1386" t="s">
        <v>67</v>
      </c>
      <c r="C1386">
        <v>6.6</v>
      </c>
    </row>
    <row r="1387" spans="1:3" x14ac:dyDescent="0.3">
      <c r="A1387" t="s">
        <v>7240</v>
      </c>
      <c r="B1387" t="s">
        <v>67</v>
      </c>
      <c r="C1387">
        <v>7.6</v>
      </c>
    </row>
    <row r="1388" spans="1:3" x14ac:dyDescent="0.3">
      <c r="A1388" t="s">
        <v>7245</v>
      </c>
      <c r="B1388" t="s">
        <v>67</v>
      </c>
      <c r="C1388">
        <v>5.9</v>
      </c>
    </row>
    <row r="1389" spans="1:3" x14ac:dyDescent="0.3">
      <c r="A1389" t="s">
        <v>7249</v>
      </c>
      <c r="B1389" t="s">
        <v>67</v>
      </c>
      <c r="C1389">
        <v>6.7</v>
      </c>
    </row>
    <row r="1390" spans="1:3" x14ac:dyDescent="0.3">
      <c r="A1390" t="s">
        <v>7254</v>
      </c>
      <c r="B1390" t="s">
        <v>67</v>
      </c>
      <c r="C1390">
        <v>7.7</v>
      </c>
    </row>
    <row r="1391" spans="1:3" x14ac:dyDescent="0.3">
      <c r="A1391" t="s">
        <v>24081</v>
      </c>
      <c r="B1391" t="s">
        <v>67</v>
      </c>
      <c r="C1391">
        <v>5.8</v>
      </c>
    </row>
    <row r="1392" spans="1:3" x14ac:dyDescent="0.3">
      <c r="A1392" t="s">
        <v>7260</v>
      </c>
      <c r="B1392" t="s">
        <v>67</v>
      </c>
      <c r="C1392">
        <v>5.4</v>
      </c>
    </row>
    <row r="1393" spans="1:3" x14ac:dyDescent="0.3">
      <c r="A1393" t="s">
        <v>7263</v>
      </c>
      <c r="B1393" t="s">
        <v>67</v>
      </c>
      <c r="C1393">
        <v>6.9</v>
      </c>
    </row>
    <row r="1394" spans="1:3" x14ac:dyDescent="0.3">
      <c r="A1394" t="s">
        <v>7267</v>
      </c>
      <c r="B1394" t="s">
        <v>67</v>
      </c>
      <c r="C1394">
        <v>7.7</v>
      </c>
    </row>
    <row r="1395" spans="1:3" x14ac:dyDescent="0.3">
      <c r="A1395" t="s">
        <v>7271</v>
      </c>
      <c r="B1395" t="s">
        <v>67</v>
      </c>
      <c r="C1395">
        <v>6.8</v>
      </c>
    </row>
    <row r="1396" spans="1:3" x14ac:dyDescent="0.3">
      <c r="A1396" t="s">
        <v>7277</v>
      </c>
      <c r="B1396" t="s">
        <v>67</v>
      </c>
      <c r="C1396">
        <v>6.4</v>
      </c>
    </row>
    <row r="1397" spans="1:3" x14ac:dyDescent="0.3">
      <c r="A1397" t="s">
        <v>7281</v>
      </c>
      <c r="B1397" t="s">
        <v>67</v>
      </c>
      <c r="C1397">
        <v>5.7</v>
      </c>
    </row>
    <row r="1398" spans="1:3" x14ac:dyDescent="0.3">
      <c r="A1398" t="s">
        <v>7285</v>
      </c>
      <c r="B1398" t="s">
        <v>67</v>
      </c>
      <c r="C1398">
        <v>7.3</v>
      </c>
    </row>
    <row r="1399" spans="1:3" x14ac:dyDescent="0.3">
      <c r="A1399" t="s">
        <v>7288</v>
      </c>
      <c r="B1399" t="s">
        <v>67</v>
      </c>
      <c r="C1399">
        <v>6.8</v>
      </c>
    </row>
    <row r="1400" spans="1:3" x14ac:dyDescent="0.3">
      <c r="A1400" t="s">
        <v>7292</v>
      </c>
      <c r="B1400" t="s">
        <v>67</v>
      </c>
      <c r="C1400">
        <v>6.3</v>
      </c>
    </row>
    <row r="1401" spans="1:3" x14ac:dyDescent="0.3">
      <c r="A1401" t="s">
        <v>7298</v>
      </c>
      <c r="B1401" t="s">
        <v>67</v>
      </c>
      <c r="C1401">
        <v>5.9</v>
      </c>
    </row>
    <row r="1402" spans="1:3" x14ac:dyDescent="0.3">
      <c r="A1402" t="s">
        <v>7302</v>
      </c>
      <c r="B1402" t="s">
        <v>67</v>
      </c>
      <c r="C1402">
        <v>7.4</v>
      </c>
    </row>
    <row r="1403" spans="1:3" x14ac:dyDescent="0.3">
      <c r="A1403" t="s">
        <v>7306</v>
      </c>
      <c r="B1403" t="s">
        <v>67</v>
      </c>
      <c r="C1403">
        <v>8.3000000000000007</v>
      </c>
    </row>
    <row r="1404" spans="1:3" x14ac:dyDescent="0.3">
      <c r="A1404" t="s">
        <v>7310</v>
      </c>
      <c r="B1404" t="s">
        <v>67</v>
      </c>
      <c r="C1404">
        <v>6.2</v>
      </c>
    </row>
    <row r="1405" spans="1:3" x14ac:dyDescent="0.3">
      <c r="A1405" t="s">
        <v>7313</v>
      </c>
      <c r="B1405" t="s">
        <v>67</v>
      </c>
      <c r="C1405">
        <v>6.3</v>
      </c>
    </row>
    <row r="1406" spans="1:3" x14ac:dyDescent="0.3">
      <c r="A1406" t="s">
        <v>7319</v>
      </c>
      <c r="B1406" t="s">
        <v>67</v>
      </c>
      <c r="C1406">
        <v>5.8</v>
      </c>
    </row>
    <row r="1407" spans="1:3" x14ac:dyDescent="0.3">
      <c r="A1407" t="s">
        <v>7324</v>
      </c>
      <c r="B1407" t="s">
        <v>67</v>
      </c>
      <c r="C1407">
        <v>7.5</v>
      </c>
    </row>
    <row r="1408" spans="1:3" x14ac:dyDescent="0.3">
      <c r="A1408" t="s">
        <v>7329</v>
      </c>
      <c r="B1408" t="s">
        <v>67</v>
      </c>
      <c r="C1408">
        <v>6.3</v>
      </c>
    </row>
    <row r="1409" spans="1:3" x14ac:dyDescent="0.3">
      <c r="A1409" t="s">
        <v>7333</v>
      </c>
      <c r="B1409" t="s">
        <v>67</v>
      </c>
      <c r="C1409">
        <v>6.4</v>
      </c>
    </row>
    <row r="1410" spans="1:3" x14ac:dyDescent="0.3">
      <c r="A1410" t="s">
        <v>7339</v>
      </c>
      <c r="B1410" t="s">
        <v>67</v>
      </c>
      <c r="C1410">
        <v>7.2</v>
      </c>
    </row>
    <row r="1411" spans="1:3" x14ac:dyDescent="0.3">
      <c r="A1411" t="s">
        <v>7343</v>
      </c>
      <c r="B1411" t="s">
        <v>67</v>
      </c>
      <c r="C1411">
        <v>6.3</v>
      </c>
    </row>
    <row r="1412" spans="1:3" x14ac:dyDescent="0.3">
      <c r="A1412" t="s">
        <v>7347</v>
      </c>
      <c r="B1412" t="s">
        <v>67</v>
      </c>
      <c r="C1412">
        <v>6.9</v>
      </c>
    </row>
    <row r="1413" spans="1:3" x14ac:dyDescent="0.3">
      <c r="A1413" t="s">
        <v>7350</v>
      </c>
      <c r="B1413" t="s">
        <v>67</v>
      </c>
      <c r="C1413">
        <v>6.6</v>
      </c>
    </row>
    <row r="1414" spans="1:3" x14ac:dyDescent="0.3">
      <c r="A1414" t="s">
        <v>7353</v>
      </c>
      <c r="B1414" t="s">
        <v>67</v>
      </c>
      <c r="C1414">
        <v>6</v>
      </c>
    </row>
    <row r="1415" spans="1:3" x14ac:dyDescent="0.3">
      <c r="A1415" t="s">
        <v>7358</v>
      </c>
      <c r="B1415" t="s">
        <v>67</v>
      </c>
      <c r="C1415">
        <v>7.5</v>
      </c>
    </row>
    <row r="1416" spans="1:3" x14ac:dyDescent="0.3">
      <c r="A1416" t="s">
        <v>7361</v>
      </c>
      <c r="B1416" t="s">
        <v>67</v>
      </c>
      <c r="C1416">
        <v>7.7</v>
      </c>
    </row>
    <row r="1417" spans="1:3" x14ac:dyDescent="0.3">
      <c r="A1417" t="s">
        <v>7366</v>
      </c>
      <c r="B1417" t="s">
        <v>67</v>
      </c>
      <c r="C1417">
        <v>6.2</v>
      </c>
    </row>
    <row r="1418" spans="1:3" x14ac:dyDescent="0.3">
      <c r="A1418" t="s">
        <v>7370</v>
      </c>
      <c r="B1418" t="s">
        <v>67</v>
      </c>
      <c r="C1418">
        <v>5.4</v>
      </c>
    </row>
    <row r="1419" spans="1:3" x14ac:dyDescent="0.3">
      <c r="A1419" t="s">
        <v>7375</v>
      </c>
      <c r="B1419" t="s">
        <v>67</v>
      </c>
      <c r="C1419">
        <v>6.6</v>
      </c>
    </row>
    <row r="1420" spans="1:3" x14ac:dyDescent="0.3">
      <c r="A1420" t="s">
        <v>7380</v>
      </c>
      <c r="B1420" t="s">
        <v>67</v>
      </c>
      <c r="C1420">
        <v>5.3</v>
      </c>
    </row>
    <row r="1421" spans="1:3" x14ac:dyDescent="0.3">
      <c r="A1421" t="s">
        <v>7383</v>
      </c>
      <c r="B1421" t="s">
        <v>67</v>
      </c>
      <c r="C1421">
        <v>5.6</v>
      </c>
    </row>
    <row r="1422" spans="1:3" x14ac:dyDescent="0.3">
      <c r="A1422" t="s">
        <v>7388</v>
      </c>
      <c r="B1422" t="s">
        <v>67</v>
      </c>
      <c r="C1422">
        <v>5.9</v>
      </c>
    </row>
    <row r="1423" spans="1:3" x14ac:dyDescent="0.3">
      <c r="A1423" t="s">
        <v>7391</v>
      </c>
      <c r="B1423" t="s">
        <v>67</v>
      </c>
      <c r="C1423">
        <v>7.8</v>
      </c>
    </row>
    <row r="1424" spans="1:3" x14ac:dyDescent="0.3">
      <c r="A1424" t="s">
        <v>7395</v>
      </c>
      <c r="B1424" t="s">
        <v>67</v>
      </c>
      <c r="C1424">
        <v>6.7</v>
      </c>
    </row>
    <row r="1425" spans="1:3" x14ac:dyDescent="0.3">
      <c r="A1425" t="s">
        <v>7402</v>
      </c>
      <c r="B1425" t="s">
        <v>67</v>
      </c>
      <c r="C1425">
        <v>7.4</v>
      </c>
    </row>
    <row r="1426" spans="1:3" x14ac:dyDescent="0.3">
      <c r="A1426" t="s">
        <v>7405</v>
      </c>
      <c r="B1426" t="s">
        <v>67</v>
      </c>
      <c r="C1426">
        <v>6.2</v>
      </c>
    </row>
    <row r="1427" spans="1:3" x14ac:dyDescent="0.3">
      <c r="A1427" t="s">
        <v>7409</v>
      </c>
      <c r="B1427" t="s">
        <v>67</v>
      </c>
      <c r="C1427">
        <v>5.4</v>
      </c>
    </row>
    <row r="1428" spans="1:3" x14ac:dyDescent="0.3">
      <c r="A1428" t="s">
        <v>7413</v>
      </c>
      <c r="B1428" t="s">
        <v>67</v>
      </c>
      <c r="C1428">
        <v>6.7</v>
      </c>
    </row>
    <row r="1429" spans="1:3" x14ac:dyDescent="0.3">
      <c r="A1429" t="s">
        <v>7418</v>
      </c>
      <c r="B1429" t="s">
        <v>67</v>
      </c>
      <c r="C1429">
        <v>5.3</v>
      </c>
    </row>
    <row r="1430" spans="1:3" x14ac:dyDescent="0.3">
      <c r="A1430" t="s">
        <v>7424</v>
      </c>
      <c r="B1430" t="s">
        <v>67</v>
      </c>
      <c r="C1430">
        <v>5.9</v>
      </c>
    </row>
    <row r="1431" spans="1:3" x14ac:dyDescent="0.3">
      <c r="A1431" t="s">
        <v>24082</v>
      </c>
      <c r="B1431" t="s">
        <v>67</v>
      </c>
      <c r="C1431">
        <v>7</v>
      </c>
    </row>
    <row r="1432" spans="1:3" x14ac:dyDescent="0.3">
      <c r="A1432" t="s">
        <v>7433</v>
      </c>
      <c r="B1432" t="s">
        <v>67</v>
      </c>
      <c r="C1432">
        <v>4.8</v>
      </c>
    </row>
    <row r="1433" spans="1:3" x14ac:dyDescent="0.3">
      <c r="A1433" t="s">
        <v>7440</v>
      </c>
      <c r="B1433" t="s">
        <v>67</v>
      </c>
      <c r="C1433">
        <v>7.3</v>
      </c>
    </row>
    <row r="1434" spans="1:3" x14ac:dyDescent="0.3">
      <c r="A1434" t="s">
        <v>7446</v>
      </c>
      <c r="B1434" t="s">
        <v>67</v>
      </c>
      <c r="C1434">
        <v>3.8</v>
      </c>
    </row>
    <row r="1435" spans="1:3" x14ac:dyDescent="0.3">
      <c r="A1435" t="s">
        <v>7451</v>
      </c>
      <c r="B1435" t="s">
        <v>67</v>
      </c>
      <c r="C1435">
        <v>8.5</v>
      </c>
    </row>
    <row r="1436" spans="1:3" x14ac:dyDescent="0.3">
      <c r="A1436" t="s">
        <v>7457</v>
      </c>
      <c r="B1436" t="s">
        <v>67</v>
      </c>
      <c r="C1436">
        <v>6.8</v>
      </c>
    </row>
    <row r="1437" spans="1:3" x14ac:dyDescent="0.3">
      <c r="A1437" t="s">
        <v>7462</v>
      </c>
      <c r="B1437" t="s">
        <v>67</v>
      </c>
      <c r="C1437">
        <v>5.3</v>
      </c>
    </row>
    <row r="1438" spans="1:3" x14ac:dyDescent="0.3">
      <c r="A1438" t="s">
        <v>7466</v>
      </c>
      <c r="B1438" t="s">
        <v>67</v>
      </c>
      <c r="C1438">
        <v>7.3</v>
      </c>
    </row>
    <row r="1439" spans="1:3" x14ac:dyDescent="0.3">
      <c r="A1439" t="s">
        <v>7470</v>
      </c>
      <c r="B1439" t="s">
        <v>67</v>
      </c>
      <c r="C1439">
        <v>6.6</v>
      </c>
    </row>
    <row r="1440" spans="1:3" x14ac:dyDescent="0.3">
      <c r="A1440" t="s">
        <v>7474</v>
      </c>
      <c r="B1440" t="s">
        <v>67</v>
      </c>
      <c r="C1440">
        <v>6.2</v>
      </c>
    </row>
    <row r="1441" spans="1:3" x14ac:dyDescent="0.3">
      <c r="A1441" t="s">
        <v>7479</v>
      </c>
      <c r="B1441" t="s">
        <v>67</v>
      </c>
      <c r="C1441">
        <v>5.2</v>
      </c>
    </row>
    <row r="1442" spans="1:3" x14ac:dyDescent="0.3">
      <c r="A1442" t="s">
        <v>7482</v>
      </c>
      <c r="B1442" t="s">
        <v>67</v>
      </c>
      <c r="C1442">
        <v>6.2</v>
      </c>
    </row>
    <row r="1443" spans="1:3" x14ac:dyDescent="0.3">
      <c r="A1443" t="s">
        <v>7487</v>
      </c>
      <c r="B1443" t="s">
        <v>67</v>
      </c>
      <c r="C1443">
        <v>6.2</v>
      </c>
    </row>
    <row r="1444" spans="1:3" x14ac:dyDescent="0.3">
      <c r="A1444" t="s">
        <v>7493</v>
      </c>
      <c r="B1444" t="s">
        <v>67</v>
      </c>
      <c r="C1444">
        <v>6.6</v>
      </c>
    </row>
    <row r="1445" spans="1:3" x14ac:dyDescent="0.3">
      <c r="A1445" t="s">
        <v>7498</v>
      </c>
      <c r="B1445" t="s">
        <v>67</v>
      </c>
      <c r="C1445">
        <v>6.4</v>
      </c>
    </row>
    <row r="1446" spans="1:3" x14ac:dyDescent="0.3">
      <c r="A1446" t="s">
        <v>7502</v>
      </c>
      <c r="B1446" t="s">
        <v>67</v>
      </c>
      <c r="C1446">
        <v>6.2</v>
      </c>
    </row>
    <row r="1447" spans="1:3" x14ac:dyDescent="0.3">
      <c r="A1447" t="s">
        <v>7506</v>
      </c>
      <c r="B1447" t="s">
        <v>67</v>
      </c>
      <c r="C1447">
        <v>5.0999999999999996</v>
      </c>
    </row>
    <row r="1448" spans="1:3" x14ac:dyDescent="0.3">
      <c r="A1448" t="s">
        <v>7510</v>
      </c>
      <c r="B1448" t="s">
        <v>67</v>
      </c>
      <c r="C1448">
        <v>6.6</v>
      </c>
    </row>
    <row r="1449" spans="1:3" x14ac:dyDescent="0.3">
      <c r="A1449" t="s">
        <v>7515</v>
      </c>
      <c r="B1449" t="s">
        <v>67</v>
      </c>
      <c r="C1449">
        <v>6.1</v>
      </c>
    </row>
    <row r="1450" spans="1:3" x14ac:dyDescent="0.3">
      <c r="A1450" t="s">
        <v>7520</v>
      </c>
      <c r="B1450" t="s">
        <v>67</v>
      </c>
      <c r="C1450">
        <v>6.1</v>
      </c>
    </row>
    <row r="1451" spans="1:3" x14ac:dyDescent="0.3">
      <c r="A1451" t="s">
        <v>7525</v>
      </c>
      <c r="B1451" t="s">
        <v>67</v>
      </c>
      <c r="C1451">
        <v>6.6</v>
      </c>
    </row>
    <row r="1452" spans="1:3" x14ac:dyDescent="0.3">
      <c r="A1452" t="s">
        <v>7529</v>
      </c>
      <c r="B1452" t="s">
        <v>67</v>
      </c>
      <c r="C1452">
        <v>5.9</v>
      </c>
    </row>
    <row r="1453" spans="1:3" x14ac:dyDescent="0.3">
      <c r="A1453" t="s">
        <v>7534</v>
      </c>
      <c r="B1453" t="s">
        <v>67</v>
      </c>
      <c r="C1453">
        <v>6.3</v>
      </c>
    </row>
    <row r="1454" spans="1:3" x14ac:dyDescent="0.3">
      <c r="A1454" t="s">
        <v>7539</v>
      </c>
      <c r="B1454" t="s">
        <v>67</v>
      </c>
      <c r="C1454">
        <v>7.1</v>
      </c>
    </row>
    <row r="1455" spans="1:3" x14ac:dyDescent="0.3">
      <c r="A1455" t="s">
        <v>7544</v>
      </c>
      <c r="B1455" t="s">
        <v>67</v>
      </c>
      <c r="C1455">
        <v>5</v>
      </c>
    </row>
    <row r="1456" spans="1:3" x14ac:dyDescent="0.3">
      <c r="A1456" t="s">
        <v>7550</v>
      </c>
      <c r="B1456" t="s">
        <v>67</v>
      </c>
      <c r="C1456">
        <v>5.6</v>
      </c>
    </row>
    <row r="1457" spans="1:3" x14ac:dyDescent="0.3">
      <c r="A1457" t="s">
        <v>7554</v>
      </c>
      <c r="B1457" t="s">
        <v>67</v>
      </c>
      <c r="C1457">
        <v>7.4</v>
      </c>
    </row>
    <row r="1458" spans="1:3" x14ac:dyDescent="0.3">
      <c r="A1458" t="s">
        <v>7561</v>
      </c>
      <c r="B1458" t="s">
        <v>67</v>
      </c>
      <c r="C1458">
        <v>4.5</v>
      </c>
    </row>
    <row r="1459" spans="1:3" x14ac:dyDescent="0.3">
      <c r="A1459" t="s">
        <v>7567</v>
      </c>
      <c r="B1459" t="s">
        <v>67</v>
      </c>
      <c r="C1459">
        <v>6.2</v>
      </c>
    </row>
    <row r="1460" spans="1:3" x14ac:dyDescent="0.3">
      <c r="A1460" t="s">
        <v>7574</v>
      </c>
      <c r="B1460" t="s">
        <v>67</v>
      </c>
      <c r="C1460">
        <v>5</v>
      </c>
    </row>
    <row r="1461" spans="1:3" x14ac:dyDescent="0.3">
      <c r="A1461" t="s">
        <v>7577</v>
      </c>
      <c r="B1461" t="s">
        <v>67</v>
      </c>
      <c r="C1461">
        <v>6.5</v>
      </c>
    </row>
    <row r="1462" spans="1:3" x14ac:dyDescent="0.3">
      <c r="A1462" t="s">
        <v>7582</v>
      </c>
      <c r="B1462" t="s">
        <v>67</v>
      </c>
      <c r="C1462">
        <v>5.0999999999999996</v>
      </c>
    </row>
    <row r="1463" spans="1:3" x14ac:dyDescent="0.3">
      <c r="A1463" t="s">
        <v>7587</v>
      </c>
      <c r="B1463" t="s">
        <v>67</v>
      </c>
      <c r="C1463">
        <v>6.5</v>
      </c>
    </row>
    <row r="1464" spans="1:3" x14ac:dyDescent="0.3">
      <c r="A1464" t="s">
        <v>7591</v>
      </c>
      <c r="B1464" t="s">
        <v>67</v>
      </c>
      <c r="C1464">
        <v>6.2</v>
      </c>
    </row>
    <row r="1465" spans="1:3" x14ac:dyDescent="0.3">
      <c r="A1465" t="s">
        <v>7595</v>
      </c>
      <c r="B1465" t="s">
        <v>67</v>
      </c>
      <c r="C1465">
        <v>6.3</v>
      </c>
    </row>
    <row r="1466" spans="1:3" x14ac:dyDescent="0.3">
      <c r="A1466" t="s">
        <v>7600</v>
      </c>
      <c r="B1466" t="s">
        <v>67</v>
      </c>
      <c r="C1466">
        <v>3.8</v>
      </c>
    </row>
    <row r="1467" spans="1:3" x14ac:dyDescent="0.3">
      <c r="A1467" t="s">
        <v>7606</v>
      </c>
      <c r="B1467" t="s">
        <v>67</v>
      </c>
      <c r="C1467">
        <v>5.2</v>
      </c>
    </row>
    <row r="1468" spans="1:3" x14ac:dyDescent="0.3">
      <c r="A1468" t="s">
        <v>7611</v>
      </c>
      <c r="B1468" t="s">
        <v>67</v>
      </c>
      <c r="C1468">
        <v>6</v>
      </c>
    </row>
    <row r="1469" spans="1:3" x14ac:dyDescent="0.3">
      <c r="A1469" t="s">
        <v>7616</v>
      </c>
      <c r="B1469" t="s">
        <v>67</v>
      </c>
      <c r="C1469">
        <v>6.2</v>
      </c>
    </row>
    <row r="1470" spans="1:3" x14ac:dyDescent="0.3">
      <c r="A1470" t="s">
        <v>7621</v>
      </c>
      <c r="B1470" t="s">
        <v>67</v>
      </c>
      <c r="C1470">
        <v>5.7</v>
      </c>
    </row>
    <row r="1471" spans="1:3" x14ac:dyDescent="0.3">
      <c r="A1471" t="s">
        <v>7625</v>
      </c>
      <c r="B1471" t="s">
        <v>67</v>
      </c>
      <c r="C1471">
        <v>6.7</v>
      </c>
    </row>
    <row r="1472" spans="1:3" x14ac:dyDescent="0.3">
      <c r="A1472" t="s">
        <v>7629</v>
      </c>
      <c r="B1472" t="s">
        <v>67</v>
      </c>
      <c r="C1472">
        <v>6.8</v>
      </c>
    </row>
    <row r="1473" spans="1:3" x14ac:dyDescent="0.3">
      <c r="A1473" t="s">
        <v>7634</v>
      </c>
      <c r="B1473" t="s">
        <v>67</v>
      </c>
      <c r="C1473">
        <v>6</v>
      </c>
    </row>
    <row r="1474" spans="1:3" x14ac:dyDescent="0.3">
      <c r="A1474" t="s">
        <v>7639</v>
      </c>
      <c r="B1474" t="s">
        <v>67</v>
      </c>
      <c r="C1474">
        <v>7.3</v>
      </c>
    </row>
    <row r="1475" spans="1:3" x14ac:dyDescent="0.3">
      <c r="A1475" t="s">
        <v>7643</v>
      </c>
      <c r="B1475" t="s">
        <v>67</v>
      </c>
      <c r="C1475">
        <v>5.5</v>
      </c>
    </row>
    <row r="1476" spans="1:3" x14ac:dyDescent="0.3">
      <c r="A1476" t="s">
        <v>7647</v>
      </c>
      <c r="B1476" t="s">
        <v>67</v>
      </c>
      <c r="C1476">
        <v>6.7</v>
      </c>
    </row>
    <row r="1477" spans="1:3" x14ac:dyDescent="0.3">
      <c r="A1477" t="s">
        <v>7653</v>
      </c>
      <c r="B1477" t="s">
        <v>67</v>
      </c>
      <c r="C1477">
        <v>4.8</v>
      </c>
    </row>
    <row r="1478" spans="1:3" x14ac:dyDescent="0.3">
      <c r="A1478" t="s">
        <v>7658</v>
      </c>
      <c r="B1478" t="s">
        <v>67</v>
      </c>
      <c r="C1478">
        <v>5.7</v>
      </c>
    </row>
    <row r="1479" spans="1:3" x14ac:dyDescent="0.3">
      <c r="A1479" t="s">
        <v>7662</v>
      </c>
      <c r="B1479" t="s">
        <v>67</v>
      </c>
      <c r="C1479">
        <v>5.0999999999999996</v>
      </c>
    </row>
    <row r="1480" spans="1:3" x14ac:dyDescent="0.3">
      <c r="A1480" t="s">
        <v>7667</v>
      </c>
      <c r="B1480" t="s">
        <v>67</v>
      </c>
      <c r="C1480">
        <v>6</v>
      </c>
    </row>
    <row r="1481" spans="1:3" x14ac:dyDescent="0.3">
      <c r="A1481" t="s">
        <v>7671</v>
      </c>
      <c r="B1481" t="s">
        <v>67</v>
      </c>
      <c r="C1481">
        <v>4.2</v>
      </c>
    </row>
    <row r="1482" spans="1:3" x14ac:dyDescent="0.3">
      <c r="A1482" t="s">
        <v>7676</v>
      </c>
      <c r="B1482" t="s">
        <v>67</v>
      </c>
      <c r="C1482">
        <v>7.4</v>
      </c>
    </row>
    <row r="1483" spans="1:3" x14ac:dyDescent="0.3">
      <c r="A1483" t="s">
        <v>7683</v>
      </c>
      <c r="B1483" t="s">
        <v>67</v>
      </c>
      <c r="C1483">
        <v>4.5999999999999996</v>
      </c>
    </row>
    <row r="1484" spans="1:3" x14ac:dyDescent="0.3">
      <c r="A1484" t="s">
        <v>7687</v>
      </c>
      <c r="B1484" t="s">
        <v>67</v>
      </c>
      <c r="C1484">
        <v>6.9</v>
      </c>
    </row>
    <row r="1485" spans="1:3" x14ac:dyDescent="0.3">
      <c r="A1485" t="s">
        <v>24083</v>
      </c>
      <c r="B1485" t="s">
        <v>67</v>
      </c>
      <c r="C1485">
        <v>8.6</v>
      </c>
    </row>
    <row r="1486" spans="1:3" x14ac:dyDescent="0.3">
      <c r="A1486" t="s">
        <v>7693</v>
      </c>
      <c r="B1486" t="s">
        <v>67</v>
      </c>
      <c r="C1486">
        <v>6.9</v>
      </c>
    </row>
    <row r="1487" spans="1:3" x14ac:dyDescent="0.3">
      <c r="A1487" t="s">
        <v>7696</v>
      </c>
      <c r="B1487" t="s">
        <v>67</v>
      </c>
      <c r="C1487">
        <v>8</v>
      </c>
    </row>
    <row r="1488" spans="1:3" x14ac:dyDescent="0.3">
      <c r="A1488" t="s">
        <v>7700</v>
      </c>
      <c r="B1488" t="s">
        <v>67</v>
      </c>
      <c r="C1488">
        <v>6.4</v>
      </c>
    </row>
    <row r="1489" spans="1:3" x14ac:dyDescent="0.3">
      <c r="A1489" t="s">
        <v>7704</v>
      </c>
      <c r="B1489" t="s">
        <v>67</v>
      </c>
      <c r="C1489">
        <v>6.3</v>
      </c>
    </row>
    <row r="1490" spans="1:3" x14ac:dyDescent="0.3">
      <c r="A1490" t="s">
        <v>7709</v>
      </c>
      <c r="B1490" t="s">
        <v>67</v>
      </c>
      <c r="C1490">
        <v>8.4</v>
      </c>
    </row>
    <row r="1491" spans="1:3" x14ac:dyDescent="0.3">
      <c r="A1491" t="s">
        <v>7714</v>
      </c>
      <c r="B1491" t="s">
        <v>1486</v>
      </c>
      <c r="C1491">
        <v>7.1</v>
      </c>
    </row>
    <row r="1492" spans="1:3" x14ac:dyDescent="0.3">
      <c r="A1492" t="s">
        <v>7721</v>
      </c>
      <c r="B1492" t="s">
        <v>67</v>
      </c>
      <c r="C1492">
        <v>6.8</v>
      </c>
    </row>
    <row r="1493" spans="1:3" x14ac:dyDescent="0.3">
      <c r="A1493" t="s">
        <v>7727</v>
      </c>
      <c r="B1493" t="s">
        <v>2794</v>
      </c>
      <c r="C1493">
        <v>7.5</v>
      </c>
    </row>
    <row r="1494" spans="1:3" x14ac:dyDescent="0.3">
      <c r="A1494" t="s">
        <v>7733</v>
      </c>
      <c r="B1494" t="s">
        <v>67</v>
      </c>
      <c r="C1494">
        <v>5.7</v>
      </c>
    </row>
    <row r="1495" spans="1:3" x14ac:dyDescent="0.3">
      <c r="A1495" t="s">
        <v>7737</v>
      </c>
      <c r="B1495" t="s">
        <v>67</v>
      </c>
      <c r="C1495">
        <v>7.2</v>
      </c>
    </row>
    <row r="1496" spans="1:3" x14ac:dyDescent="0.3">
      <c r="A1496" t="s">
        <v>7742</v>
      </c>
      <c r="B1496" t="s">
        <v>67</v>
      </c>
      <c r="C1496">
        <v>6.8</v>
      </c>
    </row>
    <row r="1497" spans="1:3" x14ac:dyDescent="0.3">
      <c r="A1497" t="s">
        <v>7748</v>
      </c>
      <c r="B1497" t="s">
        <v>67</v>
      </c>
      <c r="C1497">
        <v>5.4</v>
      </c>
    </row>
    <row r="1498" spans="1:3" x14ac:dyDescent="0.3">
      <c r="A1498" t="s">
        <v>7752</v>
      </c>
      <c r="B1498" t="s">
        <v>67</v>
      </c>
      <c r="C1498">
        <v>7.2</v>
      </c>
    </row>
    <row r="1499" spans="1:3" x14ac:dyDescent="0.3">
      <c r="A1499" t="s">
        <v>7756</v>
      </c>
      <c r="B1499" t="s">
        <v>67</v>
      </c>
      <c r="C1499">
        <v>7.3</v>
      </c>
    </row>
    <row r="1500" spans="1:3" x14ac:dyDescent="0.3">
      <c r="A1500" t="s">
        <v>7762</v>
      </c>
      <c r="B1500" t="s">
        <v>67</v>
      </c>
      <c r="C1500">
        <v>5.2</v>
      </c>
    </row>
    <row r="1501" spans="1:3" x14ac:dyDescent="0.3">
      <c r="A1501" t="s">
        <v>7766</v>
      </c>
      <c r="B1501" t="s">
        <v>67</v>
      </c>
      <c r="C1501">
        <v>5.5</v>
      </c>
    </row>
    <row r="1502" spans="1:3" x14ac:dyDescent="0.3">
      <c r="A1502" t="s">
        <v>7773</v>
      </c>
      <c r="B1502" t="s">
        <v>703</v>
      </c>
      <c r="C1502">
        <v>7.7</v>
      </c>
    </row>
    <row r="1503" spans="1:3" x14ac:dyDescent="0.3">
      <c r="A1503" t="s">
        <v>7780</v>
      </c>
      <c r="B1503" t="s">
        <v>67</v>
      </c>
      <c r="C1503">
        <v>7.1</v>
      </c>
    </row>
    <row r="1504" spans="1:3" x14ac:dyDescent="0.3">
      <c r="A1504" t="s">
        <v>7785</v>
      </c>
      <c r="B1504" t="s">
        <v>67</v>
      </c>
      <c r="C1504">
        <v>5.3</v>
      </c>
    </row>
    <row r="1505" spans="1:3" x14ac:dyDescent="0.3">
      <c r="A1505" t="s">
        <v>7790</v>
      </c>
      <c r="B1505" t="s">
        <v>67</v>
      </c>
      <c r="C1505">
        <v>5.6</v>
      </c>
    </row>
    <row r="1506" spans="1:3" x14ac:dyDescent="0.3">
      <c r="A1506" t="s">
        <v>7794</v>
      </c>
      <c r="B1506" t="s">
        <v>67</v>
      </c>
      <c r="C1506">
        <v>5.7</v>
      </c>
    </row>
    <row r="1507" spans="1:3" x14ac:dyDescent="0.3">
      <c r="A1507" t="s">
        <v>7799</v>
      </c>
      <c r="B1507" t="s">
        <v>67</v>
      </c>
      <c r="C1507">
        <v>7.1</v>
      </c>
    </row>
    <row r="1508" spans="1:3" x14ac:dyDescent="0.3">
      <c r="A1508" t="s">
        <v>7803</v>
      </c>
      <c r="B1508" t="s">
        <v>67</v>
      </c>
      <c r="C1508">
        <v>7.5</v>
      </c>
    </row>
    <row r="1509" spans="1:3" x14ac:dyDescent="0.3">
      <c r="A1509" t="s">
        <v>7806</v>
      </c>
      <c r="B1509" t="s">
        <v>67</v>
      </c>
      <c r="C1509">
        <v>7.6</v>
      </c>
    </row>
    <row r="1510" spans="1:3" x14ac:dyDescent="0.3">
      <c r="A1510" t="s">
        <v>7809</v>
      </c>
      <c r="B1510" t="s">
        <v>67</v>
      </c>
      <c r="C1510">
        <v>5.5</v>
      </c>
    </row>
    <row r="1511" spans="1:3" x14ac:dyDescent="0.3">
      <c r="A1511" t="s">
        <v>7812</v>
      </c>
      <c r="B1511" t="s">
        <v>67</v>
      </c>
      <c r="C1511">
        <v>5.0999999999999996</v>
      </c>
    </row>
    <row r="1512" spans="1:3" x14ac:dyDescent="0.3">
      <c r="A1512" t="s">
        <v>7818</v>
      </c>
      <c r="B1512" t="s">
        <v>67</v>
      </c>
      <c r="C1512">
        <v>6.3</v>
      </c>
    </row>
    <row r="1513" spans="1:3" x14ac:dyDescent="0.3">
      <c r="A1513" t="s">
        <v>7823</v>
      </c>
      <c r="B1513" t="s">
        <v>67</v>
      </c>
      <c r="C1513">
        <v>4.9000000000000004</v>
      </c>
    </row>
    <row r="1514" spans="1:3" x14ac:dyDescent="0.3">
      <c r="A1514" t="s">
        <v>7831</v>
      </c>
      <c r="B1514" t="s">
        <v>67</v>
      </c>
      <c r="C1514">
        <v>6.5</v>
      </c>
    </row>
    <row r="1515" spans="1:3" x14ac:dyDescent="0.3">
      <c r="A1515" t="s">
        <v>7835</v>
      </c>
      <c r="B1515" t="s">
        <v>67</v>
      </c>
      <c r="C1515">
        <v>5.6</v>
      </c>
    </row>
    <row r="1516" spans="1:3" x14ac:dyDescent="0.3">
      <c r="A1516" t="s">
        <v>7840</v>
      </c>
      <c r="B1516" t="s">
        <v>67</v>
      </c>
      <c r="C1516">
        <v>5.3</v>
      </c>
    </row>
    <row r="1517" spans="1:3" x14ac:dyDescent="0.3">
      <c r="A1517" t="s">
        <v>7846</v>
      </c>
      <c r="B1517" t="s">
        <v>67</v>
      </c>
      <c r="C1517">
        <v>6.5</v>
      </c>
    </row>
    <row r="1518" spans="1:3" x14ac:dyDescent="0.3">
      <c r="A1518" t="s">
        <v>7851</v>
      </c>
      <c r="B1518" t="s">
        <v>67</v>
      </c>
      <c r="C1518">
        <v>6.8</v>
      </c>
    </row>
    <row r="1519" spans="1:3" x14ac:dyDescent="0.3">
      <c r="A1519" t="s">
        <v>7855</v>
      </c>
      <c r="B1519" t="s">
        <v>67</v>
      </c>
      <c r="C1519">
        <v>6.5</v>
      </c>
    </row>
    <row r="1520" spans="1:3" x14ac:dyDescent="0.3">
      <c r="A1520" t="s">
        <v>7859</v>
      </c>
      <c r="B1520" t="s">
        <v>67</v>
      </c>
      <c r="C1520">
        <v>6</v>
      </c>
    </row>
    <row r="1521" spans="1:3" x14ac:dyDescent="0.3">
      <c r="A1521" t="s">
        <v>7863</v>
      </c>
      <c r="B1521" t="s">
        <v>67</v>
      </c>
      <c r="C1521">
        <v>8.4</v>
      </c>
    </row>
    <row r="1522" spans="1:3" x14ac:dyDescent="0.3">
      <c r="A1522" t="s">
        <v>7869</v>
      </c>
      <c r="B1522" t="s">
        <v>67</v>
      </c>
      <c r="C1522">
        <v>6</v>
      </c>
    </row>
    <row r="1523" spans="1:3" x14ac:dyDescent="0.3">
      <c r="A1523" t="s">
        <v>7873</v>
      </c>
      <c r="B1523" t="s">
        <v>67</v>
      </c>
      <c r="C1523">
        <v>7.6</v>
      </c>
    </row>
    <row r="1524" spans="1:3" x14ac:dyDescent="0.3">
      <c r="A1524" t="s">
        <v>7878</v>
      </c>
      <c r="B1524" t="s">
        <v>67</v>
      </c>
      <c r="C1524">
        <v>5.6</v>
      </c>
    </row>
    <row r="1525" spans="1:3" x14ac:dyDescent="0.3">
      <c r="A1525" t="s">
        <v>7881</v>
      </c>
      <c r="B1525" t="s">
        <v>67</v>
      </c>
      <c r="C1525">
        <v>6.9</v>
      </c>
    </row>
    <row r="1526" spans="1:3" x14ac:dyDescent="0.3">
      <c r="A1526" t="s">
        <v>7885</v>
      </c>
      <c r="B1526" t="s">
        <v>67</v>
      </c>
      <c r="C1526">
        <v>6.4</v>
      </c>
    </row>
    <row r="1527" spans="1:3" x14ac:dyDescent="0.3">
      <c r="A1527" t="s">
        <v>7890</v>
      </c>
      <c r="B1527" t="s">
        <v>67</v>
      </c>
      <c r="C1527">
        <v>5.0999999999999996</v>
      </c>
    </row>
    <row r="1528" spans="1:3" x14ac:dyDescent="0.3">
      <c r="A1528" t="s">
        <v>7894</v>
      </c>
      <c r="B1528" t="s">
        <v>67</v>
      </c>
      <c r="C1528">
        <v>7</v>
      </c>
    </row>
    <row r="1529" spans="1:3" x14ac:dyDescent="0.3">
      <c r="A1529" t="s">
        <v>7899</v>
      </c>
      <c r="B1529" t="s">
        <v>67</v>
      </c>
      <c r="C1529">
        <v>5.7</v>
      </c>
    </row>
    <row r="1530" spans="1:3" x14ac:dyDescent="0.3">
      <c r="A1530" t="s">
        <v>7904</v>
      </c>
      <c r="B1530" t="s">
        <v>67</v>
      </c>
      <c r="C1530">
        <v>6.8</v>
      </c>
    </row>
    <row r="1531" spans="1:3" x14ac:dyDescent="0.3">
      <c r="A1531" t="s">
        <v>7908</v>
      </c>
      <c r="B1531" t="s">
        <v>67</v>
      </c>
      <c r="C1531">
        <v>6.7</v>
      </c>
    </row>
    <row r="1532" spans="1:3" x14ac:dyDescent="0.3">
      <c r="A1532" t="s">
        <v>7912</v>
      </c>
      <c r="B1532" t="s">
        <v>67</v>
      </c>
      <c r="C1532">
        <v>6.2</v>
      </c>
    </row>
    <row r="1533" spans="1:3" x14ac:dyDescent="0.3">
      <c r="A1533" t="s">
        <v>7915</v>
      </c>
      <c r="B1533" t="s">
        <v>67</v>
      </c>
      <c r="C1533">
        <v>7.2</v>
      </c>
    </row>
    <row r="1534" spans="1:3" x14ac:dyDescent="0.3">
      <c r="A1534" t="s">
        <v>7919</v>
      </c>
      <c r="B1534" t="s">
        <v>67</v>
      </c>
      <c r="C1534">
        <v>6.2</v>
      </c>
    </row>
    <row r="1535" spans="1:3" x14ac:dyDescent="0.3">
      <c r="A1535" t="s">
        <v>7923</v>
      </c>
      <c r="B1535" t="s">
        <v>67</v>
      </c>
      <c r="C1535">
        <v>5.6</v>
      </c>
    </row>
    <row r="1536" spans="1:3" x14ac:dyDescent="0.3">
      <c r="A1536" t="s">
        <v>7926</v>
      </c>
      <c r="B1536" t="s">
        <v>67</v>
      </c>
      <c r="C1536">
        <v>4.4000000000000004</v>
      </c>
    </row>
    <row r="1537" spans="1:3" x14ac:dyDescent="0.3">
      <c r="A1537" t="s">
        <v>7931</v>
      </c>
      <c r="B1537" t="s">
        <v>67</v>
      </c>
      <c r="C1537">
        <v>7.5</v>
      </c>
    </row>
    <row r="1538" spans="1:3" x14ac:dyDescent="0.3">
      <c r="A1538" t="s">
        <v>7937</v>
      </c>
      <c r="B1538" t="s">
        <v>67</v>
      </c>
      <c r="C1538">
        <v>7.1</v>
      </c>
    </row>
    <row r="1539" spans="1:3" x14ac:dyDescent="0.3">
      <c r="A1539" t="s">
        <v>7941</v>
      </c>
      <c r="B1539" t="s">
        <v>67</v>
      </c>
      <c r="C1539">
        <v>6.4</v>
      </c>
    </row>
    <row r="1540" spans="1:3" x14ac:dyDescent="0.3">
      <c r="A1540" t="s">
        <v>7946</v>
      </c>
      <c r="B1540" t="s">
        <v>67</v>
      </c>
      <c r="C1540">
        <v>7.1</v>
      </c>
    </row>
    <row r="1541" spans="1:3" x14ac:dyDescent="0.3">
      <c r="A1541" t="s">
        <v>7952</v>
      </c>
      <c r="B1541" t="s">
        <v>67</v>
      </c>
      <c r="C1541">
        <v>5.9</v>
      </c>
    </row>
    <row r="1542" spans="1:3" x14ac:dyDescent="0.3">
      <c r="A1542" t="s">
        <v>7957</v>
      </c>
      <c r="B1542" t="s">
        <v>67</v>
      </c>
      <c r="C1542">
        <v>6.9</v>
      </c>
    </row>
    <row r="1543" spans="1:3" x14ac:dyDescent="0.3">
      <c r="A1543" t="s">
        <v>7962</v>
      </c>
      <c r="B1543" t="s">
        <v>67</v>
      </c>
      <c r="C1543">
        <v>7.5</v>
      </c>
    </row>
    <row r="1544" spans="1:3" x14ac:dyDescent="0.3">
      <c r="A1544" t="s">
        <v>7965</v>
      </c>
      <c r="B1544" t="s">
        <v>67</v>
      </c>
      <c r="C1544">
        <v>6.3</v>
      </c>
    </row>
    <row r="1545" spans="1:3" x14ac:dyDescent="0.3">
      <c r="A1545" t="s">
        <v>7970</v>
      </c>
      <c r="B1545" t="s">
        <v>67</v>
      </c>
      <c r="C1545">
        <v>6.4</v>
      </c>
    </row>
    <row r="1546" spans="1:3" x14ac:dyDescent="0.3">
      <c r="A1546" t="s">
        <v>7975</v>
      </c>
      <c r="B1546" t="s">
        <v>67</v>
      </c>
      <c r="C1546">
        <v>5.9</v>
      </c>
    </row>
    <row r="1547" spans="1:3" x14ac:dyDescent="0.3">
      <c r="A1547" t="s">
        <v>7981</v>
      </c>
      <c r="B1547" t="s">
        <v>67</v>
      </c>
      <c r="C1547">
        <v>6.8</v>
      </c>
    </row>
    <row r="1548" spans="1:3" x14ac:dyDescent="0.3">
      <c r="A1548" t="s">
        <v>7986</v>
      </c>
      <c r="B1548" t="s">
        <v>67</v>
      </c>
      <c r="C1548">
        <v>6.3</v>
      </c>
    </row>
    <row r="1549" spans="1:3" x14ac:dyDescent="0.3">
      <c r="A1549" t="s">
        <v>7991</v>
      </c>
      <c r="B1549" t="s">
        <v>67</v>
      </c>
      <c r="C1549">
        <v>3.6</v>
      </c>
    </row>
    <row r="1550" spans="1:3" x14ac:dyDescent="0.3">
      <c r="A1550" t="s">
        <v>7994</v>
      </c>
      <c r="B1550" t="s">
        <v>67</v>
      </c>
      <c r="C1550">
        <v>5.3</v>
      </c>
    </row>
    <row r="1551" spans="1:3" x14ac:dyDescent="0.3">
      <c r="A1551" t="s">
        <v>7999</v>
      </c>
      <c r="B1551" t="s">
        <v>67</v>
      </c>
      <c r="C1551">
        <v>5.9</v>
      </c>
    </row>
    <row r="1552" spans="1:3" x14ac:dyDescent="0.3">
      <c r="A1552" t="s">
        <v>8004</v>
      </c>
      <c r="B1552" t="s">
        <v>67</v>
      </c>
      <c r="C1552">
        <v>6.9</v>
      </c>
    </row>
    <row r="1553" spans="1:3" x14ac:dyDescent="0.3">
      <c r="A1553" t="s">
        <v>8008</v>
      </c>
      <c r="B1553" t="s">
        <v>67</v>
      </c>
      <c r="C1553">
        <v>6.9</v>
      </c>
    </row>
    <row r="1554" spans="1:3" x14ac:dyDescent="0.3">
      <c r="A1554" t="s">
        <v>8011</v>
      </c>
      <c r="B1554" t="s">
        <v>67</v>
      </c>
      <c r="C1554">
        <v>6.1</v>
      </c>
    </row>
    <row r="1555" spans="1:3" x14ac:dyDescent="0.3">
      <c r="A1555" t="s">
        <v>8017</v>
      </c>
      <c r="B1555" t="s">
        <v>67</v>
      </c>
      <c r="C1555">
        <v>5.7</v>
      </c>
    </row>
    <row r="1556" spans="1:3" x14ac:dyDescent="0.3">
      <c r="A1556" t="s">
        <v>8021</v>
      </c>
      <c r="B1556" t="s">
        <v>67</v>
      </c>
      <c r="C1556">
        <v>8.5</v>
      </c>
    </row>
    <row r="1557" spans="1:3" x14ac:dyDescent="0.3">
      <c r="A1557" t="s">
        <v>8025</v>
      </c>
      <c r="B1557" t="s">
        <v>67</v>
      </c>
      <c r="C1557">
        <v>6.3</v>
      </c>
    </row>
    <row r="1558" spans="1:3" x14ac:dyDescent="0.3">
      <c r="A1558" t="s">
        <v>8028</v>
      </c>
      <c r="B1558" t="s">
        <v>67</v>
      </c>
      <c r="C1558">
        <v>7.3</v>
      </c>
    </row>
    <row r="1559" spans="1:3" x14ac:dyDescent="0.3">
      <c r="A1559" t="s">
        <v>8034</v>
      </c>
      <c r="B1559" t="s">
        <v>67</v>
      </c>
      <c r="C1559">
        <v>6.3</v>
      </c>
    </row>
    <row r="1560" spans="1:3" x14ac:dyDescent="0.3">
      <c r="A1560" t="s">
        <v>8038</v>
      </c>
      <c r="B1560" t="s">
        <v>67</v>
      </c>
      <c r="C1560">
        <v>7.2</v>
      </c>
    </row>
    <row r="1561" spans="1:3" x14ac:dyDescent="0.3">
      <c r="A1561" t="s">
        <v>8041</v>
      </c>
      <c r="B1561" t="s">
        <v>67</v>
      </c>
      <c r="C1561">
        <v>7.3</v>
      </c>
    </row>
    <row r="1562" spans="1:3" x14ac:dyDescent="0.3">
      <c r="A1562" t="s">
        <v>8045</v>
      </c>
      <c r="B1562" t="s">
        <v>67</v>
      </c>
      <c r="C1562">
        <v>6.3</v>
      </c>
    </row>
    <row r="1563" spans="1:3" x14ac:dyDescent="0.3">
      <c r="A1563" t="s">
        <v>8049</v>
      </c>
      <c r="B1563" t="s">
        <v>67</v>
      </c>
      <c r="C1563">
        <v>8.1</v>
      </c>
    </row>
    <row r="1564" spans="1:3" x14ac:dyDescent="0.3">
      <c r="A1564" t="s">
        <v>8053</v>
      </c>
      <c r="B1564" t="s">
        <v>67</v>
      </c>
      <c r="C1564">
        <v>6.9</v>
      </c>
    </row>
    <row r="1565" spans="1:3" x14ac:dyDescent="0.3">
      <c r="A1565" t="s">
        <v>8059</v>
      </c>
      <c r="B1565" t="s">
        <v>67</v>
      </c>
      <c r="C1565">
        <v>6.3</v>
      </c>
    </row>
    <row r="1566" spans="1:3" x14ac:dyDescent="0.3">
      <c r="A1566" t="s">
        <v>8064</v>
      </c>
      <c r="B1566" t="s">
        <v>67</v>
      </c>
      <c r="C1566">
        <v>7.3</v>
      </c>
    </row>
    <row r="1567" spans="1:3" x14ac:dyDescent="0.3">
      <c r="A1567" t="s">
        <v>8068</v>
      </c>
      <c r="B1567" t="s">
        <v>67</v>
      </c>
      <c r="C1567">
        <v>6.1</v>
      </c>
    </row>
    <row r="1568" spans="1:3" x14ac:dyDescent="0.3">
      <c r="A1568" t="s">
        <v>8071</v>
      </c>
      <c r="B1568" t="s">
        <v>67</v>
      </c>
      <c r="C1568">
        <v>6.9</v>
      </c>
    </row>
    <row r="1569" spans="1:3" x14ac:dyDescent="0.3">
      <c r="A1569" t="s">
        <v>8076</v>
      </c>
      <c r="B1569" t="s">
        <v>67</v>
      </c>
      <c r="C1569">
        <v>7.2</v>
      </c>
    </row>
    <row r="1570" spans="1:3" x14ac:dyDescent="0.3">
      <c r="A1570" t="s">
        <v>8080</v>
      </c>
      <c r="B1570" t="s">
        <v>67</v>
      </c>
      <c r="C1570">
        <v>6.4</v>
      </c>
    </row>
    <row r="1571" spans="1:3" x14ac:dyDescent="0.3">
      <c r="A1571" t="s">
        <v>8085</v>
      </c>
      <c r="B1571" t="s">
        <v>67</v>
      </c>
      <c r="C1571">
        <v>6.4</v>
      </c>
    </row>
    <row r="1572" spans="1:3" x14ac:dyDescent="0.3">
      <c r="A1572" t="s">
        <v>8088</v>
      </c>
      <c r="B1572" t="s">
        <v>67</v>
      </c>
      <c r="C1572">
        <v>8.3000000000000007</v>
      </c>
    </row>
    <row r="1573" spans="1:3" x14ac:dyDescent="0.3">
      <c r="A1573" t="s">
        <v>8091</v>
      </c>
      <c r="B1573" t="s">
        <v>67</v>
      </c>
      <c r="C1573">
        <v>7.2</v>
      </c>
    </row>
    <row r="1574" spans="1:3" x14ac:dyDescent="0.3">
      <c r="A1574" t="s">
        <v>8096</v>
      </c>
      <c r="B1574" t="s">
        <v>67</v>
      </c>
      <c r="C1574">
        <v>6.8</v>
      </c>
    </row>
    <row r="1575" spans="1:3" x14ac:dyDescent="0.3">
      <c r="A1575" t="s">
        <v>8101</v>
      </c>
      <c r="B1575" t="s">
        <v>67</v>
      </c>
      <c r="C1575">
        <v>6.5</v>
      </c>
    </row>
    <row r="1576" spans="1:3" x14ac:dyDescent="0.3">
      <c r="A1576" t="s">
        <v>8104</v>
      </c>
      <c r="B1576" t="s">
        <v>67</v>
      </c>
      <c r="C1576">
        <v>7.8</v>
      </c>
    </row>
    <row r="1577" spans="1:3" x14ac:dyDescent="0.3">
      <c r="A1577" t="s">
        <v>8107</v>
      </c>
      <c r="B1577" t="s">
        <v>67</v>
      </c>
      <c r="C1577">
        <v>7.6</v>
      </c>
    </row>
    <row r="1578" spans="1:3" x14ac:dyDescent="0.3">
      <c r="A1578" t="s">
        <v>8110</v>
      </c>
      <c r="B1578" t="s">
        <v>67</v>
      </c>
      <c r="C1578">
        <v>7.2</v>
      </c>
    </row>
    <row r="1579" spans="1:3" x14ac:dyDescent="0.3">
      <c r="A1579" t="s">
        <v>8113</v>
      </c>
      <c r="B1579" t="s">
        <v>67</v>
      </c>
      <c r="C1579">
        <v>6.7</v>
      </c>
    </row>
    <row r="1580" spans="1:3" x14ac:dyDescent="0.3">
      <c r="A1580" t="s">
        <v>8116</v>
      </c>
      <c r="B1580" t="s">
        <v>67</v>
      </c>
      <c r="C1580">
        <v>6.8</v>
      </c>
    </row>
    <row r="1581" spans="1:3" x14ac:dyDescent="0.3">
      <c r="A1581" t="s">
        <v>8120</v>
      </c>
      <c r="B1581" t="s">
        <v>67</v>
      </c>
      <c r="C1581">
        <v>6.3</v>
      </c>
    </row>
    <row r="1582" spans="1:3" x14ac:dyDescent="0.3">
      <c r="A1582" t="s">
        <v>8123</v>
      </c>
      <c r="B1582" t="s">
        <v>67</v>
      </c>
      <c r="C1582">
        <v>6.2</v>
      </c>
    </row>
    <row r="1583" spans="1:3" x14ac:dyDescent="0.3">
      <c r="A1583" t="s">
        <v>8127</v>
      </c>
      <c r="B1583" t="s">
        <v>67</v>
      </c>
      <c r="C1583">
        <v>6.2</v>
      </c>
    </row>
    <row r="1584" spans="1:3" x14ac:dyDescent="0.3">
      <c r="A1584" t="s">
        <v>8130</v>
      </c>
      <c r="B1584" t="s">
        <v>67</v>
      </c>
      <c r="C1584">
        <v>8.6</v>
      </c>
    </row>
    <row r="1585" spans="1:3" x14ac:dyDescent="0.3">
      <c r="A1585" t="s">
        <v>8133</v>
      </c>
      <c r="B1585" t="s">
        <v>67</v>
      </c>
      <c r="C1585">
        <v>8</v>
      </c>
    </row>
    <row r="1586" spans="1:3" x14ac:dyDescent="0.3">
      <c r="A1586" t="s">
        <v>8138</v>
      </c>
      <c r="B1586" t="s">
        <v>67</v>
      </c>
      <c r="C1586">
        <v>7</v>
      </c>
    </row>
    <row r="1587" spans="1:3" x14ac:dyDescent="0.3">
      <c r="A1587" t="s">
        <v>8143</v>
      </c>
      <c r="B1587" t="s">
        <v>67</v>
      </c>
      <c r="C1587">
        <v>8</v>
      </c>
    </row>
    <row r="1588" spans="1:3" x14ac:dyDescent="0.3">
      <c r="A1588" t="s">
        <v>8147</v>
      </c>
      <c r="B1588" t="s">
        <v>67</v>
      </c>
      <c r="C1588">
        <v>8.1</v>
      </c>
    </row>
    <row r="1589" spans="1:3" x14ac:dyDescent="0.3">
      <c r="A1589" t="s">
        <v>8151</v>
      </c>
      <c r="B1589" t="s">
        <v>67</v>
      </c>
      <c r="C1589">
        <v>6.7</v>
      </c>
    </row>
    <row r="1590" spans="1:3" x14ac:dyDescent="0.3">
      <c r="A1590" t="s">
        <v>8154</v>
      </c>
      <c r="B1590" t="s">
        <v>67</v>
      </c>
      <c r="C1590">
        <v>7.9</v>
      </c>
    </row>
    <row r="1591" spans="1:3" x14ac:dyDescent="0.3">
      <c r="A1591" t="s">
        <v>8158</v>
      </c>
      <c r="B1591" t="s">
        <v>67</v>
      </c>
      <c r="C1591">
        <v>6.1</v>
      </c>
    </row>
    <row r="1592" spans="1:3" x14ac:dyDescent="0.3">
      <c r="A1592" t="s">
        <v>8163</v>
      </c>
      <c r="B1592" t="s">
        <v>67</v>
      </c>
      <c r="C1592">
        <v>4.2</v>
      </c>
    </row>
    <row r="1593" spans="1:3" x14ac:dyDescent="0.3">
      <c r="A1593" t="s">
        <v>8168</v>
      </c>
      <c r="B1593" t="s">
        <v>67</v>
      </c>
      <c r="C1593">
        <v>6.1</v>
      </c>
    </row>
    <row r="1594" spans="1:3" x14ac:dyDescent="0.3">
      <c r="A1594" t="s">
        <v>8171</v>
      </c>
      <c r="B1594" t="s">
        <v>67</v>
      </c>
      <c r="C1594">
        <v>6.6</v>
      </c>
    </row>
    <row r="1595" spans="1:3" x14ac:dyDescent="0.3">
      <c r="A1595" t="s">
        <v>8175</v>
      </c>
      <c r="B1595" t="s">
        <v>67</v>
      </c>
      <c r="C1595">
        <v>7.5</v>
      </c>
    </row>
    <row r="1596" spans="1:3" x14ac:dyDescent="0.3">
      <c r="A1596" t="s">
        <v>8179</v>
      </c>
      <c r="B1596" t="s">
        <v>67</v>
      </c>
      <c r="C1596">
        <v>7.4</v>
      </c>
    </row>
    <row r="1597" spans="1:3" x14ac:dyDescent="0.3">
      <c r="A1597" t="s">
        <v>8185</v>
      </c>
      <c r="B1597" t="s">
        <v>67</v>
      </c>
      <c r="C1597">
        <v>7.2</v>
      </c>
    </row>
    <row r="1598" spans="1:3" x14ac:dyDescent="0.3">
      <c r="A1598" t="s">
        <v>8193</v>
      </c>
      <c r="B1598" t="s">
        <v>67</v>
      </c>
      <c r="C1598">
        <v>6.9</v>
      </c>
    </row>
    <row r="1599" spans="1:3" x14ac:dyDescent="0.3">
      <c r="A1599" t="s">
        <v>8198</v>
      </c>
      <c r="B1599" t="s">
        <v>67</v>
      </c>
      <c r="C1599">
        <v>7.4</v>
      </c>
    </row>
    <row r="1600" spans="1:3" x14ac:dyDescent="0.3">
      <c r="A1600" t="s">
        <v>8202</v>
      </c>
      <c r="B1600" t="s">
        <v>67</v>
      </c>
      <c r="C1600">
        <v>5.4</v>
      </c>
    </row>
    <row r="1601" spans="1:3" x14ac:dyDescent="0.3">
      <c r="A1601" t="s">
        <v>8207</v>
      </c>
      <c r="B1601" t="s">
        <v>67</v>
      </c>
      <c r="C1601">
        <v>6.8</v>
      </c>
    </row>
    <row r="1602" spans="1:3" x14ac:dyDescent="0.3">
      <c r="A1602" t="s">
        <v>8210</v>
      </c>
      <c r="B1602" t="s">
        <v>67</v>
      </c>
      <c r="C1602">
        <v>6.3</v>
      </c>
    </row>
    <row r="1603" spans="1:3" x14ac:dyDescent="0.3">
      <c r="A1603" t="s">
        <v>8214</v>
      </c>
      <c r="B1603" t="s">
        <v>67</v>
      </c>
      <c r="C1603">
        <v>7.2</v>
      </c>
    </row>
    <row r="1604" spans="1:3" x14ac:dyDescent="0.3">
      <c r="A1604" t="s">
        <v>24084</v>
      </c>
      <c r="B1604" t="s">
        <v>67</v>
      </c>
      <c r="C1604">
        <v>8.6999999999999993</v>
      </c>
    </row>
    <row r="1605" spans="1:3" x14ac:dyDescent="0.3">
      <c r="A1605" t="s">
        <v>8222</v>
      </c>
      <c r="B1605" t="s">
        <v>67</v>
      </c>
      <c r="C1605">
        <v>6.9</v>
      </c>
    </row>
    <row r="1606" spans="1:3" x14ac:dyDescent="0.3">
      <c r="A1606" t="s">
        <v>8227</v>
      </c>
      <c r="B1606" t="s">
        <v>67</v>
      </c>
      <c r="C1606">
        <v>6</v>
      </c>
    </row>
    <row r="1607" spans="1:3" x14ac:dyDescent="0.3">
      <c r="A1607" t="s">
        <v>8231</v>
      </c>
      <c r="B1607" t="s">
        <v>67</v>
      </c>
      <c r="C1607">
        <v>5.9</v>
      </c>
    </row>
    <row r="1608" spans="1:3" x14ac:dyDescent="0.3">
      <c r="A1608" t="s">
        <v>8234</v>
      </c>
      <c r="B1608" t="s">
        <v>67</v>
      </c>
      <c r="C1608">
        <v>5.4</v>
      </c>
    </row>
    <row r="1609" spans="1:3" x14ac:dyDescent="0.3">
      <c r="A1609" t="s">
        <v>8239</v>
      </c>
      <c r="B1609" t="s">
        <v>67</v>
      </c>
      <c r="C1609">
        <v>5.9</v>
      </c>
    </row>
    <row r="1610" spans="1:3" x14ac:dyDescent="0.3">
      <c r="A1610" t="s">
        <v>8243</v>
      </c>
      <c r="B1610" t="s">
        <v>67</v>
      </c>
      <c r="C1610">
        <v>6.1</v>
      </c>
    </row>
    <row r="1611" spans="1:3" x14ac:dyDescent="0.3">
      <c r="A1611" t="s">
        <v>8248</v>
      </c>
      <c r="B1611" t="s">
        <v>67</v>
      </c>
      <c r="C1611">
        <v>7.7</v>
      </c>
    </row>
    <row r="1612" spans="1:3" x14ac:dyDescent="0.3">
      <c r="A1612" t="s">
        <v>8253</v>
      </c>
      <c r="B1612" t="s">
        <v>67</v>
      </c>
      <c r="C1612">
        <v>5.8</v>
      </c>
    </row>
    <row r="1613" spans="1:3" x14ac:dyDescent="0.3">
      <c r="A1613" t="s">
        <v>8257</v>
      </c>
      <c r="B1613" t="s">
        <v>67</v>
      </c>
      <c r="C1613">
        <v>7.6</v>
      </c>
    </row>
    <row r="1614" spans="1:3" x14ac:dyDescent="0.3">
      <c r="A1614" t="s">
        <v>8261</v>
      </c>
      <c r="B1614" t="s">
        <v>67</v>
      </c>
      <c r="C1614">
        <v>6.1</v>
      </c>
    </row>
    <row r="1615" spans="1:3" x14ac:dyDescent="0.3">
      <c r="A1615" t="s">
        <v>8266</v>
      </c>
      <c r="B1615" t="s">
        <v>67</v>
      </c>
      <c r="C1615">
        <v>5.4</v>
      </c>
    </row>
    <row r="1616" spans="1:3" x14ac:dyDescent="0.3">
      <c r="A1616" t="s">
        <v>8271</v>
      </c>
      <c r="B1616" t="s">
        <v>67</v>
      </c>
      <c r="C1616">
        <v>5.0999999999999996</v>
      </c>
    </row>
    <row r="1617" spans="1:3" x14ac:dyDescent="0.3">
      <c r="A1617" t="s">
        <v>8275</v>
      </c>
      <c r="B1617" t="s">
        <v>67</v>
      </c>
      <c r="C1617">
        <v>6.4</v>
      </c>
    </row>
    <row r="1618" spans="1:3" x14ac:dyDescent="0.3">
      <c r="A1618" t="s">
        <v>8280</v>
      </c>
      <c r="B1618" t="s">
        <v>67</v>
      </c>
      <c r="C1618">
        <v>6.3</v>
      </c>
    </row>
    <row r="1619" spans="1:3" x14ac:dyDescent="0.3">
      <c r="A1619" t="s">
        <v>8288</v>
      </c>
      <c r="B1619" t="s">
        <v>67</v>
      </c>
      <c r="C1619">
        <v>7.5</v>
      </c>
    </row>
    <row r="1620" spans="1:3" x14ac:dyDescent="0.3">
      <c r="A1620" t="s">
        <v>8292</v>
      </c>
      <c r="B1620" t="s">
        <v>67</v>
      </c>
      <c r="C1620">
        <v>7.1</v>
      </c>
    </row>
    <row r="1621" spans="1:3" x14ac:dyDescent="0.3">
      <c r="A1621" t="s">
        <v>8298</v>
      </c>
      <c r="B1621" t="s">
        <v>67</v>
      </c>
      <c r="C1621">
        <v>5.2</v>
      </c>
    </row>
    <row r="1622" spans="1:3" x14ac:dyDescent="0.3">
      <c r="A1622" t="s">
        <v>8302</v>
      </c>
      <c r="B1622" t="s">
        <v>67</v>
      </c>
      <c r="C1622">
        <v>7.8</v>
      </c>
    </row>
    <row r="1623" spans="1:3" x14ac:dyDescent="0.3">
      <c r="A1623" t="s">
        <v>8307</v>
      </c>
      <c r="B1623" t="s">
        <v>67</v>
      </c>
      <c r="C1623">
        <v>6.5</v>
      </c>
    </row>
    <row r="1624" spans="1:3" x14ac:dyDescent="0.3">
      <c r="A1624" t="s">
        <v>8312</v>
      </c>
      <c r="B1624" t="s">
        <v>67</v>
      </c>
      <c r="C1624">
        <v>6.6</v>
      </c>
    </row>
    <row r="1625" spans="1:3" x14ac:dyDescent="0.3">
      <c r="A1625" t="s">
        <v>8317</v>
      </c>
      <c r="B1625" t="s">
        <v>67</v>
      </c>
      <c r="C1625">
        <v>5.0999999999999996</v>
      </c>
    </row>
    <row r="1626" spans="1:3" x14ac:dyDescent="0.3">
      <c r="A1626" t="s">
        <v>8321</v>
      </c>
      <c r="B1626" t="s">
        <v>67</v>
      </c>
      <c r="C1626">
        <v>7.4</v>
      </c>
    </row>
    <row r="1627" spans="1:3" x14ac:dyDescent="0.3">
      <c r="A1627" t="s">
        <v>8326</v>
      </c>
      <c r="B1627" t="s">
        <v>67</v>
      </c>
      <c r="C1627">
        <v>7.2</v>
      </c>
    </row>
    <row r="1628" spans="1:3" x14ac:dyDescent="0.3">
      <c r="A1628" t="s">
        <v>8332</v>
      </c>
      <c r="B1628" t="s">
        <v>67</v>
      </c>
      <c r="C1628">
        <v>7.6</v>
      </c>
    </row>
    <row r="1629" spans="1:3" x14ac:dyDescent="0.3">
      <c r="A1629" t="s">
        <v>8335</v>
      </c>
      <c r="B1629" t="s">
        <v>67</v>
      </c>
      <c r="C1629">
        <v>7.5</v>
      </c>
    </row>
    <row r="1630" spans="1:3" x14ac:dyDescent="0.3">
      <c r="A1630" t="s">
        <v>8339</v>
      </c>
      <c r="B1630" t="s">
        <v>67</v>
      </c>
      <c r="C1630">
        <v>6.6</v>
      </c>
    </row>
    <row r="1631" spans="1:3" x14ac:dyDescent="0.3">
      <c r="A1631" t="s">
        <v>8343</v>
      </c>
      <c r="B1631" t="s">
        <v>67</v>
      </c>
      <c r="C1631">
        <v>7.2</v>
      </c>
    </row>
    <row r="1632" spans="1:3" x14ac:dyDescent="0.3">
      <c r="A1632" t="s">
        <v>8347</v>
      </c>
      <c r="B1632" t="s">
        <v>67</v>
      </c>
      <c r="C1632">
        <v>7.6</v>
      </c>
    </row>
    <row r="1633" spans="1:3" x14ac:dyDescent="0.3">
      <c r="A1633" t="s">
        <v>8351</v>
      </c>
      <c r="B1633" t="s">
        <v>67</v>
      </c>
      <c r="C1633">
        <v>6.2</v>
      </c>
    </row>
    <row r="1634" spans="1:3" x14ac:dyDescent="0.3">
      <c r="A1634" t="s">
        <v>8355</v>
      </c>
      <c r="B1634" t="s">
        <v>67</v>
      </c>
      <c r="C1634">
        <v>5.6</v>
      </c>
    </row>
    <row r="1635" spans="1:3" x14ac:dyDescent="0.3">
      <c r="A1635" t="s">
        <v>8360</v>
      </c>
      <c r="B1635" t="s">
        <v>67</v>
      </c>
      <c r="C1635">
        <v>7.6</v>
      </c>
    </row>
    <row r="1636" spans="1:3" x14ac:dyDescent="0.3">
      <c r="A1636" t="s">
        <v>8365</v>
      </c>
      <c r="B1636" t="s">
        <v>67</v>
      </c>
      <c r="C1636">
        <v>6.6</v>
      </c>
    </row>
    <row r="1637" spans="1:3" x14ac:dyDescent="0.3">
      <c r="A1637" t="s">
        <v>8370</v>
      </c>
      <c r="B1637" t="s">
        <v>67</v>
      </c>
      <c r="C1637">
        <v>7</v>
      </c>
    </row>
    <row r="1638" spans="1:3" x14ac:dyDescent="0.3">
      <c r="A1638" t="s">
        <v>8374</v>
      </c>
      <c r="B1638" t="s">
        <v>67</v>
      </c>
      <c r="C1638">
        <v>2.7</v>
      </c>
    </row>
    <row r="1639" spans="1:3" x14ac:dyDescent="0.3">
      <c r="A1639" t="s">
        <v>8379</v>
      </c>
      <c r="B1639" t="s">
        <v>67</v>
      </c>
      <c r="C1639">
        <v>7.6</v>
      </c>
    </row>
    <row r="1640" spans="1:3" x14ac:dyDescent="0.3">
      <c r="A1640" t="s">
        <v>8383</v>
      </c>
      <c r="B1640" t="s">
        <v>67</v>
      </c>
      <c r="C1640">
        <v>6.6</v>
      </c>
    </row>
    <row r="1641" spans="1:3" x14ac:dyDescent="0.3">
      <c r="A1641" t="s">
        <v>8388</v>
      </c>
      <c r="B1641" t="s">
        <v>67</v>
      </c>
      <c r="C1641">
        <v>6.9</v>
      </c>
    </row>
    <row r="1642" spans="1:3" x14ac:dyDescent="0.3">
      <c r="A1642" t="s">
        <v>8394</v>
      </c>
      <c r="B1642" t="s">
        <v>67</v>
      </c>
      <c r="C1642">
        <v>6.8</v>
      </c>
    </row>
    <row r="1643" spans="1:3" x14ac:dyDescent="0.3">
      <c r="A1643" t="s">
        <v>24085</v>
      </c>
      <c r="B1643" t="s">
        <v>67</v>
      </c>
      <c r="C1643">
        <v>7.5</v>
      </c>
    </row>
    <row r="1644" spans="1:3" x14ac:dyDescent="0.3">
      <c r="A1644" t="s">
        <v>8401</v>
      </c>
      <c r="B1644" t="s">
        <v>67</v>
      </c>
      <c r="C1644">
        <v>3.7</v>
      </c>
    </row>
    <row r="1645" spans="1:3" x14ac:dyDescent="0.3">
      <c r="A1645" t="s">
        <v>8404</v>
      </c>
      <c r="B1645" t="s">
        <v>67</v>
      </c>
      <c r="C1645">
        <v>6.1</v>
      </c>
    </row>
    <row r="1646" spans="1:3" x14ac:dyDescent="0.3">
      <c r="A1646" t="s">
        <v>8408</v>
      </c>
      <c r="B1646" t="s">
        <v>67</v>
      </c>
      <c r="C1646">
        <v>5.9</v>
      </c>
    </row>
    <row r="1647" spans="1:3" x14ac:dyDescent="0.3">
      <c r="A1647" t="s">
        <v>8413</v>
      </c>
      <c r="B1647" t="s">
        <v>67</v>
      </c>
      <c r="C1647">
        <v>6.7</v>
      </c>
    </row>
    <row r="1648" spans="1:3" x14ac:dyDescent="0.3">
      <c r="A1648" t="s">
        <v>24086</v>
      </c>
      <c r="B1648" t="s">
        <v>67</v>
      </c>
      <c r="C1648">
        <v>8.5</v>
      </c>
    </row>
    <row r="1649" spans="1:3" x14ac:dyDescent="0.3">
      <c r="A1649" t="s">
        <v>8422</v>
      </c>
      <c r="B1649" t="s">
        <v>67</v>
      </c>
      <c r="C1649">
        <v>6.9</v>
      </c>
    </row>
    <row r="1650" spans="1:3" x14ac:dyDescent="0.3">
      <c r="A1650" t="s">
        <v>8425</v>
      </c>
      <c r="B1650" t="s">
        <v>67</v>
      </c>
      <c r="C1650">
        <v>5.5</v>
      </c>
    </row>
    <row r="1651" spans="1:3" x14ac:dyDescent="0.3">
      <c r="A1651" t="s">
        <v>8431</v>
      </c>
      <c r="B1651" t="s">
        <v>67</v>
      </c>
      <c r="C1651">
        <v>7.1</v>
      </c>
    </row>
    <row r="1652" spans="1:3" x14ac:dyDescent="0.3">
      <c r="A1652" t="s">
        <v>8435</v>
      </c>
      <c r="B1652" t="s">
        <v>67</v>
      </c>
      <c r="C1652">
        <v>7.1</v>
      </c>
    </row>
    <row r="1653" spans="1:3" x14ac:dyDescent="0.3">
      <c r="A1653" t="s">
        <v>8440</v>
      </c>
      <c r="B1653" t="s">
        <v>67</v>
      </c>
      <c r="C1653">
        <v>5.9</v>
      </c>
    </row>
    <row r="1654" spans="1:3" x14ac:dyDescent="0.3">
      <c r="A1654" t="s">
        <v>8446</v>
      </c>
      <c r="B1654" t="s">
        <v>67</v>
      </c>
      <c r="C1654">
        <v>7.3</v>
      </c>
    </row>
    <row r="1655" spans="1:3" x14ac:dyDescent="0.3">
      <c r="A1655" t="s">
        <v>8451</v>
      </c>
      <c r="B1655" t="s">
        <v>67</v>
      </c>
      <c r="C1655">
        <v>3.4</v>
      </c>
    </row>
    <row r="1656" spans="1:3" x14ac:dyDescent="0.3">
      <c r="A1656" t="s">
        <v>8456</v>
      </c>
      <c r="B1656" t="s">
        <v>67</v>
      </c>
      <c r="C1656">
        <v>6.8</v>
      </c>
    </row>
    <row r="1657" spans="1:3" x14ac:dyDescent="0.3">
      <c r="A1657" t="s">
        <v>8462</v>
      </c>
      <c r="B1657" t="s">
        <v>67</v>
      </c>
      <c r="C1657">
        <v>6.9</v>
      </c>
    </row>
    <row r="1658" spans="1:3" x14ac:dyDescent="0.3">
      <c r="A1658" t="s">
        <v>8466</v>
      </c>
      <c r="B1658" t="s">
        <v>67</v>
      </c>
      <c r="C1658">
        <v>7</v>
      </c>
    </row>
    <row r="1659" spans="1:3" x14ac:dyDescent="0.3">
      <c r="A1659" t="s">
        <v>8470</v>
      </c>
      <c r="B1659" t="s">
        <v>67</v>
      </c>
      <c r="C1659">
        <v>5.5</v>
      </c>
    </row>
    <row r="1660" spans="1:3" x14ac:dyDescent="0.3">
      <c r="A1660" t="s">
        <v>8473</v>
      </c>
      <c r="B1660" t="s">
        <v>67</v>
      </c>
      <c r="C1660">
        <v>5.0999999999999996</v>
      </c>
    </row>
    <row r="1661" spans="1:3" x14ac:dyDescent="0.3">
      <c r="A1661" t="s">
        <v>8476</v>
      </c>
      <c r="B1661" t="s">
        <v>67</v>
      </c>
      <c r="C1661">
        <v>6.2</v>
      </c>
    </row>
    <row r="1662" spans="1:3" x14ac:dyDescent="0.3">
      <c r="A1662" t="s">
        <v>8481</v>
      </c>
      <c r="B1662" t="s">
        <v>67</v>
      </c>
      <c r="C1662">
        <v>5.9</v>
      </c>
    </row>
    <row r="1663" spans="1:3" x14ac:dyDescent="0.3">
      <c r="A1663" t="s">
        <v>8485</v>
      </c>
      <c r="B1663" t="s">
        <v>67</v>
      </c>
      <c r="C1663">
        <v>5.2</v>
      </c>
    </row>
    <row r="1664" spans="1:3" x14ac:dyDescent="0.3">
      <c r="A1664" t="s">
        <v>8490</v>
      </c>
      <c r="B1664" t="s">
        <v>67</v>
      </c>
      <c r="C1664">
        <v>6.2</v>
      </c>
    </row>
    <row r="1665" spans="1:3" x14ac:dyDescent="0.3">
      <c r="A1665" t="s">
        <v>8494</v>
      </c>
      <c r="B1665" t="s">
        <v>67</v>
      </c>
      <c r="C1665">
        <v>5.5</v>
      </c>
    </row>
    <row r="1666" spans="1:3" x14ac:dyDescent="0.3">
      <c r="A1666" t="s">
        <v>8499</v>
      </c>
      <c r="B1666" t="s">
        <v>67</v>
      </c>
      <c r="C1666">
        <v>7.4</v>
      </c>
    </row>
    <row r="1667" spans="1:3" x14ac:dyDescent="0.3">
      <c r="A1667" t="s">
        <v>8505</v>
      </c>
      <c r="B1667" t="s">
        <v>67</v>
      </c>
      <c r="C1667">
        <v>4.4000000000000004</v>
      </c>
    </row>
    <row r="1668" spans="1:3" x14ac:dyDescent="0.3">
      <c r="A1668" t="s">
        <v>8510</v>
      </c>
      <c r="B1668" t="s">
        <v>67</v>
      </c>
      <c r="C1668">
        <v>6.3</v>
      </c>
    </row>
    <row r="1669" spans="1:3" x14ac:dyDescent="0.3">
      <c r="A1669" t="s">
        <v>8514</v>
      </c>
      <c r="B1669" t="s">
        <v>67</v>
      </c>
      <c r="C1669">
        <v>6.1</v>
      </c>
    </row>
    <row r="1670" spans="1:3" x14ac:dyDescent="0.3">
      <c r="A1670" t="s">
        <v>8520</v>
      </c>
      <c r="B1670" t="s">
        <v>67</v>
      </c>
      <c r="C1670">
        <v>5.3</v>
      </c>
    </row>
    <row r="1671" spans="1:3" x14ac:dyDescent="0.3">
      <c r="A1671" t="s">
        <v>8526</v>
      </c>
      <c r="B1671" t="s">
        <v>67</v>
      </c>
      <c r="C1671">
        <v>5.4</v>
      </c>
    </row>
    <row r="1672" spans="1:3" x14ac:dyDescent="0.3">
      <c r="A1672" t="s">
        <v>8529</v>
      </c>
      <c r="B1672" t="s">
        <v>67</v>
      </c>
      <c r="C1672">
        <v>6.7</v>
      </c>
    </row>
    <row r="1673" spans="1:3" x14ac:dyDescent="0.3">
      <c r="A1673" t="s">
        <v>8532</v>
      </c>
      <c r="B1673" t="s">
        <v>67</v>
      </c>
      <c r="C1673">
        <v>5.9</v>
      </c>
    </row>
    <row r="1674" spans="1:3" x14ac:dyDescent="0.3">
      <c r="A1674" t="s">
        <v>8536</v>
      </c>
      <c r="B1674" t="s">
        <v>67</v>
      </c>
      <c r="C1674">
        <v>7.3</v>
      </c>
    </row>
    <row r="1675" spans="1:3" x14ac:dyDescent="0.3">
      <c r="A1675" t="s">
        <v>8539</v>
      </c>
      <c r="B1675" t="s">
        <v>67</v>
      </c>
      <c r="C1675">
        <v>5.5</v>
      </c>
    </row>
    <row r="1676" spans="1:3" x14ac:dyDescent="0.3">
      <c r="A1676" t="s">
        <v>8545</v>
      </c>
      <c r="B1676" t="s">
        <v>67</v>
      </c>
      <c r="C1676">
        <v>5.8</v>
      </c>
    </row>
    <row r="1677" spans="1:3" x14ac:dyDescent="0.3">
      <c r="A1677" t="s">
        <v>8550</v>
      </c>
      <c r="B1677" t="s">
        <v>67</v>
      </c>
      <c r="C1677">
        <v>4.5999999999999996</v>
      </c>
    </row>
    <row r="1678" spans="1:3" x14ac:dyDescent="0.3">
      <c r="A1678" t="s">
        <v>8555</v>
      </c>
      <c r="B1678" t="s">
        <v>67</v>
      </c>
      <c r="C1678">
        <v>6.7</v>
      </c>
    </row>
    <row r="1679" spans="1:3" x14ac:dyDescent="0.3">
      <c r="A1679" t="s">
        <v>8561</v>
      </c>
      <c r="B1679" t="s">
        <v>67</v>
      </c>
      <c r="C1679">
        <v>5.0999999999999996</v>
      </c>
    </row>
    <row r="1680" spans="1:3" x14ac:dyDescent="0.3">
      <c r="A1680" t="s">
        <v>8565</v>
      </c>
      <c r="B1680" t="s">
        <v>67</v>
      </c>
      <c r="C1680">
        <v>5.6</v>
      </c>
    </row>
    <row r="1681" spans="1:3" x14ac:dyDescent="0.3">
      <c r="A1681" t="s">
        <v>8571</v>
      </c>
      <c r="B1681" t="s">
        <v>67</v>
      </c>
      <c r="C1681">
        <v>7</v>
      </c>
    </row>
    <row r="1682" spans="1:3" x14ac:dyDescent="0.3">
      <c r="A1682" t="s">
        <v>8577</v>
      </c>
      <c r="B1682" t="s">
        <v>67</v>
      </c>
      <c r="C1682">
        <v>6.4</v>
      </c>
    </row>
    <row r="1683" spans="1:3" x14ac:dyDescent="0.3">
      <c r="A1683" t="s">
        <v>8582</v>
      </c>
      <c r="B1683" t="s">
        <v>67</v>
      </c>
      <c r="C1683">
        <v>6.7</v>
      </c>
    </row>
    <row r="1684" spans="1:3" x14ac:dyDescent="0.3">
      <c r="A1684" t="s">
        <v>8586</v>
      </c>
      <c r="B1684" t="s">
        <v>67</v>
      </c>
      <c r="C1684">
        <v>4.0999999999999996</v>
      </c>
    </row>
    <row r="1685" spans="1:3" x14ac:dyDescent="0.3">
      <c r="A1685" t="s">
        <v>8589</v>
      </c>
      <c r="B1685" t="s">
        <v>67</v>
      </c>
      <c r="C1685">
        <v>5.5</v>
      </c>
    </row>
    <row r="1686" spans="1:3" x14ac:dyDescent="0.3">
      <c r="A1686" t="s">
        <v>8593</v>
      </c>
      <c r="B1686" t="s">
        <v>67</v>
      </c>
      <c r="C1686">
        <v>2.7</v>
      </c>
    </row>
    <row r="1687" spans="1:3" x14ac:dyDescent="0.3">
      <c r="A1687" t="s">
        <v>8598</v>
      </c>
      <c r="B1687" t="s">
        <v>67</v>
      </c>
      <c r="C1687">
        <v>6.4</v>
      </c>
    </row>
    <row r="1688" spans="1:3" x14ac:dyDescent="0.3">
      <c r="A1688" t="s">
        <v>8603</v>
      </c>
      <c r="B1688" t="s">
        <v>67</v>
      </c>
      <c r="C1688">
        <v>4.8</v>
      </c>
    </row>
    <row r="1689" spans="1:3" x14ac:dyDescent="0.3">
      <c r="A1689" t="s">
        <v>8609</v>
      </c>
      <c r="B1689" t="s">
        <v>67</v>
      </c>
      <c r="C1689">
        <v>6.1</v>
      </c>
    </row>
    <row r="1690" spans="1:3" x14ac:dyDescent="0.3">
      <c r="A1690" t="s">
        <v>8615</v>
      </c>
      <c r="B1690" t="s">
        <v>67</v>
      </c>
      <c r="C1690">
        <v>4.8</v>
      </c>
    </row>
    <row r="1691" spans="1:3" x14ac:dyDescent="0.3">
      <c r="A1691" t="s">
        <v>8618</v>
      </c>
      <c r="B1691" t="s">
        <v>67</v>
      </c>
      <c r="C1691">
        <v>7</v>
      </c>
    </row>
    <row r="1692" spans="1:3" x14ac:dyDescent="0.3">
      <c r="A1692" t="s">
        <v>8623</v>
      </c>
      <c r="B1692" t="s">
        <v>67</v>
      </c>
      <c r="C1692">
        <v>6.8</v>
      </c>
    </row>
    <row r="1693" spans="1:3" x14ac:dyDescent="0.3">
      <c r="A1693" t="s">
        <v>8628</v>
      </c>
      <c r="B1693" t="s">
        <v>67</v>
      </c>
      <c r="C1693">
        <v>7.3</v>
      </c>
    </row>
    <row r="1694" spans="1:3" x14ac:dyDescent="0.3">
      <c r="A1694" t="s">
        <v>24087</v>
      </c>
      <c r="B1694" t="s">
        <v>8637</v>
      </c>
      <c r="C1694">
        <v>8.1999999999999993</v>
      </c>
    </row>
    <row r="1695" spans="1:3" x14ac:dyDescent="0.3">
      <c r="A1695" t="s">
        <v>8639</v>
      </c>
      <c r="B1695" t="s">
        <v>67</v>
      </c>
      <c r="C1695">
        <v>5.6</v>
      </c>
    </row>
    <row r="1696" spans="1:3" x14ac:dyDescent="0.3">
      <c r="A1696" t="s">
        <v>8643</v>
      </c>
      <c r="B1696" t="s">
        <v>67</v>
      </c>
      <c r="C1696">
        <v>6.1</v>
      </c>
    </row>
    <row r="1697" spans="1:3" x14ac:dyDescent="0.3">
      <c r="A1697" t="s">
        <v>8647</v>
      </c>
      <c r="B1697" t="s">
        <v>67</v>
      </c>
      <c r="C1697">
        <v>7.9</v>
      </c>
    </row>
    <row r="1698" spans="1:3" x14ac:dyDescent="0.3">
      <c r="A1698" t="s">
        <v>8651</v>
      </c>
      <c r="B1698" t="s">
        <v>67</v>
      </c>
      <c r="C1698">
        <v>8.4</v>
      </c>
    </row>
    <row r="1699" spans="1:3" x14ac:dyDescent="0.3">
      <c r="A1699" t="s">
        <v>8655</v>
      </c>
      <c r="B1699" t="s">
        <v>67</v>
      </c>
      <c r="C1699">
        <v>6.5</v>
      </c>
    </row>
    <row r="1700" spans="1:3" x14ac:dyDescent="0.3">
      <c r="A1700" t="s">
        <v>8660</v>
      </c>
      <c r="B1700" t="s">
        <v>67</v>
      </c>
      <c r="C1700">
        <v>7.1</v>
      </c>
    </row>
    <row r="1701" spans="1:3" x14ac:dyDescent="0.3">
      <c r="A1701" t="s">
        <v>8665</v>
      </c>
      <c r="B1701" t="s">
        <v>67</v>
      </c>
      <c r="C1701">
        <v>6.6</v>
      </c>
    </row>
    <row r="1702" spans="1:3" x14ac:dyDescent="0.3">
      <c r="A1702" t="s">
        <v>8670</v>
      </c>
      <c r="B1702" t="s">
        <v>67</v>
      </c>
      <c r="C1702">
        <v>4</v>
      </c>
    </row>
    <row r="1703" spans="1:3" x14ac:dyDescent="0.3">
      <c r="A1703" t="s">
        <v>8674</v>
      </c>
      <c r="B1703" t="s">
        <v>67</v>
      </c>
      <c r="C1703">
        <v>7</v>
      </c>
    </row>
    <row r="1704" spans="1:3" x14ac:dyDescent="0.3">
      <c r="A1704" t="s">
        <v>8680</v>
      </c>
      <c r="B1704" t="s">
        <v>1965</v>
      </c>
      <c r="C1704">
        <v>5.6</v>
      </c>
    </row>
    <row r="1705" spans="1:3" x14ac:dyDescent="0.3">
      <c r="A1705" t="s">
        <v>8686</v>
      </c>
      <c r="B1705" t="s">
        <v>67</v>
      </c>
      <c r="C1705">
        <v>4.8</v>
      </c>
    </row>
    <row r="1706" spans="1:3" x14ac:dyDescent="0.3">
      <c r="A1706" t="s">
        <v>8692</v>
      </c>
      <c r="B1706" t="s">
        <v>67</v>
      </c>
      <c r="C1706">
        <v>7.5</v>
      </c>
    </row>
    <row r="1707" spans="1:3" x14ac:dyDescent="0.3">
      <c r="A1707" t="s">
        <v>8696</v>
      </c>
      <c r="B1707" t="s">
        <v>1965</v>
      </c>
      <c r="C1707">
        <v>6</v>
      </c>
    </row>
    <row r="1708" spans="1:3" x14ac:dyDescent="0.3">
      <c r="A1708" t="s">
        <v>8703</v>
      </c>
      <c r="B1708" t="s">
        <v>1486</v>
      </c>
      <c r="C1708">
        <v>7.2</v>
      </c>
    </row>
    <row r="1709" spans="1:3" x14ac:dyDescent="0.3">
      <c r="A1709" t="s">
        <v>8707</v>
      </c>
      <c r="B1709" t="s">
        <v>67</v>
      </c>
      <c r="C1709">
        <v>5.6</v>
      </c>
    </row>
    <row r="1710" spans="1:3" x14ac:dyDescent="0.3">
      <c r="A1710" t="s">
        <v>8711</v>
      </c>
      <c r="B1710" t="s">
        <v>67</v>
      </c>
      <c r="C1710">
        <v>6.8</v>
      </c>
    </row>
    <row r="1711" spans="1:3" x14ac:dyDescent="0.3">
      <c r="A1711" t="s">
        <v>8716</v>
      </c>
      <c r="B1711" t="s">
        <v>8719</v>
      </c>
      <c r="C1711">
        <v>4.9000000000000004</v>
      </c>
    </row>
    <row r="1712" spans="1:3" x14ac:dyDescent="0.3">
      <c r="A1712" t="s">
        <v>8721</v>
      </c>
      <c r="B1712" t="s">
        <v>67</v>
      </c>
      <c r="C1712">
        <v>7.1</v>
      </c>
    </row>
    <row r="1713" spans="1:3" x14ac:dyDescent="0.3">
      <c r="A1713" t="s">
        <v>8726</v>
      </c>
      <c r="B1713" t="s">
        <v>67</v>
      </c>
      <c r="C1713">
        <v>2</v>
      </c>
    </row>
    <row r="1714" spans="1:3" x14ac:dyDescent="0.3">
      <c r="A1714" t="s">
        <v>8731</v>
      </c>
      <c r="B1714" t="s">
        <v>67</v>
      </c>
      <c r="C1714">
        <v>5.7</v>
      </c>
    </row>
    <row r="1715" spans="1:3" x14ac:dyDescent="0.3">
      <c r="A1715" t="s">
        <v>8738</v>
      </c>
      <c r="B1715" t="s">
        <v>5641</v>
      </c>
      <c r="C1715">
        <v>4.0999999999999996</v>
      </c>
    </row>
    <row r="1716" spans="1:3" x14ac:dyDescent="0.3">
      <c r="A1716" t="s">
        <v>8743</v>
      </c>
      <c r="B1716" t="s">
        <v>67</v>
      </c>
      <c r="C1716">
        <v>6.7</v>
      </c>
    </row>
    <row r="1717" spans="1:3" x14ac:dyDescent="0.3">
      <c r="A1717" t="s">
        <v>8749</v>
      </c>
      <c r="B1717" t="s">
        <v>67</v>
      </c>
      <c r="C1717">
        <v>7.5</v>
      </c>
    </row>
    <row r="1718" spans="1:3" x14ac:dyDescent="0.3">
      <c r="A1718" t="s">
        <v>8754</v>
      </c>
      <c r="B1718" t="s">
        <v>67</v>
      </c>
      <c r="C1718">
        <v>6.5</v>
      </c>
    </row>
    <row r="1719" spans="1:3" x14ac:dyDescent="0.3">
      <c r="A1719" t="s">
        <v>8760</v>
      </c>
      <c r="B1719" t="s">
        <v>67</v>
      </c>
      <c r="C1719">
        <v>7.9</v>
      </c>
    </row>
    <row r="1720" spans="1:3" x14ac:dyDescent="0.3">
      <c r="A1720" t="s">
        <v>24088</v>
      </c>
      <c r="B1720" t="s">
        <v>67</v>
      </c>
      <c r="C1720">
        <v>7.6</v>
      </c>
    </row>
    <row r="1721" spans="1:3" x14ac:dyDescent="0.3">
      <c r="A1721" t="s">
        <v>8770</v>
      </c>
      <c r="B1721" t="s">
        <v>67</v>
      </c>
      <c r="C1721">
        <v>6.4</v>
      </c>
    </row>
    <row r="1722" spans="1:3" x14ac:dyDescent="0.3">
      <c r="A1722" t="s">
        <v>8774</v>
      </c>
      <c r="B1722" t="s">
        <v>67</v>
      </c>
      <c r="C1722">
        <v>5.8</v>
      </c>
    </row>
    <row r="1723" spans="1:3" x14ac:dyDescent="0.3">
      <c r="A1723" t="s">
        <v>8778</v>
      </c>
      <c r="B1723" t="s">
        <v>67</v>
      </c>
      <c r="C1723">
        <v>7.7</v>
      </c>
    </row>
    <row r="1724" spans="1:3" x14ac:dyDescent="0.3">
      <c r="A1724" t="s">
        <v>8784</v>
      </c>
      <c r="B1724" t="s">
        <v>67</v>
      </c>
      <c r="C1724">
        <v>7.1</v>
      </c>
    </row>
    <row r="1725" spans="1:3" x14ac:dyDescent="0.3">
      <c r="A1725" t="s">
        <v>8788</v>
      </c>
      <c r="B1725" t="s">
        <v>67</v>
      </c>
      <c r="C1725">
        <v>5.3</v>
      </c>
    </row>
    <row r="1726" spans="1:3" x14ac:dyDescent="0.3">
      <c r="A1726" t="s">
        <v>8791</v>
      </c>
      <c r="B1726" t="s">
        <v>67</v>
      </c>
      <c r="C1726">
        <v>5.3</v>
      </c>
    </row>
    <row r="1727" spans="1:3" x14ac:dyDescent="0.3">
      <c r="A1727" t="s">
        <v>8795</v>
      </c>
      <c r="B1727" t="s">
        <v>67</v>
      </c>
      <c r="C1727">
        <v>7.5</v>
      </c>
    </row>
    <row r="1728" spans="1:3" x14ac:dyDescent="0.3">
      <c r="A1728" t="s">
        <v>8798</v>
      </c>
      <c r="B1728" t="s">
        <v>67</v>
      </c>
      <c r="C1728">
        <v>6.9</v>
      </c>
    </row>
    <row r="1729" spans="1:3" x14ac:dyDescent="0.3">
      <c r="A1729" t="s">
        <v>8802</v>
      </c>
      <c r="B1729" t="s">
        <v>67</v>
      </c>
      <c r="C1729">
        <v>4.9000000000000004</v>
      </c>
    </row>
    <row r="1730" spans="1:3" x14ac:dyDescent="0.3">
      <c r="A1730" t="s">
        <v>8809</v>
      </c>
      <c r="B1730" t="s">
        <v>67</v>
      </c>
      <c r="C1730">
        <v>7.1</v>
      </c>
    </row>
    <row r="1731" spans="1:3" x14ac:dyDescent="0.3">
      <c r="A1731" t="s">
        <v>8813</v>
      </c>
      <c r="B1731" t="s">
        <v>67</v>
      </c>
      <c r="C1731">
        <v>8</v>
      </c>
    </row>
    <row r="1732" spans="1:3" x14ac:dyDescent="0.3">
      <c r="A1732" t="s">
        <v>8819</v>
      </c>
      <c r="B1732" t="s">
        <v>67</v>
      </c>
      <c r="C1732">
        <v>7.9</v>
      </c>
    </row>
    <row r="1733" spans="1:3" x14ac:dyDescent="0.3">
      <c r="A1733" t="s">
        <v>8824</v>
      </c>
      <c r="B1733" t="s">
        <v>67</v>
      </c>
      <c r="C1733">
        <v>7.6</v>
      </c>
    </row>
    <row r="1734" spans="1:3" x14ac:dyDescent="0.3">
      <c r="A1734" t="s">
        <v>8829</v>
      </c>
      <c r="B1734" t="s">
        <v>67</v>
      </c>
      <c r="C1734">
        <v>5.9</v>
      </c>
    </row>
    <row r="1735" spans="1:3" x14ac:dyDescent="0.3">
      <c r="A1735" t="s">
        <v>8832</v>
      </c>
      <c r="B1735" t="s">
        <v>67</v>
      </c>
      <c r="C1735">
        <v>6.3</v>
      </c>
    </row>
    <row r="1736" spans="1:3" x14ac:dyDescent="0.3">
      <c r="A1736" t="s">
        <v>8836</v>
      </c>
      <c r="B1736" t="s">
        <v>67</v>
      </c>
      <c r="C1736">
        <v>7.1</v>
      </c>
    </row>
    <row r="1737" spans="1:3" x14ac:dyDescent="0.3">
      <c r="A1737" t="s">
        <v>8840</v>
      </c>
      <c r="B1737" t="s">
        <v>67</v>
      </c>
      <c r="C1737">
        <v>6.4</v>
      </c>
    </row>
    <row r="1738" spans="1:3" x14ac:dyDescent="0.3">
      <c r="A1738" t="s">
        <v>8844</v>
      </c>
      <c r="B1738" t="s">
        <v>67</v>
      </c>
      <c r="C1738">
        <v>8.1999999999999993</v>
      </c>
    </row>
    <row r="1739" spans="1:3" x14ac:dyDescent="0.3">
      <c r="A1739" t="s">
        <v>8848</v>
      </c>
      <c r="B1739" t="s">
        <v>67</v>
      </c>
      <c r="C1739">
        <v>6.9</v>
      </c>
    </row>
    <row r="1740" spans="1:3" x14ac:dyDescent="0.3">
      <c r="A1740" t="s">
        <v>8851</v>
      </c>
      <c r="B1740" t="s">
        <v>67</v>
      </c>
      <c r="C1740">
        <v>7.8</v>
      </c>
    </row>
    <row r="1741" spans="1:3" x14ac:dyDescent="0.3">
      <c r="A1741" t="s">
        <v>8855</v>
      </c>
      <c r="B1741" t="s">
        <v>67</v>
      </c>
      <c r="C1741">
        <v>6.7</v>
      </c>
    </row>
    <row r="1742" spans="1:3" x14ac:dyDescent="0.3">
      <c r="A1742" t="s">
        <v>8860</v>
      </c>
      <c r="B1742" t="s">
        <v>67</v>
      </c>
      <c r="C1742">
        <v>7.5</v>
      </c>
    </row>
    <row r="1743" spans="1:3" x14ac:dyDescent="0.3">
      <c r="A1743" t="s">
        <v>8864</v>
      </c>
      <c r="B1743" t="s">
        <v>67</v>
      </c>
      <c r="C1743">
        <v>7.4</v>
      </c>
    </row>
    <row r="1744" spans="1:3" x14ac:dyDescent="0.3">
      <c r="A1744" t="s">
        <v>8867</v>
      </c>
      <c r="B1744" t="s">
        <v>67</v>
      </c>
      <c r="C1744">
        <v>5.2</v>
      </c>
    </row>
    <row r="1745" spans="1:3" x14ac:dyDescent="0.3">
      <c r="A1745" t="s">
        <v>8875</v>
      </c>
      <c r="B1745" t="s">
        <v>703</v>
      </c>
      <c r="C1745">
        <v>6.5</v>
      </c>
    </row>
    <row r="1746" spans="1:3" x14ac:dyDescent="0.3">
      <c r="A1746" t="s">
        <v>8879</v>
      </c>
      <c r="B1746" t="s">
        <v>67</v>
      </c>
      <c r="C1746">
        <v>7.6</v>
      </c>
    </row>
    <row r="1747" spans="1:3" x14ac:dyDescent="0.3">
      <c r="A1747" t="s">
        <v>8883</v>
      </c>
      <c r="B1747" t="s">
        <v>67</v>
      </c>
      <c r="C1747">
        <v>7.3</v>
      </c>
    </row>
    <row r="1748" spans="1:3" x14ac:dyDescent="0.3">
      <c r="A1748" t="s">
        <v>8886</v>
      </c>
      <c r="B1748" t="s">
        <v>67</v>
      </c>
      <c r="C1748">
        <v>6.6</v>
      </c>
    </row>
    <row r="1749" spans="1:3" x14ac:dyDescent="0.3">
      <c r="A1749" t="s">
        <v>8890</v>
      </c>
      <c r="B1749" t="s">
        <v>67</v>
      </c>
      <c r="C1749">
        <v>6.8</v>
      </c>
    </row>
    <row r="1750" spans="1:3" x14ac:dyDescent="0.3">
      <c r="A1750" t="s">
        <v>8895</v>
      </c>
      <c r="B1750" t="s">
        <v>67</v>
      </c>
      <c r="C1750">
        <v>6.9</v>
      </c>
    </row>
    <row r="1751" spans="1:3" x14ac:dyDescent="0.3">
      <c r="A1751" t="s">
        <v>8900</v>
      </c>
      <c r="B1751" t="s">
        <v>67</v>
      </c>
      <c r="C1751">
        <v>5.8</v>
      </c>
    </row>
    <row r="1752" spans="1:3" x14ac:dyDescent="0.3">
      <c r="A1752" t="s">
        <v>8904</v>
      </c>
      <c r="B1752" t="s">
        <v>67</v>
      </c>
      <c r="C1752">
        <v>6.6</v>
      </c>
    </row>
    <row r="1753" spans="1:3" x14ac:dyDescent="0.3">
      <c r="A1753" t="s">
        <v>8910</v>
      </c>
      <c r="B1753" t="s">
        <v>67</v>
      </c>
      <c r="C1753">
        <v>6.7</v>
      </c>
    </row>
    <row r="1754" spans="1:3" x14ac:dyDescent="0.3">
      <c r="A1754" t="s">
        <v>8915</v>
      </c>
      <c r="B1754" t="s">
        <v>67</v>
      </c>
      <c r="C1754">
        <v>6.7</v>
      </c>
    </row>
    <row r="1755" spans="1:3" x14ac:dyDescent="0.3">
      <c r="A1755" t="s">
        <v>8920</v>
      </c>
      <c r="B1755" t="s">
        <v>67</v>
      </c>
      <c r="C1755">
        <v>6.3</v>
      </c>
    </row>
    <row r="1756" spans="1:3" x14ac:dyDescent="0.3">
      <c r="A1756" t="s">
        <v>8925</v>
      </c>
      <c r="B1756" t="s">
        <v>67</v>
      </c>
      <c r="C1756">
        <v>7.7</v>
      </c>
    </row>
    <row r="1757" spans="1:3" x14ac:dyDescent="0.3">
      <c r="A1757" t="s">
        <v>8929</v>
      </c>
      <c r="B1757" t="s">
        <v>67</v>
      </c>
      <c r="C1757">
        <v>6.1</v>
      </c>
    </row>
    <row r="1758" spans="1:3" x14ac:dyDescent="0.3">
      <c r="A1758" t="s">
        <v>8933</v>
      </c>
      <c r="B1758" t="s">
        <v>67</v>
      </c>
      <c r="C1758">
        <v>4.9000000000000004</v>
      </c>
    </row>
    <row r="1759" spans="1:3" x14ac:dyDescent="0.3">
      <c r="A1759" t="s">
        <v>8938</v>
      </c>
      <c r="B1759" t="s">
        <v>67</v>
      </c>
      <c r="C1759">
        <v>6.2</v>
      </c>
    </row>
    <row r="1760" spans="1:3" x14ac:dyDescent="0.3">
      <c r="A1760" t="s">
        <v>8942</v>
      </c>
      <c r="B1760" t="s">
        <v>67</v>
      </c>
      <c r="C1760">
        <v>7.8</v>
      </c>
    </row>
    <row r="1761" spans="1:3" x14ac:dyDescent="0.3">
      <c r="A1761" t="s">
        <v>8947</v>
      </c>
      <c r="B1761" t="s">
        <v>67</v>
      </c>
      <c r="C1761">
        <v>8.1999999999999993</v>
      </c>
    </row>
    <row r="1762" spans="1:3" x14ac:dyDescent="0.3">
      <c r="A1762" t="s">
        <v>8951</v>
      </c>
      <c r="B1762" t="s">
        <v>67</v>
      </c>
      <c r="C1762">
        <v>6.9</v>
      </c>
    </row>
    <row r="1763" spans="1:3" x14ac:dyDescent="0.3">
      <c r="A1763" t="s">
        <v>8955</v>
      </c>
      <c r="B1763" t="s">
        <v>67</v>
      </c>
      <c r="C1763">
        <v>6.2</v>
      </c>
    </row>
    <row r="1764" spans="1:3" x14ac:dyDescent="0.3">
      <c r="A1764" t="s">
        <v>8961</v>
      </c>
      <c r="B1764" t="s">
        <v>67</v>
      </c>
      <c r="C1764">
        <v>6.9</v>
      </c>
    </row>
    <row r="1765" spans="1:3" x14ac:dyDescent="0.3">
      <c r="A1765" t="s">
        <v>8967</v>
      </c>
      <c r="B1765" t="s">
        <v>67</v>
      </c>
      <c r="C1765">
        <v>4.8</v>
      </c>
    </row>
    <row r="1766" spans="1:3" x14ac:dyDescent="0.3">
      <c r="A1766" t="s">
        <v>8972</v>
      </c>
      <c r="B1766" t="s">
        <v>67</v>
      </c>
      <c r="C1766">
        <v>8</v>
      </c>
    </row>
    <row r="1767" spans="1:3" x14ac:dyDescent="0.3">
      <c r="A1767" t="s">
        <v>8976</v>
      </c>
      <c r="B1767" t="s">
        <v>67</v>
      </c>
      <c r="C1767">
        <v>5.3</v>
      </c>
    </row>
    <row r="1768" spans="1:3" x14ac:dyDescent="0.3">
      <c r="A1768" t="s">
        <v>8980</v>
      </c>
      <c r="B1768" t="s">
        <v>67</v>
      </c>
      <c r="C1768">
        <v>6.7</v>
      </c>
    </row>
    <row r="1769" spans="1:3" x14ac:dyDescent="0.3">
      <c r="A1769" t="s">
        <v>8985</v>
      </c>
      <c r="B1769" t="s">
        <v>67</v>
      </c>
      <c r="C1769">
        <v>5.4</v>
      </c>
    </row>
    <row r="1770" spans="1:3" x14ac:dyDescent="0.3">
      <c r="A1770" t="s">
        <v>8991</v>
      </c>
      <c r="B1770" t="s">
        <v>67</v>
      </c>
      <c r="C1770">
        <v>5.4</v>
      </c>
    </row>
    <row r="1771" spans="1:3" x14ac:dyDescent="0.3">
      <c r="A1771" t="s">
        <v>8994</v>
      </c>
      <c r="B1771" t="s">
        <v>67</v>
      </c>
      <c r="C1771">
        <v>4.9000000000000004</v>
      </c>
    </row>
    <row r="1772" spans="1:3" x14ac:dyDescent="0.3">
      <c r="A1772" t="s">
        <v>8998</v>
      </c>
      <c r="B1772" t="s">
        <v>67</v>
      </c>
      <c r="C1772">
        <v>6.1</v>
      </c>
    </row>
    <row r="1773" spans="1:3" x14ac:dyDescent="0.3">
      <c r="A1773" t="s">
        <v>9003</v>
      </c>
      <c r="B1773" t="s">
        <v>67</v>
      </c>
      <c r="C1773">
        <v>5.8</v>
      </c>
    </row>
    <row r="1774" spans="1:3" x14ac:dyDescent="0.3">
      <c r="A1774" t="s">
        <v>9008</v>
      </c>
      <c r="B1774" t="s">
        <v>67</v>
      </c>
      <c r="C1774">
        <v>7</v>
      </c>
    </row>
    <row r="1775" spans="1:3" x14ac:dyDescent="0.3">
      <c r="A1775" t="s">
        <v>9014</v>
      </c>
      <c r="B1775" t="s">
        <v>67</v>
      </c>
      <c r="C1775">
        <v>6.5</v>
      </c>
    </row>
    <row r="1776" spans="1:3" x14ac:dyDescent="0.3">
      <c r="A1776" t="s">
        <v>9020</v>
      </c>
      <c r="B1776" t="s">
        <v>67</v>
      </c>
      <c r="C1776">
        <v>6.6</v>
      </c>
    </row>
    <row r="1777" spans="1:3" x14ac:dyDescent="0.3">
      <c r="A1777" t="s">
        <v>9026</v>
      </c>
      <c r="B1777" t="s">
        <v>2794</v>
      </c>
      <c r="C1777">
        <v>6.1</v>
      </c>
    </row>
    <row r="1778" spans="1:3" x14ac:dyDescent="0.3">
      <c r="A1778" t="s">
        <v>9031</v>
      </c>
      <c r="B1778" t="s">
        <v>67</v>
      </c>
      <c r="C1778">
        <v>5.7</v>
      </c>
    </row>
    <row r="1779" spans="1:3" x14ac:dyDescent="0.3">
      <c r="A1779" t="s">
        <v>9036</v>
      </c>
      <c r="B1779" t="s">
        <v>67</v>
      </c>
      <c r="C1779">
        <v>6.6</v>
      </c>
    </row>
    <row r="1780" spans="1:3" x14ac:dyDescent="0.3">
      <c r="A1780" t="s">
        <v>9041</v>
      </c>
      <c r="B1780" t="s">
        <v>67</v>
      </c>
      <c r="C1780">
        <v>7</v>
      </c>
    </row>
    <row r="1781" spans="1:3" x14ac:dyDescent="0.3">
      <c r="A1781" t="s">
        <v>9045</v>
      </c>
      <c r="B1781" t="s">
        <v>67</v>
      </c>
      <c r="C1781">
        <v>7.4</v>
      </c>
    </row>
    <row r="1782" spans="1:3" x14ac:dyDescent="0.3">
      <c r="A1782" t="s">
        <v>9049</v>
      </c>
      <c r="B1782" t="s">
        <v>67</v>
      </c>
      <c r="C1782">
        <v>5.3</v>
      </c>
    </row>
    <row r="1783" spans="1:3" x14ac:dyDescent="0.3">
      <c r="A1783" t="s">
        <v>9054</v>
      </c>
      <c r="B1783" t="s">
        <v>67</v>
      </c>
      <c r="C1783">
        <v>7.4</v>
      </c>
    </row>
    <row r="1784" spans="1:3" x14ac:dyDescent="0.3">
      <c r="A1784" t="s">
        <v>9060</v>
      </c>
      <c r="B1784" t="s">
        <v>67</v>
      </c>
      <c r="C1784">
        <v>7.4</v>
      </c>
    </row>
    <row r="1785" spans="1:3" x14ac:dyDescent="0.3">
      <c r="A1785" t="s">
        <v>9064</v>
      </c>
      <c r="B1785" t="s">
        <v>67</v>
      </c>
      <c r="C1785">
        <v>6.8</v>
      </c>
    </row>
    <row r="1786" spans="1:3" x14ac:dyDescent="0.3">
      <c r="A1786" t="s">
        <v>24089</v>
      </c>
      <c r="B1786" t="s">
        <v>67</v>
      </c>
      <c r="C1786">
        <v>7.9</v>
      </c>
    </row>
    <row r="1787" spans="1:3" x14ac:dyDescent="0.3">
      <c r="A1787" t="s">
        <v>9072</v>
      </c>
      <c r="B1787" t="s">
        <v>67</v>
      </c>
      <c r="C1787">
        <v>7.2</v>
      </c>
    </row>
    <row r="1788" spans="1:3" x14ac:dyDescent="0.3">
      <c r="A1788" t="s">
        <v>9076</v>
      </c>
      <c r="B1788" t="s">
        <v>67</v>
      </c>
      <c r="C1788">
        <v>6</v>
      </c>
    </row>
    <row r="1789" spans="1:3" x14ac:dyDescent="0.3">
      <c r="A1789" t="s">
        <v>9080</v>
      </c>
      <c r="B1789" t="s">
        <v>67</v>
      </c>
      <c r="C1789">
        <v>6.6</v>
      </c>
    </row>
    <row r="1790" spans="1:3" x14ac:dyDescent="0.3">
      <c r="A1790" t="s">
        <v>9086</v>
      </c>
      <c r="B1790" t="s">
        <v>67</v>
      </c>
      <c r="C1790">
        <v>7.9</v>
      </c>
    </row>
    <row r="1791" spans="1:3" x14ac:dyDescent="0.3">
      <c r="A1791" t="s">
        <v>9092</v>
      </c>
      <c r="B1791" t="s">
        <v>67</v>
      </c>
      <c r="C1791">
        <v>6.2</v>
      </c>
    </row>
    <row r="1792" spans="1:3" x14ac:dyDescent="0.3">
      <c r="A1792" t="s">
        <v>9098</v>
      </c>
      <c r="B1792" t="s">
        <v>67</v>
      </c>
      <c r="C1792">
        <v>5.7</v>
      </c>
    </row>
    <row r="1793" spans="1:3" x14ac:dyDescent="0.3">
      <c r="A1793" t="s">
        <v>9103</v>
      </c>
      <c r="B1793" t="s">
        <v>67</v>
      </c>
      <c r="C1793">
        <v>7.1</v>
      </c>
    </row>
    <row r="1794" spans="1:3" x14ac:dyDescent="0.3">
      <c r="A1794" t="s">
        <v>9107</v>
      </c>
      <c r="B1794" t="s">
        <v>67</v>
      </c>
      <c r="C1794">
        <v>5.6</v>
      </c>
    </row>
    <row r="1795" spans="1:3" x14ac:dyDescent="0.3">
      <c r="A1795" t="s">
        <v>9111</v>
      </c>
      <c r="B1795" t="s">
        <v>67</v>
      </c>
      <c r="C1795">
        <v>7.8</v>
      </c>
    </row>
    <row r="1796" spans="1:3" x14ac:dyDescent="0.3">
      <c r="A1796" t="s">
        <v>9115</v>
      </c>
      <c r="B1796" t="s">
        <v>67</v>
      </c>
      <c r="C1796">
        <v>7.9</v>
      </c>
    </row>
    <row r="1797" spans="1:3" x14ac:dyDescent="0.3">
      <c r="A1797" t="s">
        <v>9118</v>
      </c>
      <c r="B1797" t="s">
        <v>67</v>
      </c>
      <c r="C1797">
        <v>6.9</v>
      </c>
    </row>
    <row r="1798" spans="1:3" x14ac:dyDescent="0.3">
      <c r="A1798" t="s">
        <v>9122</v>
      </c>
      <c r="B1798" t="s">
        <v>67</v>
      </c>
      <c r="C1798">
        <v>7.4</v>
      </c>
    </row>
    <row r="1799" spans="1:3" x14ac:dyDescent="0.3">
      <c r="A1799" t="s">
        <v>9127</v>
      </c>
      <c r="B1799" t="s">
        <v>67</v>
      </c>
      <c r="C1799">
        <v>7.7</v>
      </c>
    </row>
    <row r="1800" spans="1:3" x14ac:dyDescent="0.3">
      <c r="A1800" t="s">
        <v>9131</v>
      </c>
      <c r="B1800" t="s">
        <v>67</v>
      </c>
      <c r="C1800">
        <v>6.9</v>
      </c>
    </row>
    <row r="1801" spans="1:3" x14ac:dyDescent="0.3">
      <c r="A1801" t="s">
        <v>24090</v>
      </c>
      <c r="B1801" t="s">
        <v>67</v>
      </c>
      <c r="C1801">
        <v>8.6999999999999993</v>
      </c>
    </row>
    <row r="1802" spans="1:3" x14ac:dyDescent="0.3">
      <c r="A1802" t="s">
        <v>9143</v>
      </c>
      <c r="B1802" t="s">
        <v>67</v>
      </c>
      <c r="C1802">
        <v>6.7</v>
      </c>
    </row>
    <row r="1803" spans="1:3" x14ac:dyDescent="0.3">
      <c r="A1803" t="s">
        <v>9150</v>
      </c>
      <c r="B1803" t="s">
        <v>67</v>
      </c>
      <c r="C1803">
        <v>6</v>
      </c>
    </row>
    <row r="1804" spans="1:3" x14ac:dyDescent="0.3">
      <c r="A1804" t="s">
        <v>9153</v>
      </c>
      <c r="B1804" t="s">
        <v>67</v>
      </c>
      <c r="C1804">
        <v>6.2</v>
      </c>
    </row>
    <row r="1805" spans="1:3" x14ac:dyDescent="0.3">
      <c r="A1805" t="s">
        <v>9158</v>
      </c>
      <c r="B1805" t="s">
        <v>67</v>
      </c>
      <c r="C1805">
        <v>5.9</v>
      </c>
    </row>
    <row r="1806" spans="1:3" x14ac:dyDescent="0.3">
      <c r="A1806" t="s">
        <v>9163</v>
      </c>
      <c r="B1806" t="s">
        <v>67</v>
      </c>
      <c r="C1806">
        <v>6.8</v>
      </c>
    </row>
    <row r="1807" spans="1:3" x14ac:dyDescent="0.3">
      <c r="A1807" t="s">
        <v>9166</v>
      </c>
      <c r="B1807" t="s">
        <v>67</v>
      </c>
      <c r="C1807">
        <v>3.6</v>
      </c>
    </row>
    <row r="1808" spans="1:3" x14ac:dyDescent="0.3">
      <c r="A1808" t="s">
        <v>9170</v>
      </c>
      <c r="B1808" t="s">
        <v>67</v>
      </c>
      <c r="C1808">
        <v>6.7</v>
      </c>
    </row>
    <row r="1809" spans="1:3" x14ac:dyDescent="0.3">
      <c r="A1809" t="s">
        <v>9174</v>
      </c>
      <c r="B1809" t="s">
        <v>67</v>
      </c>
      <c r="C1809">
        <v>6.3</v>
      </c>
    </row>
    <row r="1810" spans="1:3" x14ac:dyDescent="0.3">
      <c r="A1810" t="s">
        <v>9179</v>
      </c>
      <c r="B1810" t="s">
        <v>67</v>
      </c>
      <c r="C1810">
        <v>6.4</v>
      </c>
    </row>
    <row r="1811" spans="1:3" x14ac:dyDescent="0.3">
      <c r="A1811" t="s">
        <v>9182</v>
      </c>
      <c r="B1811" t="s">
        <v>67</v>
      </c>
      <c r="C1811">
        <v>6.4</v>
      </c>
    </row>
    <row r="1812" spans="1:3" x14ac:dyDescent="0.3">
      <c r="A1812" t="s">
        <v>9186</v>
      </c>
      <c r="B1812" t="s">
        <v>67</v>
      </c>
      <c r="C1812">
        <v>5.7</v>
      </c>
    </row>
    <row r="1813" spans="1:3" x14ac:dyDescent="0.3">
      <c r="A1813" t="s">
        <v>9189</v>
      </c>
      <c r="B1813" t="s">
        <v>67</v>
      </c>
      <c r="C1813">
        <v>6.2</v>
      </c>
    </row>
    <row r="1814" spans="1:3" x14ac:dyDescent="0.3">
      <c r="A1814" t="s">
        <v>9195</v>
      </c>
      <c r="B1814" t="s">
        <v>67</v>
      </c>
      <c r="C1814">
        <v>6.6</v>
      </c>
    </row>
    <row r="1815" spans="1:3" x14ac:dyDescent="0.3">
      <c r="A1815" t="s">
        <v>9199</v>
      </c>
      <c r="B1815" t="s">
        <v>67</v>
      </c>
      <c r="C1815">
        <v>5.2</v>
      </c>
    </row>
    <row r="1816" spans="1:3" x14ac:dyDescent="0.3">
      <c r="A1816" t="s">
        <v>9204</v>
      </c>
      <c r="B1816" t="s">
        <v>67</v>
      </c>
      <c r="C1816">
        <v>6.1</v>
      </c>
    </row>
    <row r="1817" spans="1:3" x14ac:dyDescent="0.3">
      <c r="A1817" t="s">
        <v>9207</v>
      </c>
      <c r="B1817" t="s">
        <v>67</v>
      </c>
      <c r="C1817">
        <v>7.1</v>
      </c>
    </row>
    <row r="1818" spans="1:3" x14ac:dyDescent="0.3">
      <c r="A1818" t="s">
        <v>9212</v>
      </c>
      <c r="B1818" t="s">
        <v>67</v>
      </c>
      <c r="C1818">
        <v>7.2</v>
      </c>
    </row>
    <row r="1819" spans="1:3" x14ac:dyDescent="0.3">
      <c r="A1819" t="s">
        <v>9217</v>
      </c>
      <c r="B1819" t="s">
        <v>67</v>
      </c>
      <c r="C1819">
        <v>6.5</v>
      </c>
    </row>
    <row r="1820" spans="1:3" x14ac:dyDescent="0.3">
      <c r="A1820" t="s">
        <v>9221</v>
      </c>
      <c r="B1820" t="s">
        <v>67</v>
      </c>
      <c r="C1820">
        <v>6</v>
      </c>
    </row>
    <row r="1821" spans="1:3" x14ac:dyDescent="0.3">
      <c r="A1821" t="s">
        <v>9224</v>
      </c>
      <c r="B1821" t="s">
        <v>67</v>
      </c>
      <c r="C1821">
        <v>7</v>
      </c>
    </row>
    <row r="1822" spans="1:3" x14ac:dyDescent="0.3">
      <c r="A1822" t="s">
        <v>9227</v>
      </c>
      <c r="B1822" t="s">
        <v>67</v>
      </c>
      <c r="C1822">
        <v>7</v>
      </c>
    </row>
    <row r="1823" spans="1:3" x14ac:dyDescent="0.3">
      <c r="A1823" t="s">
        <v>9231</v>
      </c>
      <c r="B1823" t="s">
        <v>67</v>
      </c>
      <c r="C1823">
        <v>7.5</v>
      </c>
    </row>
    <row r="1824" spans="1:3" x14ac:dyDescent="0.3">
      <c r="A1824" t="s">
        <v>9234</v>
      </c>
      <c r="B1824" t="s">
        <v>67</v>
      </c>
      <c r="C1824">
        <v>6.6</v>
      </c>
    </row>
    <row r="1825" spans="1:3" x14ac:dyDescent="0.3">
      <c r="A1825" t="s">
        <v>24091</v>
      </c>
      <c r="B1825" t="s">
        <v>67</v>
      </c>
      <c r="C1825">
        <v>8.8000000000000007</v>
      </c>
    </row>
    <row r="1826" spans="1:3" x14ac:dyDescent="0.3">
      <c r="A1826" t="s">
        <v>9244</v>
      </c>
      <c r="B1826" t="s">
        <v>67</v>
      </c>
      <c r="C1826">
        <v>7.4</v>
      </c>
    </row>
    <row r="1827" spans="1:3" x14ac:dyDescent="0.3">
      <c r="A1827" t="s">
        <v>9250</v>
      </c>
      <c r="B1827" t="s">
        <v>67</v>
      </c>
      <c r="C1827">
        <v>6.5</v>
      </c>
    </row>
    <row r="1828" spans="1:3" x14ac:dyDescent="0.3">
      <c r="A1828" t="s">
        <v>9255</v>
      </c>
      <c r="B1828" t="s">
        <v>67</v>
      </c>
      <c r="C1828">
        <v>6.2</v>
      </c>
    </row>
    <row r="1829" spans="1:3" x14ac:dyDescent="0.3">
      <c r="A1829" t="s">
        <v>9260</v>
      </c>
      <c r="B1829" t="s">
        <v>67</v>
      </c>
      <c r="C1829">
        <v>7.8</v>
      </c>
    </row>
    <row r="1830" spans="1:3" x14ac:dyDescent="0.3">
      <c r="A1830" t="s">
        <v>9264</v>
      </c>
      <c r="B1830" t="s">
        <v>67</v>
      </c>
      <c r="C1830">
        <v>5.2</v>
      </c>
    </row>
    <row r="1831" spans="1:3" x14ac:dyDescent="0.3">
      <c r="A1831" t="s">
        <v>9268</v>
      </c>
      <c r="B1831" t="s">
        <v>67</v>
      </c>
      <c r="C1831">
        <v>6.5</v>
      </c>
    </row>
    <row r="1832" spans="1:3" x14ac:dyDescent="0.3">
      <c r="A1832" t="s">
        <v>9271</v>
      </c>
      <c r="B1832" t="s">
        <v>67</v>
      </c>
      <c r="C1832">
        <v>6.5</v>
      </c>
    </row>
    <row r="1833" spans="1:3" x14ac:dyDescent="0.3">
      <c r="A1833" t="s">
        <v>9276</v>
      </c>
      <c r="B1833" t="s">
        <v>67</v>
      </c>
      <c r="C1833">
        <v>5.2</v>
      </c>
    </row>
    <row r="1834" spans="1:3" x14ac:dyDescent="0.3">
      <c r="A1834" t="s">
        <v>9282</v>
      </c>
      <c r="B1834" t="s">
        <v>67</v>
      </c>
      <c r="C1834">
        <v>7.2</v>
      </c>
    </row>
    <row r="1835" spans="1:3" x14ac:dyDescent="0.3">
      <c r="A1835" t="s">
        <v>9286</v>
      </c>
      <c r="B1835" t="s">
        <v>67</v>
      </c>
      <c r="C1835">
        <v>7.1</v>
      </c>
    </row>
    <row r="1836" spans="1:3" x14ac:dyDescent="0.3">
      <c r="A1836" t="s">
        <v>9291</v>
      </c>
      <c r="B1836" t="s">
        <v>67</v>
      </c>
      <c r="C1836">
        <v>4.5</v>
      </c>
    </row>
    <row r="1837" spans="1:3" x14ac:dyDescent="0.3">
      <c r="A1837" t="s">
        <v>9294</v>
      </c>
      <c r="B1837" t="s">
        <v>67</v>
      </c>
      <c r="C1837">
        <v>5.7</v>
      </c>
    </row>
    <row r="1838" spans="1:3" x14ac:dyDescent="0.3">
      <c r="A1838" t="s">
        <v>9300</v>
      </c>
      <c r="B1838" t="s">
        <v>67</v>
      </c>
      <c r="C1838">
        <v>6</v>
      </c>
    </row>
    <row r="1839" spans="1:3" x14ac:dyDescent="0.3">
      <c r="A1839" t="s">
        <v>9305</v>
      </c>
      <c r="B1839" t="s">
        <v>67</v>
      </c>
      <c r="C1839">
        <v>6.4</v>
      </c>
    </row>
    <row r="1840" spans="1:3" x14ac:dyDescent="0.3">
      <c r="A1840" t="s">
        <v>9308</v>
      </c>
      <c r="B1840" t="s">
        <v>67</v>
      </c>
      <c r="C1840">
        <v>5.2</v>
      </c>
    </row>
    <row r="1841" spans="1:3" x14ac:dyDescent="0.3">
      <c r="A1841" t="s">
        <v>9313</v>
      </c>
      <c r="B1841" t="s">
        <v>67</v>
      </c>
      <c r="C1841">
        <v>4.3</v>
      </c>
    </row>
    <row r="1842" spans="1:3" x14ac:dyDescent="0.3">
      <c r="A1842" t="s">
        <v>9318</v>
      </c>
      <c r="B1842" t="s">
        <v>67</v>
      </c>
      <c r="C1842">
        <v>6.1</v>
      </c>
    </row>
    <row r="1843" spans="1:3" x14ac:dyDescent="0.3">
      <c r="A1843" t="s">
        <v>9323</v>
      </c>
      <c r="B1843" t="s">
        <v>67</v>
      </c>
      <c r="C1843">
        <v>6.3</v>
      </c>
    </row>
    <row r="1844" spans="1:3" x14ac:dyDescent="0.3">
      <c r="A1844" t="s">
        <v>9328</v>
      </c>
      <c r="B1844" t="s">
        <v>67</v>
      </c>
      <c r="C1844">
        <v>6.8</v>
      </c>
    </row>
    <row r="1845" spans="1:3" x14ac:dyDescent="0.3">
      <c r="A1845" t="s">
        <v>9332</v>
      </c>
      <c r="B1845" t="s">
        <v>67</v>
      </c>
      <c r="C1845">
        <v>4</v>
      </c>
    </row>
    <row r="1846" spans="1:3" x14ac:dyDescent="0.3">
      <c r="A1846" t="s">
        <v>9339</v>
      </c>
      <c r="B1846" t="s">
        <v>67</v>
      </c>
      <c r="C1846">
        <v>5.2</v>
      </c>
    </row>
    <row r="1847" spans="1:3" x14ac:dyDescent="0.3">
      <c r="A1847" t="s">
        <v>9343</v>
      </c>
      <c r="B1847" t="s">
        <v>67</v>
      </c>
      <c r="C1847">
        <v>6.5</v>
      </c>
    </row>
    <row r="1848" spans="1:3" x14ac:dyDescent="0.3">
      <c r="A1848" t="s">
        <v>9347</v>
      </c>
      <c r="B1848" t="s">
        <v>67</v>
      </c>
      <c r="C1848">
        <v>7.5</v>
      </c>
    </row>
    <row r="1849" spans="1:3" x14ac:dyDescent="0.3">
      <c r="A1849" t="s">
        <v>9353</v>
      </c>
      <c r="B1849" t="s">
        <v>9357</v>
      </c>
      <c r="C1849">
        <v>7.1</v>
      </c>
    </row>
    <row r="1850" spans="1:3" x14ac:dyDescent="0.3">
      <c r="A1850" t="s">
        <v>9358</v>
      </c>
      <c r="B1850" t="s">
        <v>67</v>
      </c>
      <c r="C1850">
        <v>6.9</v>
      </c>
    </row>
    <row r="1851" spans="1:3" x14ac:dyDescent="0.3">
      <c r="A1851" t="s">
        <v>9362</v>
      </c>
      <c r="B1851" t="s">
        <v>67</v>
      </c>
      <c r="C1851">
        <v>8</v>
      </c>
    </row>
    <row r="1852" spans="1:3" x14ac:dyDescent="0.3">
      <c r="A1852" t="s">
        <v>9366</v>
      </c>
      <c r="B1852" t="s">
        <v>67</v>
      </c>
      <c r="C1852">
        <v>8.1999999999999993</v>
      </c>
    </row>
    <row r="1853" spans="1:3" x14ac:dyDescent="0.3">
      <c r="A1853" t="s">
        <v>9370</v>
      </c>
      <c r="B1853" t="s">
        <v>67</v>
      </c>
      <c r="C1853">
        <v>6.4</v>
      </c>
    </row>
    <row r="1854" spans="1:3" x14ac:dyDescent="0.3">
      <c r="A1854" t="s">
        <v>9373</v>
      </c>
      <c r="B1854" t="s">
        <v>67</v>
      </c>
      <c r="C1854">
        <v>7.9</v>
      </c>
    </row>
    <row r="1855" spans="1:3" x14ac:dyDescent="0.3">
      <c r="A1855" t="s">
        <v>9378</v>
      </c>
      <c r="B1855" t="s">
        <v>67</v>
      </c>
      <c r="C1855">
        <v>6.7</v>
      </c>
    </row>
    <row r="1856" spans="1:3" x14ac:dyDescent="0.3">
      <c r="A1856" t="s">
        <v>9382</v>
      </c>
      <c r="B1856" t="s">
        <v>67</v>
      </c>
      <c r="C1856">
        <v>6.1</v>
      </c>
    </row>
    <row r="1857" spans="1:3" x14ac:dyDescent="0.3">
      <c r="A1857" t="s">
        <v>9387</v>
      </c>
      <c r="B1857" t="s">
        <v>67</v>
      </c>
      <c r="C1857">
        <v>8.9</v>
      </c>
    </row>
    <row r="1858" spans="1:3" x14ac:dyDescent="0.3">
      <c r="A1858" t="s">
        <v>9391</v>
      </c>
      <c r="B1858" t="s">
        <v>67</v>
      </c>
      <c r="C1858">
        <v>8.1</v>
      </c>
    </row>
    <row r="1859" spans="1:3" x14ac:dyDescent="0.3">
      <c r="A1859" t="s">
        <v>9394</v>
      </c>
      <c r="B1859" t="s">
        <v>67</v>
      </c>
      <c r="C1859">
        <v>6.2</v>
      </c>
    </row>
    <row r="1860" spans="1:3" x14ac:dyDescent="0.3">
      <c r="A1860" t="s">
        <v>9399</v>
      </c>
      <c r="B1860" t="s">
        <v>67</v>
      </c>
      <c r="C1860">
        <v>4.9000000000000004</v>
      </c>
    </row>
    <row r="1861" spans="1:3" x14ac:dyDescent="0.3">
      <c r="A1861" t="s">
        <v>9405</v>
      </c>
      <c r="B1861" t="s">
        <v>5641</v>
      </c>
      <c r="C1861">
        <v>5.4</v>
      </c>
    </row>
    <row r="1862" spans="1:3" x14ac:dyDescent="0.3">
      <c r="A1862" t="s">
        <v>9411</v>
      </c>
      <c r="B1862" t="s">
        <v>67</v>
      </c>
      <c r="C1862">
        <v>5.8</v>
      </c>
    </row>
    <row r="1863" spans="1:3" x14ac:dyDescent="0.3">
      <c r="A1863" t="s">
        <v>9416</v>
      </c>
      <c r="B1863" t="s">
        <v>67</v>
      </c>
      <c r="C1863">
        <v>4.7</v>
      </c>
    </row>
    <row r="1864" spans="1:3" x14ac:dyDescent="0.3">
      <c r="A1864" t="s">
        <v>9419</v>
      </c>
      <c r="B1864" t="s">
        <v>67</v>
      </c>
      <c r="C1864">
        <v>6</v>
      </c>
    </row>
    <row r="1865" spans="1:3" x14ac:dyDescent="0.3">
      <c r="A1865" t="s">
        <v>9423</v>
      </c>
      <c r="B1865" t="s">
        <v>67</v>
      </c>
      <c r="C1865">
        <v>7</v>
      </c>
    </row>
    <row r="1866" spans="1:3" x14ac:dyDescent="0.3">
      <c r="A1866" t="s">
        <v>9430</v>
      </c>
      <c r="B1866" t="s">
        <v>67</v>
      </c>
      <c r="C1866">
        <v>6</v>
      </c>
    </row>
    <row r="1867" spans="1:3" x14ac:dyDescent="0.3">
      <c r="A1867" t="s">
        <v>9435</v>
      </c>
      <c r="B1867" t="s">
        <v>67</v>
      </c>
      <c r="C1867">
        <v>7.9</v>
      </c>
    </row>
    <row r="1868" spans="1:3" x14ac:dyDescent="0.3">
      <c r="A1868" t="s">
        <v>9438</v>
      </c>
      <c r="B1868" t="s">
        <v>67</v>
      </c>
      <c r="C1868">
        <v>8.1</v>
      </c>
    </row>
    <row r="1869" spans="1:3" x14ac:dyDescent="0.3">
      <c r="A1869" t="s">
        <v>9441</v>
      </c>
      <c r="B1869" t="s">
        <v>67</v>
      </c>
      <c r="C1869">
        <v>6.2</v>
      </c>
    </row>
    <row r="1870" spans="1:3" x14ac:dyDescent="0.3">
      <c r="A1870" t="s">
        <v>9446</v>
      </c>
      <c r="B1870" t="s">
        <v>67</v>
      </c>
      <c r="C1870">
        <v>6.7</v>
      </c>
    </row>
    <row r="1871" spans="1:3" x14ac:dyDescent="0.3">
      <c r="A1871" t="s">
        <v>9450</v>
      </c>
      <c r="B1871" t="s">
        <v>67</v>
      </c>
      <c r="C1871">
        <v>7.3</v>
      </c>
    </row>
    <row r="1872" spans="1:3" x14ac:dyDescent="0.3">
      <c r="A1872" t="s">
        <v>9455</v>
      </c>
      <c r="B1872" t="s">
        <v>67</v>
      </c>
      <c r="C1872">
        <v>4.5999999999999996</v>
      </c>
    </row>
    <row r="1873" spans="1:3" x14ac:dyDescent="0.3">
      <c r="A1873" t="s">
        <v>9460</v>
      </c>
      <c r="B1873" t="s">
        <v>67</v>
      </c>
      <c r="C1873">
        <v>6.1</v>
      </c>
    </row>
    <row r="1874" spans="1:3" x14ac:dyDescent="0.3">
      <c r="A1874" t="s">
        <v>9464</v>
      </c>
      <c r="B1874" t="s">
        <v>67</v>
      </c>
      <c r="C1874">
        <v>6.2</v>
      </c>
    </row>
    <row r="1875" spans="1:3" x14ac:dyDescent="0.3">
      <c r="A1875" t="s">
        <v>9469</v>
      </c>
      <c r="B1875" t="s">
        <v>67</v>
      </c>
      <c r="C1875">
        <v>7.8</v>
      </c>
    </row>
    <row r="1876" spans="1:3" x14ac:dyDescent="0.3">
      <c r="A1876" t="s">
        <v>9472</v>
      </c>
      <c r="B1876" t="s">
        <v>67</v>
      </c>
      <c r="C1876">
        <v>6.1</v>
      </c>
    </row>
    <row r="1877" spans="1:3" x14ac:dyDescent="0.3">
      <c r="A1877" t="s">
        <v>9478</v>
      </c>
      <c r="B1877" t="s">
        <v>67</v>
      </c>
      <c r="C1877">
        <v>7.6</v>
      </c>
    </row>
    <row r="1878" spans="1:3" x14ac:dyDescent="0.3">
      <c r="A1878" t="s">
        <v>9484</v>
      </c>
      <c r="B1878" t="s">
        <v>67</v>
      </c>
      <c r="C1878">
        <v>5.8</v>
      </c>
    </row>
    <row r="1879" spans="1:3" x14ac:dyDescent="0.3">
      <c r="A1879" t="s">
        <v>9488</v>
      </c>
      <c r="B1879" t="s">
        <v>67</v>
      </c>
      <c r="C1879">
        <v>6.5</v>
      </c>
    </row>
    <row r="1880" spans="1:3" x14ac:dyDescent="0.3">
      <c r="A1880" t="s">
        <v>9493</v>
      </c>
      <c r="B1880" t="s">
        <v>67</v>
      </c>
      <c r="C1880">
        <v>7.2</v>
      </c>
    </row>
    <row r="1881" spans="1:3" x14ac:dyDescent="0.3">
      <c r="A1881" t="s">
        <v>9497</v>
      </c>
      <c r="B1881" t="s">
        <v>67</v>
      </c>
      <c r="C1881">
        <v>7.8</v>
      </c>
    </row>
    <row r="1882" spans="1:3" x14ac:dyDescent="0.3">
      <c r="A1882" t="s">
        <v>9501</v>
      </c>
      <c r="B1882" t="s">
        <v>67</v>
      </c>
      <c r="C1882">
        <v>4.7</v>
      </c>
    </row>
    <row r="1883" spans="1:3" x14ac:dyDescent="0.3">
      <c r="A1883" t="s">
        <v>9506</v>
      </c>
      <c r="B1883" t="s">
        <v>67</v>
      </c>
      <c r="C1883">
        <v>6.8</v>
      </c>
    </row>
    <row r="1884" spans="1:3" x14ac:dyDescent="0.3">
      <c r="A1884" t="s">
        <v>9510</v>
      </c>
      <c r="B1884" t="s">
        <v>67</v>
      </c>
      <c r="C1884">
        <v>5.9</v>
      </c>
    </row>
    <row r="1885" spans="1:3" x14ac:dyDescent="0.3">
      <c r="A1885" t="s">
        <v>9514</v>
      </c>
      <c r="B1885" t="s">
        <v>67</v>
      </c>
      <c r="C1885">
        <v>7.2</v>
      </c>
    </row>
    <row r="1886" spans="1:3" x14ac:dyDescent="0.3">
      <c r="A1886" t="s">
        <v>9517</v>
      </c>
      <c r="B1886" t="s">
        <v>67</v>
      </c>
      <c r="C1886">
        <v>8.6999999999999993</v>
      </c>
    </row>
    <row r="1887" spans="1:3" x14ac:dyDescent="0.3">
      <c r="A1887" t="s">
        <v>9521</v>
      </c>
      <c r="B1887" t="s">
        <v>67</v>
      </c>
      <c r="C1887">
        <v>5</v>
      </c>
    </row>
    <row r="1888" spans="1:3" x14ac:dyDescent="0.3">
      <c r="A1888" t="s">
        <v>9525</v>
      </c>
      <c r="B1888" t="s">
        <v>67</v>
      </c>
      <c r="C1888">
        <v>6.6</v>
      </c>
    </row>
    <row r="1889" spans="1:3" x14ac:dyDescent="0.3">
      <c r="A1889" t="s">
        <v>9528</v>
      </c>
      <c r="B1889" t="s">
        <v>67</v>
      </c>
      <c r="C1889">
        <v>8.3000000000000007</v>
      </c>
    </row>
    <row r="1890" spans="1:3" x14ac:dyDescent="0.3">
      <c r="A1890" t="s">
        <v>9531</v>
      </c>
      <c r="B1890" t="s">
        <v>67</v>
      </c>
      <c r="C1890">
        <v>6.7</v>
      </c>
    </row>
    <row r="1891" spans="1:3" x14ac:dyDescent="0.3">
      <c r="A1891" t="s">
        <v>9536</v>
      </c>
      <c r="B1891" t="s">
        <v>67</v>
      </c>
      <c r="C1891">
        <v>7.8</v>
      </c>
    </row>
    <row r="1892" spans="1:3" x14ac:dyDescent="0.3">
      <c r="A1892" t="s">
        <v>9540</v>
      </c>
      <c r="B1892" t="s">
        <v>67</v>
      </c>
      <c r="C1892">
        <v>6.5</v>
      </c>
    </row>
    <row r="1893" spans="1:3" x14ac:dyDescent="0.3">
      <c r="A1893" t="s">
        <v>9543</v>
      </c>
      <c r="B1893" t="s">
        <v>67</v>
      </c>
      <c r="C1893">
        <v>6.1</v>
      </c>
    </row>
    <row r="1894" spans="1:3" x14ac:dyDescent="0.3">
      <c r="A1894" t="s">
        <v>9547</v>
      </c>
      <c r="B1894" t="s">
        <v>67</v>
      </c>
      <c r="C1894">
        <v>8.1</v>
      </c>
    </row>
    <row r="1895" spans="1:3" x14ac:dyDescent="0.3">
      <c r="A1895" t="s">
        <v>9553</v>
      </c>
      <c r="B1895" t="s">
        <v>67</v>
      </c>
      <c r="C1895">
        <v>5.2</v>
      </c>
    </row>
    <row r="1896" spans="1:3" x14ac:dyDescent="0.3">
      <c r="A1896" t="s">
        <v>9557</v>
      </c>
      <c r="B1896" t="s">
        <v>67</v>
      </c>
      <c r="C1896">
        <v>5.6</v>
      </c>
    </row>
    <row r="1897" spans="1:3" x14ac:dyDescent="0.3">
      <c r="A1897" t="s">
        <v>9562</v>
      </c>
      <c r="B1897" t="s">
        <v>67</v>
      </c>
      <c r="C1897">
        <v>5.8</v>
      </c>
    </row>
    <row r="1898" spans="1:3" x14ac:dyDescent="0.3">
      <c r="A1898" t="s">
        <v>9565</v>
      </c>
      <c r="B1898" t="s">
        <v>67</v>
      </c>
      <c r="C1898">
        <v>6.6</v>
      </c>
    </row>
    <row r="1899" spans="1:3" x14ac:dyDescent="0.3">
      <c r="A1899" t="s">
        <v>9569</v>
      </c>
      <c r="B1899" t="s">
        <v>67</v>
      </c>
      <c r="C1899">
        <v>6.6</v>
      </c>
    </row>
    <row r="1900" spans="1:3" x14ac:dyDescent="0.3">
      <c r="A1900" t="s">
        <v>9574</v>
      </c>
      <c r="B1900" t="s">
        <v>67</v>
      </c>
      <c r="C1900">
        <v>5.5</v>
      </c>
    </row>
    <row r="1901" spans="1:3" x14ac:dyDescent="0.3">
      <c r="A1901" t="s">
        <v>9579</v>
      </c>
      <c r="B1901" t="s">
        <v>67</v>
      </c>
      <c r="C1901">
        <v>5.5</v>
      </c>
    </row>
    <row r="1902" spans="1:3" x14ac:dyDescent="0.3">
      <c r="A1902" t="s">
        <v>9583</v>
      </c>
      <c r="B1902" t="s">
        <v>67</v>
      </c>
      <c r="C1902">
        <v>7</v>
      </c>
    </row>
    <row r="1903" spans="1:3" x14ac:dyDescent="0.3">
      <c r="A1903" t="s">
        <v>9587</v>
      </c>
      <c r="B1903" t="s">
        <v>67</v>
      </c>
      <c r="C1903">
        <v>6.5</v>
      </c>
    </row>
    <row r="1904" spans="1:3" x14ac:dyDescent="0.3">
      <c r="A1904" t="s">
        <v>9591</v>
      </c>
      <c r="B1904" t="s">
        <v>67</v>
      </c>
      <c r="C1904">
        <v>5.8</v>
      </c>
    </row>
    <row r="1905" spans="1:3" x14ac:dyDescent="0.3">
      <c r="A1905" t="s">
        <v>9596</v>
      </c>
      <c r="B1905" t="s">
        <v>67</v>
      </c>
      <c r="C1905">
        <v>5.6</v>
      </c>
    </row>
    <row r="1906" spans="1:3" x14ac:dyDescent="0.3">
      <c r="A1906" t="s">
        <v>9601</v>
      </c>
      <c r="B1906" t="s">
        <v>67</v>
      </c>
      <c r="C1906">
        <v>5.6</v>
      </c>
    </row>
    <row r="1907" spans="1:3" x14ac:dyDescent="0.3">
      <c r="A1907" t="s">
        <v>9604</v>
      </c>
      <c r="B1907" t="s">
        <v>67</v>
      </c>
      <c r="C1907">
        <v>5.8</v>
      </c>
    </row>
    <row r="1908" spans="1:3" x14ac:dyDescent="0.3">
      <c r="A1908" t="s">
        <v>9608</v>
      </c>
      <c r="B1908" t="s">
        <v>67</v>
      </c>
      <c r="C1908">
        <v>7.6</v>
      </c>
    </row>
    <row r="1909" spans="1:3" x14ac:dyDescent="0.3">
      <c r="A1909" t="s">
        <v>9612</v>
      </c>
      <c r="B1909" t="s">
        <v>67</v>
      </c>
      <c r="C1909">
        <v>6.4</v>
      </c>
    </row>
    <row r="1910" spans="1:3" x14ac:dyDescent="0.3">
      <c r="A1910" t="s">
        <v>9619</v>
      </c>
      <c r="B1910" t="s">
        <v>67</v>
      </c>
      <c r="C1910">
        <v>6.3</v>
      </c>
    </row>
    <row r="1911" spans="1:3" x14ac:dyDescent="0.3">
      <c r="A1911" t="s">
        <v>9626</v>
      </c>
      <c r="B1911" t="s">
        <v>67</v>
      </c>
      <c r="C1911">
        <v>4.5999999999999996</v>
      </c>
    </row>
    <row r="1912" spans="1:3" x14ac:dyDescent="0.3">
      <c r="A1912" t="s">
        <v>9631</v>
      </c>
      <c r="B1912" t="s">
        <v>67</v>
      </c>
      <c r="C1912">
        <v>6.5</v>
      </c>
    </row>
    <row r="1913" spans="1:3" x14ac:dyDescent="0.3">
      <c r="A1913" t="s">
        <v>9636</v>
      </c>
      <c r="B1913" t="s">
        <v>67</v>
      </c>
      <c r="C1913">
        <v>7.5</v>
      </c>
    </row>
    <row r="1914" spans="1:3" x14ac:dyDescent="0.3">
      <c r="A1914" t="s">
        <v>9640</v>
      </c>
      <c r="B1914" t="s">
        <v>67</v>
      </c>
      <c r="C1914">
        <v>7.5</v>
      </c>
    </row>
    <row r="1915" spans="1:3" x14ac:dyDescent="0.3">
      <c r="A1915" t="s">
        <v>9647</v>
      </c>
      <c r="B1915" t="s">
        <v>67</v>
      </c>
      <c r="C1915">
        <v>5.3</v>
      </c>
    </row>
    <row r="1916" spans="1:3" x14ac:dyDescent="0.3">
      <c r="A1916" t="s">
        <v>9654</v>
      </c>
      <c r="B1916" t="s">
        <v>67</v>
      </c>
      <c r="C1916">
        <v>7.5</v>
      </c>
    </row>
    <row r="1917" spans="1:3" x14ac:dyDescent="0.3">
      <c r="A1917" t="s">
        <v>9661</v>
      </c>
      <c r="B1917" t="s">
        <v>67</v>
      </c>
      <c r="C1917">
        <v>3.3</v>
      </c>
    </row>
    <row r="1918" spans="1:3" x14ac:dyDescent="0.3">
      <c r="A1918" t="s">
        <v>9667</v>
      </c>
      <c r="B1918" t="s">
        <v>67</v>
      </c>
      <c r="C1918">
        <v>5.7</v>
      </c>
    </row>
    <row r="1919" spans="1:3" x14ac:dyDescent="0.3">
      <c r="A1919" t="s">
        <v>9674</v>
      </c>
      <c r="B1919" t="s">
        <v>67</v>
      </c>
      <c r="C1919">
        <v>3.5</v>
      </c>
    </row>
    <row r="1920" spans="1:3" x14ac:dyDescent="0.3">
      <c r="A1920" t="s">
        <v>9677</v>
      </c>
      <c r="B1920" t="s">
        <v>67</v>
      </c>
      <c r="C1920">
        <v>9.3000000000000007</v>
      </c>
    </row>
    <row r="1921" spans="1:3" x14ac:dyDescent="0.3">
      <c r="A1921" t="s">
        <v>9682</v>
      </c>
      <c r="B1921" t="s">
        <v>67</v>
      </c>
      <c r="C1921">
        <v>4.8</v>
      </c>
    </row>
    <row r="1922" spans="1:3" x14ac:dyDescent="0.3">
      <c r="A1922" t="s">
        <v>9686</v>
      </c>
      <c r="B1922" t="s">
        <v>67</v>
      </c>
      <c r="C1922">
        <v>6.9</v>
      </c>
    </row>
    <row r="1923" spans="1:3" x14ac:dyDescent="0.3">
      <c r="A1923" t="s">
        <v>9690</v>
      </c>
      <c r="B1923" t="s">
        <v>67</v>
      </c>
      <c r="C1923">
        <v>6</v>
      </c>
    </row>
    <row r="1924" spans="1:3" x14ac:dyDescent="0.3">
      <c r="A1924" t="s">
        <v>9695</v>
      </c>
      <c r="B1924" t="s">
        <v>67</v>
      </c>
      <c r="C1924">
        <v>7.3</v>
      </c>
    </row>
    <row r="1925" spans="1:3" x14ac:dyDescent="0.3">
      <c r="A1925" t="s">
        <v>9701</v>
      </c>
      <c r="B1925" t="s">
        <v>67</v>
      </c>
      <c r="C1925">
        <v>6</v>
      </c>
    </row>
    <row r="1926" spans="1:3" x14ac:dyDescent="0.3">
      <c r="A1926" t="s">
        <v>9707</v>
      </c>
      <c r="B1926" t="s">
        <v>67</v>
      </c>
      <c r="C1926">
        <v>6.6</v>
      </c>
    </row>
    <row r="1927" spans="1:3" x14ac:dyDescent="0.3">
      <c r="A1927" t="s">
        <v>9713</v>
      </c>
      <c r="B1927" t="s">
        <v>67</v>
      </c>
      <c r="C1927">
        <v>7.5</v>
      </c>
    </row>
    <row r="1928" spans="1:3" x14ac:dyDescent="0.3">
      <c r="A1928" t="s">
        <v>9716</v>
      </c>
      <c r="B1928" t="s">
        <v>67</v>
      </c>
      <c r="C1928">
        <v>6.9</v>
      </c>
    </row>
    <row r="1929" spans="1:3" x14ac:dyDescent="0.3">
      <c r="A1929" t="s">
        <v>9720</v>
      </c>
      <c r="B1929" t="s">
        <v>67</v>
      </c>
      <c r="C1929">
        <v>6.8</v>
      </c>
    </row>
    <row r="1930" spans="1:3" x14ac:dyDescent="0.3">
      <c r="A1930" t="s">
        <v>24092</v>
      </c>
      <c r="B1930" t="s">
        <v>67</v>
      </c>
      <c r="C1930">
        <v>8.3000000000000007</v>
      </c>
    </row>
    <row r="1931" spans="1:3" x14ac:dyDescent="0.3">
      <c r="A1931" t="s">
        <v>9728</v>
      </c>
      <c r="B1931" t="s">
        <v>67</v>
      </c>
      <c r="C1931">
        <v>6.3</v>
      </c>
    </row>
    <row r="1932" spans="1:3" x14ac:dyDescent="0.3">
      <c r="A1932" t="s">
        <v>9732</v>
      </c>
      <c r="B1932" t="s">
        <v>67</v>
      </c>
      <c r="C1932">
        <v>6.4</v>
      </c>
    </row>
    <row r="1933" spans="1:3" x14ac:dyDescent="0.3">
      <c r="A1933" t="s">
        <v>9738</v>
      </c>
      <c r="B1933" t="s">
        <v>67</v>
      </c>
      <c r="C1933">
        <v>5.6</v>
      </c>
    </row>
    <row r="1934" spans="1:3" x14ac:dyDescent="0.3">
      <c r="A1934" t="s">
        <v>9742</v>
      </c>
      <c r="B1934" t="s">
        <v>67</v>
      </c>
      <c r="C1934">
        <v>6.3</v>
      </c>
    </row>
    <row r="1935" spans="1:3" x14ac:dyDescent="0.3">
      <c r="A1935" t="s">
        <v>9746</v>
      </c>
      <c r="B1935" t="s">
        <v>67</v>
      </c>
      <c r="C1935">
        <v>7.3</v>
      </c>
    </row>
    <row r="1936" spans="1:3" x14ac:dyDescent="0.3">
      <c r="A1936" t="s">
        <v>9752</v>
      </c>
      <c r="B1936" t="s">
        <v>67</v>
      </c>
      <c r="C1936">
        <v>6.6</v>
      </c>
    </row>
    <row r="1937" spans="1:3" x14ac:dyDescent="0.3">
      <c r="A1937" t="s">
        <v>9759</v>
      </c>
      <c r="B1937" t="s">
        <v>67</v>
      </c>
      <c r="C1937">
        <v>4.5999999999999996</v>
      </c>
    </row>
    <row r="1938" spans="1:3" x14ac:dyDescent="0.3">
      <c r="A1938" t="s">
        <v>9765</v>
      </c>
      <c r="B1938" t="s">
        <v>67</v>
      </c>
      <c r="C1938">
        <v>5.0999999999999996</v>
      </c>
    </row>
    <row r="1939" spans="1:3" x14ac:dyDescent="0.3">
      <c r="A1939" t="s">
        <v>9769</v>
      </c>
      <c r="B1939" t="s">
        <v>67</v>
      </c>
      <c r="C1939">
        <v>5.6</v>
      </c>
    </row>
    <row r="1940" spans="1:3" x14ac:dyDescent="0.3">
      <c r="A1940" t="s">
        <v>9774</v>
      </c>
      <c r="B1940" t="s">
        <v>9778</v>
      </c>
      <c r="C1940">
        <v>5.3</v>
      </c>
    </row>
    <row r="1941" spans="1:3" x14ac:dyDescent="0.3">
      <c r="A1941" t="s">
        <v>9781</v>
      </c>
      <c r="B1941" t="s">
        <v>67</v>
      </c>
      <c r="C1941">
        <v>7.5</v>
      </c>
    </row>
    <row r="1942" spans="1:3" x14ac:dyDescent="0.3">
      <c r="A1942" t="s">
        <v>9787</v>
      </c>
      <c r="B1942" t="s">
        <v>67</v>
      </c>
      <c r="C1942">
        <v>5.6</v>
      </c>
    </row>
    <row r="1943" spans="1:3" x14ac:dyDescent="0.3">
      <c r="A1943" t="s">
        <v>9792</v>
      </c>
      <c r="B1943" t="s">
        <v>67</v>
      </c>
      <c r="C1943">
        <v>5.9</v>
      </c>
    </row>
    <row r="1944" spans="1:3" x14ac:dyDescent="0.3">
      <c r="A1944" t="s">
        <v>9797</v>
      </c>
      <c r="B1944" t="s">
        <v>67</v>
      </c>
      <c r="C1944">
        <v>4.7</v>
      </c>
    </row>
    <row r="1945" spans="1:3" x14ac:dyDescent="0.3">
      <c r="A1945" t="s">
        <v>9801</v>
      </c>
      <c r="B1945" t="s">
        <v>67</v>
      </c>
      <c r="C1945">
        <v>4.8</v>
      </c>
    </row>
    <row r="1946" spans="1:3" x14ac:dyDescent="0.3">
      <c r="A1946" t="s">
        <v>9807</v>
      </c>
      <c r="B1946" t="s">
        <v>67</v>
      </c>
      <c r="C1946">
        <v>6.8</v>
      </c>
    </row>
    <row r="1947" spans="1:3" x14ac:dyDescent="0.3">
      <c r="A1947" t="s">
        <v>9813</v>
      </c>
      <c r="B1947" t="s">
        <v>67</v>
      </c>
      <c r="C1947">
        <v>5.4</v>
      </c>
    </row>
    <row r="1948" spans="1:3" x14ac:dyDescent="0.3">
      <c r="A1948" t="s">
        <v>9818</v>
      </c>
      <c r="B1948" t="s">
        <v>67</v>
      </c>
      <c r="C1948">
        <v>5.0999999999999996</v>
      </c>
    </row>
    <row r="1949" spans="1:3" x14ac:dyDescent="0.3">
      <c r="A1949" t="s">
        <v>9822</v>
      </c>
      <c r="B1949" t="s">
        <v>67</v>
      </c>
      <c r="C1949">
        <v>7</v>
      </c>
    </row>
    <row r="1950" spans="1:3" x14ac:dyDescent="0.3">
      <c r="A1950" t="s">
        <v>9827</v>
      </c>
      <c r="B1950" t="s">
        <v>67</v>
      </c>
      <c r="C1950">
        <v>6.7</v>
      </c>
    </row>
    <row r="1951" spans="1:3" x14ac:dyDescent="0.3">
      <c r="A1951" t="s">
        <v>9831</v>
      </c>
      <c r="B1951" t="s">
        <v>67</v>
      </c>
      <c r="C1951">
        <v>4</v>
      </c>
    </row>
    <row r="1952" spans="1:3" x14ac:dyDescent="0.3">
      <c r="A1952" t="s">
        <v>9835</v>
      </c>
      <c r="B1952" t="s">
        <v>67</v>
      </c>
      <c r="C1952">
        <v>7.3</v>
      </c>
    </row>
    <row r="1953" spans="1:3" x14ac:dyDescent="0.3">
      <c r="A1953" t="s">
        <v>9839</v>
      </c>
      <c r="B1953" t="s">
        <v>67</v>
      </c>
      <c r="C1953">
        <v>6.8</v>
      </c>
    </row>
    <row r="1954" spans="1:3" x14ac:dyDescent="0.3">
      <c r="A1954" t="s">
        <v>9844</v>
      </c>
      <c r="B1954" t="s">
        <v>67</v>
      </c>
      <c r="C1954">
        <v>6.1</v>
      </c>
    </row>
    <row r="1955" spans="1:3" x14ac:dyDescent="0.3">
      <c r="A1955" t="s">
        <v>24093</v>
      </c>
      <c r="B1955" t="s">
        <v>67</v>
      </c>
      <c r="C1955">
        <v>7.2</v>
      </c>
    </row>
    <row r="1956" spans="1:3" x14ac:dyDescent="0.3">
      <c r="A1956" t="s">
        <v>9854</v>
      </c>
      <c r="B1956" t="s">
        <v>67</v>
      </c>
      <c r="C1956">
        <v>7</v>
      </c>
    </row>
    <row r="1957" spans="1:3" x14ac:dyDescent="0.3">
      <c r="A1957" t="s">
        <v>9857</v>
      </c>
      <c r="B1957" t="s">
        <v>67</v>
      </c>
      <c r="C1957">
        <v>7.1</v>
      </c>
    </row>
    <row r="1958" spans="1:3" x14ac:dyDescent="0.3">
      <c r="A1958" t="s">
        <v>9862</v>
      </c>
      <c r="B1958" t="s">
        <v>67</v>
      </c>
      <c r="C1958">
        <v>6.9</v>
      </c>
    </row>
    <row r="1959" spans="1:3" x14ac:dyDescent="0.3">
      <c r="A1959" t="s">
        <v>9867</v>
      </c>
      <c r="B1959" t="s">
        <v>67</v>
      </c>
      <c r="C1959">
        <v>7.3</v>
      </c>
    </row>
    <row r="1960" spans="1:3" x14ac:dyDescent="0.3">
      <c r="A1960" t="s">
        <v>9873</v>
      </c>
      <c r="B1960" t="s">
        <v>1486</v>
      </c>
      <c r="C1960">
        <v>6.3</v>
      </c>
    </row>
    <row r="1961" spans="1:3" x14ac:dyDescent="0.3">
      <c r="A1961" t="s">
        <v>9877</v>
      </c>
      <c r="B1961" t="s">
        <v>67</v>
      </c>
      <c r="C1961">
        <v>8.1999999999999993</v>
      </c>
    </row>
    <row r="1962" spans="1:3" x14ac:dyDescent="0.3">
      <c r="A1962" t="s">
        <v>9881</v>
      </c>
      <c r="B1962" t="s">
        <v>67</v>
      </c>
      <c r="C1962">
        <v>7.1</v>
      </c>
    </row>
    <row r="1963" spans="1:3" x14ac:dyDescent="0.3">
      <c r="A1963" t="s">
        <v>9885</v>
      </c>
      <c r="B1963" t="s">
        <v>67</v>
      </c>
      <c r="C1963">
        <v>7.7</v>
      </c>
    </row>
    <row r="1964" spans="1:3" x14ac:dyDescent="0.3">
      <c r="A1964" t="s">
        <v>9889</v>
      </c>
      <c r="B1964" t="s">
        <v>67</v>
      </c>
      <c r="C1964">
        <v>6.5</v>
      </c>
    </row>
    <row r="1965" spans="1:3" x14ac:dyDescent="0.3">
      <c r="A1965" t="s">
        <v>9893</v>
      </c>
      <c r="B1965" t="s">
        <v>67</v>
      </c>
      <c r="C1965">
        <v>4.9000000000000004</v>
      </c>
    </row>
    <row r="1966" spans="1:3" x14ac:dyDescent="0.3">
      <c r="A1966" t="s">
        <v>9899</v>
      </c>
      <c r="B1966" t="s">
        <v>67</v>
      </c>
      <c r="C1966">
        <v>6.4</v>
      </c>
    </row>
    <row r="1967" spans="1:3" x14ac:dyDescent="0.3">
      <c r="A1967" t="s">
        <v>9905</v>
      </c>
      <c r="B1967" t="s">
        <v>67</v>
      </c>
      <c r="C1967">
        <v>5.9</v>
      </c>
    </row>
    <row r="1968" spans="1:3" x14ac:dyDescent="0.3">
      <c r="A1968" t="s">
        <v>9910</v>
      </c>
      <c r="B1968" t="s">
        <v>67</v>
      </c>
      <c r="C1968">
        <v>6.2</v>
      </c>
    </row>
    <row r="1969" spans="1:3" x14ac:dyDescent="0.3">
      <c r="A1969" t="s">
        <v>9914</v>
      </c>
      <c r="B1969" t="s">
        <v>67</v>
      </c>
      <c r="C1969">
        <v>5.8</v>
      </c>
    </row>
    <row r="1970" spans="1:3" x14ac:dyDescent="0.3">
      <c r="A1970" t="s">
        <v>9919</v>
      </c>
      <c r="B1970" t="s">
        <v>67</v>
      </c>
      <c r="C1970">
        <v>6.7</v>
      </c>
    </row>
    <row r="1971" spans="1:3" x14ac:dyDescent="0.3">
      <c r="A1971" t="s">
        <v>9925</v>
      </c>
      <c r="B1971" t="s">
        <v>67</v>
      </c>
      <c r="C1971">
        <v>5.9</v>
      </c>
    </row>
    <row r="1972" spans="1:3" x14ac:dyDescent="0.3">
      <c r="A1972" t="s">
        <v>9930</v>
      </c>
      <c r="B1972" t="s">
        <v>67</v>
      </c>
      <c r="C1972">
        <v>7.3</v>
      </c>
    </row>
    <row r="1973" spans="1:3" x14ac:dyDescent="0.3">
      <c r="A1973" t="s">
        <v>9935</v>
      </c>
      <c r="B1973" t="s">
        <v>67</v>
      </c>
      <c r="C1973">
        <v>4.8</v>
      </c>
    </row>
    <row r="1974" spans="1:3" x14ac:dyDescent="0.3">
      <c r="A1974" t="s">
        <v>9940</v>
      </c>
      <c r="B1974" t="s">
        <v>67</v>
      </c>
      <c r="C1974">
        <v>4.0999999999999996</v>
      </c>
    </row>
    <row r="1975" spans="1:3" x14ac:dyDescent="0.3">
      <c r="A1975" t="s">
        <v>9944</v>
      </c>
      <c r="B1975" t="s">
        <v>67</v>
      </c>
      <c r="C1975">
        <v>4.9000000000000004</v>
      </c>
    </row>
    <row r="1976" spans="1:3" x14ac:dyDescent="0.3">
      <c r="A1976" t="s">
        <v>9948</v>
      </c>
      <c r="B1976" t="s">
        <v>67</v>
      </c>
      <c r="C1976">
        <v>7.9</v>
      </c>
    </row>
    <row r="1977" spans="1:3" x14ac:dyDescent="0.3">
      <c r="A1977" t="s">
        <v>9953</v>
      </c>
      <c r="B1977" t="s">
        <v>67</v>
      </c>
      <c r="C1977">
        <v>5.2</v>
      </c>
    </row>
    <row r="1978" spans="1:3" x14ac:dyDescent="0.3">
      <c r="A1978" t="s">
        <v>9957</v>
      </c>
      <c r="B1978" t="s">
        <v>67</v>
      </c>
      <c r="C1978">
        <v>4.0999999999999996</v>
      </c>
    </row>
    <row r="1979" spans="1:3" x14ac:dyDescent="0.3">
      <c r="A1979" t="s">
        <v>9962</v>
      </c>
      <c r="B1979" t="s">
        <v>67</v>
      </c>
      <c r="C1979">
        <v>6.6</v>
      </c>
    </row>
    <row r="1980" spans="1:3" x14ac:dyDescent="0.3">
      <c r="A1980" t="s">
        <v>9967</v>
      </c>
      <c r="B1980" t="s">
        <v>67</v>
      </c>
      <c r="C1980">
        <v>2.9</v>
      </c>
    </row>
    <row r="1981" spans="1:3" x14ac:dyDescent="0.3">
      <c r="A1981" t="s">
        <v>9971</v>
      </c>
      <c r="B1981" t="s">
        <v>67</v>
      </c>
      <c r="C1981">
        <v>7.2</v>
      </c>
    </row>
    <row r="1982" spans="1:3" x14ac:dyDescent="0.3">
      <c r="A1982" t="s">
        <v>9975</v>
      </c>
      <c r="B1982" t="s">
        <v>67</v>
      </c>
      <c r="C1982">
        <v>6.5</v>
      </c>
    </row>
    <row r="1983" spans="1:3" x14ac:dyDescent="0.3">
      <c r="A1983" t="s">
        <v>9980</v>
      </c>
      <c r="B1983" t="s">
        <v>67</v>
      </c>
      <c r="C1983">
        <v>6.8</v>
      </c>
    </row>
    <row r="1984" spans="1:3" x14ac:dyDescent="0.3">
      <c r="A1984" t="s">
        <v>9985</v>
      </c>
      <c r="B1984" t="s">
        <v>67</v>
      </c>
      <c r="C1984">
        <v>7.2</v>
      </c>
    </row>
    <row r="1985" spans="1:3" x14ac:dyDescent="0.3">
      <c r="A1985" t="s">
        <v>9989</v>
      </c>
      <c r="B1985" t="s">
        <v>67</v>
      </c>
      <c r="C1985">
        <v>6.8</v>
      </c>
    </row>
    <row r="1986" spans="1:3" x14ac:dyDescent="0.3">
      <c r="A1986" t="s">
        <v>9996</v>
      </c>
      <c r="B1986" t="s">
        <v>67</v>
      </c>
      <c r="C1986">
        <v>7.8</v>
      </c>
    </row>
    <row r="1987" spans="1:3" x14ac:dyDescent="0.3">
      <c r="A1987" t="s">
        <v>10001</v>
      </c>
      <c r="B1987" t="s">
        <v>67</v>
      </c>
      <c r="C1987">
        <v>6.7</v>
      </c>
    </row>
    <row r="1988" spans="1:3" x14ac:dyDescent="0.3">
      <c r="A1988" t="s">
        <v>10006</v>
      </c>
      <c r="B1988" t="s">
        <v>67</v>
      </c>
      <c r="C1988">
        <v>6.1</v>
      </c>
    </row>
    <row r="1989" spans="1:3" x14ac:dyDescent="0.3">
      <c r="A1989" t="s">
        <v>10010</v>
      </c>
      <c r="B1989" t="s">
        <v>1486</v>
      </c>
      <c r="C1989">
        <v>7.1</v>
      </c>
    </row>
    <row r="1990" spans="1:3" x14ac:dyDescent="0.3">
      <c r="A1990" t="s">
        <v>10015</v>
      </c>
      <c r="B1990" t="s">
        <v>67</v>
      </c>
      <c r="C1990">
        <v>5.7</v>
      </c>
    </row>
    <row r="1991" spans="1:3" x14ac:dyDescent="0.3">
      <c r="A1991" t="s">
        <v>10022</v>
      </c>
      <c r="B1991" t="s">
        <v>67</v>
      </c>
      <c r="C1991">
        <v>2.9</v>
      </c>
    </row>
    <row r="1992" spans="1:3" x14ac:dyDescent="0.3">
      <c r="A1992" t="s">
        <v>10027</v>
      </c>
      <c r="B1992" t="s">
        <v>5641</v>
      </c>
      <c r="C1992">
        <v>5.2</v>
      </c>
    </row>
    <row r="1993" spans="1:3" x14ac:dyDescent="0.3">
      <c r="A1993" t="s">
        <v>10031</v>
      </c>
      <c r="B1993" t="s">
        <v>67</v>
      </c>
      <c r="C1993">
        <v>5.3</v>
      </c>
    </row>
    <row r="1994" spans="1:3" x14ac:dyDescent="0.3">
      <c r="A1994" t="s">
        <v>10036</v>
      </c>
      <c r="B1994" t="s">
        <v>67</v>
      </c>
      <c r="C1994">
        <v>6.2</v>
      </c>
    </row>
    <row r="1995" spans="1:3" x14ac:dyDescent="0.3">
      <c r="A1995" t="s">
        <v>10041</v>
      </c>
      <c r="B1995" t="s">
        <v>67</v>
      </c>
      <c r="C1995">
        <v>7.3</v>
      </c>
    </row>
    <row r="1996" spans="1:3" x14ac:dyDescent="0.3">
      <c r="A1996" t="s">
        <v>10047</v>
      </c>
      <c r="B1996" t="s">
        <v>7236</v>
      </c>
      <c r="C1996">
        <v>6.5</v>
      </c>
    </row>
    <row r="1997" spans="1:3" x14ac:dyDescent="0.3">
      <c r="A1997" t="s">
        <v>10051</v>
      </c>
      <c r="B1997" t="s">
        <v>67</v>
      </c>
      <c r="C1997">
        <v>4.0999999999999996</v>
      </c>
    </row>
    <row r="1998" spans="1:3" x14ac:dyDescent="0.3">
      <c r="A1998" t="s">
        <v>10054</v>
      </c>
      <c r="B1998" t="s">
        <v>67</v>
      </c>
      <c r="C1998">
        <v>7.7</v>
      </c>
    </row>
    <row r="1999" spans="1:3" x14ac:dyDescent="0.3">
      <c r="A1999" t="s">
        <v>10057</v>
      </c>
      <c r="B1999" t="s">
        <v>67</v>
      </c>
      <c r="C1999">
        <v>6.1</v>
      </c>
    </row>
    <row r="2000" spans="1:3" x14ac:dyDescent="0.3">
      <c r="A2000" t="s">
        <v>10060</v>
      </c>
      <c r="B2000" t="s">
        <v>67</v>
      </c>
      <c r="C2000">
        <v>7.3</v>
      </c>
    </row>
    <row r="2001" spans="1:3" x14ac:dyDescent="0.3">
      <c r="A2001" t="s">
        <v>10063</v>
      </c>
      <c r="B2001" t="s">
        <v>67</v>
      </c>
      <c r="C2001">
        <v>7.2</v>
      </c>
    </row>
    <row r="2002" spans="1:3" x14ac:dyDescent="0.3">
      <c r="A2002" t="s">
        <v>10066</v>
      </c>
      <c r="B2002" t="s">
        <v>67</v>
      </c>
      <c r="C2002">
        <v>6.1</v>
      </c>
    </row>
    <row r="2003" spans="1:3" x14ac:dyDescent="0.3">
      <c r="A2003" t="s">
        <v>10071</v>
      </c>
      <c r="B2003" t="s">
        <v>67</v>
      </c>
      <c r="C2003">
        <v>5.8</v>
      </c>
    </row>
    <row r="2004" spans="1:3" x14ac:dyDescent="0.3">
      <c r="A2004" t="s">
        <v>10074</v>
      </c>
      <c r="B2004" t="s">
        <v>67</v>
      </c>
      <c r="C2004">
        <v>5.7</v>
      </c>
    </row>
    <row r="2005" spans="1:3" x14ac:dyDescent="0.3">
      <c r="A2005" t="s">
        <v>10077</v>
      </c>
      <c r="B2005" t="s">
        <v>67</v>
      </c>
      <c r="C2005">
        <v>6.7</v>
      </c>
    </row>
    <row r="2006" spans="1:3" x14ac:dyDescent="0.3">
      <c r="A2006" t="s">
        <v>10081</v>
      </c>
      <c r="B2006" t="s">
        <v>67</v>
      </c>
      <c r="C2006">
        <v>6.5</v>
      </c>
    </row>
    <row r="2007" spans="1:3" x14ac:dyDescent="0.3">
      <c r="A2007" t="s">
        <v>10086</v>
      </c>
      <c r="B2007" t="s">
        <v>67</v>
      </c>
      <c r="C2007">
        <v>7.2</v>
      </c>
    </row>
    <row r="2008" spans="1:3" x14ac:dyDescent="0.3">
      <c r="A2008" t="s">
        <v>10089</v>
      </c>
      <c r="B2008" t="s">
        <v>67</v>
      </c>
      <c r="C2008">
        <v>7.6</v>
      </c>
    </row>
    <row r="2009" spans="1:3" x14ac:dyDescent="0.3">
      <c r="A2009" t="s">
        <v>10093</v>
      </c>
      <c r="B2009" t="s">
        <v>67</v>
      </c>
      <c r="C2009">
        <v>4.5999999999999996</v>
      </c>
    </row>
    <row r="2010" spans="1:3" x14ac:dyDescent="0.3">
      <c r="A2010" t="s">
        <v>10096</v>
      </c>
      <c r="B2010" t="s">
        <v>67</v>
      </c>
      <c r="C2010">
        <v>6.9</v>
      </c>
    </row>
    <row r="2011" spans="1:3" x14ac:dyDescent="0.3">
      <c r="A2011" t="s">
        <v>10100</v>
      </c>
      <c r="B2011" t="s">
        <v>67</v>
      </c>
      <c r="C2011">
        <v>6.6</v>
      </c>
    </row>
    <row r="2012" spans="1:3" x14ac:dyDescent="0.3">
      <c r="A2012" t="s">
        <v>10105</v>
      </c>
      <c r="B2012" t="s">
        <v>67</v>
      </c>
      <c r="C2012">
        <v>6.3</v>
      </c>
    </row>
    <row r="2013" spans="1:3" x14ac:dyDescent="0.3">
      <c r="A2013" t="s">
        <v>10109</v>
      </c>
      <c r="B2013" t="s">
        <v>67</v>
      </c>
      <c r="C2013">
        <v>6.2</v>
      </c>
    </row>
    <row r="2014" spans="1:3" x14ac:dyDescent="0.3">
      <c r="A2014" t="s">
        <v>10113</v>
      </c>
      <c r="B2014" t="s">
        <v>67</v>
      </c>
      <c r="C2014">
        <v>5.3</v>
      </c>
    </row>
    <row r="2015" spans="1:3" x14ac:dyDescent="0.3">
      <c r="A2015" t="s">
        <v>10116</v>
      </c>
      <c r="B2015" t="s">
        <v>67</v>
      </c>
      <c r="C2015">
        <v>7.3</v>
      </c>
    </row>
    <row r="2016" spans="1:3" x14ac:dyDescent="0.3">
      <c r="A2016" t="s">
        <v>10119</v>
      </c>
      <c r="B2016" t="s">
        <v>67</v>
      </c>
      <c r="C2016">
        <v>5.6</v>
      </c>
    </row>
    <row r="2017" spans="1:3" x14ac:dyDescent="0.3">
      <c r="A2017" t="s">
        <v>10123</v>
      </c>
      <c r="B2017" t="s">
        <v>67</v>
      </c>
      <c r="C2017">
        <v>6.2</v>
      </c>
    </row>
    <row r="2018" spans="1:3" x14ac:dyDescent="0.3">
      <c r="A2018" t="s">
        <v>10131</v>
      </c>
      <c r="B2018" t="s">
        <v>67</v>
      </c>
      <c r="C2018">
        <v>5.2</v>
      </c>
    </row>
    <row r="2019" spans="1:3" x14ac:dyDescent="0.3">
      <c r="A2019" t="s">
        <v>10136</v>
      </c>
      <c r="B2019" t="s">
        <v>67</v>
      </c>
      <c r="C2019">
        <v>5.3</v>
      </c>
    </row>
    <row r="2020" spans="1:3" x14ac:dyDescent="0.3">
      <c r="A2020" t="s">
        <v>10139</v>
      </c>
      <c r="B2020" t="s">
        <v>67</v>
      </c>
      <c r="C2020">
        <v>5.4</v>
      </c>
    </row>
    <row r="2021" spans="1:3" x14ac:dyDescent="0.3">
      <c r="A2021" t="s">
        <v>10144</v>
      </c>
      <c r="B2021" t="s">
        <v>67</v>
      </c>
      <c r="C2021">
        <v>4.9000000000000004</v>
      </c>
    </row>
    <row r="2022" spans="1:3" x14ac:dyDescent="0.3">
      <c r="A2022" t="s">
        <v>10148</v>
      </c>
      <c r="B2022" t="s">
        <v>67</v>
      </c>
      <c r="C2022">
        <v>5.5</v>
      </c>
    </row>
    <row r="2023" spans="1:3" x14ac:dyDescent="0.3">
      <c r="A2023" t="s">
        <v>10151</v>
      </c>
      <c r="B2023" t="s">
        <v>67</v>
      </c>
      <c r="C2023">
        <v>6.7</v>
      </c>
    </row>
    <row r="2024" spans="1:3" x14ac:dyDescent="0.3">
      <c r="A2024" t="s">
        <v>10154</v>
      </c>
      <c r="B2024" t="s">
        <v>67</v>
      </c>
      <c r="C2024">
        <v>3.9</v>
      </c>
    </row>
    <row r="2025" spans="1:3" x14ac:dyDescent="0.3">
      <c r="A2025" t="s">
        <v>10162</v>
      </c>
      <c r="B2025" t="s">
        <v>67</v>
      </c>
      <c r="C2025">
        <v>7.2</v>
      </c>
    </row>
    <row r="2026" spans="1:3" x14ac:dyDescent="0.3">
      <c r="A2026" t="s">
        <v>10167</v>
      </c>
      <c r="B2026" t="s">
        <v>67</v>
      </c>
      <c r="C2026">
        <v>5.0999999999999996</v>
      </c>
    </row>
    <row r="2027" spans="1:3" x14ac:dyDescent="0.3">
      <c r="A2027" t="s">
        <v>10170</v>
      </c>
      <c r="B2027" t="s">
        <v>67</v>
      </c>
      <c r="C2027">
        <v>6.5</v>
      </c>
    </row>
    <row r="2028" spans="1:3" x14ac:dyDescent="0.3">
      <c r="A2028" t="s">
        <v>10173</v>
      </c>
      <c r="B2028" t="s">
        <v>703</v>
      </c>
      <c r="C2028">
        <v>8.1999999999999993</v>
      </c>
    </row>
    <row r="2029" spans="1:3" x14ac:dyDescent="0.3">
      <c r="A2029" t="s">
        <v>10177</v>
      </c>
      <c r="B2029" t="s">
        <v>67</v>
      </c>
      <c r="C2029">
        <v>7.7</v>
      </c>
    </row>
    <row r="2030" spans="1:3" x14ac:dyDescent="0.3">
      <c r="A2030" t="s">
        <v>10181</v>
      </c>
      <c r="B2030" t="s">
        <v>67</v>
      </c>
      <c r="C2030">
        <v>6.1</v>
      </c>
    </row>
    <row r="2031" spans="1:3" x14ac:dyDescent="0.3">
      <c r="A2031" t="s">
        <v>10184</v>
      </c>
      <c r="B2031" t="s">
        <v>67</v>
      </c>
      <c r="C2031">
        <v>8.8000000000000007</v>
      </c>
    </row>
    <row r="2032" spans="1:3" x14ac:dyDescent="0.3">
      <c r="A2032" t="s">
        <v>10188</v>
      </c>
      <c r="B2032" t="s">
        <v>67</v>
      </c>
      <c r="C2032">
        <v>6.8</v>
      </c>
    </row>
    <row r="2033" spans="1:3" x14ac:dyDescent="0.3">
      <c r="A2033" t="s">
        <v>10192</v>
      </c>
      <c r="B2033" t="s">
        <v>67</v>
      </c>
      <c r="C2033">
        <v>6.8</v>
      </c>
    </row>
    <row r="2034" spans="1:3" x14ac:dyDescent="0.3">
      <c r="A2034" t="s">
        <v>10197</v>
      </c>
      <c r="B2034" t="s">
        <v>67</v>
      </c>
      <c r="C2034">
        <v>6.7</v>
      </c>
    </row>
    <row r="2035" spans="1:3" x14ac:dyDescent="0.3">
      <c r="A2035" t="s">
        <v>10201</v>
      </c>
      <c r="B2035" t="s">
        <v>67</v>
      </c>
      <c r="C2035">
        <v>7.1</v>
      </c>
    </row>
    <row r="2036" spans="1:3" x14ac:dyDescent="0.3">
      <c r="A2036" t="s">
        <v>10205</v>
      </c>
      <c r="B2036" t="s">
        <v>67</v>
      </c>
      <c r="C2036">
        <v>7.1</v>
      </c>
    </row>
    <row r="2037" spans="1:3" x14ac:dyDescent="0.3">
      <c r="A2037" t="s">
        <v>10208</v>
      </c>
      <c r="B2037" t="s">
        <v>67</v>
      </c>
      <c r="C2037">
        <v>6.1</v>
      </c>
    </row>
    <row r="2038" spans="1:3" x14ac:dyDescent="0.3">
      <c r="A2038" t="s">
        <v>10213</v>
      </c>
      <c r="B2038" t="s">
        <v>67</v>
      </c>
      <c r="C2038">
        <v>8</v>
      </c>
    </row>
    <row r="2039" spans="1:3" x14ac:dyDescent="0.3">
      <c r="A2039" t="s">
        <v>10218</v>
      </c>
      <c r="B2039" t="s">
        <v>67</v>
      </c>
      <c r="C2039">
        <v>6.6</v>
      </c>
    </row>
    <row r="2040" spans="1:3" x14ac:dyDescent="0.3">
      <c r="A2040" t="s">
        <v>10224</v>
      </c>
      <c r="B2040" t="s">
        <v>67</v>
      </c>
      <c r="C2040">
        <v>5.4</v>
      </c>
    </row>
    <row r="2041" spans="1:3" x14ac:dyDescent="0.3">
      <c r="A2041" t="s">
        <v>10229</v>
      </c>
      <c r="B2041" t="s">
        <v>67</v>
      </c>
      <c r="C2041">
        <v>6.1</v>
      </c>
    </row>
    <row r="2042" spans="1:3" x14ac:dyDescent="0.3">
      <c r="A2042" t="s">
        <v>10234</v>
      </c>
      <c r="B2042" t="s">
        <v>67</v>
      </c>
      <c r="C2042">
        <v>5.6</v>
      </c>
    </row>
    <row r="2043" spans="1:3" x14ac:dyDescent="0.3">
      <c r="A2043" t="s">
        <v>10238</v>
      </c>
      <c r="B2043" t="s">
        <v>67</v>
      </c>
      <c r="C2043">
        <v>5.8</v>
      </c>
    </row>
    <row r="2044" spans="1:3" x14ac:dyDescent="0.3">
      <c r="A2044" t="s">
        <v>10243</v>
      </c>
      <c r="B2044" t="s">
        <v>67</v>
      </c>
      <c r="C2044">
        <v>2.8</v>
      </c>
    </row>
    <row r="2045" spans="1:3" x14ac:dyDescent="0.3">
      <c r="A2045" t="s">
        <v>10248</v>
      </c>
      <c r="B2045" t="s">
        <v>67</v>
      </c>
      <c r="C2045">
        <v>6.7</v>
      </c>
    </row>
    <row r="2046" spans="1:3" x14ac:dyDescent="0.3">
      <c r="A2046" t="s">
        <v>10253</v>
      </c>
      <c r="B2046" t="s">
        <v>67</v>
      </c>
      <c r="C2046">
        <v>5.0999999999999996</v>
      </c>
    </row>
    <row r="2047" spans="1:3" x14ac:dyDescent="0.3">
      <c r="A2047" t="s">
        <v>10258</v>
      </c>
      <c r="B2047" t="s">
        <v>67</v>
      </c>
      <c r="C2047">
        <v>7.2</v>
      </c>
    </row>
    <row r="2048" spans="1:3" x14ac:dyDescent="0.3">
      <c r="A2048" t="s">
        <v>10263</v>
      </c>
      <c r="B2048" t="s">
        <v>67</v>
      </c>
      <c r="C2048">
        <v>6</v>
      </c>
    </row>
    <row r="2049" spans="1:3" x14ac:dyDescent="0.3">
      <c r="A2049" t="s">
        <v>10266</v>
      </c>
      <c r="B2049" t="s">
        <v>67</v>
      </c>
      <c r="C2049">
        <v>7.2</v>
      </c>
    </row>
    <row r="2050" spans="1:3" x14ac:dyDescent="0.3">
      <c r="A2050" t="s">
        <v>10271</v>
      </c>
      <c r="B2050" t="s">
        <v>1486</v>
      </c>
      <c r="C2050">
        <v>6.7</v>
      </c>
    </row>
    <row r="2051" spans="1:3" x14ac:dyDescent="0.3">
      <c r="A2051" t="s">
        <v>10277</v>
      </c>
      <c r="B2051" t="s">
        <v>67</v>
      </c>
      <c r="C2051">
        <v>6.3</v>
      </c>
    </row>
    <row r="2052" spans="1:3" x14ac:dyDescent="0.3">
      <c r="A2052" t="s">
        <v>10281</v>
      </c>
      <c r="B2052" t="s">
        <v>67</v>
      </c>
      <c r="C2052">
        <v>6.2</v>
      </c>
    </row>
    <row r="2053" spans="1:3" x14ac:dyDescent="0.3">
      <c r="A2053" t="s">
        <v>24094</v>
      </c>
      <c r="B2053" t="s">
        <v>67</v>
      </c>
      <c r="C2053">
        <v>6.8</v>
      </c>
    </row>
    <row r="2054" spans="1:3" x14ac:dyDescent="0.3">
      <c r="A2054" t="s">
        <v>10290</v>
      </c>
      <c r="B2054" t="s">
        <v>67</v>
      </c>
      <c r="C2054">
        <v>6.2</v>
      </c>
    </row>
    <row r="2055" spans="1:3" x14ac:dyDescent="0.3">
      <c r="A2055" t="s">
        <v>10297</v>
      </c>
      <c r="B2055" t="s">
        <v>1965</v>
      </c>
      <c r="C2055">
        <v>6.9</v>
      </c>
    </row>
    <row r="2056" spans="1:3" x14ac:dyDescent="0.3">
      <c r="A2056" t="s">
        <v>10302</v>
      </c>
      <c r="B2056" t="s">
        <v>67</v>
      </c>
      <c r="C2056">
        <v>6.8</v>
      </c>
    </row>
    <row r="2057" spans="1:3" x14ac:dyDescent="0.3">
      <c r="A2057" t="s">
        <v>10309</v>
      </c>
      <c r="B2057" t="s">
        <v>67</v>
      </c>
      <c r="C2057">
        <v>7.1</v>
      </c>
    </row>
    <row r="2058" spans="1:3" x14ac:dyDescent="0.3">
      <c r="A2058" t="s">
        <v>10315</v>
      </c>
      <c r="B2058" t="s">
        <v>67</v>
      </c>
      <c r="C2058">
        <v>7.1</v>
      </c>
    </row>
    <row r="2059" spans="1:3" x14ac:dyDescent="0.3">
      <c r="A2059" t="s">
        <v>10319</v>
      </c>
      <c r="B2059" t="s">
        <v>67</v>
      </c>
      <c r="C2059">
        <v>7</v>
      </c>
    </row>
    <row r="2060" spans="1:3" x14ac:dyDescent="0.3">
      <c r="A2060" t="s">
        <v>10323</v>
      </c>
      <c r="B2060" t="s">
        <v>67</v>
      </c>
      <c r="C2060">
        <v>7.1</v>
      </c>
    </row>
    <row r="2061" spans="1:3" x14ac:dyDescent="0.3">
      <c r="A2061" t="s">
        <v>10326</v>
      </c>
      <c r="B2061" t="s">
        <v>67</v>
      </c>
      <c r="C2061">
        <v>6.4</v>
      </c>
    </row>
    <row r="2062" spans="1:3" x14ac:dyDescent="0.3">
      <c r="A2062" t="s">
        <v>10329</v>
      </c>
      <c r="B2062" t="s">
        <v>67</v>
      </c>
      <c r="C2062">
        <v>7</v>
      </c>
    </row>
    <row r="2063" spans="1:3" x14ac:dyDescent="0.3">
      <c r="A2063" t="s">
        <v>10333</v>
      </c>
      <c r="B2063" t="s">
        <v>67</v>
      </c>
      <c r="C2063">
        <v>6.2</v>
      </c>
    </row>
    <row r="2064" spans="1:3" x14ac:dyDescent="0.3">
      <c r="A2064" t="s">
        <v>10336</v>
      </c>
      <c r="B2064" t="s">
        <v>67</v>
      </c>
      <c r="C2064">
        <v>7.5</v>
      </c>
    </row>
    <row r="2065" spans="1:3" x14ac:dyDescent="0.3">
      <c r="A2065" t="s">
        <v>10341</v>
      </c>
      <c r="B2065" t="s">
        <v>67</v>
      </c>
      <c r="C2065">
        <v>4.8</v>
      </c>
    </row>
    <row r="2066" spans="1:3" x14ac:dyDescent="0.3">
      <c r="A2066" t="s">
        <v>10345</v>
      </c>
      <c r="B2066" t="s">
        <v>67</v>
      </c>
      <c r="C2066">
        <v>8.1</v>
      </c>
    </row>
    <row r="2067" spans="1:3" x14ac:dyDescent="0.3">
      <c r="A2067" t="s">
        <v>10350</v>
      </c>
      <c r="B2067" t="s">
        <v>67</v>
      </c>
      <c r="C2067">
        <v>7.3</v>
      </c>
    </row>
    <row r="2068" spans="1:3" x14ac:dyDescent="0.3">
      <c r="A2068" t="s">
        <v>10354</v>
      </c>
      <c r="B2068" t="s">
        <v>67</v>
      </c>
      <c r="C2068">
        <v>5.8</v>
      </c>
    </row>
    <row r="2069" spans="1:3" x14ac:dyDescent="0.3">
      <c r="A2069" t="s">
        <v>10359</v>
      </c>
      <c r="B2069" t="s">
        <v>67</v>
      </c>
      <c r="C2069">
        <v>7.6</v>
      </c>
    </row>
    <row r="2070" spans="1:3" x14ac:dyDescent="0.3">
      <c r="A2070" t="s">
        <v>10364</v>
      </c>
      <c r="B2070" t="s">
        <v>67</v>
      </c>
      <c r="C2070">
        <v>5.6</v>
      </c>
    </row>
    <row r="2071" spans="1:3" x14ac:dyDescent="0.3">
      <c r="A2071" t="s">
        <v>10368</v>
      </c>
      <c r="B2071" t="s">
        <v>67</v>
      </c>
      <c r="C2071">
        <v>7</v>
      </c>
    </row>
    <row r="2072" spans="1:3" x14ac:dyDescent="0.3">
      <c r="A2072" t="s">
        <v>10372</v>
      </c>
      <c r="B2072" t="s">
        <v>67</v>
      </c>
      <c r="C2072">
        <v>6.6</v>
      </c>
    </row>
    <row r="2073" spans="1:3" x14ac:dyDescent="0.3">
      <c r="A2073" t="s">
        <v>10375</v>
      </c>
      <c r="B2073" t="s">
        <v>67</v>
      </c>
      <c r="C2073">
        <v>6.5</v>
      </c>
    </row>
    <row r="2074" spans="1:3" x14ac:dyDescent="0.3">
      <c r="A2074" t="s">
        <v>10378</v>
      </c>
      <c r="B2074" t="s">
        <v>67</v>
      </c>
      <c r="C2074">
        <v>7.4</v>
      </c>
    </row>
    <row r="2075" spans="1:3" x14ac:dyDescent="0.3">
      <c r="A2075" t="s">
        <v>10383</v>
      </c>
      <c r="B2075" t="s">
        <v>67</v>
      </c>
      <c r="C2075">
        <v>4.5999999999999996</v>
      </c>
    </row>
    <row r="2076" spans="1:3" x14ac:dyDescent="0.3">
      <c r="A2076" t="s">
        <v>10389</v>
      </c>
      <c r="B2076" t="s">
        <v>67</v>
      </c>
      <c r="C2076">
        <v>6.4</v>
      </c>
    </row>
    <row r="2077" spans="1:3" x14ac:dyDescent="0.3">
      <c r="A2077" t="s">
        <v>10395</v>
      </c>
      <c r="B2077" t="s">
        <v>67</v>
      </c>
      <c r="C2077">
        <v>6.4</v>
      </c>
    </row>
    <row r="2078" spans="1:3" x14ac:dyDescent="0.3">
      <c r="A2078" t="s">
        <v>10400</v>
      </c>
      <c r="B2078" t="s">
        <v>67</v>
      </c>
      <c r="C2078">
        <v>5.9</v>
      </c>
    </row>
    <row r="2079" spans="1:3" x14ac:dyDescent="0.3">
      <c r="A2079" t="s">
        <v>10405</v>
      </c>
      <c r="B2079" t="s">
        <v>67</v>
      </c>
      <c r="C2079">
        <v>6.4</v>
      </c>
    </row>
    <row r="2080" spans="1:3" x14ac:dyDescent="0.3">
      <c r="A2080" t="s">
        <v>10408</v>
      </c>
      <c r="B2080" t="s">
        <v>67</v>
      </c>
      <c r="C2080">
        <v>6.6</v>
      </c>
    </row>
    <row r="2081" spans="1:3" x14ac:dyDescent="0.3">
      <c r="A2081" t="s">
        <v>10411</v>
      </c>
      <c r="B2081" t="s">
        <v>67</v>
      </c>
      <c r="C2081">
        <v>6.9</v>
      </c>
    </row>
    <row r="2082" spans="1:3" x14ac:dyDescent="0.3">
      <c r="A2082" t="s">
        <v>10417</v>
      </c>
      <c r="B2082" t="s">
        <v>67</v>
      </c>
      <c r="C2082">
        <v>5.8</v>
      </c>
    </row>
    <row r="2083" spans="1:3" x14ac:dyDescent="0.3">
      <c r="A2083" t="s">
        <v>10421</v>
      </c>
      <c r="B2083" t="s">
        <v>67</v>
      </c>
      <c r="C2083">
        <v>6.4</v>
      </c>
    </row>
    <row r="2084" spans="1:3" x14ac:dyDescent="0.3">
      <c r="A2084" t="s">
        <v>10426</v>
      </c>
      <c r="B2084" t="s">
        <v>67</v>
      </c>
      <c r="C2084">
        <v>5.3</v>
      </c>
    </row>
    <row r="2085" spans="1:3" x14ac:dyDescent="0.3">
      <c r="A2085" t="s">
        <v>10430</v>
      </c>
      <c r="B2085" t="s">
        <v>67</v>
      </c>
      <c r="C2085">
        <v>6.5</v>
      </c>
    </row>
    <row r="2086" spans="1:3" x14ac:dyDescent="0.3">
      <c r="A2086" t="s">
        <v>10434</v>
      </c>
      <c r="B2086" t="s">
        <v>67</v>
      </c>
      <c r="C2086">
        <v>5.7</v>
      </c>
    </row>
    <row r="2087" spans="1:3" x14ac:dyDescent="0.3">
      <c r="A2087" t="s">
        <v>10437</v>
      </c>
      <c r="B2087" t="s">
        <v>67</v>
      </c>
      <c r="C2087">
        <v>6.7</v>
      </c>
    </row>
    <row r="2088" spans="1:3" x14ac:dyDescent="0.3">
      <c r="A2088" t="s">
        <v>10441</v>
      </c>
      <c r="B2088" t="s">
        <v>67</v>
      </c>
      <c r="C2088">
        <v>3.9</v>
      </c>
    </row>
    <row r="2089" spans="1:3" x14ac:dyDescent="0.3">
      <c r="A2089" t="s">
        <v>10445</v>
      </c>
      <c r="B2089" t="s">
        <v>67</v>
      </c>
      <c r="C2089">
        <v>4.0999999999999996</v>
      </c>
    </row>
    <row r="2090" spans="1:3" x14ac:dyDescent="0.3">
      <c r="A2090" t="s">
        <v>10452</v>
      </c>
      <c r="B2090" t="s">
        <v>67</v>
      </c>
      <c r="C2090">
        <v>6.2</v>
      </c>
    </row>
    <row r="2091" spans="1:3" x14ac:dyDescent="0.3">
      <c r="A2091" t="s">
        <v>10456</v>
      </c>
      <c r="B2091" t="s">
        <v>67</v>
      </c>
      <c r="C2091">
        <v>3.8</v>
      </c>
    </row>
    <row r="2092" spans="1:3" x14ac:dyDescent="0.3">
      <c r="A2092" t="s">
        <v>10459</v>
      </c>
      <c r="B2092" t="s">
        <v>67</v>
      </c>
      <c r="C2092">
        <v>5.0999999999999996</v>
      </c>
    </row>
    <row r="2093" spans="1:3" x14ac:dyDescent="0.3">
      <c r="A2093" t="s">
        <v>10463</v>
      </c>
      <c r="B2093" t="s">
        <v>67</v>
      </c>
      <c r="C2093">
        <v>6.4</v>
      </c>
    </row>
    <row r="2094" spans="1:3" x14ac:dyDescent="0.3">
      <c r="A2094" t="s">
        <v>10467</v>
      </c>
      <c r="B2094" t="s">
        <v>10470</v>
      </c>
      <c r="C2094">
        <v>7.8</v>
      </c>
    </row>
    <row r="2095" spans="1:3" x14ac:dyDescent="0.3">
      <c r="A2095" t="s">
        <v>10474</v>
      </c>
      <c r="B2095" t="s">
        <v>1486</v>
      </c>
      <c r="C2095">
        <v>7.8</v>
      </c>
    </row>
    <row r="2096" spans="1:3" x14ac:dyDescent="0.3">
      <c r="A2096" t="s">
        <v>10478</v>
      </c>
      <c r="B2096" t="s">
        <v>67</v>
      </c>
      <c r="C2096">
        <v>6.1</v>
      </c>
    </row>
    <row r="2097" spans="1:3" x14ac:dyDescent="0.3">
      <c r="A2097" t="s">
        <v>10481</v>
      </c>
      <c r="B2097" t="s">
        <v>67</v>
      </c>
      <c r="C2097">
        <v>5.8</v>
      </c>
    </row>
    <row r="2098" spans="1:3" x14ac:dyDescent="0.3">
      <c r="A2098" t="s">
        <v>10487</v>
      </c>
      <c r="B2098" t="s">
        <v>67</v>
      </c>
      <c r="C2098">
        <v>6.3</v>
      </c>
    </row>
    <row r="2099" spans="1:3" x14ac:dyDescent="0.3">
      <c r="A2099" t="s">
        <v>10492</v>
      </c>
      <c r="B2099" t="s">
        <v>67</v>
      </c>
      <c r="C2099">
        <v>7.7</v>
      </c>
    </row>
    <row r="2100" spans="1:3" x14ac:dyDescent="0.3">
      <c r="A2100" t="s">
        <v>10497</v>
      </c>
      <c r="B2100" t="s">
        <v>67</v>
      </c>
      <c r="C2100">
        <v>5.4</v>
      </c>
    </row>
    <row r="2101" spans="1:3" x14ac:dyDescent="0.3">
      <c r="A2101" t="s">
        <v>10503</v>
      </c>
      <c r="B2101" t="s">
        <v>1486</v>
      </c>
      <c r="C2101">
        <v>7.3</v>
      </c>
    </row>
    <row r="2102" spans="1:3" x14ac:dyDescent="0.3">
      <c r="A2102" t="s">
        <v>10507</v>
      </c>
      <c r="B2102" t="s">
        <v>67</v>
      </c>
      <c r="C2102">
        <v>6.8</v>
      </c>
    </row>
    <row r="2103" spans="1:3" x14ac:dyDescent="0.3">
      <c r="A2103" t="s">
        <v>10511</v>
      </c>
      <c r="B2103" t="s">
        <v>67</v>
      </c>
      <c r="C2103">
        <v>7.3</v>
      </c>
    </row>
    <row r="2104" spans="1:3" x14ac:dyDescent="0.3">
      <c r="A2104" t="s">
        <v>10514</v>
      </c>
      <c r="B2104" t="s">
        <v>67</v>
      </c>
      <c r="C2104">
        <v>6.5</v>
      </c>
    </row>
    <row r="2105" spans="1:3" x14ac:dyDescent="0.3">
      <c r="A2105" t="s">
        <v>10517</v>
      </c>
      <c r="B2105" t="s">
        <v>67</v>
      </c>
      <c r="C2105">
        <v>7.2</v>
      </c>
    </row>
    <row r="2106" spans="1:3" x14ac:dyDescent="0.3">
      <c r="A2106" t="s">
        <v>10524</v>
      </c>
      <c r="B2106" t="s">
        <v>2794</v>
      </c>
      <c r="C2106">
        <v>6.7</v>
      </c>
    </row>
    <row r="2107" spans="1:3" x14ac:dyDescent="0.3">
      <c r="A2107" t="s">
        <v>10529</v>
      </c>
      <c r="B2107" t="s">
        <v>67</v>
      </c>
      <c r="C2107">
        <v>6.3</v>
      </c>
    </row>
    <row r="2108" spans="1:3" x14ac:dyDescent="0.3">
      <c r="A2108" t="s">
        <v>10534</v>
      </c>
      <c r="B2108" t="s">
        <v>67</v>
      </c>
      <c r="C2108">
        <v>5.9</v>
      </c>
    </row>
    <row r="2109" spans="1:3" x14ac:dyDescent="0.3">
      <c r="A2109" t="s">
        <v>10540</v>
      </c>
      <c r="B2109" t="s">
        <v>67</v>
      </c>
      <c r="C2109">
        <v>7.8</v>
      </c>
    </row>
    <row r="2110" spans="1:3" x14ac:dyDescent="0.3">
      <c r="A2110" t="s">
        <v>10543</v>
      </c>
      <c r="B2110" t="s">
        <v>67</v>
      </c>
      <c r="C2110">
        <v>7.4</v>
      </c>
    </row>
    <row r="2111" spans="1:3" x14ac:dyDescent="0.3">
      <c r="A2111" t="s">
        <v>10547</v>
      </c>
      <c r="B2111" t="s">
        <v>67</v>
      </c>
      <c r="C2111">
        <v>4.8</v>
      </c>
    </row>
    <row r="2112" spans="1:3" x14ac:dyDescent="0.3">
      <c r="A2112" t="s">
        <v>10551</v>
      </c>
      <c r="B2112" t="s">
        <v>67</v>
      </c>
      <c r="C2112">
        <v>6.3</v>
      </c>
    </row>
    <row r="2113" spans="1:3" x14ac:dyDescent="0.3">
      <c r="A2113" t="s">
        <v>10555</v>
      </c>
      <c r="B2113" t="s">
        <v>67</v>
      </c>
      <c r="C2113">
        <v>7.8</v>
      </c>
    </row>
    <row r="2114" spans="1:3" x14ac:dyDescent="0.3">
      <c r="A2114" t="s">
        <v>10558</v>
      </c>
      <c r="B2114" t="s">
        <v>67</v>
      </c>
      <c r="C2114">
        <v>7.5</v>
      </c>
    </row>
    <row r="2115" spans="1:3" x14ac:dyDescent="0.3">
      <c r="A2115" t="s">
        <v>10561</v>
      </c>
      <c r="B2115" t="s">
        <v>67</v>
      </c>
      <c r="C2115">
        <v>6</v>
      </c>
    </row>
    <row r="2116" spans="1:3" x14ac:dyDescent="0.3">
      <c r="A2116" t="s">
        <v>10565</v>
      </c>
      <c r="B2116" t="s">
        <v>67</v>
      </c>
      <c r="C2116">
        <v>6.8</v>
      </c>
    </row>
    <row r="2117" spans="1:3" x14ac:dyDescent="0.3">
      <c r="A2117" t="s">
        <v>10569</v>
      </c>
      <c r="B2117" t="s">
        <v>67</v>
      </c>
      <c r="C2117">
        <v>6.6</v>
      </c>
    </row>
    <row r="2118" spans="1:3" x14ac:dyDescent="0.3">
      <c r="A2118" t="s">
        <v>10575</v>
      </c>
      <c r="B2118" t="s">
        <v>67</v>
      </c>
      <c r="C2118">
        <v>4.5999999999999996</v>
      </c>
    </row>
    <row r="2119" spans="1:3" x14ac:dyDescent="0.3">
      <c r="A2119" t="s">
        <v>24095</v>
      </c>
      <c r="B2119" t="s">
        <v>67</v>
      </c>
      <c r="C2119">
        <v>2.9</v>
      </c>
    </row>
    <row r="2120" spans="1:3" x14ac:dyDescent="0.3">
      <c r="A2120" t="s">
        <v>10583</v>
      </c>
      <c r="B2120" t="s">
        <v>67</v>
      </c>
      <c r="C2120">
        <v>7.1</v>
      </c>
    </row>
    <row r="2121" spans="1:3" x14ac:dyDescent="0.3">
      <c r="A2121" t="s">
        <v>10587</v>
      </c>
      <c r="B2121" t="s">
        <v>67</v>
      </c>
      <c r="C2121">
        <v>6.1</v>
      </c>
    </row>
    <row r="2122" spans="1:3" x14ac:dyDescent="0.3">
      <c r="A2122" t="s">
        <v>10590</v>
      </c>
      <c r="B2122" t="s">
        <v>67</v>
      </c>
      <c r="C2122">
        <v>6.7</v>
      </c>
    </row>
    <row r="2123" spans="1:3" x14ac:dyDescent="0.3">
      <c r="A2123" t="s">
        <v>10594</v>
      </c>
      <c r="B2123" t="s">
        <v>67</v>
      </c>
      <c r="C2123">
        <v>7.1</v>
      </c>
    </row>
    <row r="2124" spans="1:3" x14ac:dyDescent="0.3">
      <c r="A2124" t="s">
        <v>10599</v>
      </c>
      <c r="B2124" t="s">
        <v>67</v>
      </c>
      <c r="C2124">
        <v>5.8</v>
      </c>
    </row>
    <row r="2125" spans="1:3" x14ac:dyDescent="0.3">
      <c r="A2125" t="s">
        <v>10603</v>
      </c>
      <c r="B2125" t="s">
        <v>67</v>
      </c>
      <c r="C2125">
        <v>6.7</v>
      </c>
    </row>
    <row r="2126" spans="1:3" x14ac:dyDescent="0.3">
      <c r="A2126" t="s">
        <v>10607</v>
      </c>
      <c r="B2126" t="s">
        <v>67</v>
      </c>
      <c r="C2126">
        <v>5.8</v>
      </c>
    </row>
    <row r="2127" spans="1:3" x14ac:dyDescent="0.3">
      <c r="A2127" t="s">
        <v>10611</v>
      </c>
      <c r="B2127" t="s">
        <v>67</v>
      </c>
      <c r="C2127">
        <v>6.8</v>
      </c>
    </row>
    <row r="2128" spans="1:3" x14ac:dyDescent="0.3">
      <c r="A2128" t="s">
        <v>10614</v>
      </c>
      <c r="B2128" t="s">
        <v>67</v>
      </c>
      <c r="C2128">
        <v>8.5</v>
      </c>
    </row>
    <row r="2129" spans="1:3" x14ac:dyDescent="0.3">
      <c r="A2129" t="s">
        <v>10617</v>
      </c>
      <c r="B2129" t="s">
        <v>67</v>
      </c>
      <c r="C2129">
        <v>6.6</v>
      </c>
    </row>
    <row r="2130" spans="1:3" x14ac:dyDescent="0.3">
      <c r="A2130" t="s">
        <v>10621</v>
      </c>
      <c r="B2130" t="s">
        <v>67</v>
      </c>
      <c r="C2130">
        <v>7.7</v>
      </c>
    </row>
    <row r="2131" spans="1:3" x14ac:dyDescent="0.3">
      <c r="A2131" t="s">
        <v>10626</v>
      </c>
      <c r="B2131" t="s">
        <v>67</v>
      </c>
      <c r="C2131">
        <v>4.7</v>
      </c>
    </row>
    <row r="2132" spans="1:3" x14ac:dyDescent="0.3">
      <c r="A2132" t="s">
        <v>10629</v>
      </c>
      <c r="B2132" t="s">
        <v>67</v>
      </c>
      <c r="C2132">
        <v>6.4</v>
      </c>
    </row>
    <row r="2133" spans="1:3" x14ac:dyDescent="0.3">
      <c r="A2133" t="s">
        <v>10633</v>
      </c>
      <c r="B2133" t="s">
        <v>67</v>
      </c>
      <c r="C2133">
        <v>5.5</v>
      </c>
    </row>
    <row r="2134" spans="1:3" x14ac:dyDescent="0.3">
      <c r="A2134" t="s">
        <v>10637</v>
      </c>
      <c r="B2134" t="s">
        <v>67</v>
      </c>
      <c r="C2134">
        <v>8.6</v>
      </c>
    </row>
    <row r="2135" spans="1:3" x14ac:dyDescent="0.3">
      <c r="A2135" t="s">
        <v>10641</v>
      </c>
      <c r="B2135" t="s">
        <v>67</v>
      </c>
      <c r="C2135">
        <v>7</v>
      </c>
    </row>
    <row r="2136" spans="1:3" x14ac:dyDescent="0.3">
      <c r="A2136" t="s">
        <v>10648</v>
      </c>
      <c r="B2136" t="s">
        <v>67</v>
      </c>
      <c r="C2136">
        <v>7.1</v>
      </c>
    </row>
    <row r="2137" spans="1:3" x14ac:dyDescent="0.3">
      <c r="A2137" t="s">
        <v>10654</v>
      </c>
      <c r="B2137" t="s">
        <v>67</v>
      </c>
      <c r="C2137">
        <v>5.7</v>
      </c>
    </row>
    <row r="2138" spans="1:3" x14ac:dyDescent="0.3">
      <c r="A2138" t="s">
        <v>10659</v>
      </c>
      <c r="B2138" t="s">
        <v>67</v>
      </c>
      <c r="C2138">
        <v>3.7</v>
      </c>
    </row>
    <row r="2139" spans="1:3" x14ac:dyDescent="0.3">
      <c r="A2139" t="s">
        <v>10663</v>
      </c>
      <c r="B2139" t="s">
        <v>67</v>
      </c>
      <c r="C2139">
        <v>7.5</v>
      </c>
    </row>
    <row r="2140" spans="1:3" x14ac:dyDescent="0.3">
      <c r="A2140" t="s">
        <v>10667</v>
      </c>
      <c r="B2140" t="s">
        <v>67</v>
      </c>
      <c r="C2140">
        <v>4.5999999999999996</v>
      </c>
    </row>
    <row r="2141" spans="1:3" x14ac:dyDescent="0.3">
      <c r="A2141" t="s">
        <v>10671</v>
      </c>
      <c r="B2141" t="s">
        <v>67</v>
      </c>
      <c r="C2141">
        <v>4.9000000000000004</v>
      </c>
    </row>
    <row r="2142" spans="1:3" x14ac:dyDescent="0.3">
      <c r="A2142" t="s">
        <v>10674</v>
      </c>
      <c r="B2142" t="s">
        <v>67</v>
      </c>
      <c r="C2142">
        <v>7.1</v>
      </c>
    </row>
    <row r="2143" spans="1:3" x14ac:dyDescent="0.3">
      <c r="A2143" t="s">
        <v>10678</v>
      </c>
      <c r="B2143" t="s">
        <v>67</v>
      </c>
      <c r="C2143">
        <v>5.8</v>
      </c>
    </row>
    <row r="2144" spans="1:3" x14ac:dyDescent="0.3">
      <c r="A2144" t="s">
        <v>10681</v>
      </c>
      <c r="B2144" t="s">
        <v>67</v>
      </c>
      <c r="C2144">
        <v>5.4</v>
      </c>
    </row>
    <row r="2145" spans="1:3" x14ac:dyDescent="0.3">
      <c r="A2145" t="s">
        <v>10686</v>
      </c>
      <c r="B2145" t="s">
        <v>67</v>
      </c>
      <c r="C2145">
        <v>7.3</v>
      </c>
    </row>
    <row r="2146" spans="1:3" x14ac:dyDescent="0.3">
      <c r="A2146" t="s">
        <v>10691</v>
      </c>
      <c r="B2146" t="s">
        <v>67</v>
      </c>
      <c r="C2146">
        <v>7.1</v>
      </c>
    </row>
    <row r="2147" spans="1:3" x14ac:dyDescent="0.3">
      <c r="A2147" t="s">
        <v>10697</v>
      </c>
      <c r="B2147" t="s">
        <v>67</v>
      </c>
      <c r="C2147">
        <v>5.8</v>
      </c>
    </row>
    <row r="2148" spans="1:3" x14ac:dyDescent="0.3">
      <c r="A2148" t="s">
        <v>10702</v>
      </c>
      <c r="B2148" t="s">
        <v>67</v>
      </c>
      <c r="C2148">
        <v>8.1</v>
      </c>
    </row>
    <row r="2149" spans="1:3" x14ac:dyDescent="0.3">
      <c r="A2149" t="s">
        <v>10706</v>
      </c>
      <c r="B2149" t="s">
        <v>67</v>
      </c>
      <c r="C2149">
        <v>5.7</v>
      </c>
    </row>
    <row r="2150" spans="1:3" x14ac:dyDescent="0.3">
      <c r="A2150" t="s">
        <v>10710</v>
      </c>
      <c r="B2150" t="s">
        <v>67</v>
      </c>
      <c r="C2150">
        <v>4.4000000000000004</v>
      </c>
    </row>
    <row r="2151" spans="1:3" x14ac:dyDescent="0.3">
      <c r="A2151" t="s">
        <v>10714</v>
      </c>
      <c r="B2151" t="s">
        <v>67</v>
      </c>
      <c r="C2151">
        <v>7.9</v>
      </c>
    </row>
    <row r="2152" spans="1:3" x14ac:dyDescent="0.3">
      <c r="A2152" t="s">
        <v>10718</v>
      </c>
      <c r="B2152" t="s">
        <v>67</v>
      </c>
      <c r="C2152">
        <v>7.6</v>
      </c>
    </row>
    <row r="2153" spans="1:3" x14ac:dyDescent="0.3">
      <c r="A2153" t="s">
        <v>10722</v>
      </c>
      <c r="B2153" t="s">
        <v>67</v>
      </c>
      <c r="C2153">
        <v>4.8</v>
      </c>
    </row>
    <row r="2154" spans="1:3" x14ac:dyDescent="0.3">
      <c r="A2154" t="s">
        <v>10727</v>
      </c>
      <c r="B2154" t="s">
        <v>67</v>
      </c>
      <c r="C2154">
        <v>7.8</v>
      </c>
    </row>
    <row r="2155" spans="1:3" x14ac:dyDescent="0.3">
      <c r="A2155" t="s">
        <v>10732</v>
      </c>
      <c r="B2155" t="s">
        <v>67</v>
      </c>
      <c r="C2155">
        <v>6.7</v>
      </c>
    </row>
    <row r="2156" spans="1:3" x14ac:dyDescent="0.3">
      <c r="A2156" t="s">
        <v>10736</v>
      </c>
      <c r="B2156" t="s">
        <v>67</v>
      </c>
      <c r="C2156">
        <v>2.7</v>
      </c>
    </row>
    <row r="2157" spans="1:3" x14ac:dyDescent="0.3">
      <c r="A2157" t="s">
        <v>10740</v>
      </c>
      <c r="B2157" t="s">
        <v>67</v>
      </c>
      <c r="C2157">
        <v>5.8</v>
      </c>
    </row>
    <row r="2158" spans="1:3" x14ac:dyDescent="0.3">
      <c r="A2158" t="s">
        <v>10744</v>
      </c>
      <c r="B2158" t="s">
        <v>67</v>
      </c>
      <c r="C2158">
        <v>7.5</v>
      </c>
    </row>
    <row r="2159" spans="1:3" x14ac:dyDescent="0.3">
      <c r="A2159" t="s">
        <v>10750</v>
      </c>
      <c r="B2159" t="s">
        <v>67</v>
      </c>
      <c r="C2159">
        <v>5.4</v>
      </c>
    </row>
    <row r="2160" spans="1:3" x14ac:dyDescent="0.3">
      <c r="A2160" t="s">
        <v>10756</v>
      </c>
      <c r="B2160" t="s">
        <v>67</v>
      </c>
      <c r="C2160">
        <v>4.0999999999999996</v>
      </c>
    </row>
    <row r="2161" spans="1:3" x14ac:dyDescent="0.3">
      <c r="A2161" t="s">
        <v>10761</v>
      </c>
      <c r="B2161" t="s">
        <v>67</v>
      </c>
      <c r="C2161">
        <v>5.9</v>
      </c>
    </row>
    <row r="2162" spans="1:3" x14ac:dyDescent="0.3">
      <c r="A2162" t="s">
        <v>10768</v>
      </c>
      <c r="B2162" t="s">
        <v>67</v>
      </c>
      <c r="C2162">
        <v>6.3</v>
      </c>
    </row>
    <row r="2163" spans="1:3" x14ac:dyDescent="0.3">
      <c r="A2163" t="s">
        <v>10772</v>
      </c>
      <c r="B2163" t="s">
        <v>67</v>
      </c>
      <c r="C2163">
        <v>7</v>
      </c>
    </row>
    <row r="2164" spans="1:3" x14ac:dyDescent="0.3">
      <c r="A2164" t="s">
        <v>10777</v>
      </c>
      <c r="B2164" t="s">
        <v>67</v>
      </c>
      <c r="C2164">
        <v>6.8</v>
      </c>
    </row>
    <row r="2165" spans="1:3" x14ac:dyDescent="0.3">
      <c r="A2165" t="s">
        <v>24096</v>
      </c>
      <c r="B2165" t="s">
        <v>67</v>
      </c>
      <c r="C2165">
        <v>3.5</v>
      </c>
    </row>
    <row r="2166" spans="1:3" x14ac:dyDescent="0.3">
      <c r="A2166" t="s">
        <v>10785</v>
      </c>
      <c r="B2166" t="s">
        <v>67</v>
      </c>
      <c r="C2166">
        <v>2.2999999999999998</v>
      </c>
    </row>
    <row r="2167" spans="1:3" x14ac:dyDescent="0.3">
      <c r="A2167" t="s">
        <v>10790</v>
      </c>
      <c r="B2167" t="s">
        <v>67</v>
      </c>
      <c r="C2167">
        <v>8.1</v>
      </c>
    </row>
    <row r="2168" spans="1:3" x14ac:dyDescent="0.3">
      <c r="A2168" t="s">
        <v>10794</v>
      </c>
      <c r="B2168" t="s">
        <v>67</v>
      </c>
      <c r="C2168">
        <v>6.1</v>
      </c>
    </row>
    <row r="2169" spans="1:3" x14ac:dyDescent="0.3">
      <c r="A2169" t="s">
        <v>10798</v>
      </c>
      <c r="B2169" t="s">
        <v>67</v>
      </c>
      <c r="C2169">
        <v>5</v>
      </c>
    </row>
    <row r="2170" spans="1:3" x14ac:dyDescent="0.3">
      <c r="A2170" t="s">
        <v>10802</v>
      </c>
      <c r="B2170" t="s">
        <v>67</v>
      </c>
      <c r="C2170">
        <v>5.5</v>
      </c>
    </row>
    <row r="2171" spans="1:3" x14ac:dyDescent="0.3">
      <c r="A2171" t="s">
        <v>10806</v>
      </c>
      <c r="B2171" t="s">
        <v>67</v>
      </c>
      <c r="C2171">
        <v>6.2</v>
      </c>
    </row>
    <row r="2172" spans="1:3" x14ac:dyDescent="0.3">
      <c r="A2172" t="s">
        <v>10810</v>
      </c>
      <c r="B2172" t="s">
        <v>67</v>
      </c>
      <c r="C2172">
        <v>6.2</v>
      </c>
    </row>
    <row r="2173" spans="1:3" x14ac:dyDescent="0.3">
      <c r="A2173" t="s">
        <v>10815</v>
      </c>
      <c r="B2173" t="s">
        <v>67</v>
      </c>
      <c r="C2173">
        <v>5.9</v>
      </c>
    </row>
    <row r="2174" spans="1:3" x14ac:dyDescent="0.3">
      <c r="A2174" t="s">
        <v>10822</v>
      </c>
      <c r="B2174" t="s">
        <v>67</v>
      </c>
      <c r="C2174">
        <v>6.3</v>
      </c>
    </row>
    <row r="2175" spans="1:3" x14ac:dyDescent="0.3">
      <c r="A2175" t="s">
        <v>10827</v>
      </c>
      <c r="B2175" t="s">
        <v>67</v>
      </c>
      <c r="C2175">
        <v>6.7</v>
      </c>
    </row>
    <row r="2176" spans="1:3" x14ac:dyDescent="0.3">
      <c r="A2176" t="s">
        <v>10831</v>
      </c>
      <c r="B2176" t="s">
        <v>67</v>
      </c>
      <c r="C2176">
        <v>3.5</v>
      </c>
    </row>
    <row r="2177" spans="1:3" x14ac:dyDescent="0.3">
      <c r="A2177" t="s">
        <v>10836</v>
      </c>
      <c r="B2177" t="s">
        <v>67</v>
      </c>
      <c r="C2177">
        <v>7.5</v>
      </c>
    </row>
    <row r="2178" spans="1:3" x14ac:dyDescent="0.3">
      <c r="A2178" t="s">
        <v>10840</v>
      </c>
      <c r="B2178" t="s">
        <v>67</v>
      </c>
      <c r="C2178">
        <v>6.6</v>
      </c>
    </row>
    <row r="2179" spans="1:3" x14ac:dyDescent="0.3">
      <c r="A2179" t="s">
        <v>10844</v>
      </c>
      <c r="B2179" t="s">
        <v>67</v>
      </c>
      <c r="C2179">
        <v>7.5</v>
      </c>
    </row>
    <row r="2180" spans="1:3" x14ac:dyDescent="0.3">
      <c r="A2180" t="s">
        <v>10848</v>
      </c>
      <c r="B2180" t="s">
        <v>67</v>
      </c>
      <c r="C2180">
        <v>7.2</v>
      </c>
    </row>
    <row r="2181" spans="1:3" x14ac:dyDescent="0.3">
      <c r="A2181" t="s">
        <v>10853</v>
      </c>
      <c r="B2181" t="s">
        <v>67</v>
      </c>
      <c r="C2181">
        <v>4.8</v>
      </c>
    </row>
    <row r="2182" spans="1:3" x14ac:dyDescent="0.3">
      <c r="A2182" t="s">
        <v>10858</v>
      </c>
      <c r="B2182" t="s">
        <v>67</v>
      </c>
      <c r="C2182">
        <v>6.6</v>
      </c>
    </row>
    <row r="2183" spans="1:3" x14ac:dyDescent="0.3">
      <c r="A2183" t="s">
        <v>10862</v>
      </c>
      <c r="B2183" t="s">
        <v>67</v>
      </c>
      <c r="C2183">
        <v>3.5</v>
      </c>
    </row>
    <row r="2184" spans="1:3" x14ac:dyDescent="0.3">
      <c r="A2184" t="s">
        <v>10868</v>
      </c>
      <c r="B2184" t="s">
        <v>67</v>
      </c>
      <c r="C2184">
        <v>6.7</v>
      </c>
    </row>
    <row r="2185" spans="1:3" x14ac:dyDescent="0.3">
      <c r="A2185" t="s">
        <v>10871</v>
      </c>
      <c r="B2185" t="s">
        <v>67</v>
      </c>
      <c r="C2185">
        <v>7.6</v>
      </c>
    </row>
    <row r="2186" spans="1:3" x14ac:dyDescent="0.3">
      <c r="A2186" t="s">
        <v>10877</v>
      </c>
      <c r="B2186" t="s">
        <v>67</v>
      </c>
      <c r="C2186">
        <v>6.3</v>
      </c>
    </row>
    <row r="2187" spans="1:3" x14ac:dyDescent="0.3">
      <c r="A2187" t="s">
        <v>10883</v>
      </c>
      <c r="B2187" t="s">
        <v>67</v>
      </c>
      <c r="C2187">
        <v>5.5</v>
      </c>
    </row>
    <row r="2188" spans="1:3" x14ac:dyDescent="0.3">
      <c r="A2188" t="s">
        <v>10888</v>
      </c>
      <c r="B2188" t="s">
        <v>67</v>
      </c>
      <c r="C2188">
        <v>6.3</v>
      </c>
    </row>
    <row r="2189" spans="1:3" x14ac:dyDescent="0.3">
      <c r="A2189" t="s">
        <v>10892</v>
      </c>
      <c r="B2189" t="s">
        <v>67</v>
      </c>
      <c r="C2189">
        <v>6.5</v>
      </c>
    </row>
    <row r="2190" spans="1:3" x14ac:dyDescent="0.3">
      <c r="A2190" t="s">
        <v>10897</v>
      </c>
      <c r="B2190" t="s">
        <v>67</v>
      </c>
      <c r="C2190">
        <v>5.6</v>
      </c>
    </row>
    <row r="2191" spans="1:3" x14ac:dyDescent="0.3">
      <c r="A2191" t="s">
        <v>10902</v>
      </c>
      <c r="B2191" t="s">
        <v>67</v>
      </c>
      <c r="C2191">
        <v>6.9</v>
      </c>
    </row>
    <row r="2192" spans="1:3" x14ac:dyDescent="0.3">
      <c r="A2192" t="s">
        <v>10906</v>
      </c>
      <c r="B2192" t="s">
        <v>67</v>
      </c>
      <c r="C2192">
        <v>7.6</v>
      </c>
    </row>
    <row r="2193" spans="1:3" x14ac:dyDescent="0.3">
      <c r="A2193" t="s">
        <v>10911</v>
      </c>
      <c r="B2193" t="s">
        <v>67</v>
      </c>
      <c r="C2193">
        <v>3.9</v>
      </c>
    </row>
    <row r="2194" spans="1:3" x14ac:dyDescent="0.3">
      <c r="A2194" t="s">
        <v>10915</v>
      </c>
      <c r="B2194" t="s">
        <v>67</v>
      </c>
      <c r="C2194">
        <v>6.1</v>
      </c>
    </row>
    <row r="2195" spans="1:3" x14ac:dyDescent="0.3">
      <c r="A2195" t="s">
        <v>10918</v>
      </c>
      <c r="B2195" t="s">
        <v>67</v>
      </c>
      <c r="C2195">
        <v>7.3</v>
      </c>
    </row>
    <row r="2196" spans="1:3" x14ac:dyDescent="0.3">
      <c r="A2196" t="s">
        <v>10921</v>
      </c>
      <c r="B2196" t="s">
        <v>67</v>
      </c>
      <c r="C2196">
        <v>8.3000000000000007</v>
      </c>
    </row>
    <row r="2197" spans="1:3" x14ac:dyDescent="0.3">
      <c r="A2197" t="s">
        <v>10925</v>
      </c>
      <c r="B2197" t="s">
        <v>67</v>
      </c>
      <c r="C2197">
        <v>5.8</v>
      </c>
    </row>
    <row r="2198" spans="1:3" x14ac:dyDescent="0.3">
      <c r="A2198" t="s">
        <v>10929</v>
      </c>
      <c r="B2198" t="s">
        <v>67</v>
      </c>
      <c r="C2198">
        <v>6.8</v>
      </c>
    </row>
    <row r="2199" spans="1:3" x14ac:dyDescent="0.3">
      <c r="A2199" t="s">
        <v>10933</v>
      </c>
      <c r="B2199" t="s">
        <v>67</v>
      </c>
      <c r="C2199">
        <v>7</v>
      </c>
    </row>
    <row r="2200" spans="1:3" x14ac:dyDescent="0.3">
      <c r="A2200" t="s">
        <v>10940</v>
      </c>
      <c r="B2200" t="s">
        <v>67</v>
      </c>
      <c r="C2200">
        <v>5.9</v>
      </c>
    </row>
    <row r="2201" spans="1:3" x14ac:dyDescent="0.3">
      <c r="A2201" t="s">
        <v>10946</v>
      </c>
      <c r="B2201" t="s">
        <v>67</v>
      </c>
      <c r="C2201">
        <v>6.5</v>
      </c>
    </row>
    <row r="2202" spans="1:3" x14ac:dyDescent="0.3">
      <c r="A2202" t="s">
        <v>10951</v>
      </c>
      <c r="B2202" t="s">
        <v>67</v>
      </c>
      <c r="C2202">
        <v>6.4</v>
      </c>
    </row>
    <row r="2203" spans="1:3" x14ac:dyDescent="0.3">
      <c r="A2203" t="s">
        <v>10956</v>
      </c>
      <c r="B2203" t="s">
        <v>67</v>
      </c>
      <c r="C2203">
        <v>5.8</v>
      </c>
    </row>
    <row r="2204" spans="1:3" x14ac:dyDescent="0.3">
      <c r="A2204" t="s">
        <v>10962</v>
      </c>
      <c r="B2204" t="s">
        <v>67</v>
      </c>
      <c r="C2204">
        <v>5.0999999999999996</v>
      </c>
    </row>
    <row r="2205" spans="1:3" x14ac:dyDescent="0.3">
      <c r="A2205" t="s">
        <v>10966</v>
      </c>
      <c r="B2205" t="s">
        <v>67</v>
      </c>
      <c r="C2205">
        <v>6.8</v>
      </c>
    </row>
    <row r="2206" spans="1:3" x14ac:dyDescent="0.3">
      <c r="A2206" t="s">
        <v>10970</v>
      </c>
      <c r="B2206" t="s">
        <v>67</v>
      </c>
      <c r="C2206">
        <v>5.3</v>
      </c>
    </row>
    <row r="2207" spans="1:3" x14ac:dyDescent="0.3">
      <c r="A2207" t="s">
        <v>10973</v>
      </c>
      <c r="B2207" t="s">
        <v>67</v>
      </c>
      <c r="C2207">
        <v>5.3</v>
      </c>
    </row>
    <row r="2208" spans="1:3" x14ac:dyDescent="0.3">
      <c r="A2208" t="s">
        <v>10979</v>
      </c>
      <c r="B2208" t="s">
        <v>67</v>
      </c>
      <c r="C2208">
        <v>6.4</v>
      </c>
    </row>
    <row r="2209" spans="1:3" x14ac:dyDescent="0.3">
      <c r="A2209" t="s">
        <v>10983</v>
      </c>
      <c r="B2209" t="s">
        <v>67</v>
      </c>
      <c r="C2209">
        <v>4.9000000000000004</v>
      </c>
    </row>
    <row r="2210" spans="1:3" x14ac:dyDescent="0.3">
      <c r="A2210" t="s">
        <v>10987</v>
      </c>
      <c r="B2210" t="s">
        <v>67</v>
      </c>
      <c r="C2210">
        <v>6.8</v>
      </c>
    </row>
    <row r="2211" spans="1:3" x14ac:dyDescent="0.3">
      <c r="A2211" t="s">
        <v>10993</v>
      </c>
      <c r="B2211" t="s">
        <v>67</v>
      </c>
      <c r="C2211">
        <v>7.1</v>
      </c>
    </row>
    <row r="2212" spans="1:3" x14ac:dyDescent="0.3">
      <c r="A2212" t="s">
        <v>10998</v>
      </c>
      <c r="B2212" t="s">
        <v>67</v>
      </c>
      <c r="C2212">
        <v>6.8</v>
      </c>
    </row>
    <row r="2213" spans="1:3" x14ac:dyDescent="0.3">
      <c r="A2213" t="s">
        <v>11003</v>
      </c>
      <c r="B2213" t="s">
        <v>67</v>
      </c>
      <c r="C2213">
        <v>6.1</v>
      </c>
    </row>
    <row r="2214" spans="1:3" x14ac:dyDescent="0.3">
      <c r="A2214" t="s">
        <v>24097</v>
      </c>
      <c r="B2214" t="s">
        <v>703</v>
      </c>
      <c r="C2214">
        <v>7</v>
      </c>
    </row>
    <row r="2215" spans="1:3" x14ac:dyDescent="0.3">
      <c r="A2215" t="s">
        <v>11012</v>
      </c>
      <c r="B2215" t="s">
        <v>67</v>
      </c>
      <c r="C2215">
        <v>8.5</v>
      </c>
    </row>
    <row r="2216" spans="1:3" x14ac:dyDescent="0.3">
      <c r="A2216" t="s">
        <v>11016</v>
      </c>
      <c r="B2216" t="s">
        <v>67</v>
      </c>
      <c r="C2216">
        <v>5.9</v>
      </c>
    </row>
    <row r="2217" spans="1:3" x14ac:dyDescent="0.3">
      <c r="A2217" t="s">
        <v>11021</v>
      </c>
      <c r="B2217" t="s">
        <v>67</v>
      </c>
      <c r="C2217">
        <v>6.3</v>
      </c>
    </row>
    <row r="2218" spans="1:3" x14ac:dyDescent="0.3">
      <c r="A2218" t="s">
        <v>11024</v>
      </c>
      <c r="B2218" t="s">
        <v>67</v>
      </c>
      <c r="C2218">
        <v>5.9</v>
      </c>
    </row>
    <row r="2219" spans="1:3" x14ac:dyDescent="0.3">
      <c r="A2219" t="s">
        <v>11028</v>
      </c>
      <c r="B2219" t="s">
        <v>67</v>
      </c>
      <c r="C2219">
        <v>5.4</v>
      </c>
    </row>
    <row r="2220" spans="1:3" x14ac:dyDescent="0.3">
      <c r="A2220" t="s">
        <v>11034</v>
      </c>
      <c r="B2220" t="s">
        <v>67</v>
      </c>
      <c r="C2220">
        <v>7</v>
      </c>
    </row>
    <row r="2221" spans="1:3" x14ac:dyDescent="0.3">
      <c r="A2221" t="s">
        <v>11039</v>
      </c>
      <c r="B2221" t="s">
        <v>67</v>
      </c>
      <c r="C2221">
        <v>6.9</v>
      </c>
    </row>
    <row r="2222" spans="1:3" x14ac:dyDescent="0.3">
      <c r="A2222" t="s">
        <v>11043</v>
      </c>
      <c r="B2222" t="s">
        <v>67</v>
      </c>
      <c r="C2222">
        <v>7.5</v>
      </c>
    </row>
    <row r="2223" spans="1:3" x14ac:dyDescent="0.3">
      <c r="A2223" t="s">
        <v>11047</v>
      </c>
      <c r="B2223" t="s">
        <v>67</v>
      </c>
      <c r="C2223">
        <v>8.1999999999999993</v>
      </c>
    </row>
    <row r="2224" spans="1:3" x14ac:dyDescent="0.3">
      <c r="A2224" t="s">
        <v>11050</v>
      </c>
      <c r="B2224" t="s">
        <v>67</v>
      </c>
      <c r="C2224">
        <v>5.9</v>
      </c>
    </row>
    <row r="2225" spans="1:3" x14ac:dyDescent="0.3">
      <c r="A2225" t="s">
        <v>11055</v>
      </c>
      <c r="B2225" t="s">
        <v>67</v>
      </c>
      <c r="C2225">
        <v>5</v>
      </c>
    </row>
    <row r="2226" spans="1:3" x14ac:dyDescent="0.3">
      <c r="A2226" t="s">
        <v>11059</v>
      </c>
      <c r="B2226" t="s">
        <v>67</v>
      </c>
      <c r="C2226">
        <v>7.3</v>
      </c>
    </row>
    <row r="2227" spans="1:3" x14ac:dyDescent="0.3">
      <c r="A2227" t="s">
        <v>11064</v>
      </c>
      <c r="B2227" t="s">
        <v>67</v>
      </c>
      <c r="C2227">
        <v>6.4</v>
      </c>
    </row>
    <row r="2228" spans="1:3" x14ac:dyDescent="0.3">
      <c r="A2228" t="s">
        <v>11067</v>
      </c>
      <c r="B2228" t="s">
        <v>67</v>
      </c>
      <c r="C2228">
        <v>6.6</v>
      </c>
    </row>
    <row r="2229" spans="1:3" x14ac:dyDescent="0.3">
      <c r="A2229" t="s">
        <v>11075</v>
      </c>
      <c r="B2229" t="s">
        <v>7236</v>
      </c>
      <c r="C2229">
        <v>7.8</v>
      </c>
    </row>
    <row r="2230" spans="1:3" x14ac:dyDescent="0.3">
      <c r="A2230" t="s">
        <v>24098</v>
      </c>
      <c r="B2230" t="s">
        <v>67</v>
      </c>
      <c r="C2230">
        <v>6.7</v>
      </c>
    </row>
    <row r="2231" spans="1:3" x14ac:dyDescent="0.3">
      <c r="A2231" t="s">
        <v>11085</v>
      </c>
      <c r="B2231" t="s">
        <v>67</v>
      </c>
      <c r="C2231">
        <v>4</v>
      </c>
    </row>
    <row r="2232" spans="1:3" x14ac:dyDescent="0.3">
      <c r="A2232" t="s">
        <v>11089</v>
      </c>
      <c r="B2232" t="s">
        <v>11093</v>
      </c>
      <c r="C2232">
        <v>7.6</v>
      </c>
    </row>
    <row r="2233" spans="1:3" x14ac:dyDescent="0.3">
      <c r="A2233" t="s">
        <v>11094</v>
      </c>
      <c r="B2233" t="s">
        <v>67</v>
      </c>
      <c r="C2233">
        <v>7.7</v>
      </c>
    </row>
    <row r="2234" spans="1:3" x14ac:dyDescent="0.3">
      <c r="A2234" t="s">
        <v>11099</v>
      </c>
      <c r="B2234" t="s">
        <v>67</v>
      </c>
      <c r="C2234">
        <v>5.8</v>
      </c>
    </row>
    <row r="2235" spans="1:3" x14ac:dyDescent="0.3">
      <c r="A2235" t="s">
        <v>11104</v>
      </c>
      <c r="B2235" t="s">
        <v>67</v>
      </c>
      <c r="C2235">
        <v>5.6</v>
      </c>
    </row>
    <row r="2236" spans="1:3" x14ac:dyDescent="0.3">
      <c r="A2236" t="s">
        <v>11109</v>
      </c>
      <c r="B2236" t="s">
        <v>67</v>
      </c>
      <c r="C2236">
        <v>5.3</v>
      </c>
    </row>
    <row r="2237" spans="1:3" x14ac:dyDescent="0.3">
      <c r="A2237" t="s">
        <v>11115</v>
      </c>
      <c r="B2237" t="s">
        <v>67</v>
      </c>
      <c r="C2237">
        <v>7.4</v>
      </c>
    </row>
    <row r="2238" spans="1:3" x14ac:dyDescent="0.3">
      <c r="A2238" t="s">
        <v>11121</v>
      </c>
      <c r="B2238" t="s">
        <v>67</v>
      </c>
      <c r="C2238">
        <v>6.6</v>
      </c>
    </row>
    <row r="2239" spans="1:3" x14ac:dyDescent="0.3">
      <c r="A2239" t="s">
        <v>11125</v>
      </c>
      <c r="B2239" t="s">
        <v>67</v>
      </c>
      <c r="C2239">
        <v>6.2</v>
      </c>
    </row>
    <row r="2240" spans="1:3" x14ac:dyDescent="0.3">
      <c r="A2240" t="s">
        <v>11129</v>
      </c>
      <c r="B2240" t="s">
        <v>67</v>
      </c>
      <c r="C2240">
        <v>1.9</v>
      </c>
    </row>
    <row r="2241" spans="1:3" x14ac:dyDescent="0.3">
      <c r="A2241" t="s">
        <v>11132</v>
      </c>
      <c r="B2241" t="s">
        <v>67</v>
      </c>
      <c r="C2241">
        <v>5.7</v>
      </c>
    </row>
    <row r="2242" spans="1:3" x14ac:dyDescent="0.3">
      <c r="A2242" t="s">
        <v>11136</v>
      </c>
      <c r="B2242" t="s">
        <v>67</v>
      </c>
      <c r="C2242">
        <v>6.6</v>
      </c>
    </row>
    <row r="2243" spans="1:3" x14ac:dyDescent="0.3">
      <c r="A2243" t="s">
        <v>11141</v>
      </c>
      <c r="B2243" t="s">
        <v>67</v>
      </c>
      <c r="C2243">
        <v>6</v>
      </c>
    </row>
    <row r="2244" spans="1:3" x14ac:dyDescent="0.3">
      <c r="A2244" t="s">
        <v>11145</v>
      </c>
      <c r="B2244" t="s">
        <v>67</v>
      </c>
      <c r="C2244">
        <v>6.1</v>
      </c>
    </row>
    <row r="2245" spans="1:3" x14ac:dyDescent="0.3">
      <c r="A2245" t="s">
        <v>11149</v>
      </c>
      <c r="B2245" t="s">
        <v>67</v>
      </c>
      <c r="C2245">
        <v>4.8</v>
      </c>
    </row>
    <row r="2246" spans="1:3" x14ac:dyDescent="0.3">
      <c r="A2246" t="s">
        <v>11153</v>
      </c>
      <c r="B2246" t="s">
        <v>67</v>
      </c>
      <c r="C2246">
        <v>6.2</v>
      </c>
    </row>
    <row r="2247" spans="1:3" x14ac:dyDescent="0.3">
      <c r="A2247" t="s">
        <v>11156</v>
      </c>
      <c r="B2247" t="s">
        <v>67</v>
      </c>
      <c r="C2247">
        <v>7.5</v>
      </c>
    </row>
    <row r="2248" spans="1:3" x14ac:dyDescent="0.3">
      <c r="A2248" t="s">
        <v>11162</v>
      </c>
      <c r="B2248" t="s">
        <v>67</v>
      </c>
      <c r="C2248">
        <v>6.3</v>
      </c>
    </row>
    <row r="2249" spans="1:3" x14ac:dyDescent="0.3">
      <c r="A2249" t="s">
        <v>11167</v>
      </c>
      <c r="B2249" t="s">
        <v>67</v>
      </c>
      <c r="C2249">
        <v>7.1</v>
      </c>
    </row>
    <row r="2250" spans="1:3" x14ac:dyDescent="0.3">
      <c r="A2250" t="s">
        <v>11170</v>
      </c>
      <c r="B2250" t="s">
        <v>67</v>
      </c>
      <c r="C2250">
        <v>6.6</v>
      </c>
    </row>
    <row r="2251" spans="1:3" x14ac:dyDescent="0.3">
      <c r="A2251" t="s">
        <v>11174</v>
      </c>
      <c r="B2251" t="s">
        <v>67</v>
      </c>
      <c r="C2251">
        <v>6.1</v>
      </c>
    </row>
    <row r="2252" spans="1:3" x14ac:dyDescent="0.3">
      <c r="A2252" t="s">
        <v>11178</v>
      </c>
      <c r="B2252" t="s">
        <v>67</v>
      </c>
      <c r="C2252">
        <v>6.7</v>
      </c>
    </row>
    <row r="2253" spans="1:3" x14ac:dyDescent="0.3">
      <c r="A2253" t="s">
        <v>11183</v>
      </c>
      <c r="B2253" t="s">
        <v>67</v>
      </c>
      <c r="C2253">
        <v>5.6</v>
      </c>
    </row>
    <row r="2254" spans="1:3" x14ac:dyDescent="0.3">
      <c r="A2254" t="s">
        <v>11187</v>
      </c>
      <c r="B2254" t="s">
        <v>67</v>
      </c>
      <c r="C2254">
        <v>7.2</v>
      </c>
    </row>
    <row r="2255" spans="1:3" x14ac:dyDescent="0.3">
      <c r="A2255" t="s">
        <v>11192</v>
      </c>
      <c r="B2255" t="s">
        <v>67</v>
      </c>
      <c r="C2255">
        <v>4.3</v>
      </c>
    </row>
    <row r="2256" spans="1:3" x14ac:dyDescent="0.3">
      <c r="A2256" t="s">
        <v>11196</v>
      </c>
      <c r="B2256" t="s">
        <v>67</v>
      </c>
      <c r="C2256">
        <v>6.4</v>
      </c>
    </row>
    <row r="2257" spans="1:3" x14ac:dyDescent="0.3">
      <c r="A2257" t="s">
        <v>11202</v>
      </c>
      <c r="B2257" t="s">
        <v>67</v>
      </c>
      <c r="C2257">
        <v>7.1</v>
      </c>
    </row>
    <row r="2258" spans="1:3" x14ac:dyDescent="0.3">
      <c r="A2258" t="s">
        <v>11206</v>
      </c>
      <c r="B2258" t="s">
        <v>67</v>
      </c>
      <c r="C2258">
        <v>6.3</v>
      </c>
    </row>
    <row r="2259" spans="1:3" x14ac:dyDescent="0.3">
      <c r="A2259" t="s">
        <v>11210</v>
      </c>
      <c r="B2259" t="s">
        <v>67</v>
      </c>
      <c r="C2259">
        <v>7.4</v>
      </c>
    </row>
    <row r="2260" spans="1:3" x14ac:dyDescent="0.3">
      <c r="A2260" t="s">
        <v>11214</v>
      </c>
      <c r="B2260" t="s">
        <v>67</v>
      </c>
      <c r="C2260">
        <v>6.1</v>
      </c>
    </row>
    <row r="2261" spans="1:3" x14ac:dyDescent="0.3">
      <c r="A2261" t="s">
        <v>11218</v>
      </c>
      <c r="B2261" t="s">
        <v>67</v>
      </c>
      <c r="C2261">
        <v>6.6</v>
      </c>
    </row>
    <row r="2262" spans="1:3" x14ac:dyDescent="0.3">
      <c r="A2262" t="s">
        <v>11222</v>
      </c>
      <c r="B2262" t="s">
        <v>67</v>
      </c>
      <c r="C2262">
        <v>6</v>
      </c>
    </row>
    <row r="2263" spans="1:3" x14ac:dyDescent="0.3">
      <c r="A2263" t="s">
        <v>11227</v>
      </c>
      <c r="B2263" t="s">
        <v>67</v>
      </c>
      <c r="C2263">
        <v>6.8</v>
      </c>
    </row>
    <row r="2264" spans="1:3" x14ac:dyDescent="0.3">
      <c r="A2264" t="s">
        <v>11231</v>
      </c>
      <c r="B2264" t="s">
        <v>67</v>
      </c>
      <c r="C2264">
        <v>6.8</v>
      </c>
    </row>
    <row r="2265" spans="1:3" x14ac:dyDescent="0.3">
      <c r="A2265" t="s">
        <v>11235</v>
      </c>
      <c r="B2265" t="s">
        <v>67</v>
      </c>
      <c r="C2265">
        <v>7.2</v>
      </c>
    </row>
    <row r="2266" spans="1:3" x14ac:dyDescent="0.3">
      <c r="A2266" t="s">
        <v>11242</v>
      </c>
      <c r="B2266" t="s">
        <v>67</v>
      </c>
      <c r="C2266">
        <v>1.9</v>
      </c>
    </row>
    <row r="2267" spans="1:3" x14ac:dyDescent="0.3">
      <c r="A2267" t="s">
        <v>11247</v>
      </c>
      <c r="B2267" t="s">
        <v>67</v>
      </c>
      <c r="C2267">
        <v>5.5</v>
      </c>
    </row>
    <row r="2268" spans="1:3" x14ac:dyDescent="0.3">
      <c r="A2268" t="s">
        <v>11251</v>
      </c>
      <c r="B2268" t="s">
        <v>67</v>
      </c>
      <c r="C2268">
        <v>4.5</v>
      </c>
    </row>
    <row r="2269" spans="1:3" x14ac:dyDescent="0.3">
      <c r="A2269" t="s">
        <v>11255</v>
      </c>
      <c r="B2269" t="s">
        <v>67</v>
      </c>
      <c r="C2269">
        <v>6.3</v>
      </c>
    </row>
    <row r="2270" spans="1:3" x14ac:dyDescent="0.3">
      <c r="A2270" t="s">
        <v>11261</v>
      </c>
      <c r="B2270" t="s">
        <v>67</v>
      </c>
      <c r="C2270">
        <v>7</v>
      </c>
    </row>
    <row r="2271" spans="1:3" x14ac:dyDescent="0.3">
      <c r="A2271" t="s">
        <v>11267</v>
      </c>
      <c r="B2271" t="s">
        <v>67</v>
      </c>
      <c r="C2271">
        <v>6.7</v>
      </c>
    </row>
    <row r="2272" spans="1:3" x14ac:dyDescent="0.3">
      <c r="A2272" t="s">
        <v>11272</v>
      </c>
      <c r="B2272" t="s">
        <v>67</v>
      </c>
      <c r="C2272">
        <v>2.8</v>
      </c>
    </row>
    <row r="2273" spans="1:3" x14ac:dyDescent="0.3">
      <c r="A2273" t="s">
        <v>11278</v>
      </c>
      <c r="B2273" t="s">
        <v>67</v>
      </c>
      <c r="C2273">
        <v>5</v>
      </c>
    </row>
    <row r="2274" spans="1:3" x14ac:dyDescent="0.3">
      <c r="A2274" t="s">
        <v>24099</v>
      </c>
      <c r="B2274" t="s">
        <v>67</v>
      </c>
      <c r="C2274">
        <v>7.5</v>
      </c>
    </row>
    <row r="2275" spans="1:3" x14ac:dyDescent="0.3">
      <c r="A2275" t="s">
        <v>11285</v>
      </c>
      <c r="B2275" t="s">
        <v>67</v>
      </c>
      <c r="C2275">
        <v>4.3</v>
      </c>
    </row>
    <row r="2276" spans="1:3" x14ac:dyDescent="0.3">
      <c r="A2276" t="s">
        <v>11289</v>
      </c>
      <c r="B2276" t="s">
        <v>67</v>
      </c>
      <c r="C2276">
        <v>5.6</v>
      </c>
    </row>
    <row r="2277" spans="1:3" x14ac:dyDescent="0.3">
      <c r="A2277" t="s">
        <v>11294</v>
      </c>
      <c r="B2277" t="s">
        <v>67</v>
      </c>
      <c r="C2277">
        <v>6.2</v>
      </c>
    </row>
    <row r="2278" spans="1:3" x14ac:dyDescent="0.3">
      <c r="A2278" t="s">
        <v>11299</v>
      </c>
      <c r="B2278" t="s">
        <v>67</v>
      </c>
      <c r="C2278">
        <v>5.3</v>
      </c>
    </row>
    <row r="2279" spans="1:3" x14ac:dyDescent="0.3">
      <c r="A2279" t="s">
        <v>11304</v>
      </c>
      <c r="B2279" t="s">
        <v>67</v>
      </c>
      <c r="C2279">
        <v>7.4</v>
      </c>
    </row>
    <row r="2280" spans="1:3" x14ac:dyDescent="0.3">
      <c r="A2280" t="s">
        <v>11309</v>
      </c>
      <c r="B2280" t="s">
        <v>67</v>
      </c>
      <c r="C2280">
        <v>7.4</v>
      </c>
    </row>
    <row r="2281" spans="1:3" x14ac:dyDescent="0.3">
      <c r="A2281" t="s">
        <v>11311</v>
      </c>
      <c r="B2281" t="s">
        <v>67</v>
      </c>
      <c r="C2281">
        <v>6.5</v>
      </c>
    </row>
    <row r="2282" spans="1:3" x14ac:dyDescent="0.3">
      <c r="A2282" t="s">
        <v>11315</v>
      </c>
      <c r="B2282" t="s">
        <v>67</v>
      </c>
      <c r="C2282">
        <v>7.1</v>
      </c>
    </row>
    <row r="2283" spans="1:3" x14ac:dyDescent="0.3">
      <c r="A2283" t="s">
        <v>11318</v>
      </c>
      <c r="B2283" t="s">
        <v>67</v>
      </c>
      <c r="C2283">
        <v>7.2</v>
      </c>
    </row>
    <row r="2284" spans="1:3" x14ac:dyDescent="0.3">
      <c r="A2284" t="s">
        <v>11323</v>
      </c>
      <c r="B2284" t="s">
        <v>67</v>
      </c>
      <c r="C2284">
        <v>2.2999999999999998</v>
      </c>
    </row>
    <row r="2285" spans="1:3" x14ac:dyDescent="0.3">
      <c r="A2285" t="s">
        <v>11328</v>
      </c>
      <c r="B2285" t="s">
        <v>67</v>
      </c>
      <c r="C2285">
        <v>6.4</v>
      </c>
    </row>
    <row r="2286" spans="1:3" x14ac:dyDescent="0.3">
      <c r="A2286" t="s">
        <v>11333</v>
      </c>
      <c r="B2286" t="s">
        <v>67</v>
      </c>
      <c r="C2286">
        <v>6.1</v>
      </c>
    </row>
    <row r="2287" spans="1:3" x14ac:dyDescent="0.3">
      <c r="A2287" t="s">
        <v>11337</v>
      </c>
      <c r="B2287" t="s">
        <v>67</v>
      </c>
      <c r="C2287">
        <v>7</v>
      </c>
    </row>
    <row r="2288" spans="1:3" x14ac:dyDescent="0.3">
      <c r="A2288" t="s">
        <v>11340</v>
      </c>
      <c r="B2288" t="s">
        <v>67</v>
      </c>
      <c r="C2288">
        <v>6.5</v>
      </c>
    </row>
    <row r="2289" spans="1:3" x14ac:dyDescent="0.3">
      <c r="A2289" t="s">
        <v>11346</v>
      </c>
      <c r="B2289" t="s">
        <v>67</v>
      </c>
      <c r="C2289">
        <v>7</v>
      </c>
    </row>
    <row r="2290" spans="1:3" x14ac:dyDescent="0.3">
      <c r="A2290" t="s">
        <v>11351</v>
      </c>
      <c r="B2290" t="s">
        <v>67</v>
      </c>
      <c r="C2290">
        <v>7</v>
      </c>
    </row>
    <row r="2291" spans="1:3" x14ac:dyDescent="0.3">
      <c r="A2291" t="s">
        <v>11356</v>
      </c>
      <c r="B2291" t="s">
        <v>67</v>
      </c>
      <c r="C2291">
        <v>4.9000000000000004</v>
      </c>
    </row>
    <row r="2292" spans="1:3" x14ac:dyDescent="0.3">
      <c r="A2292" t="s">
        <v>11360</v>
      </c>
      <c r="B2292" t="s">
        <v>67</v>
      </c>
      <c r="C2292">
        <v>6.9</v>
      </c>
    </row>
    <row r="2293" spans="1:3" x14ac:dyDescent="0.3">
      <c r="A2293" t="s">
        <v>11365</v>
      </c>
      <c r="B2293" t="s">
        <v>67</v>
      </c>
      <c r="C2293">
        <v>7.5</v>
      </c>
    </row>
    <row r="2294" spans="1:3" x14ac:dyDescent="0.3">
      <c r="A2294" t="s">
        <v>11368</v>
      </c>
      <c r="B2294" t="s">
        <v>703</v>
      </c>
      <c r="C2294">
        <v>8.4</v>
      </c>
    </row>
    <row r="2295" spans="1:3" x14ac:dyDescent="0.3">
      <c r="A2295" t="s">
        <v>11372</v>
      </c>
      <c r="B2295" t="s">
        <v>1486</v>
      </c>
      <c r="C2295">
        <v>6.9</v>
      </c>
    </row>
    <row r="2296" spans="1:3" x14ac:dyDescent="0.3">
      <c r="A2296" t="s">
        <v>11378</v>
      </c>
      <c r="B2296" t="s">
        <v>67</v>
      </c>
      <c r="C2296">
        <v>4.5</v>
      </c>
    </row>
    <row r="2297" spans="1:3" x14ac:dyDescent="0.3">
      <c r="A2297" t="s">
        <v>11382</v>
      </c>
      <c r="B2297" t="s">
        <v>67</v>
      </c>
      <c r="C2297">
        <v>7.4</v>
      </c>
    </row>
    <row r="2298" spans="1:3" x14ac:dyDescent="0.3">
      <c r="A2298" t="s">
        <v>11387</v>
      </c>
      <c r="B2298" t="s">
        <v>67</v>
      </c>
      <c r="C2298">
        <v>7</v>
      </c>
    </row>
    <row r="2299" spans="1:3" x14ac:dyDescent="0.3">
      <c r="A2299" t="s">
        <v>11392</v>
      </c>
      <c r="B2299" t="s">
        <v>67</v>
      </c>
      <c r="C2299">
        <v>2.8</v>
      </c>
    </row>
    <row r="2300" spans="1:3" x14ac:dyDescent="0.3">
      <c r="A2300" t="s">
        <v>11395</v>
      </c>
      <c r="B2300" t="s">
        <v>67</v>
      </c>
      <c r="C2300">
        <v>7.5</v>
      </c>
    </row>
    <row r="2301" spans="1:3" x14ac:dyDescent="0.3">
      <c r="A2301" t="s">
        <v>11399</v>
      </c>
      <c r="B2301" t="s">
        <v>67</v>
      </c>
      <c r="C2301">
        <v>7.1</v>
      </c>
    </row>
    <row r="2302" spans="1:3" x14ac:dyDescent="0.3">
      <c r="A2302" t="s">
        <v>11403</v>
      </c>
      <c r="B2302" t="s">
        <v>67</v>
      </c>
      <c r="C2302">
        <v>6.4</v>
      </c>
    </row>
    <row r="2303" spans="1:3" x14ac:dyDescent="0.3">
      <c r="A2303" t="s">
        <v>11408</v>
      </c>
      <c r="B2303" t="s">
        <v>67</v>
      </c>
      <c r="C2303">
        <v>6.7</v>
      </c>
    </row>
    <row r="2304" spans="1:3" x14ac:dyDescent="0.3">
      <c r="A2304" t="s">
        <v>11412</v>
      </c>
      <c r="B2304" t="s">
        <v>67</v>
      </c>
      <c r="C2304">
        <v>5.3</v>
      </c>
    </row>
    <row r="2305" spans="1:3" x14ac:dyDescent="0.3">
      <c r="A2305" t="s">
        <v>11418</v>
      </c>
      <c r="B2305" t="s">
        <v>703</v>
      </c>
      <c r="C2305">
        <v>6.9</v>
      </c>
    </row>
    <row r="2306" spans="1:3" x14ac:dyDescent="0.3">
      <c r="A2306" t="s">
        <v>11423</v>
      </c>
      <c r="B2306" t="s">
        <v>67</v>
      </c>
      <c r="C2306">
        <v>6.2</v>
      </c>
    </row>
    <row r="2307" spans="1:3" x14ac:dyDescent="0.3">
      <c r="A2307" t="s">
        <v>11429</v>
      </c>
      <c r="B2307" t="s">
        <v>67</v>
      </c>
      <c r="C2307">
        <v>6.3</v>
      </c>
    </row>
    <row r="2308" spans="1:3" x14ac:dyDescent="0.3">
      <c r="A2308" t="s">
        <v>11433</v>
      </c>
      <c r="B2308" t="s">
        <v>67</v>
      </c>
      <c r="C2308">
        <v>6.4</v>
      </c>
    </row>
    <row r="2309" spans="1:3" x14ac:dyDescent="0.3">
      <c r="A2309" t="s">
        <v>11437</v>
      </c>
      <c r="B2309" t="s">
        <v>7236</v>
      </c>
      <c r="C2309">
        <v>6.5</v>
      </c>
    </row>
    <row r="2310" spans="1:3" x14ac:dyDescent="0.3">
      <c r="A2310" t="s">
        <v>11444</v>
      </c>
      <c r="B2310" t="s">
        <v>1486</v>
      </c>
      <c r="C2310">
        <v>6</v>
      </c>
    </row>
    <row r="2311" spans="1:3" x14ac:dyDescent="0.3">
      <c r="A2311" t="s">
        <v>11450</v>
      </c>
      <c r="B2311" t="s">
        <v>67</v>
      </c>
      <c r="C2311">
        <v>5.0999999999999996</v>
      </c>
    </row>
    <row r="2312" spans="1:3" x14ac:dyDescent="0.3">
      <c r="A2312" t="s">
        <v>11454</v>
      </c>
      <c r="B2312" t="s">
        <v>67</v>
      </c>
      <c r="C2312">
        <v>5.5</v>
      </c>
    </row>
    <row r="2313" spans="1:3" x14ac:dyDescent="0.3">
      <c r="A2313" t="s">
        <v>24100</v>
      </c>
      <c r="B2313" t="s">
        <v>67</v>
      </c>
      <c r="C2313">
        <v>7.2</v>
      </c>
    </row>
    <row r="2314" spans="1:3" x14ac:dyDescent="0.3">
      <c r="A2314" t="s">
        <v>11462</v>
      </c>
      <c r="B2314" t="s">
        <v>67</v>
      </c>
      <c r="C2314">
        <v>5.4</v>
      </c>
    </row>
    <row r="2315" spans="1:3" x14ac:dyDescent="0.3">
      <c r="A2315" t="s">
        <v>11467</v>
      </c>
      <c r="B2315" t="s">
        <v>67</v>
      </c>
      <c r="C2315">
        <v>5.7</v>
      </c>
    </row>
    <row r="2316" spans="1:3" x14ac:dyDescent="0.3">
      <c r="A2316" t="s">
        <v>11474</v>
      </c>
      <c r="B2316" t="s">
        <v>67</v>
      </c>
      <c r="C2316">
        <v>5.2</v>
      </c>
    </row>
    <row r="2317" spans="1:3" x14ac:dyDescent="0.3">
      <c r="A2317" t="s">
        <v>11479</v>
      </c>
      <c r="B2317" t="s">
        <v>1965</v>
      </c>
      <c r="C2317">
        <v>6.2</v>
      </c>
    </row>
    <row r="2318" spans="1:3" x14ac:dyDescent="0.3">
      <c r="A2318" t="s">
        <v>11484</v>
      </c>
      <c r="B2318" t="s">
        <v>67</v>
      </c>
      <c r="C2318">
        <v>6.7</v>
      </c>
    </row>
    <row r="2319" spans="1:3" x14ac:dyDescent="0.3">
      <c r="A2319" t="s">
        <v>11488</v>
      </c>
      <c r="B2319" t="s">
        <v>67</v>
      </c>
      <c r="C2319">
        <v>5.8</v>
      </c>
    </row>
    <row r="2320" spans="1:3" x14ac:dyDescent="0.3">
      <c r="A2320" t="s">
        <v>11494</v>
      </c>
      <c r="B2320" t="s">
        <v>67</v>
      </c>
      <c r="C2320">
        <v>7</v>
      </c>
    </row>
    <row r="2321" spans="1:3" x14ac:dyDescent="0.3">
      <c r="A2321" t="s">
        <v>11501</v>
      </c>
      <c r="B2321" t="s">
        <v>67</v>
      </c>
      <c r="C2321">
        <v>4.8</v>
      </c>
    </row>
    <row r="2322" spans="1:3" x14ac:dyDescent="0.3">
      <c r="A2322" t="s">
        <v>11506</v>
      </c>
      <c r="B2322" t="s">
        <v>67</v>
      </c>
      <c r="C2322">
        <v>7.2</v>
      </c>
    </row>
    <row r="2323" spans="1:3" x14ac:dyDescent="0.3">
      <c r="A2323" t="s">
        <v>11510</v>
      </c>
      <c r="B2323" t="s">
        <v>67</v>
      </c>
      <c r="C2323">
        <v>5.6</v>
      </c>
    </row>
    <row r="2324" spans="1:3" x14ac:dyDescent="0.3">
      <c r="A2324" t="s">
        <v>11514</v>
      </c>
      <c r="B2324" t="s">
        <v>67</v>
      </c>
      <c r="C2324">
        <v>6.4</v>
      </c>
    </row>
    <row r="2325" spans="1:3" x14ac:dyDescent="0.3">
      <c r="A2325" t="s">
        <v>11517</v>
      </c>
      <c r="B2325" t="s">
        <v>1965</v>
      </c>
      <c r="C2325">
        <v>7.5</v>
      </c>
    </row>
    <row r="2326" spans="1:3" x14ac:dyDescent="0.3">
      <c r="A2326" t="s">
        <v>11521</v>
      </c>
      <c r="B2326" t="s">
        <v>8719</v>
      </c>
      <c r="C2326">
        <v>7.4</v>
      </c>
    </row>
    <row r="2327" spans="1:3" x14ac:dyDescent="0.3">
      <c r="A2327" t="s">
        <v>11526</v>
      </c>
      <c r="B2327" t="s">
        <v>67</v>
      </c>
      <c r="C2327">
        <v>8</v>
      </c>
    </row>
    <row r="2328" spans="1:3" x14ac:dyDescent="0.3">
      <c r="A2328" t="s">
        <v>11529</v>
      </c>
      <c r="B2328" t="s">
        <v>67</v>
      </c>
      <c r="C2328">
        <v>5.7</v>
      </c>
    </row>
    <row r="2329" spans="1:3" x14ac:dyDescent="0.3">
      <c r="A2329" t="s">
        <v>11532</v>
      </c>
      <c r="B2329" t="s">
        <v>67</v>
      </c>
      <c r="C2329">
        <v>6.8</v>
      </c>
    </row>
    <row r="2330" spans="1:3" x14ac:dyDescent="0.3">
      <c r="A2330" t="s">
        <v>11537</v>
      </c>
      <c r="B2330" t="s">
        <v>67</v>
      </c>
      <c r="C2330">
        <v>5.9</v>
      </c>
    </row>
    <row r="2331" spans="1:3" x14ac:dyDescent="0.3">
      <c r="A2331" t="s">
        <v>11541</v>
      </c>
      <c r="B2331" t="s">
        <v>67</v>
      </c>
      <c r="C2331">
        <v>7.2</v>
      </c>
    </row>
    <row r="2332" spans="1:3" x14ac:dyDescent="0.3">
      <c r="A2332" t="s">
        <v>11544</v>
      </c>
      <c r="B2332" t="s">
        <v>67</v>
      </c>
      <c r="C2332">
        <v>5.5</v>
      </c>
    </row>
    <row r="2333" spans="1:3" x14ac:dyDescent="0.3">
      <c r="A2333" t="s">
        <v>11550</v>
      </c>
      <c r="B2333" t="s">
        <v>67</v>
      </c>
      <c r="C2333">
        <v>8.4</v>
      </c>
    </row>
    <row r="2334" spans="1:3" x14ac:dyDescent="0.3">
      <c r="A2334" t="s">
        <v>11554</v>
      </c>
      <c r="B2334" t="s">
        <v>67</v>
      </c>
      <c r="C2334">
        <v>8.5</v>
      </c>
    </row>
    <row r="2335" spans="1:3" x14ac:dyDescent="0.3">
      <c r="A2335" t="s">
        <v>11558</v>
      </c>
      <c r="B2335" t="s">
        <v>67</v>
      </c>
      <c r="C2335">
        <v>5.6</v>
      </c>
    </row>
    <row r="2336" spans="1:3" x14ac:dyDescent="0.3">
      <c r="A2336" t="s">
        <v>11563</v>
      </c>
      <c r="B2336" t="s">
        <v>67</v>
      </c>
      <c r="C2336">
        <v>4.0999999999999996</v>
      </c>
    </row>
    <row r="2337" spans="1:3" x14ac:dyDescent="0.3">
      <c r="A2337" t="s">
        <v>11570</v>
      </c>
      <c r="B2337" t="s">
        <v>67</v>
      </c>
      <c r="C2337">
        <v>5</v>
      </c>
    </row>
    <row r="2338" spans="1:3" x14ac:dyDescent="0.3">
      <c r="A2338" t="s">
        <v>11573</v>
      </c>
      <c r="B2338" t="s">
        <v>67</v>
      </c>
      <c r="C2338">
        <v>6.1</v>
      </c>
    </row>
    <row r="2339" spans="1:3" x14ac:dyDescent="0.3">
      <c r="A2339" t="s">
        <v>11578</v>
      </c>
      <c r="B2339" t="s">
        <v>67</v>
      </c>
      <c r="C2339">
        <v>5.4</v>
      </c>
    </row>
    <row r="2340" spans="1:3" x14ac:dyDescent="0.3">
      <c r="A2340" t="s">
        <v>11583</v>
      </c>
      <c r="B2340" t="s">
        <v>67</v>
      </c>
      <c r="C2340">
        <v>7.1</v>
      </c>
    </row>
    <row r="2341" spans="1:3" x14ac:dyDescent="0.3">
      <c r="A2341" t="s">
        <v>24101</v>
      </c>
      <c r="B2341" t="s">
        <v>67</v>
      </c>
      <c r="C2341">
        <v>6.6</v>
      </c>
    </row>
    <row r="2342" spans="1:3" x14ac:dyDescent="0.3">
      <c r="A2342" t="s">
        <v>11593</v>
      </c>
      <c r="B2342" t="s">
        <v>67</v>
      </c>
      <c r="C2342">
        <v>3.6</v>
      </c>
    </row>
    <row r="2343" spans="1:3" x14ac:dyDescent="0.3">
      <c r="A2343" t="s">
        <v>11596</v>
      </c>
      <c r="B2343" t="s">
        <v>67</v>
      </c>
      <c r="C2343">
        <v>6.5</v>
      </c>
    </row>
    <row r="2344" spans="1:3" x14ac:dyDescent="0.3">
      <c r="A2344" t="s">
        <v>11601</v>
      </c>
      <c r="B2344" t="s">
        <v>703</v>
      </c>
      <c r="C2344">
        <v>8.6</v>
      </c>
    </row>
    <row r="2345" spans="1:3" x14ac:dyDescent="0.3">
      <c r="A2345" t="s">
        <v>11607</v>
      </c>
      <c r="B2345" t="s">
        <v>1965</v>
      </c>
      <c r="C2345">
        <v>6.2</v>
      </c>
    </row>
    <row r="2346" spans="1:3" x14ac:dyDescent="0.3">
      <c r="A2346" t="s">
        <v>11611</v>
      </c>
      <c r="B2346" t="s">
        <v>67</v>
      </c>
      <c r="C2346">
        <v>7</v>
      </c>
    </row>
    <row r="2347" spans="1:3" x14ac:dyDescent="0.3">
      <c r="A2347" t="s">
        <v>11616</v>
      </c>
      <c r="B2347" t="s">
        <v>67</v>
      </c>
      <c r="C2347">
        <v>7.6</v>
      </c>
    </row>
    <row r="2348" spans="1:3" x14ac:dyDescent="0.3">
      <c r="A2348" t="s">
        <v>11622</v>
      </c>
      <c r="B2348" t="s">
        <v>67</v>
      </c>
      <c r="C2348">
        <v>6.5</v>
      </c>
    </row>
    <row r="2349" spans="1:3" x14ac:dyDescent="0.3">
      <c r="A2349" t="s">
        <v>11626</v>
      </c>
      <c r="B2349" t="s">
        <v>67</v>
      </c>
      <c r="C2349">
        <v>6.4</v>
      </c>
    </row>
    <row r="2350" spans="1:3" x14ac:dyDescent="0.3">
      <c r="A2350" t="s">
        <v>11632</v>
      </c>
      <c r="B2350" t="s">
        <v>67</v>
      </c>
      <c r="C2350">
        <v>6.7</v>
      </c>
    </row>
    <row r="2351" spans="1:3" x14ac:dyDescent="0.3">
      <c r="A2351" t="s">
        <v>11637</v>
      </c>
      <c r="B2351" t="s">
        <v>67</v>
      </c>
      <c r="C2351">
        <v>6.3</v>
      </c>
    </row>
    <row r="2352" spans="1:3" x14ac:dyDescent="0.3">
      <c r="A2352" t="s">
        <v>11641</v>
      </c>
      <c r="B2352" t="s">
        <v>67</v>
      </c>
      <c r="C2352">
        <v>6.4</v>
      </c>
    </row>
    <row r="2353" spans="1:3" x14ac:dyDescent="0.3">
      <c r="A2353" t="s">
        <v>11649</v>
      </c>
      <c r="B2353" t="s">
        <v>67</v>
      </c>
      <c r="C2353">
        <v>5.7</v>
      </c>
    </row>
    <row r="2354" spans="1:3" x14ac:dyDescent="0.3">
      <c r="A2354" t="s">
        <v>11655</v>
      </c>
      <c r="B2354" t="s">
        <v>67</v>
      </c>
      <c r="C2354">
        <v>6.3</v>
      </c>
    </row>
    <row r="2355" spans="1:3" x14ac:dyDescent="0.3">
      <c r="A2355" t="s">
        <v>11659</v>
      </c>
      <c r="B2355" t="s">
        <v>11662</v>
      </c>
      <c r="C2355">
        <v>7.8</v>
      </c>
    </row>
    <row r="2356" spans="1:3" x14ac:dyDescent="0.3">
      <c r="A2356" t="s">
        <v>11664</v>
      </c>
      <c r="B2356" t="s">
        <v>67</v>
      </c>
      <c r="C2356">
        <v>6</v>
      </c>
    </row>
    <row r="2357" spans="1:3" x14ac:dyDescent="0.3">
      <c r="A2357" t="s">
        <v>11667</v>
      </c>
      <c r="B2357" t="s">
        <v>67</v>
      </c>
      <c r="C2357">
        <v>7.7</v>
      </c>
    </row>
    <row r="2358" spans="1:3" x14ac:dyDescent="0.3">
      <c r="A2358" t="s">
        <v>11670</v>
      </c>
      <c r="B2358" t="s">
        <v>67</v>
      </c>
      <c r="C2358">
        <v>6.2</v>
      </c>
    </row>
    <row r="2359" spans="1:3" x14ac:dyDescent="0.3">
      <c r="A2359" t="s">
        <v>11676</v>
      </c>
      <c r="B2359" t="s">
        <v>11679</v>
      </c>
      <c r="C2359">
        <v>5.7</v>
      </c>
    </row>
    <row r="2360" spans="1:3" x14ac:dyDescent="0.3">
      <c r="A2360" t="s">
        <v>11680</v>
      </c>
      <c r="B2360" t="s">
        <v>67</v>
      </c>
      <c r="C2360">
        <v>7.7</v>
      </c>
    </row>
    <row r="2361" spans="1:3" x14ac:dyDescent="0.3">
      <c r="A2361" t="s">
        <v>11684</v>
      </c>
      <c r="B2361" t="s">
        <v>67</v>
      </c>
      <c r="C2361">
        <v>6.4</v>
      </c>
    </row>
    <row r="2362" spans="1:3" x14ac:dyDescent="0.3">
      <c r="A2362" t="s">
        <v>11688</v>
      </c>
      <c r="B2362" t="s">
        <v>67</v>
      </c>
      <c r="C2362">
        <v>6.4</v>
      </c>
    </row>
    <row r="2363" spans="1:3" x14ac:dyDescent="0.3">
      <c r="A2363" t="s">
        <v>11692</v>
      </c>
      <c r="B2363" t="s">
        <v>67</v>
      </c>
      <c r="C2363">
        <v>6.9</v>
      </c>
    </row>
    <row r="2364" spans="1:3" x14ac:dyDescent="0.3">
      <c r="A2364" t="s">
        <v>11695</v>
      </c>
      <c r="B2364" t="s">
        <v>67</v>
      </c>
      <c r="C2364">
        <v>7.3</v>
      </c>
    </row>
    <row r="2365" spans="1:3" x14ac:dyDescent="0.3">
      <c r="A2365" t="s">
        <v>11700</v>
      </c>
      <c r="B2365" t="s">
        <v>67</v>
      </c>
      <c r="C2365">
        <v>7.3</v>
      </c>
    </row>
    <row r="2366" spans="1:3" x14ac:dyDescent="0.3">
      <c r="A2366" t="s">
        <v>11705</v>
      </c>
      <c r="B2366" t="s">
        <v>67</v>
      </c>
      <c r="C2366">
        <v>6.2</v>
      </c>
    </row>
    <row r="2367" spans="1:3" x14ac:dyDescent="0.3">
      <c r="A2367" t="s">
        <v>11709</v>
      </c>
      <c r="B2367" t="s">
        <v>67</v>
      </c>
      <c r="C2367">
        <v>6.6</v>
      </c>
    </row>
    <row r="2368" spans="1:3" x14ac:dyDescent="0.3">
      <c r="A2368" t="s">
        <v>11712</v>
      </c>
      <c r="B2368" t="s">
        <v>67</v>
      </c>
      <c r="C2368">
        <v>6.7</v>
      </c>
    </row>
    <row r="2369" spans="1:3" x14ac:dyDescent="0.3">
      <c r="A2369" t="s">
        <v>11716</v>
      </c>
      <c r="B2369" t="s">
        <v>67</v>
      </c>
      <c r="C2369">
        <v>5.7</v>
      </c>
    </row>
    <row r="2370" spans="1:3" x14ac:dyDescent="0.3">
      <c r="A2370" t="s">
        <v>11722</v>
      </c>
      <c r="B2370" t="s">
        <v>67</v>
      </c>
      <c r="C2370">
        <v>3.1</v>
      </c>
    </row>
    <row r="2371" spans="1:3" x14ac:dyDescent="0.3">
      <c r="A2371" t="s">
        <v>11726</v>
      </c>
      <c r="B2371" t="s">
        <v>67</v>
      </c>
      <c r="C2371">
        <v>6.3</v>
      </c>
    </row>
    <row r="2372" spans="1:3" x14ac:dyDescent="0.3">
      <c r="A2372" t="s">
        <v>11730</v>
      </c>
      <c r="B2372" t="s">
        <v>67</v>
      </c>
      <c r="C2372">
        <v>5.7</v>
      </c>
    </row>
    <row r="2373" spans="1:3" x14ac:dyDescent="0.3">
      <c r="A2373" t="s">
        <v>11734</v>
      </c>
      <c r="B2373" t="s">
        <v>67</v>
      </c>
      <c r="C2373">
        <v>7.1</v>
      </c>
    </row>
    <row r="2374" spans="1:3" x14ac:dyDescent="0.3">
      <c r="A2374" t="s">
        <v>11737</v>
      </c>
      <c r="B2374" t="s">
        <v>67</v>
      </c>
      <c r="C2374">
        <v>7</v>
      </c>
    </row>
    <row r="2375" spans="1:3" x14ac:dyDescent="0.3">
      <c r="A2375" t="s">
        <v>11741</v>
      </c>
      <c r="B2375" t="s">
        <v>67</v>
      </c>
      <c r="C2375">
        <v>6.1</v>
      </c>
    </row>
    <row r="2376" spans="1:3" x14ac:dyDescent="0.3">
      <c r="A2376" t="s">
        <v>11745</v>
      </c>
      <c r="B2376" t="s">
        <v>67</v>
      </c>
      <c r="C2376">
        <v>6.6</v>
      </c>
    </row>
    <row r="2377" spans="1:3" x14ac:dyDescent="0.3">
      <c r="A2377" t="s">
        <v>11749</v>
      </c>
      <c r="B2377" t="s">
        <v>67</v>
      </c>
      <c r="C2377">
        <v>7.8</v>
      </c>
    </row>
    <row r="2378" spans="1:3" x14ac:dyDescent="0.3">
      <c r="A2378" t="s">
        <v>11754</v>
      </c>
      <c r="B2378" t="s">
        <v>67</v>
      </c>
      <c r="C2378">
        <v>8.3000000000000007</v>
      </c>
    </row>
    <row r="2379" spans="1:3" x14ac:dyDescent="0.3">
      <c r="A2379" t="s">
        <v>11757</v>
      </c>
      <c r="B2379" t="s">
        <v>67</v>
      </c>
      <c r="C2379">
        <v>3.9</v>
      </c>
    </row>
    <row r="2380" spans="1:3" x14ac:dyDescent="0.3">
      <c r="A2380" t="s">
        <v>11761</v>
      </c>
      <c r="B2380" t="s">
        <v>67</v>
      </c>
      <c r="C2380">
        <v>7</v>
      </c>
    </row>
    <row r="2381" spans="1:3" x14ac:dyDescent="0.3">
      <c r="A2381" t="s">
        <v>11766</v>
      </c>
      <c r="B2381" t="s">
        <v>67</v>
      </c>
      <c r="C2381">
        <v>6.7</v>
      </c>
    </row>
    <row r="2382" spans="1:3" x14ac:dyDescent="0.3">
      <c r="A2382" t="s">
        <v>11770</v>
      </c>
      <c r="B2382" t="s">
        <v>67</v>
      </c>
      <c r="C2382">
        <v>7.3</v>
      </c>
    </row>
    <row r="2383" spans="1:3" x14ac:dyDescent="0.3">
      <c r="A2383" t="s">
        <v>24102</v>
      </c>
      <c r="B2383" t="s">
        <v>67</v>
      </c>
      <c r="C2383">
        <v>7.5</v>
      </c>
    </row>
    <row r="2384" spans="1:3" x14ac:dyDescent="0.3">
      <c r="A2384" t="s">
        <v>11776</v>
      </c>
      <c r="B2384" t="s">
        <v>67</v>
      </c>
      <c r="C2384">
        <v>6.3</v>
      </c>
    </row>
    <row r="2385" spans="1:3" x14ac:dyDescent="0.3">
      <c r="A2385" t="s">
        <v>11779</v>
      </c>
      <c r="B2385" t="s">
        <v>67</v>
      </c>
      <c r="C2385">
        <v>7.8</v>
      </c>
    </row>
    <row r="2386" spans="1:3" x14ac:dyDescent="0.3">
      <c r="A2386" t="s">
        <v>11782</v>
      </c>
      <c r="B2386" t="s">
        <v>67</v>
      </c>
      <c r="C2386">
        <v>7.3</v>
      </c>
    </row>
    <row r="2387" spans="1:3" x14ac:dyDescent="0.3">
      <c r="A2387" t="s">
        <v>11788</v>
      </c>
      <c r="B2387" t="s">
        <v>67</v>
      </c>
      <c r="C2387">
        <v>7.6</v>
      </c>
    </row>
    <row r="2388" spans="1:3" x14ac:dyDescent="0.3">
      <c r="A2388" t="s">
        <v>11793</v>
      </c>
      <c r="B2388" t="s">
        <v>67</v>
      </c>
      <c r="C2388">
        <v>5.3</v>
      </c>
    </row>
    <row r="2389" spans="1:3" x14ac:dyDescent="0.3">
      <c r="A2389" t="s">
        <v>11799</v>
      </c>
      <c r="B2389" t="s">
        <v>67</v>
      </c>
      <c r="C2389">
        <v>5.3</v>
      </c>
    </row>
    <row r="2390" spans="1:3" x14ac:dyDescent="0.3">
      <c r="A2390" t="s">
        <v>11803</v>
      </c>
      <c r="B2390" t="s">
        <v>67</v>
      </c>
      <c r="C2390">
        <v>6.8</v>
      </c>
    </row>
    <row r="2391" spans="1:3" x14ac:dyDescent="0.3">
      <c r="A2391" t="s">
        <v>11809</v>
      </c>
      <c r="B2391" t="s">
        <v>67</v>
      </c>
      <c r="C2391">
        <v>7.1</v>
      </c>
    </row>
    <row r="2392" spans="1:3" x14ac:dyDescent="0.3">
      <c r="A2392" t="s">
        <v>11813</v>
      </c>
      <c r="B2392" t="s">
        <v>67</v>
      </c>
      <c r="C2392">
        <v>7.2</v>
      </c>
    </row>
    <row r="2393" spans="1:3" x14ac:dyDescent="0.3">
      <c r="A2393" t="s">
        <v>11818</v>
      </c>
      <c r="B2393" t="s">
        <v>67</v>
      </c>
      <c r="C2393">
        <v>5.8</v>
      </c>
    </row>
    <row r="2394" spans="1:3" x14ac:dyDescent="0.3">
      <c r="A2394" t="s">
        <v>11823</v>
      </c>
      <c r="B2394" t="s">
        <v>67</v>
      </c>
      <c r="C2394">
        <v>5.8</v>
      </c>
    </row>
    <row r="2395" spans="1:3" x14ac:dyDescent="0.3">
      <c r="A2395" t="s">
        <v>11827</v>
      </c>
      <c r="B2395" t="s">
        <v>67</v>
      </c>
      <c r="C2395">
        <v>8.3000000000000007</v>
      </c>
    </row>
    <row r="2396" spans="1:3" x14ac:dyDescent="0.3">
      <c r="A2396" t="s">
        <v>11833</v>
      </c>
      <c r="B2396" t="s">
        <v>67</v>
      </c>
      <c r="C2396">
        <v>5.6</v>
      </c>
    </row>
    <row r="2397" spans="1:3" x14ac:dyDescent="0.3">
      <c r="A2397" t="s">
        <v>11838</v>
      </c>
      <c r="B2397" t="s">
        <v>67</v>
      </c>
      <c r="C2397">
        <v>6.8</v>
      </c>
    </row>
    <row r="2398" spans="1:3" x14ac:dyDescent="0.3">
      <c r="A2398" t="s">
        <v>11843</v>
      </c>
      <c r="B2398" t="s">
        <v>67</v>
      </c>
      <c r="C2398">
        <v>5</v>
      </c>
    </row>
    <row r="2399" spans="1:3" x14ac:dyDescent="0.3">
      <c r="A2399" t="s">
        <v>11846</v>
      </c>
      <c r="B2399" t="s">
        <v>67</v>
      </c>
      <c r="C2399">
        <v>7.6</v>
      </c>
    </row>
    <row r="2400" spans="1:3" x14ac:dyDescent="0.3">
      <c r="A2400" t="s">
        <v>11849</v>
      </c>
      <c r="B2400" t="s">
        <v>67</v>
      </c>
      <c r="C2400">
        <v>6.7</v>
      </c>
    </row>
    <row r="2401" spans="1:3" x14ac:dyDescent="0.3">
      <c r="A2401" t="s">
        <v>11854</v>
      </c>
      <c r="B2401" t="s">
        <v>67</v>
      </c>
      <c r="C2401">
        <v>6.7</v>
      </c>
    </row>
    <row r="2402" spans="1:3" x14ac:dyDescent="0.3">
      <c r="A2402" t="s">
        <v>11858</v>
      </c>
      <c r="B2402" t="s">
        <v>67</v>
      </c>
      <c r="C2402">
        <v>5.7</v>
      </c>
    </row>
    <row r="2403" spans="1:3" x14ac:dyDescent="0.3">
      <c r="A2403" t="s">
        <v>11864</v>
      </c>
      <c r="B2403" t="s">
        <v>67</v>
      </c>
      <c r="C2403">
        <v>5.2</v>
      </c>
    </row>
    <row r="2404" spans="1:3" x14ac:dyDescent="0.3">
      <c r="A2404" t="s">
        <v>11868</v>
      </c>
      <c r="B2404" t="s">
        <v>67</v>
      </c>
      <c r="C2404">
        <v>7.5</v>
      </c>
    </row>
    <row r="2405" spans="1:3" x14ac:dyDescent="0.3">
      <c r="A2405" t="s">
        <v>11871</v>
      </c>
      <c r="B2405" t="s">
        <v>67</v>
      </c>
      <c r="C2405">
        <v>7.2</v>
      </c>
    </row>
    <row r="2406" spans="1:3" x14ac:dyDescent="0.3">
      <c r="A2406" t="s">
        <v>11875</v>
      </c>
      <c r="B2406" t="s">
        <v>67</v>
      </c>
      <c r="C2406">
        <v>5.3</v>
      </c>
    </row>
    <row r="2407" spans="1:3" x14ac:dyDescent="0.3">
      <c r="A2407" t="s">
        <v>11878</v>
      </c>
      <c r="B2407" t="s">
        <v>67</v>
      </c>
      <c r="C2407">
        <v>6.5</v>
      </c>
    </row>
    <row r="2408" spans="1:3" x14ac:dyDescent="0.3">
      <c r="A2408" t="s">
        <v>11883</v>
      </c>
      <c r="B2408" t="s">
        <v>67</v>
      </c>
      <c r="C2408">
        <v>5</v>
      </c>
    </row>
    <row r="2409" spans="1:3" x14ac:dyDescent="0.3">
      <c r="A2409" t="s">
        <v>11888</v>
      </c>
      <c r="B2409" t="s">
        <v>67</v>
      </c>
      <c r="C2409">
        <v>6.1</v>
      </c>
    </row>
    <row r="2410" spans="1:3" x14ac:dyDescent="0.3">
      <c r="A2410" t="s">
        <v>11893</v>
      </c>
      <c r="B2410" t="s">
        <v>67</v>
      </c>
      <c r="C2410">
        <v>7.4</v>
      </c>
    </row>
    <row r="2411" spans="1:3" x14ac:dyDescent="0.3">
      <c r="A2411" t="s">
        <v>11900</v>
      </c>
      <c r="B2411" t="s">
        <v>67</v>
      </c>
      <c r="C2411">
        <v>4.4000000000000004</v>
      </c>
    </row>
    <row r="2412" spans="1:3" x14ac:dyDescent="0.3">
      <c r="A2412" t="s">
        <v>11904</v>
      </c>
      <c r="B2412" t="s">
        <v>67</v>
      </c>
      <c r="C2412">
        <v>7.5</v>
      </c>
    </row>
    <row r="2413" spans="1:3" x14ac:dyDescent="0.3">
      <c r="A2413" t="s">
        <v>11907</v>
      </c>
      <c r="B2413" t="s">
        <v>67</v>
      </c>
      <c r="C2413">
        <v>5.7</v>
      </c>
    </row>
    <row r="2414" spans="1:3" x14ac:dyDescent="0.3">
      <c r="A2414" t="s">
        <v>11913</v>
      </c>
      <c r="B2414" t="s">
        <v>67</v>
      </c>
      <c r="C2414">
        <v>5.5</v>
      </c>
    </row>
    <row r="2415" spans="1:3" x14ac:dyDescent="0.3">
      <c r="A2415" t="s">
        <v>11919</v>
      </c>
      <c r="B2415" t="s">
        <v>67</v>
      </c>
      <c r="C2415">
        <v>7.1</v>
      </c>
    </row>
    <row r="2416" spans="1:3" x14ac:dyDescent="0.3">
      <c r="A2416" t="s">
        <v>11925</v>
      </c>
      <c r="B2416" t="s">
        <v>67</v>
      </c>
      <c r="C2416">
        <v>5.9</v>
      </c>
    </row>
    <row r="2417" spans="1:3" x14ac:dyDescent="0.3">
      <c r="A2417" t="s">
        <v>11931</v>
      </c>
      <c r="B2417" t="s">
        <v>67</v>
      </c>
      <c r="C2417">
        <v>6.7</v>
      </c>
    </row>
    <row r="2418" spans="1:3" x14ac:dyDescent="0.3">
      <c r="A2418" t="s">
        <v>11937</v>
      </c>
      <c r="B2418" t="s">
        <v>67</v>
      </c>
      <c r="C2418">
        <v>7</v>
      </c>
    </row>
    <row r="2419" spans="1:3" x14ac:dyDescent="0.3">
      <c r="A2419" t="s">
        <v>11940</v>
      </c>
      <c r="B2419" t="s">
        <v>67</v>
      </c>
      <c r="C2419">
        <v>7.9</v>
      </c>
    </row>
    <row r="2420" spans="1:3" x14ac:dyDescent="0.3">
      <c r="A2420" t="s">
        <v>11943</v>
      </c>
      <c r="B2420" t="s">
        <v>67</v>
      </c>
      <c r="C2420">
        <v>6.9</v>
      </c>
    </row>
    <row r="2421" spans="1:3" x14ac:dyDescent="0.3">
      <c r="A2421" t="s">
        <v>11947</v>
      </c>
      <c r="B2421" t="s">
        <v>11951</v>
      </c>
      <c r="C2421">
        <v>7.3</v>
      </c>
    </row>
    <row r="2422" spans="1:3" x14ac:dyDescent="0.3">
      <c r="A2422" t="s">
        <v>11952</v>
      </c>
      <c r="B2422" t="s">
        <v>67</v>
      </c>
      <c r="C2422">
        <v>7.3</v>
      </c>
    </row>
    <row r="2423" spans="1:3" x14ac:dyDescent="0.3">
      <c r="A2423" t="s">
        <v>11957</v>
      </c>
      <c r="B2423" t="s">
        <v>67</v>
      </c>
      <c r="C2423">
        <v>3.5</v>
      </c>
    </row>
    <row r="2424" spans="1:3" x14ac:dyDescent="0.3">
      <c r="A2424" t="s">
        <v>11962</v>
      </c>
      <c r="B2424" t="s">
        <v>67</v>
      </c>
      <c r="C2424">
        <v>7.8</v>
      </c>
    </row>
    <row r="2425" spans="1:3" x14ac:dyDescent="0.3">
      <c r="A2425" t="s">
        <v>11966</v>
      </c>
      <c r="B2425" t="s">
        <v>67</v>
      </c>
      <c r="C2425">
        <v>7.4</v>
      </c>
    </row>
    <row r="2426" spans="1:3" x14ac:dyDescent="0.3">
      <c r="A2426" t="s">
        <v>11971</v>
      </c>
      <c r="B2426" t="s">
        <v>67</v>
      </c>
      <c r="C2426">
        <v>6.7</v>
      </c>
    </row>
    <row r="2427" spans="1:3" x14ac:dyDescent="0.3">
      <c r="A2427" t="s">
        <v>11976</v>
      </c>
      <c r="B2427" t="s">
        <v>67</v>
      </c>
      <c r="C2427">
        <v>6.4</v>
      </c>
    </row>
    <row r="2428" spans="1:3" x14ac:dyDescent="0.3">
      <c r="A2428" t="s">
        <v>11981</v>
      </c>
      <c r="B2428" t="s">
        <v>67</v>
      </c>
      <c r="C2428">
        <v>7.1</v>
      </c>
    </row>
    <row r="2429" spans="1:3" x14ac:dyDescent="0.3">
      <c r="A2429" t="s">
        <v>11991</v>
      </c>
      <c r="B2429" t="s">
        <v>8719</v>
      </c>
      <c r="C2429">
        <v>7.8</v>
      </c>
    </row>
    <row r="2430" spans="1:3" x14ac:dyDescent="0.3">
      <c r="A2430" t="s">
        <v>11996</v>
      </c>
      <c r="B2430" t="s">
        <v>67</v>
      </c>
      <c r="C2430">
        <v>4</v>
      </c>
    </row>
    <row r="2431" spans="1:3" x14ac:dyDescent="0.3">
      <c r="A2431" t="s">
        <v>12001</v>
      </c>
      <c r="B2431" t="s">
        <v>67</v>
      </c>
      <c r="C2431">
        <v>5.9</v>
      </c>
    </row>
    <row r="2432" spans="1:3" x14ac:dyDescent="0.3">
      <c r="A2432" t="s">
        <v>12004</v>
      </c>
      <c r="B2432" t="s">
        <v>67</v>
      </c>
      <c r="C2432">
        <v>7.2</v>
      </c>
    </row>
    <row r="2433" spans="1:3" x14ac:dyDescent="0.3">
      <c r="A2433" t="s">
        <v>12009</v>
      </c>
      <c r="B2433" t="s">
        <v>67</v>
      </c>
      <c r="C2433">
        <v>7.2</v>
      </c>
    </row>
    <row r="2434" spans="1:3" x14ac:dyDescent="0.3">
      <c r="A2434" t="s">
        <v>12014</v>
      </c>
      <c r="B2434" t="s">
        <v>67</v>
      </c>
      <c r="C2434">
        <v>5.0999999999999996</v>
      </c>
    </row>
    <row r="2435" spans="1:3" x14ac:dyDescent="0.3">
      <c r="A2435" t="s">
        <v>24104</v>
      </c>
      <c r="B2435" t="s">
        <v>67</v>
      </c>
      <c r="C2435">
        <v>7.7</v>
      </c>
    </row>
    <row r="2436" spans="1:3" x14ac:dyDescent="0.3">
      <c r="A2436" t="s">
        <v>12024</v>
      </c>
      <c r="B2436" t="s">
        <v>67</v>
      </c>
      <c r="C2436">
        <v>5.5</v>
      </c>
    </row>
    <row r="2437" spans="1:3" x14ac:dyDescent="0.3">
      <c r="A2437" t="s">
        <v>12030</v>
      </c>
      <c r="B2437" t="s">
        <v>67</v>
      </c>
      <c r="C2437">
        <v>6.2</v>
      </c>
    </row>
    <row r="2438" spans="1:3" x14ac:dyDescent="0.3">
      <c r="A2438" t="s">
        <v>12036</v>
      </c>
      <c r="B2438" t="s">
        <v>67</v>
      </c>
      <c r="C2438">
        <v>7.2</v>
      </c>
    </row>
    <row r="2439" spans="1:3" x14ac:dyDescent="0.3">
      <c r="A2439" t="s">
        <v>12040</v>
      </c>
      <c r="B2439" t="s">
        <v>67</v>
      </c>
      <c r="C2439">
        <v>5.2</v>
      </c>
    </row>
    <row r="2440" spans="1:3" x14ac:dyDescent="0.3">
      <c r="A2440" t="s">
        <v>12045</v>
      </c>
      <c r="B2440" t="s">
        <v>67</v>
      </c>
      <c r="C2440">
        <v>6.7</v>
      </c>
    </row>
    <row r="2441" spans="1:3" x14ac:dyDescent="0.3">
      <c r="A2441" t="s">
        <v>12050</v>
      </c>
      <c r="B2441" t="s">
        <v>67</v>
      </c>
      <c r="C2441">
        <v>5</v>
      </c>
    </row>
    <row r="2442" spans="1:3" x14ac:dyDescent="0.3">
      <c r="A2442" t="s">
        <v>12054</v>
      </c>
      <c r="B2442" t="s">
        <v>67</v>
      </c>
      <c r="C2442">
        <v>6.2</v>
      </c>
    </row>
    <row r="2443" spans="1:3" x14ac:dyDescent="0.3">
      <c r="A2443" t="s">
        <v>12057</v>
      </c>
      <c r="B2443" t="s">
        <v>67</v>
      </c>
      <c r="C2443">
        <v>7.6</v>
      </c>
    </row>
    <row r="2444" spans="1:3" x14ac:dyDescent="0.3">
      <c r="A2444" t="s">
        <v>12060</v>
      </c>
      <c r="B2444" t="s">
        <v>67</v>
      </c>
      <c r="C2444">
        <v>4.0999999999999996</v>
      </c>
    </row>
    <row r="2445" spans="1:3" x14ac:dyDescent="0.3">
      <c r="A2445" t="s">
        <v>12064</v>
      </c>
      <c r="B2445" t="s">
        <v>67</v>
      </c>
      <c r="C2445">
        <v>5.3</v>
      </c>
    </row>
    <row r="2446" spans="1:3" x14ac:dyDescent="0.3">
      <c r="A2446" t="s">
        <v>12069</v>
      </c>
      <c r="B2446" t="s">
        <v>67</v>
      </c>
      <c r="C2446">
        <v>6.2</v>
      </c>
    </row>
    <row r="2447" spans="1:3" x14ac:dyDescent="0.3">
      <c r="A2447" t="s">
        <v>12075</v>
      </c>
      <c r="B2447" t="s">
        <v>67</v>
      </c>
      <c r="C2447">
        <v>6.5</v>
      </c>
    </row>
    <row r="2448" spans="1:3" x14ac:dyDescent="0.3">
      <c r="A2448" t="s">
        <v>12079</v>
      </c>
      <c r="B2448" t="s">
        <v>67</v>
      </c>
      <c r="C2448">
        <v>8.1</v>
      </c>
    </row>
    <row r="2449" spans="1:3" x14ac:dyDescent="0.3">
      <c r="A2449" t="s">
        <v>12085</v>
      </c>
      <c r="B2449" t="s">
        <v>67</v>
      </c>
      <c r="C2449">
        <v>6.3</v>
      </c>
    </row>
    <row r="2450" spans="1:3" x14ac:dyDescent="0.3">
      <c r="A2450" t="s">
        <v>12090</v>
      </c>
      <c r="B2450" t="s">
        <v>67</v>
      </c>
      <c r="C2450">
        <v>4.4000000000000004</v>
      </c>
    </row>
    <row r="2451" spans="1:3" x14ac:dyDescent="0.3">
      <c r="A2451" t="s">
        <v>12095</v>
      </c>
      <c r="B2451" t="s">
        <v>67</v>
      </c>
      <c r="C2451">
        <v>4.5999999999999996</v>
      </c>
    </row>
    <row r="2452" spans="1:3" x14ac:dyDescent="0.3">
      <c r="A2452" t="s">
        <v>12102</v>
      </c>
      <c r="B2452" t="s">
        <v>67</v>
      </c>
      <c r="C2452">
        <v>6</v>
      </c>
    </row>
    <row r="2453" spans="1:3" x14ac:dyDescent="0.3">
      <c r="A2453" t="s">
        <v>12107</v>
      </c>
      <c r="B2453" t="s">
        <v>67</v>
      </c>
      <c r="C2453">
        <v>7.6</v>
      </c>
    </row>
    <row r="2454" spans="1:3" x14ac:dyDescent="0.3">
      <c r="A2454" t="s">
        <v>12112</v>
      </c>
      <c r="B2454" t="s">
        <v>67</v>
      </c>
      <c r="C2454">
        <v>8.4</v>
      </c>
    </row>
    <row r="2455" spans="1:3" x14ac:dyDescent="0.3">
      <c r="A2455" t="s">
        <v>12119</v>
      </c>
      <c r="B2455" t="s">
        <v>67</v>
      </c>
      <c r="C2455">
        <v>7.9</v>
      </c>
    </row>
    <row r="2456" spans="1:3" x14ac:dyDescent="0.3">
      <c r="A2456" t="s">
        <v>12123</v>
      </c>
      <c r="B2456" t="s">
        <v>67</v>
      </c>
      <c r="C2456">
        <v>5.6</v>
      </c>
    </row>
    <row r="2457" spans="1:3" x14ac:dyDescent="0.3">
      <c r="A2457" t="s">
        <v>12126</v>
      </c>
      <c r="B2457" t="s">
        <v>67</v>
      </c>
      <c r="C2457">
        <v>6.5</v>
      </c>
    </row>
    <row r="2458" spans="1:3" x14ac:dyDescent="0.3">
      <c r="A2458" t="s">
        <v>12130</v>
      </c>
      <c r="B2458" t="s">
        <v>67</v>
      </c>
      <c r="C2458">
        <v>7.5</v>
      </c>
    </row>
    <row r="2459" spans="1:3" x14ac:dyDescent="0.3">
      <c r="A2459" t="s">
        <v>12135</v>
      </c>
      <c r="B2459" t="s">
        <v>67</v>
      </c>
      <c r="C2459">
        <v>6.3</v>
      </c>
    </row>
    <row r="2460" spans="1:3" x14ac:dyDescent="0.3">
      <c r="A2460" t="s">
        <v>12138</v>
      </c>
      <c r="B2460" t="s">
        <v>67</v>
      </c>
      <c r="C2460">
        <v>7.9</v>
      </c>
    </row>
    <row r="2461" spans="1:3" x14ac:dyDescent="0.3">
      <c r="A2461" t="s">
        <v>12143</v>
      </c>
      <c r="B2461" t="s">
        <v>67</v>
      </c>
      <c r="C2461">
        <v>5.0999999999999996</v>
      </c>
    </row>
    <row r="2462" spans="1:3" x14ac:dyDescent="0.3">
      <c r="A2462" t="s">
        <v>12146</v>
      </c>
      <c r="B2462" t="s">
        <v>67</v>
      </c>
      <c r="C2462">
        <v>6.7</v>
      </c>
    </row>
    <row r="2463" spans="1:3" x14ac:dyDescent="0.3">
      <c r="A2463" t="s">
        <v>12149</v>
      </c>
      <c r="B2463" t="s">
        <v>67</v>
      </c>
      <c r="C2463">
        <v>6.7</v>
      </c>
    </row>
    <row r="2464" spans="1:3" x14ac:dyDescent="0.3">
      <c r="A2464" t="s">
        <v>12153</v>
      </c>
      <c r="B2464" t="s">
        <v>67</v>
      </c>
      <c r="C2464">
        <v>5.6</v>
      </c>
    </row>
    <row r="2465" spans="1:3" x14ac:dyDescent="0.3">
      <c r="A2465" t="s">
        <v>12157</v>
      </c>
      <c r="B2465" t="s">
        <v>67</v>
      </c>
      <c r="C2465">
        <v>5.6</v>
      </c>
    </row>
    <row r="2466" spans="1:3" x14ac:dyDescent="0.3">
      <c r="A2466" t="s">
        <v>12162</v>
      </c>
      <c r="B2466" t="s">
        <v>67</v>
      </c>
      <c r="C2466">
        <v>6.2</v>
      </c>
    </row>
    <row r="2467" spans="1:3" x14ac:dyDescent="0.3">
      <c r="A2467" t="s">
        <v>12165</v>
      </c>
      <c r="B2467" t="s">
        <v>67</v>
      </c>
      <c r="C2467">
        <v>5.6</v>
      </c>
    </row>
    <row r="2468" spans="1:3" x14ac:dyDescent="0.3">
      <c r="A2468" t="s">
        <v>12169</v>
      </c>
      <c r="B2468" t="s">
        <v>67</v>
      </c>
      <c r="C2468">
        <v>6.4</v>
      </c>
    </row>
    <row r="2469" spans="1:3" x14ac:dyDescent="0.3">
      <c r="A2469" t="s">
        <v>12172</v>
      </c>
      <c r="B2469" t="s">
        <v>67</v>
      </c>
      <c r="C2469">
        <v>5.6</v>
      </c>
    </row>
    <row r="2470" spans="1:3" x14ac:dyDescent="0.3">
      <c r="A2470" t="s">
        <v>12177</v>
      </c>
      <c r="B2470" t="s">
        <v>67</v>
      </c>
      <c r="C2470">
        <v>7.4</v>
      </c>
    </row>
    <row r="2471" spans="1:3" x14ac:dyDescent="0.3">
      <c r="A2471" t="s">
        <v>12182</v>
      </c>
      <c r="B2471" t="s">
        <v>67</v>
      </c>
      <c r="C2471">
        <v>4.9000000000000004</v>
      </c>
    </row>
    <row r="2472" spans="1:3" x14ac:dyDescent="0.3">
      <c r="A2472" t="s">
        <v>12189</v>
      </c>
      <c r="B2472" t="s">
        <v>67</v>
      </c>
      <c r="C2472">
        <v>6</v>
      </c>
    </row>
    <row r="2473" spans="1:3" x14ac:dyDescent="0.3">
      <c r="A2473" t="s">
        <v>12194</v>
      </c>
      <c r="B2473" t="s">
        <v>67</v>
      </c>
      <c r="C2473">
        <v>7.2</v>
      </c>
    </row>
    <row r="2474" spans="1:3" x14ac:dyDescent="0.3">
      <c r="A2474" t="s">
        <v>12198</v>
      </c>
      <c r="B2474" t="s">
        <v>67</v>
      </c>
      <c r="C2474">
        <v>4.9000000000000004</v>
      </c>
    </row>
    <row r="2475" spans="1:3" x14ac:dyDescent="0.3">
      <c r="A2475" t="s">
        <v>12201</v>
      </c>
      <c r="B2475" t="s">
        <v>67</v>
      </c>
      <c r="C2475">
        <v>7.5</v>
      </c>
    </row>
    <row r="2476" spans="1:3" x14ac:dyDescent="0.3">
      <c r="A2476" t="s">
        <v>12205</v>
      </c>
      <c r="B2476" t="s">
        <v>67</v>
      </c>
      <c r="C2476">
        <v>4.8</v>
      </c>
    </row>
    <row r="2477" spans="1:3" x14ac:dyDescent="0.3">
      <c r="A2477" t="s">
        <v>12209</v>
      </c>
      <c r="B2477" t="s">
        <v>67</v>
      </c>
      <c r="C2477">
        <v>3.1</v>
      </c>
    </row>
    <row r="2478" spans="1:3" x14ac:dyDescent="0.3">
      <c r="A2478" t="s">
        <v>12216</v>
      </c>
      <c r="B2478" t="s">
        <v>67</v>
      </c>
      <c r="C2478">
        <v>5.8</v>
      </c>
    </row>
    <row r="2479" spans="1:3" x14ac:dyDescent="0.3">
      <c r="A2479" t="s">
        <v>12220</v>
      </c>
      <c r="B2479" t="s">
        <v>67</v>
      </c>
      <c r="C2479">
        <v>6.7</v>
      </c>
    </row>
    <row r="2480" spans="1:3" x14ac:dyDescent="0.3">
      <c r="A2480" t="s">
        <v>12226</v>
      </c>
      <c r="B2480" t="s">
        <v>67</v>
      </c>
      <c r="C2480">
        <v>6.8</v>
      </c>
    </row>
    <row r="2481" spans="1:3" x14ac:dyDescent="0.3">
      <c r="A2481" t="s">
        <v>12232</v>
      </c>
      <c r="B2481" t="s">
        <v>67</v>
      </c>
      <c r="C2481">
        <v>6.5</v>
      </c>
    </row>
    <row r="2482" spans="1:3" x14ac:dyDescent="0.3">
      <c r="A2482" t="s">
        <v>12237</v>
      </c>
      <c r="B2482" t="s">
        <v>67</v>
      </c>
      <c r="C2482">
        <v>5.9</v>
      </c>
    </row>
    <row r="2483" spans="1:3" x14ac:dyDescent="0.3">
      <c r="A2483" t="s">
        <v>12241</v>
      </c>
      <c r="B2483" t="s">
        <v>67</v>
      </c>
      <c r="C2483">
        <v>5.5</v>
      </c>
    </row>
    <row r="2484" spans="1:3" x14ac:dyDescent="0.3">
      <c r="A2484" t="s">
        <v>12245</v>
      </c>
      <c r="B2484" t="s">
        <v>67</v>
      </c>
      <c r="C2484">
        <v>3.6</v>
      </c>
    </row>
    <row r="2485" spans="1:3" x14ac:dyDescent="0.3">
      <c r="A2485" t="s">
        <v>12251</v>
      </c>
      <c r="B2485" t="s">
        <v>67</v>
      </c>
      <c r="C2485">
        <v>3.3</v>
      </c>
    </row>
    <row r="2486" spans="1:3" x14ac:dyDescent="0.3">
      <c r="A2486" t="s">
        <v>12256</v>
      </c>
      <c r="B2486" t="s">
        <v>67</v>
      </c>
      <c r="C2486">
        <v>7.4</v>
      </c>
    </row>
    <row r="2487" spans="1:3" x14ac:dyDescent="0.3">
      <c r="A2487" t="s">
        <v>12260</v>
      </c>
      <c r="B2487" t="s">
        <v>67</v>
      </c>
      <c r="C2487">
        <v>6.7</v>
      </c>
    </row>
    <row r="2488" spans="1:3" x14ac:dyDescent="0.3">
      <c r="A2488" t="s">
        <v>12265</v>
      </c>
      <c r="B2488" t="s">
        <v>67</v>
      </c>
      <c r="C2488">
        <v>3</v>
      </c>
    </row>
    <row r="2489" spans="1:3" x14ac:dyDescent="0.3">
      <c r="A2489" t="s">
        <v>12269</v>
      </c>
      <c r="B2489" t="s">
        <v>67</v>
      </c>
      <c r="C2489">
        <v>7.6</v>
      </c>
    </row>
    <row r="2490" spans="1:3" x14ac:dyDescent="0.3">
      <c r="A2490" t="s">
        <v>12275</v>
      </c>
      <c r="B2490" t="s">
        <v>67</v>
      </c>
      <c r="C2490">
        <v>6.4</v>
      </c>
    </row>
    <row r="2491" spans="1:3" x14ac:dyDescent="0.3">
      <c r="A2491" t="s">
        <v>12280</v>
      </c>
      <c r="B2491" t="s">
        <v>67</v>
      </c>
      <c r="C2491">
        <v>6.9</v>
      </c>
    </row>
    <row r="2492" spans="1:3" x14ac:dyDescent="0.3">
      <c r="A2492" t="s">
        <v>12284</v>
      </c>
      <c r="B2492" t="s">
        <v>67</v>
      </c>
      <c r="C2492">
        <v>6.6</v>
      </c>
    </row>
    <row r="2493" spans="1:3" x14ac:dyDescent="0.3">
      <c r="A2493" t="s">
        <v>12289</v>
      </c>
      <c r="B2493" t="s">
        <v>67</v>
      </c>
      <c r="C2493">
        <v>5.5</v>
      </c>
    </row>
    <row r="2494" spans="1:3" x14ac:dyDescent="0.3">
      <c r="A2494" t="s">
        <v>12294</v>
      </c>
      <c r="B2494" t="s">
        <v>1486</v>
      </c>
      <c r="C2494">
        <v>6.6</v>
      </c>
    </row>
    <row r="2495" spans="1:3" x14ac:dyDescent="0.3">
      <c r="A2495" t="s">
        <v>12301</v>
      </c>
      <c r="B2495" t="s">
        <v>67</v>
      </c>
      <c r="C2495">
        <v>5.2</v>
      </c>
    </row>
    <row r="2496" spans="1:3" x14ac:dyDescent="0.3">
      <c r="A2496" t="s">
        <v>12308</v>
      </c>
      <c r="B2496" t="s">
        <v>67</v>
      </c>
      <c r="C2496">
        <v>4.0999999999999996</v>
      </c>
    </row>
    <row r="2497" spans="1:3" x14ac:dyDescent="0.3">
      <c r="A2497" t="s">
        <v>12313</v>
      </c>
      <c r="B2497" t="s">
        <v>67</v>
      </c>
      <c r="C2497">
        <v>6.8</v>
      </c>
    </row>
    <row r="2498" spans="1:3" x14ac:dyDescent="0.3">
      <c r="A2498" t="s">
        <v>12317</v>
      </c>
      <c r="B2498" t="s">
        <v>67</v>
      </c>
      <c r="C2498">
        <v>6.5</v>
      </c>
    </row>
    <row r="2499" spans="1:3" x14ac:dyDescent="0.3">
      <c r="A2499" t="s">
        <v>12322</v>
      </c>
      <c r="B2499" t="s">
        <v>67</v>
      </c>
      <c r="C2499">
        <v>7.4</v>
      </c>
    </row>
    <row r="2500" spans="1:3" x14ac:dyDescent="0.3">
      <c r="A2500" t="s">
        <v>12325</v>
      </c>
      <c r="B2500" t="s">
        <v>67</v>
      </c>
      <c r="C2500">
        <v>7.7</v>
      </c>
    </row>
    <row r="2501" spans="1:3" x14ac:dyDescent="0.3">
      <c r="A2501" t="s">
        <v>12329</v>
      </c>
      <c r="B2501" t="s">
        <v>67</v>
      </c>
      <c r="C2501">
        <v>7.1</v>
      </c>
    </row>
    <row r="2502" spans="1:3" x14ac:dyDescent="0.3">
      <c r="A2502" t="s">
        <v>12335</v>
      </c>
      <c r="B2502" t="s">
        <v>67</v>
      </c>
      <c r="C2502">
        <v>6.3</v>
      </c>
    </row>
    <row r="2503" spans="1:3" x14ac:dyDescent="0.3">
      <c r="A2503" t="s">
        <v>12340</v>
      </c>
      <c r="B2503" t="s">
        <v>67</v>
      </c>
      <c r="C2503">
        <v>7.6</v>
      </c>
    </row>
    <row r="2504" spans="1:3" x14ac:dyDescent="0.3">
      <c r="A2504" t="s">
        <v>12343</v>
      </c>
      <c r="B2504" t="s">
        <v>67</v>
      </c>
      <c r="C2504">
        <v>8</v>
      </c>
    </row>
    <row r="2505" spans="1:3" x14ac:dyDescent="0.3">
      <c r="A2505" t="s">
        <v>12347</v>
      </c>
      <c r="B2505" t="s">
        <v>67</v>
      </c>
      <c r="C2505">
        <v>7.3</v>
      </c>
    </row>
    <row r="2506" spans="1:3" x14ac:dyDescent="0.3">
      <c r="A2506" t="s">
        <v>12352</v>
      </c>
      <c r="B2506" t="s">
        <v>67</v>
      </c>
      <c r="C2506">
        <v>7.6</v>
      </c>
    </row>
    <row r="2507" spans="1:3" x14ac:dyDescent="0.3">
      <c r="A2507" t="s">
        <v>12356</v>
      </c>
      <c r="B2507" t="s">
        <v>67</v>
      </c>
      <c r="C2507">
        <v>7.8</v>
      </c>
    </row>
    <row r="2508" spans="1:3" x14ac:dyDescent="0.3">
      <c r="A2508" t="s">
        <v>12360</v>
      </c>
      <c r="B2508" t="s">
        <v>67</v>
      </c>
      <c r="C2508">
        <v>6.5</v>
      </c>
    </row>
    <row r="2509" spans="1:3" x14ac:dyDescent="0.3">
      <c r="A2509" t="s">
        <v>12364</v>
      </c>
      <c r="B2509" t="s">
        <v>67</v>
      </c>
      <c r="C2509">
        <v>6.4</v>
      </c>
    </row>
    <row r="2510" spans="1:3" x14ac:dyDescent="0.3">
      <c r="A2510" t="s">
        <v>12369</v>
      </c>
      <c r="B2510" t="s">
        <v>67</v>
      </c>
      <c r="C2510">
        <v>8</v>
      </c>
    </row>
    <row r="2511" spans="1:3" x14ac:dyDescent="0.3">
      <c r="A2511" t="s">
        <v>12372</v>
      </c>
      <c r="B2511" t="s">
        <v>67</v>
      </c>
      <c r="C2511">
        <v>4.8</v>
      </c>
    </row>
    <row r="2512" spans="1:3" x14ac:dyDescent="0.3">
      <c r="A2512" t="s">
        <v>12376</v>
      </c>
      <c r="B2512" t="s">
        <v>67</v>
      </c>
      <c r="C2512">
        <v>7.8</v>
      </c>
    </row>
    <row r="2513" spans="1:3" x14ac:dyDescent="0.3">
      <c r="A2513" t="s">
        <v>12379</v>
      </c>
      <c r="B2513" t="s">
        <v>67</v>
      </c>
      <c r="C2513">
        <v>5.9</v>
      </c>
    </row>
    <row r="2514" spans="1:3" x14ac:dyDescent="0.3">
      <c r="A2514" t="s">
        <v>12384</v>
      </c>
      <c r="B2514" t="s">
        <v>67</v>
      </c>
      <c r="C2514">
        <v>5.4</v>
      </c>
    </row>
    <row r="2515" spans="1:3" x14ac:dyDescent="0.3">
      <c r="A2515" t="s">
        <v>12388</v>
      </c>
      <c r="B2515" t="s">
        <v>67</v>
      </c>
      <c r="C2515">
        <v>3.3</v>
      </c>
    </row>
    <row r="2516" spans="1:3" x14ac:dyDescent="0.3">
      <c r="A2516" t="s">
        <v>12394</v>
      </c>
      <c r="B2516" t="s">
        <v>2794</v>
      </c>
      <c r="C2516">
        <v>8.1999999999999993</v>
      </c>
    </row>
    <row r="2517" spans="1:3" x14ac:dyDescent="0.3">
      <c r="A2517" t="s">
        <v>24105</v>
      </c>
      <c r="B2517" t="s">
        <v>67</v>
      </c>
      <c r="C2517">
        <v>6.6</v>
      </c>
    </row>
    <row r="2518" spans="1:3" x14ac:dyDescent="0.3">
      <c r="A2518" t="s">
        <v>12401</v>
      </c>
      <c r="B2518" t="s">
        <v>67</v>
      </c>
      <c r="C2518">
        <v>5.4</v>
      </c>
    </row>
    <row r="2519" spans="1:3" x14ac:dyDescent="0.3">
      <c r="A2519" t="s">
        <v>12404</v>
      </c>
      <c r="B2519" t="s">
        <v>67</v>
      </c>
      <c r="C2519">
        <v>6.4</v>
      </c>
    </row>
    <row r="2520" spans="1:3" x14ac:dyDescent="0.3">
      <c r="A2520" t="s">
        <v>12409</v>
      </c>
      <c r="B2520" t="s">
        <v>67</v>
      </c>
      <c r="C2520">
        <v>4.8</v>
      </c>
    </row>
    <row r="2521" spans="1:3" x14ac:dyDescent="0.3">
      <c r="A2521" t="s">
        <v>12412</v>
      </c>
      <c r="B2521" t="s">
        <v>67</v>
      </c>
      <c r="C2521">
        <v>5.9</v>
      </c>
    </row>
    <row r="2522" spans="1:3" x14ac:dyDescent="0.3">
      <c r="A2522" t="s">
        <v>12418</v>
      </c>
      <c r="B2522" t="s">
        <v>67</v>
      </c>
      <c r="C2522">
        <v>5.5</v>
      </c>
    </row>
    <row r="2523" spans="1:3" x14ac:dyDescent="0.3">
      <c r="A2523" t="s">
        <v>12424</v>
      </c>
      <c r="B2523" t="s">
        <v>67</v>
      </c>
      <c r="C2523">
        <v>7.9</v>
      </c>
    </row>
    <row r="2524" spans="1:3" x14ac:dyDescent="0.3">
      <c r="A2524" t="s">
        <v>12428</v>
      </c>
      <c r="B2524" t="s">
        <v>67</v>
      </c>
      <c r="C2524">
        <v>4.9000000000000004</v>
      </c>
    </row>
    <row r="2525" spans="1:3" x14ac:dyDescent="0.3">
      <c r="A2525" t="s">
        <v>12431</v>
      </c>
      <c r="B2525" t="s">
        <v>67</v>
      </c>
      <c r="C2525">
        <v>7.2</v>
      </c>
    </row>
    <row r="2526" spans="1:3" x14ac:dyDescent="0.3">
      <c r="A2526" t="s">
        <v>12436</v>
      </c>
      <c r="B2526" t="s">
        <v>12439</v>
      </c>
      <c r="C2526">
        <v>6.6</v>
      </c>
    </row>
    <row r="2527" spans="1:3" x14ac:dyDescent="0.3">
      <c r="A2527" t="s">
        <v>12442</v>
      </c>
      <c r="B2527" t="s">
        <v>67</v>
      </c>
      <c r="C2527">
        <v>5.3</v>
      </c>
    </row>
    <row r="2528" spans="1:3" x14ac:dyDescent="0.3">
      <c r="A2528" t="s">
        <v>12447</v>
      </c>
      <c r="B2528" t="s">
        <v>67</v>
      </c>
      <c r="C2528">
        <v>7.2</v>
      </c>
    </row>
    <row r="2529" spans="1:3" x14ac:dyDescent="0.3">
      <c r="A2529" t="s">
        <v>12451</v>
      </c>
      <c r="B2529" t="s">
        <v>67</v>
      </c>
      <c r="C2529">
        <v>5.0999999999999996</v>
      </c>
    </row>
    <row r="2530" spans="1:3" x14ac:dyDescent="0.3">
      <c r="A2530" t="s">
        <v>12456</v>
      </c>
      <c r="B2530" t="s">
        <v>67</v>
      </c>
      <c r="C2530">
        <v>5.6</v>
      </c>
    </row>
    <row r="2531" spans="1:3" x14ac:dyDescent="0.3">
      <c r="A2531" t="s">
        <v>12461</v>
      </c>
      <c r="B2531" t="s">
        <v>67</v>
      </c>
      <c r="C2531">
        <v>7.6</v>
      </c>
    </row>
    <row r="2532" spans="1:3" x14ac:dyDescent="0.3">
      <c r="A2532" t="s">
        <v>12465</v>
      </c>
      <c r="B2532" t="s">
        <v>67</v>
      </c>
      <c r="C2532">
        <v>7.2</v>
      </c>
    </row>
    <row r="2533" spans="1:3" x14ac:dyDescent="0.3">
      <c r="A2533" t="s">
        <v>12471</v>
      </c>
      <c r="B2533" t="s">
        <v>67</v>
      </c>
      <c r="C2533">
        <v>5.7</v>
      </c>
    </row>
    <row r="2534" spans="1:3" x14ac:dyDescent="0.3">
      <c r="A2534" t="s">
        <v>12475</v>
      </c>
      <c r="B2534" t="s">
        <v>67</v>
      </c>
      <c r="C2534">
        <v>5.2</v>
      </c>
    </row>
    <row r="2535" spans="1:3" x14ac:dyDescent="0.3">
      <c r="A2535" t="s">
        <v>12478</v>
      </c>
      <c r="B2535" t="s">
        <v>67</v>
      </c>
      <c r="C2535">
        <v>7.7</v>
      </c>
    </row>
    <row r="2536" spans="1:3" x14ac:dyDescent="0.3">
      <c r="A2536" t="s">
        <v>12482</v>
      </c>
      <c r="B2536" t="s">
        <v>67</v>
      </c>
      <c r="C2536">
        <v>7</v>
      </c>
    </row>
    <row r="2537" spans="1:3" x14ac:dyDescent="0.3">
      <c r="A2537" t="s">
        <v>12488</v>
      </c>
      <c r="B2537" t="s">
        <v>67</v>
      </c>
      <c r="C2537">
        <v>3.6</v>
      </c>
    </row>
    <row r="2538" spans="1:3" x14ac:dyDescent="0.3">
      <c r="A2538" t="s">
        <v>12493</v>
      </c>
      <c r="B2538" t="s">
        <v>67</v>
      </c>
      <c r="C2538">
        <v>4.9000000000000004</v>
      </c>
    </row>
    <row r="2539" spans="1:3" x14ac:dyDescent="0.3">
      <c r="A2539" t="s">
        <v>12498</v>
      </c>
      <c r="B2539" t="s">
        <v>67</v>
      </c>
      <c r="C2539">
        <v>6</v>
      </c>
    </row>
    <row r="2540" spans="1:3" x14ac:dyDescent="0.3">
      <c r="A2540" t="s">
        <v>12501</v>
      </c>
      <c r="B2540" t="s">
        <v>67</v>
      </c>
      <c r="C2540">
        <v>6.6</v>
      </c>
    </row>
    <row r="2541" spans="1:3" x14ac:dyDescent="0.3">
      <c r="A2541" t="s">
        <v>12505</v>
      </c>
      <c r="B2541" t="s">
        <v>67</v>
      </c>
      <c r="C2541">
        <v>6.8</v>
      </c>
    </row>
    <row r="2542" spans="1:3" x14ac:dyDescent="0.3">
      <c r="A2542" t="s">
        <v>12510</v>
      </c>
      <c r="B2542" t="s">
        <v>67</v>
      </c>
      <c r="C2542">
        <v>7.2</v>
      </c>
    </row>
    <row r="2543" spans="1:3" x14ac:dyDescent="0.3">
      <c r="A2543" t="s">
        <v>12514</v>
      </c>
      <c r="B2543" t="s">
        <v>67</v>
      </c>
      <c r="C2543">
        <v>7.2</v>
      </c>
    </row>
    <row r="2544" spans="1:3" x14ac:dyDescent="0.3">
      <c r="A2544" t="s">
        <v>12520</v>
      </c>
      <c r="B2544" t="s">
        <v>67</v>
      </c>
      <c r="C2544">
        <v>2.8</v>
      </c>
    </row>
    <row r="2545" spans="1:3" x14ac:dyDescent="0.3">
      <c r="A2545" t="s">
        <v>12523</v>
      </c>
      <c r="B2545" t="s">
        <v>67</v>
      </c>
      <c r="C2545">
        <v>6.6</v>
      </c>
    </row>
    <row r="2546" spans="1:3" x14ac:dyDescent="0.3">
      <c r="A2546" t="s">
        <v>12528</v>
      </c>
      <c r="B2546" t="s">
        <v>67</v>
      </c>
      <c r="C2546">
        <v>6.7</v>
      </c>
    </row>
    <row r="2547" spans="1:3" x14ac:dyDescent="0.3">
      <c r="A2547" t="s">
        <v>12532</v>
      </c>
      <c r="B2547" t="s">
        <v>67</v>
      </c>
      <c r="C2547">
        <v>7</v>
      </c>
    </row>
    <row r="2548" spans="1:3" x14ac:dyDescent="0.3">
      <c r="A2548" t="s">
        <v>12537</v>
      </c>
      <c r="B2548" t="s">
        <v>67</v>
      </c>
      <c r="C2548">
        <v>4.4000000000000004</v>
      </c>
    </row>
    <row r="2549" spans="1:3" x14ac:dyDescent="0.3">
      <c r="A2549" t="s">
        <v>12540</v>
      </c>
      <c r="B2549" t="s">
        <v>1486</v>
      </c>
      <c r="C2549">
        <v>7.1</v>
      </c>
    </row>
    <row r="2550" spans="1:3" x14ac:dyDescent="0.3">
      <c r="A2550" t="s">
        <v>12546</v>
      </c>
      <c r="B2550" t="s">
        <v>67</v>
      </c>
      <c r="C2550">
        <v>6.2</v>
      </c>
    </row>
    <row r="2551" spans="1:3" x14ac:dyDescent="0.3">
      <c r="A2551" t="s">
        <v>12552</v>
      </c>
      <c r="B2551" t="s">
        <v>67</v>
      </c>
      <c r="C2551">
        <v>7.3</v>
      </c>
    </row>
    <row r="2552" spans="1:3" x14ac:dyDescent="0.3">
      <c r="A2552" t="s">
        <v>12556</v>
      </c>
      <c r="B2552" t="s">
        <v>67</v>
      </c>
      <c r="C2552">
        <v>5.0999999999999996</v>
      </c>
    </row>
    <row r="2553" spans="1:3" x14ac:dyDescent="0.3">
      <c r="A2553" t="s">
        <v>12560</v>
      </c>
      <c r="B2553" t="s">
        <v>67</v>
      </c>
      <c r="C2553">
        <v>8.1</v>
      </c>
    </row>
    <row r="2554" spans="1:3" x14ac:dyDescent="0.3">
      <c r="A2554" t="s">
        <v>12565</v>
      </c>
      <c r="B2554" t="s">
        <v>67</v>
      </c>
      <c r="C2554">
        <v>6.7</v>
      </c>
    </row>
    <row r="2555" spans="1:3" x14ac:dyDescent="0.3">
      <c r="A2555" t="s">
        <v>12570</v>
      </c>
      <c r="B2555" t="s">
        <v>67</v>
      </c>
      <c r="C2555">
        <v>6.6</v>
      </c>
    </row>
    <row r="2556" spans="1:3" x14ac:dyDescent="0.3">
      <c r="A2556" t="s">
        <v>12574</v>
      </c>
      <c r="B2556" t="s">
        <v>67</v>
      </c>
      <c r="C2556">
        <v>4.5</v>
      </c>
    </row>
    <row r="2557" spans="1:3" x14ac:dyDescent="0.3">
      <c r="A2557" t="s">
        <v>24106</v>
      </c>
      <c r="B2557" t="s">
        <v>67</v>
      </c>
      <c r="C2557">
        <v>8.1</v>
      </c>
    </row>
    <row r="2558" spans="1:3" x14ac:dyDescent="0.3">
      <c r="A2558" t="s">
        <v>12585</v>
      </c>
      <c r="B2558" t="s">
        <v>67</v>
      </c>
      <c r="C2558">
        <v>6.6</v>
      </c>
    </row>
    <row r="2559" spans="1:3" x14ac:dyDescent="0.3">
      <c r="A2559" t="s">
        <v>12590</v>
      </c>
      <c r="B2559" t="s">
        <v>67</v>
      </c>
      <c r="C2559">
        <v>6.5</v>
      </c>
    </row>
    <row r="2560" spans="1:3" x14ac:dyDescent="0.3">
      <c r="A2560" t="s">
        <v>12595</v>
      </c>
      <c r="B2560" t="s">
        <v>67</v>
      </c>
      <c r="C2560">
        <v>5.9</v>
      </c>
    </row>
    <row r="2561" spans="1:3" x14ac:dyDescent="0.3">
      <c r="A2561" t="s">
        <v>12601</v>
      </c>
      <c r="B2561" t="s">
        <v>1486</v>
      </c>
      <c r="C2561">
        <v>6.6</v>
      </c>
    </row>
    <row r="2562" spans="1:3" x14ac:dyDescent="0.3">
      <c r="A2562" t="s">
        <v>12607</v>
      </c>
      <c r="B2562" t="s">
        <v>67</v>
      </c>
      <c r="C2562">
        <v>6.5</v>
      </c>
    </row>
    <row r="2563" spans="1:3" x14ac:dyDescent="0.3">
      <c r="A2563" t="s">
        <v>12610</v>
      </c>
      <c r="B2563" t="s">
        <v>67</v>
      </c>
      <c r="C2563">
        <v>7.3</v>
      </c>
    </row>
    <row r="2564" spans="1:3" x14ac:dyDescent="0.3">
      <c r="A2564" t="s">
        <v>12613</v>
      </c>
      <c r="B2564" t="s">
        <v>67</v>
      </c>
      <c r="C2564">
        <v>7.5</v>
      </c>
    </row>
    <row r="2565" spans="1:3" x14ac:dyDescent="0.3">
      <c r="A2565" t="s">
        <v>12616</v>
      </c>
      <c r="B2565" t="s">
        <v>67</v>
      </c>
      <c r="C2565">
        <v>5.9</v>
      </c>
    </row>
    <row r="2566" spans="1:3" x14ac:dyDescent="0.3">
      <c r="A2566" t="s">
        <v>12619</v>
      </c>
      <c r="B2566" t="s">
        <v>67</v>
      </c>
      <c r="C2566">
        <v>7.4</v>
      </c>
    </row>
    <row r="2567" spans="1:3" x14ac:dyDescent="0.3">
      <c r="A2567" t="s">
        <v>12622</v>
      </c>
      <c r="B2567" t="s">
        <v>67</v>
      </c>
      <c r="C2567">
        <v>6.9</v>
      </c>
    </row>
    <row r="2568" spans="1:3" x14ac:dyDescent="0.3">
      <c r="A2568" t="s">
        <v>12628</v>
      </c>
      <c r="B2568" t="s">
        <v>1965</v>
      </c>
      <c r="C2568">
        <v>7.9</v>
      </c>
    </row>
    <row r="2569" spans="1:3" x14ac:dyDescent="0.3">
      <c r="A2569" t="s">
        <v>12633</v>
      </c>
      <c r="B2569" t="s">
        <v>67</v>
      </c>
      <c r="C2569">
        <v>8.4</v>
      </c>
    </row>
    <row r="2570" spans="1:3" x14ac:dyDescent="0.3">
      <c r="A2570" t="s">
        <v>12637</v>
      </c>
      <c r="B2570" t="s">
        <v>67</v>
      </c>
      <c r="C2570">
        <v>8</v>
      </c>
    </row>
    <row r="2571" spans="1:3" x14ac:dyDescent="0.3">
      <c r="A2571" t="s">
        <v>12640</v>
      </c>
      <c r="B2571" t="s">
        <v>67</v>
      </c>
      <c r="C2571">
        <v>6</v>
      </c>
    </row>
    <row r="2572" spans="1:3" x14ac:dyDescent="0.3">
      <c r="A2572" t="s">
        <v>24107</v>
      </c>
      <c r="B2572" t="s">
        <v>67</v>
      </c>
      <c r="C2572">
        <v>7.3</v>
      </c>
    </row>
    <row r="2573" spans="1:3" x14ac:dyDescent="0.3">
      <c r="A2573" t="s">
        <v>12650</v>
      </c>
      <c r="B2573" t="s">
        <v>67</v>
      </c>
      <c r="C2573">
        <v>6.8</v>
      </c>
    </row>
    <row r="2574" spans="1:3" x14ac:dyDescent="0.3">
      <c r="A2574" t="s">
        <v>12654</v>
      </c>
      <c r="B2574" t="s">
        <v>67</v>
      </c>
      <c r="C2574">
        <v>7.8</v>
      </c>
    </row>
    <row r="2575" spans="1:3" x14ac:dyDescent="0.3">
      <c r="A2575" t="s">
        <v>12661</v>
      </c>
      <c r="B2575" t="s">
        <v>12665</v>
      </c>
      <c r="C2575">
        <v>5.7</v>
      </c>
    </row>
    <row r="2576" spans="1:3" x14ac:dyDescent="0.3">
      <c r="A2576" t="s">
        <v>12667</v>
      </c>
      <c r="B2576" t="s">
        <v>67</v>
      </c>
      <c r="C2576">
        <v>8.1</v>
      </c>
    </row>
    <row r="2577" spans="1:3" x14ac:dyDescent="0.3">
      <c r="A2577" t="s">
        <v>12671</v>
      </c>
      <c r="B2577" t="s">
        <v>67</v>
      </c>
      <c r="C2577">
        <v>6.1</v>
      </c>
    </row>
    <row r="2578" spans="1:3" x14ac:dyDescent="0.3">
      <c r="A2578" t="s">
        <v>12674</v>
      </c>
      <c r="B2578" t="s">
        <v>67</v>
      </c>
      <c r="C2578">
        <v>7.5</v>
      </c>
    </row>
    <row r="2579" spans="1:3" x14ac:dyDescent="0.3">
      <c r="A2579" t="s">
        <v>12678</v>
      </c>
      <c r="B2579" t="s">
        <v>67</v>
      </c>
      <c r="C2579">
        <v>6.2</v>
      </c>
    </row>
    <row r="2580" spans="1:3" x14ac:dyDescent="0.3">
      <c r="A2580" t="s">
        <v>12683</v>
      </c>
      <c r="B2580" t="s">
        <v>67</v>
      </c>
      <c r="C2580">
        <v>6.2</v>
      </c>
    </row>
    <row r="2581" spans="1:3" x14ac:dyDescent="0.3">
      <c r="A2581" t="s">
        <v>12687</v>
      </c>
      <c r="B2581" t="s">
        <v>67</v>
      </c>
      <c r="C2581">
        <v>7.4</v>
      </c>
    </row>
    <row r="2582" spans="1:3" x14ac:dyDescent="0.3">
      <c r="A2582" t="s">
        <v>12692</v>
      </c>
      <c r="B2582" t="s">
        <v>67</v>
      </c>
      <c r="C2582">
        <v>6.6</v>
      </c>
    </row>
    <row r="2583" spans="1:3" x14ac:dyDescent="0.3">
      <c r="A2583" t="s">
        <v>12697</v>
      </c>
      <c r="B2583" t="s">
        <v>67</v>
      </c>
      <c r="C2583">
        <v>7.3</v>
      </c>
    </row>
    <row r="2584" spans="1:3" x14ac:dyDescent="0.3">
      <c r="A2584" t="s">
        <v>12700</v>
      </c>
      <c r="B2584" t="s">
        <v>67</v>
      </c>
      <c r="C2584">
        <v>7.5</v>
      </c>
    </row>
    <row r="2585" spans="1:3" x14ac:dyDescent="0.3">
      <c r="A2585" t="s">
        <v>12704</v>
      </c>
      <c r="B2585" t="s">
        <v>67</v>
      </c>
      <c r="C2585">
        <v>5.6</v>
      </c>
    </row>
    <row r="2586" spans="1:3" x14ac:dyDescent="0.3">
      <c r="A2586" t="s">
        <v>12709</v>
      </c>
      <c r="B2586" t="s">
        <v>67</v>
      </c>
      <c r="C2586">
        <v>7.3</v>
      </c>
    </row>
    <row r="2587" spans="1:3" x14ac:dyDescent="0.3">
      <c r="A2587" t="s">
        <v>12713</v>
      </c>
      <c r="B2587" t="s">
        <v>67</v>
      </c>
      <c r="C2587">
        <v>6.4</v>
      </c>
    </row>
    <row r="2588" spans="1:3" x14ac:dyDescent="0.3">
      <c r="A2588" t="s">
        <v>12718</v>
      </c>
      <c r="B2588" t="s">
        <v>67</v>
      </c>
      <c r="C2588">
        <v>5</v>
      </c>
    </row>
    <row r="2589" spans="1:3" x14ac:dyDescent="0.3">
      <c r="A2589" t="s">
        <v>12721</v>
      </c>
      <c r="B2589" t="s">
        <v>67</v>
      </c>
      <c r="C2589">
        <v>5.4</v>
      </c>
    </row>
    <row r="2590" spans="1:3" x14ac:dyDescent="0.3">
      <c r="A2590" t="s">
        <v>12725</v>
      </c>
      <c r="B2590" t="s">
        <v>67</v>
      </c>
      <c r="C2590">
        <v>8.1999999999999993</v>
      </c>
    </row>
    <row r="2591" spans="1:3" x14ac:dyDescent="0.3">
      <c r="A2591" t="s">
        <v>12728</v>
      </c>
      <c r="B2591" t="s">
        <v>67</v>
      </c>
      <c r="C2591">
        <v>7.1</v>
      </c>
    </row>
    <row r="2592" spans="1:3" x14ac:dyDescent="0.3">
      <c r="A2592" t="s">
        <v>12735</v>
      </c>
      <c r="B2592" t="s">
        <v>67</v>
      </c>
      <c r="C2592">
        <v>5.3</v>
      </c>
    </row>
    <row r="2593" spans="1:3" x14ac:dyDescent="0.3">
      <c r="A2593" t="s">
        <v>12739</v>
      </c>
      <c r="B2593" t="s">
        <v>67</v>
      </c>
      <c r="C2593">
        <v>6.5</v>
      </c>
    </row>
    <row r="2594" spans="1:3" x14ac:dyDescent="0.3">
      <c r="A2594" t="s">
        <v>12743</v>
      </c>
      <c r="B2594" t="s">
        <v>67</v>
      </c>
      <c r="C2594">
        <v>6.2</v>
      </c>
    </row>
    <row r="2595" spans="1:3" x14ac:dyDescent="0.3">
      <c r="A2595" t="s">
        <v>12747</v>
      </c>
      <c r="B2595" t="s">
        <v>67</v>
      </c>
      <c r="C2595">
        <v>6.4</v>
      </c>
    </row>
    <row r="2596" spans="1:3" x14ac:dyDescent="0.3">
      <c r="A2596" t="s">
        <v>12752</v>
      </c>
      <c r="B2596" t="s">
        <v>67</v>
      </c>
      <c r="C2596">
        <v>7.2</v>
      </c>
    </row>
    <row r="2597" spans="1:3" x14ac:dyDescent="0.3">
      <c r="A2597" t="s">
        <v>12756</v>
      </c>
      <c r="B2597" t="s">
        <v>67</v>
      </c>
      <c r="C2597">
        <v>6.9</v>
      </c>
    </row>
    <row r="2598" spans="1:3" x14ac:dyDescent="0.3">
      <c r="A2598" t="s">
        <v>12761</v>
      </c>
      <c r="B2598" t="s">
        <v>67</v>
      </c>
      <c r="C2598">
        <v>5.7</v>
      </c>
    </row>
    <row r="2599" spans="1:3" x14ac:dyDescent="0.3">
      <c r="A2599" t="s">
        <v>12764</v>
      </c>
      <c r="B2599" t="s">
        <v>67</v>
      </c>
      <c r="C2599">
        <v>7.7</v>
      </c>
    </row>
    <row r="2600" spans="1:3" x14ac:dyDescent="0.3">
      <c r="A2600" t="s">
        <v>12767</v>
      </c>
      <c r="B2600" t="s">
        <v>67</v>
      </c>
      <c r="C2600">
        <v>5.6</v>
      </c>
    </row>
    <row r="2601" spans="1:3" x14ac:dyDescent="0.3">
      <c r="A2601" t="s">
        <v>12772</v>
      </c>
      <c r="B2601" t="s">
        <v>67</v>
      </c>
      <c r="C2601">
        <v>7.7</v>
      </c>
    </row>
    <row r="2602" spans="1:3" x14ac:dyDescent="0.3">
      <c r="A2602" t="s">
        <v>12775</v>
      </c>
      <c r="B2602" t="s">
        <v>67</v>
      </c>
      <c r="C2602">
        <v>5.0999999999999996</v>
      </c>
    </row>
    <row r="2603" spans="1:3" x14ac:dyDescent="0.3">
      <c r="A2603" t="s">
        <v>12779</v>
      </c>
      <c r="B2603" t="s">
        <v>67</v>
      </c>
      <c r="C2603">
        <v>6.8</v>
      </c>
    </row>
    <row r="2604" spans="1:3" x14ac:dyDescent="0.3">
      <c r="A2604" t="s">
        <v>12783</v>
      </c>
      <c r="B2604" t="s">
        <v>67</v>
      </c>
      <c r="C2604">
        <v>8.4</v>
      </c>
    </row>
    <row r="2605" spans="1:3" x14ac:dyDescent="0.3">
      <c r="A2605" t="s">
        <v>12787</v>
      </c>
      <c r="B2605" t="s">
        <v>67</v>
      </c>
      <c r="C2605">
        <v>4.9000000000000004</v>
      </c>
    </row>
    <row r="2606" spans="1:3" x14ac:dyDescent="0.3">
      <c r="A2606" t="s">
        <v>12790</v>
      </c>
      <c r="B2606" t="s">
        <v>67</v>
      </c>
      <c r="C2606">
        <v>7.1</v>
      </c>
    </row>
    <row r="2607" spans="1:3" x14ac:dyDescent="0.3">
      <c r="A2607" t="s">
        <v>12794</v>
      </c>
      <c r="B2607" t="s">
        <v>67</v>
      </c>
      <c r="C2607">
        <v>6.6</v>
      </c>
    </row>
    <row r="2608" spans="1:3" x14ac:dyDescent="0.3">
      <c r="A2608" t="s">
        <v>12798</v>
      </c>
      <c r="B2608" t="s">
        <v>67</v>
      </c>
      <c r="C2608">
        <v>6.1</v>
      </c>
    </row>
    <row r="2609" spans="1:3" x14ac:dyDescent="0.3">
      <c r="A2609" t="s">
        <v>12803</v>
      </c>
      <c r="B2609" t="s">
        <v>67</v>
      </c>
      <c r="C2609">
        <v>4.0999999999999996</v>
      </c>
    </row>
    <row r="2610" spans="1:3" x14ac:dyDescent="0.3">
      <c r="A2610" t="s">
        <v>12806</v>
      </c>
      <c r="B2610" t="s">
        <v>67</v>
      </c>
      <c r="C2610">
        <v>8.1</v>
      </c>
    </row>
    <row r="2611" spans="1:3" x14ac:dyDescent="0.3">
      <c r="A2611" t="s">
        <v>12810</v>
      </c>
      <c r="B2611" t="s">
        <v>67</v>
      </c>
      <c r="C2611">
        <v>7.6</v>
      </c>
    </row>
    <row r="2612" spans="1:3" x14ac:dyDescent="0.3">
      <c r="A2612" t="s">
        <v>12814</v>
      </c>
      <c r="B2612" t="s">
        <v>67</v>
      </c>
      <c r="C2612">
        <v>7.8</v>
      </c>
    </row>
    <row r="2613" spans="1:3" x14ac:dyDescent="0.3">
      <c r="A2613" t="s">
        <v>12820</v>
      </c>
      <c r="B2613" t="s">
        <v>67</v>
      </c>
      <c r="C2613">
        <v>4.5999999999999996</v>
      </c>
    </row>
    <row r="2614" spans="1:3" x14ac:dyDescent="0.3">
      <c r="A2614" t="s">
        <v>12823</v>
      </c>
      <c r="B2614" t="s">
        <v>67</v>
      </c>
      <c r="C2614">
        <v>6</v>
      </c>
    </row>
    <row r="2615" spans="1:3" x14ac:dyDescent="0.3">
      <c r="A2615" t="s">
        <v>12828</v>
      </c>
      <c r="B2615" t="s">
        <v>67</v>
      </c>
      <c r="C2615">
        <v>7</v>
      </c>
    </row>
    <row r="2616" spans="1:3" x14ac:dyDescent="0.3">
      <c r="A2616" t="s">
        <v>12832</v>
      </c>
      <c r="B2616" t="s">
        <v>67</v>
      </c>
      <c r="C2616">
        <v>6.7</v>
      </c>
    </row>
    <row r="2617" spans="1:3" x14ac:dyDescent="0.3">
      <c r="A2617" t="s">
        <v>12837</v>
      </c>
      <c r="B2617" t="s">
        <v>67</v>
      </c>
      <c r="C2617">
        <v>6.4</v>
      </c>
    </row>
    <row r="2618" spans="1:3" x14ac:dyDescent="0.3">
      <c r="A2618" t="s">
        <v>12841</v>
      </c>
      <c r="B2618" t="s">
        <v>67</v>
      </c>
      <c r="C2618">
        <v>7.2</v>
      </c>
    </row>
    <row r="2619" spans="1:3" x14ac:dyDescent="0.3">
      <c r="A2619" t="s">
        <v>12844</v>
      </c>
      <c r="B2619" t="s">
        <v>67</v>
      </c>
      <c r="C2619">
        <v>7.4</v>
      </c>
    </row>
    <row r="2620" spans="1:3" x14ac:dyDescent="0.3">
      <c r="A2620" t="s">
        <v>12849</v>
      </c>
      <c r="B2620" t="s">
        <v>67</v>
      </c>
      <c r="C2620">
        <v>4.8</v>
      </c>
    </row>
    <row r="2621" spans="1:3" x14ac:dyDescent="0.3">
      <c r="A2621" t="s">
        <v>12856</v>
      </c>
      <c r="B2621" t="s">
        <v>67</v>
      </c>
      <c r="C2621">
        <v>4</v>
      </c>
    </row>
    <row r="2622" spans="1:3" x14ac:dyDescent="0.3">
      <c r="A2622" t="s">
        <v>12861</v>
      </c>
      <c r="B2622" t="s">
        <v>67</v>
      </c>
      <c r="C2622">
        <v>6.2</v>
      </c>
    </row>
    <row r="2623" spans="1:3" x14ac:dyDescent="0.3">
      <c r="A2623" t="s">
        <v>12865</v>
      </c>
      <c r="B2623" t="s">
        <v>67</v>
      </c>
      <c r="C2623">
        <v>7.7</v>
      </c>
    </row>
    <row r="2624" spans="1:3" x14ac:dyDescent="0.3">
      <c r="A2624" t="s">
        <v>12871</v>
      </c>
      <c r="B2624" t="s">
        <v>67</v>
      </c>
      <c r="C2624">
        <v>6.7</v>
      </c>
    </row>
    <row r="2625" spans="1:3" x14ac:dyDescent="0.3">
      <c r="A2625" t="s">
        <v>12875</v>
      </c>
      <c r="B2625" t="s">
        <v>67</v>
      </c>
      <c r="C2625">
        <v>7.9</v>
      </c>
    </row>
    <row r="2626" spans="1:3" x14ac:dyDescent="0.3">
      <c r="A2626" t="s">
        <v>12879</v>
      </c>
      <c r="B2626" t="s">
        <v>67</v>
      </c>
      <c r="C2626">
        <v>7.9</v>
      </c>
    </row>
    <row r="2627" spans="1:3" x14ac:dyDescent="0.3">
      <c r="A2627" t="s">
        <v>12883</v>
      </c>
      <c r="B2627" t="s">
        <v>67</v>
      </c>
      <c r="C2627">
        <v>5.5</v>
      </c>
    </row>
    <row r="2628" spans="1:3" x14ac:dyDescent="0.3">
      <c r="A2628" t="s">
        <v>12889</v>
      </c>
      <c r="B2628" t="s">
        <v>67</v>
      </c>
      <c r="C2628">
        <v>6.2</v>
      </c>
    </row>
    <row r="2629" spans="1:3" x14ac:dyDescent="0.3">
      <c r="A2629" t="s">
        <v>12893</v>
      </c>
      <c r="B2629" t="s">
        <v>67</v>
      </c>
      <c r="C2629">
        <v>5.0999999999999996</v>
      </c>
    </row>
    <row r="2630" spans="1:3" x14ac:dyDescent="0.3">
      <c r="A2630" t="s">
        <v>12898</v>
      </c>
      <c r="B2630" t="s">
        <v>67</v>
      </c>
      <c r="C2630">
        <v>4.0999999999999996</v>
      </c>
    </row>
    <row r="2631" spans="1:3" x14ac:dyDescent="0.3">
      <c r="A2631" t="s">
        <v>12901</v>
      </c>
      <c r="B2631" t="s">
        <v>67</v>
      </c>
      <c r="C2631">
        <v>6.7</v>
      </c>
    </row>
    <row r="2632" spans="1:3" x14ac:dyDescent="0.3">
      <c r="A2632" t="s">
        <v>12906</v>
      </c>
      <c r="B2632" t="s">
        <v>67</v>
      </c>
      <c r="C2632">
        <v>4.7</v>
      </c>
    </row>
    <row r="2633" spans="1:3" x14ac:dyDescent="0.3">
      <c r="A2633" t="s">
        <v>12910</v>
      </c>
      <c r="B2633" t="s">
        <v>67</v>
      </c>
      <c r="C2633">
        <v>6.4</v>
      </c>
    </row>
    <row r="2634" spans="1:3" x14ac:dyDescent="0.3">
      <c r="A2634" t="s">
        <v>12914</v>
      </c>
      <c r="B2634" t="s">
        <v>67</v>
      </c>
      <c r="C2634">
        <v>6.3</v>
      </c>
    </row>
    <row r="2635" spans="1:3" x14ac:dyDescent="0.3">
      <c r="A2635" t="s">
        <v>12919</v>
      </c>
      <c r="B2635" t="s">
        <v>67</v>
      </c>
      <c r="C2635">
        <v>5.5</v>
      </c>
    </row>
    <row r="2636" spans="1:3" x14ac:dyDescent="0.3">
      <c r="A2636" t="s">
        <v>12923</v>
      </c>
      <c r="B2636" t="s">
        <v>67</v>
      </c>
      <c r="C2636">
        <v>7.3</v>
      </c>
    </row>
    <row r="2637" spans="1:3" x14ac:dyDescent="0.3">
      <c r="A2637" t="s">
        <v>12928</v>
      </c>
      <c r="B2637" t="s">
        <v>67</v>
      </c>
      <c r="C2637">
        <v>6.3</v>
      </c>
    </row>
    <row r="2638" spans="1:3" x14ac:dyDescent="0.3">
      <c r="A2638" t="s">
        <v>12933</v>
      </c>
      <c r="B2638" t="s">
        <v>67</v>
      </c>
      <c r="C2638">
        <v>4.9000000000000004</v>
      </c>
    </row>
    <row r="2639" spans="1:3" x14ac:dyDescent="0.3">
      <c r="A2639" t="s">
        <v>12937</v>
      </c>
      <c r="B2639" t="s">
        <v>67</v>
      </c>
      <c r="C2639">
        <v>7.6</v>
      </c>
    </row>
    <row r="2640" spans="1:3" x14ac:dyDescent="0.3">
      <c r="A2640" t="s">
        <v>12942</v>
      </c>
      <c r="B2640" t="s">
        <v>67</v>
      </c>
      <c r="C2640">
        <v>6</v>
      </c>
    </row>
    <row r="2641" spans="1:3" x14ac:dyDescent="0.3">
      <c r="A2641" t="s">
        <v>12945</v>
      </c>
      <c r="B2641" t="s">
        <v>67</v>
      </c>
      <c r="C2641">
        <v>6.2</v>
      </c>
    </row>
    <row r="2642" spans="1:3" x14ac:dyDescent="0.3">
      <c r="A2642" t="s">
        <v>12949</v>
      </c>
      <c r="B2642" t="s">
        <v>67</v>
      </c>
      <c r="C2642">
        <v>6.8</v>
      </c>
    </row>
    <row r="2643" spans="1:3" x14ac:dyDescent="0.3">
      <c r="A2643" t="s">
        <v>12954</v>
      </c>
      <c r="B2643" t="s">
        <v>67</v>
      </c>
      <c r="C2643">
        <v>4.5</v>
      </c>
    </row>
    <row r="2644" spans="1:3" x14ac:dyDescent="0.3">
      <c r="A2644" t="s">
        <v>12960</v>
      </c>
      <c r="B2644" t="s">
        <v>67</v>
      </c>
      <c r="C2644">
        <v>5.7</v>
      </c>
    </row>
    <row r="2645" spans="1:3" x14ac:dyDescent="0.3">
      <c r="A2645" t="s">
        <v>12966</v>
      </c>
      <c r="B2645" t="s">
        <v>67</v>
      </c>
      <c r="C2645">
        <v>8.4</v>
      </c>
    </row>
    <row r="2646" spans="1:3" x14ac:dyDescent="0.3">
      <c r="A2646" t="s">
        <v>12972</v>
      </c>
      <c r="B2646" t="s">
        <v>67</v>
      </c>
      <c r="C2646">
        <v>4.5999999999999996</v>
      </c>
    </row>
    <row r="2647" spans="1:3" x14ac:dyDescent="0.3">
      <c r="A2647" t="s">
        <v>12978</v>
      </c>
      <c r="B2647" t="s">
        <v>67</v>
      </c>
      <c r="C2647">
        <v>6.2</v>
      </c>
    </row>
    <row r="2648" spans="1:3" x14ac:dyDescent="0.3">
      <c r="A2648" t="s">
        <v>12982</v>
      </c>
      <c r="B2648" t="s">
        <v>67</v>
      </c>
      <c r="C2648">
        <v>7</v>
      </c>
    </row>
    <row r="2649" spans="1:3" x14ac:dyDescent="0.3">
      <c r="A2649" t="s">
        <v>12986</v>
      </c>
      <c r="B2649" t="s">
        <v>67</v>
      </c>
      <c r="C2649">
        <v>6.9</v>
      </c>
    </row>
    <row r="2650" spans="1:3" x14ac:dyDescent="0.3">
      <c r="A2650" t="s">
        <v>12990</v>
      </c>
      <c r="B2650" t="s">
        <v>67</v>
      </c>
      <c r="C2650">
        <v>6.1</v>
      </c>
    </row>
    <row r="2651" spans="1:3" x14ac:dyDescent="0.3">
      <c r="A2651" t="s">
        <v>12995</v>
      </c>
      <c r="B2651" t="s">
        <v>67</v>
      </c>
      <c r="C2651">
        <v>6.7</v>
      </c>
    </row>
    <row r="2652" spans="1:3" x14ac:dyDescent="0.3">
      <c r="A2652" t="s">
        <v>12998</v>
      </c>
      <c r="B2652" t="s">
        <v>67</v>
      </c>
      <c r="C2652">
        <v>5.6</v>
      </c>
    </row>
    <row r="2653" spans="1:3" x14ac:dyDescent="0.3">
      <c r="A2653" t="s">
        <v>13002</v>
      </c>
      <c r="B2653" t="s">
        <v>67</v>
      </c>
      <c r="C2653">
        <v>6.6</v>
      </c>
    </row>
    <row r="2654" spans="1:3" x14ac:dyDescent="0.3">
      <c r="A2654" t="s">
        <v>13006</v>
      </c>
      <c r="B2654" t="s">
        <v>67</v>
      </c>
      <c r="C2654">
        <v>6.4</v>
      </c>
    </row>
    <row r="2655" spans="1:3" x14ac:dyDescent="0.3">
      <c r="A2655" t="s">
        <v>13011</v>
      </c>
      <c r="B2655" t="s">
        <v>67</v>
      </c>
      <c r="C2655">
        <v>2.8</v>
      </c>
    </row>
    <row r="2656" spans="1:3" x14ac:dyDescent="0.3">
      <c r="A2656" t="s">
        <v>13015</v>
      </c>
      <c r="B2656" t="s">
        <v>67</v>
      </c>
      <c r="C2656">
        <v>5.4</v>
      </c>
    </row>
    <row r="2657" spans="1:3" x14ac:dyDescent="0.3">
      <c r="A2657" t="s">
        <v>13019</v>
      </c>
      <c r="B2657" t="s">
        <v>67</v>
      </c>
      <c r="C2657">
        <v>5</v>
      </c>
    </row>
    <row r="2658" spans="1:3" x14ac:dyDescent="0.3">
      <c r="A2658" t="s">
        <v>13023</v>
      </c>
      <c r="B2658" t="s">
        <v>67</v>
      </c>
      <c r="C2658">
        <v>5.0999999999999996</v>
      </c>
    </row>
    <row r="2659" spans="1:3" x14ac:dyDescent="0.3">
      <c r="A2659" t="s">
        <v>13026</v>
      </c>
      <c r="B2659" t="s">
        <v>67</v>
      </c>
      <c r="C2659">
        <v>8</v>
      </c>
    </row>
    <row r="2660" spans="1:3" x14ac:dyDescent="0.3">
      <c r="A2660" t="s">
        <v>13030</v>
      </c>
      <c r="B2660" t="s">
        <v>67</v>
      </c>
      <c r="C2660">
        <v>5.9</v>
      </c>
    </row>
    <row r="2661" spans="1:3" x14ac:dyDescent="0.3">
      <c r="A2661" t="s">
        <v>14887</v>
      </c>
      <c r="B2661" t="s">
        <v>67</v>
      </c>
      <c r="C2661">
        <v>7.5</v>
      </c>
    </row>
    <row r="2662" spans="1:3" x14ac:dyDescent="0.3">
      <c r="A2662" t="s">
        <v>13038</v>
      </c>
      <c r="B2662" t="s">
        <v>67</v>
      </c>
      <c r="C2662">
        <v>8.1999999999999993</v>
      </c>
    </row>
    <row r="2663" spans="1:3" x14ac:dyDescent="0.3">
      <c r="A2663" t="s">
        <v>13042</v>
      </c>
      <c r="B2663" t="s">
        <v>67</v>
      </c>
      <c r="C2663">
        <v>7</v>
      </c>
    </row>
    <row r="2664" spans="1:3" x14ac:dyDescent="0.3">
      <c r="A2664" t="s">
        <v>13046</v>
      </c>
      <c r="B2664" t="s">
        <v>67</v>
      </c>
      <c r="C2664">
        <v>6.6</v>
      </c>
    </row>
    <row r="2665" spans="1:3" x14ac:dyDescent="0.3">
      <c r="A2665" t="s">
        <v>13051</v>
      </c>
      <c r="B2665" t="s">
        <v>67</v>
      </c>
      <c r="C2665">
        <v>6.7</v>
      </c>
    </row>
    <row r="2666" spans="1:3" x14ac:dyDescent="0.3">
      <c r="A2666" t="s">
        <v>13056</v>
      </c>
      <c r="B2666" t="s">
        <v>67</v>
      </c>
      <c r="C2666">
        <v>5.5</v>
      </c>
    </row>
    <row r="2667" spans="1:3" x14ac:dyDescent="0.3">
      <c r="A2667" t="s">
        <v>13061</v>
      </c>
      <c r="B2667" t="s">
        <v>67</v>
      </c>
      <c r="C2667">
        <v>4.9000000000000004</v>
      </c>
    </row>
    <row r="2668" spans="1:3" x14ac:dyDescent="0.3">
      <c r="A2668" t="s">
        <v>13064</v>
      </c>
      <c r="B2668" t="s">
        <v>67</v>
      </c>
      <c r="C2668">
        <v>6.9</v>
      </c>
    </row>
    <row r="2669" spans="1:3" x14ac:dyDescent="0.3">
      <c r="A2669" t="s">
        <v>13068</v>
      </c>
      <c r="B2669" t="s">
        <v>67</v>
      </c>
      <c r="C2669">
        <v>7.4</v>
      </c>
    </row>
    <row r="2670" spans="1:3" x14ac:dyDescent="0.3">
      <c r="A2670" t="s">
        <v>13073</v>
      </c>
      <c r="B2670" t="s">
        <v>67</v>
      </c>
      <c r="C2670">
        <v>5.6</v>
      </c>
    </row>
    <row r="2671" spans="1:3" x14ac:dyDescent="0.3">
      <c r="A2671" t="s">
        <v>13079</v>
      </c>
      <c r="B2671" t="s">
        <v>67</v>
      </c>
      <c r="C2671">
        <v>8</v>
      </c>
    </row>
    <row r="2672" spans="1:3" x14ac:dyDescent="0.3">
      <c r="A2672" t="s">
        <v>13084</v>
      </c>
      <c r="B2672" t="s">
        <v>67</v>
      </c>
      <c r="C2672">
        <v>5.3</v>
      </c>
    </row>
    <row r="2673" spans="1:3" x14ac:dyDescent="0.3">
      <c r="A2673" t="s">
        <v>13089</v>
      </c>
      <c r="B2673" t="s">
        <v>67</v>
      </c>
      <c r="C2673">
        <v>6.2</v>
      </c>
    </row>
    <row r="2674" spans="1:3" x14ac:dyDescent="0.3">
      <c r="A2674" t="s">
        <v>13093</v>
      </c>
      <c r="B2674" t="s">
        <v>67</v>
      </c>
      <c r="C2674">
        <v>5.3</v>
      </c>
    </row>
    <row r="2675" spans="1:3" x14ac:dyDescent="0.3">
      <c r="A2675" t="s">
        <v>13096</v>
      </c>
      <c r="B2675" t="s">
        <v>67</v>
      </c>
      <c r="C2675">
        <v>6.6</v>
      </c>
    </row>
    <row r="2676" spans="1:3" x14ac:dyDescent="0.3">
      <c r="A2676" t="s">
        <v>13099</v>
      </c>
      <c r="B2676" t="s">
        <v>67</v>
      </c>
      <c r="C2676">
        <v>7.2</v>
      </c>
    </row>
    <row r="2677" spans="1:3" x14ac:dyDescent="0.3">
      <c r="A2677" t="s">
        <v>13104</v>
      </c>
      <c r="B2677" t="s">
        <v>67</v>
      </c>
      <c r="C2677">
        <v>4.5999999999999996</v>
      </c>
    </row>
    <row r="2678" spans="1:3" x14ac:dyDescent="0.3">
      <c r="A2678" t="s">
        <v>13108</v>
      </c>
      <c r="B2678" t="s">
        <v>67</v>
      </c>
      <c r="C2678">
        <v>7.5</v>
      </c>
    </row>
    <row r="2679" spans="1:3" x14ac:dyDescent="0.3">
      <c r="A2679" t="s">
        <v>13113</v>
      </c>
      <c r="B2679" t="s">
        <v>67</v>
      </c>
      <c r="C2679">
        <v>6.5</v>
      </c>
    </row>
    <row r="2680" spans="1:3" x14ac:dyDescent="0.3">
      <c r="A2680" t="s">
        <v>13117</v>
      </c>
      <c r="B2680" t="s">
        <v>67</v>
      </c>
      <c r="C2680">
        <v>7.6</v>
      </c>
    </row>
    <row r="2681" spans="1:3" x14ac:dyDescent="0.3">
      <c r="A2681" t="s">
        <v>13121</v>
      </c>
      <c r="B2681" t="s">
        <v>67</v>
      </c>
      <c r="C2681">
        <v>6.2</v>
      </c>
    </row>
    <row r="2682" spans="1:3" x14ac:dyDescent="0.3">
      <c r="A2682" t="s">
        <v>13124</v>
      </c>
      <c r="B2682" t="s">
        <v>67</v>
      </c>
      <c r="C2682">
        <v>8</v>
      </c>
    </row>
    <row r="2683" spans="1:3" x14ac:dyDescent="0.3">
      <c r="A2683" t="s">
        <v>13129</v>
      </c>
      <c r="B2683" t="s">
        <v>67</v>
      </c>
      <c r="C2683">
        <v>5.5</v>
      </c>
    </row>
    <row r="2684" spans="1:3" x14ac:dyDescent="0.3">
      <c r="A2684" t="s">
        <v>13133</v>
      </c>
      <c r="B2684" t="s">
        <v>67</v>
      </c>
      <c r="C2684">
        <v>6.3</v>
      </c>
    </row>
    <row r="2685" spans="1:3" x14ac:dyDescent="0.3">
      <c r="A2685" t="s">
        <v>13137</v>
      </c>
      <c r="B2685" t="s">
        <v>67</v>
      </c>
      <c r="C2685">
        <v>7.2</v>
      </c>
    </row>
    <row r="2686" spans="1:3" x14ac:dyDescent="0.3">
      <c r="A2686" t="s">
        <v>24108</v>
      </c>
      <c r="B2686" t="s">
        <v>67</v>
      </c>
      <c r="C2686">
        <v>7.9</v>
      </c>
    </row>
    <row r="2687" spans="1:3" x14ac:dyDescent="0.3">
      <c r="A2687" t="s">
        <v>13144</v>
      </c>
      <c r="B2687" t="s">
        <v>67</v>
      </c>
      <c r="C2687">
        <v>6.7</v>
      </c>
    </row>
    <row r="2688" spans="1:3" x14ac:dyDescent="0.3">
      <c r="A2688" t="s">
        <v>13149</v>
      </c>
      <c r="B2688" t="s">
        <v>67</v>
      </c>
      <c r="C2688">
        <v>5.3</v>
      </c>
    </row>
    <row r="2689" spans="1:3" x14ac:dyDescent="0.3">
      <c r="A2689" t="s">
        <v>13154</v>
      </c>
      <c r="B2689" t="s">
        <v>67</v>
      </c>
      <c r="C2689">
        <v>6.3</v>
      </c>
    </row>
    <row r="2690" spans="1:3" x14ac:dyDescent="0.3">
      <c r="A2690" t="s">
        <v>13157</v>
      </c>
      <c r="B2690" t="s">
        <v>67</v>
      </c>
      <c r="C2690">
        <v>6.5</v>
      </c>
    </row>
    <row r="2691" spans="1:3" x14ac:dyDescent="0.3">
      <c r="A2691" t="s">
        <v>13163</v>
      </c>
      <c r="B2691" t="s">
        <v>67</v>
      </c>
      <c r="C2691">
        <v>5.6</v>
      </c>
    </row>
    <row r="2692" spans="1:3" x14ac:dyDescent="0.3">
      <c r="A2692" t="s">
        <v>13168</v>
      </c>
      <c r="B2692" t="s">
        <v>67</v>
      </c>
      <c r="C2692">
        <v>7</v>
      </c>
    </row>
    <row r="2693" spans="1:3" x14ac:dyDescent="0.3">
      <c r="A2693" t="s">
        <v>13174</v>
      </c>
      <c r="B2693" t="s">
        <v>8719</v>
      </c>
      <c r="C2693">
        <v>8.3000000000000007</v>
      </c>
    </row>
    <row r="2694" spans="1:3" x14ac:dyDescent="0.3">
      <c r="A2694" t="s">
        <v>13178</v>
      </c>
      <c r="B2694" t="s">
        <v>1486</v>
      </c>
      <c r="C2694">
        <v>7.2</v>
      </c>
    </row>
    <row r="2695" spans="1:3" x14ac:dyDescent="0.3">
      <c r="A2695" t="s">
        <v>13182</v>
      </c>
      <c r="B2695" t="s">
        <v>67</v>
      </c>
      <c r="C2695">
        <v>6.8</v>
      </c>
    </row>
    <row r="2696" spans="1:3" x14ac:dyDescent="0.3">
      <c r="A2696" t="s">
        <v>13186</v>
      </c>
      <c r="B2696" t="s">
        <v>1965</v>
      </c>
      <c r="C2696">
        <v>6.4</v>
      </c>
    </row>
    <row r="2697" spans="1:3" x14ac:dyDescent="0.3">
      <c r="A2697" t="s">
        <v>13191</v>
      </c>
      <c r="B2697" t="s">
        <v>67</v>
      </c>
      <c r="C2697">
        <v>6.9</v>
      </c>
    </row>
    <row r="2698" spans="1:3" x14ac:dyDescent="0.3">
      <c r="A2698" t="s">
        <v>13197</v>
      </c>
      <c r="B2698" t="s">
        <v>5641</v>
      </c>
      <c r="C2698">
        <v>8</v>
      </c>
    </row>
    <row r="2699" spans="1:3" x14ac:dyDescent="0.3">
      <c r="A2699" t="s">
        <v>13204</v>
      </c>
      <c r="B2699" t="s">
        <v>13208</v>
      </c>
      <c r="C2699">
        <v>6.2</v>
      </c>
    </row>
    <row r="2700" spans="1:3" x14ac:dyDescent="0.3">
      <c r="A2700" t="s">
        <v>13212</v>
      </c>
      <c r="B2700" t="s">
        <v>67</v>
      </c>
      <c r="C2700">
        <v>6.4</v>
      </c>
    </row>
    <row r="2701" spans="1:3" x14ac:dyDescent="0.3">
      <c r="A2701" t="s">
        <v>13216</v>
      </c>
      <c r="B2701" t="s">
        <v>67</v>
      </c>
      <c r="C2701">
        <v>5.6</v>
      </c>
    </row>
    <row r="2702" spans="1:3" x14ac:dyDescent="0.3">
      <c r="A2702" t="s">
        <v>13221</v>
      </c>
      <c r="B2702" t="s">
        <v>67</v>
      </c>
      <c r="C2702">
        <v>6.1</v>
      </c>
    </row>
    <row r="2703" spans="1:3" x14ac:dyDescent="0.3">
      <c r="A2703" t="s">
        <v>13225</v>
      </c>
      <c r="B2703" t="s">
        <v>67</v>
      </c>
      <c r="C2703">
        <v>6</v>
      </c>
    </row>
    <row r="2704" spans="1:3" x14ac:dyDescent="0.3">
      <c r="A2704" t="s">
        <v>13230</v>
      </c>
      <c r="B2704" t="s">
        <v>67</v>
      </c>
      <c r="C2704">
        <v>5.0999999999999996</v>
      </c>
    </row>
    <row r="2705" spans="1:3" x14ac:dyDescent="0.3">
      <c r="A2705" t="s">
        <v>13235</v>
      </c>
      <c r="B2705" t="s">
        <v>67</v>
      </c>
      <c r="C2705">
        <v>4.5</v>
      </c>
    </row>
    <row r="2706" spans="1:3" x14ac:dyDescent="0.3">
      <c r="A2706" t="s">
        <v>13242</v>
      </c>
      <c r="B2706" t="s">
        <v>67</v>
      </c>
      <c r="C2706">
        <v>5.9</v>
      </c>
    </row>
    <row r="2707" spans="1:3" x14ac:dyDescent="0.3">
      <c r="A2707" t="s">
        <v>13248</v>
      </c>
      <c r="B2707" t="s">
        <v>67</v>
      </c>
      <c r="C2707">
        <v>6</v>
      </c>
    </row>
    <row r="2708" spans="1:3" x14ac:dyDescent="0.3">
      <c r="A2708" t="s">
        <v>13253</v>
      </c>
      <c r="B2708" t="s">
        <v>67</v>
      </c>
      <c r="C2708">
        <v>5.8</v>
      </c>
    </row>
    <row r="2709" spans="1:3" x14ac:dyDescent="0.3">
      <c r="A2709" t="s">
        <v>13257</v>
      </c>
      <c r="B2709" t="s">
        <v>67</v>
      </c>
      <c r="C2709">
        <v>6.1</v>
      </c>
    </row>
    <row r="2710" spans="1:3" x14ac:dyDescent="0.3">
      <c r="A2710" t="s">
        <v>13263</v>
      </c>
      <c r="B2710" t="s">
        <v>67</v>
      </c>
      <c r="C2710">
        <v>4.9000000000000004</v>
      </c>
    </row>
    <row r="2711" spans="1:3" x14ac:dyDescent="0.3">
      <c r="A2711" t="s">
        <v>13270</v>
      </c>
      <c r="B2711" t="s">
        <v>2794</v>
      </c>
      <c r="C2711">
        <v>5.7</v>
      </c>
    </row>
    <row r="2712" spans="1:3" x14ac:dyDescent="0.3">
      <c r="A2712" t="s">
        <v>13274</v>
      </c>
      <c r="B2712" t="s">
        <v>1965</v>
      </c>
      <c r="C2712">
        <v>7.1</v>
      </c>
    </row>
    <row r="2713" spans="1:3" x14ac:dyDescent="0.3">
      <c r="A2713" t="s">
        <v>13279</v>
      </c>
      <c r="B2713" t="s">
        <v>67</v>
      </c>
      <c r="C2713">
        <v>6.6</v>
      </c>
    </row>
    <row r="2714" spans="1:3" x14ac:dyDescent="0.3">
      <c r="A2714" t="s">
        <v>13283</v>
      </c>
      <c r="B2714" t="s">
        <v>67</v>
      </c>
      <c r="C2714">
        <v>8.1</v>
      </c>
    </row>
    <row r="2715" spans="1:3" x14ac:dyDescent="0.3">
      <c r="A2715" t="s">
        <v>13287</v>
      </c>
      <c r="B2715" t="s">
        <v>67</v>
      </c>
      <c r="C2715">
        <v>5.7</v>
      </c>
    </row>
    <row r="2716" spans="1:3" x14ac:dyDescent="0.3">
      <c r="A2716" t="s">
        <v>13290</v>
      </c>
      <c r="B2716" t="s">
        <v>67</v>
      </c>
      <c r="C2716">
        <v>6.8</v>
      </c>
    </row>
    <row r="2717" spans="1:3" x14ac:dyDescent="0.3">
      <c r="A2717" t="s">
        <v>13294</v>
      </c>
      <c r="B2717" t="s">
        <v>1486</v>
      </c>
      <c r="C2717">
        <v>7.5</v>
      </c>
    </row>
    <row r="2718" spans="1:3" x14ac:dyDescent="0.3">
      <c r="A2718" t="s">
        <v>13301</v>
      </c>
      <c r="B2718" t="s">
        <v>67</v>
      </c>
      <c r="C2718">
        <v>6.2</v>
      </c>
    </row>
    <row r="2719" spans="1:3" x14ac:dyDescent="0.3">
      <c r="A2719" t="s">
        <v>13305</v>
      </c>
      <c r="B2719" t="s">
        <v>67</v>
      </c>
      <c r="C2719">
        <v>8.3000000000000007</v>
      </c>
    </row>
    <row r="2720" spans="1:3" x14ac:dyDescent="0.3">
      <c r="A2720" t="s">
        <v>13310</v>
      </c>
      <c r="B2720" t="s">
        <v>67</v>
      </c>
      <c r="C2720">
        <v>7.4</v>
      </c>
    </row>
    <row r="2721" spans="1:3" x14ac:dyDescent="0.3">
      <c r="A2721" t="s">
        <v>13316</v>
      </c>
      <c r="B2721" t="s">
        <v>67</v>
      </c>
      <c r="C2721">
        <v>8</v>
      </c>
    </row>
    <row r="2722" spans="1:3" x14ac:dyDescent="0.3">
      <c r="A2722" t="s">
        <v>13321</v>
      </c>
      <c r="B2722" t="s">
        <v>67</v>
      </c>
      <c r="C2722">
        <v>6.9</v>
      </c>
    </row>
    <row r="2723" spans="1:3" x14ac:dyDescent="0.3">
      <c r="A2723" t="s">
        <v>13324</v>
      </c>
      <c r="B2723" t="s">
        <v>67</v>
      </c>
      <c r="C2723">
        <v>6.9</v>
      </c>
    </row>
    <row r="2724" spans="1:3" x14ac:dyDescent="0.3">
      <c r="A2724" t="s">
        <v>24109</v>
      </c>
      <c r="B2724" t="s">
        <v>67</v>
      </c>
      <c r="C2724">
        <v>9.5</v>
      </c>
    </row>
    <row r="2725" spans="1:3" x14ac:dyDescent="0.3">
      <c r="A2725" t="s">
        <v>13331</v>
      </c>
      <c r="B2725" t="s">
        <v>67</v>
      </c>
      <c r="C2725">
        <v>5.5</v>
      </c>
    </row>
    <row r="2726" spans="1:3" x14ac:dyDescent="0.3">
      <c r="A2726" t="s">
        <v>13336</v>
      </c>
      <c r="B2726" t="s">
        <v>67</v>
      </c>
      <c r="C2726">
        <v>5.7</v>
      </c>
    </row>
    <row r="2727" spans="1:3" x14ac:dyDescent="0.3">
      <c r="A2727" t="s">
        <v>13339</v>
      </c>
      <c r="B2727" t="s">
        <v>67</v>
      </c>
      <c r="C2727">
        <v>7.2</v>
      </c>
    </row>
    <row r="2728" spans="1:3" x14ac:dyDescent="0.3">
      <c r="A2728" t="s">
        <v>13342</v>
      </c>
      <c r="B2728" t="s">
        <v>67</v>
      </c>
      <c r="C2728">
        <v>6.9</v>
      </c>
    </row>
    <row r="2729" spans="1:3" x14ac:dyDescent="0.3">
      <c r="A2729" t="s">
        <v>13347</v>
      </c>
      <c r="B2729" t="s">
        <v>67</v>
      </c>
      <c r="C2729">
        <v>5.5</v>
      </c>
    </row>
    <row r="2730" spans="1:3" x14ac:dyDescent="0.3">
      <c r="A2730" t="s">
        <v>13350</v>
      </c>
      <c r="B2730" t="s">
        <v>67</v>
      </c>
      <c r="C2730">
        <v>5.2</v>
      </c>
    </row>
    <row r="2731" spans="1:3" x14ac:dyDescent="0.3">
      <c r="A2731" t="s">
        <v>13354</v>
      </c>
      <c r="B2731" t="s">
        <v>67</v>
      </c>
      <c r="C2731">
        <v>7.1</v>
      </c>
    </row>
    <row r="2732" spans="1:3" x14ac:dyDescent="0.3">
      <c r="A2732" t="s">
        <v>24110</v>
      </c>
      <c r="B2732" t="s">
        <v>67</v>
      </c>
      <c r="C2732">
        <v>6.6</v>
      </c>
    </row>
    <row r="2733" spans="1:3" x14ac:dyDescent="0.3">
      <c r="A2733" t="s">
        <v>13364</v>
      </c>
      <c r="B2733" t="s">
        <v>67</v>
      </c>
      <c r="C2733">
        <v>5.5</v>
      </c>
    </row>
    <row r="2734" spans="1:3" x14ac:dyDescent="0.3">
      <c r="A2734" t="s">
        <v>13367</v>
      </c>
      <c r="B2734" t="s">
        <v>67</v>
      </c>
      <c r="C2734">
        <v>5.4</v>
      </c>
    </row>
    <row r="2735" spans="1:3" x14ac:dyDescent="0.3">
      <c r="A2735" t="s">
        <v>13371</v>
      </c>
      <c r="B2735" t="s">
        <v>67</v>
      </c>
      <c r="C2735">
        <v>6.7</v>
      </c>
    </row>
    <row r="2736" spans="1:3" x14ac:dyDescent="0.3">
      <c r="A2736" t="s">
        <v>13375</v>
      </c>
      <c r="B2736" t="s">
        <v>67</v>
      </c>
      <c r="C2736">
        <v>5</v>
      </c>
    </row>
    <row r="2737" spans="1:3" x14ac:dyDescent="0.3">
      <c r="A2737" t="s">
        <v>13378</v>
      </c>
      <c r="B2737" t="s">
        <v>67</v>
      </c>
      <c r="C2737">
        <v>6.4</v>
      </c>
    </row>
    <row r="2738" spans="1:3" x14ac:dyDescent="0.3">
      <c r="A2738" t="s">
        <v>13382</v>
      </c>
      <c r="B2738" t="s">
        <v>67</v>
      </c>
      <c r="C2738">
        <v>6.6</v>
      </c>
    </row>
    <row r="2739" spans="1:3" x14ac:dyDescent="0.3">
      <c r="A2739" t="s">
        <v>13386</v>
      </c>
      <c r="B2739" t="s">
        <v>67</v>
      </c>
      <c r="C2739">
        <v>5.9</v>
      </c>
    </row>
    <row r="2740" spans="1:3" x14ac:dyDescent="0.3">
      <c r="A2740" t="s">
        <v>13391</v>
      </c>
      <c r="B2740" t="s">
        <v>67</v>
      </c>
      <c r="C2740">
        <v>5.7</v>
      </c>
    </row>
    <row r="2741" spans="1:3" x14ac:dyDescent="0.3">
      <c r="A2741" t="s">
        <v>13395</v>
      </c>
      <c r="B2741" t="s">
        <v>67</v>
      </c>
      <c r="C2741">
        <v>4.5</v>
      </c>
    </row>
    <row r="2742" spans="1:3" x14ac:dyDescent="0.3">
      <c r="A2742" t="s">
        <v>13400</v>
      </c>
      <c r="B2742" t="s">
        <v>67</v>
      </c>
      <c r="C2742">
        <v>3.7</v>
      </c>
    </row>
    <row r="2743" spans="1:3" x14ac:dyDescent="0.3">
      <c r="A2743" t="s">
        <v>13403</v>
      </c>
      <c r="B2743" t="s">
        <v>67</v>
      </c>
      <c r="C2743">
        <v>5</v>
      </c>
    </row>
    <row r="2744" spans="1:3" x14ac:dyDescent="0.3">
      <c r="A2744" t="s">
        <v>13406</v>
      </c>
      <c r="B2744" t="s">
        <v>67</v>
      </c>
      <c r="C2744">
        <v>4.5999999999999996</v>
      </c>
    </row>
    <row r="2745" spans="1:3" x14ac:dyDescent="0.3">
      <c r="A2745" t="s">
        <v>13410</v>
      </c>
      <c r="B2745" t="s">
        <v>67</v>
      </c>
      <c r="C2745">
        <v>6.5</v>
      </c>
    </row>
    <row r="2746" spans="1:3" x14ac:dyDescent="0.3">
      <c r="A2746" t="s">
        <v>13415</v>
      </c>
      <c r="B2746" t="s">
        <v>67</v>
      </c>
      <c r="C2746">
        <v>4.9000000000000004</v>
      </c>
    </row>
    <row r="2747" spans="1:3" x14ac:dyDescent="0.3">
      <c r="A2747" t="s">
        <v>13419</v>
      </c>
      <c r="B2747" t="s">
        <v>67</v>
      </c>
      <c r="C2747">
        <v>6</v>
      </c>
    </row>
    <row r="2748" spans="1:3" x14ac:dyDescent="0.3">
      <c r="A2748" t="s">
        <v>13423</v>
      </c>
      <c r="B2748" t="s">
        <v>67</v>
      </c>
      <c r="C2748">
        <v>6.9</v>
      </c>
    </row>
    <row r="2749" spans="1:3" x14ac:dyDescent="0.3">
      <c r="A2749" t="s">
        <v>13429</v>
      </c>
      <c r="B2749" t="s">
        <v>67</v>
      </c>
      <c r="C2749">
        <v>5.7</v>
      </c>
    </row>
    <row r="2750" spans="1:3" x14ac:dyDescent="0.3">
      <c r="A2750" t="s">
        <v>13432</v>
      </c>
      <c r="B2750" t="s">
        <v>67</v>
      </c>
      <c r="C2750">
        <v>6.7</v>
      </c>
    </row>
    <row r="2751" spans="1:3" x14ac:dyDescent="0.3">
      <c r="A2751" t="s">
        <v>13435</v>
      </c>
      <c r="B2751" t="s">
        <v>67</v>
      </c>
      <c r="C2751">
        <v>6.9</v>
      </c>
    </row>
    <row r="2752" spans="1:3" x14ac:dyDescent="0.3">
      <c r="A2752" t="s">
        <v>13439</v>
      </c>
      <c r="B2752" t="s">
        <v>67</v>
      </c>
      <c r="C2752">
        <v>5.5</v>
      </c>
    </row>
    <row r="2753" spans="1:3" x14ac:dyDescent="0.3">
      <c r="A2753" t="s">
        <v>13444</v>
      </c>
      <c r="B2753" t="s">
        <v>67</v>
      </c>
      <c r="C2753">
        <v>4.4000000000000004</v>
      </c>
    </row>
    <row r="2754" spans="1:3" x14ac:dyDescent="0.3">
      <c r="A2754" t="s">
        <v>13449</v>
      </c>
      <c r="B2754" t="s">
        <v>67</v>
      </c>
      <c r="C2754">
        <v>7</v>
      </c>
    </row>
    <row r="2755" spans="1:3" x14ac:dyDescent="0.3">
      <c r="A2755" t="s">
        <v>13453</v>
      </c>
      <c r="B2755" t="s">
        <v>67</v>
      </c>
      <c r="C2755">
        <v>5.4</v>
      </c>
    </row>
    <row r="2756" spans="1:3" x14ac:dyDescent="0.3">
      <c r="A2756" t="s">
        <v>13458</v>
      </c>
      <c r="B2756" t="s">
        <v>67</v>
      </c>
      <c r="C2756">
        <v>5.4</v>
      </c>
    </row>
    <row r="2757" spans="1:3" x14ac:dyDescent="0.3">
      <c r="A2757" t="s">
        <v>13464</v>
      </c>
      <c r="B2757" t="s">
        <v>1486</v>
      </c>
      <c r="C2757">
        <v>8</v>
      </c>
    </row>
    <row r="2758" spans="1:3" x14ac:dyDescent="0.3">
      <c r="A2758" t="s">
        <v>13469</v>
      </c>
      <c r="B2758" t="s">
        <v>67</v>
      </c>
      <c r="C2758">
        <v>7.6</v>
      </c>
    </row>
    <row r="2759" spans="1:3" x14ac:dyDescent="0.3">
      <c r="A2759" t="s">
        <v>13474</v>
      </c>
      <c r="B2759" t="s">
        <v>67</v>
      </c>
      <c r="C2759">
        <v>5.9</v>
      </c>
    </row>
    <row r="2760" spans="1:3" x14ac:dyDescent="0.3">
      <c r="A2760" t="s">
        <v>13478</v>
      </c>
      <c r="B2760" t="s">
        <v>67</v>
      </c>
      <c r="C2760">
        <v>6.6</v>
      </c>
    </row>
    <row r="2761" spans="1:3" x14ac:dyDescent="0.3">
      <c r="A2761" t="s">
        <v>13482</v>
      </c>
      <c r="B2761" t="s">
        <v>67</v>
      </c>
      <c r="C2761">
        <v>6.7</v>
      </c>
    </row>
    <row r="2762" spans="1:3" x14ac:dyDescent="0.3">
      <c r="A2762" t="s">
        <v>13489</v>
      </c>
      <c r="B2762" t="s">
        <v>67</v>
      </c>
      <c r="C2762">
        <v>3.9</v>
      </c>
    </row>
    <row r="2763" spans="1:3" x14ac:dyDescent="0.3">
      <c r="A2763" t="s">
        <v>13494</v>
      </c>
      <c r="B2763" t="s">
        <v>67</v>
      </c>
      <c r="C2763">
        <v>5.7</v>
      </c>
    </row>
    <row r="2764" spans="1:3" x14ac:dyDescent="0.3">
      <c r="A2764" t="s">
        <v>13498</v>
      </c>
      <c r="B2764" t="s">
        <v>67</v>
      </c>
      <c r="C2764">
        <v>6.7</v>
      </c>
    </row>
    <row r="2765" spans="1:3" x14ac:dyDescent="0.3">
      <c r="A2765" t="s">
        <v>13502</v>
      </c>
      <c r="B2765" t="s">
        <v>67</v>
      </c>
      <c r="C2765">
        <v>6.5</v>
      </c>
    </row>
    <row r="2766" spans="1:3" x14ac:dyDescent="0.3">
      <c r="A2766" t="s">
        <v>13508</v>
      </c>
      <c r="B2766" t="s">
        <v>67</v>
      </c>
      <c r="C2766">
        <v>6.8</v>
      </c>
    </row>
    <row r="2767" spans="1:3" x14ac:dyDescent="0.3">
      <c r="A2767" t="s">
        <v>13514</v>
      </c>
      <c r="B2767" t="s">
        <v>1486</v>
      </c>
      <c r="C2767">
        <v>6.3</v>
      </c>
    </row>
    <row r="2768" spans="1:3" x14ac:dyDescent="0.3">
      <c r="A2768" t="s">
        <v>13519</v>
      </c>
      <c r="B2768" t="s">
        <v>67</v>
      </c>
      <c r="C2768">
        <v>7.3</v>
      </c>
    </row>
    <row r="2769" spans="1:3" x14ac:dyDescent="0.3">
      <c r="A2769" t="s">
        <v>13525</v>
      </c>
      <c r="B2769" t="s">
        <v>1965</v>
      </c>
      <c r="C2769">
        <v>6.9</v>
      </c>
    </row>
    <row r="2770" spans="1:3" x14ac:dyDescent="0.3">
      <c r="A2770" t="s">
        <v>13529</v>
      </c>
      <c r="B2770" t="s">
        <v>67</v>
      </c>
      <c r="C2770">
        <v>7</v>
      </c>
    </row>
    <row r="2771" spans="1:3" x14ac:dyDescent="0.3">
      <c r="A2771" t="s">
        <v>13533</v>
      </c>
      <c r="B2771" t="s">
        <v>67</v>
      </c>
      <c r="C2771">
        <v>6.5</v>
      </c>
    </row>
    <row r="2772" spans="1:3" x14ac:dyDescent="0.3">
      <c r="A2772" t="s">
        <v>13538</v>
      </c>
      <c r="B2772" t="s">
        <v>67</v>
      </c>
      <c r="C2772">
        <v>3.6</v>
      </c>
    </row>
    <row r="2773" spans="1:3" x14ac:dyDescent="0.3">
      <c r="A2773" t="s">
        <v>13542</v>
      </c>
      <c r="B2773" t="s">
        <v>67</v>
      </c>
      <c r="C2773">
        <v>7.7</v>
      </c>
    </row>
    <row r="2774" spans="1:3" x14ac:dyDescent="0.3">
      <c r="A2774" t="s">
        <v>13545</v>
      </c>
      <c r="B2774" t="s">
        <v>67</v>
      </c>
      <c r="C2774">
        <v>7.7</v>
      </c>
    </row>
    <row r="2775" spans="1:3" x14ac:dyDescent="0.3">
      <c r="A2775" t="s">
        <v>13548</v>
      </c>
      <c r="B2775" t="s">
        <v>67</v>
      </c>
      <c r="C2775">
        <v>6.8</v>
      </c>
    </row>
    <row r="2776" spans="1:3" x14ac:dyDescent="0.3">
      <c r="A2776" t="s">
        <v>13552</v>
      </c>
      <c r="B2776" t="s">
        <v>67</v>
      </c>
      <c r="C2776">
        <v>7.4</v>
      </c>
    </row>
    <row r="2777" spans="1:3" x14ac:dyDescent="0.3">
      <c r="A2777" t="s">
        <v>13555</v>
      </c>
      <c r="B2777" t="s">
        <v>67</v>
      </c>
      <c r="C2777">
        <v>5.0999999999999996</v>
      </c>
    </row>
    <row r="2778" spans="1:3" x14ac:dyDescent="0.3">
      <c r="A2778" t="s">
        <v>24111</v>
      </c>
      <c r="B2778" t="s">
        <v>13563</v>
      </c>
      <c r="C2778">
        <v>9.1</v>
      </c>
    </row>
    <row r="2779" spans="1:3" x14ac:dyDescent="0.3">
      <c r="A2779" t="s">
        <v>13566</v>
      </c>
      <c r="B2779" t="s">
        <v>67</v>
      </c>
      <c r="C2779">
        <v>7.4</v>
      </c>
    </row>
    <row r="2780" spans="1:3" x14ac:dyDescent="0.3">
      <c r="A2780" t="s">
        <v>13570</v>
      </c>
      <c r="B2780" t="s">
        <v>67</v>
      </c>
      <c r="C2780">
        <v>7.2</v>
      </c>
    </row>
    <row r="2781" spans="1:3" x14ac:dyDescent="0.3">
      <c r="A2781" t="s">
        <v>13574</v>
      </c>
      <c r="B2781" t="s">
        <v>67</v>
      </c>
      <c r="C2781">
        <v>6</v>
      </c>
    </row>
    <row r="2782" spans="1:3" x14ac:dyDescent="0.3">
      <c r="A2782" t="s">
        <v>24112</v>
      </c>
      <c r="B2782" t="s">
        <v>13563</v>
      </c>
      <c r="C2782">
        <v>7.4</v>
      </c>
    </row>
    <row r="2783" spans="1:3" x14ac:dyDescent="0.3">
      <c r="A2783" t="s">
        <v>13582</v>
      </c>
      <c r="B2783" t="s">
        <v>8719</v>
      </c>
      <c r="C2783">
        <v>8.3000000000000007</v>
      </c>
    </row>
    <row r="2784" spans="1:3" x14ac:dyDescent="0.3">
      <c r="A2784" t="s">
        <v>13587</v>
      </c>
      <c r="B2784" t="s">
        <v>2794</v>
      </c>
      <c r="C2784">
        <v>8.1</v>
      </c>
    </row>
    <row r="2785" spans="1:3" x14ac:dyDescent="0.3">
      <c r="A2785" t="s">
        <v>13592</v>
      </c>
      <c r="B2785" t="s">
        <v>67</v>
      </c>
      <c r="C2785">
        <v>6.3</v>
      </c>
    </row>
    <row r="2786" spans="1:3" x14ac:dyDescent="0.3">
      <c r="A2786" t="s">
        <v>13597</v>
      </c>
      <c r="B2786" t="s">
        <v>67</v>
      </c>
      <c r="C2786">
        <v>7.3</v>
      </c>
    </row>
    <row r="2787" spans="1:3" x14ac:dyDescent="0.3">
      <c r="A2787" t="s">
        <v>13601</v>
      </c>
      <c r="B2787" t="s">
        <v>67</v>
      </c>
      <c r="C2787">
        <v>3.6</v>
      </c>
    </row>
    <row r="2788" spans="1:3" x14ac:dyDescent="0.3">
      <c r="A2788" t="s">
        <v>13605</v>
      </c>
      <c r="B2788" t="s">
        <v>67</v>
      </c>
      <c r="C2788">
        <v>1.6</v>
      </c>
    </row>
    <row r="2789" spans="1:3" x14ac:dyDescent="0.3">
      <c r="A2789" t="s">
        <v>13609</v>
      </c>
      <c r="B2789" t="s">
        <v>67</v>
      </c>
      <c r="C2789">
        <v>8</v>
      </c>
    </row>
    <row r="2790" spans="1:3" x14ac:dyDescent="0.3">
      <c r="A2790" t="s">
        <v>13612</v>
      </c>
      <c r="B2790" t="s">
        <v>67</v>
      </c>
      <c r="C2790">
        <v>9</v>
      </c>
    </row>
    <row r="2791" spans="1:3" x14ac:dyDescent="0.3">
      <c r="A2791" t="s">
        <v>13615</v>
      </c>
      <c r="B2791" t="s">
        <v>67</v>
      </c>
      <c r="C2791">
        <v>6.1</v>
      </c>
    </row>
    <row r="2792" spans="1:3" x14ac:dyDescent="0.3">
      <c r="A2792" t="s">
        <v>13621</v>
      </c>
      <c r="B2792" t="s">
        <v>67</v>
      </c>
      <c r="C2792">
        <v>5.7</v>
      </c>
    </row>
    <row r="2793" spans="1:3" x14ac:dyDescent="0.3">
      <c r="A2793" t="s">
        <v>13626</v>
      </c>
      <c r="B2793" t="s">
        <v>67</v>
      </c>
      <c r="C2793">
        <v>6.8</v>
      </c>
    </row>
    <row r="2794" spans="1:3" x14ac:dyDescent="0.3">
      <c r="A2794" t="s">
        <v>13630</v>
      </c>
      <c r="B2794" t="s">
        <v>67</v>
      </c>
      <c r="C2794">
        <v>5.5</v>
      </c>
    </row>
    <row r="2795" spans="1:3" x14ac:dyDescent="0.3">
      <c r="A2795" t="s">
        <v>13635</v>
      </c>
      <c r="B2795" t="s">
        <v>67</v>
      </c>
      <c r="C2795">
        <v>6.8</v>
      </c>
    </row>
    <row r="2796" spans="1:3" x14ac:dyDescent="0.3">
      <c r="A2796" t="s">
        <v>13639</v>
      </c>
      <c r="B2796" t="s">
        <v>67</v>
      </c>
      <c r="C2796">
        <v>7.3</v>
      </c>
    </row>
    <row r="2797" spans="1:3" x14ac:dyDescent="0.3">
      <c r="A2797" t="s">
        <v>13642</v>
      </c>
      <c r="B2797" t="s">
        <v>67</v>
      </c>
      <c r="C2797">
        <v>6.1</v>
      </c>
    </row>
    <row r="2798" spans="1:3" x14ac:dyDescent="0.3">
      <c r="A2798" t="s">
        <v>13645</v>
      </c>
      <c r="B2798" t="s">
        <v>67</v>
      </c>
      <c r="C2798">
        <v>7.2</v>
      </c>
    </row>
    <row r="2799" spans="1:3" x14ac:dyDescent="0.3">
      <c r="A2799" t="s">
        <v>13650</v>
      </c>
      <c r="B2799" t="s">
        <v>67</v>
      </c>
      <c r="C2799">
        <v>5.9</v>
      </c>
    </row>
    <row r="2800" spans="1:3" x14ac:dyDescent="0.3">
      <c r="A2800" t="s">
        <v>13655</v>
      </c>
      <c r="B2800" t="s">
        <v>67</v>
      </c>
      <c r="C2800">
        <v>6.1</v>
      </c>
    </row>
    <row r="2801" spans="1:3" x14ac:dyDescent="0.3">
      <c r="A2801" t="s">
        <v>13658</v>
      </c>
      <c r="B2801" t="s">
        <v>67</v>
      </c>
      <c r="C2801">
        <v>6.8</v>
      </c>
    </row>
    <row r="2802" spans="1:3" x14ac:dyDescent="0.3">
      <c r="A2802" t="s">
        <v>13663</v>
      </c>
      <c r="B2802" t="s">
        <v>67</v>
      </c>
      <c r="C2802">
        <v>7.7</v>
      </c>
    </row>
    <row r="2803" spans="1:3" x14ac:dyDescent="0.3">
      <c r="A2803" t="s">
        <v>13666</v>
      </c>
      <c r="B2803" t="s">
        <v>67</v>
      </c>
      <c r="C2803">
        <v>4.9000000000000004</v>
      </c>
    </row>
    <row r="2804" spans="1:3" x14ac:dyDescent="0.3">
      <c r="A2804" t="s">
        <v>13670</v>
      </c>
      <c r="B2804" t="s">
        <v>67</v>
      </c>
      <c r="C2804">
        <v>6.1</v>
      </c>
    </row>
    <row r="2805" spans="1:3" x14ac:dyDescent="0.3">
      <c r="A2805" t="s">
        <v>13674</v>
      </c>
      <c r="B2805" t="s">
        <v>67</v>
      </c>
      <c r="C2805">
        <v>2.5</v>
      </c>
    </row>
    <row r="2806" spans="1:3" x14ac:dyDescent="0.3">
      <c r="A2806" t="s">
        <v>13678</v>
      </c>
      <c r="B2806" t="s">
        <v>67</v>
      </c>
      <c r="C2806">
        <v>6.1</v>
      </c>
    </row>
    <row r="2807" spans="1:3" x14ac:dyDescent="0.3">
      <c r="A2807" t="s">
        <v>13683</v>
      </c>
      <c r="B2807" t="s">
        <v>67</v>
      </c>
      <c r="C2807">
        <v>5.9</v>
      </c>
    </row>
    <row r="2808" spans="1:3" x14ac:dyDescent="0.3">
      <c r="A2808" t="s">
        <v>13689</v>
      </c>
      <c r="B2808" t="s">
        <v>67</v>
      </c>
      <c r="C2808">
        <v>5.7</v>
      </c>
    </row>
    <row r="2809" spans="1:3" x14ac:dyDescent="0.3">
      <c r="A2809" t="s">
        <v>13695</v>
      </c>
      <c r="B2809" t="s">
        <v>67</v>
      </c>
      <c r="C2809">
        <v>5.6</v>
      </c>
    </row>
    <row r="2810" spans="1:3" x14ac:dyDescent="0.3">
      <c r="A2810" t="s">
        <v>13699</v>
      </c>
      <c r="B2810" t="s">
        <v>67</v>
      </c>
      <c r="C2810">
        <v>7.2</v>
      </c>
    </row>
    <row r="2811" spans="1:3" x14ac:dyDescent="0.3">
      <c r="A2811" t="s">
        <v>13705</v>
      </c>
      <c r="B2811" t="s">
        <v>67</v>
      </c>
      <c r="C2811">
        <v>7.7</v>
      </c>
    </row>
    <row r="2812" spans="1:3" x14ac:dyDescent="0.3">
      <c r="A2812" t="s">
        <v>13710</v>
      </c>
      <c r="B2812" t="s">
        <v>67</v>
      </c>
      <c r="C2812">
        <v>7.8</v>
      </c>
    </row>
    <row r="2813" spans="1:3" x14ac:dyDescent="0.3">
      <c r="A2813" t="s">
        <v>13714</v>
      </c>
      <c r="B2813" t="s">
        <v>67</v>
      </c>
      <c r="C2813">
        <v>6.1</v>
      </c>
    </row>
    <row r="2814" spans="1:3" x14ac:dyDescent="0.3">
      <c r="A2814" t="s">
        <v>13720</v>
      </c>
      <c r="B2814" t="s">
        <v>67</v>
      </c>
      <c r="C2814">
        <v>5.8</v>
      </c>
    </row>
    <row r="2815" spans="1:3" x14ac:dyDescent="0.3">
      <c r="A2815" t="s">
        <v>13724</v>
      </c>
      <c r="B2815" t="s">
        <v>67</v>
      </c>
      <c r="C2815">
        <v>6.5</v>
      </c>
    </row>
    <row r="2816" spans="1:3" x14ac:dyDescent="0.3">
      <c r="A2816" t="s">
        <v>13730</v>
      </c>
      <c r="B2816" t="s">
        <v>703</v>
      </c>
      <c r="C2816">
        <v>7.9</v>
      </c>
    </row>
    <row r="2817" spans="1:3" x14ac:dyDescent="0.3">
      <c r="A2817" t="s">
        <v>13735</v>
      </c>
      <c r="B2817" t="s">
        <v>67</v>
      </c>
      <c r="C2817">
        <v>6.3</v>
      </c>
    </row>
    <row r="2818" spans="1:3" x14ac:dyDescent="0.3">
      <c r="A2818" t="s">
        <v>13739</v>
      </c>
      <c r="B2818" t="s">
        <v>67</v>
      </c>
      <c r="C2818">
        <v>3.8</v>
      </c>
    </row>
    <row r="2819" spans="1:3" x14ac:dyDescent="0.3">
      <c r="A2819" t="s">
        <v>13743</v>
      </c>
      <c r="B2819" t="s">
        <v>67</v>
      </c>
      <c r="C2819">
        <v>8.3000000000000007</v>
      </c>
    </row>
    <row r="2820" spans="1:3" x14ac:dyDescent="0.3">
      <c r="A2820" t="s">
        <v>13746</v>
      </c>
      <c r="B2820" t="s">
        <v>67</v>
      </c>
      <c r="C2820">
        <v>6.4</v>
      </c>
    </row>
    <row r="2821" spans="1:3" x14ac:dyDescent="0.3">
      <c r="A2821" t="s">
        <v>13750</v>
      </c>
      <c r="B2821" t="s">
        <v>67</v>
      </c>
      <c r="C2821">
        <v>6.7</v>
      </c>
    </row>
    <row r="2822" spans="1:3" x14ac:dyDescent="0.3">
      <c r="A2822" t="s">
        <v>13753</v>
      </c>
      <c r="B2822" t="s">
        <v>67</v>
      </c>
      <c r="C2822">
        <v>6.1</v>
      </c>
    </row>
    <row r="2823" spans="1:3" x14ac:dyDescent="0.3">
      <c r="A2823" t="s">
        <v>24113</v>
      </c>
      <c r="B2823" t="s">
        <v>12439</v>
      </c>
      <c r="C2823">
        <v>8.1</v>
      </c>
    </row>
    <row r="2824" spans="1:3" x14ac:dyDescent="0.3">
      <c r="A2824" t="s">
        <v>13760</v>
      </c>
      <c r="B2824" t="s">
        <v>67</v>
      </c>
      <c r="C2824">
        <v>6</v>
      </c>
    </row>
    <row r="2825" spans="1:3" x14ac:dyDescent="0.3">
      <c r="A2825" t="s">
        <v>13764</v>
      </c>
      <c r="B2825" t="s">
        <v>67</v>
      </c>
      <c r="C2825">
        <v>5.8</v>
      </c>
    </row>
    <row r="2826" spans="1:3" x14ac:dyDescent="0.3">
      <c r="A2826" t="s">
        <v>13769</v>
      </c>
      <c r="B2826" t="s">
        <v>67</v>
      </c>
      <c r="C2826">
        <v>5.6</v>
      </c>
    </row>
    <row r="2827" spans="1:3" x14ac:dyDescent="0.3">
      <c r="A2827" t="s">
        <v>13773</v>
      </c>
      <c r="B2827" t="s">
        <v>67</v>
      </c>
      <c r="C2827">
        <v>6.1</v>
      </c>
    </row>
    <row r="2828" spans="1:3" x14ac:dyDescent="0.3">
      <c r="A2828" t="s">
        <v>13778</v>
      </c>
      <c r="B2828" t="s">
        <v>67</v>
      </c>
      <c r="C2828">
        <v>5.9</v>
      </c>
    </row>
    <row r="2829" spans="1:3" x14ac:dyDescent="0.3">
      <c r="A2829" t="s">
        <v>13783</v>
      </c>
      <c r="B2829" t="s">
        <v>1486</v>
      </c>
      <c r="C2829">
        <v>7.3</v>
      </c>
    </row>
    <row r="2830" spans="1:3" x14ac:dyDescent="0.3">
      <c r="A2830" t="s">
        <v>13788</v>
      </c>
      <c r="B2830" t="s">
        <v>67</v>
      </c>
      <c r="C2830">
        <v>6.8</v>
      </c>
    </row>
    <row r="2831" spans="1:3" x14ac:dyDescent="0.3">
      <c r="A2831" t="s">
        <v>13792</v>
      </c>
      <c r="B2831" t="s">
        <v>67</v>
      </c>
      <c r="C2831">
        <v>5.7</v>
      </c>
    </row>
    <row r="2832" spans="1:3" x14ac:dyDescent="0.3">
      <c r="A2832" t="s">
        <v>13797</v>
      </c>
      <c r="B2832" t="s">
        <v>1486</v>
      </c>
      <c r="C2832">
        <v>7.3</v>
      </c>
    </row>
    <row r="2833" spans="1:3" x14ac:dyDescent="0.3">
      <c r="A2833" t="s">
        <v>13802</v>
      </c>
      <c r="B2833" t="s">
        <v>67</v>
      </c>
      <c r="C2833">
        <v>6.3</v>
      </c>
    </row>
    <row r="2834" spans="1:3" x14ac:dyDescent="0.3">
      <c r="A2834" t="s">
        <v>13807</v>
      </c>
      <c r="B2834" t="s">
        <v>67</v>
      </c>
      <c r="C2834">
        <v>5.9</v>
      </c>
    </row>
    <row r="2835" spans="1:3" x14ac:dyDescent="0.3">
      <c r="A2835" t="s">
        <v>13810</v>
      </c>
      <c r="B2835" t="s">
        <v>67</v>
      </c>
      <c r="C2835">
        <v>7.1</v>
      </c>
    </row>
    <row r="2836" spans="1:3" x14ac:dyDescent="0.3">
      <c r="A2836" t="s">
        <v>13815</v>
      </c>
      <c r="B2836" t="s">
        <v>67</v>
      </c>
      <c r="C2836">
        <v>8</v>
      </c>
    </row>
    <row r="2837" spans="1:3" x14ac:dyDescent="0.3">
      <c r="A2837" t="s">
        <v>13820</v>
      </c>
      <c r="B2837" t="s">
        <v>67</v>
      </c>
      <c r="C2837">
        <v>5.0999999999999996</v>
      </c>
    </row>
    <row r="2838" spans="1:3" x14ac:dyDescent="0.3">
      <c r="A2838" t="s">
        <v>13824</v>
      </c>
      <c r="B2838" t="s">
        <v>67</v>
      </c>
      <c r="C2838">
        <v>7.1</v>
      </c>
    </row>
    <row r="2839" spans="1:3" x14ac:dyDescent="0.3">
      <c r="A2839" t="s">
        <v>13827</v>
      </c>
      <c r="B2839" t="s">
        <v>67</v>
      </c>
      <c r="C2839">
        <v>6.5</v>
      </c>
    </row>
    <row r="2840" spans="1:3" x14ac:dyDescent="0.3">
      <c r="A2840" t="s">
        <v>13830</v>
      </c>
      <c r="B2840" t="s">
        <v>67</v>
      </c>
      <c r="C2840">
        <v>4.5</v>
      </c>
    </row>
    <row r="2841" spans="1:3" x14ac:dyDescent="0.3">
      <c r="A2841" t="s">
        <v>13835</v>
      </c>
      <c r="B2841" t="s">
        <v>67</v>
      </c>
      <c r="C2841">
        <v>6.6</v>
      </c>
    </row>
    <row r="2842" spans="1:3" x14ac:dyDescent="0.3">
      <c r="A2842" t="s">
        <v>13840</v>
      </c>
      <c r="B2842" t="s">
        <v>13844</v>
      </c>
      <c r="C2842">
        <v>4.3</v>
      </c>
    </row>
    <row r="2843" spans="1:3" x14ac:dyDescent="0.3">
      <c r="A2843" t="s">
        <v>13846</v>
      </c>
      <c r="B2843" t="s">
        <v>67</v>
      </c>
      <c r="C2843">
        <v>6.7</v>
      </c>
    </row>
    <row r="2844" spans="1:3" x14ac:dyDescent="0.3">
      <c r="A2844" t="s">
        <v>13851</v>
      </c>
      <c r="B2844" t="s">
        <v>67</v>
      </c>
      <c r="C2844">
        <v>6.8</v>
      </c>
    </row>
    <row r="2845" spans="1:3" x14ac:dyDescent="0.3">
      <c r="A2845" t="s">
        <v>13857</v>
      </c>
      <c r="B2845" t="s">
        <v>67</v>
      </c>
      <c r="C2845">
        <v>5.4</v>
      </c>
    </row>
    <row r="2846" spans="1:3" x14ac:dyDescent="0.3">
      <c r="A2846" t="s">
        <v>13863</v>
      </c>
      <c r="B2846" t="s">
        <v>67</v>
      </c>
      <c r="C2846">
        <v>6.6</v>
      </c>
    </row>
    <row r="2847" spans="1:3" x14ac:dyDescent="0.3">
      <c r="A2847" t="s">
        <v>13873</v>
      </c>
      <c r="B2847" t="s">
        <v>67</v>
      </c>
      <c r="C2847">
        <v>7.3</v>
      </c>
    </row>
    <row r="2848" spans="1:3" x14ac:dyDescent="0.3">
      <c r="A2848" t="s">
        <v>13877</v>
      </c>
      <c r="B2848" t="s">
        <v>67</v>
      </c>
      <c r="C2848">
        <v>6.9</v>
      </c>
    </row>
    <row r="2849" spans="1:3" x14ac:dyDescent="0.3">
      <c r="A2849" t="s">
        <v>13881</v>
      </c>
      <c r="B2849" t="s">
        <v>67</v>
      </c>
      <c r="C2849">
        <v>8</v>
      </c>
    </row>
    <row r="2850" spans="1:3" x14ac:dyDescent="0.3">
      <c r="A2850" t="s">
        <v>13885</v>
      </c>
      <c r="B2850" t="s">
        <v>67</v>
      </c>
      <c r="C2850">
        <v>6.4</v>
      </c>
    </row>
    <row r="2851" spans="1:3" x14ac:dyDescent="0.3">
      <c r="A2851" t="s">
        <v>13889</v>
      </c>
      <c r="B2851" t="s">
        <v>67</v>
      </c>
      <c r="C2851">
        <v>7.8</v>
      </c>
    </row>
    <row r="2852" spans="1:3" x14ac:dyDescent="0.3">
      <c r="A2852" t="s">
        <v>13893</v>
      </c>
      <c r="B2852" t="s">
        <v>67</v>
      </c>
      <c r="C2852">
        <v>6.1</v>
      </c>
    </row>
    <row r="2853" spans="1:3" x14ac:dyDescent="0.3">
      <c r="A2853" t="s">
        <v>13897</v>
      </c>
      <c r="B2853" t="s">
        <v>67</v>
      </c>
      <c r="C2853">
        <v>6.1</v>
      </c>
    </row>
    <row r="2854" spans="1:3" x14ac:dyDescent="0.3">
      <c r="A2854" t="s">
        <v>13903</v>
      </c>
      <c r="B2854" t="s">
        <v>67</v>
      </c>
      <c r="C2854">
        <v>5.0999999999999996</v>
      </c>
    </row>
    <row r="2855" spans="1:3" x14ac:dyDescent="0.3">
      <c r="A2855" t="s">
        <v>13908</v>
      </c>
      <c r="B2855" t="s">
        <v>67</v>
      </c>
      <c r="C2855">
        <v>7.8</v>
      </c>
    </row>
    <row r="2856" spans="1:3" x14ac:dyDescent="0.3">
      <c r="A2856" t="s">
        <v>13912</v>
      </c>
      <c r="B2856" t="s">
        <v>67</v>
      </c>
      <c r="C2856">
        <v>7.4</v>
      </c>
    </row>
    <row r="2857" spans="1:3" x14ac:dyDescent="0.3">
      <c r="A2857" t="s">
        <v>13918</v>
      </c>
      <c r="B2857" t="s">
        <v>67</v>
      </c>
      <c r="C2857">
        <v>7.8</v>
      </c>
    </row>
    <row r="2858" spans="1:3" x14ac:dyDescent="0.3">
      <c r="A2858" t="s">
        <v>13923</v>
      </c>
      <c r="B2858" t="s">
        <v>67</v>
      </c>
      <c r="C2858">
        <v>8</v>
      </c>
    </row>
    <row r="2859" spans="1:3" x14ac:dyDescent="0.3">
      <c r="A2859" t="s">
        <v>13927</v>
      </c>
      <c r="B2859" t="s">
        <v>67</v>
      </c>
      <c r="C2859">
        <v>6.7</v>
      </c>
    </row>
    <row r="2860" spans="1:3" x14ac:dyDescent="0.3">
      <c r="A2860" t="s">
        <v>13932</v>
      </c>
      <c r="B2860" t="s">
        <v>67</v>
      </c>
      <c r="C2860">
        <v>6.6</v>
      </c>
    </row>
    <row r="2861" spans="1:3" x14ac:dyDescent="0.3">
      <c r="A2861" t="s">
        <v>13935</v>
      </c>
      <c r="B2861" t="s">
        <v>67</v>
      </c>
      <c r="C2861">
        <v>6.4</v>
      </c>
    </row>
    <row r="2862" spans="1:3" x14ac:dyDescent="0.3">
      <c r="A2862" t="s">
        <v>13939</v>
      </c>
      <c r="B2862" t="s">
        <v>67</v>
      </c>
      <c r="C2862">
        <v>6.7</v>
      </c>
    </row>
    <row r="2863" spans="1:3" x14ac:dyDescent="0.3">
      <c r="A2863" t="s">
        <v>13943</v>
      </c>
      <c r="B2863" t="s">
        <v>67</v>
      </c>
      <c r="C2863">
        <v>6.2</v>
      </c>
    </row>
    <row r="2864" spans="1:3" x14ac:dyDescent="0.3">
      <c r="A2864" t="s">
        <v>13948</v>
      </c>
      <c r="B2864" t="s">
        <v>67</v>
      </c>
      <c r="C2864">
        <v>7.3</v>
      </c>
    </row>
    <row r="2865" spans="1:3" x14ac:dyDescent="0.3">
      <c r="A2865" t="s">
        <v>13955</v>
      </c>
      <c r="B2865" t="s">
        <v>12665</v>
      </c>
      <c r="C2865">
        <v>8.1</v>
      </c>
    </row>
    <row r="2866" spans="1:3" x14ac:dyDescent="0.3">
      <c r="A2866" t="s">
        <v>13959</v>
      </c>
      <c r="B2866" t="s">
        <v>67</v>
      </c>
      <c r="C2866">
        <v>7</v>
      </c>
    </row>
    <row r="2867" spans="1:3" x14ac:dyDescent="0.3">
      <c r="A2867" t="s">
        <v>13962</v>
      </c>
      <c r="B2867" t="s">
        <v>67</v>
      </c>
      <c r="C2867">
        <v>8</v>
      </c>
    </row>
    <row r="2868" spans="1:3" x14ac:dyDescent="0.3">
      <c r="A2868" t="s">
        <v>13967</v>
      </c>
      <c r="B2868" t="s">
        <v>67</v>
      </c>
      <c r="C2868">
        <v>8</v>
      </c>
    </row>
    <row r="2869" spans="1:3" x14ac:dyDescent="0.3">
      <c r="A2869" t="s">
        <v>13970</v>
      </c>
      <c r="B2869" t="s">
        <v>67</v>
      </c>
      <c r="C2869">
        <v>7</v>
      </c>
    </row>
    <row r="2870" spans="1:3" x14ac:dyDescent="0.3">
      <c r="A2870" t="s">
        <v>13975</v>
      </c>
      <c r="B2870" t="s">
        <v>1486</v>
      </c>
      <c r="C2870">
        <v>7.9</v>
      </c>
    </row>
    <row r="2871" spans="1:3" x14ac:dyDescent="0.3">
      <c r="A2871" t="s">
        <v>13980</v>
      </c>
      <c r="B2871" t="s">
        <v>67</v>
      </c>
      <c r="C2871">
        <v>5.9</v>
      </c>
    </row>
    <row r="2872" spans="1:3" x14ac:dyDescent="0.3">
      <c r="A2872" t="s">
        <v>13984</v>
      </c>
      <c r="B2872" t="s">
        <v>67</v>
      </c>
      <c r="C2872">
        <v>6.6</v>
      </c>
    </row>
    <row r="2873" spans="1:3" x14ac:dyDescent="0.3">
      <c r="A2873" t="s">
        <v>13987</v>
      </c>
      <c r="B2873" t="s">
        <v>67</v>
      </c>
      <c r="C2873">
        <v>6.3</v>
      </c>
    </row>
    <row r="2874" spans="1:3" x14ac:dyDescent="0.3">
      <c r="A2874" t="s">
        <v>13990</v>
      </c>
      <c r="B2874" t="s">
        <v>67</v>
      </c>
      <c r="C2874">
        <v>7.7</v>
      </c>
    </row>
    <row r="2875" spans="1:3" x14ac:dyDescent="0.3">
      <c r="A2875" t="s">
        <v>13993</v>
      </c>
      <c r="B2875" t="s">
        <v>67</v>
      </c>
      <c r="C2875">
        <v>6.9</v>
      </c>
    </row>
    <row r="2876" spans="1:3" x14ac:dyDescent="0.3">
      <c r="A2876" t="s">
        <v>13997</v>
      </c>
      <c r="B2876" t="s">
        <v>67</v>
      </c>
      <c r="C2876">
        <v>7.1</v>
      </c>
    </row>
    <row r="2877" spans="1:3" x14ac:dyDescent="0.3">
      <c r="A2877" t="s">
        <v>14001</v>
      </c>
      <c r="B2877" t="s">
        <v>67</v>
      </c>
      <c r="C2877">
        <v>7.4</v>
      </c>
    </row>
    <row r="2878" spans="1:3" x14ac:dyDescent="0.3">
      <c r="A2878" t="s">
        <v>14008</v>
      </c>
      <c r="B2878" t="s">
        <v>67</v>
      </c>
      <c r="C2878">
        <v>6.5</v>
      </c>
    </row>
    <row r="2879" spans="1:3" x14ac:dyDescent="0.3">
      <c r="A2879" t="s">
        <v>14013</v>
      </c>
      <c r="B2879" t="s">
        <v>67</v>
      </c>
      <c r="C2879">
        <v>6.5</v>
      </c>
    </row>
    <row r="2880" spans="1:3" x14ac:dyDescent="0.3">
      <c r="A2880" t="s">
        <v>14019</v>
      </c>
      <c r="B2880" t="s">
        <v>67</v>
      </c>
      <c r="C2880">
        <v>6.8</v>
      </c>
    </row>
    <row r="2881" spans="1:3" x14ac:dyDescent="0.3">
      <c r="A2881" t="s">
        <v>14023</v>
      </c>
      <c r="B2881" t="s">
        <v>67</v>
      </c>
      <c r="C2881">
        <v>7.5</v>
      </c>
    </row>
    <row r="2882" spans="1:3" x14ac:dyDescent="0.3">
      <c r="A2882" t="s">
        <v>14026</v>
      </c>
      <c r="B2882" t="s">
        <v>67</v>
      </c>
      <c r="C2882">
        <v>6.6</v>
      </c>
    </row>
    <row r="2883" spans="1:3" x14ac:dyDescent="0.3">
      <c r="A2883" t="s">
        <v>14029</v>
      </c>
      <c r="B2883" t="s">
        <v>67</v>
      </c>
      <c r="C2883">
        <v>7.1</v>
      </c>
    </row>
    <row r="2884" spans="1:3" x14ac:dyDescent="0.3">
      <c r="A2884" t="s">
        <v>14034</v>
      </c>
      <c r="B2884" t="s">
        <v>67</v>
      </c>
      <c r="C2884">
        <v>6.6</v>
      </c>
    </row>
    <row r="2885" spans="1:3" x14ac:dyDescent="0.3">
      <c r="A2885" t="s">
        <v>14039</v>
      </c>
      <c r="B2885" t="s">
        <v>67</v>
      </c>
      <c r="C2885">
        <v>7</v>
      </c>
    </row>
    <row r="2886" spans="1:3" x14ac:dyDescent="0.3">
      <c r="A2886" t="s">
        <v>14045</v>
      </c>
      <c r="B2886" t="s">
        <v>67</v>
      </c>
      <c r="C2886">
        <v>3.3</v>
      </c>
    </row>
    <row r="2887" spans="1:3" x14ac:dyDescent="0.3">
      <c r="A2887" t="s">
        <v>14051</v>
      </c>
      <c r="B2887" t="s">
        <v>67</v>
      </c>
      <c r="C2887">
        <v>6.7</v>
      </c>
    </row>
    <row r="2888" spans="1:3" x14ac:dyDescent="0.3">
      <c r="A2888" t="s">
        <v>14056</v>
      </c>
      <c r="B2888" t="s">
        <v>67</v>
      </c>
      <c r="C2888">
        <v>8</v>
      </c>
    </row>
    <row r="2889" spans="1:3" x14ac:dyDescent="0.3">
      <c r="A2889" t="s">
        <v>14061</v>
      </c>
      <c r="B2889" t="s">
        <v>67</v>
      </c>
      <c r="C2889">
        <v>6.8</v>
      </c>
    </row>
    <row r="2890" spans="1:3" x14ac:dyDescent="0.3">
      <c r="A2890" t="s">
        <v>14065</v>
      </c>
      <c r="B2890" t="s">
        <v>67</v>
      </c>
      <c r="C2890">
        <v>6</v>
      </c>
    </row>
    <row r="2891" spans="1:3" x14ac:dyDescent="0.3">
      <c r="A2891" t="s">
        <v>14069</v>
      </c>
      <c r="B2891" t="s">
        <v>67</v>
      </c>
      <c r="C2891">
        <v>5.4</v>
      </c>
    </row>
    <row r="2892" spans="1:3" x14ac:dyDescent="0.3">
      <c r="A2892" t="s">
        <v>14073</v>
      </c>
      <c r="B2892" t="s">
        <v>67</v>
      </c>
      <c r="C2892">
        <v>4.3</v>
      </c>
    </row>
    <row r="2893" spans="1:3" x14ac:dyDescent="0.3">
      <c r="A2893" t="s">
        <v>14076</v>
      </c>
      <c r="B2893" t="s">
        <v>67</v>
      </c>
      <c r="C2893">
        <v>6.2</v>
      </c>
    </row>
    <row r="2894" spans="1:3" x14ac:dyDescent="0.3">
      <c r="A2894" t="s">
        <v>14082</v>
      </c>
      <c r="B2894" t="s">
        <v>67</v>
      </c>
      <c r="C2894">
        <v>7.7</v>
      </c>
    </row>
    <row r="2895" spans="1:3" x14ac:dyDescent="0.3">
      <c r="A2895" t="s">
        <v>14085</v>
      </c>
      <c r="B2895" t="s">
        <v>67</v>
      </c>
      <c r="C2895">
        <v>7.4</v>
      </c>
    </row>
    <row r="2896" spans="1:3" x14ac:dyDescent="0.3">
      <c r="A2896" t="s">
        <v>14091</v>
      </c>
      <c r="B2896" t="s">
        <v>67</v>
      </c>
      <c r="C2896">
        <v>5.9</v>
      </c>
    </row>
    <row r="2897" spans="1:3" x14ac:dyDescent="0.3">
      <c r="A2897" t="s">
        <v>14096</v>
      </c>
      <c r="B2897" t="s">
        <v>67</v>
      </c>
      <c r="C2897">
        <v>7.8</v>
      </c>
    </row>
    <row r="2898" spans="1:3" x14ac:dyDescent="0.3">
      <c r="A2898" t="s">
        <v>14100</v>
      </c>
      <c r="B2898" t="s">
        <v>67</v>
      </c>
      <c r="C2898">
        <v>7.4</v>
      </c>
    </row>
    <row r="2899" spans="1:3" x14ac:dyDescent="0.3">
      <c r="A2899" t="s">
        <v>14103</v>
      </c>
      <c r="B2899" t="s">
        <v>67</v>
      </c>
      <c r="C2899">
        <v>6.5</v>
      </c>
    </row>
    <row r="2900" spans="1:3" x14ac:dyDescent="0.3">
      <c r="A2900" t="s">
        <v>14108</v>
      </c>
      <c r="B2900" t="s">
        <v>67</v>
      </c>
      <c r="C2900">
        <v>5.4</v>
      </c>
    </row>
    <row r="2901" spans="1:3" x14ac:dyDescent="0.3">
      <c r="A2901" t="s">
        <v>14113</v>
      </c>
      <c r="B2901" t="s">
        <v>67</v>
      </c>
      <c r="C2901">
        <v>7</v>
      </c>
    </row>
    <row r="2902" spans="1:3" x14ac:dyDescent="0.3">
      <c r="A2902" t="s">
        <v>24114</v>
      </c>
      <c r="B2902" t="s">
        <v>67</v>
      </c>
      <c r="C2902">
        <v>8.6</v>
      </c>
    </row>
    <row r="2903" spans="1:3" x14ac:dyDescent="0.3">
      <c r="A2903" t="s">
        <v>14123</v>
      </c>
      <c r="B2903" t="s">
        <v>67</v>
      </c>
      <c r="C2903">
        <v>7.6</v>
      </c>
    </row>
    <row r="2904" spans="1:3" x14ac:dyDescent="0.3">
      <c r="A2904" t="s">
        <v>14127</v>
      </c>
      <c r="B2904" t="s">
        <v>67</v>
      </c>
      <c r="C2904">
        <v>6.9</v>
      </c>
    </row>
    <row r="2905" spans="1:3" x14ac:dyDescent="0.3">
      <c r="A2905" t="s">
        <v>14130</v>
      </c>
      <c r="B2905" t="s">
        <v>67</v>
      </c>
      <c r="C2905">
        <v>7</v>
      </c>
    </row>
    <row r="2906" spans="1:3" x14ac:dyDescent="0.3">
      <c r="A2906" t="s">
        <v>14135</v>
      </c>
      <c r="B2906" t="s">
        <v>67</v>
      </c>
      <c r="C2906">
        <v>5.3</v>
      </c>
    </row>
    <row r="2907" spans="1:3" x14ac:dyDescent="0.3">
      <c r="A2907" t="s">
        <v>14140</v>
      </c>
      <c r="B2907" t="s">
        <v>67</v>
      </c>
      <c r="C2907">
        <v>6.4</v>
      </c>
    </row>
    <row r="2908" spans="1:3" x14ac:dyDescent="0.3">
      <c r="A2908" t="s">
        <v>14145</v>
      </c>
      <c r="B2908" t="s">
        <v>67</v>
      </c>
      <c r="C2908">
        <v>4.5</v>
      </c>
    </row>
    <row r="2909" spans="1:3" x14ac:dyDescent="0.3">
      <c r="A2909" t="s">
        <v>14148</v>
      </c>
      <c r="B2909" t="s">
        <v>67</v>
      </c>
      <c r="C2909">
        <v>7.8</v>
      </c>
    </row>
    <row r="2910" spans="1:3" x14ac:dyDescent="0.3">
      <c r="A2910" t="s">
        <v>14152</v>
      </c>
      <c r="B2910" t="s">
        <v>67</v>
      </c>
      <c r="C2910">
        <v>6.7</v>
      </c>
    </row>
    <row r="2911" spans="1:3" x14ac:dyDescent="0.3">
      <c r="A2911" t="s">
        <v>14156</v>
      </c>
      <c r="B2911" t="s">
        <v>67</v>
      </c>
      <c r="C2911">
        <v>5.3</v>
      </c>
    </row>
    <row r="2912" spans="1:3" x14ac:dyDescent="0.3">
      <c r="A2912" t="s">
        <v>14159</v>
      </c>
      <c r="B2912" t="s">
        <v>67</v>
      </c>
      <c r="C2912">
        <v>6.3</v>
      </c>
    </row>
    <row r="2913" spans="1:3" x14ac:dyDescent="0.3">
      <c r="A2913" t="s">
        <v>14162</v>
      </c>
      <c r="B2913" t="s">
        <v>67</v>
      </c>
      <c r="C2913">
        <v>7</v>
      </c>
    </row>
    <row r="2914" spans="1:3" x14ac:dyDescent="0.3">
      <c r="A2914" t="s">
        <v>14166</v>
      </c>
      <c r="B2914" t="s">
        <v>67</v>
      </c>
      <c r="C2914">
        <v>5.3</v>
      </c>
    </row>
    <row r="2915" spans="1:3" x14ac:dyDescent="0.3">
      <c r="A2915" t="s">
        <v>14170</v>
      </c>
      <c r="B2915" t="s">
        <v>67</v>
      </c>
      <c r="C2915">
        <v>6.6</v>
      </c>
    </row>
    <row r="2916" spans="1:3" x14ac:dyDescent="0.3">
      <c r="A2916" t="s">
        <v>14173</v>
      </c>
      <c r="B2916" t="s">
        <v>67</v>
      </c>
      <c r="C2916">
        <v>5.8</v>
      </c>
    </row>
    <row r="2917" spans="1:3" x14ac:dyDescent="0.3">
      <c r="A2917" t="s">
        <v>14176</v>
      </c>
      <c r="B2917" t="s">
        <v>67</v>
      </c>
      <c r="C2917">
        <v>6.7</v>
      </c>
    </row>
    <row r="2918" spans="1:3" x14ac:dyDescent="0.3">
      <c r="A2918" t="s">
        <v>14180</v>
      </c>
      <c r="B2918" t="s">
        <v>67</v>
      </c>
      <c r="C2918">
        <v>6.6</v>
      </c>
    </row>
    <row r="2919" spans="1:3" x14ac:dyDescent="0.3">
      <c r="A2919" t="s">
        <v>14184</v>
      </c>
      <c r="B2919" t="s">
        <v>67</v>
      </c>
      <c r="C2919">
        <v>7</v>
      </c>
    </row>
    <row r="2920" spans="1:3" x14ac:dyDescent="0.3">
      <c r="A2920" t="s">
        <v>14189</v>
      </c>
      <c r="B2920" t="s">
        <v>8719</v>
      </c>
      <c r="C2920">
        <v>8.4</v>
      </c>
    </row>
    <row r="2921" spans="1:3" x14ac:dyDescent="0.3">
      <c r="A2921" t="s">
        <v>14194</v>
      </c>
      <c r="B2921" t="s">
        <v>67</v>
      </c>
      <c r="C2921">
        <v>5.4</v>
      </c>
    </row>
    <row r="2922" spans="1:3" x14ac:dyDescent="0.3">
      <c r="A2922" t="s">
        <v>14198</v>
      </c>
      <c r="B2922" t="s">
        <v>67</v>
      </c>
      <c r="C2922">
        <v>7.8</v>
      </c>
    </row>
    <row r="2923" spans="1:3" x14ac:dyDescent="0.3">
      <c r="A2923" t="s">
        <v>14201</v>
      </c>
      <c r="B2923" t="s">
        <v>1965</v>
      </c>
      <c r="C2923">
        <v>7.6</v>
      </c>
    </row>
    <row r="2924" spans="1:3" x14ac:dyDescent="0.3">
      <c r="A2924" t="s">
        <v>14206</v>
      </c>
      <c r="B2924" t="s">
        <v>67</v>
      </c>
      <c r="C2924">
        <v>6.6</v>
      </c>
    </row>
    <row r="2925" spans="1:3" x14ac:dyDescent="0.3">
      <c r="A2925" t="s">
        <v>14212</v>
      </c>
      <c r="B2925" t="s">
        <v>67</v>
      </c>
      <c r="C2925">
        <v>6.4</v>
      </c>
    </row>
    <row r="2926" spans="1:3" x14ac:dyDescent="0.3">
      <c r="A2926" t="s">
        <v>14218</v>
      </c>
      <c r="B2926" t="s">
        <v>67</v>
      </c>
      <c r="C2926">
        <v>7</v>
      </c>
    </row>
    <row r="2927" spans="1:3" x14ac:dyDescent="0.3">
      <c r="A2927" t="s">
        <v>14223</v>
      </c>
      <c r="B2927" t="s">
        <v>67</v>
      </c>
      <c r="C2927">
        <v>5.7</v>
      </c>
    </row>
    <row r="2928" spans="1:3" x14ac:dyDescent="0.3">
      <c r="A2928" t="s">
        <v>14228</v>
      </c>
      <c r="B2928" t="s">
        <v>67</v>
      </c>
      <c r="C2928">
        <v>5.9</v>
      </c>
    </row>
    <row r="2929" spans="1:3" x14ac:dyDescent="0.3">
      <c r="A2929" t="s">
        <v>14231</v>
      </c>
      <c r="B2929" t="s">
        <v>67</v>
      </c>
      <c r="C2929">
        <v>6.3</v>
      </c>
    </row>
    <row r="2930" spans="1:3" x14ac:dyDescent="0.3">
      <c r="A2930" t="s">
        <v>14235</v>
      </c>
      <c r="B2930" t="s">
        <v>67</v>
      </c>
      <c r="C2930">
        <v>6.3</v>
      </c>
    </row>
    <row r="2931" spans="1:3" x14ac:dyDescent="0.3">
      <c r="A2931" t="s">
        <v>14239</v>
      </c>
      <c r="B2931" t="s">
        <v>67</v>
      </c>
      <c r="C2931">
        <v>6.2</v>
      </c>
    </row>
    <row r="2932" spans="1:3" x14ac:dyDescent="0.3">
      <c r="A2932" t="s">
        <v>14243</v>
      </c>
      <c r="B2932" t="s">
        <v>67</v>
      </c>
      <c r="C2932">
        <v>2.1</v>
      </c>
    </row>
    <row r="2933" spans="1:3" x14ac:dyDescent="0.3">
      <c r="A2933" t="s">
        <v>14247</v>
      </c>
      <c r="B2933" t="s">
        <v>67</v>
      </c>
      <c r="C2933">
        <v>5</v>
      </c>
    </row>
    <row r="2934" spans="1:3" x14ac:dyDescent="0.3">
      <c r="A2934" t="s">
        <v>14252</v>
      </c>
      <c r="B2934" t="s">
        <v>67</v>
      </c>
      <c r="C2934">
        <v>5.3</v>
      </c>
    </row>
    <row r="2935" spans="1:3" x14ac:dyDescent="0.3">
      <c r="A2935" t="s">
        <v>14256</v>
      </c>
      <c r="B2935" t="s">
        <v>67</v>
      </c>
      <c r="C2935">
        <v>7.1</v>
      </c>
    </row>
    <row r="2936" spans="1:3" x14ac:dyDescent="0.3">
      <c r="A2936" t="s">
        <v>14261</v>
      </c>
      <c r="B2936" t="s">
        <v>67</v>
      </c>
      <c r="C2936">
        <v>7</v>
      </c>
    </row>
    <row r="2937" spans="1:3" x14ac:dyDescent="0.3">
      <c r="A2937" t="s">
        <v>14266</v>
      </c>
      <c r="B2937" t="s">
        <v>67</v>
      </c>
      <c r="C2937">
        <v>5.7</v>
      </c>
    </row>
    <row r="2938" spans="1:3" x14ac:dyDescent="0.3">
      <c r="A2938" t="s">
        <v>14271</v>
      </c>
      <c r="B2938" t="s">
        <v>67</v>
      </c>
      <c r="C2938">
        <v>7.1</v>
      </c>
    </row>
    <row r="2939" spans="1:3" x14ac:dyDescent="0.3">
      <c r="A2939" t="s">
        <v>14275</v>
      </c>
      <c r="B2939" t="s">
        <v>67</v>
      </c>
      <c r="C2939">
        <v>7</v>
      </c>
    </row>
    <row r="2940" spans="1:3" x14ac:dyDescent="0.3">
      <c r="A2940" t="s">
        <v>14281</v>
      </c>
      <c r="B2940" t="s">
        <v>9778</v>
      </c>
      <c r="C2940">
        <v>7.7</v>
      </c>
    </row>
    <row r="2941" spans="1:3" x14ac:dyDescent="0.3">
      <c r="A2941" t="s">
        <v>14287</v>
      </c>
      <c r="B2941" t="s">
        <v>67</v>
      </c>
      <c r="C2941">
        <v>7.1</v>
      </c>
    </row>
    <row r="2942" spans="1:3" x14ac:dyDescent="0.3">
      <c r="A2942" t="s">
        <v>14293</v>
      </c>
      <c r="B2942" t="s">
        <v>67</v>
      </c>
      <c r="C2942">
        <v>6.8</v>
      </c>
    </row>
    <row r="2943" spans="1:3" x14ac:dyDescent="0.3">
      <c r="A2943" t="s">
        <v>14297</v>
      </c>
      <c r="B2943" t="s">
        <v>7236</v>
      </c>
      <c r="C2943">
        <v>7.5</v>
      </c>
    </row>
    <row r="2944" spans="1:3" x14ac:dyDescent="0.3">
      <c r="A2944" t="s">
        <v>14303</v>
      </c>
      <c r="B2944" t="s">
        <v>67</v>
      </c>
      <c r="C2944">
        <v>6.3</v>
      </c>
    </row>
    <row r="2945" spans="1:3" x14ac:dyDescent="0.3">
      <c r="A2945" t="s">
        <v>14309</v>
      </c>
      <c r="B2945" t="s">
        <v>67</v>
      </c>
      <c r="C2945">
        <v>7.3</v>
      </c>
    </row>
    <row r="2946" spans="1:3" x14ac:dyDescent="0.3">
      <c r="A2946" t="s">
        <v>14312</v>
      </c>
      <c r="B2946" t="s">
        <v>67</v>
      </c>
      <c r="C2946">
        <v>6.8</v>
      </c>
    </row>
    <row r="2947" spans="1:3" x14ac:dyDescent="0.3">
      <c r="A2947" t="s">
        <v>14317</v>
      </c>
      <c r="B2947" t="s">
        <v>67</v>
      </c>
      <c r="C2947">
        <v>7.2</v>
      </c>
    </row>
    <row r="2948" spans="1:3" x14ac:dyDescent="0.3">
      <c r="A2948" t="s">
        <v>14321</v>
      </c>
      <c r="B2948" t="s">
        <v>67</v>
      </c>
      <c r="C2948">
        <v>6.4</v>
      </c>
    </row>
    <row r="2949" spans="1:3" x14ac:dyDescent="0.3">
      <c r="A2949" t="s">
        <v>14325</v>
      </c>
      <c r="B2949" t="s">
        <v>67</v>
      </c>
      <c r="C2949">
        <v>6</v>
      </c>
    </row>
    <row r="2950" spans="1:3" x14ac:dyDescent="0.3">
      <c r="A2950" t="s">
        <v>14328</v>
      </c>
      <c r="B2950" t="s">
        <v>67</v>
      </c>
      <c r="C2950">
        <v>6.4</v>
      </c>
    </row>
    <row r="2951" spans="1:3" x14ac:dyDescent="0.3">
      <c r="A2951" t="s">
        <v>14331</v>
      </c>
      <c r="B2951" t="s">
        <v>67</v>
      </c>
      <c r="C2951">
        <v>5.0999999999999996</v>
      </c>
    </row>
    <row r="2952" spans="1:3" x14ac:dyDescent="0.3">
      <c r="A2952" t="s">
        <v>14335</v>
      </c>
      <c r="B2952" t="s">
        <v>67</v>
      </c>
      <c r="C2952">
        <v>7.5</v>
      </c>
    </row>
    <row r="2953" spans="1:3" x14ac:dyDescent="0.3">
      <c r="A2953" t="s">
        <v>14341</v>
      </c>
      <c r="B2953" t="s">
        <v>14345</v>
      </c>
      <c r="C2953">
        <v>7.1</v>
      </c>
    </row>
    <row r="2954" spans="1:3" x14ac:dyDescent="0.3">
      <c r="A2954" t="s">
        <v>14347</v>
      </c>
      <c r="B2954" t="s">
        <v>67</v>
      </c>
      <c r="C2954">
        <v>4.5999999999999996</v>
      </c>
    </row>
    <row r="2955" spans="1:3" x14ac:dyDescent="0.3">
      <c r="A2955" t="s">
        <v>14351</v>
      </c>
      <c r="B2955" t="s">
        <v>1965</v>
      </c>
      <c r="C2955">
        <v>5.7</v>
      </c>
    </row>
    <row r="2956" spans="1:3" x14ac:dyDescent="0.3">
      <c r="A2956" t="s">
        <v>14356</v>
      </c>
      <c r="B2956" t="s">
        <v>67</v>
      </c>
      <c r="C2956">
        <v>6.8</v>
      </c>
    </row>
    <row r="2957" spans="1:3" x14ac:dyDescent="0.3">
      <c r="A2957" t="s">
        <v>14361</v>
      </c>
      <c r="B2957" t="s">
        <v>1965</v>
      </c>
      <c r="C2957">
        <v>7.7</v>
      </c>
    </row>
    <row r="2958" spans="1:3" x14ac:dyDescent="0.3">
      <c r="A2958" t="s">
        <v>14366</v>
      </c>
      <c r="B2958" t="s">
        <v>1965</v>
      </c>
      <c r="C2958">
        <v>3.2</v>
      </c>
    </row>
    <row r="2959" spans="1:3" x14ac:dyDescent="0.3">
      <c r="A2959" t="s">
        <v>14372</v>
      </c>
      <c r="B2959" t="s">
        <v>703</v>
      </c>
      <c r="C2959">
        <v>6.1</v>
      </c>
    </row>
    <row r="2960" spans="1:3" x14ac:dyDescent="0.3">
      <c r="A2960" t="s">
        <v>14377</v>
      </c>
      <c r="B2960" t="s">
        <v>67</v>
      </c>
      <c r="C2960">
        <v>5.6</v>
      </c>
    </row>
    <row r="2961" spans="1:3" x14ac:dyDescent="0.3">
      <c r="A2961" t="s">
        <v>14386</v>
      </c>
      <c r="B2961" t="s">
        <v>67</v>
      </c>
      <c r="C2961">
        <v>6.9</v>
      </c>
    </row>
    <row r="2962" spans="1:3" x14ac:dyDescent="0.3">
      <c r="A2962" t="s">
        <v>14392</v>
      </c>
      <c r="B2962" t="s">
        <v>67</v>
      </c>
      <c r="C2962">
        <v>7.5</v>
      </c>
    </row>
    <row r="2963" spans="1:3" x14ac:dyDescent="0.3">
      <c r="A2963" t="s">
        <v>14396</v>
      </c>
      <c r="B2963" t="s">
        <v>67</v>
      </c>
      <c r="C2963">
        <v>5.8</v>
      </c>
    </row>
    <row r="2964" spans="1:3" x14ac:dyDescent="0.3">
      <c r="A2964" t="s">
        <v>14399</v>
      </c>
      <c r="B2964" t="s">
        <v>67</v>
      </c>
      <c r="C2964">
        <v>8.3000000000000007</v>
      </c>
    </row>
    <row r="2965" spans="1:3" x14ac:dyDescent="0.3">
      <c r="A2965" t="s">
        <v>14406</v>
      </c>
      <c r="B2965" t="s">
        <v>67</v>
      </c>
      <c r="C2965">
        <v>2.8</v>
      </c>
    </row>
    <row r="2966" spans="1:3" x14ac:dyDescent="0.3">
      <c r="A2966" t="s">
        <v>14409</v>
      </c>
      <c r="B2966" t="s">
        <v>67</v>
      </c>
      <c r="C2966">
        <v>6.6</v>
      </c>
    </row>
    <row r="2967" spans="1:3" x14ac:dyDescent="0.3">
      <c r="A2967" t="s">
        <v>14416</v>
      </c>
      <c r="B2967" t="s">
        <v>703</v>
      </c>
      <c r="C2967">
        <v>7.5</v>
      </c>
    </row>
    <row r="2968" spans="1:3" x14ac:dyDescent="0.3">
      <c r="A2968" t="s">
        <v>14421</v>
      </c>
      <c r="B2968" t="s">
        <v>67</v>
      </c>
      <c r="C2968">
        <v>6</v>
      </c>
    </row>
    <row r="2969" spans="1:3" x14ac:dyDescent="0.3">
      <c r="A2969" t="s">
        <v>14426</v>
      </c>
      <c r="B2969" t="s">
        <v>11679</v>
      </c>
      <c r="C2969">
        <v>6.2</v>
      </c>
    </row>
    <row r="2970" spans="1:3" x14ac:dyDescent="0.3">
      <c r="A2970" t="s">
        <v>14430</v>
      </c>
      <c r="B2970" t="s">
        <v>67</v>
      </c>
      <c r="C2970">
        <v>7.2</v>
      </c>
    </row>
    <row r="2971" spans="1:3" x14ac:dyDescent="0.3">
      <c r="A2971" t="s">
        <v>14435</v>
      </c>
      <c r="B2971" t="s">
        <v>67</v>
      </c>
      <c r="C2971">
        <v>8.6999999999999993</v>
      </c>
    </row>
    <row r="2972" spans="1:3" x14ac:dyDescent="0.3">
      <c r="A2972" t="s">
        <v>14439</v>
      </c>
      <c r="B2972" t="s">
        <v>67</v>
      </c>
      <c r="C2972">
        <v>6</v>
      </c>
    </row>
    <row r="2973" spans="1:3" x14ac:dyDescent="0.3">
      <c r="A2973" t="s">
        <v>14444</v>
      </c>
      <c r="B2973" t="s">
        <v>67</v>
      </c>
      <c r="C2973">
        <v>8</v>
      </c>
    </row>
    <row r="2974" spans="1:3" x14ac:dyDescent="0.3">
      <c r="A2974" t="s">
        <v>14450</v>
      </c>
      <c r="B2974" t="s">
        <v>14454</v>
      </c>
      <c r="C2974">
        <v>7.2</v>
      </c>
    </row>
    <row r="2975" spans="1:3" x14ac:dyDescent="0.3">
      <c r="A2975" t="s">
        <v>14455</v>
      </c>
      <c r="B2975" t="s">
        <v>67</v>
      </c>
      <c r="C2975">
        <v>4.5</v>
      </c>
    </row>
    <row r="2976" spans="1:3" x14ac:dyDescent="0.3">
      <c r="A2976" t="s">
        <v>14459</v>
      </c>
      <c r="B2976" t="s">
        <v>67</v>
      </c>
      <c r="C2976">
        <v>7.9</v>
      </c>
    </row>
    <row r="2977" spans="1:3" x14ac:dyDescent="0.3">
      <c r="A2977" t="s">
        <v>14462</v>
      </c>
      <c r="B2977" t="s">
        <v>67</v>
      </c>
      <c r="C2977">
        <v>7.1</v>
      </c>
    </row>
    <row r="2978" spans="1:3" x14ac:dyDescent="0.3">
      <c r="A2978" t="s">
        <v>14465</v>
      </c>
      <c r="B2978" t="s">
        <v>67</v>
      </c>
      <c r="C2978">
        <v>7.5</v>
      </c>
    </row>
    <row r="2979" spans="1:3" x14ac:dyDescent="0.3">
      <c r="A2979" t="s">
        <v>14471</v>
      </c>
      <c r="B2979" t="s">
        <v>67</v>
      </c>
      <c r="C2979">
        <v>6.8</v>
      </c>
    </row>
    <row r="2980" spans="1:3" x14ac:dyDescent="0.3">
      <c r="A2980" t="s">
        <v>14475</v>
      </c>
      <c r="B2980" t="s">
        <v>67</v>
      </c>
      <c r="C2980">
        <v>4.3</v>
      </c>
    </row>
    <row r="2981" spans="1:3" x14ac:dyDescent="0.3">
      <c r="A2981" t="s">
        <v>14479</v>
      </c>
      <c r="B2981" t="s">
        <v>67</v>
      </c>
      <c r="C2981">
        <v>7.2</v>
      </c>
    </row>
    <row r="2982" spans="1:3" x14ac:dyDescent="0.3">
      <c r="A2982" t="s">
        <v>14482</v>
      </c>
      <c r="B2982" t="s">
        <v>67</v>
      </c>
      <c r="C2982">
        <v>5.8</v>
      </c>
    </row>
    <row r="2983" spans="1:3" x14ac:dyDescent="0.3">
      <c r="A2983" t="s">
        <v>14486</v>
      </c>
      <c r="B2983" t="s">
        <v>67</v>
      </c>
      <c r="C2983">
        <v>7.1</v>
      </c>
    </row>
    <row r="2984" spans="1:3" x14ac:dyDescent="0.3">
      <c r="A2984" t="s">
        <v>14490</v>
      </c>
      <c r="B2984" t="s">
        <v>67</v>
      </c>
      <c r="C2984">
        <v>7.4</v>
      </c>
    </row>
    <row r="2985" spans="1:3" x14ac:dyDescent="0.3">
      <c r="A2985" t="s">
        <v>14493</v>
      </c>
      <c r="B2985" t="s">
        <v>67</v>
      </c>
      <c r="C2985">
        <v>7.6</v>
      </c>
    </row>
    <row r="2986" spans="1:3" x14ac:dyDescent="0.3">
      <c r="A2986" t="s">
        <v>14497</v>
      </c>
      <c r="B2986" t="s">
        <v>67</v>
      </c>
      <c r="C2986">
        <v>6.9</v>
      </c>
    </row>
    <row r="2987" spans="1:3" x14ac:dyDescent="0.3">
      <c r="A2987" t="s">
        <v>14502</v>
      </c>
      <c r="B2987" t="s">
        <v>67</v>
      </c>
      <c r="C2987">
        <v>6</v>
      </c>
    </row>
    <row r="2988" spans="1:3" x14ac:dyDescent="0.3">
      <c r="A2988" t="s">
        <v>14507</v>
      </c>
      <c r="B2988" t="s">
        <v>67</v>
      </c>
      <c r="C2988">
        <v>6.9</v>
      </c>
    </row>
    <row r="2989" spans="1:3" x14ac:dyDescent="0.3">
      <c r="A2989" t="s">
        <v>14511</v>
      </c>
      <c r="B2989" t="s">
        <v>67</v>
      </c>
      <c r="C2989">
        <v>7.3</v>
      </c>
    </row>
    <row r="2990" spans="1:3" x14ac:dyDescent="0.3">
      <c r="A2990" t="s">
        <v>14515</v>
      </c>
      <c r="B2990" t="s">
        <v>67</v>
      </c>
      <c r="C2990">
        <v>4.5999999999999996</v>
      </c>
    </row>
    <row r="2991" spans="1:3" x14ac:dyDescent="0.3">
      <c r="A2991" t="s">
        <v>14520</v>
      </c>
      <c r="B2991" t="s">
        <v>67</v>
      </c>
      <c r="C2991">
        <v>6</v>
      </c>
    </row>
    <row r="2992" spans="1:3" x14ac:dyDescent="0.3">
      <c r="A2992" t="s">
        <v>14523</v>
      </c>
      <c r="B2992" t="s">
        <v>67</v>
      </c>
      <c r="C2992">
        <v>6.4</v>
      </c>
    </row>
    <row r="2993" spans="1:3" x14ac:dyDescent="0.3">
      <c r="A2993" t="s">
        <v>14528</v>
      </c>
      <c r="B2993" t="s">
        <v>67</v>
      </c>
      <c r="C2993">
        <v>5.5</v>
      </c>
    </row>
    <row r="2994" spans="1:3" x14ac:dyDescent="0.3">
      <c r="A2994" t="s">
        <v>14533</v>
      </c>
      <c r="B2994" t="s">
        <v>67</v>
      </c>
      <c r="C2994">
        <v>7.5</v>
      </c>
    </row>
    <row r="2995" spans="1:3" x14ac:dyDescent="0.3">
      <c r="A2995" t="s">
        <v>14538</v>
      </c>
      <c r="B2995" t="s">
        <v>67</v>
      </c>
      <c r="C2995">
        <v>8.1</v>
      </c>
    </row>
    <row r="2996" spans="1:3" x14ac:dyDescent="0.3">
      <c r="A2996" t="s">
        <v>14543</v>
      </c>
      <c r="B2996" t="s">
        <v>67</v>
      </c>
      <c r="C2996">
        <v>6.3</v>
      </c>
    </row>
    <row r="2997" spans="1:3" x14ac:dyDescent="0.3">
      <c r="A2997" t="s">
        <v>14546</v>
      </c>
      <c r="B2997" t="s">
        <v>67</v>
      </c>
      <c r="C2997">
        <v>5.0999999999999996</v>
      </c>
    </row>
    <row r="2998" spans="1:3" x14ac:dyDescent="0.3">
      <c r="A2998" t="s">
        <v>14551</v>
      </c>
      <c r="B2998" t="s">
        <v>67</v>
      </c>
      <c r="C2998">
        <v>6.8</v>
      </c>
    </row>
    <row r="2999" spans="1:3" x14ac:dyDescent="0.3">
      <c r="A2999" t="s">
        <v>14556</v>
      </c>
      <c r="B2999" t="s">
        <v>67</v>
      </c>
      <c r="C2999">
        <v>5.3</v>
      </c>
    </row>
    <row r="3000" spans="1:3" x14ac:dyDescent="0.3">
      <c r="A3000" t="s">
        <v>14559</v>
      </c>
      <c r="B3000" t="s">
        <v>67</v>
      </c>
      <c r="C3000">
        <v>7.3</v>
      </c>
    </row>
    <row r="3001" spans="1:3" x14ac:dyDescent="0.3">
      <c r="A3001" t="s">
        <v>14563</v>
      </c>
      <c r="B3001" t="s">
        <v>67</v>
      </c>
      <c r="C3001">
        <v>7.3</v>
      </c>
    </row>
    <row r="3002" spans="1:3" x14ac:dyDescent="0.3">
      <c r="A3002" t="s">
        <v>14566</v>
      </c>
      <c r="B3002" t="s">
        <v>67</v>
      </c>
      <c r="C3002">
        <v>7.1</v>
      </c>
    </row>
    <row r="3003" spans="1:3" x14ac:dyDescent="0.3">
      <c r="A3003" t="s">
        <v>14570</v>
      </c>
      <c r="B3003" t="s">
        <v>67</v>
      </c>
      <c r="C3003">
        <v>7.6</v>
      </c>
    </row>
    <row r="3004" spans="1:3" x14ac:dyDescent="0.3">
      <c r="A3004" t="s">
        <v>14574</v>
      </c>
      <c r="B3004" t="s">
        <v>67</v>
      </c>
      <c r="C3004">
        <v>5.3</v>
      </c>
    </row>
    <row r="3005" spans="1:3" x14ac:dyDescent="0.3">
      <c r="A3005" t="s">
        <v>14578</v>
      </c>
      <c r="B3005" t="s">
        <v>67</v>
      </c>
      <c r="C3005">
        <v>7.8</v>
      </c>
    </row>
    <row r="3006" spans="1:3" x14ac:dyDescent="0.3">
      <c r="A3006" t="s">
        <v>14584</v>
      </c>
      <c r="B3006" t="s">
        <v>67</v>
      </c>
      <c r="C3006">
        <v>7.7</v>
      </c>
    </row>
    <row r="3007" spans="1:3" x14ac:dyDescent="0.3">
      <c r="A3007" t="s">
        <v>14588</v>
      </c>
      <c r="B3007" t="s">
        <v>67</v>
      </c>
      <c r="C3007">
        <v>7.7</v>
      </c>
    </row>
    <row r="3008" spans="1:3" x14ac:dyDescent="0.3">
      <c r="A3008" t="s">
        <v>14591</v>
      </c>
      <c r="B3008" t="s">
        <v>67</v>
      </c>
      <c r="C3008">
        <v>5.4</v>
      </c>
    </row>
    <row r="3009" spans="1:3" x14ac:dyDescent="0.3">
      <c r="A3009" t="s">
        <v>14595</v>
      </c>
      <c r="B3009" t="s">
        <v>67</v>
      </c>
      <c r="C3009">
        <v>6.2</v>
      </c>
    </row>
    <row r="3010" spans="1:3" x14ac:dyDescent="0.3">
      <c r="A3010" t="s">
        <v>14598</v>
      </c>
      <c r="B3010" t="s">
        <v>67</v>
      </c>
      <c r="C3010">
        <v>7.4</v>
      </c>
    </row>
    <row r="3011" spans="1:3" x14ac:dyDescent="0.3">
      <c r="A3011" t="s">
        <v>14602</v>
      </c>
      <c r="B3011" t="s">
        <v>67</v>
      </c>
      <c r="C3011">
        <v>6.2</v>
      </c>
    </row>
    <row r="3012" spans="1:3" x14ac:dyDescent="0.3">
      <c r="A3012" t="s">
        <v>14607</v>
      </c>
      <c r="B3012" t="s">
        <v>67</v>
      </c>
      <c r="C3012">
        <v>5.0999999999999996</v>
      </c>
    </row>
    <row r="3013" spans="1:3" x14ac:dyDescent="0.3">
      <c r="A3013" t="s">
        <v>14612</v>
      </c>
      <c r="B3013" t="s">
        <v>67</v>
      </c>
      <c r="C3013">
        <v>6.9</v>
      </c>
    </row>
    <row r="3014" spans="1:3" x14ac:dyDescent="0.3">
      <c r="A3014" t="s">
        <v>14617</v>
      </c>
      <c r="B3014" t="s">
        <v>67</v>
      </c>
      <c r="C3014">
        <v>6.3</v>
      </c>
    </row>
    <row r="3015" spans="1:3" x14ac:dyDescent="0.3">
      <c r="A3015" t="s">
        <v>14623</v>
      </c>
      <c r="B3015" t="s">
        <v>67</v>
      </c>
      <c r="C3015">
        <v>6.8</v>
      </c>
    </row>
    <row r="3016" spans="1:3" x14ac:dyDescent="0.3">
      <c r="A3016" t="s">
        <v>14627</v>
      </c>
      <c r="B3016" t="s">
        <v>67</v>
      </c>
      <c r="C3016">
        <v>5.7</v>
      </c>
    </row>
    <row r="3017" spans="1:3" x14ac:dyDescent="0.3">
      <c r="A3017" t="s">
        <v>14632</v>
      </c>
      <c r="B3017" t="s">
        <v>67</v>
      </c>
      <c r="C3017">
        <v>5.8</v>
      </c>
    </row>
    <row r="3018" spans="1:3" x14ac:dyDescent="0.3">
      <c r="A3018" t="s">
        <v>14638</v>
      </c>
      <c r="B3018" t="s">
        <v>67</v>
      </c>
      <c r="C3018">
        <v>6.2</v>
      </c>
    </row>
    <row r="3019" spans="1:3" x14ac:dyDescent="0.3">
      <c r="A3019" t="s">
        <v>14644</v>
      </c>
      <c r="B3019" t="s">
        <v>67</v>
      </c>
      <c r="C3019">
        <v>4.3</v>
      </c>
    </row>
    <row r="3020" spans="1:3" x14ac:dyDescent="0.3">
      <c r="A3020" t="s">
        <v>14651</v>
      </c>
      <c r="B3020" t="s">
        <v>67</v>
      </c>
      <c r="C3020">
        <v>6.4</v>
      </c>
    </row>
    <row r="3021" spans="1:3" x14ac:dyDescent="0.3">
      <c r="A3021" t="s">
        <v>14658</v>
      </c>
      <c r="B3021" t="s">
        <v>5611</v>
      </c>
      <c r="C3021">
        <v>6</v>
      </c>
    </row>
    <row r="3022" spans="1:3" x14ac:dyDescent="0.3">
      <c r="A3022" t="s">
        <v>14662</v>
      </c>
      <c r="B3022" t="s">
        <v>67</v>
      </c>
      <c r="C3022">
        <v>6.9</v>
      </c>
    </row>
    <row r="3023" spans="1:3" x14ac:dyDescent="0.3">
      <c r="A3023" t="s">
        <v>14666</v>
      </c>
      <c r="B3023" t="s">
        <v>67</v>
      </c>
      <c r="C3023">
        <v>5.5</v>
      </c>
    </row>
    <row r="3024" spans="1:3" x14ac:dyDescent="0.3">
      <c r="A3024" t="s">
        <v>14671</v>
      </c>
      <c r="B3024" t="s">
        <v>67</v>
      </c>
      <c r="C3024">
        <v>5.4</v>
      </c>
    </row>
    <row r="3025" spans="1:3" x14ac:dyDescent="0.3">
      <c r="A3025" t="s">
        <v>14677</v>
      </c>
      <c r="B3025" t="s">
        <v>67</v>
      </c>
      <c r="C3025">
        <v>8.3000000000000007</v>
      </c>
    </row>
    <row r="3026" spans="1:3" x14ac:dyDescent="0.3">
      <c r="A3026" t="s">
        <v>14683</v>
      </c>
      <c r="B3026" t="s">
        <v>67</v>
      </c>
      <c r="C3026">
        <v>7.9</v>
      </c>
    </row>
    <row r="3027" spans="1:3" x14ac:dyDescent="0.3">
      <c r="A3027" t="s">
        <v>14687</v>
      </c>
      <c r="B3027" t="s">
        <v>67</v>
      </c>
      <c r="C3027">
        <v>6.5</v>
      </c>
    </row>
    <row r="3028" spans="1:3" x14ac:dyDescent="0.3">
      <c r="A3028" t="s">
        <v>14691</v>
      </c>
      <c r="B3028" t="s">
        <v>67</v>
      </c>
      <c r="C3028">
        <v>6.3</v>
      </c>
    </row>
    <row r="3029" spans="1:3" x14ac:dyDescent="0.3">
      <c r="A3029" t="s">
        <v>14697</v>
      </c>
      <c r="B3029" t="s">
        <v>67</v>
      </c>
      <c r="C3029">
        <v>6.4</v>
      </c>
    </row>
    <row r="3030" spans="1:3" x14ac:dyDescent="0.3">
      <c r="A3030" t="s">
        <v>24115</v>
      </c>
      <c r="B3030" t="s">
        <v>67</v>
      </c>
      <c r="C3030">
        <v>7.9</v>
      </c>
    </row>
    <row r="3031" spans="1:3" x14ac:dyDescent="0.3">
      <c r="A3031" t="s">
        <v>14708</v>
      </c>
      <c r="B3031" t="s">
        <v>5611</v>
      </c>
      <c r="C3031">
        <v>5.3</v>
      </c>
    </row>
    <row r="3032" spans="1:3" x14ac:dyDescent="0.3">
      <c r="A3032" t="s">
        <v>14719</v>
      </c>
      <c r="B3032" t="s">
        <v>2794</v>
      </c>
      <c r="C3032">
        <v>6.6</v>
      </c>
    </row>
    <row r="3033" spans="1:3" x14ac:dyDescent="0.3">
      <c r="A3033" t="s">
        <v>14725</v>
      </c>
      <c r="B3033" t="s">
        <v>1486</v>
      </c>
      <c r="C3033">
        <v>7.4</v>
      </c>
    </row>
    <row r="3034" spans="1:3" x14ac:dyDescent="0.3">
      <c r="A3034" t="s">
        <v>14729</v>
      </c>
      <c r="B3034" t="s">
        <v>67</v>
      </c>
      <c r="C3034">
        <v>8.3000000000000007</v>
      </c>
    </row>
    <row r="3035" spans="1:3" x14ac:dyDescent="0.3">
      <c r="A3035" t="s">
        <v>14733</v>
      </c>
      <c r="B3035" t="s">
        <v>67</v>
      </c>
      <c r="C3035">
        <v>5.3</v>
      </c>
    </row>
    <row r="3036" spans="1:3" x14ac:dyDescent="0.3">
      <c r="A3036" t="s">
        <v>14738</v>
      </c>
      <c r="B3036" t="s">
        <v>67</v>
      </c>
      <c r="C3036">
        <v>6.2</v>
      </c>
    </row>
    <row r="3037" spans="1:3" x14ac:dyDescent="0.3">
      <c r="A3037" t="s">
        <v>14742</v>
      </c>
      <c r="B3037" t="s">
        <v>67</v>
      </c>
      <c r="C3037">
        <v>6.9</v>
      </c>
    </row>
    <row r="3038" spans="1:3" x14ac:dyDescent="0.3">
      <c r="A3038" t="s">
        <v>14745</v>
      </c>
      <c r="B3038" t="s">
        <v>67</v>
      </c>
      <c r="C3038">
        <v>5.9</v>
      </c>
    </row>
    <row r="3039" spans="1:3" x14ac:dyDescent="0.3">
      <c r="A3039" t="s">
        <v>14750</v>
      </c>
      <c r="B3039" t="s">
        <v>67</v>
      </c>
      <c r="C3039">
        <v>6.1</v>
      </c>
    </row>
    <row r="3040" spans="1:3" x14ac:dyDescent="0.3">
      <c r="A3040" t="s">
        <v>14753</v>
      </c>
      <c r="B3040" t="s">
        <v>67</v>
      </c>
      <c r="C3040">
        <v>5.8</v>
      </c>
    </row>
    <row r="3041" spans="1:3" x14ac:dyDescent="0.3">
      <c r="A3041" t="s">
        <v>14756</v>
      </c>
      <c r="B3041" t="s">
        <v>67</v>
      </c>
      <c r="C3041">
        <v>5.9</v>
      </c>
    </row>
    <row r="3042" spans="1:3" x14ac:dyDescent="0.3">
      <c r="A3042" t="s">
        <v>14759</v>
      </c>
      <c r="B3042" t="s">
        <v>67</v>
      </c>
      <c r="C3042">
        <v>5.5</v>
      </c>
    </row>
    <row r="3043" spans="1:3" x14ac:dyDescent="0.3">
      <c r="A3043" t="s">
        <v>14762</v>
      </c>
      <c r="B3043" t="s">
        <v>67</v>
      </c>
      <c r="C3043">
        <v>5</v>
      </c>
    </row>
    <row r="3044" spans="1:3" x14ac:dyDescent="0.3">
      <c r="A3044" t="s">
        <v>14765</v>
      </c>
      <c r="B3044" t="s">
        <v>67</v>
      </c>
      <c r="C3044">
        <v>7</v>
      </c>
    </row>
    <row r="3045" spans="1:3" x14ac:dyDescent="0.3">
      <c r="A3045" t="s">
        <v>14770</v>
      </c>
      <c r="B3045" t="s">
        <v>67</v>
      </c>
      <c r="C3045">
        <v>7.8</v>
      </c>
    </row>
    <row r="3046" spans="1:3" x14ac:dyDescent="0.3">
      <c r="A3046" t="s">
        <v>14774</v>
      </c>
      <c r="B3046" t="s">
        <v>67</v>
      </c>
      <c r="C3046">
        <v>6.4</v>
      </c>
    </row>
    <row r="3047" spans="1:3" x14ac:dyDescent="0.3">
      <c r="A3047" t="s">
        <v>14777</v>
      </c>
      <c r="B3047" t="s">
        <v>67</v>
      </c>
      <c r="C3047">
        <v>5.9</v>
      </c>
    </row>
    <row r="3048" spans="1:3" x14ac:dyDescent="0.3">
      <c r="A3048" t="s">
        <v>14781</v>
      </c>
      <c r="B3048" t="s">
        <v>67</v>
      </c>
      <c r="C3048">
        <v>7</v>
      </c>
    </row>
    <row r="3049" spans="1:3" x14ac:dyDescent="0.3">
      <c r="A3049" t="s">
        <v>14786</v>
      </c>
      <c r="B3049" t="s">
        <v>67</v>
      </c>
      <c r="C3049">
        <v>6.1</v>
      </c>
    </row>
    <row r="3050" spans="1:3" x14ac:dyDescent="0.3">
      <c r="A3050" t="s">
        <v>14790</v>
      </c>
      <c r="B3050" t="s">
        <v>67</v>
      </c>
      <c r="C3050">
        <v>6.9</v>
      </c>
    </row>
    <row r="3051" spans="1:3" x14ac:dyDescent="0.3">
      <c r="A3051" t="s">
        <v>14797</v>
      </c>
      <c r="B3051" t="s">
        <v>67</v>
      </c>
      <c r="C3051">
        <v>7.5</v>
      </c>
    </row>
    <row r="3052" spans="1:3" x14ac:dyDescent="0.3">
      <c r="A3052" t="s">
        <v>14801</v>
      </c>
      <c r="B3052" t="s">
        <v>67</v>
      </c>
      <c r="C3052">
        <v>7.3</v>
      </c>
    </row>
    <row r="3053" spans="1:3" x14ac:dyDescent="0.3">
      <c r="A3053" t="s">
        <v>14806</v>
      </c>
      <c r="B3053" t="s">
        <v>67</v>
      </c>
      <c r="C3053">
        <v>6.5</v>
      </c>
    </row>
    <row r="3054" spans="1:3" x14ac:dyDescent="0.3">
      <c r="A3054" t="s">
        <v>14811</v>
      </c>
      <c r="B3054" t="s">
        <v>67</v>
      </c>
      <c r="C3054">
        <v>6.2</v>
      </c>
    </row>
    <row r="3055" spans="1:3" x14ac:dyDescent="0.3">
      <c r="A3055" t="s">
        <v>14816</v>
      </c>
      <c r="B3055" t="s">
        <v>67</v>
      </c>
      <c r="C3055">
        <v>6.7</v>
      </c>
    </row>
    <row r="3056" spans="1:3" x14ac:dyDescent="0.3">
      <c r="A3056" t="s">
        <v>14819</v>
      </c>
      <c r="B3056" t="s">
        <v>67</v>
      </c>
      <c r="C3056">
        <v>6</v>
      </c>
    </row>
    <row r="3057" spans="1:3" x14ac:dyDescent="0.3">
      <c r="A3057" t="s">
        <v>14823</v>
      </c>
      <c r="B3057" t="s">
        <v>67</v>
      </c>
      <c r="C3057">
        <v>6.3</v>
      </c>
    </row>
    <row r="3058" spans="1:3" x14ac:dyDescent="0.3">
      <c r="A3058" t="s">
        <v>14827</v>
      </c>
      <c r="B3058" t="s">
        <v>67</v>
      </c>
      <c r="C3058">
        <v>5.8</v>
      </c>
    </row>
    <row r="3059" spans="1:3" x14ac:dyDescent="0.3">
      <c r="A3059" t="s">
        <v>14831</v>
      </c>
      <c r="B3059" t="s">
        <v>67</v>
      </c>
      <c r="C3059">
        <v>6.1</v>
      </c>
    </row>
    <row r="3060" spans="1:3" x14ac:dyDescent="0.3">
      <c r="A3060" t="s">
        <v>14837</v>
      </c>
      <c r="B3060" t="s">
        <v>67</v>
      </c>
      <c r="C3060">
        <v>6.9</v>
      </c>
    </row>
    <row r="3061" spans="1:3" x14ac:dyDescent="0.3">
      <c r="A3061" t="s">
        <v>14842</v>
      </c>
      <c r="B3061" t="s">
        <v>67</v>
      </c>
      <c r="C3061">
        <v>5.4</v>
      </c>
    </row>
    <row r="3062" spans="1:3" x14ac:dyDescent="0.3">
      <c r="A3062" t="s">
        <v>14846</v>
      </c>
      <c r="B3062" t="s">
        <v>67</v>
      </c>
      <c r="C3062">
        <v>6.7</v>
      </c>
    </row>
    <row r="3063" spans="1:3" x14ac:dyDescent="0.3">
      <c r="A3063" t="s">
        <v>14849</v>
      </c>
      <c r="B3063" t="s">
        <v>67</v>
      </c>
      <c r="C3063">
        <v>7.4</v>
      </c>
    </row>
    <row r="3064" spans="1:3" x14ac:dyDescent="0.3">
      <c r="A3064" t="s">
        <v>14853</v>
      </c>
      <c r="B3064" t="s">
        <v>67</v>
      </c>
      <c r="C3064">
        <v>5.6</v>
      </c>
    </row>
    <row r="3065" spans="1:3" x14ac:dyDescent="0.3">
      <c r="A3065" t="s">
        <v>14858</v>
      </c>
      <c r="B3065" t="s">
        <v>67</v>
      </c>
      <c r="C3065">
        <v>6.5</v>
      </c>
    </row>
    <row r="3066" spans="1:3" x14ac:dyDescent="0.3">
      <c r="A3066" t="s">
        <v>14861</v>
      </c>
      <c r="B3066" t="s">
        <v>67</v>
      </c>
      <c r="C3066">
        <v>6.5</v>
      </c>
    </row>
    <row r="3067" spans="1:3" x14ac:dyDescent="0.3">
      <c r="A3067" t="s">
        <v>14864</v>
      </c>
      <c r="B3067" t="s">
        <v>67</v>
      </c>
      <c r="C3067">
        <v>5.8</v>
      </c>
    </row>
    <row r="3068" spans="1:3" x14ac:dyDescent="0.3">
      <c r="A3068" t="s">
        <v>14868</v>
      </c>
      <c r="B3068" t="s">
        <v>67</v>
      </c>
      <c r="C3068">
        <v>5</v>
      </c>
    </row>
    <row r="3069" spans="1:3" x14ac:dyDescent="0.3">
      <c r="A3069" t="s">
        <v>14872</v>
      </c>
      <c r="B3069" t="s">
        <v>67</v>
      </c>
      <c r="C3069">
        <v>5.5</v>
      </c>
    </row>
    <row r="3070" spans="1:3" x14ac:dyDescent="0.3">
      <c r="A3070" t="s">
        <v>14875</v>
      </c>
      <c r="B3070" t="s">
        <v>67</v>
      </c>
      <c r="C3070">
        <v>6.5</v>
      </c>
    </row>
    <row r="3071" spans="1:3" x14ac:dyDescent="0.3">
      <c r="A3071" t="s">
        <v>14878</v>
      </c>
      <c r="B3071" t="s">
        <v>67</v>
      </c>
      <c r="C3071">
        <v>7.2</v>
      </c>
    </row>
    <row r="3072" spans="1:3" x14ac:dyDescent="0.3">
      <c r="A3072" t="s">
        <v>14883</v>
      </c>
      <c r="B3072" t="s">
        <v>67</v>
      </c>
      <c r="C3072">
        <v>7.3</v>
      </c>
    </row>
    <row r="3073" spans="1:3" x14ac:dyDescent="0.3">
      <c r="A3073" t="s">
        <v>14890</v>
      </c>
      <c r="B3073" t="s">
        <v>67</v>
      </c>
      <c r="C3073">
        <v>5.2</v>
      </c>
    </row>
    <row r="3074" spans="1:3" x14ac:dyDescent="0.3">
      <c r="A3074" t="s">
        <v>14895</v>
      </c>
      <c r="B3074" t="s">
        <v>67</v>
      </c>
      <c r="C3074">
        <v>5.7</v>
      </c>
    </row>
    <row r="3075" spans="1:3" x14ac:dyDescent="0.3">
      <c r="A3075" t="s">
        <v>14898</v>
      </c>
      <c r="B3075" t="s">
        <v>67</v>
      </c>
      <c r="C3075">
        <v>4.7</v>
      </c>
    </row>
    <row r="3076" spans="1:3" x14ac:dyDescent="0.3">
      <c r="A3076" t="s">
        <v>14903</v>
      </c>
      <c r="B3076" t="s">
        <v>67</v>
      </c>
      <c r="C3076">
        <v>5.9</v>
      </c>
    </row>
    <row r="3077" spans="1:3" x14ac:dyDescent="0.3">
      <c r="A3077" t="s">
        <v>14906</v>
      </c>
      <c r="B3077" t="s">
        <v>67</v>
      </c>
      <c r="C3077">
        <v>6.8</v>
      </c>
    </row>
    <row r="3078" spans="1:3" x14ac:dyDescent="0.3">
      <c r="A3078" t="s">
        <v>14910</v>
      </c>
      <c r="B3078" t="s">
        <v>67</v>
      </c>
      <c r="C3078">
        <v>5.9</v>
      </c>
    </row>
    <row r="3079" spans="1:3" x14ac:dyDescent="0.3">
      <c r="A3079" t="s">
        <v>14915</v>
      </c>
      <c r="B3079" t="s">
        <v>67</v>
      </c>
      <c r="C3079">
        <v>5.3</v>
      </c>
    </row>
    <row r="3080" spans="1:3" x14ac:dyDescent="0.3">
      <c r="A3080" t="s">
        <v>14919</v>
      </c>
      <c r="B3080" t="s">
        <v>67</v>
      </c>
      <c r="C3080">
        <v>6</v>
      </c>
    </row>
    <row r="3081" spans="1:3" x14ac:dyDescent="0.3">
      <c r="A3081" t="s">
        <v>14922</v>
      </c>
      <c r="B3081" t="s">
        <v>67</v>
      </c>
      <c r="C3081">
        <v>7.7</v>
      </c>
    </row>
    <row r="3082" spans="1:3" x14ac:dyDescent="0.3">
      <c r="A3082" t="s">
        <v>14925</v>
      </c>
      <c r="B3082" t="s">
        <v>67</v>
      </c>
      <c r="C3082">
        <v>4.4000000000000004</v>
      </c>
    </row>
    <row r="3083" spans="1:3" x14ac:dyDescent="0.3">
      <c r="A3083" t="s">
        <v>14929</v>
      </c>
      <c r="B3083" t="s">
        <v>67</v>
      </c>
      <c r="C3083">
        <v>6.6</v>
      </c>
    </row>
    <row r="3084" spans="1:3" x14ac:dyDescent="0.3">
      <c r="A3084" t="s">
        <v>14934</v>
      </c>
      <c r="B3084" t="s">
        <v>67</v>
      </c>
      <c r="C3084">
        <v>6.7</v>
      </c>
    </row>
    <row r="3085" spans="1:3" x14ac:dyDescent="0.3">
      <c r="A3085" t="s">
        <v>14937</v>
      </c>
      <c r="B3085" t="s">
        <v>67</v>
      </c>
      <c r="C3085">
        <v>5.5</v>
      </c>
    </row>
    <row r="3086" spans="1:3" x14ac:dyDescent="0.3">
      <c r="A3086" t="s">
        <v>14940</v>
      </c>
      <c r="B3086" t="s">
        <v>67</v>
      </c>
      <c r="C3086">
        <v>6.5</v>
      </c>
    </row>
    <row r="3087" spans="1:3" x14ac:dyDescent="0.3">
      <c r="A3087" t="s">
        <v>14945</v>
      </c>
      <c r="B3087" t="s">
        <v>67</v>
      </c>
      <c r="C3087">
        <v>6.2</v>
      </c>
    </row>
    <row r="3088" spans="1:3" x14ac:dyDescent="0.3">
      <c r="A3088" t="s">
        <v>14950</v>
      </c>
      <c r="B3088" t="s">
        <v>67</v>
      </c>
      <c r="C3088">
        <v>7.1</v>
      </c>
    </row>
    <row r="3089" spans="1:3" x14ac:dyDescent="0.3">
      <c r="A3089" t="s">
        <v>14956</v>
      </c>
      <c r="B3089" t="s">
        <v>67</v>
      </c>
      <c r="C3089">
        <v>6.1</v>
      </c>
    </row>
    <row r="3090" spans="1:3" x14ac:dyDescent="0.3">
      <c r="A3090" t="s">
        <v>14959</v>
      </c>
      <c r="B3090" t="s">
        <v>67</v>
      </c>
      <c r="C3090">
        <v>7.1</v>
      </c>
    </row>
    <row r="3091" spans="1:3" x14ac:dyDescent="0.3">
      <c r="A3091" t="s">
        <v>14963</v>
      </c>
      <c r="B3091" t="s">
        <v>67</v>
      </c>
      <c r="C3091">
        <v>6</v>
      </c>
    </row>
    <row r="3092" spans="1:3" x14ac:dyDescent="0.3">
      <c r="A3092" t="s">
        <v>14966</v>
      </c>
      <c r="B3092" t="s">
        <v>67</v>
      </c>
      <c r="C3092">
        <v>7.4</v>
      </c>
    </row>
    <row r="3093" spans="1:3" x14ac:dyDescent="0.3">
      <c r="A3093" t="s">
        <v>14970</v>
      </c>
      <c r="B3093" t="s">
        <v>67</v>
      </c>
      <c r="C3093">
        <v>5.9</v>
      </c>
    </row>
    <row r="3094" spans="1:3" x14ac:dyDescent="0.3">
      <c r="A3094" t="s">
        <v>14977</v>
      </c>
      <c r="B3094" t="s">
        <v>67</v>
      </c>
      <c r="C3094">
        <v>4.0999999999999996</v>
      </c>
    </row>
    <row r="3095" spans="1:3" x14ac:dyDescent="0.3">
      <c r="A3095" t="s">
        <v>14982</v>
      </c>
      <c r="B3095" t="s">
        <v>67</v>
      </c>
      <c r="C3095">
        <v>5.8</v>
      </c>
    </row>
    <row r="3096" spans="1:3" x14ac:dyDescent="0.3">
      <c r="A3096" t="s">
        <v>14986</v>
      </c>
      <c r="B3096" t="s">
        <v>67</v>
      </c>
      <c r="C3096">
        <v>5.9</v>
      </c>
    </row>
    <row r="3097" spans="1:3" x14ac:dyDescent="0.3">
      <c r="A3097" t="s">
        <v>14989</v>
      </c>
      <c r="B3097" t="s">
        <v>67</v>
      </c>
      <c r="C3097">
        <v>7</v>
      </c>
    </row>
    <row r="3098" spans="1:3" x14ac:dyDescent="0.3">
      <c r="A3098" t="s">
        <v>14992</v>
      </c>
      <c r="B3098" t="s">
        <v>67</v>
      </c>
      <c r="C3098">
        <v>6.8</v>
      </c>
    </row>
    <row r="3099" spans="1:3" x14ac:dyDescent="0.3">
      <c r="A3099" t="s">
        <v>14996</v>
      </c>
      <c r="B3099" t="s">
        <v>67</v>
      </c>
      <c r="C3099">
        <v>7.4</v>
      </c>
    </row>
    <row r="3100" spans="1:3" x14ac:dyDescent="0.3">
      <c r="A3100" t="s">
        <v>15000</v>
      </c>
      <c r="B3100" t="s">
        <v>67</v>
      </c>
      <c r="C3100">
        <v>7.1</v>
      </c>
    </row>
    <row r="3101" spans="1:3" x14ac:dyDescent="0.3">
      <c r="A3101" t="s">
        <v>15006</v>
      </c>
      <c r="B3101" t="s">
        <v>67</v>
      </c>
      <c r="C3101">
        <v>7</v>
      </c>
    </row>
    <row r="3102" spans="1:3" x14ac:dyDescent="0.3">
      <c r="A3102" t="s">
        <v>15010</v>
      </c>
      <c r="B3102" t="s">
        <v>67</v>
      </c>
      <c r="C3102">
        <v>5.8</v>
      </c>
    </row>
    <row r="3103" spans="1:3" x14ac:dyDescent="0.3">
      <c r="A3103" t="s">
        <v>15013</v>
      </c>
      <c r="B3103" t="s">
        <v>67</v>
      </c>
      <c r="C3103">
        <v>7.8</v>
      </c>
    </row>
    <row r="3104" spans="1:3" x14ac:dyDescent="0.3">
      <c r="A3104" t="s">
        <v>15018</v>
      </c>
      <c r="B3104" t="s">
        <v>67</v>
      </c>
      <c r="C3104">
        <v>6.5</v>
      </c>
    </row>
    <row r="3105" spans="1:3" x14ac:dyDescent="0.3">
      <c r="A3105" t="s">
        <v>15022</v>
      </c>
      <c r="B3105" t="s">
        <v>67</v>
      </c>
      <c r="C3105">
        <v>7</v>
      </c>
    </row>
    <row r="3106" spans="1:3" x14ac:dyDescent="0.3">
      <c r="A3106" t="s">
        <v>15025</v>
      </c>
      <c r="B3106" t="s">
        <v>67</v>
      </c>
      <c r="C3106">
        <v>6.3</v>
      </c>
    </row>
    <row r="3107" spans="1:3" x14ac:dyDescent="0.3">
      <c r="A3107" t="s">
        <v>15028</v>
      </c>
      <c r="B3107" t="s">
        <v>67</v>
      </c>
      <c r="C3107">
        <v>5.3</v>
      </c>
    </row>
    <row r="3108" spans="1:3" x14ac:dyDescent="0.3">
      <c r="A3108" t="s">
        <v>15031</v>
      </c>
      <c r="B3108" t="s">
        <v>67</v>
      </c>
      <c r="C3108">
        <v>6.8</v>
      </c>
    </row>
    <row r="3109" spans="1:3" x14ac:dyDescent="0.3">
      <c r="A3109" t="s">
        <v>15035</v>
      </c>
      <c r="B3109" t="s">
        <v>67</v>
      </c>
      <c r="C3109">
        <v>5.5</v>
      </c>
    </row>
    <row r="3110" spans="1:3" x14ac:dyDescent="0.3">
      <c r="A3110" t="s">
        <v>15038</v>
      </c>
      <c r="B3110" t="s">
        <v>67</v>
      </c>
      <c r="C3110">
        <v>7.4</v>
      </c>
    </row>
    <row r="3111" spans="1:3" x14ac:dyDescent="0.3">
      <c r="A3111" t="s">
        <v>15041</v>
      </c>
      <c r="B3111" t="s">
        <v>67</v>
      </c>
      <c r="C3111">
        <v>4.3</v>
      </c>
    </row>
    <row r="3112" spans="1:3" x14ac:dyDescent="0.3">
      <c r="A3112" t="s">
        <v>15045</v>
      </c>
      <c r="B3112" t="s">
        <v>67</v>
      </c>
      <c r="C3112">
        <v>5.2</v>
      </c>
    </row>
    <row r="3113" spans="1:3" x14ac:dyDescent="0.3">
      <c r="A3113" t="s">
        <v>15050</v>
      </c>
      <c r="B3113" t="s">
        <v>67</v>
      </c>
      <c r="C3113">
        <v>6.7</v>
      </c>
    </row>
    <row r="3114" spans="1:3" x14ac:dyDescent="0.3">
      <c r="A3114" t="s">
        <v>15054</v>
      </c>
      <c r="B3114" t="s">
        <v>67</v>
      </c>
      <c r="C3114">
        <v>6.3</v>
      </c>
    </row>
    <row r="3115" spans="1:3" x14ac:dyDescent="0.3">
      <c r="A3115" t="s">
        <v>24116</v>
      </c>
      <c r="B3115" t="s">
        <v>67</v>
      </c>
      <c r="C3115">
        <v>7.9</v>
      </c>
    </row>
    <row r="3116" spans="1:3" x14ac:dyDescent="0.3">
      <c r="A3116" t="s">
        <v>15061</v>
      </c>
      <c r="B3116" t="s">
        <v>67</v>
      </c>
      <c r="C3116">
        <v>8.6</v>
      </c>
    </row>
    <row r="3117" spans="1:3" x14ac:dyDescent="0.3">
      <c r="A3117" t="s">
        <v>15066</v>
      </c>
      <c r="B3117" t="s">
        <v>67</v>
      </c>
      <c r="C3117">
        <v>6.1</v>
      </c>
    </row>
    <row r="3118" spans="1:3" x14ac:dyDescent="0.3">
      <c r="A3118" t="s">
        <v>15071</v>
      </c>
      <c r="B3118" t="s">
        <v>67</v>
      </c>
      <c r="C3118">
        <v>5.8</v>
      </c>
    </row>
    <row r="3119" spans="1:3" x14ac:dyDescent="0.3">
      <c r="A3119" t="s">
        <v>15078</v>
      </c>
      <c r="B3119" t="s">
        <v>1486</v>
      </c>
      <c r="C3119">
        <v>7.7</v>
      </c>
    </row>
    <row r="3120" spans="1:3" x14ac:dyDescent="0.3">
      <c r="A3120" t="s">
        <v>15082</v>
      </c>
      <c r="B3120" t="s">
        <v>67</v>
      </c>
      <c r="C3120">
        <v>8</v>
      </c>
    </row>
    <row r="3121" spans="1:3" x14ac:dyDescent="0.3">
      <c r="A3121" t="s">
        <v>15087</v>
      </c>
      <c r="B3121" t="s">
        <v>67</v>
      </c>
      <c r="C3121">
        <v>5.6</v>
      </c>
    </row>
    <row r="3122" spans="1:3" x14ac:dyDescent="0.3">
      <c r="A3122" t="s">
        <v>15091</v>
      </c>
      <c r="B3122" t="s">
        <v>67</v>
      </c>
      <c r="C3122">
        <v>6.7</v>
      </c>
    </row>
    <row r="3123" spans="1:3" x14ac:dyDescent="0.3">
      <c r="A3123" t="s">
        <v>15096</v>
      </c>
      <c r="B3123" t="s">
        <v>67</v>
      </c>
      <c r="C3123">
        <v>6.6</v>
      </c>
    </row>
    <row r="3124" spans="1:3" x14ac:dyDescent="0.3">
      <c r="A3124" t="s">
        <v>15101</v>
      </c>
      <c r="B3124" t="s">
        <v>67</v>
      </c>
      <c r="C3124">
        <v>4.2</v>
      </c>
    </row>
    <row r="3125" spans="1:3" x14ac:dyDescent="0.3">
      <c r="A3125" t="s">
        <v>15104</v>
      </c>
      <c r="B3125" t="s">
        <v>67</v>
      </c>
      <c r="C3125">
        <v>6.6</v>
      </c>
    </row>
    <row r="3126" spans="1:3" x14ac:dyDescent="0.3">
      <c r="A3126" t="s">
        <v>15109</v>
      </c>
      <c r="B3126" t="s">
        <v>67</v>
      </c>
      <c r="C3126">
        <v>4.0999999999999996</v>
      </c>
    </row>
    <row r="3127" spans="1:3" x14ac:dyDescent="0.3">
      <c r="A3127" t="s">
        <v>15114</v>
      </c>
      <c r="B3127" t="s">
        <v>67</v>
      </c>
      <c r="C3127">
        <v>7.3</v>
      </c>
    </row>
    <row r="3128" spans="1:3" x14ac:dyDescent="0.3">
      <c r="A3128" t="s">
        <v>15119</v>
      </c>
      <c r="B3128" t="s">
        <v>67</v>
      </c>
      <c r="C3128">
        <v>7.1</v>
      </c>
    </row>
    <row r="3129" spans="1:3" x14ac:dyDescent="0.3">
      <c r="A3129" t="s">
        <v>15124</v>
      </c>
      <c r="B3129" t="s">
        <v>67</v>
      </c>
      <c r="C3129">
        <v>6.5</v>
      </c>
    </row>
    <row r="3130" spans="1:3" x14ac:dyDescent="0.3">
      <c r="A3130" t="s">
        <v>15130</v>
      </c>
      <c r="B3130" t="s">
        <v>9778</v>
      </c>
      <c r="C3130">
        <v>7</v>
      </c>
    </row>
    <row r="3131" spans="1:3" x14ac:dyDescent="0.3">
      <c r="A3131" t="s">
        <v>15135</v>
      </c>
      <c r="B3131" t="s">
        <v>67</v>
      </c>
      <c r="C3131">
        <v>5.5</v>
      </c>
    </row>
    <row r="3132" spans="1:3" x14ac:dyDescent="0.3">
      <c r="A3132" t="s">
        <v>15139</v>
      </c>
      <c r="B3132" t="s">
        <v>67</v>
      </c>
      <c r="C3132">
        <v>6.6</v>
      </c>
    </row>
    <row r="3133" spans="1:3" x14ac:dyDescent="0.3">
      <c r="A3133" t="s">
        <v>15143</v>
      </c>
      <c r="B3133" t="s">
        <v>67</v>
      </c>
      <c r="C3133">
        <v>7.1</v>
      </c>
    </row>
    <row r="3134" spans="1:3" x14ac:dyDescent="0.3">
      <c r="A3134" t="s">
        <v>15146</v>
      </c>
      <c r="B3134" t="s">
        <v>67</v>
      </c>
      <c r="C3134">
        <v>7.9</v>
      </c>
    </row>
    <row r="3135" spans="1:3" x14ac:dyDescent="0.3">
      <c r="A3135" t="s">
        <v>15150</v>
      </c>
      <c r="B3135" t="s">
        <v>67</v>
      </c>
      <c r="C3135">
        <v>7.1</v>
      </c>
    </row>
    <row r="3136" spans="1:3" x14ac:dyDescent="0.3">
      <c r="A3136" t="s">
        <v>15154</v>
      </c>
      <c r="B3136" t="s">
        <v>67</v>
      </c>
      <c r="C3136">
        <v>5.6</v>
      </c>
    </row>
    <row r="3137" spans="1:3" x14ac:dyDescent="0.3">
      <c r="A3137" t="s">
        <v>15159</v>
      </c>
      <c r="B3137" t="s">
        <v>67</v>
      </c>
      <c r="C3137">
        <v>7.3</v>
      </c>
    </row>
    <row r="3138" spans="1:3" x14ac:dyDescent="0.3">
      <c r="A3138" t="s">
        <v>15163</v>
      </c>
      <c r="B3138" t="s">
        <v>67</v>
      </c>
      <c r="C3138">
        <v>3.3</v>
      </c>
    </row>
    <row r="3139" spans="1:3" x14ac:dyDescent="0.3">
      <c r="A3139" t="s">
        <v>15167</v>
      </c>
      <c r="B3139" t="s">
        <v>67</v>
      </c>
      <c r="C3139">
        <v>6.5</v>
      </c>
    </row>
    <row r="3140" spans="1:3" x14ac:dyDescent="0.3">
      <c r="A3140" t="s">
        <v>15173</v>
      </c>
      <c r="B3140" t="s">
        <v>67</v>
      </c>
      <c r="C3140">
        <v>4.8</v>
      </c>
    </row>
    <row r="3141" spans="1:3" x14ac:dyDescent="0.3">
      <c r="A3141" t="s">
        <v>15177</v>
      </c>
      <c r="B3141" t="s">
        <v>67</v>
      </c>
      <c r="C3141">
        <v>5.2</v>
      </c>
    </row>
    <row r="3142" spans="1:3" x14ac:dyDescent="0.3">
      <c r="A3142" t="s">
        <v>15182</v>
      </c>
      <c r="B3142" t="s">
        <v>67</v>
      </c>
      <c r="C3142">
        <v>6.3</v>
      </c>
    </row>
    <row r="3143" spans="1:3" x14ac:dyDescent="0.3">
      <c r="A3143" t="s">
        <v>15187</v>
      </c>
      <c r="B3143" t="s">
        <v>67</v>
      </c>
      <c r="C3143">
        <v>7.2</v>
      </c>
    </row>
    <row r="3144" spans="1:3" x14ac:dyDescent="0.3">
      <c r="A3144" t="s">
        <v>15191</v>
      </c>
      <c r="B3144" t="s">
        <v>67</v>
      </c>
      <c r="C3144">
        <v>6.8</v>
      </c>
    </row>
    <row r="3145" spans="1:3" x14ac:dyDescent="0.3">
      <c r="A3145" t="s">
        <v>15195</v>
      </c>
      <c r="B3145" t="s">
        <v>67</v>
      </c>
      <c r="C3145">
        <v>5.7</v>
      </c>
    </row>
    <row r="3146" spans="1:3" x14ac:dyDescent="0.3">
      <c r="A3146" t="s">
        <v>15198</v>
      </c>
      <c r="B3146" t="s">
        <v>67</v>
      </c>
      <c r="C3146">
        <v>7.2</v>
      </c>
    </row>
    <row r="3147" spans="1:3" x14ac:dyDescent="0.3">
      <c r="A3147" t="s">
        <v>15201</v>
      </c>
      <c r="B3147" t="s">
        <v>67</v>
      </c>
      <c r="C3147">
        <v>6.9</v>
      </c>
    </row>
    <row r="3148" spans="1:3" x14ac:dyDescent="0.3">
      <c r="A3148" t="s">
        <v>15207</v>
      </c>
      <c r="B3148" t="s">
        <v>5611</v>
      </c>
      <c r="C3148">
        <v>6.3</v>
      </c>
    </row>
    <row r="3149" spans="1:3" x14ac:dyDescent="0.3">
      <c r="A3149" t="s">
        <v>15211</v>
      </c>
      <c r="B3149" t="s">
        <v>67</v>
      </c>
      <c r="C3149">
        <v>6.2</v>
      </c>
    </row>
    <row r="3150" spans="1:3" x14ac:dyDescent="0.3">
      <c r="A3150" t="s">
        <v>15215</v>
      </c>
      <c r="B3150" t="s">
        <v>67</v>
      </c>
      <c r="C3150">
        <v>6.7</v>
      </c>
    </row>
    <row r="3151" spans="1:3" x14ac:dyDescent="0.3">
      <c r="A3151" t="s">
        <v>15220</v>
      </c>
      <c r="B3151" t="s">
        <v>67</v>
      </c>
      <c r="C3151">
        <v>6.5</v>
      </c>
    </row>
    <row r="3152" spans="1:3" x14ac:dyDescent="0.3">
      <c r="A3152" t="s">
        <v>15225</v>
      </c>
      <c r="B3152" t="s">
        <v>67</v>
      </c>
      <c r="C3152">
        <v>7.2</v>
      </c>
    </row>
    <row r="3153" spans="1:3" x14ac:dyDescent="0.3">
      <c r="A3153" t="s">
        <v>15229</v>
      </c>
      <c r="B3153" t="s">
        <v>67</v>
      </c>
      <c r="C3153">
        <v>5.3</v>
      </c>
    </row>
    <row r="3154" spans="1:3" x14ac:dyDescent="0.3">
      <c r="A3154" t="s">
        <v>15233</v>
      </c>
      <c r="B3154" t="s">
        <v>67</v>
      </c>
      <c r="C3154">
        <v>6.7</v>
      </c>
    </row>
    <row r="3155" spans="1:3" x14ac:dyDescent="0.3">
      <c r="A3155" t="s">
        <v>15237</v>
      </c>
      <c r="B3155" t="s">
        <v>67</v>
      </c>
      <c r="C3155">
        <v>6.2</v>
      </c>
    </row>
    <row r="3156" spans="1:3" x14ac:dyDescent="0.3">
      <c r="A3156" t="s">
        <v>15241</v>
      </c>
      <c r="B3156" t="s">
        <v>67</v>
      </c>
      <c r="C3156">
        <v>3.6</v>
      </c>
    </row>
    <row r="3157" spans="1:3" x14ac:dyDescent="0.3">
      <c r="A3157" t="s">
        <v>15246</v>
      </c>
      <c r="B3157" t="s">
        <v>67</v>
      </c>
      <c r="C3157">
        <v>5.7</v>
      </c>
    </row>
    <row r="3158" spans="1:3" x14ac:dyDescent="0.3">
      <c r="A3158" t="s">
        <v>15250</v>
      </c>
      <c r="B3158" t="s">
        <v>7236</v>
      </c>
      <c r="C3158">
        <v>7.3</v>
      </c>
    </row>
    <row r="3159" spans="1:3" x14ac:dyDescent="0.3">
      <c r="A3159" t="s">
        <v>15254</v>
      </c>
      <c r="B3159" t="s">
        <v>67</v>
      </c>
      <c r="C3159">
        <v>5</v>
      </c>
    </row>
    <row r="3160" spans="1:3" x14ac:dyDescent="0.3">
      <c r="A3160" t="s">
        <v>15259</v>
      </c>
      <c r="B3160" t="s">
        <v>1486</v>
      </c>
      <c r="C3160">
        <v>6.6</v>
      </c>
    </row>
    <row r="3161" spans="1:3" x14ac:dyDescent="0.3">
      <c r="A3161" t="s">
        <v>15265</v>
      </c>
      <c r="B3161" t="s">
        <v>67</v>
      </c>
      <c r="C3161">
        <v>6.6</v>
      </c>
    </row>
    <row r="3162" spans="1:3" x14ac:dyDescent="0.3">
      <c r="A3162" t="s">
        <v>15271</v>
      </c>
      <c r="B3162" t="s">
        <v>1486</v>
      </c>
      <c r="C3162">
        <v>6.8</v>
      </c>
    </row>
    <row r="3163" spans="1:3" x14ac:dyDescent="0.3">
      <c r="A3163" t="s">
        <v>15276</v>
      </c>
      <c r="B3163" t="s">
        <v>67</v>
      </c>
      <c r="C3163">
        <v>6.2</v>
      </c>
    </row>
    <row r="3164" spans="1:3" x14ac:dyDescent="0.3">
      <c r="A3164" t="s">
        <v>15282</v>
      </c>
      <c r="B3164" t="s">
        <v>67</v>
      </c>
      <c r="C3164">
        <v>7.3</v>
      </c>
    </row>
    <row r="3165" spans="1:3" x14ac:dyDescent="0.3">
      <c r="A3165" t="s">
        <v>15289</v>
      </c>
      <c r="B3165" t="s">
        <v>67</v>
      </c>
      <c r="C3165">
        <v>6.2</v>
      </c>
    </row>
    <row r="3166" spans="1:3" x14ac:dyDescent="0.3">
      <c r="A3166" t="s">
        <v>15293</v>
      </c>
      <c r="B3166" t="s">
        <v>67</v>
      </c>
      <c r="C3166">
        <v>6.9</v>
      </c>
    </row>
    <row r="3167" spans="1:3" x14ac:dyDescent="0.3">
      <c r="A3167" t="s">
        <v>15296</v>
      </c>
      <c r="B3167" t="s">
        <v>67</v>
      </c>
      <c r="C3167">
        <v>6.6</v>
      </c>
    </row>
    <row r="3168" spans="1:3" x14ac:dyDescent="0.3">
      <c r="A3168" t="s">
        <v>15301</v>
      </c>
      <c r="B3168" t="s">
        <v>67</v>
      </c>
      <c r="C3168">
        <v>6.3</v>
      </c>
    </row>
    <row r="3169" spans="1:3" x14ac:dyDescent="0.3">
      <c r="A3169" t="s">
        <v>15305</v>
      </c>
      <c r="B3169" t="s">
        <v>67</v>
      </c>
      <c r="C3169">
        <v>7</v>
      </c>
    </row>
    <row r="3170" spans="1:3" x14ac:dyDescent="0.3">
      <c r="A3170" t="s">
        <v>15310</v>
      </c>
      <c r="B3170" t="s">
        <v>67</v>
      </c>
      <c r="C3170">
        <v>3.3</v>
      </c>
    </row>
    <row r="3171" spans="1:3" x14ac:dyDescent="0.3">
      <c r="A3171" t="s">
        <v>15313</v>
      </c>
      <c r="B3171" t="s">
        <v>67</v>
      </c>
      <c r="C3171">
        <v>6.7</v>
      </c>
    </row>
    <row r="3172" spans="1:3" x14ac:dyDescent="0.3">
      <c r="A3172" t="s">
        <v>15320</v>
      </c>
      <c r="B3172" t="s">
        <v>2794</v>
      </c>
      <c r="C3172">
        <v>6.2</v>
      </c>
    </row>
    <row r="3173" spans="1:3" x14ac:dyDescent="0.3">
      <c r="A3173" t="s">
        <v>15324</v>
      </c>
      <c r="B3173" t="s">
        <v>67</v>
      </c>
      <c r="C3173">
        <v>6.5</v>
      </c>
    </row>
    <row r="3174" spans="1:3" x14ac:dyDescent="0.3">
      <c r="A3174" t="s">
        <v>15329</v>
      </c>
      <c r="B3174" t="s">
        <v>67</v>
      </c>
      <c r="C3174">
        <v>3.5</v>
      </c>
    </row>
    <row r="3175" spans="1:3" x14ac:dyDescent="0.3">
      <c r="A3175" t="s">
        <v>15333</v>
      </c>
      <c r="B3175" t="s">
        <v>67</v>
      </c>
      <c r="C3175">
        <v>5.5</v>
      </c>
    </row>
    <row r="3176" spans="1:3" x14ac:dyDescent="0.3">
      <c r="A3176" t="s">
        <v>15337</v>
      </c>
      <c r="B3176" t="s">
        <v>67</v>
      </c>
      <c r="C3176">
        <v>5.9</v>
      </c>
    </row>
    <row r="3177" spans="1:3" x14ac:dyDescent="0.3">
      <c r="A3177" t="s">
        <v>15341</v>
      </c>
      <c r="B3177" t="s">
        <v>67</v>
      </c>
      <c r="C3177">
        <v>4.7</v>
      </c>
    </row>
    <row r="3178" spans="1:3" x14ac:dyDescent="0.3">
      <c r="A3178" t="s">
        <v>15344</v>
      </c>
      <c r="B3178" t="s">
        <v>67</v>
      </c>
      <c r="C3178">
        <v>4.2</v>
      </c>
    </row>
    <row r="3179" spans="1:3" x14ac:dyDescent="0.3">
      <c r="A3179" t="s">
        <v>15350</v>
      </c>
      <c r="B3179" t="s">
        <v>67</v>
      </c>
      <c r="C3179">
        <v>5.2</v>
      </c>
    </row>
    <row r="3180" spans="1:3" x14ac:dyDescent="0.3">
      <c r="A3180" t="s">
        <v>15354</v>
      </c>
      <c r="B3180" t="s">
        <v>67</v>
      </c>
      <c r="C3180">
        <v>5.2</v>
      </c>
    </row>
    <row r="3181" spans="1:3" x14ac:dyDescent="0.3">
      <c r="A3181" t="s">
        <v>15361</v>
      </c>
      <c r="B3181" t="s">
        <v>67</v>
      </c>
      <c r="C3181">
        <v>3.9</v>
      </c>
    </row>
    <row r="3182" spans="1:3" x14ac:dyDescent="0.3">
      <c r="A3182" t="s">
        <v>15366</v>
      </c>
      <c r="B3182" t="s">
        <v>67</v>
      </c>
      <c r="C3182">
        <v>6.1</v>
      </c>
    </row>
    <row r="3183" spans="1:3" x14ac:dyDescent="0.3">
      <c r="A3183" t="s">
        <v>15373</v>
      </c>
      <c r="B3183" t="s">
        <v>67</v>
      </c>
      <c r="C3183">
        <v>5.8</v>
      </c>
    </row>
    <row r="3184" spans="1:3" x14ac:dyDescent="0.3">
      <c r="A3184" t="s">
        <v>15378</v>
      </c>
      <c r="B3184" t="s">
        <v>67</v>
      </c>
      <c r="C3184">
        <v>6.7</v>
      </c>
    </row>
    <row r="3185" spans="1:3" x14ac:dyDescent="0.3">
      <c r="A3185" t="s">
        <v>15383</v>
      </c>
      <c r="B3185" t="s">
        <v>67</v>
      </c>
      <c r="C3185">
        <v>5.7</v>
      </c>
    </row>
    <row r="3186" spans="1:3" x14ac:dyDescent="0.3">
      <c r="A3186" t="s">
        <v>15390</v>
      </c>
      <c r="B3186" t="s">
        <v>67</v>
      </c>
      <c r="C3186">
        <v>4.5</v>
      </c>
    </row>
    <row r="3187" spans="1:3" x14ac:dyDescent="0.3">
      <c r="A3187" t="s">
        <v>15394</v>
      </c>
      <c r="B3187" t="s">
        <v>67</v>
      </c>
      <c r="C3187">
        <v>6.9</v>
      </c>
    </row>
    <row r="3188" spans="1:3" x14ac:dyDescent="0.3">
      <c r="A3188" t="s">
        <v>15400</v>
      </c>
      <c r="B3188" t="s">
        <v>67</v>
      </c>
      <c r="C3188">
        <v>4.8</v>
      </c>
    </row>
    <row r="3189" spans="1:3" x14ac:dyDescent="0.3">
      <c r="A3189" t="s">
        <v>15404</v>
      </c>
      <c r="B3189" t="s">
        <v>67</v>
      </c>
      <c r="C3189">
        <v>6.3</v>
      </c>
    </row>
    <row r="3190" spans="1:3" x14ac:dyDescent="0.3">
      <c r="A3190" t="s">
        <v>15409</v>
      </c>
      <c r="B3190" t="s">
        <v>8637</v>
      </c>
      <c r="C3190">
        <v>6.9</v>
      </c>
    </row>
    <row r="3191" spans="1:3" x14ac:dyDescent="0.3">
      <c r="A3191" t="s">
        <v>15416</v>
      </c>
      <c r="B3191" t="s">
        <v>67</v>
      </c>
      <c r="C3191">
        <v>5.4</v>
      </c>
    </row>
    <row r="3192" spans="1:3" x14ac:dyDescent="0.3">
      <c r="A3192" t="s">
        <v>15420</v>
      </c>
      <c r="B3192" t="s">
        <v>67</v>
      </c>
      <c r="C3192">
        <v>3.8</v>
      </c>
    </row>
    <row r="3193" spans="1:3" x14ac:dyDescent="0.3">
      <c r="A3193" t="s">
        <v>15425</v>
      </c>
      <c r="B3193" t="s">
        <v>67</v>
      </c>
      <c r="C3193">
        <v>7</v>
      </c>
    </row>
    <row r="3194" spans="1:3" x14ac:dyDescent="0.3">
      <c r="A3194" t="s">
        <v>15431</v>
      </c>
      <c r="B3194" t="s">
        <v>67</v>
      </c>
      <c r="C3194">
        <v>5.2</v>
      </c>
    </row>
    <row r="3195" spans="1:3" x14ac:dyDescent="0.3">
      <c r="A3195" t="s">
        <v>15433</v>
      </c>
      <c r="B3195" t="s">
        <v>12665</v>
      </c>
      <c r="C3195">
        <v>7.3</v>
      </c>
    </row>
    <row r="3196" spans="1:3" x14ac:dyDescent="0.3">
      <c r="A3196" t="s">
        <v>15437</v>
      </c>
      <c r="B3196" t="s">
        <v>67</v>
      </c>
      <c r="C3196">
        <v>4.5999999999999996</v>
      </c>
    </row>
    <row r="3197" spans="1:3" x14ac:dyDescent="0.3">
      <c r="A3197" t="s">
        <v>15442</v>
      </c>
      <c r="B3197" t="s">
        <v>67</v>
      </c>
      <c r="C3197">
        <v>6.5</v>
      </c>
    </row>
    <row r="3198" spans="1:3" x14ac:dyDescent="0.3">
      <c r="A3198" t="s">
        <v>15445</v>
      </c>
      <c r="B3198" t="s">
        <v>67</v>
      </c>
      <c r="C3198">
        <v>6.8</v>
      </c>
    </row>
    <row r="3199" spans="1:3" x14ac:dyDescent="0.3">
      <c r="A3199" t="s">
        <v>15450</v>
      </c>
      <c r="B3199" t="s">
        <v>67</v>
      </c>
      <c r="C3199">
        <v>6.7</v>
      </c>
    </row>
    <row r="3200" spans="1:3" x14ac:dyDescent="0.3">
      <c r="A3200" t="s">
        <v>15454</v>
      </c>
      <c r="B3200" t="s">
        <v>67</v>
      </c>
      <c r="C3200">
        <v>6.1</v>
      </c>
    </row>
    <row r="3201" spans="1:3" x14ac:dyDescent="0.3">
      <c r="A3201" t="s">
        <v>15458</v>
      </c>
      <c r="B3201" t="s">
        <v>67</v>
      </c>
      <c r="C3201">
        <v>5.2</v>
      </c>
    </row>
    <row r="3202" spans="1:3" x14ac:dyDescent="0.3">
      <c r="A3202" t="s">
        <v>15463</v>
      </c>
      <c r="B3202" t="s">
        <v>67</v>
      </c>
      <c r="C3202">
        <v>6.9</v>
      </c>
    </row>
    <row r="3203" spans="1:3" x14ac:dyDescent="0.3">
      <c r="A3203" t="s">
        <v>15467</v>
      </c>
      <c r="B3203" t="s">
        <v>67</v>
      </c>
      <c r="C3203">
        <v>6</v>
      </c>
    </row>
    <row r="3204" spans="1:3" x14ac:dyDescent="0.3">
      <c r="A3204" t="s">
        <v>15471</v>
      </c>
      <c r="B3204" t="s">
        <v>1486</v>
      </c>
      <c r="C3204">
        <v>7.9</v>
      </c>
    </row>
    <row r="3205" spans="1:3" x14ac:dyDescent="0.3">
      <c r="A3205" t="s">
        <v>15476</v>
      </c>
      <c r="B3205" t="s">
        <v>67</v>
      </c>
      <c r="C3205">
        <v>4.5</v>
      </c>
    </row>
    <row r="3206" spans="1:3" x14ac:dyDescent="0.3">
      <c r="A3206" t="s">
        <v>15480</v>
      </c>
      <c r="B3206" t="s">
        <v>67</v>
      </c>
      <c r="C3206">
        <v>5.0999999999999996</v>
      </c>
    </row>
    <row r="3207" spans="1:3" x14ac:dyDescent="0.3">
      <c r="A3207" t="s">
        <v>15485</v>
      </c>
      <c r="B3207" t="s">
        <v>67</v>
      </c>
      <c r="C3207">
        <v>7.6</v>
      </c>
    </row>
    <row r="3208" spans="1:3" x14ac:dyDescent="0.3">
      <c r="A3208" t="s">
        <v>15492</v>
      </c>
      <c r="B3208" t="s">
        <v>2794</v>
      </c>
      <c r="C3208">
        <v>7.6</v>
      </c>
    </row>
    <row r="3209" spans="1:3" x14ac:dyDescent="0.3">
      <c r="A3209" t="s">
        <v>15499</v>
      </c>
      <c r="B3209" t="s">
        <v>67</v>
      </c>
      <c r="C3209">
        <v>6.7</v>
      </c>
    </row>
    <row r="3210" spans="1:3" x14ac:dyDescent="0.3">
      <c r="A3210" t="s">
        <v>15504</v>
      </c>
      <c r="B3210" t="s">
        <v>67</v>
      </c>
      <c r="C3210">
        <v>6.1</v>
      </c>
    </row>
    <row r="3211" spans="1:3" x14ac:dyDescent="0.3">
      <c r="A3211" t="s">
        <v>15507</v>
      </c>
      <c r="B3211" t="s">
        <v>67</v>
      </c>
      <c r="C3211">
        <v>7.5</v>
      </c>
    </row>
    <row r="3212" spans="1:3" x14ac:dyDescent="0.3">
      <c r="A3212" t="s">
        <v>15511</v>
      </c>
      <c r="B3212" t="s">
        <v>67</v>
      </c>
      <c r="C3212">
        <v>5.3</v>
      </c>
    </row>
    <row r="3213" spans="1:3" x14ac:dyDescent="0.3">
      <c r="A3213" t="s">
        <v>15519</v>
      </c>
      <c r="B3213" t="s">
        <v>67</v>
      </c>
      <c r="C3213">
        <v>6</v>
      </c>
    </row>
    <row r="3214" spans="1:3" x14ac:dyDescent="0.3">
      <c r="A3214" t="s">
        <v>15522</v>
      </c>
      <c r="B3214" t="s">
        <v>67</v>
      </c>
      <c r="C3214">
        <v>7.1</v>
      </c>
    </row>
    <row r="3215" spans="1:3" x14ac:dyDescent="0.3">
      <c r="A3215" t="s">
        <v>15527</v>
      </c>
      <c r="B3215" t="s">
        <v>67</v>
      </c>
      <c r="C3215">
        <v>7.5</v>
      </c>
    </row>
    <row r="3216" spans="1:3" x14ac:dyDescent="0.3">
      <c r="A3216" t="s">
        <v>15533</v>
      </c>
      <c r="B3216" t="s">
        <v>5611</v>
      </c>
      <c r="C3216">
        <v>6.9</v>
      </c>
    </row>
    <row r="3217" spans="1:3" x14ac:dyDescent="0.3">
      <c r="A3217" t="s">
        <v>15537</v>
      </c>
      <c r="B3217" t="s">
        <v>67</v>
      </c>
      <c r="C3217">
        <v>8.5</v>
      </c>
    </row>
    <row r="3218" spans="1:3" x14ac:dyDescent="0.3">
      <c r="A3218" t="s">
        <v>15542</v>
      </c>
      <c r="B3218" t="s">
        <v>67</v>
      </c>
      <c r="C3218">
        <v>7.5</v>
      </c>
    </row>
    <row r="3219" spans="1:3" x14ac:dyDescent="0.3">
      <c r="A3219" t="s">
        <v>15547</v>
      </c>
      <c r="B3219" t="s">
        <v>67</v>
      </c>
      <c r="C3219">
        <v>6.6</v>
      </c>
    </row>
    <row r="3220" spans="1:3" x14ac:dyDescent="0.3">
      <c r="A3220" t="s">
        <v>15550</v>
      </c>
      <c r="B3220" t="s">
        <v>67</v>
      </c>
      <c r="C3220">
        <v>8</v>
      </c>
    </row>
    <row r="3221" spans="1:3" x14ac:dyDescent="0.3">
      <c r="A3221" t="s">
        <v>15555</v>
      </c>
      <c r="B3221" t="s">
        <v>67</v>
      </c>
      <c r="C3221">
        <v>7</v>
      </c>
    </row>
    <row r="3222" spans="1:3" x14ac:dyDescent="0.3">
      <c r="A3222" t="s">
        <v>15559</v>
      </c>
      <c r="B3222" t="s">
        <v>67</v>
      </c>
      <c r="C3222">
        <v>5.8</v>
      </c>
    </row>
    <row r="3223" spans="1:3" x14ac:dyDescent="0.3">
      <c r="A3223" t="s">
        <v>15565</v>
      </c>
      <c r="B3223" t="s">
        <v>9778</v>
      </c>
      <c r="C3223">
        <v>7.3</v>
      </c>
    </row>
    <row r="3224" spans="1:3" x14ac:dyDescent="0.3">
      <c r="A3224" t="s">
        <v>15569</v>
      </c>
      <c r="B3224" t="s">
        <v>67</v>
      </c>
      <c r="C3224">
        <v>6.8</v>
      </c>
    </row>
    <row r="3225" spans="1:3" x14ac:dyDescent="0.3">
      <c r="A3225" t="s">
        <v>15572</v>
      </c>
      <c r="B3225" t="s">
        <v>67</v>
      </c>
      <c r="C3225">
        <v>6.7</v>
      </c>
    </row>
    <row r="3226" spans="1:3" x14ac:dyDescent="0.3">
      <c r="A3226" t="s">
        <v>15578</v>
      </c>
      <c r="B3226" t="s">
        <v>67</v>
      </c>
      <c r="C3226">
        <v>6.5</v>
      </c>
    </row>
    <row r="3227" spans="1:3" x14ac:dyDescent="0.3">
      <c r="A3227" t="s">
        <v>15583</v>
      </c>
      <c r="B3227" t="s">
        <v>67</v>
      </c>
      <c r="C3227">
        <v>8</v>
      </c>
    </row>
    <row r="3228" spans="1:3" x14ac:dyDescent="0.3">
      <c r="A3228" t="s">
        <v>15587</v>
      </c>
      <c r="B3228" t="s">
        <v>67</v>
      </c>
      <c r="C3228">
        <v>6.5</v>
      </c>
    </row>
    <row r="3229" spans="1:3" x14ac:dyDescent="0.3">
      <c r="A3229" t="s">
        <v>15592</v>
      </c>
      <c r="B3229" t="s">
        <v>67</v>
      </c>
      <c r="C3229">
        <v>4.9000000000000004</v>
      </c>
    </row>
    <row r="3230" spans="1:3" x14ac:dyDescent="0.3">
      <c r="A3230" t="s">
        <v>15595</v>
      </c>
      <c r="B3230" t="s">
        <v>67</v>
      </c>
      <c r="C3230">
        <v>7.1</v>
      </c>
    </row>
    <row r="3231" spans="1:3" x14ac:dyDescent="0.3">
      <c r="A3231" t="s">
        <v>15598</v>
      </c>
      <c r="B3231" t="s">
        <v>67</v>
      </c>
      <c r="C3231">
        <v>7</v>
      </c>
    </row>
    <row r="3232" spans="1:3" x14ac:dyDescent="0.3">
      <c r="A3232" t="s">
        <v>15602</v>
      </c>
      <c r="B3232" t="s">
        <v>67</v>
      </c>
      <c r="C3232">
        <v>7</v>
      </c>
    </row>
    <row r="3233" spans="1:3" x14ac:dyDescent="0.3">
      <c r="A3233" t="s">
        <v>15607</v>
      </c>
      <c r="B3233" t="s">
        <v>67</v>
      </c>
      <c r="C3233">
        <v>7.5</v>
      </c>
    </row>
    <row r="3234" spans="1:3" x14ac:dyDescent="0.3">
      <c r="A3234" t="s">
        <v>15611</v>
      </c>
      <c r="B3234" t="s">
        <v>67</v>
      </c>
      <c r="C3234">
        <v>4.5</v>
      </c>
    </row>
    <row r="3235" spans="1:3" x14ac:dyDescent="0.3">
      <c r="A3235" t="s">
        <v>15615</v>
      </c>
      <c r="B3235" t="s">
        <v>67</v>
      </c>
      <c r="C3235">
        <v>5.5</v>
      </c>
    </row>
    <row r="3236" spans="1:3" x14ac:dyDescent="0.3">
      <c r="A3236" t="s">
        <v>15620</v>
      </c>
      <c r="B3236" t="s">
        <v>67</v>
      </c>
      <c r="C3236">
        <v>7.7</v>
      </c>
    </row>
    <row r="3237" spans="1:3" x14ac:dyDescent="0.3">
      <c r="A3237" t="s">
        <v>15625</v>
      </c>
      <c r="B3237" t="s">
        <v>67</v>
      </c>
      <c r="C3237">
        <v>7.2</v>
      </c>
    </row>
    <row r="3238" spans="1:3" x14ac:dyDescent="0.3">
      <c r="A3238" t="s">
        <v>15630</v>
      </c>
      <c r="B3238" t="s">
        <v>67</v>
      </c>
      <c r="C3238">
        <v>4.8</v>
      </c>
    </row>
    <row r="3239" spans="1:3" x14ac:dyDescent="0.3">
      <c r="A3239" t="s">
        <v>15635</v>
      </c>
      <c r="B3239" t="s">
        <v>67</v>
      </c>
      <c r="C3239">
        <v>6.7</v>
      </c>
    </row>
    <row r="3240" spans="1:3" x14ac:dyDescent="0.3">
      <c r="A3240" t="s">
        <v>15639</v>
      </c>
      <c r="B3240" t="s">
        <v>67</v>
      </c>
      <c r="C3240">
        <v>7</v>
      </c>
    </row>
    <row r="3241" spans="1:3" x14ac:dyDescent="0.3">
      <c r="A3241" t="s">
        <v>15643</v>
      </c>
      <c r="B3241" t="s">
        <v>67</v>
      </c>
      <c r="C3241">
        <v>6.5</v>
      </c>
    </row>
    <row r="3242" spans="1:3" x14ac:dyDescent="0.3">
      <c r="A3242" t="s">
        <v>15647</v>
      </c>
      <c r="B3242" t="s">
        <v>67</v>
      </c>
      <c r="C3242">
        <v>7.4</v>
      </c>
    </row>
    <row r="3243" spans="1:3" x14ac:dyDescent="0.3">
      <c r="A3243" t="s">
        <v>24117</v>
      </c>
      <c r="B3243" t="s">
        <v>67</v>
      </c>
      <c r="C3243">
        <v>3.5</v>
      </c>
    </row>
    <row r="3244" spans="1:3" x14ac:dyDescent="0.3">
      <c r="A3244" t="s">
        <v>15657</v>
      </c>
      <c r="B3244" t="s">
        <v>67</v>
      </c>
      <c r="C3244">
        <v>5.7</v>
      </c>
    </row>
    <row r="3245" spans="1:3" x14ac:dyDescent="0.3">
      <c r="A3245" t="s">
        <v>15661</v>
      </c>
      <c r="B3245" t="s">
        <v>67</v>
      </c>
      <c r="C3245">
        <v>6.2</v>
      </c>
    </row>
    <row r="3246" spans="1:3" x14ac:dyDescent="0.3">
      <c r="A3246" t="s">
        <v>15665</v>
      </c>
      <c r="B3246" t="s">
        <v>67</v>
      </c>
      <c r="C3246">
        <v>5.7</v>
      </c>
    </row>
    <row r="3247" spans="1:3" x14ac:dyDescent="0.3">
      <c r="A3247" t="s">
        <v>15668</v>
      </c>
      <c r="B3247" t="s">
        <v>67</v>
      </c>
      <c r="C3247">
        <v>6.4</v>
      </c>
    </row>
    <row r="3248" spans="1:3" x14ac:dyDescent="0.3">
      <c r="A3248" t="s">
        <v>15671</v>
      </c>
      <c r="B3248" t="s">
        <v>67</v>
      </c>
      <c r="C3248">
        <v>7</v>
      </c>
    </row>
    <row r="3249" spans="1:3" x14ac:dyDescent="0.3">
      <c r="A3249" t="s">
        <v>15678</v>
      </c>
      <c r="B3249" t="s">
        <v>12665</v>
      </c>
      <c r="C3249">
        <v>7.7</v>
      </c>
    </row>
    <row r="3250" spans="1:3" x14ac:dyDescent="0.3">
      <c r="A3250" t="s">
        <v>15683</v>
      </c>
      <c r="B3250" t="s">
        <v>67</v>
      </c>
      <c r="C3250">
        <v>5.4</v>
      </c>
    </row>
    <row r="3251" spans="1:3" x14ac:dyDescent="0.3">
      <c r="A3251" t="s">
        <v>15689</v>
      </c>
      <c r="B3251" t="s">
        <v>13208</v>
      </c>
      <c r="C3251">
        <v>6.6</v>
      </c>
    </row>
    <row r="3252" spans="1:3" x14ac:dyDescent="0.3">
      <c r="A3252" t="s">
        <v>15694</v>
      </c>
      <c r="B3252" t="s">
        <v>67</v>
      </c>
      <c r="C3252">
        <v>6.1</v>
      </c>
    </row>
    <row r="3253" spans="1:3" x14ac:dyDescent="0.3">
      <c r="A3253" t="s">
        <v>15699</v>
      </c>
      <c r="B3253" t="s">
        <v>1486</v>
      </c>
      <c r="C3253">
        <v>6.1</v>
      </c>
    </row>
    <row r="3254" spans="1:3" x14ac:dyDescent="0.3">
      <c r="A3254" t="s">
        <v>15702</v>
      </c>
      <c r="B3254" t="s">
        <v>67</v>
      </c>
      <c r="C3254">
        <v>7.6</v>
      </c>
    </row>
    <row r="3255" spans="1:3" x14ac:dyDescent="0.3">
      <c r="A3255" t="s">
        <v>15708</v>
      </c>
      <c r="B3255" t="s">
        <v>67</v>
      </c>
      <c r="C3255">
        <v>6.2</v>
      </c>
    </row>
    <row r="3256" spans="1:3" x14ac:dyDescent="0.3">
      <c r="A3256" t="s">
        <v>15713</v>
      </c>
      <c r="B3256" t="s">
        <v>67</v>
      </c>
      <c r="C3256">
        <v>6.6</v>
      </c>
    </row>
    <row r="3257" spans="1:3" x14ac:dyDescent="0.3">
      <c r="A3257" t="s">
        <v>15720</v>
      </c>
      <c r="B3257" t="s">
        <v>15723</v>
      </c>
      <c r="C3257">
        <v>7.3</v>
      </c>
    </row>
    <row r="3258" spans="1:3" x14ac:dyDescent="0.3">
      <c r="A3258" t="s">
        <v>15725</v>
      </c>
      <c r="B3258" t="s">
        <v>67</v>
      </c>
      <c r="C3258">
        <v>4.2</v>
      </c>
    </row>
    <row r="3259" spans="1:3" x14ac:dyDescent="0.3">
      <c r="A3259" t="s">
        <v>15729</v>
      </c>
      <c r="B3259" t="s">
        <v>67</v>
      </c>
      <c r="C3259">
        <v>7.1</v>
      </c>
    </row>
    <row r="3260" spans="1:3" x14ac:dyDescent="0.3">
      <c r="A3260" t="s">
        <v>15735</v>
      </c>
      <c r="B3260" t="s">
        <v>1486</v>
      </c>
      <c r="C3260">
        <v>6</v>
      </c>
    </row>
    <row r="3261" spans="1:3" x14ac:dyDescent="0.3">
      <c r="A3261" t="s">
        <v>15740</v>
      </c>
      <c r="B3261" t="s">
        <v>67</v>
      </c>
      <c r="C3261">
        <v>6.5</v>
      </c>
    </row>
    <row r="3262" spans="1:3" x14ac:dyDescent="0.3">
      <c r="A3262" t="s">
        <v>15744</v>
      </c>
      <c r="B3262" t="s">
        <v>67</v>
      </c>
      <c r="C3262">
        <v>6.5</v>
      </c>
    </row>
    <row r="3263" spans="1:3" x14ac:dyDescent="0.3">
      <c r="A3263" t="s">
        <v>15751</v>
      </c>
      <c r="B3263" t="s">
        <v>67</v>
      </c>
      <c r="C3263">
        <v>5.7</v>
      </c>
    </row>
    <row r="3264" spans="1:3" x14ac:dyDescent="0.3">
      <c r="A3264" t="s">
        <v>15755</v>
      </c>
      <c r="B3264" t="s">
        <v>67</v>
      </c>
      <c r="C3264">
        <v>6.1</v>
      </c>
    </row>
    <row r="3265" spans="1:3" x14ac:dyDescent="0.3">
      <c r="A3265" t="s">
        <v>15760</v>
      </c>
      <c r="B3265" t="s">
        <v>67</v>
      </c>
      <c r="C3265">
        <v>7.1</v>
      </c>
    </row>
    <row r="3266" spans="1:3" x14ac:dyDescent="0.3">
      <c r="A3266" t="s">
        <v>15765</v>
      </c>
      <c r="B3266" t="s">
        <v>1486</v>
      </c>
      <c r="C3266">
        <v>7.3</v>
      </c>
    </row>
    <row r="3267" spans="1:3" x14ac:dyDescent="0.3">
      <c r="A3267" t="s">
        <v>15769</v>
      </c>
      <c r="B3267" t="s">
        <v>67</v>
      </c>
      <c r="C3267">
        <v>6.5</v>
      </c>
    </row>
    <row r="3268" spans="1:3" x14ac:dyDescent="0.3">
      <c r="A3268" t="s">
        <v>24118</v>
      </c>
      <c r="B3268" t="s">
        <v>67</v>
      </c>
      <c r="C3268">
        <v>7.9</v>
      </c>
    </row>
    <row r="3269" spans="1:3" x14ac:dyDescent="0.3">
      <c r="A3269" t="s">
        <v>15777</v>
      </c>
      <c r="B3269" t="s">
        <v>67</v>
      </c>
      <c r="C3269">
        <v>5.7</v>
      </c>
    </row>
    <row r="3270" spans="1:3" x14ac:dyDescent="0.3">
      <c r="A3270" t="s">
        <v>15781</v>
      </c>
      <c r="B3270" t="s">
        <v>67</v>
      </c>
      <c r="C3270">
        <v>7.2</v>
      </c>
    </row>
    <row r="3271" spans="1:3" x14ac:dyDescent="0.3">
      <c r="A3271" t="s">
        <v>15784</v>
      </c>
      <c r="B3271" t="s">
        <v>67</v>
      </c>
      <c r="C3271">
        <v>7.3</v>
      </c>
    </row>
    <row r="3272" spans="1:3" x14ac:dyDescent="0.3">
      <c r="A3272" t="s">
        <v>15790</v>
      </c>
      <c r="B3272" t="s">
        <v>67</v>
      </c>
      <c r="C3272">
        <v>6.9</v>
      </c>
    </row>
    <row r="3273" spans="1:3" x14ac:dyDescent="0.3">
      <c r="A3273" t="s">
        <v>15795</v>
      </c>
      <c r="B3273" t="s">
        <v>67</v>
      </c>
      <c r="C3273">
        <v>5</v>
      </c>
    </row>
    <row r="3274" spans="1:3" x14ac:dyDescent="0.3">
      <c r="A3274" t="s">
        <v>15800</v>
      </c>
      <c r="B3274" t="s">
        <v>67</v>
      </c>
      <c r="C3274">
        <v>5.9</v>
      </c>
    </row>
    <row r="3275" spans="1:3" x14ac:dyDescent="0.3">
      <c r="A3275" t="s">
        <v>15807</v>
      </c>
      <c r="B3275" t="s">
        <v>67</v>
      </c>
      <c r="C3275">
        <v>6.7</v>
      </c>
    </row>
    <row r="3276" spans="1:3" x14ac:dyDescent="0.3">
      <c r="A3276" t="s">
        <v>15811</v>
      </c>
      <c r="B3276" t="s">
        <v>67</v>
      </c>
      <c r="C3276">
        <v>7.3</v>
      </c>
    </row>
    <row r="3277" spans="1:3" x14ac:dyDescent="0.3">
      <c r="A3277" t="s">
        <v>15815</v>
      </c>
      <c r="B3277" t="s">
        <v>67</v>
      </c>
      <c r="C3277">
        <v>7.6</v>
      </c>
    </row>
    <row r="3278" spans="1:3" x14ac:dyDescent="0.3">
      <c r="A3278" t="s">
        <v>15819</v>
      </c>
      <c r="B3278" t="s">
        <v>67</v>
      </c>
      <c r="C3278">
        <v>6.5</v>
      </c>
    </row>
    <row r="3279" spans="1:3" x14ac:dyDescent="0.3">
      <c r="A3279" t="s">
        <v>15823</v>
      </c>
      <c r="B3279" t="s">
        <v>67</v>
      </c>
      <c r="C3279">
        <v>2.1</v>
      </c>
    </row>
    <row r="3280" spans="1:3" x14ac:dyDescent="0.3">
      <c r="A3280" t="s">
        <v>15828</v>
      </c>
      <c r="B3280" t="s">
        <v>67</v>
      </c>
      <c r="C3280">
        <v>5.3</v>
      </c>
    </row>
    <row r="3281" spans="1:3" x14ac:dyDescent="0.3">
      <c r="A3281" t="s">
        <v>15835</v>
      </c>
      <c r="B3281" t="s">
        <v>12665</v>
      </c>
      <c r="C3281">
        <v>7.2</v>
      </c>
    </row>
    <row r="3282" spans="1:3" x14ac:dyDescent="0.3">
      <c r="A3282" t="s">
        <v>15838</v>
      </c>
      <c r="B3282" t="s">
        <v>67</v>
      </c>
      <c r="C3282">
        <v>7</v>
      </c>
    </row>
    <row r="3283" spans="1:3" x14ac:dyDescent="0.3">
      <c r="A3283" t="s">
        <v>15843</v>
      </c>
      <c r="B3283" t="s">
        <v>5611</v>
      </c>
      <c r="C3283">
        <v>8</v>
      </c>
    </row>
    <row r="3284" spans="1:3" x14ac:dyDescent="0.3">
      <c r="A3284" t="s">
        <v>15847</v>
      </c>
      <c r="B3284" t="s">
        <v>67</v>
      </c>
      <c r="C3284">
        <v>6.9</v>
      </c>
    </row>
    <row r="3285" spans="1:3" x14ac:dyDescent="0.3">
      <c r="A3285" t="s">
        <v>15852</v>
      </c>
      <c r="B3285" t="s">
        <v>67</v>
      </c>
      <c r="C3285">
        <v>7.1</v>
      </c>
    </row>
    <row r="3286" spans="1:3" x14ac:dyDescent="0.3">
      <c r="A3286" t="s">
        <v>15858</v>
      </c>
      <c r="B3286" t="s">
        <v>5611</v>
      </c>
      <c r="C3286">
        <v>7.3</v>
      </c>
    </row>
    <row r="3287" spans="1:3" x14ac:dyDescent="0.3">
      <c r="A3287" t="s">
        <v>15864</v>
      </c>
      <c r="B3287" t="s">
        <v>67</v>
      </c>
      <c r="C3287">
        <v>7.5</v>
      </c>
    </row>
    <row r="3288" spans="1:3" x14ac:dyDescent="0.3">
      <c r="A3288" t="s">
        <v>15871</v>
      </c>
      <c r="B3288" t="s">
        <v>5611</v>
      </c>
      <c r="C3288">
        <v>6.9</v>
      </c>
    </row>
    <row r="3289" spans="1:3" x14ac:dyDescent="0.3">
      <c r="A3289" t="s">
        <v>15878</v>
      </c>
      <c r="B3289" t="s">
        <v>67</v>
      </c>
      <c r="C3289">
        <v>7.2</v>
      </c>
    </row>
    <row r="3290" spans="1:3" x14ac:dyDescent="0.3">
      <c r="A3290" t="s">
        <v>15884</v>
      </c>
      <c r="B3290" t="s">
        <v>67</v>
      </c>
      <c r="C3290">
        <v>6.7</v>
      </c>
    </row>
    <row r="3291" spans="1:3" x14ac:dyDescent="0.3">
      <c r="A3291" t="s">
        <v>15890</v>
      </c>
      <c r="B3291" t="s">
        <v>15894</v>
      </c>
      <c r="C3291">
        <v>6</v>
      </c>
    </row>
    <row r="3292" spans="1:3" x14ac:dyDescent="0.3">
      <c r="A3292" t="s">
        <v>15896</v>
      </c>
      <c r="B3292" t="s">
        <v>67</v>
      </c>
      <c r="C3292">
        <v>8.9</v>
      </c>
    </row>
    <row r="3293" spans="1:3" x14ac:dyDescent="0.3">
      <c r="A3293" t="s">
        <v>15901</v>
      </c>
      <c r="B3293" t="s">
        <v>67</v>
      </c>
      <c r="C3293">
        <v>7.7</v>
      </c>
    </row>
    <row r="3294" spans="1:3" x14ac:dyDescent="0.3">
      <c r="A3294" t="s">
        <v>15905</v>
      </c>
      <c r="B3294" t="s">
        <v>67</v>
      </c>
      <c r="C3294">
        <v>7.9</v>
      </c>
    </row>
    <row r="3295" spans="1:3" x14ac:dyDescent="0.3">
      <c r="A3295" t="s">
        <v>15910</v>
      </c>
      <c r="B3295" t="s">
        <v>67</v>
      </c>
      <c r="C3295">
        <v>5.6</v>
      </c>
    </row>
    <row r="3296" spans="1:3" x14ac:dyDescent="0.3">
      <c r="A3296" t="s">
        <v>15916</v>
      </c>
      <c r="B3296" t="s">
        <v>67</v>
      </c>
      <c r="C3296">
        <v>8</v>
      </c>
    </row>
    <row r="3297" spans="1:3" x14ac:dyDescent="0.3">
      <c r="A3297" t="s">
        <v>15921</v>
      </c>
      <c r="B3297" t="s">
        <v>67</v>
      </c>
      <c r="C3297">
        <v>6.2</v>
      </c>
    </row>
    <row r="3298" spans="1:3" x14ac:dyDescent="0.3">
      <c r="A3298" t="s">
        <v>15927</v>
      </c>
      <c r="B3298" t="s">
        <v>67</v>
      </c>
      <c r="C3298">
        <v>7.9</v>
      </c>
    </row>
    <row r="3299" spans="1:3" x14ac:dyDescent="0.3">
      <c r="A3299" t="s">
        <v>15932</v>
      </c>
      <c r="B3299" t="s">
        <v>67</v>
      </c>
      <c r="C3299">
        <v>8.1</v>
      </c>
    </row>
    <row r="3300" spans="1:3" x14ac:dyDescent="0.3">
      <c r="A3300" t="s">
        <v>15937</v>
      </c>
      <c r="B3300" t="s">
        <v>67</v>
      </c>
      <c r="C3300">
        <v>7.6</v>
      </c>
    </row>
    <row r="3301" spans="1:3" x14ac:dyDescent="0.3">
      <c r="A3301" t="s">
        <v>15944</v>
      </c>
      <c r="B3301" t="s">
        <v>67</v>
      </c>
      <c r="C3301">
        <v>3.5</v>
      </c>
    </row>
    <row r="3302" spans="1:3" x14ac:dyDescent="0.3">
      <c r="A3302" t="s">
        <v>15949</v>
      </c>
      <c r="B3302" t="s">
        <v>67</v>
      </c>
      <c r="C3302">
        <v>7.6</v>
      </c>
    </row>
    <row r="3303" spans="1:3" x14ac:dyDescent="0.3">
      <c r="A3303" t="s">
        <v>15952</v>
      </c>
      <c r="B3303" t="s">
        <v>67</v>
      </c>
      <c r="C3303">
        <v>6.5</v>
      </c>
    </row>
    <row r="3304" spans="1:3" x14ac:dyDescent="0.3">
      <c r="A3304" t="s">
        <v>15957</v>
      </c>
      <c r="B3304" t="s">
        <v>67</v>
      </c>
      <c r="C3304">
        <v>5.6</v>
      </c>
    </row>
    <row r="3305" spans="1:3" x14ac:dyDescent="0.3">
      <c r="A3305" t="s">
        <v>15960</v>
      </c>
      <c r="B3305" t="s">
        <v>67</v>
      </c>
      <c r="C3305">
        <v>7.7</v>
      </c>
    </row>
    <row r="3306" spans="1:3" x14ac:dyDescent="0.3">
      <c r="A3306" t="s">
        <v>15966</v>
      </c>
      <c r="B3306" t="s">
        <v>67</v>
      </c>
      <c r="C3306">
        <v>5.2</v>
      </c>
    </row>
    <row r="3307" spans="1:3" x14ac:dyDescent="0.3">
      <c r="A3307" t="s">
        <v>15973</v>
      </c>
      <c r="B3307" t="s">
        <v>67</v>
      </c>
      <c r="C3307">
        <v>6.1</v>
      </c>
    </row>
    <row r="3308" spans="1:3" x14ac:dyDescent="0.3">
      <c r="A3308" t="s">
        <v>15978</v>
      </c>
      <c r="B3308" t="s">
        <v>67</v>
      </c>
      <c r="C3308">
        <v>5</v>
      </c>
    </row>
    <row r="3309" spans="1:3" x14ac:dyDescent="0.3">
      <c r="A3309" t="s">
        <v>15984</v>
      </c>
      <c r="B3309" t="s">
        <v>67</v>
      </c>
      <c r="C3309">
        <v>7.8</v>
      </c>
    </row>
    <row r="3310" spans="1:3" x14ac:dyDescent="0.3">
      <c r="A3310" t="s">
        <v>15987</v>
      </c>
      <c r="B3310" t="s">
        <v>67</v>
      </c>
      <c r="C3310">
        <v>7.4</v>
      </c>
    </row>
    <row r="3311" spans="1:3" x14ac:dyDescent="0.3">
      <c r="A3311" t="s">
        <v>15993</v>
      </c>
      <c r="B3311" t="s">
        <v>67</v>
      </c>
      <c r="C3311">
        <v>6.8</v>
      </c>
    </row>
    <row r="3312" spans="1:3" x14ac:dyDescent="0.3">
      <c r="A3312" t="s">
        <v>24119</v>
      </c>
      <c r="B3312" t="s">
        <v>67</v>
      </c>
      <c r="C3312">
        <v>7.1</v>
      </c>
    </row>
    <row r="3313" spans="1:3" x14ac:dyDescent="0.3">
      <c r="A3313" t="s">
        <v>16002</v>
      </c>
      <c r="B3313" t="s">
        <v>67</v>
      </c>
      <c r="C3313">
        <v>6.4</v>
      </c>
    </row>
    <row r="3314" spans="1:3" x14ac:dyDescent="0.3">
      <c r="A3314" t="s">
        <v>16006</v>
      </c>
      <c r="B3314" t="s">
        <v>67</v>
      </c>
      <c r="C3314">
        <v>5.7</v>
      </c>
    </row>
    <row r="3315" spans="1:3" x14ac:dyDescent="0.3">
      <c r="A3315" t="s">
        <v>16012</v>
      </c>
      <c r="B3315" t="s">
        <v>67</v>
      </c>
      <c r="C3315">
        <v>7.5</v>
      </c>
    </row>
    <row r="3316" spans="1:3" x14ac:dyDescent="0.3">
      <c r="A3316" t="s">
        <v>16015</v>
      </c>
      <c r="B3316" t="s">
        <v>67</v>
      </c>
      <c r="C3316">
        <v>6.7</v>
      </c>
    </row>
    <row r="3317" spans="1:3" x14ac:dyDescent="0.3">
      <c r="A3317" t="s">
        <v>16019</v>
      </c>
      <c r="B3317" t="s">
        <v>67</v>
      </c>
      <c r="C3317">
        <v>5.6</v>
      </c>
    </row>
    <row r="3318" spans="1:3" x14ac:dyDescent="0.3">
      <c r="A3318" t="s">
        <v>16023</v>
      </c>
      <c r="B3318" t="s">
        <v>67</v>
      </c>
      <c r="C3318">
        <v>7.6</v>
      </c>
    </row>
    <row r="3319" spans="1:3" x14ac:dyDescent="0.3">
      <c r="A3319" t="s">
        <v>16026</v>
      </c>
      <c r="B3319" t="s">
        <v>67</v>
      </c>
      <c r="C3319">
        <v>6.5</v>
      </c>
    </row>
    <row r="3320" spans="1:3" x14ac:dyDescent="0.3">
      <c r="A3320" t="s">
        <v>16031</v>
      </c>
      <c r="B3320" t="s">
        <v>67</v>
      </c>
      <c r="C3320">
        <v>7</v>
      </c>
    </row>
    <row r="3321" spans="1:3" x14ac:dyDescent="0.3">
      <c r="A3321" t="s">
        <v>16036</v>
      </c>
      <c r="B3321" t="s">
        <v>67</v>
      </c>
      <c r="C3321">
        <v>6.3</v>
      </c>
    </row>
    <row r="3322" spans="1:3" x14ac:dyDescent="0.3">
      <c r="A3322" t="s">
        <v>16040</v>
      </c>
      <c r="B3322" t="s">
        <v>67</v>
      </c>
      <c r="C3322">
        <v>6.4</v>
      </c>
    </row>
    <row r="3323" spans="1:3" x14ac:dyDescent="0.3">
      <c r="A3323" t="s">
        <v>16046</v>
      </c>
      <c r="B3323" t="s">
        <v>67</v>
      </c>
      <c r="C3323">
        <v>7.1</v>
      </c>
    </row>
    <row r="3324" spans="1:3" x14ac:dyDescent="0.3">
      <c r="A3324" t="s">
        <v>16050</v>
      </c>
      <c r="B3324" t="s">
        <v>67</v>
      </c>
      <c r="C3324">
        <v>7.1</v>
      </c>
    </row>
    <row r="3325" spans="1:3" x14ac:dyDescent="0.3">
      <c r="A3325" t="s">
        <v>16055</v>
      </c>
      <c r="B3325" t="s">
        <v>67</v>
      </c>
      <c r="C3325">
        <v>6.5</v>
      </c>
    </row>
    <row r="3326" spans="1:3" x14ac:dyDescent="0.3">
      <c r="A3326" t="s">
        <v>16058</v>
      </c>
      <c r="B3326" t="s">
        <v>67</v>
      </c>
      <c r="C3326">
        <v>6.9</v>
      </c>
    </row>
    <row r="3327" spans="1:3" x14ac:dyDescent="0.3">
      <c r="A3327" t="s">
        <v>16061</v>
      </c>
      <c r="B3327" t="s">
        <v>67</v>
      </c>
      <c r="C3327">
        <v>5.4</v>
      </c>
    </row>
    <row r="3328" spans="1:3" x14ac:dyDescent="0.3">
      <c r="A3328" t="s">
        <v>16064</v>
      </c>
      <c r="B3328" t="s">
        <v>67</v>
      </c>
      <c r="C3328">
        <v>4.9000000000000004</v>
      </c>
    </row>
    <row r="3329" spans="1:3" x14ac:dyDescent="0.3">
      <c r="A3329" t="s">
        <v>16067</v>
      </c>
      <c r="B3329" t="s">
        <v>67</v>
      </c>
      <c r="C3329">
        <v>5.0999999999999996</v>
      </c>
    </row>
    <row r="3330" spans="1:3" x14ac:dyDescent="0.3">
      <c r="A3330" t="s">
        <v>16071</v>
      </c>
      <c r="B3330" t="s">
        <v>67</v>
      </c>
      <c r="C3330">
        <v>5.3</v>
      </c>
    </row>
    <row r="3331" spans="1:3" x14ac:dyDescent="0.3">
      <c r="A3331" t="s">
        <v>16074</v>
      </c>
      <c r="B3331" t="s">
        <v>67</v>
      </c>
      <c r="C3331">
        <v>7.5</v>
      </c>
    </row>
    <row r="3332" spans="1:3" x14ac:dyDescent="0.3">
      <c r="A3332" t="s">
        <v>24120</v>
      </c>
      <c r="B3332" t="s">
        <v>67</v>
      </c>
      <c r="C3332">
        <v>8.3000000000000007</v>
      </c>
    </row>
    <row r="3333" spans="1:3" x14ac:dyDescent="0.3">
      <c r="A3333" t="s">
        <v>16083</v>
      </c>
      <c r="B3333" t="s">
        <v>67</v>
      </c>
      <c r="C3333">
        <v>7.3</v>
      </c>
    </row>
    <row r="3334" spans="1:3" x14ac:dyDescent="0.3">
      <c r="A3334" t="s">
        <v>16087</v>
      </c>
      <c r="B3334" t="s">
        <v>67</v>
      </c>
      <c r="C3334">
        <v>7.3</v>
      </c>
    </row>
    <row r="3335" spans="1:3" x14ac:dyDescent="0.3">
      <c r="A3335" t="s">
        <v>16092</v>
      </c>
      <c r="B3335" t="s">
        <v>1486</v>
      </c>
      <c r="C3335">
        <v>7.1</v>
      </c>
    </row>
    <row r="3336" spans="1:3" x14ac:dyDescent="0.3">
      <c r="A3336" t="s">
        <v>16096</v>
      </c>
      <c r="B3336" t="s">
        <v>67</v>
      </c>
      <c r="C3336">
        <v>6</v>
      </c>
    </row>
    <row r="3337" spans="1:3" x14ac:dyDescent="0.3">
      <c r="A3337" t="s">
        <v>16100</v>
      </c>
      <c r="B3337" t="s">
        <v>67</v>
      </c>
      <c r="C3337">
        <v>6.6</v>
      </c>
    </row>
    <row r="3338" spans="1:3" x14ac:dyDescent="0.3">
      <c r="A3338" t="s">
        <v>16105</v>
      </c>
      <c r="B3338" t="s">
        <v>67</v>
      </c>
      <c r="C3338">
        <v>7.2</v>
      </c>
    </row>
    <row r="3339" spans="1:3" x14ac:dyDescent="0.3">
      <c r="A3339" t="s">
        <v>16109</v>
      </c>
      <c r="B3339" t="s">
        <v>67</v>
      </c>
      <c r="C3339">
        <v>7.2</v>
      </c>
    </row>
    <row r="3340" spans="1:3" x14ac:dyDescent="0.3">
      <c r="A3340" t="s">
        <v>16112</v>
      </c>
      <c r="B3340" t="s">
        <v>67</v>
      </c>
      <c r="C3340">
        <v>6.9</v>
      </c>
    </row>
    <row r="3341" spans="1:3" x14ac:dyDescent="0.3">
      <c r="A3341" t="s">
        <v>16118</v>
      </c>
      <c r="B3341" t="s">
        <v>67</v>
      </c>
      <c r="C3341">
        <v>6.8</v>
      </c>
    </row>
    <row r="3342" spans="1:3" x14ac:dyDescent="0.3">
      <c r="A3342" t="s">
        <v>16124</v>
      </c>
      <c r="B3342" t="s">
        <v>67</v>
      </c>
      <c r="C3342">
        <v>4</v>
      </c>
    </row>
    <row r="3343" spans="1:3" x14ac:dyDescent="0.3">
      <c r="A3343" t="s">
        <v>16130</v>
      </c>
      <c r="B3343" t="s">
        <v>67</v>
      </c>
      <c r="C3343">
        <v>7.7</v>
      </c>
    </row>
    <row r="3344" spans="1:3" x14ac:dyDescent="0.3">
      <c r="A3344" t="s">
        <v>16136</v>
      </c>
      <c r="B3344" t="s">
        <v>67</v>
      </c>
      <c r="C3344">
        <v>7.4</v>
      </c>
    </row>
    <row r="3345" spans="1:3" x14ac:dyDescent="0.3">
      <c r="A3345" t="s">
        <v>16141</v>
      </c>
      <c r="B3345" t="s">
        <v>67</v>
      </c>
      <c r="C3345">
        <v>6.5</v>
      </c>
    </row>
    <row r="3346" spans="1:3" x14ac:dyDescent="0.3">
      <c r="A3346" t="s">
        <v>16146</v>
      </c>
      <c r="B3346" t="s">
        <v>67</v>
      </c>
      <c r="C3346">
        <v>6.4</v>
      </c>
    </row>
    <row r="3347" spans="1:3" x14ac:dyDescent="0.3">
      <c r="A3347" t="s">
        <v>16151</v>
      </c>
      <c r="B3347" t="s">
        <v>67</v>
      </c>
      <c r="C3347">
        <v>7.2</v>
      </c>
    </row>
    <row r="3348" spans="1:3" x14ac:dyDescent="0.3">
      <c r="A3348" t="s">
        <v>16156</v>
      </c>
      <c r="B3348" t="s">
        <v>67</v>
      </c>
      <c r="C3348">
        <v>5.6</v>
      </c>
    </row>
    <row r="3349" spans="1:3" x14ac:dyDescent="0.3">
      <c r="A3349" t="s">
        <v>16159</v>
      </c>
      <c r="B3349" t="s">
        <v>67</v>
      </c>
      <c r="C3349">
        <v>6.3</v>
      </c>
    </row>
    <row r="3350" spans="1:3" x14ac:dyDescent="0.3">
      <c r="A3350" t="s">
        <v>16164</v>
      </c>
      <c r="B3350" t="s">
        <v>67</v>
      </c>
      <c r="C3350">
        <v>6.8</v>
      </c>
    </row>
    <row r="3351" spans="1:3" x14ac:dyDescent="0.3">
      <c r="A3351" t="s">
        <v>16168</v>
      </c>
      <c r="B3351" t="s">
        <v>67</v>
      </c>
      <c r="C3351">
        <v>5.5</v>
      </c>
    </row>
    <row r="3352" spans="1:3" x14ac:dyDescent="0.3">
      <c r="A3352" t="s">
        <v>16171</v>
      </c>
      <c r="B3352" t="s">
        <v>67</v>
      </c>
      <c r="C3352">
        <v>6.9</v>
      </c>
    </row>
    <row r="3353" spans="1:3" x14ac:dyDescent="0.3">
      <c r="A3353" t="s">
        <v>16176</v>
      </c>
      <c r="B3353" t="s">
        <v>67</v>
      </c>
      <c r="C3353">
        <v>6</v>
      </c>
    </row>
    <row r="3354" spans="1:3" x14ac:dyDescent="0.3">
      <c r="A3354" t="s">
        <v>24121</v>
      </c>
      <c r="B3354" t="s">
        <v>67</v>
      </c>
      <c r="C3354">
        <v>7.7</v>
      </c>
    </row>
    <row r="3355" spans="1:3" x14ac:dyDescent="0.3">
      <c r="A3355" t="s">
        <v>16182</v>
      </c>
      <c r="B3355" t="s">
        <v>67</v>
      </c>
      <c r="C3355">
        <v>6.4</v>
      </c>
    </row>
    <row r="3356" spans="1:3" x14ac:dyDescent="0.3">
      <c r="A3356" t="s">
        <v>16187</v>
      </c>
      <c r="B3356" t="s">
        <v>67</v>
      </c>
      <c r="C3356">
        <v>6.6</v>
      </c>
    </row>
    <row r="3357" spans="1:3" x14ac:dyDescent="0.3">
      <c r="A3357" t="s">
        <v>16193</v>
      </c>
      <c r="B3357" t="s">
        <v>67</v>
      </c>
      <c r="C3357">
        <v>5.3</v>
      </c>
    </row>
    <row r="3358" spans="1:3" x14ac:dyDescent="0.3">
      <c r="A3358" t="s">
        <v>16199</v>
      </c>
      <c r="B3358" t="s">
        <v>703</v>
      </c>
      <c r="C3358">
        <v>8.1</v>
      </c>
    </row>
    <row r="3359" spans="1:3" x14ac:dyDescent="0.3">
      <c r="A3359" t="s">
        <v>16203</v>
      </c>
      <c r="B3359" t="s">
        <v>67</v>
      </c>
      <c r="C3359">
        <v>5.9</v>
      </c>
    </row>
    <row r="3360" spans="1:3" x14ac:dyDescent="0.3">
      <c r="A3360" t="s">
        <v>16208</v>
      </c>
      <c r="B3360" t="s">
        <v>1486</v>
      </c>
      <c r="C3360">
        <v>7.7</v>
      </c>
    </row>
    <row r="3361" spans="1:3" x14ac:dyDescent="0.3">
      <c r="A3361" t="s">
        <v>16214</v>
      </c>
      <c r="B3361" t="s">
        <v>67</v>
      </c>
      <c r="C3361">
        <v>4.5999999999999996</v>
      </c>
    </row>
    <row r="3362" spans="1:3" x14ac:dyDescent="0.3">
      <c r="A3362" t="s">
        <v>16219</v>
      </c>
      <c r="B3362" t="s">
        <v>11679</v>
      </c>
      <c r="C3362">
        <v>5.0999999999999996</v>
      </c>
    </row>
    <row r="3363" spans="1:3" x14ac:dyDescent="0.3">
      <c r="A3363" t="s">
        <v>16223</v>
      </c>
      <c r="B3363" t="s">
        <v>67</v>
      </c>
      <c r="C3363">
        <v>6.9</v>
      </c>
    </row>
    <row r="3364" spans="1:3" x14ac:dyDescent="0.3">
      <c r="A3364" t="s">
        <v>16229</v>
      </c>
      <c r="B3364" t="s">
        <v>67</v>
      </c>
      <c r="C3364">
        <v>8</v>
      </c>
    </row>
    <row r="3365" spans="1:3" x14ac:dyDescent="0.3">
      <c r="A3365" t="s">
        <v>16232</v>
      </c>
      <c r="B3365" t="s">
        <v>67</v>
      </c>
      <c r="C3365">
        <v>6.8</v>
      </c>
    </row>
    <row r="3366" spans="1:3" x14ac:dyDescent="0.3">
      <c r="A3366" t="s">
        <v>16238</v>
      </c>
      <c r="B3366" t="s">
        <v>67</v>
      </c>
      <c r="C3366">
        <v>5.4</v>
      </c>
    </row>
    <row r="3367" spans="1:3" x14ac:dyDescent="0.3">
      <c r="A3367" t="s">
        <v>16243</v>
      </c>
      <c r="B3367" t="s">
        <v>67</v>
      </c>
      <c r="C3367">
        <v>6.5</v>
      </c>
    </row>
    <row r="3368" spans="1:3" x14ac:dyDescent="0.3">
      <c r="A3368" t="s">
        <v>16250</v>
      </c>
      <c r="B3368" t="s">
        <v>67</v>
      </c>
      <c r="C3368">
        <v>4.2</v>
      </c>
    </row>
    <row r="3369" spans="1:3" x14ac:dyDescent="0.3">
      <c r="A3369" t="s">
        <v>16255</v>
      </c>
      <c r="B3369" t="s">
        <v>67</v>
      </c>
      <c r="C3369">
        <v>7.4</v>
      </c>
    </row>
    <row r="3370" spans="1:3" x14ac:dyDescent="0.3">
      <c r="A3370" t="s">
        <v>16259</v>
      </c>
      <c r="B3370" t="s">
        <v>67</v>
      </c>
      <c r="C3370">
        <v>6.9</v>
      </c>
    </row>
    <row r="3371" spans="1:3" x14ac:dyDescent="0.3">
      <c r="A3371" t="s">
        <v>16265</v>
      </c>
      <c r="B3371" t="s">
        <v>7236</v>
      </c>
      <c r="C3371">
        <v>6.7</v>
      </c>
    </row>
    <row r="3372" spans="1:3" x14ac:dyDescent="0.3">
      <c r="A3372" t="s">
        <v>16272</v>
      </c>
      <c r="B3372" t="s">
        <v>1486</v>
      </c>
      <c r="C3372">
        <v>7.3</v>
      </c>
    </row>
    <row r="3373" spans="1:3" x14ac:dyDescent="0.3">
      <c r="A3373" t="s">
        <v>16276</v>
      </c>
      <c r="B3373" t="s">
        <v>67</v>
      </c>
      <c r="C3373">
        <v>7.6</v>
      </c>
    </row>
    <row r="3374" spans="1:3" x14ac:dyDescent="0.3">
      <c r="A3374" t="s">
        <v>16281</v>
      </c>
      <c r="B3374" t="s">
        <v>67</v>
      </c>
      <c r="C3374">
        <v>5.4</v>
      </c>
    </row>
    <row r="3375" spans="1:3" x14ac:dyDescent="0.3">
      <c r="A3375" t="s">
        <v>16285</v>
      </c>
      <c r="B3375" t="s">
        <v>67</v>
      </c>
      <c r="C3375">
        <v>7.3</v>
      </c>
    </row>
    <row r="3376" spans="1:3" x14ac:dyDescent="0.3">
      <c r="A3376" t="s">
        <v>16289</v>
      </c>
      <c r="B3376" t="s">
        <v>67</v>
      </c>
      <c r="C3376">
        <v>6.4</v>
      </c>
    </row>
    <row r="3377" spans="1:3" x14ac:dyDescent="0.3">
      <c r="A3377" t="s">
        <v>16293</v>
      </c>
      <c r="B3377" t="s">
        <v>67</v>
      </c>
      <c r="C3377">
        <v>6</v>
      </c>
    </row>
    <row r="3378" spans="1:3" x14ac:dyDescent="0.3">
      <c r="A3378" t="s">
        <v>16297</v>
      </c>
      <c r="B3378" t="s">
        <v>67</v>
      </c>
      <c r="C3378">
        <v>7.2</v>
      </c>
    </row>
    <row r="3379" spans="1:3" x14ac:dyDescent="0.3">
      <c r="A3379" t="s">
        <v>16301</v>
      </c>
      <c r="B3379" t="s">
        <v>67</v>
      </c>
      <c r="C3379">
        <v>6</v>
      </c>
    </row>
    <row r="3380" spans="1:3" x14ac:dyDescent="0.3">
      <c r="A3380" t="s">
        <v>16305</v>
      </c>
      <c r="B3380" t="s">
        <v>67</v>
      </c>
      <c r="C3380">
        <v>3.1</v>
      </c>
    </row>
    <row r="3381" spans="1:3" x14ac:dyDescent="0.3">
      <c r="A3381" t="s">
        <v>16311</v>
      </c>
      <c r="B3381" t="s">
        <v>67</v>
      </c>
      <c r="C3381">
        <v>6.9</v>
      </c>
    </row>
    <row r="3382" spans="1:3" x14ac:dyDescent="0.3">
      <c r="A3382" t="s">
        <v>16314</v>
      </c>
      <c r="B3382" t="s">
        <v>67</v>
      </c>
      <c r="C3382">
        <v>6.2</v>
      </c>
    </row>
    <row r="3383" spans="1:3" x14ac:dyDescent="0.3">
      <c r="A3383" t="s">
        <v>16317</v>
      </c>
      <c r="B3383" t="s">
        <v>67</v>
      </c>
      <c r="C3383">
        <v>5.5</v>
      </c>
    </row>
    <row r="3384" spans="1:3" x14ac:dyDescent="0.3">
      <c r="A3384" t="s">
        <v>16321</v>
      </c>
      <c r="B3384" t="s">
        <v>1486</v>
      </c>
      <c r="C3384">
        <v>6.9</v>
      </c>
    </row>
    <row r="3385" spans="1:3" x14ac:dyDescent="0.3">
      <c r="A3385" t="s">
        <v>16326</v>
      </c>
      <c r="B3385" t="s">
        <v>67</v>
      </c>
      <c r="C3385">
        <v>6.3</v>
      </c>
    </row>
    <row r="3386" spans="1:3" x14ac:dyDescent="0.3">
      <c r="A3386" t="s">
        <v>16331</v>
      </c>
      <c r="B3386" t="s">
        <v>67</v>
      </c>
      <c r="C3386">
        <v>4.8</v>
      </c>
    </row>
    <row r="3387" spans="1:3" x14ac:dyDescent="0.3">
      <c r="A3387" t="s">
        <v>16334</v>
      </c>
      <c r="B3387" t="s">
        <v>67</v>
      </c>
      <c r="C3387">
        <v>6.7</v>
      </c>
    </row>
    <row r="3388" spans="1:3" x14ac:dyDescent="0.3">
      <c r="A3388" t="s">
        <v>16339</v>
      </c>
      <c r="B3388" t="s">
        <v>67</v>
      </c>
      <c r="C3388">
        <v>5.6</v>
      </c>
    </row>
    <row r="3389" spans="1:3" x14ac:dyDescent="0.3">
      <c r="A3389" t="s">
        <v>16347</v>
      </c>
      <c r="B3389" t="s">
        <v>5611</v>
      </c>
      <c r="C3389">
        <v>5.4</v>
      </c>
    </row>
    <row r="3390" spans="1:3" x14ac:dyDescent="0.3">
      <c r="A3390" t="s">
        <v>16353</v>
      </c>
      <c r="B3390" t="s">
        <v>1486</v>
      </c>
      <c r="C3390">
        <v>8</v>
      </c>
    </row>
    <row r="3391" spans="1:3" x14ac:dyDescent="0.3">
      <c r="A3391" t="s">
        <v>16358</v>
      </c>
      <c r="B3391" t="s">
        <v>67</v>
      </c>
      <c r="C3391">
        <v>5.7</v>
      </c>
    </row>
    <row r="3392" spans="1:3" x14ac:dyDescent="0.3">
      <c r="A3392" t="s">
        <v>16364</v>
      </c>
      <c r="B3392" t="s">
        <v>8719</v>
      </c>
      <c r="C3392">
        <v>7.6</v>
      </c>
    </row>
    <row r="3393" spans="1:3" x14ac:dyDescent="0.3">
      <c r="A3393" t="s">
        <v>16368</v>
      </c>
      <c r="B3393" t="s">
        <v>67</v>
      </c>
      <c r="C3393">
        <v>7</v>
      </c>
    </row>
    <row r="3394" spans="1:3" x14ac:dyDescent="0.3">
      <c r="A3394" t="s">
        <v>16373</v>
      </c>
      <c r="B3394" t="s">
        <v>67</v>
      </c>
      <c r="C3394">
        <v>7.2</v>
      </c>
    </row>
    <row r="3395" spans="1:3" x14ac:dyDescent="0.3">
      <c r="A3395" t="s">
        <v>16378</v>
      </c>
      <c r="B3395" t="s">
        <v>67</v>
      </c>
      <c r="C3395">
        <v>3.5</v>
      </c>
    </row>
    <row r="3396" spans="1:3" x14ac:dyDescent="0.3">
      <c r="A3396" t="s">
        <v>16382</v>
      </c>
      <c r="B3396" t="s">
        <v>67</v>
      </c>
      <c r="C3396">
        <v>7.5</v>
      </c>
    </row>
    <row r="3397" spans="1:3" x14ac:dyDescent="0.3">
      <c r="A3397" t="s">
        <v>16387</v>
      </c>
      <c r="B3397" t="s">
        <v>67</v>
      </c>
      <c r="C3397">
        <v>5.0999999999999996</v>
      </c>
    </row>
    <row r="3398" spans="1:3" x14ac:dyDescent="0.3">
      <c r="A3398" t="s">
        <v>16392</v>
      </c>
      <c r="B3398" t="s">
        <v>67</v>
      </c>
      <c r="C3398">
        <v>6.7</v>
      </c>
    </row>
    <row r="3399" spans="1:3" x14ac:dyDescent="0.3">
      <c r="A3399" t="s">
        <v>16396</v>
      </c>
      <c r="B3399" t="s">
        <v>67</v>
      </c>
      <c r="C3399">
        <v>9.1999999999999993</v>
      </c>
    </row>
    <row r="3400" spans="1:3" x14ac:dyDescent="0.3">
      <c r="A3400" t="s">
        <v>16400</v>
      </c>
      <c r="B3400" t="s">
        <v>67</v>
      </c>
      <c r="C3400">
        <v>6.1</v>
      </c>
    </row>
    <row r="3401" spans="1:3" x14ac:dyDescent="0.3">
      <c r="A3401" t="s">
        <v>16404</v>
      </c>
      <c r="B3401" t="s">
        <v>67</v>
      </c>
      <c r="C3401">
        <v>7.7</v>
      </c>
    </row>
    <row r="3402" spans="1:3" x14ac:dyDescent="0.3">
      <c r="A3402" t="s">
        <v>16408</v>
      </c>
      <c r="B3402" t="s">
        <v>67</v>
      </c>
      <c r="C3402">
        <v>7.6</v>
      </c>
    </row>
    <row r="3403" spans="1:3" x14ac:dyDescent="0.3">
      <c r="A3403" t="s">
        <v>16412</v>
      </c>
      <c r="B3403" t="s">
        <v>67</v>
      </c>
      <c r="C3403">
        <v>6.1</v>
      </c>
    </row>
    <row r="3404" spans="1:3" x14ac:dyDescent="0.3">
      <c r="A3404" t="s">
        <v>16416</v>
      </c>
      <c r="B3404" t="s">
        <v>67</v>
      </c>
      <c r="C3404">
        <v>4.9000000000000004</v>
      </c>
    </row>
    <row r="3405" spans="1:3" x14ac:dyDescent="0.3">
      <c r="A3405" t="s">
        <v>16420</v>
      </c>
      <c r="B3405" t="s">
        <v>67</v>
      </c>
      <c r="C3405">
        <v>6.8</v>
      </c>
    </row>
    <row r="3406" spans="1:3" x14ac:dyDescent="0.3">
      <c r="A3406" t="s">
        <v>16424</v>
      </c>
      <c r="B3406" t="s">
        <v>67</v>
      </c>
      <c r="C3406">
        <v>7</v>
      </c>
    </row>
    <row r="3407" spans="1:3" x14ac:dyDescent="0.3">
      <c r="A3407" t="s">
        <v>16430</v>
      </c>
      <c r="B3407" t="s">
        <v>67</v>
      </c>
      <c r="C3407">
        <v>7.2</v>
      </c>
    </row>
    <row r="3408" spans="1:3" x14ac:dyDescent="0.3">
      <c r="A3408" t="s">
        <v>16434</v>
      </c>
      <c r="B3408" t="s">
        <v>67</v>
      </c>
      <c r="C3408">
        <v>5.7</v>
      </c>
    </row>
    <row r="3409" spans="1:3" x14ac:dyDescent="0.3">
      <c r="A3409" t="s">
        <v>16437</v>
      </c>
      <c r="B3409" t="s">
        <v>67</v>
      </c>
      <c r="C3409">
        <v>7.5</v>
      </c>
    </row>
    <row r="3410" spans="1:3" x14ac:dyDescent="0.3">
      <c r="A3410" t="s">
        <v>16441</v>
      </c>
      <c r="B3410" t="s">
        <v>67</v>
      </c>
      <c r="C3410">
        <v>7.4</v>
      </c>
    </row>
    <row r="3411" spans="1:3" x14ac:dyDescent="0.3">
      <c r="A3411" t="s">
        <v>16445</v>
      </c>
      <c r="B3411" t="s">
        <v>67</v>
      </c>
      <c r="C3411">
        <v>7.2</v>
      </c>
    </row>
    <row r="3412" spans="1:3" x14ac:dyDescent="0.3">
      <c r="A3412" t="s">
        <v>24122</v>
      </c>
      <c r="B3412" t="s">
        <v>67</v>
      </c>
      <c r="C3412">
        <v>9</v>
      </c>
    </row>
    <row r="3413" spans="1:3" x14ac:dyDescent="0.3">
      <c r="A3413" t="s">
        <v>16451</v>
      </c>
      <c r="B3413" t="s">
        <v>67</v>
      </c>
      <c r="C3413">
        <v>6.8</v>
      </c>
    </row>
    <row r="3414" spans="1:3" x14ac:dyDescent="0.3">
      <c r="A3414" t="s">
        <v>16455</v>
      </c>
      <c r="B3414" t="s">
        <v>67</v>
      </c>
      <c r="C3414">
        <v>6.8</v>
      </c>
    </row>
    <row r="3415" spans="1:3" x14ac:dyDescent="0.3">
      <c r="A3415" t="s">
        <v>16458</v>
      </c>
      <c r="B3415" t="s">
        <v>67</v>
      </c>
      <c r="C3415">
        <v>5.2</v>
      </c>
    </row>
    <row r="3416" spans="1:3" x14ac:dyDescent="0.3">
      <c r="A3416" t="s">
        <v>16463</v>
      </c>
      <c r="B3416" t="s">
        <v>67</v>
      </c>
      <c r="C3416">
        <v>7.2</v>
      </c>
    </row>
    <row r="3417" spans="1:3" x14ac:dyDescent="0.3">
      <c r="A3417" t="s">
        <v>16469</v>
      </c>
      <c r="B3417" t="s">
        <v>67</v>
      </c>
      <c r="C3417">
        <v>7.5</v>
      </c>
    </row>
    <row r="3418" spans="1:3" x14ac:dyDescent="0.3">
      <c r="A3418" t="s">
        <v>16475</v>
      </c>
      <c r="B3418" t="s">
        <v>67</v>
      </c>
      <c r="C3418">
        <v>4</v>
      </c>
    </row>
    <row r="3419" spans="1:3" x14ac:dyDescent="0.3">
      <c r="A3419" t="s">
        <v>16480</v>
      </c>
      <c r="B3419" t="s">
        <v>67</v>
      </c>
      <c r="C3419">
        <v>6.8</v>
      </c>
    </row>
    <row r="3420" spans="1:3" x14ac:dyDescent="0.3">
      <c r="A3420" t="s">
        <v>16485</v>
      </c>
      <c r="B3420" t="s">
        <v>67</v>
      </c>
      <c r="C3420">
        <v>6.9</v>
      </c>
    </row>
    <row r="3421" spans="1:3" x14ac:dyDescent="0.3">
      <c r="A3421" t="s">
        <v>24123</v>
      </c>
      <c r="B3421" t="s">
        <v>67</v>
      </c>
      <c r="C3421">
        <v>8.1999999999999993</v>
      </c>
    </row>
    <row r="3422" spans="1:3" x14ac:dyDescent="0.3">
      <c r="A3422" t="s">
        <v>16491</v>
      </c>
      <c r="B3422" t="s">
        <v>67</v>
      </c>
      <c r="C3422">
        <v>7.3</v>
      </c>
    </row>
    <row r="3423" spans="1:3" x14ac:dyDescent="0.3">
      <c r="A3423" t="s">
        <v>16494</v>
      </c>
      <c r="B3423" t="s">
        <v>67</v>
      </c>
      <c r="C3423">
        <v>6.1</v>
      </c>
    </row>
    <row r="3424" spans="1:3" x14ac:dyDescent="0.3">
      <c r="A3424" t="s">
        <v>16498</v>
      </c>
      <c r="B3424" t="s">
        <v>67</v>
      </c>
      <c r="C3424">
        <v>6</v>
      </c>
    </row>
    <row r="3425" spans="1:3" x14ac:dyDescent="0.3">
      <c r="A3425" t="s">
        <v>16505</v>
      </c>
      <c r="B3425" t="s">
        <v>67</v>
      </c>
      <c r="C3425">
        <v>4.0999999999999996</v>
      </c>
    </row>
    <row r="3426" spans="1:3" x14ac:dyDescent="0.3">
      <c r="A3426" t="s">
        <v>16510</v>
      </c>
      <c r="B3426" t="s">
        <v>67</v>
      </c>
      <c r="C3426">
        <v>7</v>
      </c>
    </row>
    <row r="3427" spans="1:3" x14ac:dyDescent="0.3">
      <c r="A3427" t="s">
        <v>16515</v>
      </c>
      <c r="B3427" t="s">
        <v>67</v>
      </c>
      <c r="C3427">
        <v>7.1</v>
      </c>
    </row>
    <row r="3428" spans="1:3" x14ac:dyDescent="0.3">
      <c r="A3428" t="s">
        <v>16518</v>
      </c>
      <c r="B3428" t="s">
        <v>67</v>
      </c>
      <c r="C3428">
        <v>6.2</v>
      </c>
    </row>
    <row r="3429" spans="1:3" x14ac:dyDescent="0.3">
      <c r="A3429" t="s">
        <v>16521</v>
      </c>
      <c r="B3429" t="s">
        <v>67</v>
      </c>
      <c r="C3429">
        <v>6.9</v>
      </c>
    </row>
    <row r="3430" spans="1:3" x14ac:dyDescent="0.3">
      <c r="A3430" t="s">
        <v>16527</v>
      </c>
      <c r="B3430" t="s">
        <v>67</v>
      </c>
      <c r="C3430">
        <v>7.6</v>
      </c>
    </row>
    <row r="3431" spans="1:3" x14ac:dyDescent="0.3">
      <c r="A3431" t="s">
        <v>16531</v>
      </c>
      <c r="B3431" t="s">
        <v>67</v>
      </c>
      <c r="C3431">
        <v>7.6</v>
      </c>
    </row>
    <row r="3432" spans="1:3" x14ac:dyDescent="0.3">
      <c r="A3432" t="s">
        <v>16536</v>
      </c>
      <c r="B3432" t="s">
        <v>67</v>
      </c>
      <c r="C3432">
        <v>6.4</v>
      </c>
    </row>
    <row r="3433" spans="1:3" x14ac:dyDescent="0.3">
      <c r="A3433" t="s">
        <v>16539</v>
      </c>
      <c r="B3433" t="s">
        <v>67</v>
      </c>
      <c r="C3433">
        <v>6.2</v>
      </c>
    </row>
    <row r="3434" spans="1:3" x14ac:dyDescent="0.3">
      <c r="A3434" t="s">
        <v>16545</v>
      </c>
      <c r="B3434" t="s">
        <v>2240</v>
      </c>
      <c r="C3434">
        <v>7.5</v>
      </c>
    </row>
    <row r="3435" spans="1:3" x14ac:dyDescent="0.3">
      <c r="A3435" t="s">
        <v>16549</v>
      </c>
      <c r="B3435" t="s">
        <v>67</v>
      </c>
      <c r="C3435">
        <v>2</v>
      </c>
    </row>
    <row r="3436" spans="1:3" x14ac:dyDescent="0.3">
      <c r="A3436" t="s">
        <v>16556</v>
      </c>
      <c r="B3436" t="s">
        <v>67</v>
      </c>
      <c r="C3436">
        <v>6.2</v>
      </c>
    </row>
    <row r="3437" spans="1:3" x14ac:dyDescent="0.3">
      <c r="A3437" t="s">
        <v>24124</v>
      </c>
      <c r="B3437" t="s">
        <v>67</v>
      </c>
      <c r="C3437">
        <v>7.7</v>
      </c>
    </row>
    <row r="3438" spans="1:3" x14ac:dyDescent="0.3">
      <c r="A3438" t="s">
        <v>16564</v>
      </c>
      <c r="B3438" t="s">
        <v>67</v>
      </c>
      <c r="C3438">
        <v>6.5</v>
      </c>
    </row>
    <row r="3439" spans="1:3" x14ac:dyDescent="0.3">
      <c r="A3439" t="s">
        <v>24125</v>
      </c>
      <c r="B3439" t="s">
        <v>67</v>
      </c>
      <c r="C3439">
        <v>7.4</v>
      </c>
    </row>
    <row r="3440" spans="1:3" x14ac:dyDescent="0.3">
      <c r="A3440" t="s">
        <v>16570</v>
      </c>
      <c r="B3440" t="s">
        <v>5611</v>
      </c>
      <c r="C3440">
        <v>7.9</v>
      </c>
    </row>
    <row r="3441" spans="1:3" x14ac:dyDescent="0.3">
      <c r="A3441" t="s">
        <v>16574</v>
      </c>
      <c r="B3441" t="s">
        <v>67</v>
      </c>
      <c r="C3441">
        <v>6.8</v>
      </c>
    </row>
    <row r="3442" spans="1:3" x14ac:dyDescent="0.3">
      <c r="A3442" t="s">
        <v>16577</v>
      </c>
      <c r="B3442" t="s">
        <v>67</v>
      </c>
      <c r="C3442">
        <v>6.3</v>
      </c>
    </row>
    <row r="3443" spans="1:3" x14ac:dyDescent="0.3">
      <c r="A3443" t="s">
        <v>16583</v>
      </c>
      <c r="B3443" t="s">
        <v>67</v>
      </c>
      <c r="C3443">
        <v>6.3</v>
      </c>
    </row>
    <row r="3444" spans="1:3" x14ac:dyDescent="0.3">
      <c r="A3444" t="s">
        <v>16586</v>
      </c>
      <c r="B3444" t="s">
        <v>67</v>
      </c>
      <c r="C3444">
        <v>6.6</v>
      </c>
    </row>
    <row r="3445" spans="1:3" x14ac:dyDescent="0.3">
      <c r="A3445" t="s">
        <v>16589</v>
      </c>
      <c r="B3445" t="s">
        <v>67</v>
      </c>
      <c r="C3445">
        <v>6.4</v>
      </c>
    </row>
    <row r="3446" spans="1:3" x14ac:dyDescent="0.3">
      <c r="A3446" t="s">
        <v>16593</v>
      </c>
      <c r="B3446" t="s">
        <v>67</v>
      </c>
      <c r="C3446">
        <v>7.5</v>
      </c>
    </row>
    <row r="3447" spans="1:3" x14ac:dyDescent="0.3">
      <c r="A3447" t="s">
        <v>16599</v>
      </c>
      <c r="B3447" t="s">
        <v>67</v>
      </c>
      <c r="C3447">
        <v>5.8</v>
      </c>
    </row>
    <row r="3448" spans="1:3" x14ac:dyDescent="0.3">
      <c r="A3448" t="s">
        <v>16603</v>
      </c>
      <c r="B3448" t="s">
        <v>67</v>
      </c>
      <c r="C3448">
        <v>6.5</v>
      </c>
    </row>
    <row r="3449" spans="1:3" x14ac:dyDescent="0.3">
      <c r="A3449" t="s">
        <v>16607</v>
      </c>
      <c r="B3449" t="s">
        <v>67</v>
      </c>
      <c r="C3449">
        <v>4.8</v>
      </c>
    </row>
    <row r="3450" spans="1:3" x14ac:dyDescent="0.3">
      <c r="A3450" t="s">
        <v>16611</v>
      </c>
      <c r="B3450" t="s">
        <v>67</v>
      </c>
      <c r="C3450">
        <v>7.2</v>
      </c>
    </row>
    <row r="3451" spans="1:3" x14ac:dyDescent="0.3">
      <c r="A3451" t="s">
        <v>16616</v>
      </c>
      <c r="B3451" t="s">
        <v>67</v>
      </c>
      <c r="C3451">
        <v>6.3</v>
      </c>
    </row>
    <row r="3452" spans="1:3" x14ac:dyDescent="0.3">
      <c r="A3452" t="s">
        <v>16620</v>
      </c>
      <c r="B3452" t="s">
        <v>1486</v>
      </c>
      <c r="C3452">
        <v>7</v>
      </c>
    </row>
    <row r="3453" spans="1:3" x14ac:dyDescent="0.3">
      <c r="A3453" t="s">
        <v>16625</v>
      </c>
      <c r="B3453" t="s">
        <v>67</v>
      </c>
      <c r="C3453">
        <v>6.3</v>
      </c>
    </row>
    <row r="3454" spans="1:3" x14ac:dyDescent="0.3">
      <c r="A3454" t="s">
        <v>16631</v>
      </c>
      <c r="B3454" t="s">
        <v>67</v>
      </c>
      <c r="C3454">
        <v>5.3</v>
      </c>
    </row>
    <row r="3455" spans="1:3" x14ac:dyDescent="0.3">
      <c r="A3455" t="s">
        <v>16636</v>
      </c>
      <c r="B3455" t="s">
        <v>67</v>
      </c>
      <c r="C3455">
        <v>2.2999999999999998</v>
      </c>
    </row>
    <row r="3456" spans="1:3" x14ac:dyDescent="0.3">
      <c r="A3456" t="s">
        <v>16640</v>
      </c>
      <c r="B3456" t="s">
        <v>67</v>
      </c>
      <c r="C3456">
        <v>7.1</v>
      </c>
    </row>
    <row r="3457" spans="1:3" x14ac:dyDescent="0.3">
      <c r="A3457" t="s">
        <v>16643</v>
      </c>
      <c r="B3457" t="s">
        <v>67</v>
      </c>
      <c r="C3457">
        <v>6.2</v>
      </c>
    </row>
    <row r="3458" spans="1:3" x14ac:dyDescent="0.3">
      <c r="A3458" t="s">
        <v>16648</v>
      </c>
      <c r="B3458" t="s">
        <v>67</v>
      </c>
      <c r="C3458">
        <v>6.2</v>
      </c>
    </row>
    <row r="3459" spans="1:3" x14ac:dyDescent="0.3">
      <c r="A3459" t="s">
        <v>16652</v>
      </c>
      <c r="B3459" t="s">
        <v>67</v>
      </c>
      <c r="C3459">
        <v>6.7</v>
      </c>
    </row>
    <row r="3460" spans="1:3" x14ac:dyDescent="0.3">
      <c r="A3460" t="s">
        <v>16656</v>
      </c>
      <c r="B3460" t="s">
        <v>67</v>
      </c>
      <c r="C3460">
        <v>6.5</v>
      </c>
    </row>
    <row r="3461" spans="1:3" x14ac:dyDescent="0.3">
      <c r="A3461" t="s">
        <v>16660</v>
      </c>
      <c r="B3461" t="s">
        <v>67</v>
      </c>
      <c r="C3461">
        <v>5.9</v>
      </c>
    </row>
    <row r="3462" spans="1:3" x14ac:dyDescent="0.3">
      <c r="A3462" t="s">
        <v>16666</v>
      </c>
      <c r="B3462" t="s">
        <v>5641</v>
      </c>
      <c r="C3462">
        <v>6.7</v>
      </c>
    </row>
    <row r="3463" spans="1:3" x14ac:dyDescent="0.3">
      <c r="A3463" t="s">
        <v>16671</v>
      </c>
      <c r="B3463" t="s">
        <v>67</v>
      </c>
      <c r="C3463">
        <v>6</v>
      </c>
    </row>
    <row r="3464" spans="1:3" x14ac:dyDescent="0.3">
      <c r="A3464" t="s">
        <v>16674</v>
      </c>
      <c r="B3464" t="s">
        <v>67</v>
      </c>
      <c r="C3464">
        <v>6.9</v>
      </c>
    </row>
    <row r="3465" spans="1:3" x14ac:dyDescent="0.3">
      <c r="A3465" t="s">
        <v>16678</v>
      </c>
      <c r="B3465" t="s">
        <v>67</v>
      </c>
      <c r="C3465">
        <v>7.9</v>
      </c>
    </row>
    <row r="3466" spans="1:3" x14ac:dyDescent="0.3">
      <c r="A3466" t="s">
        <v>16683</v>
      </c>
      <c r="B3466" t="s">
        <v>7236</v>
      </c>
      <c r="C3466">
        <v>5.3</v>
      </c>
    </row>
    <row r="3467" spans="1:3" x14ac:dyDescent="0.3">
      <c r="A3467" t="s">
        <v>16687</v>
      </c>
      <c r="B3467" t="s">
        <v>67</v>
      </c>
      <c r="C3467">
        <v>4.8</v>
      </c>
    </row>
    <row r="3468" spans="1:3" x14ac:dyDescent="0.3">
      <c r="A3468" t="s">
        <v>16693</v>
      </c>
      <c r="B3468" t="s">
        <v>5641</v>
      </c>
      <c r="C3468">
        <v>5.3</v>
      </c>
    </row>
    <row r="3469" spans="1:3" x14ac:dyDescent="0.3">
      <c r="A3469" t="s">
        <v>16705</v>
      </c>
      <c r="B3469" t="s">
        <v>67</v>
      </c>
      <c r="C3469">
        <v>7.3</v>
      </c>
    </row>
    <row r="3470" spans="1:3" x14ac:dyDescent="0.3">
      <c r="A3470" t="s">
        <v>16712</v>
      </c>
      <c r="B3470" t="s">
        <v>67</v>
      </c>
      <c r="C3470">
        <v>7.4</v>
      </c>
    </row>
    <row r="3471" spans="1:3" x14ac:dyDescent="0.3">
      <c r="A3471" t="s">
        <v>16715</v>
      </c>
      <c r="B3471" t="s">
        <v>67</v>
      </c>
      <c r="C3471">
        <v>7.7</v>
      </c>
    </row>
    <row r="3472" spans="1:3" x14ac:dyDescent="0.3">
      <c r="A3472" t="s">
        <v>16718</v>
      </c>
      <c r="B3472" t="s">
        <v>67</v>
      </c>
      <c r="C3472">
        <v>4.8</v>
      </c>
    </row>
    <row r="3473" spans="1:3" x14ac:dyDescent="0.3">
      <c r="A3473" t="s">
        <v>16725</v>
      </c>
      <c r="B3473" t="s">
        <v>67</v>
      </c>
      <c r="C3473">
        <v>7.2</v>
      </c>
    </row>
    <row r="3474" spans="1:3" x14ac:dyDescent="0.3">
      <c r="A3474" t="s">
        <v>16730</v>
      </c>
      <c r="B3474" t="s">
        <v>67</v>
      </c>
      <c r="C3474">
        <v>5.8</v>
      </c>
    </row>
    <row r="3475" spans="1:3" x14ac:dyDescent="0.3">
      <c r="A3475" t="s">
        <v>16737</v>
      </c>
      <c r="B3475" t="s">
        <v>8719</v>
      </c>
      <c r="C3475">
        <v>7.3</v>
      </c>
    </row>
    <row r="3476" spans="1:3" x14ac:dyDescent="0.3">
      <c r="A3476" t="s">
        <v>16742</v>
      </c>
      <c r="B3476" t="s">
        <v>67</v>
      </c>
      <c r="C3476">
        <v>7</v>
      </c>
    </row>
    <row r="3477" spans="1:3" x14ac:dyDescent="0.3">
      <c r="A3477" t="s">
        <v>16747</v>
      </c>
      <c r="B3477" t="s">
        <v>67</v>
      </c>
      <c r="C3477">
        <v>6.4</v>
      </c>
    </row>
    <row r="3478" spans="1:3" x14ac:dyDescent="0.3">
      <c r="A3478" t="s">
        <v>16752</v>
      </c>
      <c r="B3478" t="s">
        <v>67</v>
      </c>
      <c r="C3478">
        <v>5.6</v>
      </c>
    </row>
    <row r="3479" spans="1:3" x14ac:dyDescent="0.3">
      <c r="A3479" t="s">
        <v>16758</v>
      </c>
      <c r="B3479" t="s">
        <v>1486</v>
      </c>
      <c r="C3479">
        <v>8.1999999999999993</v>
      </c>
    </row>
    <row r="3480" spans="1:3" x14ac:dyDescent="0.3">
      <c r="A3480" t="s">
        <v>16764</v>
      </c>
      <c r="B3480" t="s">
        <v>9778</v>
      </c>
      <c r="C3480">
        <v>6.5</v>
      </c>
    </row>
    <row r="3481" spans="1:3" x14ac:dyDescent="0.3">
      <c r="A3481" t="s">
        <v>16770</v>
      </c>
      <c r="B3481" t="s">
        <v>67</v>
      </c>
      <c r="C3481">
        <v>6.4</v>
      </c>
    </row>
    <row r="3482" spans="1:3" x14ac:dyDescent="0.3">
      <c r="A3482" t="s">
        <v>16774</v>
      </c>
      <c r="B3482" t="s">
        <v>14454</v>
      </c>
      <c r="C3482">
        <v>8.1</v>
      </c>
    </row>
    <row r="3483" spans="1:3" x14ac:dyDescent="0.3">
      <c r="A3483" t="s">
        <v>16780</v>
      </c>
      <c r="B3483" t="s">
        <v>67</v>
      </c>
      <c r="C3483">
        <v>5.4</v>
      </c>
    </row>
    <row r="3484" spans="1:3" x14ac:dyDescent="0.3">
      <c r="A3484" t="s">
        <v>16787</v>
      </c>
      <c r="B3484" t="s">
        <v>67</v>
      </c>
      <c r="C3484">
        <v>6.3</v>
      </c>
    </row>
    <row r="3485" spans="1:3" x14ac:dyDescent="0.3">
      <c r="A3485" t="s">
        <v>16793</v>
      </c>
      <c r="B3485" t="s">
        <v>67</v>
      </c>
      <c r="C3485">
        <v>7.8</v>
      </c>
    </row>
    <row r="3486" spans="1:3" x14ac:dyDescent="0.3">
      <c r="A3486" t="s">
        <v>16799</v>
      </c>
      <c r="B3486" t="s">
        <v>67</v>
      </c>
      <c r="C3486">
        <v>6.8</v>
      </c>
    </row>
    <row r="3487" spans="1:3" x14ac:dyDescent="0.3">
      <c r="A3487" t="s">
        <v>16806</v>
      </c>
      <c r="B3487" t="s">
        <v>67</v>
      </c>
      <c r="C3487">
        <v>7.2</v>
      </c>
    </row>
    <row r="3488" spans="1:3" x14ac:dyDescent="0.3">
      <c r="A3488" t="s">
        <v>16811</v>
      </c>
      <c r="B3488" t="s">
        <v>67</v>
      </c>
      <c r="C3488">
        <v>7.1</v>
      </c>
    </row>
    <row r="3489" spans="1:3" x14ac:dyDescent="0.3">
      <c r="A3489" t="s">
        <v>16815</v>
      </c>
      <c r="B3489" t="s">
        <v>67</v>
      </c>
      <c r="C3489">
        <v>6.2</v>
      </c>
    </row>
    <row r="3490" spans="1:3" x14ac:dyDescent="0.3">
      <c r="A3490" t="s">
        <v>16818</v>
      </c>
      <c r="B3490" t="s">
        <v>67</v>
      </c>
      <c r="C3490">
        <v>7.3</v>
      </c>
    </row>
    <row r="3491" spans="1:3" x14ac:dyDescent="0.3">
      <c r="A3491" t="s">
        <v>16822</v>
      </c>
      <c r="B3491" t="s">
        <v>67</v>
      </c>
      <c r="C3491">
        <v>5.9</v>
      </c>
    </row>
    <row r="3492" spans="1:3" x14ac:dyDescent="0.3">
      <c r="A3492" t="s">
        <v>16828</v>
      </c>
      <c r="B3492" t="s">
        <v>67</v>
      </c>
      <c r="C3492">
        <v>7.2</v>
      </c>
    </row>
    <row r="3493" spans="1:3" x14ac:dyDescent="0.3">
      <c r="A3493" t="s">
        <v>16833</v>
      </c>
      <c r="B3493" t="s">
        <v>67</v>
      </c>
      <c r="C3493">
        <v>3.6</v>
      </c>
    </row>
    <row r="3494" spans="1:3" x14ac:dyDescent="0.3">
      <c r="A3494" t="s">
        <v>16839</v>
      </c>
      <c r="B3494" t="s">
        <v>67</v>
      </c>
      <c r="C3494">
        <v>7.7</v>
      </c>
    </row>
    <row r="3495" spans="1:3" x14ac:dyDescent="0.3">
      <c r="A3495" t="s">
        <v>16843</v>
      </c>
      <c r="B3495" t="s">
        <v>67</v>
      </c>
      <c r="C3495">
        <v>7.3</v>
      </c>
    </row>
    <row r="3496" spans="1:3" x14ac:dyDescent="0.3">
      <c r="A3496" t="s">
        <v>16846</v>
      </c>
      <c r="B3496" t="s">
        <v>67</v>
      </c>
      <c r="C3496">
        <v>7.4</v>
      </c>
    </row>
    <row r="3497" spans="1:3" x14ac:dyDescent="0.3">
      <c r="A3497" t="s">
        <v>16851</v>
      </c>
      <c r="B3497" t="s">
        <v>67</v>
      </c>
      <c r="C3497">
        <v>6.6</v>
      </c>
    </row>
    <row r="3498" spans="1:3" x14ac:dyDescent="0.3">
      <c r="A3498" t="s">
        <v>16855</v>
      </c>
      <c r="B3498" t="s">
        <v>67</v>
      </c>
      <c r="C3498">
        <v>6.9</v>
      </c>
    </row>
    <row r="3499" spans="1:3" x14ac:dyDescent="0.3">
      <c r="A3499" t="s">
        <v>16858</v>
      </c>
      <c r="B3499" t="s">
        <v>67</v>
      </c>
      <c r="C3499">
        <v>6.8</v>
      </c>
    </row>
    <row r="3500" spans="1:3" x14ac:dyDescent="0.3">
      <c r="A3500" t="s">
        <v>16863</v>
      </c>
      <c r="B3500" t="s">
        <v>67</v>
      </c>
      <c r="C3500">
        <v>7.3</v>
      </c>
    </row>
    <row r="3501" spans="1:3" x14ac:dyDescent="0.3">
      <c r="A3501" t="s">
        <v>16868</v>
      </c>
      <c r="B3501" t="s">
        <v>67</v>
      </c>
      <c r="C3501">
        <v>7.2</v>
      </c>
    </row>
    <row r="3502" spans="1:3" x14ac:dyDescent="0.3">
      <c r="A3502" t="s">
        <v>16873</v>
      </c>
      <c r="B3502" t="s">
        <v>67</v>
      </c>
      <c r="C3502">
        <v>6.5</v>
      </c>
    </row>
    <row r="3503" spans="1:3" x14ac:dyDescent="0.3">
      <c r="A3503" t="s">
        <v>16876</v>
      </c>
      <c r="B3503" t="s">
        <v>67</v>
      </c>
      <c r="C3503">
        <v>7.7</v>
      </c>
    </row>
    <row r="3504" spans="1:3" x14ac:dyDescent="0.3">
      <c r="A3504" t="s">
        <v>16879</v>
      </c>
      <c r="B3504" t="s">
        <v>67</v>
      </c>
      <c r="C3504">
        <v>8.1</v>
      </c>
    </row>
    <row r="3505" spans="1:3" x14ac:dyDescent="0.3">
      <c r="A3505" t="s">
        <v>16885</v>
      </c>
      <c r="B3505" t="s">
        <v>8719</v>
      </c>
      <c r="C3505">
        <v>7.7</v>
      </c>
    </row>
    <row r="3506" spans="1:3" x14ac:dyDescent="0.3">
      <c r="A3506" t="s">
        <v>16889</v>
      </c>
      <c r="B3506" t="s">
        <v>67</v>
      </c>
      <c r="C3506">
        <v>7.6</v>
      </c>
    </row>
    <row r="3507" spans="1:3" x14ac:dyDescent="0.3">
      <c r="A3507" t="s">
        <v>16896</v>
      </c>
      <c r="B3507" t="s">
        <v>67</v>
      </c>
      <c r="C3507">
        <v>7.3</v>
      </c>
    </row>
    <row r="3508" spans="1:3" x14ac:dyDescent="0.3">
      <c r="A3508" t="s">
        <v>24126</v>
      </c>
      <c r="B3508" t="s">
        <v>9778</v>
      </c>
      <c r="C3508">
        <v>8.6999999999999993</v>
      </c>
    </row>
    <row r="3509" spans="1:3" x14ac:dyDescent="0.3">
      <c r="A3509" t="s">
        <v>16904</v>
      </c>
      <c r="B3509" t="s">
        <v>67</v>
      </c>
      <c r="C3509">
        <v>7.2</v>
      </c>
    </row>
    <row r="3510" spans="1:3" x14ac:dyDescent="0.3">
      <c r="A3510" t="s">
        <v>16909</v>
      </c>
      <c r="B3510" t="s">
        <v>67</v>
      </c>
      <c r="C3510">
        <v>7.2</v>
      </c>
    </row>
    <row r="3511" spans="1:3" x14ac:dyDescent="0.3">
      <c r="A3511" t="s">
        <v>16912</v>
      </c>
      <c r="B3511" t="s">
        <v>67</v>
      </c>
      <c r="C3511">
        <v>8.1</v>
      </c>
    </row>
    <row r="3512" spans="1:3" x14ac:dyDescent="0.3">
      <c r="A3512" t="s">
        <v>16918</v>
      </c>
      <c r="B3512" t="s">
        <v>67</v>
      </c>
      <c r="C3512">
        <v>7.5</v>
      </c>
    </row>
    <row r="3513" spans="1:3" x14ac:dyDescent="0.3">
      <c r="A3513" t="s">
        <v>16926</v>
      </c>
      <c r="B3513" t="s">
        <v>67</v>
      </c>
      <c r="C3513">
        <v>8.1</v>
      </c>
    </row>
    <row r="3514" spans="1:3" x14ac:dyDescent="0.3">
      <c r="A3514" t="s">
        <v>16934</v>
      </c>
      <c r="B3514" t="s">
        <v>67</v>
      </c>
      <c r="C3514">
        <v>7.8</v>
      </c>
    </row>
    <row r="3515" spans="1:3" x14ac:dyDescent="0.3">
      <c r="A3515" t="s">
        <v>16938</v>
      </c>
      <c r="B3515" t="s">
        <v>67</v>
      </c>
      <c r="C3515">
        <v>7.8</v>
      </c>
    </row>
    <row r="3516" spans="1:3" x14ac:dyDescent="0.3">
      <c r="A3516" t="s">
        <v>16944</v>
      </c>
      <c r="B3516" t="s">
        <v>67</v>
      </c>
      <c r="C3516">
        <v>7.6</v>
      </c>
    </row>
    <row r="3517" spans="1:3" x14ac:dyDescent="0.3">
      <c r="A3517" t="s">
        <v>16948</v>
      </c>
      <c r="B3517" t="s">
        <v>67</v>
      </c>
      <c r="C3517">
        <v>7.4</v>
      </c>
    </row>
    <row r="3518" spans="1:3" x14ac:dyDescent="0.3">
      <c r="A3518" t="s">
        <v>16952</v>
      </c>
      <c r="B3518" t="s">
        <v>67</v>
      </c>
      <c r="C3518">
        <v>6.3</v>
      </c>
    </row>
    <row r="3519" spans="1:3" x14ac:dyDescent="0.3">
      <c r="A3519" t="s">
        <v>16955</v>
      </c>
      <c r="B3519" t="s">
        <v>67</v>
      </c>
      <c r="C3519">
        <v>6.9</v>
      </c>
    </row>
    <row r="3520" spans="1:3" x14ac:dyDescent="0.3">
      <c r="A3520" t="s">
        <v>16958</v>
      </c>
      <c r="B3520" t="s">
        <v>67</v>
      </c>
      <c r="C3520">
        <v>8.6</v>
      </c>
    </row>
    <row r="3521" spans="1:3" x14ac:dyDescent="0.3">
      <c r="A3521" t="s">
        <v>16964</v>
      </c>
      <c r="B3521" t="s">
        <v>67</v>
      </c>
      <c r="C3521">
        <v>5.0999999999999996</v>
      </c>
    </row>
    <row r="3522" spans="1:3" x14ac:dyDescent="0.3">
      <c r="A3522" t="s">
        <v>16968</v>
      </c>
      <c r="B3522" t="s">
        <v>67</v>
      </c>
      <c r="C3522">
        <v>6.4</v>
      </c>
    </row>
    <row r="3523" spans="1:3" x14ac:dyDescent="0.3">
      <c r="A3523" t="s">
        <v>16973</v>
      </c>
      <c r="B3523" t="s">
        <v>67</v>
      </c>
      <c r="C3523">
        <v>7.9</v>
      </c>
    </row>
    <row r="3524" spans="1:3" x14ac:dyDescent="0.3">
      <c r="A3524" t="s">
        <v>16979</v>
      </c>
      <c r="B3524" t="s">
        <v>67</v>
      </c>
      <c r="C3524">
        <v>6.9</v>
      </c>
    </row>
    <row r="3525" spans="1:3" x14ac:dyDescent="0.3">
      <c r="A3525" t="s">
        <v>16983</v>
      </c>
      <c r="B3525" t="s">
        <v>67</v>
      </c>
      <c r="C3525">
        <v>7.5</v>
      </c>
    </row>
    <row r="3526" spans="1:3" x14ac:dyDescent="0.3">
      <c r="A3526" t="s">
        <v>16986</v>
      </c>
      <c r="B3526" t="s">
        <v>67</v>
      </c>
      <c r="C3526">
        <v>7.2</v>
      </c>
    </row>
    <row r="3527" spans="1:3" x14ac:dyDescent="0.3">
      <c r="A3527" t="s">
        <v>16991</v>
      </c>
      <c r="B3527" t="s">
        <v>67</v>
      </c>
      <c r="C3527">
        <v>5.8</v>
      </c>
    </row>
    <row r="3528" spans="1:3" x14ac:dyDescent="0.3">
      <c r="A3528" t="s">
        <v>16995</v>
      </c>
      <c r="B3528" t="s">
        <v>67</v>
      </c>
      <c r="C3528">
        <v>2.9</v>
      </c>
    </row>
    <row r="3529" spans="1:3" x14ac:dyDescent="0.3">
      <c r="A3529" t="s">
        <v>16999</v>
      </c>
      <c r="B3529" t="s">
        <v>67</v>
      </c>
      <c r="C3529">
        <v>6.2</v>
      </c>
    </row>
    <row r="3530" spans="1:3" x14ac:dyDescent="0.3">
      <c r="A3530" t="s">
        <v>17003</v>
      </c>
      <c r="B3530" t="s">
        <v>67</v>
      </c>
      <c r="C3530">
        <v>7.3</v>
      </c>
    </row>
    <row r="3531" spans="1:3" x14ac:dyDescent="0.3">
      <c r="A3531" t="s">
        <v>17006</v>
      </c>
      <c r="B3531" t="s">
        <v>67</v>
      </c>
      <c r="C3531">
        <v>6.2</v>
      </c>
    </row>
    <row r="3532" spans="1:3" x14ac:dyDescent="0.3">
      <c r="A3532" t="s">
        <v>24127</v>
      </c>
      <c r="B3532" t="s">
        <v>67</v>
      </c>
      <c r="C3532">
        <v>8.1999999999999993</v>
      </c>
    </row>
    <row r="3533" spans="1:3" x14ac:dyDescent="0.3">
      <c r="A3533" t="s">
        <v>17011</v>
      </c>
      <c r="B3533" t="s">
        <v>67</v>
      </c>
      <c r="C3533">
        <v>6.8</v>
      </c>
    </row>
    <row r="3534" spans="1:3" x14ac:dyDescent="0.3">
      <c r="A3534" t="s">
        <v>17016</v>
      </c>
      <c r="B3534" t="s">
        <v>67</v>
      </c>
      <c r="C3534">
        <v>6.1</v>
      </c>
    </row>
    <row r="3535" spans="1:3" x14ac:dyDescent="0.3">
      <c r="A3535" t="s">
        <v>17020</v>
      </c>
      <c r="B3535" t="s">
        <v>67</v>
      </c>
      <c r="C3535">
        <v>7.7</v>
      </c>
    </row>
    <row r="3536" spans="1:3" x14ac:dyDescent="0.3">
      <c r="A3536" t="s">
        <v>17026</v>
      </c>
      <c r="B3536" t="s">
        <v>67</v>
      </c>
      <c r="C3536">
        <v>5.2</v>
      </c>
    </row>
    <row r="3537" spans="1:3" x14ac:dyDescent="0.3">
      <c r="A3537" t="s">
        <v>17030</v>
      </c>
      <c r="B3537" t="s">
        <v>67</v>
      </c>
      <c r="C3537">
        <v>6.8</v>
      </c>
    </row>
    <row r="3538" spans="1:3" x14ac:dyDescent="0.3">
      <c r="A3538" t="s">
        <v>17037</v>
      </c>
      <c r="B3538" t="s">
        <v>67</v>
      </c>
      <c r="C3538">
        <v>6.5</v>
      </c>
    </row>
    <row r="3539" spans="1:3" x14ac:dyDescent="0.3">
      <c r="A3539" t="s">
        <v>17040</v>
      </c>
      <c r="B3539" t="s">
        <v>67</v>
      </c>
      <c r="C3539">
        <v>7</v>
      </c>
    </row>
    <row r="3540" spans="1:3" x14ac:dyDescent="0.3">
      <c r="A3540" t="s">
        <v>17045</v>
      </c>
      <c r="B3540" t="s">
        <v>67</v>
      </c>
      <c r="C3540">
        <v>5.9</v>
      </c>
    </row>
    <row r="3541" spans="1:3" x14ac:dyDescent="0.3">
      <c r="A3541" t="s">
        <v>17049</v>
      </c>
      <c r="B3541" t="s">
        <v>67</v>
      </c>
      <c r="C3541">
        <v>7.1</v>
      </c>
    </row>
    <row r="3542" spans="1:3" x14ac:dyDescent="0.3">
      <c r="A3542" t="s">
        <v>17053</v>
      </c>
      <c r="B3542" t="s">
        <v>2794</v>
      </c>
      <c r="C3542">
        <v>5.5</v>
      </c>
    </row>
    <row r="3543" spans="1:3" x14ac:dyDescent="0.3">
      <c r="A3543" t="s">
        <v>17058</v>
      </c>
      <c r="B3543" t="s">
        <v>67</v>
      </c>
      <c r="C3543">
        <v>7.4</v>
      </c>
    </row>
    <row r="3544" spans="1:3" x14ac:dyDescent="0.3">
      <c r="A3544" t="s">
        <v>17063</v>
      </c>
      <c r="B3544" t="s">
        <v>67</v>
      </c>
      <c r="C3544">
        <v>7.3</v>
      </c>
    </row>
    <row r="3545" spans="1:3" x14ac:dyDescent="0.3">
      <c r="A3545" t="s">
        <v>17068</v>
      </c>
      <c r="B3545" t="s">
        <v>67</v>
      </c>
      <c r="C3545">
        <v>4.5999999999999996</v>
      </c>
    </row>
    <row r="3546" spans="1:3" x14ac:dyDescent="0.3">
      <c r="A3546" t="s">
        <v>17071</v>
      </c>
      <c r="B3546" t="s">
        <v>67</v>
      </c>
      <c r="C3546">
        <v>7.2</v>
      </c>
    </row>
    <row r="3547" spans="1:3" x14ac:dyDescent="0.3">
      <c r="A3547" t="s">
        <v>17075</v>
      </c>
      <c r="B3547" t="s">
        <v>67</v>
      </c>
      <c r="C3547">
        <v>7</v>
      </c>
    </row>
    <row r="3548" spans="1:3" x14ac:dyDescent="0.3">
      <c r="A3548" t="s">
        <v>17081</v>
      </c>
      <c r="B3548" t="s">
        <v>67</v>
      </c>
      <c r="C3548">
        <v>5.0999999999999996</v>
      </c>
    </row>
    <row r="3549" spans="1:3" x14ac:dyDescent="0.3">
      <c r="A3549" t="s">
        <v>17086</v>
      </c>
      <c r="B3549" t="s">
        <v>67</v>
      </c>
      <c r="C3549">
        <v>6.7</v>
      </c>
    </row>
    <row r="3550" spans="1:3" x14ac:dyDescent="0.3">
      <c r="A3550" t="s">
        <v>17090</v>
      </c>
      <c r="B3550" t="s">
        <v>67</v>
      </c>
      <c r="C3550">
        <v>5.3</v>
      </c>
    </row>
    <row r="3551" spans="1:3" x14ac:dyDescent="0.3">
      <c r="A3551" t="s">
        <v>24128</v>
      </c>
      <c r="B3551" t="s">
        <v>67</v>
      </c>
      <c r="C3551">
        <v>8.4</v>
      </c>
    </row>
    <row r="3552" spans="1:3" x14ac:dyDescent="0.3">
      <c r="A3552" t="s">
        <v>17099</v>
      </c>
      <c r="B3552" t="s">
        <v>67</v>
      </c>
      <c r="C3552">
        <v>7.8</v>
      </c>
    </row>
    <row r="3553" spans="1:3" x14ac:dyDescent="0.3">
      <c r="A3553" t="s">
        <v>17103</v>
      </c>
      <c r="B3553" t="s">
        <v>67</v>
      </c>
      <c r="C3553">
        <v>6.7</v>
      </c>
    </row>
    <row r="3554" spans="1:3" x14ac:dyDescent="0.3">
      <c r="A3554" t="s">
        <v>17110</v>
      </c>
      <c r="B3554" t="s">
        <v>67</v>
      </c>
      <c r="C3554">
        <v>5.4</v>
      </c>
    </row>
    <row r="3555" spans="1:3" x14ac:dyDescent="0.3">
      <c r="A3555" t="s">
        <v>17114</v>
      </c>
      <c r="B3555" t="s">
        <v>67</v>
      </c>
      <c r="C3555">
        <v>7.2</v>
      </c>
    </row>
    <row r="3556" spans="1:3" x14ac:dyDescent="0.3">
      <c r="A3556" t="s">
        <v>17119</v>
      </c>
      <c r="B3556" t="s">
        <v>67</v>
      </c>
      <c r="C3556">
        <v>5.8</v>
      </c>
    </row>
    <row r="3557" spans="1:3" x14ac:dyDescent="0.3">
      <c r="A3557" t="s">
        <v>17124</v>
      </c>
      <c r="B3557" t="s">
        <v>67</v>
      </c>
      <c r="C3557">
        <v>6.4</v>
      </c>
    </row>
    <row r="3558" spans="1:3" x14ac:dyDescent="0.3">
      <c r="A3558" t="s">
        <v>17131</v>
      </c>
      <c r="B3558" t="s">
        <v>67</v>
      </c>
      <c r="C3558">
        <v>8</v>
      </c>
    </row>
    <row r="3559" spans="1:3" x14ac:dyDescent="0.3">
      <c r="A3559" t="s">
        <v>17135</v>
      </c>
      <c r="B3559" t="s">
        <v>67</v>
      </c>
      <c r="C3559">
        <v>7</v>
      </c>
    </row>
    <row r="3560" spans="1:3" x14ac:dyDescent="0.3">
      <c r="A3560" t="s">
        <v>17142</v>
      </c>
      <c r="B3560" t="s">
        <v>67</v>
      </c>
      <c r="C3560">
        <v>7</v>
      </c>
    </row>
    <row r="3561" spans="1:3" x14ac:dyDescent="0.3">
      <c r="A3561" t="s">
        <v>17147</v>
      </c>
      <c r="B3561" t="s">
        <v>67</v>
      </c>
      <c r="C3561">
        <v>6.7</v>
      </c>
    </row>
    <row r="3562" spans="1:3" x14ac:dyDescent="0.3">
      <c r="A3562" t="s">
        <v>17153</v>
      </c>
      <c r="B3562" t="s">
        <v>67</v>
      </c>
      <c r="C3562">
        <v>3.8</v>
      </c>
    </row>
    <row r="3563" spans="1:3" x14ac:dyDescent="0.3">
      <c r="A3563" t="s">
        <v>17159</v>
      </c>
      <c r="B3563" t="s">
        <v>67</v>
      </c>
      <c r="C3563">
        <v>5.7</v>
      </c>
    </row>
    <row r="3564" spans="1:3" x14ac:dyDescent="0.3">
      <c r="A3564" t="s">
        <v>17164</v>
      </c>
      <c r="B3564" t="s">
        <v>1486</v>
      </c>
      <c r="C3564">
        <v>6.6</v>
      </c>
    </row>
    <row r="3565" spans="1:3" x14ac:dyDescent="0.3">
      <c r="A3565" t="s">
        <v>17168</v>
      </c>
      <c r="B3565" t="s">
        <v>67</v>
      </c>
      <c r="C3565">
        <v>6.7</v>
      </c>
    </row>
    <row r="3566" spans="1:3" x14ac:dyDescent="0.3">
      <c r="A3566" t="s">
        <v>17172</v>
      </c>
      <c r="B3566" t="s">
        <v>67</v>
      </c>
      <c r="C3566">
        <v>6.1</v>
      </c>
    </row>
    <row r="3567" spans="1:3" x14ac:dyDescent="0.3">
      <c r="A3567" t="s">
        <v>17177</v>
      </c>
      <c r="B3567" t="s">
        <v>67</v>
      </c>
      <c r="C3567">
        <v>6.2</v>
      </c>
    </row>
    <row r="3568" spans="1:3" x14ac:dyDescent="0.3">
      <c r="A3568" t="s">
        <v>17181</v>
      </c>
      <c r="B3568" t="s">
        <v>67</v>
      </c>
      <c r="C3568">
        <v>6.2</v>
      </c>
    </row>
    <row r="3569" spans="1:3" x14ac:dyDescent="0.3">
      <c r="A3569" t="s">
        <v>17186</v>
      </c>
      <c r="B3569" t="s">
        <v>67</v>
      </c>
      <c r="C3569">
        <v>7.4</v>
      </c>
    </row>
    <row r="3570" spans="1:3" x14ac:dyDescent="0.3">
      <c r="A3570" t="s">
        <v>17190</v>
      </c>
      <c r="B3570" t="s">
        <v>67</v>
      </c>
      <c r="C3570">
        <v>4.7</v>
      </c>
    </row>
    <row r="3571" spans="1:3" x14ac:dyDescent="0.3">
      <c r="A3571" t="s">
        <v>17195</v>
      </c>
      <c r="B3571" t="s">
        <v>67</v>
      </c>
      <c r="C3571">
        <v>8.3000000000000007</v>
      </c>
    </row>
    <row r="3572" spans="1:3" x14ac:dyDescent="0.3">
      <c r="A3572" t="s">
        <v>17200</v>
      </c>
      <c r="B3572" t="s">
        <v>67</v>
      </c>
      <c r="C3572">
        <v>7.2</v>
      </c>
    </row>
    <row r="3573" spans="1:3" x14ac:dyDescent="0.3">
      <c r="A3573" t="s">
        <v>17205</v>
      </c>
      <c r="B3573" t="s">
        <v>67</v>
      </c>
      <c r="C3573">
        <v>5.8</v>
      </c>
    </row>
    <row r="3574" spans="1:3" x14ac:dyDescent="0.3">
      <c r="A3574" t="s">
        <v>17209</v>
      </c>
      <c r="B3574" t="s">
        <v>67</v>
      </c>
      <c r="C3574">
        <v>5.9</v>
      </c>
    </row>
    <row r="3575" spans="1:3" x14ac:dyDescent="0.3">
      <c r="A3575" t="s">
        <v>17213</v>
      </c>
      <c r="B3575" t="s">
        <v>67</v>
      </c>
      <c r="C3575">
        <v>6.3</v>
      </c>
    </row>
    <row r="3576" spans="1:3" x14ac:dyDescent="0.3">
      <c r="A3576" t="s">
        <v>17216</v>
      </c>
      <c r="B3576" t="s">
        <v>67</v>
      </c>
      <c r="C3576">
        <v>7.2</v>
      </c>
    </row>
    <row r="3577" spans="1:3" x14ac:dyDescent="0.3">
      <c r="A3577" t="s">
        <v>17222</v>
      </c>
      <c r="B3577" t="s">
        <v>67</v>
      </c>
      <c r="C3577">
        <v>5.4</v>
      </c>
    </row>
    <row r="3578" spans="1:3" x14ac:dyDescent="0.3">
      <c r="A3578" t="s">
        <v>24129</v>
      </c>
      <c r="B3578" t="s">
        <v>67</v>
      </c>
      <c r="C3578">
        <v>8.1999999999999993</v>
      </c>
    </row>
    <row r="3579" spans="1:3" x14ac:dyDescent="0.3">
      <c r="A3579" t="s">
        <v>17230</v>
      </c>
      <c r="B3579" t="s">
        <v>67</v>
      </c>
      <c r="C3579">
        <v>7.3</v>
      </c>
    </row>
    <row r="3580" spans="1:3" x14ac:dyDescent="0.3">
      <c r="A3580" t="s">
        <v>17235</v>
      </c>
      <c r="B3580" t="s">
        <v>1486</v>
      </c>
      <c r="C3580">
        <v>7.3</v>
      </c>
    </row>
    <row r="3581" spans="1:3" x14ac:dyDescent="0.3">
      <c r="A3581" t="s">
        <v>17240</v>
      </c>
      <c r="B3581" t="s">
        <v>67</v>
      </c>
      <c r="C3581">
        <v>5.8</v>
      </c>
    </row>
    <row r="3582" spans="1:3" x14ac:dyDescent="0.3">
      <c r="A3582" t="s">
        <v>17247</v>
      </c>
      <c r="B3582" t="s">
        <v>10470</v>
      </c>
      <c r="C3582">
        <v>7.1</v>
      </c>
    </row>
    <row r="3583" spans="1:3" x14ac:dyDescent="0.3">
      <c r="A3583" t="s">
        <v>17252</v>
      </c>
      <c r="B3583" t="s">
        <v>67</v>
      </c>
      <c r="C3583">
        <v>6.5</v>
      </c>
    </row>
    <row r="3584" spans="1:3" x14ac:dyDescent="0.3">
      <c r="A3584" t="s">
        <v>17257</v>
      </c>
      <c r="B3584" t="s">
        <v>67</v>
      </c>
      <c r="C3584">
        <v>7.9</v>
      </c>
    </row>
    <row r="3585" spans="1:3" x14ac:dyDescent="0.3">
      <c r="A3585" t="s">
        <v>17262</v>
      </c>
      <c r="B3585" t="s">
        <v>67</v>
      </c>
      <c r="C3585">
        <v>5.4</v>
      </c>
    </row>
    <row r="3586" spans="1:3" x14ac:dyDescent="0.3">
      <c r="A3586" t="s">
        <v>17268</v>
      </c>
      <c r="B3586" t="s">
        <v>13208</v>
      </c>
      <c r="C3586">
        <v>7.1</v>
      </c>
    </row>
    <row r="3587" spans="1:3" x14ac:dyDescent="0.3">
      <c r="A3587" t="s">
        <v>17273</v>
      </c>
      <c r="B3587" t="s">
        <v>67</v>
      </c>
      <c r="C3587">
        <v>6.4</v>
      </c>
    </row>
    <row r="3588" spans="1:3" x14ac:dyDescent="0.3">
      <c r="A3588" t="s">
        <v>24130</v>
      </c>
      <c r="B3588" t="s">
        <v>67</v>
      </c>
      <c r="C3588">
        <v>8.4</v>
      </c>
    </row>
    <row r="3589" spans="1:3" x14ac:dyDescent="0.3">
      <c r="A3589" t="s">
        <v>17282</v>
      </c>
      <c r="B3589" t="s">
        <v>67</v>
      </c>
      <c r="C3589">
        <v>6.7</v>
      </c>
    </row>
    <row r="3590" spans="1:3" x14ac:dyDescent="0.3">
      <c r="A3590" t="s">
        <v>17286</v>
      </c>
      <c r="B3590" t="s">
        <v>67</v>
      </c>
      <c r="C3590">
        <v>6.9</v>
      </c>
    </row>
    <row r="3591" spans="1:3" x14ac:dyDescent="0.3">
      <c r="A3591" t="s">
        <v>17292</v>
      </c>
      <c r="B3591" t="s">
        <v>67</v>
      </c>
      <c r="C3591">
        <v>2.1</v>
      </c>
    </row>
    <row r="3592" spans="1:3" x14ac:dyDescent="0.3">
      <c r="A3592" t="s">
        <v>17299</v>
      </c>
      <c r="B3592" t="s">
        <v>5611</v>
      </c>
      <c r="C3592">
        <v>4.3</v>
      </c>
    </row>
    <row r="3593" spans="1:3" x14ac:dyDescent="0.3">
      <c r="A3593" t="s">
        <v>17305</v>
      </c>
      <c r="B3593" t="s">
        <v>2794</v>
      </c>
      <c r="C3593">
        <v>6.6</v>
      </c>
    </row>
    <row r="3594" spans="1:3" x14ac:dyDescent="0.3">
      <c r="A3594" t="s">
        <v>17311</v>
      </c>
      <c r="B3594" t="s">
        <v>67</v>
      </c>
      <c r="C3594">
        <v>3.4</v>
      </c>
    </row>
    <row r="3595" spans="1:3" x14ac:dyDescent="0.3">
      <c r="A3595" t="s">
        <v>17315</v>
      </c>
      <c r="B3595" t="s">
        <v>67</v>
      </c>
      <c r="C3595">
        <v>8.3000000000000007</v>
      </c>
    </row>
    <row r="3596" spans="1:3" x14ac:dyDescent="0.3">
      <c r="A3596" t="s">
        <v>17318</v>
      </c>
      <c r="B3596" t="s">
        <v>67</v>
      </c>
      <c r="C3596">
        <v>7.2</v>
      </c>
    </row>
    <row r="3597" spans="1:3" x14ac:dyDescent="0.3">
      <c r="A3597" t="s">
        <v>17322</v>
      </c>
      <c r="B3597" t="s">
        <v>67</v>
      </c>
      <c r="C3597">
        <v>5.6</v>
      </c>
    </row>
    <row r="3598" spans="1:3" x14ac:dyDescent="0.3">
      <c r="A3598" t="s">
        <v>17325</v>
      </c>
      <c r="B3598" t="s">
        <v>67</v>
      </c>
      <c r="C3598">
        <v>7.7</v>
      </c>
    </row>
    <row r="3599" spans="1:3" x14ac:dyDescent="0.3">
      <c r="A3599" t="s">
        <v>17329</v>
      </c>
      <c r="B3599" t="s">
        <v>67</v>
      </c>
      <c r="C3599">
        <v>6.6</v>
      </c>
    </row>
    <row r="3600" spans="1:3" x14ac:dyDescent="0.3">
      <c r="A3600" t="s">
        <v>17334</v>
      </c>
      <c r="B3600" t="s">
        <v>67</v>
      </c>
      <c r="C3600">
        <v>7.6</v>
      </c>
    </row>
    <row r="3601" spans="1:3" x14ac:dyDescent="0.3">
      <c r="A3601" t="s">
        <v>17338</v>
      </c>
      <c r="B3601" t="s">
        <v>67</v>
      </c>
      <c r="C3601">
        <v>7.4</v>
      </c>
    </row>
    <row r="3602" spans="1:3" x14ac:dyDescent="0.3">
      <c r="A3602" t="s">
        <v>17341</v>
      </c>
      <c r="B3602" t="s">
        <v>67</v>
      </c>
      <c r="C3602">
        <v>7.1</v>
      </c>
    </row>
    <row r="3603" spans="1:3" x14ac:dyDescent="0.3">
      <c r="A3603" t="s">
        <v>17347</v>
      </c>
      <c r="B3603" t="s">
        <v>67</v>
      </c>
      <c r="C3603">
        <v>3.4</v>
      </c>
    </row>
    <row r="3604" spans="1:3" x14ac:dyDescent="0.3">
      <c r="A3604" t="s">
        <v>17353</v>
      </c>
      <c r="B3604" t="s">
        <v>1486</v>
      </c>
      <c r="C3604">
        <v>7.9</v>
      </c>
    </row>
    <row r="3605" spans="1:3" x14ac:dyDescent="0.3">
      <c r="A3605" t="s">
        <v>17359</v>
      </c>
      <c r="B3605" t="s">
        <v>67</v>
      </c>
      <c r="C3605">
        <v>6.7</v>
      </c>
    </row>
    <row r="3606" spans="1:3" x14ac:dyDescent="0.3">
      <c r="A3606" t="s">
        <v>17364</v>
      </c>
      <c r="B3606" t="s">
        <v>67</v>
      </c>
      <c r="C3606">
        <v>6.6</v>
      </c>
    </row>
    <row r="3607" spans="1:3" x14ac:dyDescent="0.3">
      <c r="A3607" t="s">
        <v>17368</v>
      </c>
      <c r="B3607" t="s">
        <v>67</v>
      </c>
      <c r="C3607">
        <v>7.9</v>
      </c>
    </row>
    <row r="3608" spans="1:3" x14ac:dyDescent="0.3">
      <c r="A3608" t="s">
        <v>17373</v>
      </c>
      <c r="B3608" t="s">
        <v>67</v>
      </c>
      <c r="C3608">
        <v>4.9000000000000004</v>
      </c>
    </row>
    <row r="3609" spans="1:3" x14ac:dyDescent="0.3">
      <c r="A3609" t="s">
        <v>17379</v>
      </c>
      <c r="B3609" t="s">
        <v>1486</v>
      </c>
      <c r="C3609">
        <v>7.2</v>
      </c>
    </row>
    <row r="3610" spans="1:3" x14ac:dyDescent="0.3">
      <c r="A3610" t="s">
        <v>17384</v>
      </c>
      <c r="B3610" t="s">
        <v>1486</v>
      </c>
      <c r="C3610">
        <v>7.4</v>
      </c>
    </row>
    <row r="3611" spans="1:3" x14ac:dyDescent="0.3">
      <c r="A3611" t="s">
        <v>17390</v>
      </c>
      <c r="B3611" t="s">
        <v>703</v>
      </c>
      <c r="C3611">
        <v>6.1</v>
      </c>
    </row>
    <row r="3612" spans="1:3" x14ac:dyDescent="0.3">
      <c r="A3612" t="s">
        <v>17396</v>
      </c>
      <c r="B3612" t="s">
        <v>5611</v>
      </c>
      <c r="C3612">
        <v>8.4</v>
      </c>
    </row>
    <row r="3613" spans="1:3" x14ac:dyDescent="0.3">
      <c r="A3613" t="s">
        <v>17401</v>
      </c>
      <c r="B3613" t="s">
        <v>67</v>
      </c>
      <c r="C3613">
        <v>6.2</v>
      </c>
    </row>
    <row r="3614" spans="1:3" x14ac:dyDescent="0.3">
      <c r="A3614" t="s">
        <v>17407</v>
      </c>
      <c r="B3614" t="s">
        <v>67</v>
      </c>
      <c r="C3614">
        <v>5.3</v>
      </c>
    </row>
    <row r="3615" spans="1:3" x14ac:dyDescent="0.3">
      <c r="A3615" t="s">
        <v>17411</v>
      </c>
      <c r="B3615" t="s">
        <v>67</v>
      </c>
      <c r="C3615">
        <v>5</v>
      </c>
    </row>
    <row r="3616" spans="1:3" x14ac:dyDescent="0.3">
      <c r="A3616" t="s">
        <v>17416</v>
      </c>
      <c r="B3616" t="s">
        <v>67</v>
      </c>
      <c r="C3616">
        <v>7.7</v>
      </c>
    </row>
    <row r="3617" spans="1:3" x14ac:dyDescent="0.3">
      <c r="A3617" t="s">
        <v>17421</v>
      </c>
      <c r="B3617" t="s">
        <v>17425</v>
      </c>
      <c r="C3617">
        <v>7.6</v>
      </c>
    </row>
    <row r="3618" spans="1:3" x14ac:dyDescent="0.3">
      <c r="A3618" t="s">
        <v>17428</v>
      </c>
      <c r="B3618" t="s">
        <v>67</v>
      </c>
      <c r="C3618">
        <v>6.3</v>
      </c>
    </row>
    <row r="3619" spans="1:3" x14ac:dyDescent="0.3">
      <c r="A3619" t="s">
        <v>17433</v>
      </c>
      <c r="B3619" t="s">
        <v>67</v>
      </c>
      <c r="C3619">
        <v>7.6</v>
      </c>
    </row>
    <row r="3620" spans="1:3" x14ac:dyDescent="0.3">
      <c r="A3620" t="s">
        <v>17438</v>
      </c>
      <c r="B3620" t="s">
        <v>67</v>
      </c>
      <c r="C3620">
        <v>5.6</v>
      </c>
    </row>
    <row r="3621" spans="1:3" x14ac:dyDescent="0.3">
      <c r="A3621" t="s">
        <v>17443</v>
      </c>
      <c r="B3621" t="s">
        <v>67</v>
      </c>
      <c r="C3621">
        <v>7.3</v>
      </c>
    </row>
    <row r="3622" spans="1:3" x14ac:dyDescent="0.3">
      <c r="A3622" t="s">
        <v>17449</v>
      </c>
      <c r="B3622" t="s">
        <v>5611</v>
      </c>
      <c r="C3622">
        <v>6.2</v>
      </c>
    </row>
    <row r="3623" spans="1:3" x14ac:dyDescent="0.3">
      <c r="A3623" t="s">
        <v>17453</v>
      </c>
      <c r="B3623" t="s">
        <v>67</v>
      </c>
      <c r="C3623">
        <v>6.6</v>
      </c>
    </row>
    <row r="3624" spans="1:3" x14ac:dyDescent="0.3">
      <c r="A3624" t="s">
        <v>17456</v>
      </c>
      <c r="B3624" t="s">
        <v>67</v>
      </c>
      <c r="C3624">
        <v>6.6</v>
      </c>
    </row>
    <row r="3625" spans="1:3" x14ac:dyDescent="0.3">
      <c r="A3625" t="s">
        <v>17461</v>
      </c>
      <c r="B3625" t="s">
        <v>67</v>
      </c>
      <c r="C3625">
        <v>7.3</v>
      </c>
    </row>
    <row r="3626" spans="1:3" x14ac:dyDescent="0.3">
      <c r="A3626" t="s">
        <v>17466</v>
      </c>
      <c r="B3626" t="s">
        <v>67</v>
      </c>
      <c r="C3626">
        <v>6.6</v>
      </c>
    </row>
    <row r="3627" spans="1:3" x14ac:dyDescent="0.3">
      <c r="A3627" t="s">
        <v>17471</v>
      </c>
      <c r="B3627" t="s">
        <v>67</v>
      </c>
      <c r="C3627">
        <v>6.9</v>
      </c>
    </row>
    <row r="3628" spans="1:3" x14ac:dyDescent="0.3">
      <c r="A3628" t="s">
        <v>17475</v>
      </c>
      <c r="B3628" t="s">
        <v>67</v>
      </c>
      <c r="C3628">
        <v>5.8</v>
      </c>
    </row>
    <row r="3629" spans="1:3" x14ac:dyDescent="0.3">
      <c r="A3629" t="s">
        <v>17480</v>
      </c>
      <c r="B3629" t="s">
        <v>67</v>
      </c>
      <c r="C3629">
        <v>4.4000000000000004</v>
      </c>
    </row>
    <row r="3630" spans="1:3" x14ac:dyDescent="0.3">
      <c r="A3630" t="s">
        <v>17485</v>
      </c>
      <c r="B3630" t="s">
        <v>67</v>
      </c>
      <c r="C3630">
        <v>6.6</v>
      </c>
    </row>
    <row r="3631" spans="1:3" x14ac:dyDescent="0.3">
      <c r="A3631" t="s">
        <v>17491</v>
      </c>
      <c r="B3631" t="s">
        <v>2794</v>
      </c>
      <c r="C3631">
        <v>7.6</v>
      </c>
    </row>
    <row r="3632" spans="1:3" x14ac:dyDescent="0.3">
      <c r="A3632" t="s">
        <v>17497</v>
      </c>
      <c r="B3632" t="s">
        <v>67</v>
      </c>
      <c r="C3632">
        <v>4.5999999999999996</v>
      </c>
    </row>
    <row r="3633" spans="1:3" x14ac:dyDescent="0.3">
      <c r="A3633" t="s">
        <v>17502</v>
      </c>
      <c r="B3633" t="s">
        <v>67</v>
      </c>
      <c r="C3633">
        <v>6.8</v>
      </c>
    </row>
    <row r="3634" spans="1:3" x14ac:dyDescent="0.3">
      <c r="A3634" t="s">
        <v>17506</v>
      </c>
      <c r="B3634" t="s">
        <v>67</v>
      </c>
      <c r="C3634">
        <v>7.1</v>
      </c>
    </row>
    <row r="3635" spans="1:3" x14ac:dyDescent="0.3">
      <c r="A3635" t="s">
        <v>17510</v>
      </c>
      <c r="B3635" t="s">
        <v>67</v>
      </c>
      <c r="C3635">
        <v>4.9000000000000004</v>
      </c>
    </row>
    <row r="3636" spans="1:3" x14ac:dyDescent="0.3">
      <c r="A3636" t="s">
        <v>17514</v>
      </c>
      <c r="B3636" t="s">
        <v>67</v>
      </c>
      <c r="C3636">
        <v>7.3</v>
      </c>
    </row>
    <row r="3637" spans="1:3" x14ac:dyDescent="0.3">
      <c r="A3637" t="s">
        <v>17519</v>
      </c>
      <c r="B3637" t="s">
        <v>67</v>
      </c>
      <c r="C3637">
        <v>7.2</v>
      </c>
    </row>
    <row r="3638" spans="1:3" x14ac:dyDescent="0.3">
      <c r="A3638" t="s">
        <v>17526</v>
      </c>
      <c r="B3638" t="s">
        <v>67</v>
      </c>
      <c r="C3638">
        <v>5</v>
      </c>
    </row>
    <row r="3639" spans="1:3" x14ac:dyDescent="0.3">
      <c r="A3639" t="s">
        <v>17530</v>
      </c>
      <c r="B3639" t="s">
        <v>67</v>
      </c>
      <c r="C3639">
        <v>8.1999999999999993</v>
      </c>
    </row>
    <row r="3640" spans="1:3" x14ac:dyDescent="0.3">
      <c r="A3640" t="s">
        <v>17533</v>
      </c>
      <c r="B3640" t="s">
        <v>67</v>
      </c>
      <c r="C3640">
        <v>8</v>
      </c>
    </row>
    <row r="3641" spans="1:3" x14ac:dyDescent="0.3">
      <c r="A3641" t="s">
        <v>17537</v>
      </c>
      <c r="B3641" t="s">
        <v>67</v>
      </c>
      <c r="C3641">
        <v>5.2</v>
      </c>
    </row>
    <row r="3642" spans="1:3" x14ac:dyDescent="0.3">
      <c r="A3642" t="s">
        <v>17540</v>
      </c>
      <c r="B3642" t="s">
        <v>67</v>
      </c>
      <c r="C3642">
        <v>8.5</v>
      </c>
    </row>
    <row r="3643" spans="1:3" x14ac:dyDescent="0.3">
      <c r="A3643" t="s">
        <v>17546</v>
      </c>
      <c r="B3643" t="s">
        <v>67</v>
      </c>
      <c r="C3643">
        <v>6.5</v>
      </c>
    </row>
    <row r="3644" spans="1:3" x14ac:dyDescent="0.3">
      <c r="A3644" t="s">
        <v>17550</v>
      </c>
      <c r="B3644" t="s">
        <v>67</v>
      </c>
      <c r="C3644">
        <v>7.4</v>
      </c>
    </row>
    <row r="3645" spans="1:3" x14ac:dyDescent="0.3">
      <c r="A3645" t="s">
        <v>17554</v>
      </c>
      <c r="B3645" t="s">
        <v>67</v>
      </c>
      <c r="C3645">
        <v>7.7</v>
      </c>
    </row>
    <row r="3646" spans="1:3" x14ac:dyDescent="0.3">
      <c r="A3646" t="s">
        <v>17558</v>
      </c>
      <c r="B3646" t="s">
        <v>67</v>
      </c>
      <c r="C3646">
        <v>7.4</v>
      </c>
    </row>
    <row r="3647" spans="1:3" x14ac:dyDescent="0.3">
      <c r="A3647" t="s">
        <v>17563</v>
      </c>
      <c r="B3647" t="s">
        <v>67</v>
      </c>
      <c r="C3647">
        <v>5.0999999999999996</v>
      </c>
    </row>
    <row r="3648" spans="1:3" x14ac:dyDescent="0.3">
      <c r="A3648" t="s">
        <v>17569</v>
      </c>
      <c r="B3648" t="s">
        <v>67</v>
      </c>
      <c r="C3648">
        <v>7.3</v>
      </c>
    </row>
    <row r="3649" spans="1:3" x14ac:dyDescent="0.3">
      <c r="A3649" t="s">
        <v>17575</v>
      </c>
      <c r="B3649" t="s">
        <v>67</v>
      </c>
      <c r="C3649">
        <v>5</v>
      </c>
    </row>
    <row r="3650" spans="1:3" x14ac:dyDescent="0.3">
      <c r="A3650" t="s">
        <v>17580</v>
      </c>
      <c r="B3650" t="s">
        <v>67</v>
      </c>
      <c r="C3650">
        <v>7.2</v>
      </c>
    </row>
    <row r="3651" spans="1:3" x14ac:dyDescent="0.3">
      <c r="A3651" t="s">
        <v>17585</v>
      </c>
      <c r="B3651" t="s">
        <v>67</v>
      </c>
      <c r="C3651">
        <v>6.7</v>
      </c>
    </row>
    <row r="3652" spans="1:3" x14ac:dyDescent="0.3">
      <c r="A3652" t="s">
        <v>17590</v>
      </c>
      <c r="B3652" t="s">
        <v>67</v>
      </c>
      <c r="C3652">
        <v>6.4</v>
      </c>
    </row>
    <row r="3653" spans="1:3" x14ac:dyDescent="0.3">
      <c r="A3653" t="s">
        <v>17593</v>
      </c>
      <c r="B3653" t="s">
        <v>67</v>
      </c>
      <c r="C3653">
        <v>7.1</v>
      </c>
    </row>
    <row r="3654" spans="1:3" x14ac:dyDescent="0.3">
      <c r="A3654" t="s">
        <v>17598</v>
      </c>
      <c r="B3654" t="s">
        <v>67</v>
      </c>
      <c r="C3654">
        <v>5.6</v>
      </c>
    </row>
    <row r="3655" spans="1:3" x14ac:dyDescent="0.3">
      <c r="A3655" t="s">
        <v>17603</v>
      </c>
      <c r="B3655" t="s">
        <v>67</v>
      </c>
      <c r="C3655">
        <v>6.1</v>
      </c>
    </row>
    <row r="3656" spans="1:3" x14ac:dyDescent="0.3">
      <c r="A3656" t="s">
        <v>17608</v>
      </c>
      <c r="B3656" t="s">
        <v>2794</v>
      </c>
      <c r="C3656">
        <v>5.2</v>
      </c>
    </row>
    <row r="3657" spans="1:3" x14ac:dyDescent="0.3">
      <c r="A3657" t="s">
        <v>17611</v>
      </c>
      <c r="B3657" t="s">
        <v>67</v>
      </c>
      <c r="C3657">
        <v>7.3</v>
      </c>
    </row>
    <row r="3658" spans="1:3" x14ac:dyDescent="0.3">
      <c r="A3658" t="s">
        <v>17615</v>
      </c>
      <c r="B3658" t="s">
        <v>67</v>
      </c>
      <c r="C3658">
        <v>7.5</v>
      </c>
    </row>
    <row r="3659" spans="1:3" x14ac:dyDescent="0.3">
      <c r="A3659" t="s">
        <v>17620</v>
      </c>
      <c r="B3659" t="s">
        <v>67</v>
      </c>
      <c r="C3659">
        <v>6.6</v>
      </c>
    </row>
    <row r="3660" spans="1:3" x14ac:dyDescent="0.3">
      <c r="A3660" t="s">
        <v>17625</v>
      </c>
      <c r="B3660" t="s">
        <v>67</v>
      </c>
      <c r="C3660">
        <v>6.4</v>
      </c>
    </row>
    <row r="3661" spans="1:3" x14ac:dyDescent="0.3">
      <c r="A3661" t="s">
        <v>17632</v>
      </c>
      <c r="B3661" t="s">
        <v>67</v>
      </c>
      <c r="C3661">
        <v>4.5</v>
      </c>
    </row>
    <row r="3662" spans="1:3" x14ac:dyDescent="0.3">
      <c r="A3662" t="s">
        <v>17636</v>
      </c>
      <c r="B3662" t="s">
        <v>67</v>
      </c>
      <c r="C3662">
        <v>6.6</v>
      </c>
    </row>
    <row r="3663" spans="1:3" x14ac:dyDescent="0.3">
      <c r="A3663" t="s">
        <v>17639</v>
      </c>
      <c r="B3663" t="s">
        <v>67</v>
      </c>
      <c r="C3663">
        <v>5.3</v>
      </c>
    </row>
    <row r="3664" spans="1:3" x14ac:dyDescent="0.3">
      <c r="A3664" t="s">
        <v>17645</v>
      </c>
      <c r="B3664" t="s">
        <v>67</v>
      </c>
      <c r="C3664">
        <v>4.9000000000000004</v>
      </c>
    </row>
    <row r="3665" spans="1:3" x14ac:dyDescent="0.3">
      <c r="A3665" t="s">
        <v>17649</v>
      </c>
      <c r="B3665" t="s">
        <v>2794</v>
      </c>
      <c r="C3665">
        <v>7.7</v>
      </c>
    </row>
    <row r="3666" spans="1:3" x14ac:dyDescent="0.3">
      <c r="A3666" t="s">
        <v>17654</v>
      </c>
      <c r="B3666" t="s">
        <v>67</v>
      </c>
      <c r="C3666">
        <v>8</v>
      </c>
    </row>
    <row r="3667" spans="1:3" x14ac:dyDescent="0.3">
      <c r="A3667" t="s">
        <v>17659</v>
      </c>
      <c r="B3667" t="s">
        <v>67</v>
      </c>
      <c r="C3667">
        <v>3.8</v>
      </c>
    </row>
    <row r="3668" spans="1:3" x14ac:dyDescent="0.3">
      <c r="A3668" t="s">
        <v>17662</v>
      </c>
      <c r="B3668" t="s">
        <v>67</v>
      </c>
      <c r="C3668">
        <v>7.6</v>
      </c>
    </row>
    <row r="3669" spans="1:3" x14ac:dyDescent="0.3">
      <c r="A3669" t="s">
        <v>17667</v>
      </c>
      <c r="B3669" t="s">
        <v>67</v>
      </c>
      <c r="C3669">
        <v>5.9</v>
      </c>
    </row>
    <row r="3670" spans="1:3" x14ac:dyDescent="0.3">
      <c r="A3670" t="s">
        <v>17673</v>
      </c>
      <c r="B3670" t="s">
        <v>67</v>
      </c>
      <c r="C3670">
        <v>6.2</v>
      </c>
    </row>
    <row r="3671" spans="1:3" x14ac:dyDescent="0.3">
      <c r="A3671" t="s">
        <v>17677</v>
      </c>
      <c r="B3671" t="s">
        <v>67</v>
      </c>
      <c r="C3671">
        <v>7.2</v>
      </c>
    </row>
    <row r="3672" spans="1:3" x14ac:dyDescent="0.3">
      <c r="A3672" t="s">
        <v>17682</v>
      </c>
      <c r="B3672" t="s">
        <v>67</v>
      </c>
      <c r="C3672">
        <v>6.3</v>
      </c>
    </row>
    <row r="3673" spans="1:3" x14ac:dyDescent="0.3">
      <c r="A3673" t="s">
        <v>17688</v>
      </c>
      <c r="B3673" t="s">
        <v>67</v>
      </c>
      <c r="C3673">
        <v>5.2</v>
      </c>
    </row>
    <row r="3674" spans="1:3" x14ac:dyDescent="0.3">
      <c r="A3674" t="s">
        <v>17693</v>
      </c>
      <c r="B3674" t="s">
        <v>67</v>
      </c>
      <c r="C3674">
        <v>6.9</v>
      </c>
    </row>
    <row r="3675" spans="1:3" x14ac:dyDescent="0.3">
      <c r="A3675" t="s">
        <v>17698</v>
      </c>
      <c r="B3675" t="s">
        <v>67</v>
      </c>
      <c r="C3675">
        <v>6.8</v>
      </c>
    </row>
    <row r="3676" spans="1:3" x14ac:dyDescent="0.3">
      <c r="A3676" t="s">
        <v>17704</v>
      </c>
      <c r="B3676" t="s">
        <v>67</v>
      </c>
      <c r="C3676">
        <v>6.2</v>
      </c>
    </row>
    <row r="3677" spans="1:3" x14ac:dyDescent="0.3">
      <c r="A3677" t="s">
        <v>17709</v>
      </c>
      <c r="B3677" t="s">
        <v>67</v>
      </c>
      <c r="C3677">
        <v>6.2</v>
      </c>
    </row>
    <row r="3678" spans="1:3" x14ac:dyDescent="0.3">
      <c r="A3678" t="s">
        <v>17714</v>
      </c>
      <c r="B3678" t="s">
        <v>67</v>
      </c>
      <c r="C3678">
        <v>3.5</v>
      </c>
    </row>
    <row r="3679" spans="1:3" x14ac:dyDescent="0.3">
      <c r="A3679" t="s">
        <v>17717</v>
      </c>
      <c r="B3679" t="s">
        <v>67</v>
      </c>
      <c r="C3679">
        <v>6.1</v>
      </c>
    </row>
    <row r="3680" spans="1:3" x14ac:dyDescent="0.3">
      <c r="A3680" t="s">
        <v>17723</v>
      </c>
      <c r="B3680" t="s">
        <v>67</v>
      </c>
      <c r="C3680">
        <v>6.6</v>
      </c>
    </row>
    <row r="3681" spans="1:3" x14ac:dyDescent="0.3">
      <c r="A3681" t="s">
        <v>17727</v>
      </c>
      <c r="B3681" t="s">
        <v>67</v>
      </c>
      <c r="C3681">
        <v>4.5</v>
      </c>
    </row>
    <row r="3682" spans="1:3" x14ac:dyDescent="0.3">
      <c r="A3682" t="s">
        <v>17733</v>
      </c>
      <c r="B3682" t="s">
        <v>67</v>
      </c>
      <c r="C3682">
        <v>5.9</v>
      </c>
    </row>
    <row r="3683" spans="1:3" x14ac:dyDescent="0.3">
      <c r="A3683" t="s">
        <v>17738</v>
      </c>
      <c r="B3683" t="s">
        <v>67</v>
      </c>
      <c r="C3683">
        <v>6.9</v>
      </c>
    </row>
    <row r="3684" spans="1:3" x14ac:dyDescent="0.3">
      <c r="A3684" t="s">
        <v>17743</v>
      </c>
      <c r="B3684" t="s">
        <v>1486</v>
      </c>
      <c r="C3684">
        <v>7.7</v>
      </c>
    </row>
    <row r="3685" spans="1:3" x14ac:dyDescent="0.3">
      <c r="A3685" t="s">
        <v>17747</v>
      </c>
      <c r="B3685" t="s">
        <v>67</v>
      </c>
      <c r="C3685">
        <v>6.6</v>
      </c>
    </row>
    <row r="3686" spans="1:3" x14ac:dyDescent="0.3">
      <c r="A3686" t="s">
        <v>17752</v>
      </c>
      <c r="B3686" t="s">
        <v>67</v>
      </c>
      <c r="C3686">
        <v>5.3</v>
      </c>
    </row>
    <row r="3687" spans="1:3" x14ac:dyDescent="0.3">
      <c r="A3687" t="s">
        <v>17755</v>
      </c>
      <c r="B3687" t="s">
        <v>67</v>
      </c>
      <c r="C3687">
        <v>6.3</v>
      </c>
    </row>
    <row r="3688" spans="1:3" x14ac:dyDescent="0.3">
      <c r="A3688" t="s">
        <v>17759</v>
      </c>
      <c r="B3688" t="s">
        <v>67</v>
      </c>
      <c r="C3688">
        <v>7</v>
      </c>
    </row>
    <row r="3689" spans="1:3" x14ac:dyDescent="0.3">
      <c r="A3689" t="s">
        <v>17764</v>
      </c>
      <c r="B3689" t="s">
        <v>67</v>
      </c>
      <c r="C3689">
        <v>7</v>
      </c>
    </row>
    <row r="3690" spans="1:3" x14ac:dyDescent="0.3">
      <c r="A3690" t="s">
        <v>17768</v>
      </c>
      <c r="B3690" t="s">
        <v>67</v>
      </c>
      <c r="C3690">
        <v>6.6</v>
      </c>
    </row>
    <row r="3691" spans="1:3" x14ac:dyDescent="0.3">
      <c r="A3691" t="s">
        <v>17774</v>
      </c>
      <c r="B3691" t="s">
        <v>67</v>
      </c>
      <c r="C3691">
        <v>8.6</v>
      </c>
    </row>
    <row r="3692" spans="1:3" x14ac:dyDescent="0.3">
      <c r="A3692" t="s">
        <v>17778</v>
      </c>
      <c r="B3692" t="s">
        <v>67</v>
      </c>
      <c r="C3692">
        <v>6.4</v>
      </c>
    </row>
    <row r="3693" spans="1:3" x14ac:dyDescent="0.3">
      <c r="A3693" t="s">
        <v>17783</v>
      </c>
      <c r="B3693" t="s">
        <v>67</v>
      </c>
      <c r="C3693">
        <v>7.9</v>
      </c>
    </row>
    <row r="3694" spans="1:3" x14ac:dyDescent="0.3">
      <c r="A3694" t="s">
        <v>17786</v>
      </c>
      <c r="B3694" t="s">
        <v>67</v>
      </c>
      <c r="C3694">
        <v>5.4</v>
      </c>
    </row>
    <row r="3695" spans="1:3" x14ac:dyDescent="0.3">
      <c r="A3695" t="s">
        <v>17792</v>
      </c>
      <c r="B3695" t="s">
        <v>67</v>
      </c>
      <c r="C3695">
        <v>6.9</v>
      </c>
    </row>
    <row r="3696" spans="1:3" x14ac:dyDescent="0.3">
      <c r="A3696" t="s">
        <v>17796</v>
      </c>
      <c r="B3696" t="s">
        <v>67</v>
      </c>
      <c r="C3696">
        <v>7.7</v>
      </c>
    </row>
    <row r="3697" spans="1:3" x14ac:dyDescent="0.3">
      <c r="A3697" t="s">
        <v>17801</v>
      </c>
      <c r="B3697" t="s">
        <v>1486</v>
      </c>
      <c r="C3697">
        <v>7.2</v>
      </c>
    </row>
    <row r="3698" spans="1:3" x14ac:dyDescent="0.3">
      <c r="A3698" t="s">
        <v>17806</v>
      </c>
      <c r="B3698" t="s">
        <v>67</v>
      </c>
      <c r="C3698">
        <v>6.8</v>
      </c>
    </row>
    <row r="3699" spans="1:3" x14ac:dyDescent="0.3">
      <c r="A3699" t="s">
        <v>17813</v>
      </c>
      <c r="B3699" t="s">
        <v>67</v>
      </c>
      <c r="C3699">
        <v>6.2</v>
      </c>
    </row>
    <row r="3700" spans="1:3" x14ac:dyDescent="0.3">
      <c r="A3700" t="s">
        <v>17818</v>
      </c>
      <c r="B3700" t="s">
        <v>67</v>
      </c>
      <c r="C3700">
        <v>7.4</v>
      </c>
    </row>
    <row r="3701" spans="1:3" x14ac:dyDescent="0.3">
      <c r="A3701" t="s">
        <v>17823</v>
      </c>
      <c r="B3701" t="s">
        <v>67</v>
      </c>
      <c r="C3701">
        <v>4.5999999999999996</v>
      </c>
    </row>
    <row r="3702" spans="1:3" x14ac:dyDescent="0.3">
      <c r="A3702" t="s">
        <v>17828</v>
      </c>
      <c r="B3702" t="s">
        <v>67</v>
      </c>
      <c r="C3702">
        <v>6.4</v>
      </c>
    </row>
    <row r="3703" spans="1:3" x14ac:dyDescent="0.3">
      <c r="A3703" t="s">
        <v>17832</v>
      </c>
      <c r="B3703" t="s">
        <v>67</v>
      </c>
      <c r="C3703">
        <v>7</v>
      </c>
    </row>
    <row r="3704" spans="1:3" x14ac:dyDescent="0.3">
      <c r="A3704" t="s">
        <v>17835</v>
      </c>
      <c r="B3704" t="s">
        <v>67</v>
      </c>
      <c r="C3704">
        <v>7.7</v>
      </c>
    </row>
    <row r="3705" spans="1:3" x14ac:dyDescent="0.3">
      <c r="A3705" t="s">
        <v>17838</v>
      </c>
      <c r="B3705" t="s">
        <v>67</v>
      </c>
      <c r="C3705">
        <v>6.8</v>
      </c>
    </row>
    <row r="3706" spans="1:3" x14ac:dyDescent="0.3">
      <c r="A3706" t="s">
        <v>17843</v>
      </c>
      <c r="B3706" t="s">
        <v>67</v>
      </c>
      <c r="C3706">
        <v>7</v>
      </c>
    </row>
    <row r="3707" spans="1:3" x14ac:dyDescent="0.3">
      <c r="A3707" t="s">
        <v>17846</v>
      </c>
      <c r="B3707" t="s">
        <v>67</v>
      </c>
      <c r="C3707">
        <v>7</v>
      </c>
    </row>
    <row r="3708" spans="1:3" x14ac:dyDescent="0.3">
      <c r="A3708" t="s">
        <v>17850</v>
      </c>
      <c r="B3708" t="s">
        <v>67</v>
      </c>
      <c r="C3708">
        <v>6.3</v>
      </c>
    </row>
    <row r="3709" spans="1:3" x14ac:dyDescent="0.3">
      <c r="A3709" t="s">
        <v>17856</v>
      </c>
      <c r="B3709" t="s">
        <v>67</v>
      </c>
      <c r="C3709">
        <v>7.1</v>
      </c>
    </row>
    <row r="3710" spans="1:3" x14ac:dyDescent="0.3">
      <c r="A3710" t="s">
        <v>17861</v>
      </c>
      <c r="B3710" t="s">
        <v>67</v>
      </c>
      <c r="C3710">
        <v>5.6</v>
      </c>
    </row>
    <row r="3711" spans="1:3" x14ac:dyDescent="0.3">
      <c r="A3711" t="s">
        <v>17866</v>
      </c>
      <c r="B3711" t="s">
        <v>67</v>
      </c>
      <c r="C3711">
        <v>4.4000000000000004</v>
      </c>
    </row>
    <row r="3712" spans="1:3" x14ac:dyDescent="0.3">
      <c r="A3712" t="s">
        <v>17871</v>
      </c>
      <c r="B3712" t="s">
        <v>67</v>
      </c>
      <c r="C3712">
        <v>7.1</v>
      </c>
    </row>
    <row r="3713" spans="1:3" x14ac:dyDescent="0.3">
      <c r="A3713" t="s">
        <v>17875</v>
      </c>
      <c r="B3713" t="s">
        <v>67</v>
      </c>
      <c r="C3713">
        <v>6.1</v>
      </c>
    </row>
    <row r="3714" spans="1:3" x14ac:dyDescent="0.3">
      <c r="A3714" t="s">
        <v>17881</v>
      </c>
      <c r="B3714" t="s">
        <v>5611</v>
      </c>
      <c r="C3714">
        <v>7.4</v>
      </c>
    </row>
    <row r="3715" spans="1:3" x14ac:dyDescent="0.3">
      <c r="A3715" t="s">
        <v>17889</v>
      </c>
      <c r="B3715" t="s">
        <v>67</v>
      </c>
      <c r="C3715">
        <v>7.5</v>
      </c>
    </row>
    <row r="3716" spans="1:3" x14ac:dyDescent="0.3">
      <c r="A3716" t="s">
        <v>17896</v>
      </c>
      <c r="B3716" t="s">
        <v>67</v>
      </c>
      <c r="C3716">
        <v>7.2</v>
      </c>
    </row>
    <row r="3717" spans="1:3" x14ac:dyDescent="0.3">
      <c r="A3717" t="s">
        <v>17901</v>
      </c>
      <c r="B3717" t="s">
        <v>67</v>
      </c>
      <c r="C3717">
        <v>7.6</v>
      </c>
    </row>
    <row r="3718" spans="1:3" x14ac:dyDescent="0.3">
      <c r="A3718" t="s">
        <v>17905</v>
      </c>
      <c r="B3718" t="s">
        <v>67</v>
      </c>
      <c r="C3718">
        <v>7.3</v>
      </c>
    </row>
    <row r="3719" spans="1:3" x14ac:dyDescent="0.3">
      <c r="A3719" t="s">
        <v>17911</v>
      </c>
      <c r="B3719" t="s">
        <v>67</v>
      </c>
      <c r="C3719">
        <v>6.2</v>
      </c>
    </row>
    <row r="3720" spans="1:3" x14ac:dyDescent="0.3">
      <c r="A3720" t="s">
        <v>17916</v>
      </c>
      <c r="B3720" t="s">
        <v>67</v>
      </c>
      <c r="C3720">
        <v>6.2</v>
      </c>
    </row>
    <row r="3721" spans="1:3" x14ac:dyDescent="0.3">
      <c r="A3721" t="s">
        <v>17923</v>
      </c>
      <c r="B3721" t="s">
        <v>67</v>
      </c>
      <c r="C3721">
        <v>4.5999999999999996</v>
      </c>
    </row>
    <row r="3722" spans="1:3" x14ac:dyDescent="0.3">
      <c r="A3722" t="s">
        <v>17929</v>
      </c>
      <c r="B3722" t="s">
        <v>67</v>
      </c>
      <c r="C3722">
        <v>6.2</v>
      </c>
    </row>
    <row r="3723" spans="1:3" x14ac:dyDescent="0.3">
      <c r="A3723" t="s">
        <v>17936</v>
      </c>
      <c r="B3723" t="s">
        <v>67</v>
      </c>
      <c r="C3723">
        <v>6.2</v>
      </c>
    </row>
    <row r="3724" spans="1:3" x14ac:dyDescent="0.3">
      <c r="A3724" t="s">
        <v>17941</v>
      </c>
      <c r="B3724" t="s">
        <v>67</v>
      </c>
      <c r="C3724">
        <v>3.3</v>
      </c>
    </row>
    <row r="3725" spans="1:3" x14ac:dyDescent="0.3">
      <c r="A3725" t="s">
        <v>24131</v>
      </c>
      <c r="B3725" t="s">
        <v>67</v>
      </c>
      <c r="C3725">
        <v>7.5</v>
      </c>
    </row>
    <row r="3726" spans="1:3" x14ac:dyDescent="0.3">
      <c r="A3726" t="s">
        <v>17950</v>
      </c>
      <c r="B3726" t="s">
        <v>67</v>
      </c>
      <c r="C3726">
        <v>4.2</v>
      </c>
    </row>
    <row r="3727" spans="1:3" x14ac:dyDescent="0.3">
      <c r="A3727" t="s">
        <v>17956</v>
      </c>
      <c r="B3727" t="s">
        <v>2794</v>
      </c>
      <c r="C3727">
        <v>7.2</v>
      </c>
    </row>
    <row r="3728" spans="1:3" x14ac:dyDescent="0.3">
      <c r="A3728" t="s">
        <v>17963</v>
      </c>
      <c r="B3728" t="s">
        <v>67</v>
      </c>
      <c r="C3728">
        <v>6.2</v>
      </c>
    </row>
    <row r="3729" spans="1:3" x14ac:dyDescent="0.3">
      <c r="A3729" t="s">
        <v>17967</v>
      </c>
      <c r="B3729" t="s">
        <v>67</v>
      </c>
      <c r="C3729">
        <v>6.1</v>
      </c>
    </row>
    <row r="3730" spans="1:3" x14ac:dyDescent="0.3">
      <c r="A3730" t="s">
        <v>17972</v>
      </c>
      <c r="B3730" t="s">
        <v>67</v>
      </c>
      <c r="C3730">
        <v>4.2</v>
      </c>
    </row>
    <row r="3731" spans="1:3" x14ac:dyDescent="0.3">
      <c r="A3731" t="s">
        <v>17977</v>
      </c>
      <c r="B3731" t="s">
        <v>67</v>
      </c>
      <c r="C3731">
        <v>4.5</v>
      </c>
    </row>
    <row r="3732" spans="1:3" x14ac:dyDescent="0.3">
      <c r="A3732" t="s">
        <v>24132</v>
      </c>
      <c r="B3732" t="s">
        <v>67</v>
      </c>
      <c r="C3732">
        <v>8.4</v>
      </c>
    </row>
    <row r="3733" spans="1:3" x14ac:dyDescent="0.3">
      <c r="A3733" t="s">
        <v>17984</v>
      </c>
      <c r="B3733" t="s">
        <v>67</v>
      </c>
      <c r="C3733">
        <v>7.5</v>
      </c>
    </row>
    <row r="3734" spans="1:3" x14ac:dyDescent="0.3">
      <c r="A3734" t="s">
        <v>17990</v>
      </c>
      <c r="B3734" t="s">
        <v>67</v>
      </c>
      <c r="C3734">
        <v>6.7</v>
      </c>
    </row>
    <row r="3735" spans="1:3" x14ac:dyDescent="0.3">
      <c r="A3735" t="s">
        <v>17993</v>
      </c>
      <c r="B3735" t="s">
        <v>67</v>
      </c>
      <c r="C3735">
        <v>5.0999999999999996</v>
      </c>
    </row>
    <row r="3736" spans="1:3" x14ac:dyDescent="0.3">
      <c r="A3736" t="s">
        <v>17995</v>
      </c>
      <c r="B3736" t="s">
        <v>67</v>
      </c>
      <c r="C3736">
        <v>5.5</v>
      </c>
    </row>
    <row r="3737" spans="1:3" x14ac:dyDescent="0.3">
      <c r="A3737" t="s">
        <v>17999</v>
      </c>
      <c r="B3737" t="s">
        <v>67</v>
      </c>
      <c r="C3737">
        <v>4.4000000000000004</v>
      </c>
    </row>
    <row r="3738" spans="1:3" x14ac:dyDescent="0.3">
      <c r="A3738" t="s">
        <v>18005</v>
      </c>
      <c r="B3738" t="s">
        <v>67</v>
      </c>
      <c r="C3738">
        <v>4.4000000000000004</v>
      </c>
    </row>
    <row r="3739" spans="1:3" x14ac:dyDescent="0.3">
      <c r="A3739" t="s">
        <v>18010</v>
      </c>
      <c r="B3739" t="s">
        <v>67</v>
      </c>
      <c r="C3739">
        <v>6.8</v>
      </c>
    </row>
    <row r="3740" spans="1:3" x14ac:dyDescent="0.3">
      <c r="A3740" t="s">
        <v>18014</v>
      </c>
      <c r="B3740" t="s">
        <v>67</v>
      </c>
      <c r="C3740">
        <v>6.7</v>
      </c>
    </row>
    <row r="3741" spans="1:3" x14ac:dyDescent="0.3">
      <c r="A3741" t="s">
        <v>18019</v>
      </c>
      <c r="B3741" t="s">
        <v>67</v>
      </c>
      <c r="C3741">
        <v>8.6</v>
      </c>
    </row>
    <row r="3742" spans="1:3" x14ac:dyDescent="0.3">
      <c r="A3742" t="s">
        <v>18021</v>
      </c>
      <c r="B3742" t="s">
        <v>67</v>
      </c>
      <c r="C3742">
        <v>4.8</v>
      </c>
    </row>
    <row r="3743" spans="1:3" x14ac:dyDescent="0.3">
      <c r="A3743" t="s">
        <v>18027</v>
      </c>
      <c r="B3743" t="s">
        <v>67</v>
      </c>
      <c r="C3743">
        <v>3.4</v>
      </c>
    </row>
    <row r="3744" spans="1:3" x14ac:dyDescent="0.3">
      <c r="A3744" t="s">
        <v>18035</v>
      </c>
      <c r="B3744" t="s">
        <v>18039</v>
      </c>
      <c r="C3744">
        <v>7.4</v>
      </c>
    </row>
    <row r="3745" spans="1:3" x14ac:dyDescent="0.3">
      <c r="A3745" t="s">
        <v>18041</v>
      </c>
      <c r="B3745" t="s">
        <v>8719</v>
      </c>
      <c r="C3745">
        <v>7.3</v>
      </c>
    </row>
    <row r="3746" spans="1:3" x14ac:dyDescent="0.3">
      <c r="A3746" t="s">
        <v>18045</v>
      </c>
      <c r="B3746" t="s">
        <v>67</v>
      </c>
      <c r="C3746">
        <v>8</v>
      </c>
    </row>
    <row r="3747" spans="1:3" x14ac:dyDescent="0.3">
      <c r="A3747" t="s">
        <v>18049</v>
      </c>
      <c r="B3747" t="s">
        <v>67</v>
      </c>
      <c r="C3747">
        <v>6.5</v>
      </c>
    </row>
    <row r="3748" spans="1:3" x14ac:dyDescent="0.3">
      <c r="A3748" t="s">
        <v>18054</v>
      </c>
      <c r="B3748" t="s">
        <v>67</v>
      </c>
      <c r="C3748">
        <v>5.9</v>
      </c>
    </row>
    <row r="3749" spans="1:3" x14ac:dyDescent="0.3">
      <c r="A3749" t="s">
        <v>18057</v>
      </c>
      <c r="B3749" t="s">
        <v>67</v>
      </c>
      <c r="C3749">
        <v>6.8</v>
      </c>
    </row>
    <row r="3750" spans="1:3" x14ac:dyDescent="0.3">
      <c r="A3750" t="s">
        <v>18060</v>
      </c>
      <c r="B3750" t="s">
        <v>67</v>
      </c>
      <c r="C3750">
        <v>7.4</v>
      </c>
    </row>
    <row r="3751" spans="1:3" x14ac:dyDescent="0.3">
      <c r="A3751" t="s">
        <v>18065</v>
      </c>
      <c r="B3751" t="s">
        <v>67</v>
      </c>
      <c r="C3751">
        <v>6.7</v>
      </c>
    </row>
    <row r="3752" spans="1:3" x14ac:dyDescent="0.3">
      <c r="A3752" t="s">
        <v>18070</v>
      </c>
      <c r="B3752" t="s">
        <v>67</v>
      </c>
      <c r="C3752">
        <v>6.8</v>
      </c>
    </row>
    <row r="3753" spans="1:3" x14ac:dyDescent="0.3">
      <c r="A3753" t="s">
        <v>18074</v>
      </c>
      <c r="B3753" t="s">
        <v>67</v>
      </c>
      <c r="C3753">
        <v>5.4</v>
      </c>
    </row>
    <row r="3754" spans="1:3" x14ac:dyDescent="0.3">
      <c r="A3754" t="s">
        <v>18079</v>
      </c>
      <c r="B3754" t="s">
        <v>67</v>
      </c>
      <c r="C3754">
        <v>5.5</v>
      </c>
    </row>
    <row r="3755" spans="1:3" x14ac:dyDescent="0.3">
      <c r="A3755" t="s">
        <v>18085</v>
      </c>
      <c r="B3755" t="s">
        <v>67</v>
      </c>
      <c r="C3755">
        <v>7.4</v>
      </c>
    </row>
    <row r="3756" spans="1:3" x14ac:dyDescent="0.3">
      <c r="A3756" t="s">
        <v>18088</v>
      </c>
      <c r="B3756" t="s">
        <v>67</v>
      </c>
      <c r="C3756">
        <v>5.7</v>
      </c>
    </row>
    <row r="3757" spans="1:3" x14ac:dyDescent="0.3">
      <c r="A3757" t="s">
        <v>18094</v>
      </c>
      <c r="B3757" t="s">
        <v>1486</v>
      </c>
      <c r="C3757">
        <v>5.4</v>
      </c>
    </row>
    <row r="3758" spans="1:3" x14ac:dyDescent="0.3">
      <c r="A3758" t="s">
        <v>18099</v>
      </c>
      <c r="B3758" t="s">
        <v>67</v>
      </c>
      <c r="C3758">
        <v>3.2</v>
      </c>
    </row>
    <row r="3759" spans="1:3" x14ac:dyDescent="0.3">
      <c r="A3759" t="s">
        <v>18105</v>
      </c>
      <c r="B3759" t="s">
        <v>18108</v>
      </c>
      <c r="C3759">
        <v>7.1</v>
      </c>
    </row>
    <row r="3760" spans="1:3" x14ac:dyDescent="0.3">
      <c r="A3760" t="s">
        <v>18110</v>
      </c>
      <c r="B3760" t="s">
        <v>67</v>
      </c>
      <c r="C3760">
        <v>7.8</v>
      </c>
    </row>
    <row r="3761" spans="1:3" x14ac:dyDescent="0.3">
      <c r="A3761" t="s">
        <v>18116</v>
      </c>
      <c r="B3761" t="s">
        <v>67</v>
      </c>
      <c r="C3761">
        <v>5.3</v>
      </c>
    </row>
    <row r="3762" spans="1:3" x14ac:dyDescent="0.3">
      <c r="A3762" t="s">
        <v>18121</v>
      </c>
      <c r="B3762" t="s">
        <v>1486</v>
      </c>
      <c r="C3762">
        <v>7.2</v>
      </c>
    </row>
    <row r="3763" spans="1:3" x14ac:dyDescent="0.3">
      <c r="A3763" t="s">
        <v>18126</v>
      </c>
      <c r="B3763" t="s">
        <v>67</v>
      </c>
      <c r="C3763">
        <v>6.2</v>
      </c>
    </row>
    <row r="3764" spans="1:3" x14ac:dyDescent="0.3">
      <c r="A3764" t="s">
        <v>18130</v>
      </c>
      <c r="B3764" t="s">
        <v>67</v>
      </c>
      <c r="C3764">
        <v>5.9</v>
      </c>
    </row>
    <row r="3765" spans="1:3" x14ac:dyDescent="0.3">
      <c r="A3765" t="s">
        <v>18134</v>
      </c>
      <c r="B3765" t="s">
        <v>67</v>
      </c>
      <c r="C3765">
        <v>6.7</v>
      </c>
    </row>
    <row r="3766" spans="1:3" x14ac:dyDescent="0.3">
      <c r="A3766" t="s">
        <v>18138</v>
      </c>
      <c r="B3766" t="s">
        <v>67</v>
      </c>
      <c r="C3766">
        <v>5.7</v>
      </c>
    </row>
    <row r="3767" spans="1:3" x14ac:dyDescent="0.3">
      <c r="A3767" t="s">
        <v>18142</v>
      </c>
      <c r="B3767" t="s">
        <v>67</v>
      </c>
      <c r="C3767">
        <v>7.1</v>
      </c>
    </row>
    <row r="3768" spans="1:3" x14ac:dyDescent="0.3">
      <c r="A3768" t="s">
        <v>18145</v>
      </c>
      <c r="B3768" t="s">
        <v>67</v>
      </c>
      <c r="C3768">
        <v>7.2</v>
      </c>
    </row>
    <row r="3769" spans="1:3" x14ac:dyDescent="0.3">
      <c r="A3769" t="s">
        <v>18151</v>
      </c>
      <c r="B3769" t="s">
        <v>67</v>
      </c>
      <c r="C3769">
        <v>7.4</v>
      </c>
    </row>
    <row r="3770" spans="1:3" x14ac:dyDescent="0.3">
      <c r="A3770" t="s">
        <v>18155</v>
      </c>
      <c r="B3770" t="s">
        <v>67</v>
      </c>
      <c r="C3770">
        <v>7.7</v>
      </c>
    </row>
    <row r="3771" spans="1:3" x14ac:dyDescent="0.3">
      <c r="A3771" t="s">
        <v>24133</v>
      </c>
      <c r="B3771" t="s">
        <v>67</v>
      </c>
      <c r="C3771">
        <v>7.7</v>
      </c>
    </row>
    <row r="3772" spans="1:3" x14ac:dyDescent="0.3">
      <c r="A3772" t="s">
        <v>18161</v>
      </c>
      <c r="B3772" t="s">
        <v>67</v>
      </c>
      <c r="C3772">
        <v>7.4</v>
      </c>
    </row>
    <row r="3773" spans="1:3" x14ac:dyDescent="0.3">
      <c r="A3773" t="s">
        <v>18165</v>
      </c>
      <c r="B3773" t="s">
        <v>67</v>
      </c>
      <c r="C3773">
        <v>8.4</v>
      </c>
    </row>
    <row r="3774" spans="1:3" x14ac:dyDescent="0.3">
      <c r="A3774" t="s">
        <v>18172</v>
      </c>
      <c r="B3774" t="s">
        <v>67</v>
      </c>
      <c r="C3774">
        <v>7.1</v>
      </c>
    </row>
    <row r="3775" spans="1:3" x14ac:dyDescent="0.3">
      <c r="A3775" t="s">
        <v>18180</v>
      </c>
      <c r="B3775" t="s">
        <v>2794</v>
      </c>
      <c r="C3775">
        <v>7.2</v>
      </c>
    </row>
    <row r="3776" spans="1:3" x14ac:dyDescent="0.3">
      <c r="A3776" t="s">
        <v>18184</v>
      </c>
      <c r="B3776" t="s">
        <v>67</v>
      </c>
      <c r="C3776">
        <v>7.5</v>
      </c>
    </row>
    <row r="3777" spans="1:3" x14ac:dyDescent="0.3">
      <c r="A3777" t="s">
        <v>18191</v>
      </c>
      <c r="B3777" t="s">
        <v>67</v>
      </c>
      <c r="C3777">
        <v>5.4</v>
      </c>
    </row>
    <row r="3778" spans="1:3" x14ac:dyDescent="0.3">
      <c r="A3778" t="s">
        <v>18194</v>
      </c>
      <c r="B3778" t="s">
        <v>67</v>
      </c>
      <c r="C3778">
        <v>8.1</v>
      </c>
    </row>
    <row r="3779" spans="1:3" x14ac:dyDescent="0.3">
      <c r="A3779" t="s">
        <v>18202</v>
      </c>
      <c r="B3779" t="s">
        <v>2794</v>
      </c>
      <c r="C3779">
        <v>6</v>
      </c>
    </row>
    <row r="3780" spans="1:3" x14ac:dyDescent="0.3">
      <c r="A3780" t="s">
        <v>18209</v>
      </c>
      <c r="B3780" t="s">
        <v>10470</v>
      </c>
      <c r="C3780">
        <v>7.8</v>
      </c>
    </row>
    <row r="3781" spans="1:3" x14ac:dyDescent="0.3">
      <c r="A3781" t="s">
        <v>18214</v>
      </c>
      <c r="B3781" t="s">
        <v>67</v>
      </c>
      <c r="C3781">
        <v>6.8</v>
      </c>
    </row>
    <row r="3782" spans="1:3" x14ac:dyDescent="0.3">
      <c r="A3782" t="s">
        <v>18219</v>
      </c>
      <c r="B3782" t="s">
        <v>67</v>
      </c>
      <c r="C3782">
        <v>6.5</v>
      </c>
    </row>
    <row r="3783" spans="1:3" x14ac:dyDescent="0.3">
      <c r="A3783" t="s">
        <v>18223</v>
      </c>
      <c r="B3783" t="s">
        <v>12665</v>
      </c>
      <c r="C3783">
        <v>7.7</v>
      </c>
    </row>
    <row r="3784" spans="1:3" x14ac:dyDescent="0.3">
      <c r="A3784" t="s">
        <v>18230</v>
      </c>
      <c r="B3784" t="s">
        <v>1486</v>
      </c>
      <c r="C3784">
        <v>6.4</v>
      </c>
    </row>
    <row r="3785" spans="1:3" x14ac:dyDescent="0.3">
      <c r="A3785" t="s">
        <v>18235</v>
      </c>
      <c r="B3785" t="s">
        <v>67</v>
      </c>
      <c r="C3785">
        <v>6.5</v>
      </c>
    </row>
    <row r="3786" spans="1:3" x14ac:dyDescent="0.3">
      <c r="A3786" t="s">
        <v>18239</v>
      </c>
      <c r="B3786" t="s">
        <v>7236</v>
      </c>
      <c r="C3786">
        <v>7.3</v>
      </c>
    </row>
    <row r="3787" spans="1:3" x14ac:dyDescent="0.3">
      <c r="A3787" t="s">
        <v>18243</v>
      </c>
      <c r="B3787" t="s">
        <v>67</v>
      </c>
      <c r="C3787">
        <v>6.6</v>
      </c>
    </row>
    <row r="3788" spans="1:3" x14ac:dyDescent="0.3">
      <c r="A3788" t="s">
        <v>18248</v>
      </c>
      <c r="B3788" t="s">
        <v>5641</v>
      </c>
      <c r="C3788">
        <v>7.9</v>
      </c>
    </row>
    <row r="3789" spans="1:3" x14ac:dyDescent="0.3">
      <c r="A3789" t="s">
        <v>18253</v>
      </c>
      <c r="B3789" t="s">
        <v>67</v>
      </c>
      <c r="C3789">
        <v>5.9</v>
      </c>
    </row>
    <row r="3790" spans="1:3" x14ac:dyDescent="0.3">
      <c r="A3790" t="s">
        <v>18258</v>
      </c>
      <c r="B3790" t="s">
        <v>5611</v>
      </c>
      <c r="C3790">
        <v>4.7</v>
      </c>
    </row>
    <row r="3791" spans="1:3" x14ac:dyDescent="0.3">
      <c r="A3791" t="s">
        <v>18261</v>
      </c>
      <c r="B3791" t="s">
        <v>67</v>
      </c>
      <c r="C3791">
        <v>8.6999999999999993</v>
      </c>
    </row>
    <row r="3792" spans="1:3" x14ac:dyDescent="0.3">
      <c r="A3792" t="s">
        <v>18267</v>
      </c>
      <c r="B3792" t="s">
        <v>67</v>
      </c>
      <c r="C3792">
        <v>5.9</v>
      </c>
    </row>
    <row r="3793" spans="1:3" x14ac:dyDescent="0.3">
      <c r="A3793" t="s">
        <v>18277</v>
      </c>
      <c r="B3793" t="s">
        <v>5611</v>
      </c>
      <c r="C3793">
        <v>8.5</v>
      </c>
    </row>
    <row r="3794" spans="1:3" x14ac:dyDescent="0.3">
      <c r="A3794" t="s">
        <v>24134</v>
      </c>
      <c r="B3794" t="s">
        <v>67</v>
      </c>
      <c r="C3794">
        <v>8.4</v>
      </c>
    </row>
    <row r="3795" spans="1:3" x14ac:dyDescent="0.3">
      <c r="A3795" t="s">
        <v>18286</v>
      </c>
      <c r="B3795" t="s">
        <v>67</v>
      </c>
      <c r="C3795">
        <v>5.8</v>
      </c>
    </row>
    <row r="3796" spans="1:3" x14ac:dyDescent="0.3">
      <c r="A3796" t="s">
        <v>18290</v>
      </c>
      <c r="B3796" t="s">
        <v>67</v>
      </c>
      <c r="C3796">
        <v>6.1</v>
      </c>
    </row>
    <row r="3797" spans="1:3" x14ac:dyDescent="0.3">
      <c r="A3797" t="s">
        <v>18294</v>
      </c>
      <c r="B3797" t="s">
        <v>67</v>
      </c>
      <c r="C3797">
        <v>7.3</v>
      </c>
    </row>
    <row r="3798" spans="1:3" x14ac:dyDescent="0.3">
      <c r="A3798" t="s">
        <v>18299</v>
      </c>
      <c r="B3798" t="s">
        <v>12439</v>
      </c>
      <c r="C3798">
        <v>6.7</v>
      </c>
    </row>
    <row r="3799" spans="1:3" x14ac:dyDescent="0.3">
      <c r="A3799" t="s">
        <v>18304</v>
      </c>
      <c r="B3799" t="s">
        <v>67</v>
      </c>
      <c r="C3799">
        <v>7.6</v>
      </c>
    </row>
    <row r="3800" spans="1:3" x14ac:dyDescent="0.3">
      <c r="A3800" t="s">
        <v>18310</v>
      </c>
      <c r="B3800" t="s">
        <v>5611</v>
      </c>
      <c r="C3800">
        <v>7.2</v>
      </c>
    </row>
    <row r="3801" spans="1:3" x14ac:dyDescent="0.3">
      <c r="A3801" t="s">
        <v>18317</v>
      </c>
      <c r="B3801" t="s">
        <v>8719</v>
      </c>
      <c r="C3801">
        <v>6.2</v>
      </c>
    </row>
    <row r="3802" spans="1:3" x14ac:dyDescent="0.3">
      <c r="A3802" t="s">
        <v>18321</v>
      </c>
      <c r="B3802" t="s">
        <v>67</v>
      </c>
      <c r="C3802">
        <v>5.2</v>
      </c>
    </row>
    <row r="3803" spans="1:3" x14ac:dyDescent="0.3">
      <c r="A3803" t="s">
        <v>24135</v>
      </c>
      <c r="B3803" t="s">
        <v>67</v>
      </c>
      <c r="C3803">
        <v>8.1</v>
      </c>
    </row>
    <row r="3804" spans="1:3" x14ac:dyDescent="0.3">
      <c r="A3804" t="s">
        <v>18326</v>
      </c>
      <c r="B3804" t="s">
        <v>67</v>
      </c>
      <c r="C3804">
        <v>7.1</v>
      </c>
    </row>
    <row r="3805" spans="1:3" x14ac:dyDescent="0.3">
      <c r="A3805" t="s">
        <v>18331</v>
      </c>
      <c r="B3805" t="s">
        <v>5641</v>
      </c>
      <c r="C3805">
        <v>6.5</v>
      </c>
    </row>
    <row r="3806" spans="1:3" x14ac:dyDescent="0.3">
      <c r="A3806" t="s">
        <v>18335</v>
      </c>
      <c r="B3806" t="s">
        <v>67</v>
      </c>
      <c r="C3806">
        <v>7.3</v>
      </c>
    </row>
    <row r="3807" spans="1:3" x14ac:dyDescent="0.3">
      <c r="A3807" t="s">
        <v>18340</v>
      </c>
      <c r="B3807" t="s">
        <v>67</v>
      </c>
      <c r="C3807">
        <v>6.2</v>
      </c>
    </row>
    <row r="3808" spans="1:3" x14ac:dyDescent="0.3">
      <c r="A3808" t="s">
        <v>18344</v>
      </c>
      <c r="B3808" t="s">
        <v>67</v>
      </c>
      <c r="C3808">
        <v>5</v>
      </c>
    </row>
    <row r="3809" spans="1:3" x14ac:dyDescent="0.3">
      <c r="A3809" t="s">
        <v>18351</v>
      </c>
      <c r="B3809" t="s">
        <v>67</v>
      </c>
      <c r="C3809">
        <v>8</v>
      </c>
    </row>
    <row r="3810" spans="1:3" x14ac:dyDescent="0.3">
      <c r="A3810" t="s">
        <v>18355</v>
      </c>
      <c r="B3810" t="s">
        <v>67</v>
      </c>
      <c r="C3810">
        <v>7.8</v>
      </c>
    </row>
    <row r="3811" spans="1:3" x14ac:dyDescent="0.3">
      <c r="A3811" t="s">
        <v>18359</v>
      </c>
      <c r="B3811" t="s">
        <v>67</v>
      </c>
      <c r="C3811">
        <v>8.1</v>
      </c>
    </row>
    <row r="3812" spans="1:3" x14ac:dyDescent="0.3">
      <c r="A3812" t="s">
        <v>18365</v>
      </c>
      <c r="B3812" t="s">
        <v>67</v>
      </c>
      <c r="C3812">
        <v>6.7</v>
      </c>
    </row>
    <row r="3813" spans="1:3" x14ac:dyDescent="0.3">
      <c r="A3813" t="s">
        <v>18369</v>
      </c>
      <c r="B3813" t="s">
        <v>67</v>
      </c>
      <c r="C3813">
        <v>7.1</v>
      </c>
    </row>
    <row r="3814" spans="1:3" x14ac:dyDescent="0.3">
      <c r="A3814" t="s">
        <v>18374</v>
      </c>
      <c r="B3814" t="s">
        <v>67</v>
      </c>
      <c r="C3814">
        <v>5.6</v>
      </c>
    </row>
    <row r="3815" spans="1:3" x14ac:dyDescent="0.3">
      <c r="A3815" t="s">
        <v>18379</v>
      </c>
      <c r="B3815" t="s">
        <v>67</v>
      </c>
      <c r="C3815">
        <v>7.6</v>
      </c>
    </row>
    <row r="3816" spans="1:3" x14ac:dyDescent="0.3">
      <c r="A3816" t="s">
        <v>18383</v>
      </c>
      <c r="B3816" t="s">
        <v>67</v>
      </c>
      <c r="C3816">
        <v>4.3</v>
      </c>
    </row>
    <row r="3817" spans="1:3" x14ac:dyDescent="0.3">
      <c r="A3817" t="s">
        <v>18388</v>
      </c>
      <c r="B3817" t="s">
        <v>67</v>
      </c>
      <c r="C3817">
        <v>7.3</v>
      </c>
    </row>
    <row r="3818" spans="1:3" x14ac:dyDescent="0.3">
      <c r="A3818" t="s">
        <v>18391</v>
      </c>
      <c r="B3818" t="s">
        <v>67</v>
      </c>
      <c r="C3818">
        <v>4.5999999999999996</v>
      </c>
    </row>
    <row r="3819" spans="1:3" x14ac:dyDescent="0.3">
      <c r="A3819" t="s">
        <v>18396</v>
      </c>
      <c r="B3819" t="s">
        <v>67</v>
      </c>
      <c r="C3819">
        <v>6.8</v>
      </c>
    </row>
    <row r="3820" spans="1:3" x14ac:dyDescent="0.3">
      <c r="A3820" t="s">
        <v>18401</v>
      </c>
      <c r="B3820" t="s">
        <v>67</v>
      </c>
      <c r="C3820">
        <v>7.1</v>
      </c>
    </row>
    <row r="3821" spans="1:3" x14ac:dyDescent="0.3">
      <c r="A3821" t="s">
        <v>18405</v>
      </c>
      <c r="B3821" t="s">
        <v>67</v>
      </c>
      <c r="C3821">
        <v>7.3</v>
      </c>
    </row>
    <row r="3822" spans="1:3" x14ac:dyDescent="0.3">
      <c r="A3822" t="s">
        <v>18411</v>
      </c>
      <c r="B3822" t="s">
        <v>67</v>
      </c>
      <c r="C3822">
        <v>8.3000000000000007</v>
      </c>
    </row>
    <row r="3823" spans="1:3" x14ac:dyDescent="0.3">
      <c r="A3823" t="s">
        <v>18418</v>
      </c>
      <c r="B3823" t="s">
        <v>67</v>
      </c>
      <c r="C3823">
        <v>5.4</v>
      </c>
    </row>
    <row r="3824" spans="1:3" x14ac:dyDescent="0.3">
      <c r="A3824" t="s">
        <v>18423</v>
      </c>
      <c r="B3824" t="s">
        <v>67</v>
      </c>
      <c r="C3824">
        <v>4</v>
      </c>
    </row>
    <row r="3825" spans="1:3" x14ac:dyDescent="0.3">
      <c r="A3825" t="s">
        <v>18429</v>
      </c>
      <c r="B3825" t="s">
        <v>67</v>
      </c>
      <c r="C3825">
        <v>8</v>
      </c>
    </row>
    <row r="3826" spans="1:3" x14ac:dyDescent="0.3">
      <c r="A3826" t="s">
        <v>18433</v>
      </c>
      <c r="B3826" t="s">
        <v>67</v>
      </c>
      <c r="C3826">
        <v>6.7</v>
      </c>
    </row>
    <row r="3827" spans="1:3" x14ac:dyDescent="0.3">
      <c r="A3827" t="s">
        <v>18438</v>
      </c>
      <c r="B3827" t="s">
        <v>67</v>
      </c>
      <c r="C3827">
        <v>4.5999999999999996</v>
      </c>
    </row>
    <row r="3828" spans="1:3" x14ac:dyDescent="0.3">
      <c r="A3828" t="s">
        <v>18441</v>
      </c>
      <c r="B3828" t="s">
        <v>67</v>
      </c>
      <c r="C3828">
        <v>4</v>
      </c>
    </row>
    <row r="3829" spans="1:3" x14ac:dyDescent="0.3">
      <c r="A3829" t="s">
        <v>18445</v>
      </c>
      <c r="B3829" t="s">
        <v>67</v>
      </c>
      <c r="C3829">
        <v>7</v>
      </c>
    </row>
    <row r="3830" spans="1:3" x14ac:dyDescent="0.3">
      <c r="A3830" t="s">
        <v>18450</v>
      </c>
      <c r="B3830" t="s">
        <v>67</v>
      </c>
      <c r="C3830">
        <v>7.4</v>
      </c>
    </row>
    <row r="3831" spans="1:3" x14ac:dyDescent="0.3">
      <c r="A3831" t="s">
        <v>18454</v>
      </c>
      <c r="B3831" t="s">
        <v>67</v>
      </c>
      <c r="C3831">
        <v>5.9</v>
      </c>
    </row>
    <row r="3832" spans="1:3" x14ac:dyDescent="0.3">
      <c r="A3832" t="s">
        <v>18459</v>
      </c>
      <c r="B3832" t="s">
        <v>67</v>
      </c>
      <c r="C3832">
        <v>4.5999999999999996</v>
      </c>
    </row>
    <row r="3833" spans="1:3" x14ac:dyDescent="0.3">
      <c r="A3833" t="s">
        <v>18463</v>
      </c>
      <c r="B3833" t="s">
        <v>2794</v>
      </c>
      <c r="C3833">
        <v>7.5</v>
      </c>
    </row>
    <row r="3834" spans="1:3" x14ac:dyDescent="0.3">
      <c r="A3834" t="s">
        <v>18468</v>
      </c>
      <c r="B3834" t="s">
        <v>67</v>
      </c>
      <c r="C3834">
        <v>4.7</v>
      </c>
    </row>
    <row r="3835" spans="1:3" x14ac:dyDescent="0.3">
      <c r="A3835" t="s">
        <v>18473</v>
      </c>
      <c r="B3835" t="s">
        <v>67</v>
      </c>
      <c r="C3835">
        <v>6.7</v>
      </c>
    </row>
    <row r="3836" spans="1:3" x14ac:dyDescent="0.3">
      <c r="A3836" t="s">
        <v>18476</v>
      </c>
      <c r="B3836" t="s">
        <v>67</v>
      </c>
      <c r="C3836">
        <v>6.3</v>
      </c>
    </row>
    <row r="3837" spans="1:3" x14ac:dyDescent="0.3">
      <c r="A3837" t="s">
        <v>18480</v>
      </c>
      <c r="B3837" t="s">
        <v>67</v>
      </c>
      <c r="C3837">
        <v>6</v>
      </c>
    </row>
    <row r="3838" spans="1:3" x14ac:dyDescent="0.3">
      <c r="A3838" t="s">
        <v>18485</v>
      </c>
      <c r="B3838" t="s">
        <v>67</v>
      </c>
      <c r="C3838">
        <v>6.7</v>
      </c>
    </row>
    <row r="3839" spans="1:3" x14ac:dyDescent="0.3">
      <c r="A3839" t="s">
        <v>18488</v>
      </c>
      <c r="B3839" t="s">
        <v>67</v>
      </c>
      <c r="C3839">
        <v>7.1</v>
      </c>
    </row>
    <row r="3840" spans="1:3" x14ac:dyDescent="0.3">
      <c r="A3840" t="s">
        <v>18492</v>
      </c>
      <c r="B3840" t="s">
        <v>67</v>
      </c>
      <c r="C3840">
        <v>2.7</v>
      </c>
    </row>
    <row r="3841" spans="1:3" x14ac:dyDescent="0.3">
      <c r="A3841" t="s">
        <v>18496</v>
      </c>
      <c r="B3841" t="s">
        <v>67</v>
      </c>
      <c r="C3841">
        <v>7.3</v>
      </c>
    </row>
    <row r="3842" spans="1:3" x14ac:dyDescent="0.3">
      <c r="A3842" t="s">
        <v>18499</v>
      </c>
      <c r="B3842" t="s">
        <v>67</v>
      </c>
      <c r="C3842">
        <v>7.6</v>
      </c>
    </row>
    <row r="3843" spans="1:3" x14ac:dyDescent="0.3">
      <c r="A3843" t="s">
        <v>18503</v>
      </c>
      <c r="B3843" t="s">
        <v>67</v>
      </c>
      <c r="C3843">
        <v>5.8</v>
      </c>
    </row>
    <row r="3844" spans="1:3" x14ac:dyDescent="0.3">
      <c r="A3844" t="s">
        <v>18507</v>
      </c>
      <c r="B3844" t="s">
        <v>67</v>
      </c>
      <c r="C3844">
        <v>6.5</v>
      </c>
    </row>
    <row r="3845" spans="1:3" x14ac:dyDescent="0.3">
      <c r="A3845" t="s">
        <v>18511</v>
      </c>
      <c r="B3845" t="s">
        <v>67</v>
      </c>
      <c r="C3845">
        <v>6.6</v>
      </c>
    </row>
    <row r="3846" spans="1:3" x14ac:dyDescent="0.3">
      <c r="A3846" t="s">
        <v>18516</v>
      </c>
      <c r="B3846" t="s">
        <v>67</v>
      </c>
      <c r="C3846">
        <v>6.2</v>
      </c>
    </row>
    <row r="3847" spans="1:3" x14ac:dyDescent="0.3">
      <c r="A3847" t="s">
        <v>18521</v>
      </c>
      <c r="B3847" t="s">
        <v>67</v>
      </c>
      <c r="C3847">
        <v>6.9</v>
      </c>
    </row>
    <row r="3848" spans="1:3" x14ac:dyDescent="0.3">
      <c r="A3848" t="s">
        <v>18534</v>
      </c>
      <c r="B3848" t="s">
        <v>67</v>
      </c>
      <c r="C3848">
        <v>4.8</v>
      </c>
    </row>
    <row r="3849" spans="1:3" x14ac:dyDescent="0.3">
      <c r="A3849" t="s">
        <v>18538</v>
      </c>
      <c r="B3849" t="s">
        <v>67</v>
      </c>
      <c r="C3849">
        <v>6.6</v>
      </c>
    </row>
    <row r="3850" spans="1:3" x14ac:dyDescent="0.3">
      <c r="A3850" t="s">
        <v>18542</v>
      </c>
      <c r="B3850" t="s">
        <v>67</v>
      </c>
      <c r="C3850">
        <v>5.7</v>
      </c>
    </row>
    <row r="3851" spans="1:3" x14ac:dyDescent="0.3">
      <c r="A3851" t="s">
        <v>18547</v>
      </c>
      <c r="B3851" t="s">
        <v>67</v>
      </c>
      <c r="C3851">
        <v>7</v>
      </c>
    </row>
    <row r="3852" spans="1:3" x14ac:dyDescent="0.3">
      <c r="A3852" t="s">
        <v>18550</v>
      </c>
      <c r="B3852" t="s">
        <v>67</v>
      </c>
      <c r="C3852">
        <v>5.4</v>
      </c>
    </row>
    <row r="3853" spans="1:3" x14ac:dyDescent="0.3">
      <c r="A3853" t="s">
        <v>18554</v>
      </c>
      <c r="B3853" t="s">
        <v>1486</v>
      </c>
      <c r="C3853">
        <v>7.1</v>
      </c>
    </row>
    <row r="3854" spans="1:3" x14ac:dyDescent="0.3">
      <c r="A3854" t="s">
        <v>18557</v>
      </c>
      <c r="B3854" t="s">
        <v>67</v>
      </c>
      <c r="C3854">
        <v>6.9</v>
      </c>
    </row>
    <row r="3855" spans="1:3" x14ac:dyDescent="0.3">
      <c r="A3855" t="s">
        <v>18562</v>
      </c>
      <c r="B3855" t="s">
        <v>67</v>
      </c>
      <c r="C3855">
        <v>6.6</v>
      </c>
    </row>
    <row r="3856" spans="1:3" x14ac:dyDescent="0.3">
      <c r="A3856" t="s">
        <v>18565</v>
      </c>
      <c r="B3856" t="s">
        <v>67</v>
      </c>
      <c r="C3856">
        <v>5.9</v>
      </c>
    </row>
    <row r="3857" spans="1:3" x14ac:dyDescent="0.3">
      <c r="A3857" t="s">
        <v>18572</v>
      </c>
      <c r="B3857" t="s">
        <v>67</v>
      </c>
      <c r="C3857">
        <v>6.3</v>
      </c>
    </row>
    <row r="3858" spans="1:3" x14ac:dyDescent="0.3">
      <c r="A3858" t="s">
        <v>18576</v>
      </c>
      <c r="B3858" t="s">
        <v>67</v>
      </c>
      <c r="C3858">
        <v>6.3</v>
      </c>
    </row>
    <row r="3859" spans="1:3" x14ac:dyDescent="0.3">
      <c r="A3859" t="s">
        <v>18582</v>
      </c>
      <c r="B3859" t="s">
        <v>8719</v>
      </c>
      <c r="C3859">
        <v>7.7</v>
      </c>
    </row>
    <row r="3860" spans="1:3" x14ac:dyDescent="0.3">
      <c r="A3860" t="s">
        <v>18586</v>
      </c>
      <c r="B3860" t="s">
        <v>67</v>
      </c>
      <c r="C3860">
        <v>7</v>
      </c>
    </row>
    <row r="3861" spans="1:3" x14ac:dyDescent="0.3">
      <c r="A3861" t="s">
        <v>18590</v>
      </c>
      <c r="B3861" t="s">
        <v>67</v>
      </c>
      <c r="C3861">
        <v>6.3</v>
      </c>
    </row>
    <row r="3862" spans="1:3" x14ac:dyDescent="0.3">
      <c r="A3862" t="s">
        <v>18595</v>
      </c>
      <c r="B3862" t="s">
        <v>67</v>
      </c>
      <c r="C3862">
        <v>5.9</v>
      </c>
    </row>
    <row r="3863" spans="1:3" x14ac:dyDescent="0.3">
      <c r="A3863" t="s">
        <v>18599</v>
      </c>
      <c r="B3863" t="s">
        <v>67</v>
      </c>
      <c r="C3863">
        <v>6.2</v>
      </c>
    </row>
    <row r="3864" spans="1:3" x14ac:dyDescent="0.3">
      <c r="A3864" t="s">
        <v>18604</v>
      </c>
      <c r="B3864" t="s">
        <v>67</v>
      </c>
      <c r="C3864">
        <v>5</v>
      </c>
    </row>
    <row r="3865" spans="1:3" x14ac:dyDescent="0.3">
      <c r="A3865" t="s">
        <v>18609</v>
      </c>
      <c r="B3865" t="s">
        <v>2794</v>
      </c>
      <c r="C3865">
        <v>7.7</v>
      </c>
    </row>
    <row r="3866" spans="1:3" x14ac:dyDescent="0.3">
      <c r="A3866" t="s">
        <v>18616</v>
      </c>
      <c r="B3866" t="s">
        <v>67</v>
      </c>
      <c r="C3866">
        <v>6.5</v>
      </c>
    </row>
    <row r="3867" spans="1:3" x14ac:dyDescent="0.3">
      <c r="A3867" t="s">
        <v>24136</v>
      </c>
      <c r="B3867" t="s">
        <v>67</v>
      </c>
      <c r="C3867">
        <v>6.1</v>
      </c>
    </row>
    <row r="3868" spans="1:3" x14ac:dyDescent="0.3">
      <c r="A3868" t="s">
        <v>18624</v>
      </c>
      <c r="B3868" t="s">
        <v>67</v>
      </c>
      <c r="C3868">
        <v>5.8</v>
      </c>
    </row>
    <row r="3869" spans="1:3" x14ac:dyDescent="0.3">
      <c r="A3869" t="s">
        <v>18628</v>
      </c>
      <c r="B3869" t="s">
        <v>14454</v>
      </c>
      <c r="C3869">
        <v>6.1</v>
      </c>
    </row>
    <row r="3870" spans="1:3" x14ac:dyDescent="0.3">
      <c r="A3870" t="s">
        <v>18633</v>
      </c>
      <c r="B3870" t="s">
        <v>67</v>
      </c>
      <c r="C3870">
        <v>6</v>
      </c>
    </row>
    <row r="3871" spans="1:3" x14ac:dyDescent="0.3">
      <c r="A3871" t="s">
        <v>18636</v>
      </c>
      <c r="B3871" t="s">
        <v>67</v>
      </c>
      <c r="C3871">
        <v>6.3</v>
      </c>
    </row>
    <row r="3872" spans="1:3" x14ac:dyDescent="0.3">
      <c r="A3872" t="s">
        <v>18640</v>
      </c>
      <c r="B3872" t="s">
        <v>67</v>
      </c>
      <c r="C3872">
        <v>6.3</v>
      </c>
    </row>
    <row r="3873" spans="1:3" x14ac:dyDescent="0.3">
      <c r="A3873" t="s">
        <v>18645</v>
      </c>
      <c r="B3873" t="s">
        <v>5641</v>
      </c>
      <c r="C3873">
        <v>7.5</v>
      </c>
    </row>
    <row r="3874" spans="1:3" x14ac:dyDescent="0.3">
      <c r="A3874" t="s">
        <v>18651</v>
      </c>
      <c r="B3874" t="s">
        <v>67</v>
      </c>
      <c r="C3874">
        <v>7.6</v>
      </c>
    </row>
    <row r="3875" spans="1:3" x14ac:dyDescent="0.3">
      <c r="A3875" t="s">
        <v>18658</v>
      </c>
      <c r="B3875" t="s">
        <v>67</v>
      </c>
      <c r="C3875">
        <v>5.2</v>
      </c>
    </row>
    <row r="3876" spans="1:3" x14ac:dyDescent="0.3">
      <c r="A3876" t="s">
        <v>18664</v>
      </c>
      <c r="B3876" t="s">
        <v>67</v>
      </c>
      <c r="C3876">
        <v>7.8</v>
      </c>
    </row>
    <row r="3877" spans="1:3" x14ac:dyDescent="0.3">
      <c r="A3877" t="s">
        <v>18669</v>
      </c>
      <c r="B3877" t="s">
        <v>67</v>
      </c>
      <c r="C3877">
        <v>6.6</v>
      </c>
    </row>
    <row r="3878" spans="1:3" x14ac:dyDescent="0.3">
      <c r="A3878" t="s">
        <v>18674</v>
      </c>
      <c r="B3878" t="s">
        <v>67</v>
      </c>
      <c r="C3878">
        <v>4.7</v>
      </c>
    </row>
    <row r="3879" spans="1:3" x14ac:dyDescent="0.3">
      <c r="A3879" t="s">
        <v>18681</v>
      </c>
      <c r="B3879" t="s">
        <v>67</v>
      </c>
      <c r="C3879">
        <v>6.7</v>
      </c>
    </row>
    <row r="3880" spans="1:3" x14ac:dyDescent="0.3">
      <c r="A3880" t="s">
        <v>18687</v>
      </c>
      <c r="B3880" t="s">
        <v>67</v>
      </c>
      <c r="C3880">
        <v>4.2</v>
      </c>
    </row>
    <row r="3881" spans="1:3" x14ac:dyDescent="0.3">
      <c r="A3881" t="s">
        <v>18692</v>
      </c>
      <c r="B3881" t="s">
        <v>67</v>
      </c>
      <c r="C3881">
        <v>6.3</v>
      </c>
    </row>
    <row r="3882" spans="1:3" x14ac:dyDescent="0.3">
      <c r="A3882" t="s">
        <v>18698</v>
      </c>
      <c r="B3882" t="s">
        <v>67</v>
      </c>
      <c r="C3882">
        <v>4.7</v>
      </c>
    </row>
    <row r="3883" spans="1:3" x14ac:dyDescent="0.3">
      <c r="A3883" t="s">
        <v>18703</v>
      </c>
      <c r="B3883" t="s">
        <v>67</v>
      </c>
      <c r="C3883">
        <v>7.9</v>
      </c>
    </row>
    <row r="3884" spans="1:3" x14ac:dyDescent="0.3">
      <c r="A3884" t="s">
        <v>18706</v>
      </c>
      <c r="B3884" t="s">
        <v>67</v>
      </c>
      <c r="C3884">
        <v>8.1</v>
      </c>
    </row>
    <row r="3885" spans="1:3" x14ac:dyDescent="0.3">
      <c r="A3885" t="s">
        <v>18712</v>
      </c>
      <c r="B3885" t="s">
        <v>67</v>
      </c>
      <c r="C3885">
        <v>8.1999999999999993</v>
      </c>
    </row>
    <row r="3886" spans="1:3" x14ac:dyDescent="0.3">
      <c r="A3886" t="s">
        <v>18717</v>
      </c>
      <c r="B3886" t="s">
        <v>67</v>
      </c>
      <c r="C3886">
        <v>6</v>
      </c>
    </row>
    <row r="3887" spans="1:3" x14ac:dyDescent="0.3">
      <c r="A3887" t="s">
        <v>18723</v>
      </c>
      <c r="B3887" t="s">
        <v>67</v>
      </c>
      <c r="C3887">
        <v>6.8</v>
      </c>
    </row>
    <row r="3888" spans="1:3" x14ac:dyDescent="0.3">
      <c r="A3888" t="s">
        <v>18727</v>
      </c>
      <c r="B3888" t="s">
        <v>67</v>
      </c>
      <c r="C3888">
        <v>7.3</v>
      </c>
    </row>
    <row r="3889" spans="1:3" x14ac:dyDescent="0.3">
      <c r="A3889" t="s">
        <v>18734</v>
      </c>
      <c r="B3889" t="s">
        <v>67</v>
      </c>
      <c r="C3889">
        <v>7</v>
      </c>
    </row>
    <row r="3890" spans="1:3" x14ac:dyDescent="0.3">
      <c r="A3890" t="s">
        <v>18739</v>
      </c>
      <c r="B3890" t="s">
        <v>67</v>
      </c>
      <c r="C3890">
        <v>7.3</v>
      </c>
    </row>
    <row r="3891" spans="1:3" x14ac:dyDescent="0.3">
      <c r="A3891" t="s">
        <v>18746</v>
      </c>
      <c r="B3891" t="s">
        <v>14454</v>
      </c>
      <c r="C3891">
        <v>7.5</v>
      </c>
    </row>
    <row r="3892" spans="1:3" x14ac:dyDescent="0.3">
      <c r="A3892" t="s">
        <v>18751</v>
      </c>
      <c r="B3892" t="s">
        <v>67</v>
      </c>
      <c r="C3892">
        <v>6.8</v>
      </c>
    </row>
    <row r="3893" spans="1:3" x14ac:dyDescent="0.3">
      <c r="A3893" t="s">
        <v>18758</v>
      </c>
      <c r="B3893" t="s">
        <v>67</v>
      </c>
      <c r="C3893">
        <v>7.1</v>
      </c>
    </row>
    <row r="3894" spans="1:3" x14ac:dyDescent="0.3">
      <c r="A3894" t="s">
        <v>18764</v>
      </c>
      <c r="B3894" t="s">
        <v>67</v>
      </c>
      <c r="C3894">
        <v>6.9</v>
      </c>
    </row>
    <row r="3895" spans="1:3" x14ac:dyDescent="0.3">
      <c r="A3895" t="s">
        <v>18767</v>
      </c>
      <c r="B3895" t="s">
        <v>67</v>
      </c>
      <c r="C3895">
        <v>6.9</v>
      </c>
    </row>
    <row r="3896" spans="1:3" x14ac:dyDescent="0.3">
      <c r="A3896" t="s">
        <v>24137</v>
      </c>
      <c r="B3896" t="s">
        <v>67</v>
      </c>
      <c r="C3896">
        <v>8.4</v>
      </c>
    </row>
    <row r="3897" spans="1:3" x14ac:dyDescent="0.3">
      <c r="A3897" t="s">
        <v>18776</v>
      </c>
      <c r="B3897" t="s">
        <v>67</v>
      </c>
      <c r="C3897">
        <v>7.9</v>
      </c>
    </row>
    <row r="3898" spans="1:3" x14ac:dyDescent="0.3">
      <c r="A3898" t="s">
        <v>18780</v>
      </c>
      <c r="B3898" t="s">
        <v>67</v>
      </c>
      <c r="C3898">
        <v>7.2</v>
      </c>
    </row>
    <row r="3899" spans="1:3" x14ac:dyDescent="0.3">
      <c r="A3899" t="s">
        <v>18787</v>
      </c>
      <c r="B3899" t="s">
        <v>67</v>
      </c>
      <c r="C3899">
        <v>7.8</v>
      </c>
    </row>
    <row r="3900" spans="1:3" x14ac:dyDescent="0.3">
      <c r="A3900" t="s">
        <v>18792</v>
      </c>
      <c r="B3900" t="s">
        <v>67</v>
      </c>
      <c r="C3900">
        <v>3.5</v>
      </c>
    </row>
    <row r="3901" spans="1:3" x14ac:dyDescent="0.3">
      <c r="A3901" t="s">
        <v>18796</v>
      </c>
      <c r="B3901" t="s">
        <v>67</v>
      </c>
      <c r="C3901">
        <v>7.3</v>
      </c>
    </row>
    <row r="3902" spans="1:3" x14ac:dyDescent="0.3">
      <c r="A3902" t="s">
        <v>18799</v>
      </c>
      <c r="B3902" t="s">
        <v>67</v>
      </c>
      <c r="C3902">
        <v>7.5</v>
      </c>
    </row>
    <row r="3903" spans="1:3" x14ac:dyDescent="0.3">
      <c r="A3903" t="s">
        <v>24138</v>
      </c>
      <c r="B3903" t="s">
        <v>67</v>
      </c>
      <c r="C3903">
        <v>7.8</v>
      </c>
    </row>
    <row r="3904" spans="1:3" x14ac:dyDescent="0.3">
      <c r="A3904" t="s">
        <v>18806</v>
      </c>
      <c r="B3904" t="s">
        <v>67</v>
      </c>
      <c r="C3904">
        <v>6</v>
      </c>
    </row>
    <row r="3905" spans="1:3" x14ac:dyDescent="0.3">
      <c r="A3905" t="s">
        <v>18810</v>
      </c>
      <c r="B3905" t="s">
        <v>67</v>
      </c>
      <c r="C3905">
        <v>7.3</v>
      </c>
    </row>
    <row r="3906" spans="1:3" x14ac:dyDescent="0.3">
      <c r="A3906" t="s">
        <v>18815</v>
      </c>
      <c r="B3906" t="s">
        <v>67</v>
      </c>
      <c r="C3906">
        <v>8</v>
      </c>
    </row>
    <row r="3907" spans="1:3" x14ac:dyDescent="0.3">
      <c r="A3907" t="s">
        <v>18821</v>
      </c>
      <c r="B3907" t="s">
        <v>67</v>
      </c>
      <c r="C3907">
        <v>7.6</v>
      </c>
    </row>
    <row r="3908" spans="1:3" x14ac:dyDescent="0.3">
      <c r="A3908" t="s">
        <v>18825</v>
      </c>
      <c r="B3908" t="s">
        <v>67</v>
      </c>
      <c r="C3908">
        <v>7</v>
      </c>
    </row>
    <row r="3909" spans="1:3" x14ac:dyDescent="0.3">
      <c r="A3909" t="s">
        <v>18829</v>
      </c>
      <c r="B3909" t="s">
        <v>67</v>
      </c>
      <c r="C3909">
        <v>7.5</v>
      </c>
    </row>
    <row r="3910" spans="1:3" x14ac:dyDescent="0.3">
      <c r="A3910" t="s">
        <v>18835</v>
      </c>
      <c r="B3910" t="s">
        <v>67</v>
      </c>
      <c r="C3910">
        <v>6.8</v>
      </c>
    </row>
    <row r="3911" spans="1:3" x14ac:dyDescent="0.3">
      <c r="A3911" t="s">
        <v>18841</v>
      </c>
      <c r="B3911" t="s">
        <v>67</v>
      </c>
      <c r="C3911">
        <v>3.9</v>
      </c>
    </row>
    <row r="3912" spans="1:3" x14ac:dyDescent="0.3">
      <c r="A3912" t="s">
        <v>18845</v>
      </c>
      <c r="B3912" t="s">
        <v>67</v>
      </c>
      <c r="C3912">
        <v>6.1</v>
      </c>
    </row>
    <row r="3913" spans="1:3" x14ac:dyDescent="0.3">
      <c r="A3913" t="s">
        <v>18849</v>
      </c>
      <c r="B3913" t="s">
        <v>67</v>
      </c>
      <c r="C3913">
        <v>7.5</v>
      </c>
    </row>
    <row r="3914" spans="1:3" x14ac:dyDescent="0.3">
      <c r="A3914" t="s">
        <v>18854</v>
      </c>
      <c r="B3914" t="s">
        <v>2794</v>
      </c>
      <c r="C3914">
        <v>8.1999999999999993</v>
      </c>
    </row>
    <row r="3915" spans="1:3" x14ac:dyDescent="0.3">
      <c r="A3915" t="s">
        <v>18862</v>
      </c>
      <c r="B3915" t="s">
        <v>67</v>
      </c>
      <c r="C3915">
        <v>4.8</v>
      </c>
    </row>
    <row r="3916" spans="1:3" x14ac:dyDescent="0.3">
      <c r="A3916" t="s">
        <v>18867</v>
      </c>
      <c r="B3916" t="s">
        <v>67</v>
      </c>
      <c r="C3916">
        <v>7.8</v>
      </c>
    </row>
    <row r="3917" spans="1:3" x14ac:dyDescent="0.3">
      <c r="A3917" t="s">
        <v>18873</v>
      </c>
      <c r="B3917" t="s">
        <v>67</v>
      </c>
      <c r="C3917">
        <v>5.2</v>
      </c>
    </row>
    <row r="3918" spans="1:3" x14ac:dyDescent="0.3">
      <c r="A3918" t="s">
        <v>18877</v>
      </c>
      <c r="B3918" t="s">
        <v>67</v>
      </c>
      <c r="C3918">
        <v>3.3</v>
      </c>
    </row>
    <row r="3919" spans="1:3" x14ac:dyDescent="0.3">
      <c r="A3919" t="s">
        <v>18884</v>
      </c>
      <c r="B3919" t="s">
        <v>2794</v>
      </c>
      <c r="C3919">
        <v>6.8</v>
      </c>
    </row>
    <row r="3920" spans="1:3" x14ac:dyDescent="0.3">
      <c r="A3920" t="s">
        <v>18892</v>
      </c>
      <c r="B3920" t="s">
        <v>17425</v>
      </c>
      <c r="C3920">
        <v>7</v>
      </c>
    </row>
    <row r="3921" spans="1:3" x14ac:dyDescent="0.3">
      <c r="A3921" t="s">
        <v>18897</v>
      </c>
      <c r="B3921" t="s">
        <v>67</v>
      </c>
      <c r="C3921">
        <v>6.5</v>
      </c>
    </row>
    <row r="3922" spans="1:3" x14ac:dyDescent="0.3">
      <c r="A3922" t="s">
        <v>18901</v>
      </c>
      <c r="B3922" t="s">
        <v>67</v>
      </c>
      <c r="C3922">
        <v>6.4</v>
      </c>
    </row>
    <row r="3923" spans="1:3" x14ac:dyDescent="0.3">
      <c r="A3923" t="s">
        <v>18904</v>
      </c>
      <c r="B3923" t="s">
        <v>67</v>
      </c>
      <c r="C3923">
        <v>5.3</v>
      </c>
    </row>
    <row r="3924" spans="1:3" x14ac:dyDescent="0.3">
      <c r="A3924" t="s">
        <v>18910</v>
      </c>
      <c r="B3924" t="s">
        <v>67</v>
      </c>
      <c r="C3924">
        <v>4.7</v>
      </c>
    </row>
    <row r="3925" spans="1:3" x14ac:dyDescent="0.3">
      <c r="A3925" t="s">
        <v>18914</v>
      </c>
      <c r="B3925" t="s">
        <v>67</v>
      </c>
      <c r="C3925">
        <v>6.1</v>
      </c>
    </row>
    <row r="3926" spans="1:3" x14ac:dyDescent="0.3">
      <c r="A3926" t="s">
        <v>18919</v>
      </c>
      <c r="B3926" t="s">
        <v>67</v>
      </c>
      <c r="C3926">
        <v>5.5</v>
      </c>
    </row>
    <row r="3927" spans="1:3" x14ac:dyDescent="0.3">
      <c r="A3927" t="s">
        <v>24139</v>
      </c>
      <c r="B3927" t="s">
        <v>67</v>
      </c>
      <c r="C3927">
        <v>7.3</v>
      </c>
    </row>
    <row r="3928" spans="1:3" x14ac:dyDescent="0.3">
      <c r="A3928" t="s">
        <v>18928</v>
      </c>
      <c r="B3928" t="s">
        <v>67</v>
      </c>
      <c r="C3928">
        <v>4.8</v>
      </c>
    </row>
    <row r="3929" spans="1:3" x14ac:dyDescent="0.3">
      <c r="A3929" t="s">
        <v>18933</v>
      </c>
      <c r="B3929" t="s">
        <v>67</v>
      </c>
      <c r="C3929">
        <v>8.4</v>
      </c>
    </row>
    <row r="3930" spans="1:3" x14ac:dyDescent="0.3">
      <c r="A3930" t="s">
        <v>18940</v>
      </c>
      <c r="B3930" t="s">
        <v>67</v>
      </c>
      <c r="C3930">
        <v>7</v>
      </c>
    </row>
    <row r="3931" spans="1:3" x14ac:dyDescent="0.3">
      <c r="A3931" t="s">
        <v>18944</v>
      </c>
      <c r="B3931" t="s">
        <v>67</v>
      </c>
      <c r="C3931">
        <v>3.3</v>
      </c>
    </row>
    <row r="3932" spans="1:3" x14ac:dyDescent="0.3">
      <c r="A3932" t="s">
        <v>18949</v>
      </c>
      <c r="B3932" t="s">
        <v>67</v>
      </c>
      <c r="C3932">
        <v>5.4</v>
      </c>
    </row>
    <row r="3933" spans="1:3" x14ac:dyDescent="0.3">
      <c r="A3933" t="s">
        <v>18953</v>
      </c>
      <c r="B3933" t="s">
        <v>67</v>
      </c>
      <c r="C3933">
        <v>4.8</v>
      </c>
    </row>
    <row r="3934" spans="1:3" x14ac:dyDescent="0.3">
      <c r="A3934" t="s">
        <v>18958</v>
      </c>
      <c r="B3934" t="s">
        <v>67</v>
      </c>
      <c r="C3934">
        <v>3.1</v>
      </c>
    </row>
    <row r="3935" spans="1:3" x14ac:dyDescent="0.3">
      <c r="A3935" t="s">
        <v>18962</v>
      </c>
      <c r="B3935" t="s">
        <v>67</v>
      </c>
      <c r="C3935">
        <v>6.7</v>
      </c>
    </row>
    <row r="3936" spans="1:3" x14ac:dyDescent="0.3">
      <c r="A3936" t="s">
        <v>18967</v>
      </c>
      <c r="B3936" t="s">
        <v>1486</v>
      </c>
      <c r="C3936">
        <v>7.6</v>
      </c>
    </row>
    <row r="3937" spans="1:3" x14ac:dyDescent="0.3">
      <c r="A3937" t="s">
        <v>18970</v>
      </c>
      <c r="B3937" t="s">
        <v>67</v>
      </c>
      <c r="C3937">
        <v>7.1</v>
      </c>
    </row>
    <row r="3938" spans="1:3" x14ac:dyDescent="0.3">
      <c r="A3938" t="s">
        <v>18976</v>
      </c>
      <c r="B3938" t="s">
        <v>67</v>
      </c>
      <c r="C3938">
        <v>6.1</v>
      </c>
    </row>
    <row r="3939" spans="1:3" x14ac:dyDescent="0.3">
      <c r="A3939" t="s">
        <v>18981</v>
      </c>
      <c r="B3939" t="s">
        <v>67</v>
      </c>
      <c r="C3939">
        <v>6.5</v>
      </c>
    </row>
    <row r="3940" spans="1:3" x14ac:dyDescent="0.3">
      <c r="A3940" t="s">
        <v>18985</v>
      </c>
      <c r="B3940" t="s">
        <v>67</v>
      </c>
      <c r="C3940">
        <v>8.5</v>
      </c>
    </row>
    <row r="3941" spans="1:3" x14ac:dyDescent="0.3">
      <c r="A3941" t="s">
        <v>18988</v>
      </c>
      <c r="B3941" t="s">
        <v>14454</v>
      </c>
      <c r="C3941">
        <v>8.6999999999999993</v>
      </c>
    </row>
    <row r="3942" spans="1:3" x14ac:dyDescent="0.3">
      <c r="A3942" t="s">
        <v>18994</v>
      </c>
      <c r="B3942" t="s">
        <v>67</v>
      </c>
      <c r="C3942">
        <v>7.1</v>
      </c>
    </row>
    <row r="3943" spans="1:3" x14ac:dyDescent="0.3">
      <c r="A3943" t="s">
        <v>18999</v>
      </c>
      <c r="B3943" t="s">
        <v>67</v>
      </c>
      <c r="C3943">
        <v>6.6</v>
      </c>
    </row>
    <row r="3944" spans="1:3" x14ac:dyDescent="0.3">
      <c r="A3944" t="s">
        <v>19004</v>
      </c>
      <c r="B3944" t="s">
        <v>67</v>
      </c>
      <c r="C3944">
        <v>6.7</v>
      </c>
    </row>
    <row r="3945" spans="1:3" x14ac:dyDescent="0.3">
      <c r="A3945" t="s">
        <v>19009</v>
      </c>
      <c r="B3945" t="s">
        <v>15723</v>
      </c>
      <c r="C3945">
        <v>8.3000000000000007</v>
      </c>
    </row>
    <row r="3946" spans="1:3" x14ac:dyDescent="0.3">
      <c r="A3946" t="s">
        <v>19014</v>
      </c>
      <c r="B3946" t="s">
        <v>67</v>
      </c>
      <c r="C3946">
        <v>8.1</v>
      </c>
    </row>
    <row r="3947" spans="1:3" x14ac:dyDescent="0.3">
      <c r="A3947" t="s">
        <v>19018</v>
      </c>
      <c r="B3947" t="s">
        <v>67</v>
      </c>
      <c r="C3947">
        <v>7.4</v>
      </c>
    </row>
    <row r="3948" spans="1:3" x14ac:dyDescent="0.3">
      <c r="A3948" t="s">
        <v>19022</v>
      </c>
      <c r="B3948" t="s">
        <v>67</v>
      </c>
      <c r="C3948">
        <v>6.6</v>
      </c>
    </row>
    <row r="3949" spans="1:3" x14ac:dyDescent="0.3">
      <c r="A3949" t="s">
        <v>19027</v>
      </c>
      <c r="B3949" t="s">
        <v>67</v>
      </c>
      <c r="C3949">
        <v>4.5</v>
      </c>
    </row>
    <row r="3950" spans="1:3" x14ac:dyDescent="0.3">
      <c r="A3950" t="s">
        <v>19031</v>
      </c>
      <c r="B3950" t="s">
        <v>67</v>
      </c>
      <c r="C3950">
        <v>6.4</v>
      </c>
    </row>
    <row r="3951" spans="1:3" x14ac:dyDescent="0.3">
      <c r="A3951" t="s">
        <v>19037</v>
      </c>
      <c r="B3951" t="s">
        <v>1486</v>
      </c>
      <c r="C3951">
        <v>7.5</v>
      </c>
    </row>
    <row r="3952" spans="1:3" x14ac:dyDescent="0.3">
      <c r="A3952" t="s">
        <v>19041</v>
      </c>
      <c r="B3952" t="s">
        <v>67</v>
      </c>
      <c r="C3952">
        <v>8</v>
      </c>
    </row>
    <row r="3953" spans="1:3" x14ac:dyDescent="0.3">
      <c r="A3953" t="s">
        <v>19046</v>
      </c>
      <c r="B3953" t="s">
        <v>67</v>
      </c>
      <c r="C3953">
        <v>8.1</v>
      </c>
    </row>
    <row r="3954" spans="1:3" x14ac:dyDescent="0.3">
      <c r="A3954" t="s">
        <v>19051</v>
      </c>
      <c r="B3954" t="s">
        <v>67</v>
      </c>
      <c r="C3954">
        <v>7.2</v>
      </c>
    </row>
    <row r="3955" spans="1:3" x14ac:dyDescent="0.3">
      <c r="A3955" t="s">
        <v>19056</v>
      </c>
      <c r="B3955" t="s">
        <v>2794</v>
      </c>
      <c r="C3955">
        <v>7.5</v>
      </c>
    </row>
    <row r="3956" spans="1:3" x14ac:dyDescent="0.3">
      <c r="A3956" t="s">
        <v>19061</v>
      </c>
      <c r="B3956" t="s">
        <v>67</v>
      </c>
      <c r="C3956">
        <v>7.2</v>
      </c>
    </row>
    <row r="3957" spans="1:3" x14ac:dyDescent="0.3">
      <c r="A3957" t="s">
        <v>19067</v>
      </c>
      <c r="B3957" t="s">
        <v>67</v>
      </c>
      <c r="C3957">
        <v>6.4</v>
      </c>
    </row>
    <row r="3958" spans="1:3" x14ac:dyDescent="0.3">
      <c r="A3958" t="s">
        <v>19070</v>
      </c>
      <c r="B3958" t="s">
        <v>67</v>
      </c>
      <c r="C3958">
        <v>7.6</v>
      </c>
    </row>
    <row r="3959" spans="1:3" x14ac:dyDescent="0.3">
      <c r="A3959" t="s">
        <v>19075</v>
      </c>
      <c r="B3959" t="s">
        <v>67</v>
      </c>
      <c r="C3959">
        <v>7.8</v>
      </c>
    </row>
    <row r="3960" spans="1:3" x14ac:dyDescent="0.3">
      <c r="A3960" t="s">
        <v>19079</v>
      </c>
      <c r="B3960" t="s">
        <v>67</v>
      </c>
      <c r="C3960">
        <v>5.7</v>
      </c>
    </row>
    <row r="3961" spans="1:3" x14ac:dyDescent="0.3">
      <c r="A3961" t="s">
        <v>19086</v>
      </c>
      <c r="B3961" t="s">
        <v>67</v>
      </c>
      <c r="C3961">
        <v>8.6</v>
      </c>
    </row>
    <row r="3962" spans="1:3" x14ac:dyDescent="0.3">
      <c r="A3962" t="s">
        <v>19089</v>
      </c>
      <c r="B3962" t="s">
        <v>67</v>
      </c>
      <c r="C3962">
        <v>8.1999999999999993</v>
      </c>
    </row>
    <row r="3963" spans="1:3" x14ac:dyDescent="0.3">
      <c r="A3963" t="s">
        <v>19092</v>
      </c>
      <c r="B3963" t="s">
        <v>67</v>
      </c>
      <c r="C3963">
        <v>6.6</v>
      </c>
    </row>
    <row r="3964" spans="1:3" x14ac:dyDescent="0.3">
      <c r="A3964" t="s">
        <v>19096</v>
      </c>
      <c r="B3964" t="s">
        <v>67</v>
      </c>
      <c r="C3964">
        <v>5.7</v>
      </c>
    </row>
    <row r="3965" spans="1:3" x14ac:dyDescent="0.3">
      <c r="A3965" t="s">
        <v>19100</v>
      </c>
      <c r="B3965" t="s">
        <v>67</v>
      </c>
      <c r="C3965">
        <v>7.4</v>
      </c>
    </row>
    <row r="3966" spans="1:3" x14ac:dyDescent="0.3">
      <c r="A3966" t="s">
        <v>19104</v>
      </c>
      <c r="B3966" t="s">
        <v>67</v>
      </c>
      <c r="C3966">
        <v>8</v>
      </c>
    </row>
    <row r="3967" spans="1:3" x14ac:dyDescent="0.3">
      <c r="A3967" t="s">
        <v>19108</v>
      </c>
      <c r="B3967" t="s">
        <v>1965</v>
      </c>
      <c r="C3967">
        <v>7.3</v>
      </c>
    </row>
    <row r="3968" spans="1:3" x14ac:dyDescent="0.3">
      <c r="A3968" t="s">
        <v>19113</v>
      </c>
      <c r="B3968" t="s">
        <v>67</v>
      </c>
      <c r="C3968">
        <v>5.4</v>
      </c>
    </row>
    <row r="3969" spans="1:3" x14ac:dyDescent="0.3">
      <c r="A3969" t="s">
        <v>19116</v>
      </c>
      <c r="B3969" t="s">
        <v>67</v>
      </c>
      <c r="C3969">
        <v>7.4</v>
      </c>
    </row>
    <row r="3970" spans="1:3" x14ac:dyDescent="0.3">
      <c r="A3970" t="s">
        <v>19120</v>
      </c>
      <c r="B3970" t="s">
        <v>67</v>
      </c>
      <c r="C3970">
        <v>5.7</v>
      </c>
    </row>
    <row r="3971" spans="1:3" x14ac:dyDescent="0.3">
      <c r="A3971" t="s">
        <v>19125</v>
      </c>
      <c r="B3971" t="s">
        <v>67</v>
      </c>
      <c r="C3971">
        <v>6.8</v>
      </c>
    </row>
    <row r="3972" spans="1:3" x14ac:dyDescent="0.3">
      <c r="A3972" t="s">
        <v>19130</v>
      </c>
      <c r="B3972" t="s">
        <v>67</v>
      </c>
      <c r="C3972">
        <v>5.4</v>
      </c>
    </row>
    <row r="3973" spans="1:3" x14ac:dyDescent="0.3">
      <c r="A3973" t="s">
        <v>19135</v>
      </c>
      <c r="B3973" t="s">
        <v>67</v>
      </c>
      <c r="C3973">
        <v>8.1</v>
      </c>
    </row>
    <row r="3974" spans="1:3" x14ac:dyDescent="0.3">
      <c r="A3974" t="s">
        <v>19142</v>
      </c>
      <c r="B3974" t="s">
        <v>67</v>
      </c>
      <c r="C3974">
        <v>6.1</v>
      </c>
    </row>
    <row r="3975" spans="1:3" x14ac:dyDescent="0.3">
      <c r="A3975" t="s">
        <v>19146</v>
      </c>
      <c r="B3975" t="s">
        <v>67</v>
      </c>
      <c r="C3975">
        <v>5.0999999999999996</v>
      </c>
    </row>
    <row r="3976" spans="1:3" x14ac:dyDescent="0.3">
      <c r="A3976" t="s">
        <v>19152</v>
      </c>
      <c r="B3976" t="s">
        <v>703</v>
      </c>
      <c r="C3976">
        <v>5.6</v>
      </c>
    </row>
    <row r="3977" spans="1:3" x14ac:dyDescent="0.3">
      <c r="A3977" t="s">
        <v>19158</v>
      </c>
      <c r="B3977" t="s">
        <v>67</v>
      </c>
      <c r="C3977">
        <v>5.9</v>
      </c>
    </row>
    <row r="3978" spans="1:3" x14ac:dyDescent="0.3">
      <c r="A3978" t="s">
        <v>19163</v>
      </c>
      <c r="B3978" t="s">
        <v>67</v>
      </c>
      <c r="C3978">
        <v>8.1999999999999993</v>
      </c>
    </row>
    <row r="3979" spans="1:3" x14ac:dyDescent="0.3">
      <c r="A3979" t="s">
        <v>19166</v>
      </c>
      <c r="B3979" t="s">
        <v>67</v>
      </c>
      <c r="C3979">
        <v>5.3</v>
      </c>
    </row>
    <row r="3980" spans="1:3" x14ac:dyDescent="0.3">
      <c r="A3980" t="s">
        <v>19171</v>
      </c>
      <c r="B3980" t="s">
        <v>67</v>
      </c>
      <c r="C3980">
        <v>6.8</v>
      </c>
    </row>
    <row r="3981" spans="1:3" x14ac:dyDescent="0.3">
      <c r="A3981" t="s">
        <v>19175</v>
      </c>
      <c r="B3981" t="s">
        <v>67</v>
      </c>
      <c r="C3981">
        <v>8.3000000000000007</v>
      </c>
    </row>
    <row r="3982" spans="1:3" x14ac:dyDescent="0.3">
      <c r="A3982" t="s">
        <v>19181</v>
      </c>
      <c r="B3982" t="s">
        <v>67</v>
      </c>
      <c r="C3982">
        <v>4.3</v>
      </c>
    </row>
    <row r="3983" spans="1:3" x14ac:dyDescent="0.3">
      <c r="A3983" t="s">
        <v>19187</v>
      </c>
      <c r="B3983" t="s">
        <v>67</v>
      </c>
      <c r="C3983">
        <v>6.7</v>
      </c>
    </row>
    <row r="3984" spans="1:3" x14ac:dyDescent="0.3">
      <c r="A3984" t="s">
        <v>19192</v>
      </c>
      <c r="B3984" t="s">
        <v>67</v>
      </c>
      <c r="C3984">
        <v>7.2</v>
      </c>
    </row>
    <row r="3985" spans="1:3" x14ac:dyDescent="0.3">
      <c r="A3985" t="s">
        <v>19197</v>
      </c>
      <c r="B3985" t="s">
        <v>67</v>
      </c>
      <c r="C3985">
        <v>6.9</v>
      </c>
    </row>
    <row r="3986" spans="1:3" x14ac:dyDescent="0.3">
      <c r="A3986" t="s">
        <v>19201</v>
      </c>
      <c r="B3986" t="s">
        <v>67</v>
      </c>
      <c r="C3986">
        <v>6.6</v>
      </c>
    </row>
    <row r="3987" spans="1:3" x14ac:dyDescent="0.3">
      <c r="A3987" t="s">
        <v>19206</v>
      </c>
      <c r="B3987" t="s">
        <v>67</v>
      </c>
      <c r="C3987">
        <v>5.9</v>
      </c>
    </row>
    <row r="3988" spans="1:3" x14ac:dyDescent="0.3">
      <c r="A3988" t="s">
        <v>19209</v>
      </c>
      <c r="B3988" t="s">
        <v>67</v>
      </c>
      <c r="C3988">
        <v>7.9</v>
      </c>
    </row>
    <row r="3989" spans="1:3" x14ac:dyDescent="0.3">
      <c r="A3989" t="s">
        <v>19213</v>
      </c>
      <c r="B3989" t="s">
        <v>67</v>
      </c>
      <c r="C3989">
        <v>8.3000000000000007</v>
      </c>
    </row>
    <row r="3990" spans="1:3" x14ac:dyDescent="0.3">
      <c r="A3990" t="s">
        <v>19217</v>
      </c>
      <c r="B3990" t="s">
        <v>67</v>
      </c>
      <c r="C3990">
        <v>5.2</v>
      </c>
    </row>
    <row r="3991" spans="1:3" x14ac:dyDescent="0.3">
      <c r="A3991" t="s">
        <v>24140</v>
      </c>
      <c r="B3991" t="s">
        <v>67</v>
      </c>
      <c r="C3991">
        <v>7.8</v>
      </c>
    </row>
    <row r="3992" spans="1:3" x14ac:dyDescent="0.3">
      <c r="A3992" t="s">
        <v>19229</v>
      </c>
      <c r="B3992" t="s">
        <v>67</v>
      </c>
      <c r="C3992">
        <v>7.8</v>
      </c>
    </row>
    <row r="3993" spans="1:3" x14ac:dyDescent="0.3">
      <c r="A3993" t="s">
        <v>19233</v>
      </c>
      <c r="B3993" t="s">
        <v>67</v>
      </c>
      <c r="C3993">
        <v>3</v>
      </c>
    </row>
    <row r="3994" spans="1:3" x14ac:dyDescent="0.3">
      <c r="A3994" t="s">
        <v>19239</v>
      </c>
      <c r="B3994" t="s">
        <v>67</v>
      </c>
      <c r="C3994">
        <v>7.9</v>
      </c>
    </row>
    <row r="3995" spans="1:3" x14ac:dyDescent="0.3">
      <c r="A3995" t="s">
        <v>19246</v>
      </c>
      <c r="B3995" t="s">
        <v>67</v>
      </c>
      <c r="C3995">
        <v>3.2</v>
      </c>
    </row>
    <row r="3996" spans="1:3" x14ac:dyDescent="0.3">
      <c r="A3996" t="s">
        <v>19251</v>
      </c>
      <c r="B3996" t="s">
        <v>67</v>
      </c>
      <c r="C3996">
        <v>6.5</v>
      </c>
    </row>
    <row r="3997" spans="1:3" x14ac:dyDescent="0.3">
      <c r="A3997" t="s">
        <v>19255</v>
      </c>
      <c r="B3997" t="s">
        <v>67</v>
      </c>
      <c r="C3997">
        <v>6.9</v>
      </c>
    </row>
    <row r="3998" spans="1:3" x14ac:dyDescent="0.3">
      <c r="A3998" t="s">
        <v>19260</v>
      </c>
      <c r="B3998" t="s">
        <v>67</v>
      </c>
      <c r="C3998">
        <v>7</v>
      </c>
    </row>
    <row r="3999" spans="1:3" x14ac:dyDescent="0.3">
      <c r="A3999" t="s">
        <v>24141</v>
      </c>
      <c r="B3999" t="s">
        <v>67</v>
      </c>
      <c r="C3999">
        <v>7.4</v>
      </c>
    </row>
    <row r="4000" spans="1:3" x14ac:dyDescent="0.3">
      <c r="A4000" t="s">
        <v>19267</v>
      </c>
      <c r="B4000" t="s">
        <v>5611</v>
      </c>
      <c r="C4000">
        <v>7.8</v>
      </c>
    </row>
    <row r="4001" spans="1:3" x14ac:dyDescent="0.3">
      <c r="A4001" t="s">
        <v>19272</v>
      </c>
      <c r="B4001" t="s">
        <v>67</v>
      </c>
      <c r="C4001">
        <v>6.9</v>
      </c>
    </row>
    <row r="4002" spans="1:3" x14ac:dyDescent="0.3">
      <c r="A4002" t="s">
        <v>19277</v>
      </c>
      <c r="B4002" t="s">
        <v>67</v>
      </c>
      <c r="C4002">
        <v>4.4000000000000004</v>
      </c>
    </row>
    <row r="4003" spans="1:3" x14ac:dyDescent="0.3">
      <c r="A4003" t="s">
        <v>19282</v>
      </c>
      <c r="B4003" t="s">
        <v>67</v>
      </c>
      <c r="C4003">
        <v>6</v>
      </c>
    </row>
    <row r="4004" spans="1:3" x14ac:dyDescent="0.3">
      <c r="A4004" t="s">
        <v>19285</v>
      </c>
      <c r="B4004" t="s">
        <v>67</v>
      </c>
      <c r="C4004">
        <v>6.6</v>
      </c>
    </row>
    <row r="4005" spans="1:3" x14ac:dyDescent="0.3">
      <c r="A4005" t="s">
        <v>19293</v>
      </c>
      <c r="B4005" t="s">
        <v>67</v>
      </c>
      <c r="C4005">
        <v>7.8</v>
      </c>
    </row>
    <row r="4006" spans="1:3" x14ac:dyDescent="0.3">
      <c r="A4006" t="s">
        <v>19298</v>
      </c>
      <c r="B4006" t="s">
        <v>67</v>
      </c>
      <c r="C4006">
        <v>5.3</v>
      </c>
    </row>
    <row r="4007" spans="1:3" x14ac:dyDescent="0.3">
      <c r="A4007" t="s">
        <v>19304</v>
      </c>
      <c r="B4007" t="s">
        <v>67</v>
      </c>
      <c r="C4007">
        <v>5.3</v>
      </c>
    </row>
    <row r="4008" spans="1:3" x14ac:dyDescent="0.3">
      <c r="A4008" t="s">
        <v>19308</v>
      </c>
      <c r="B4008" t="s">
        <v>67</v>
      </c>
      <c r="C4008">
        <v>8</v>
      </c>
    </row>
    <row r="4009" spans="1:3" x14ac:dyDescent="0.3">
      <c r="A4009" t="s">
        <v>19313</v>
      </c>
      <c r="B4009" t="s">
        <v>67</v>
      </c>
      <c r="C4009">
        <v>7.1</v>
      </c>
    </row>
    <row r="4010" spans="1:3" x14ac:dyDescent="0.3">
      <c r="A4010" t="s">
        <v>19317</v>
      </c>
      <c r="B4010" t="s">
        <v>67</v>
      </c>
      <c r="C4010">
        <v>5.4</v>
      </c>
    </row>
    <row r="4011" spans="1:3" x14ac:dyDescent="0.3">
      <c r="A4011" t="s">
        <v>19321</v>
      </c>
      <c r="B4011" t="s">
        <v>67</v>
      </c>
      <c r="C4011">
        <v>6.9</v>
      </c>
    </row>
    <row r="4012" spans="1:3" x14ac:dyDescent="0.3">
      <c r="A4012" t="s">
        <v>19326</v>
      </c>
      <c r="B4012" t="s">
        <v>67</v>
      </c>
      <c r="C4012">
        <v>7.4</v>
      </c>
    </row>
    <row r="4013" spans="1:3" x14ac:dyDescent="0.3">
      <c r="A4013" t="s">
        <v>19330</v>
      </c>
      <c r="B4013" t="s">
        <v>19334</v>
      </c>
      <c r="C4013">
        <v>7.3</v>
      </c>
    </row>
    <row r="4014" spans="1:3" x14ac:dyDescent="0.3">
      <c r="A4014" t="s">
        <v>19335</v>
      </c>
      <c r="B4014" t="s">
        <v>67</v>
      </c>
      <c r="C4014">
        <v>7.8</v>
      </c>
    </row>
    <row r="4015" spans="1:3" x14ac:dyDescent="0.3">
      <c r="A4015" t="s">
        <v>19339</v>
      </c>
      <c r="B4015" t="s">
        <v>67</v>
      </c>
      <c r="C4015">
        <v>6.6</v>
      </c>
    </row>
    <row r="4016" spans="1:3" x14ac:dyDescent="0.3">
      <c r="A4016" t="s">
        <v>19344</v>
      </c>
      <c r="B4016" t="s">
        <v>67</v>
      </c>
      <c r="C4016">
        <v>5.4</v>
      </c>
    </row>
    <row r="4017" spans="1:3" x14ac:dyDescent="0.3">
      <c r="A4017" t="s">
        <v>19348</v>
      </c>
      <c r="B4017" t="s">
        <v>12665</v>
      </c>
      <c r="C4017">
        <v>8.4</v>
      </c>
    </row>
    <row r="4018" spans="1:3" x14ac:dyDescent="0.3">
      <c r="A4018" t="s">
        <v>19354</v>
      </c>
      <c r="B4018" t="s">
        <v>67</v>
      </c>
      <c r="C4018">
        <v>6.3</v>
      </c>
    </row>
    <row r="4019" spans="1:3" x14ac:dyDescent="0.3">
      <c r="A4019" t="s">
        <v>19360</v>
      </c>
      <c r="B4019" t="s">
        <v>67</v>
      </c>
      <c r="C4019">
        <v>6.1</v>
      </c>
    </row>
    <row r="4020" spans="1:3" x14ac:dyDescent="0.3">
      <c r="A4020" t="s">
        <v>19365</v>
      </c>
      <c r="B4020" t="s">
        <v>67</v>
      </c>
      <c r="C4020">
        <v>5</v>
      </c>
    </row>
    <row r="4021" spans="1:3" x14ac:dyDescent="0.3">
      <c r="A4021" t="s">
        <v>19369</v>
      </c>
      <c r="B4021" t="s">
        <v>67</v>
      </c>
      <c r="C4021">
        <v>6.9</v>
      </c>
    </row>
    <row r="4022" spans="1:3" x14ac:dyDescent="0.3">
      <c r="A4022" t="s">
        <v>19379</v>
      </c>
      <c r="B4022" t="s">
        <v>67</v>
      </c>
      <c r="C4022">
        <v>7.3</v>
      </c>
    </row>
    <row r="4023" spans="1:3" x14ac:dyDescent="0.3">
      <c r="A4023" t="s">
        <v>19384</v>
      </c>
      <c r="B4023" t="s">
        <v>67</v>
      </c>
      <c r="C4023">
        <v>5.7</v>
      </c>
    </row>
    <row r="4024" spans="1:3" x14ac:dyDescent="0.3">
      <c r="A4024" t="s">
        <v>24142</v>
      </c>
      <c r="B4024" t="s">
        <v>67</v>
      </c>
      <c r="C4024">
        <v>5</v>
      </c>
    </row>
    <row r="4025" spans="1:3" x14ac:dyDescent="0.3">
      <c r="A4025" t="s">
        <v>19390</v>
      </c>
      <c r="B4025" t="s">
        <v>67</v>
      </c>
      <c r="C4025">
        <v>5.3</v>
      </c>
    </row>
    <row r="4026" spans="1:3" x14ac:dyDescent="0.3">
      <c r="A4026" t="s">
        <v>24143</v>
      </c>
      <c r="B4026" t="s">
        <v>67</v>
      </c>
      <c r="C4026">
        <v>7.9</v>
      </c>
    </row>
    <row r="4027" spans="1:3" x14ac:dyDescent="0.3">
      <c r="A4027" t="s">
        <v>19399</v>
      </c>
      <c r="B4027" t="s">
        <v>67</v>
      </c>
      <c r="C4027">
        <v>5</v>
      </c>
    </row>
    <row r="4028" spans="1:3" x14ac:dyDescent="0.3">
      <c r="A4028" t="s">
        <v>19403</v>
      </c>
      <c r="B4028" t="s">
        <v>67</v>
      </c>
      <c r="C4028">
        <v>5.3</v>
      </c>
    </row>
    <row r="4029" spans="1:3" x14ac:dyDescent="0.3">
      <c r="A4029" t="s">
        <v>24144</v>
      </c>
      <c r="B4029" t="s">
        <v>67</v>
      </c>
      <c r="C4029">
        <v>7.6</v>
      </c>
    </row>
    <row r="4030" spans="1:3" x14ac:dyDescent="0.3">
      <c r="A4030" t="s">
        <v>19413</v>
      </c>
      <c r="B4030" t="s">
        <v>8719</v>
      </c>
      <c r="C4030">
        <v>7.4</v>
      </c>
    </row>
    <row r="4031" spans="1:3" x14ac:dyDescent="0.3">
      <c r="A4031" t="s">
        <v>19419</v>
      </c>
      <c r="B4031" t="s">
        <v>67</v>
      </c>
      <c r="C4031">
        <v>5.9</v>
      </c>
    </row>
    <row r="4032" spans="1:3" x14ac:dyDescent="0.3">
      <c r="A4032" t="s">
        <v>19423</v>
      </c>
      <c r="B4032" t="s">
        <v>67</v>
      </c>
      <c r="C4032">
        <v>4.0999999999999996</v>
      </c>
    </row>
    <row r="4033" spans="1:3" x14ac:dyDescent="0.3">
      <c r="A4033" t="s">
        <v>19427</v>
      </c>
      <c r="B4033" t="s">
        <v>67</v>
      </c>
      <c r="C4033">
        <v>6.7</v>
      </c>
    </row>
    <row r="4034" spans="1:3" x14ac:dyDescent="0.3">
      <c r="A4034" t="s">
        <v>19431</v>
      </c>
      <c r="B4034" t="s">
        <v>67</v>
      </c>
      <c r="C4034">
        <v>5.8</v>
      </c>
    </row>
    <row r="4035" spans="1:3" x14ac:dyDescent="0.3">
      <c r="A4035" t="s">
        <v>19436</v>
      </c>
      <c r="B4035" t="s">
        <v>67</v>
      </c>
      <c r="C4035">
        <v>6.2</v>
      </c>
    </row>
    <row r="4036" spans="1:3" x14ac:dyDescent="0.3">
      <c r="A4036" t="s">
        <v>19441</v>
      </c>
      <c r="B4036" t="s">
        <v>67</v>
      </c>
      <c r="C4036">
        <v>5.3</v>
      </c>
    </row>
    <row r="4037" spans="1:3" x14ac:dyDescent="0.3">
      <c r="A4037" t="s">
        <v>19447</v>
      </c>
      <c r="B4037" t="s">
        <v>67</v>
      </c>
      <c r="C4037">
        <v>3.3</v>
      </c>
    </row>
    <row r="4038" spans="1:3" x14ac:dyDescent="0.3">
      <c r="A4038" t="s">
        <v>19452</v>
      </c>
      <c r="B4038" t="s">
        <v>67</v>
      </c>
      <c r="C4038">
        <v>6.2</v>
      </c>
    </row>
    <row r="4039" spans="1:3" x14ac:dyDescent="0.3">
      <c r="A4039" t="s">
        <v>19456</v>
      </c>
      <c r="B4039" t="s">
        <v>67</v>
      </c>
      <c r="C4039">
        <v>5.9</v>
      </c>
    </row>
    <row r="4040" spans="1:3" x14ac:dyDescent="0.3">
      <c r="A4040" t="s">
        <v>19461</v>
      </c>
      <c r="B4040" t="s">
        <v>67</v>
      </c>
      <c r="C4040">
        <v>5.5</v>
      </c>
    </row>
    <row r="4041" spans="1:3" x14ac:dyDescent="0.3">
      <c r="A4041" t="s">
        <v>19465</v>
      </c>
      <c r="B4041" t="s">
        <v>67</v>
      </c>
      <c r="C4041">
        <v>5.5</v>
      </c>
    </row>
    <row r="4042" spans="1:3" x14ac:dyDescent="0.3">
      <c r="A4042" t="s">
        <v>19471</v>
      </c>
      <c r="B4042" t="s">
        <v>67</v>
      </c>
      <c r="C4042">
        <v>2.6</v>
      </c>
    </row>
    <row r="4043" spans="1:3" x14ac:dyDescent="0.3">
      <c r="A4043" t="s">
        <v>19476</v>
      </c>
      <c r="B4043" t="s">
        <v>67</v>
      </c>
      <c r="C4043">
        <v>5.8</v>
      </c>
    </row>
    <row r="4044" spans="1:3" x14ac:dyDescent="0.3">
      <c r="A4044" t="s">
        <v>19480</v>
      </c>
      <c r="B4044" t="s">
        <v>67</v>
      </c>
      <c r="C4044">
        <v>7.4</v>
      </c>
    </row>
    <row r="4045" spans="1:3" x14ac:dyDescent="0.3">
      <c r="A4045" t="s">
        <v>19486</v>
      </c>
      <c r="B4045" t="s">
        <v>9778</v>
      </c>
      <c r="C4045">
        <v>5.0999999999999996</v>
      </c>
    </row>
    <row r="4046" spans="1:3" x14ac:dyDescent="0.3">
      <c r="A4046" t="s">
        <v>19492</v>
      </c>
      <c r="B4046" t="s">
        <v>67</v>
      </c>
      <c r="C4046">
        <v>5.2</v>
      </c>
    </row>
    <row r="4047" spans="1:3" x14ac:dyDescent="0.3">
      <c r="A4047" t="s">
        <v>19496</v>
      </c>
      <c r="B4047" t="s">
        <v>67</v>
      </c>
      <c r="C4047">
        <v>4.8</v>
      </c>
    </row>
    <row r="4048" spans="1:3" x14ac:dyDescent="0.3">
      <c r="A4048" t="s">
        <v>19502</v>
      </c>
      <c r="B4048" t="s">
        <v>67</v>
      </c>
      <c r="C4048">
        <v>3.9</v>
      </c>
    </row>
    <row r="4049" spans="1:3" x14ac:dyDescent="0.3">
      <c r="A4049" t="s">
        <v>19509</v>
      </c>
      <c r="B4049" t="s">
        <v>67</v>
      </c>
      <c r="C4049">
        <v>6.2</v>
      </c>
    </row>
    <row r="4050" spans="1:3" x14ac:dyDescent="0.3">
      <c r="A4050" t="s">
        <v>19515</v>
      </c>
      <c r="B4050" t="s">
        <v>67</v>
      </c>
      <c r="C4050">
        <v>6.2</v>
      </c>
    </row>
    <row r="4051" spans="1:3" x14ac:dyDescent="0.3">
      <c r="A4051" t="s">
        <v>19520</v>
      </c>
      <c r="B4051" t="s">
        <v>67</v>
      </c>
      <c r="C4051">
        <v>5.9</v>
      </c>
    </row>
    <row r="4052" spans="1:3" x14ac:dyDescent="0.3">
      <c r="A4052" t="s">
        <v>19524</v>
      </c>
      <c r="B4052" t="s">
        <v>14454</v>
      </c>
      <c r="C4052">
        <v>8</v>
      </c>
    </row>
    <row r="4053" spans="1:3" x14ac:dyDescent="0.3">
      <c r="A4053" t="s">
        <v>19529</v>
      </c>
      <c r="B4053" t="s">
        <v>67</v>
      </c>
      <c r="C4053">
        <v>7.3</v>
      </c>
    </row>
    <row r="4054" spans="1:3" x14ac:dyDescent="0.3">
      <c r="A4054" t="s">
        <v>19534</v>
      </c>
      <c r="B4054" t="s">
        <v>67</v>
      </c>
      <c r="C4054">
        <v>4.9000000000000004</v>
      </c>
    </row>
    <row r="4055" spans="1:3" x14ac:dyDescent="0.3">
      <c r="A4055" t="s">
        <v>19539</v>
      </c>
      <c r="B4055" t="s">
        <v>67</v>
      </c>
      <c r="C4055">
        <v>6.5</v>
      </c>
    </row>
    <row r="4056" spans="1:3" x14ac:dyDescent="0.3">
      <c r="A4056" t="s">
        <v>19544</v>
      </c>
      <c r="B4056" t="s">
        <v>67</v>
      </c>
      <c r="C4056">
        <v>4.3</v>
      </c>
    </row>
    <row r="4057" spans="1:3" x14ac:dyDescent="0.3">
      <c r="A4057" t="s">
        <v>19550</v>
      </c>
      <c r="B4057" t="s">
        <v>67</v>
      </c>
      <c r="C4057">
        <v>6.4</v>
      </c>
    </row>
    <row r="4058" spans="1:3" x14ac:dyDescent="0.3">
      <c r="A4058" t="s">
        <v>19554</v>
      </c>
      <c r="B4058" t="s">
        <v>1486</v>
      </c>
      <c r="C4058">
        <v>6.8</v>
      </c>
    </row>
    <row r="4059" spans="1:3" x14ac:dyDescent="0.3">
      <c r="A4059" t="s">
        <v>19561</v>
      </c>
      <c r="B4059" t="s">
        <v>67</v>
      </c>
      <c r="C4059">
        <v>6.1</v>
      </c>
    </row>
    <row r="4060" spans="1:3" x14ac:dyDescent="0.3">
      <c r="A4060" t="s">
        <v>19567</v>
      </c>
      <c r="B4060" t="s">
        <v>67</v>
      </c>
      <c r="C4060">
        <v>4</v>
      </c>
    </row>
    <row r="4061" spans="1:3" x14ac:dyDescent="0.3">
      <c r="A4061" t="s">
        <v>19573</v>
      </c>
      <c r="B4061" t="s">
        <v>67</v>
      </c>
      <c r="C4061">
        <v>7.4</v>
      </c>
    </row>
    <row r="4062" spans="1:3" x14ac:dyDescent="0.3">
      <c r="A4062" t="s">
        <v>19579</v>
      </c>
      <c r="B4062" t="s">
        <v>67</v>
      </c>
      <c r="C4062">
        <v>8.3000000000000007</v>
      </c>
    </row>
    <row r="4063" spans="1:3" x14ac:dyDescent="0.3">
      <c r="A4063" t="s">
        <v>19585</v>
      </c>
      <c r="B4063" t="s">
        <v>67</v>
      </c>
      <c r="C4063">
        <v>5.3</v>
      </c>
    </row>
    <row r="4064" spans="1:3" x14ac:dyDescent="0.3">
      <c r="A4064" t="s">
        <v>19591</v>
      </c>
      <c r="B4064" t="s">
        <v>67</v>
      </c>
      <c r="C4064">
        <v>8.1</v>
      </c>
    </row>
    <row r="4065" spans="1:3" x14ac:dyDescent="0.3">
      <c r="A4065" t="s">
        <v>19595</v>
      </c>
      <c r="B4065" t="s">
        <v>67</v>
      </c>
      <c r="C4065">
        <v>8</v>
      </c>
    </row>
    <row r="4066" spans="1:3" x14ac:dyDescent="0.3">
      <c r="A4066" t="s">
        <v>19598</v>
      </c>
      <c r="B4066" t="s">
        <v>67</v>
      </c>
      <c r="C4066">
        <v>5.7</v>
      </c>
    </row>
    <row r="4067" spans="1:3" x14ac:dyDescent="0.3">
      <c r="A4067" t="s">
        <v>19604</v>
      </c>
      <c r="B4067" t="s">
        <v>5611</v>
      </c>
      <c r="C4067">
        <v>8.1999999999999993</v>
      </c>
    </row>
    <row r="4068" spans="1:3" x14ac:dyDescent="0.3">
      <c r="A4068" t="s">
        <v>19609</v>
      </c>
      <c r="B4068" t="s">
        <v>67</v>
      </c>
      <c r="C4068">
        <v>7.1</v>
      </c>
    </row>
    <row r="4069" spans="1:3" x14ac:dyDescent="0.3">
      <c r="A4069" t="s">
        <v>19615</v>
      </c>
      <c r="B4069" t="s">
        <v>67</v>
      </c>
      <c r="C4069">
        <v>7.4</v>
      </c>
    </row>
    <row r="4070" spans="1:3" x14ac:dyDescent="0.3">
      <c r="A4070" t="s">
        <v>19622</v>
      </c>
      <c r="B4070" t="s">
        <v>19625</v>
      </c>
      <c r="C4070">
        <v>6.6</v>
      </c>
    </row>
    <row r="4071" spans="1:3" x14ac:dyDescent="0.3">
      <c r="A4071" t="s">
        <v>19629</v>
      </c>
      <c r="B4071" t="s">
        <v>15723</v>
      </c>
      <c r="C4071">
        <v>5.7</v>
      </c>
    </row>
    <row r="4072" spans="1:3" x14ac:dyDescent="0.3">
      <c r="A4072" t="s">
        <v>19634</v>
      </c>
      <c r="B4072" t="s">
        <v>67</v>
      </c>
      <c r="C4072">
        <v>6.9</v>
      </c>
    </row>
    <row r="4073" spans="1:3" x14ac:dyDescent="0.3">
      <c r="A4073" t="s">
        <v>19640</v>
      </c>
      <c r="B4073" t="s">
        <v>10470</v>
      </c>
      <c r="C4073">
        <v>7</v>
      </c>
    </row>
    <row r="4074" spans="1:3" x14ac:dyDescent="0.3">
      <c r="A4074" t="s">
        <v>19646</v>
      </c>
      <c r="B4074" t="s">
        <v>67</v>
      </c>
      <c r="C4074">
        <v>7</v>
      </c>
    </row>
    <row r="4075" spans="1:3" x14ac:dyDescent="0.3">
      <c r="A4075" t="s">
        <v>19650</v>
      </c>
      <c r="B4075" t="s">
        <v>67</v>
      </c>
      <c r="C4075">
        <v>7.8</v>
      </c>
    </row>
    <row r="4076" spans="1:3" x14ac:dyDescent="0.3">
      <c r="A4076" t="s">
        <v>19655</v>
      </c>
      <c r="B4076" t="s">
        <v>67</v>
      </c>
      <c r="C4076">
        <v>5.9</v>
      </c>
    </row>
    <row r="4077" spans="1:3" x14ac:dyDescent="0.3">
      <c r="A4077" t="s">
        <v>19662</v>
      </c>
      <c r="B4077" t="s">
        <v>13563</v>
      </c>
      <c r="C4077">
        <v>7.4</v>
      </c>
    </row>
    <row r="4078" spans="1:3" x14ac:dyDescent="0.3">
      <c r="A4078" t="s">
        <v>19666</v>
      </c>
      <c r="B4078" t="s">
        <v>67</v>
      </c>
      <c r="C4078">
        <v>7.8</v>
      </c>
    </row>
    <row r="4079" spans="1:3" x14ac:dyDescent="0.3">
      <c r="A4079" t="s">
        <v>19671</v>
      </c>
      <c r="B4079" t="s">
        <v>67</v>
      </c>
      <c r="C4079">
        <v>6</v>
      </c>
    </row>
    <row r="4080" spans="1:3" x14ac:dyDescent="0.3">
      <c r="A4080" t="s">
        <v>19678</v>
      </c>
      <c r="B4080" t="s">
        <v>67</v>
      </c>
      <c r="C4080">
        <v>7.9</v>
      </c>
    </row>
    <row r="4081" spans="1:3" x14ac:dyDescent="0.3">
      <c r="A4081" t="s">
        <v>19684</v>
      </c>
      <c r="B4081" t="s">
        <v>2794</v>
      </c>
      <c r="C4081">
        <v>7.2</v>
      </c>
    </row>
    <row r="4082" spans="1:3" x14ac:dyDescent="0.3">
      <c r="A4082" t="s">
        <v>19690</v>
      </c>
      <c r="B4082" t="s">
        <v>1965</v>
      </c>
      <c r="C4082">
        <v>7.4</v>
      </c>
    </row>
    <row r="4083" spans="1:3" x14ac:dyDescent="0.3">
      <c r="A4083" t="s">
        <v>19694</v>
      </c>
      <c r="B4083" t="s">
        <v>67</v>
      </c>
      <c r="C4083">
        <v>5.3</v>
      </c>
    </row>
    <row r="4084" spans="1:3" x14ac:dyDescent="0.3">
      <c r="A4084" t="s">
        <v>19698</v>
      </c>
      <c r="B4084" t="s">
        <v>67</v>
      </c>
      <c r="C4084">
        <v>8.3000000000000007</v>
      </c>
    </row>
    <row r="4085" spans="1:3" x14ac:dyDescent="0.3">
      <c r="A4085" t="s">
        <v>19704</v>
      </c>
      <c r="B4085" t="s">
        <v>67</v>
      </c>
      <c r="C4085">
        <v>7.6</v>
      </c>
    </row>
    <row r="4086" spans="1:3" x14ac:dyDescent="0.3">
      <c r="A4086" t="s">
        <v>19708</v>
      </c>
      <c r="B4086" t="s">
        <v>67</v>
      </c>
      <c r="C4086">
        <v>5.0999999999999996</v>
      </c>
    </row>
    <row r="4087" spans="1:3" x14ac:dyDescent="0.3">
      <c r="A4087" t="s">
        <v>19714</v>
      </c>
      <c r="B4087" t="s">
        <v>67</v>
      </c>
      <c r="C4087">
        <v>5.0999999999999996</v>
      </c>
    </row>
    <row r="4088" spans="1:3" x14ac:dyDescent="0.3">
      <c r="A4088" t="s">
        <v>19717</v>
      </c>
      <c r="B4088" t="s">
        <v>67</v>
      </c>
      <c r="C4088">
        <v>6.9</v>
      </c>
    </row>
    <row r="4089" spans="1:3" x14ac:dyDescent="0.3">
      <c r="A4089" t="s">
        <v>19721</v>
      </c>
      <c r="B4089" t="s">
        <v>67</v>
      </c>
      <c r="C4089">
        <v>4.5999999999999996</v>
      </c>
    </row>
    <row r="4090" spans="1:3" x14ac:dyDescent="0.3">
      <c r="A4090" t="s">
        <v>19726</v>
      </c>
      <c r="B4090" t="s">
        <v>67</v>
      </c>
      <c r="C4090">
        <v>6.3</v>
      </c>
    </row>
    <row r="4091" spans="1:3" x14ac:dyDescent="0.3">
      <c r="A4091" t="s">
        <v>19731</v>
      </c>
      <c r="B4091" t="s">
        <v>67</v>
      </c>
      <c r="C4091">
        <v>7.9</v>
      </c>
    </row>
    <row r="4092" spans="1:3" x14ac:dyDescent="0.3">
      <c r="A4092" t="s">
        <v>19738</v>
      </c>
      <c r="B4092" t="s">
        <v>67</v>
      </c>
      <c r="C4092">
        <v>6.7</v>
      </c>
    </row>
    <row r="4093" spans="1:3" x14ac:dyDescent="0.3">
      <c r="A4093" t="s">
        <v>19742</v>
      </c>
      <c r="B4093" t="s">
        <v>67</v>
      </c>
      <c r="C4093">
        <v>7.1</v>
      </c>
    </row>
    <row r="4094" spans="1:3" x14ac:dyDescent="0.3">
      <c r="A4094" t="s">
        <v>19745</v>
      </c>
      <c r="B4094" t="s">
        <v>67</v>
      </c>
      <c r="C4094">
        <v>7.6</v>
      </c>
    </row>
    <row r="4095" spans="1:3" x14ac:dyDescent="0.3">
      <c r="A4095" t="s">
        <v>19751</v>
      </c>
      <c r="B4095" t="s">
        <v>67</v>
      </c>
      <c r="C4095">
        <v>8.1</v>
      </c>
    </row>
    <row r="4096" spans="1:3" x14ac:dyDescent="0.3">
      <c r="A4096" t="s">
        <v>19759</v>
      </c>
      <c r="B4096" t="s">
        <v>1486</v>
      </c>
      <c r="C4096">
        <v>6.6</v>
      </c>
    </row>
    <row r="4097" spans="1:3" x14ac:dyDescent="0.3">
      <c r="A4097" t="s">
        <v>19764</v>
      </c>
      <c r="B4097" t="s">
        <v>67</v>
      </c>
      <c r="C4097">
        <v>7</v>
      </c>
    </row>
    <row r="4098" spans="1:3" x14ac:dyDescent="0.3">
      <c r="A4098" t="s">
        <v>19768</v>
      </c>
      <c r="B4098" t="s">
        <v>67</v>
      </c>
      <c r="C4098">
        <v>7.6</v>
      </c>
    </row>
    <row r="4099" spans="1:3" x14ac:dyDescent="0.3">
      <c r="A4099" t="s">
        <v>19775</v>
      </c>
      <c r="B4099" t="s">
        <v>67</v>
      </c>
      <c r="C4099">
        <v>6.7</v>
      </c>
    </row>
    <row r="4100" spans="1:3" x14ac:dyDescent="0.3">
      <c r="A4100" t="s">
        <v>19781</v>
      </c>
      <c r="B4100" t="s">
        <v>67</v>
      </c>
      <c r="C4100">
        <v>7.1</v>
      </c>
    </row>
    <row r="4101" spans="1:3" x14ac:dyDescent="0.3">
      <c r="A4101" t="s">
        <v>19786</v>
      </c>
      <c r="B4101" t="s">
        <v>67</v>
      </c>
      <c r="C4101">
        <v>7.6</v>
      </c>
    </row>
    <row r="4102" spans="1:3" x14ac:dyDescent="0.3">
      <c r="A4102" t="s">
        <v>19791</v>
      </c>
      <c r="B4102" t="s">
        <v>67</v>
      </c>
      <c r="C4102">
        <v>7.1</v>
      </c>
    </row>
    <row r="4103" spans="1:3" x14ac:dyDescent="0.3">
      <c r="A4103" t="s">
        <v>19796</v>
      </c>
      <c r="B4103" t="s">
        <v>67</v>
      </c>
      <c r="C4103">
        <v>7.1</v>
      </c>
    </row>
    <row r="4104" spans="1:3" x14ac:dyDescent="0.3">
      <c r="A4104" t="s">
        <v>19803</v>
      </c>
      <c r="B4104" t="s">
        <v>67</v>
      </c>
      <c r="C4104">
        <v>7.7</v>
      </c>
    </row>
    <row r="4105" spans="1:3" x14ac:dyDescent="0.3">
      <c r="A4105" t="s">
        <v>19809</v>
      </c>
      <c r="B4105" t="s">
        <v>67</v>
      </c>
      <c r="C4105">
        <v>7.6</v>
      </c>
    </row>
    <row r="4106" spans="1:3" x14ac:dyDescent="0.3">
      <c r="A4106" t="s">
        <v>19814</v>
      </c>
      <c r="B4106" t="s">
        <v>67</v>
      </c>
      <c r="C4106">
        <v>6.6</v>
      </c>
    </row>
    <row r="4107" spans="1:3" x14ac:dyDescent="0.3">
      <c r="A4107" t="s">
        <v>19817</v>
      </c>
      <c r="B4107" t="s">
        <v>67</v>
      </c>
      <c r="C4107">
        <v>5.7</v>
      </c>
    </row>
    <row r="4108" spans="1:3" x14ac:dyDescent="0.3">
      <c r="A4108" t="s">
        <v>19823</v>
      </c>
      <c r="B4108" t="s">
        <v>67</v>
      </c>
      <c r="C4108">
        <v>7.1</v>
      </c>
    </row>
    <row r="4109" spans="1:3" x14ac:dyDescent="0.3">
      <c r="A4109" t="s">
        <v>19828</v>
      </c>
      <c r="B4109" t="s">
        <v>67</v>
      </c>
      <c r="C4109">
        <v>6.2</v>
      </c>
    </row>
    <row r="4110" spans="1:3" x14ac:dyDescent="0.3">
      <c r="A4110" t="s">
        <v>19833</v>
      </c>
      <c r="B4110" t="s">
        <v>8719</v>
      </c>
      <c r="C4110">
        <v>6.1</v>
      </c>
    </row>
    <row r="4111" spans="1:3" x14ac:dyDescent="0.3">
      <c r="A4111" t="s">
        <v>19838</v>
      </c>
      <c r="B4111" t="s">
        <v>2794</v>
      </c>
      <c r="C4111">
        <v>5.9</v>
      </c>
    </row>
    <row r="4112" spans="1:3" x14ac:dyDescent="0.3">
      <c r="A4112" t="s">
        <v>19842</v>
      </c>
      <c r="B4112" t="s">
        <v>67</v>
      </c>
      <c r="C4112">
        <v>6.8</v>
      </c>
    </row>
    <row r="4113" spans="1:3" x14ac:dyDescent="0.3">
      <c r="A4113" t="s">
        <v>19847</v>
      </c>
      <c r="B4113" t="s">
        <v>67</v>
      </c>
      <c r="C4113">
        <v>5.8</v>
      </c>
    </row>
    <row r="4114" spans="1:3" x14ac:dyDescent="0.3">
      <c r="A4114" t="s">
        <v>19852</v>
      </c>
      <c r="B4114" t="s">
        <v>67</v>
      </c>
      <c r="C4114">
        <v>5</v>
      </c>
    </row>
    <row r="4115" spans="1:3" x14ac:dyDescent="0.3">
      <c r="A4115" t="s">
        <v>19857</v>
      </c>
      <c r="B4115" t="s">
        <v>67</v>
      </c>
      <c r="C4115">
        <v>6.3</v>
      </c>
    </row>
    <row r="4116" spans="1:3" x14ac:dyDescent="0.3">
      <c r="A4116" t="s">
        <v>19859</v>
      </c>
      <c r="B4116" t="s">
        <v>67</v>
      </c>
      <c r="C4116">
        <v>6.8</v>
      </c>
    </row>
    <row r="4117" spans="1:3" x14ac:dyDescent="0.3">
      <c r="A4117" t="s">
        <v>19863</v>
      </c>
      <c r="B4117" t="s">
        <v>67</v>
      </c>
      <c r="C4117">
        <v>5.0999999999999996</v>
      </c>
    </row>
    <row r="4118" spans="1:3" x14ac:dyDescent="0.3">
      <c r="A4118" t="s">
        <v>19868</v>
      </c>
      <c r="B4118" t="s">
        <v>67</v>
      </c>
      <c r="C4118">
        <v>6.6</v>
      </c>
    </row>
    <row r="4119" spans="1:3" x14ac:dyDescent="0.3">
      <c r="A4119" t="s">
        <v>19873</v>
      </c>
      <c r="B4119" t="s">
        <v>67</v>
      </c>
      <c r="C4119">
        <v>5</v>
      </c>
    </row>
    <row r="4120" spans="1:3" x14ac:dyDescent="0.3">
      <c r="A4120" t="s">
        <v>19876</v>
      </c>
      <c r="B4120" t="s">
        <v>67</v>
      </c>
      <c r="C4120">
        <v>7.7</v>
      </c>
    </row>
    <row r="4121" spans="1:3" x14ac:dyDescent="0.3">
      <c r="A4121" t="s">
        <v>19880</v>
      </c>
      <c r="B4121" t="s">
        <v>67</v>
      </c>
      <c r="C4121">
        <v>3.1</v>
      </c>
    </row>
    <row r="4122" spans="1:3" x14ac:dyDescent="0.3">
      <c r="A4122" t="s">
        <v>19885</v>
      </c>
      <c r="B4122" t="s">
        <v>67</v>
      </c>
      <c r="C4122">
        <v>6.5</v>
      </c>
    </row>
    <row r="4123" spans="1:3" x14ac:dyDescent="0.3">
      <c r="A4123" t="s">
        <v>19891</v>
      </c>
      <c r="B4123" t="s">
        <v>67</v>
      </c>
      <c r="C4123">
        <v>3.9</v>
      </c>
    </row>
    <row r="4124" spans="1:3" x14ac:dyDescent="0.3">
      <c r="A4124" t="s">
        <v>19895</v>
      </c>
      <c r="B4124" t="s">
        <v>67</v>
      </c>
      <c r="C4124">
        <v>6.8</v>
      </c>
    </row>
    <row r="4125" spans="1:3" x14ac:dyDescent="0.3">
      <c r="A4125" t="s">
        <v>19898</v>
      </c>
      <c r="B4125" t="s">
        <v>67</v>
      </c>
      <c r="C4125">
        <v>7</v>
      </c>
    </row>
    <row r="4126" spans="1:3" x14ac:dyDescent="0.3">
      <c r="A4126" t="s">
        <v>19901</v>
      </c>
      <c r="B4126" t="s">
        <v>67</v>
      </c>
      <c r="C4126">
        <v>5.9</v>
      </c>
    </row>
    <row r="4127" spans="1:3" x14ac:dyDescent="0.3">
      <c r="A4127" t="s">
        <v>19905</v>
      </c>
      <c r="B4127" t="s">
        <v>67</v>
      </c>
      <c r="C4127">
        <v>5.8</v>
      </c>
    </row>
    <row r="4128" spans="1:3" x14ac:dyDescent="0.3">
      <c r="A4128" t="s">
        <v>19909</v>
      </c>
      <c r="B4128" t="s">
        <v>67</v>
      </c>
      <c r="C4128">
        <v>7.3</v>
      </c>
    </row>
    <row r="4129" spans="1:3" x14ac:dyDescent="0.3">
      <c r="A4129" t="s">
        <v>19915</v>
      </c>
      <c r="B4129" t="s">
        <v>67</v>
      </c>
      <c r="C4129">
        <v>7.8</v>
      </c>
    </row>
    <row r="4130" spans="1:3" x14ac:dyDescent="0.3">
      <c r="A4130" t="s">
        <v>19921</v>
      </c>
      <c r="B4130" t="s">
        <v>67</v>
      </c>
      <c r="C4130">
        <v>6.9</v>
      </c>
    </row>
    <row r="4131" spans="1:3" x14ac:dyDescent="0.3">
      <c r="A4131" t="s">
        <v>19926</v>
      </c>
      <c r="B4131" t="s">
        <v>67</v>
      </c>
      <c r="C4131">
        <v>5.7</v>
      </c>
    </row>
    <row r="4132" spans="1:3" x14ac:dyDescent="0.3">
      <c r="A4132" t="s">
        <v>19933</v>
      </c>
      <c r="B4132" t="s">
        <v>67</v>
      </c>
      <c r="C4132">
        <v>4.7</v>
      </c>
    </row>
    <row r="4133" spans="1:3" x14ac:dyDescent="0.3">
      <c r="A4133" t="s">
        <v>19937</v>
      </c>
      <c r="B4133" t="s">
        <v>67</v>
      </c>
      <c r="C4133">
        <v>5.9</v>
      </c>
    </row>
    <row r="4134" spans="1:3" x14ac:dyDescent="0.3">
      <c r="A4134" t="s">
        <v>19941</v>
      </c>
      <c r="B4134" t="s">
        <v>67</v>
      </c>
      <c r="C4134">
        <v>5.9</v>
      </c>
    </row>
    <row r="4135" spans="1:3" x14ac:dyDescent="0.3">
      <c r="A4135" t="s">
        <v>19946</v>
      </c>
      <c r="B4135" t="s">
        <v>67</v>
      </c>
      <c r="C4135">
        <v>4.3</v>
      </c>
    </row>
    <row r="4136" spans="1:3" x14ac:dyDescent="0.3">
      <c r="A4136" t="s">
        <v>19952</v>
      </c>
      <c r="B4136" t="s">
        <v>67</v>
      </c>
      <c r="C4136">
        <v>7.5</v>
      </c>
    </row>
    <row r="4137" spans="1:3" x14ac:dyDescent="0.3">
      <c r="A4137" t="s">
        <v>19957</v>
      </c>
      <c r="B4137" t="s">
        <v>67</v>
      </c>
      <c r="C4137">
        <v>4.8</v>
      </c>
    </row>
    <row r="4138" spans="1:3" x14ac:dyDescent="0.3">
      <c r="A4138" t="s">
        <v>19964</v>
      </c>
      <c r="B4138" t="s">
        <v>67</v>
      </c>
      <c r="C4138">
        <v>5.8</v>
      </c>
    </row>
    <row r="4139" spans="1:3" x14ac:dyDescent="0.3">
      <c r="A4139" t="s">
        <v>19969</v>
      </c>
      <c r="B4139" t="s">
        <v>67</v>
      </c>
      <c r="C4139">
        <v>5.3</v>
      </c>
    </row>
    <row r="4140" spans="1:3" x14ac:dyDescent="0.3">
      <c r="A4140" t="s">
        <v>19974</v>
      </c>
      <c r="B4140" t="s">
        <v>67</v>
      </c>
      <c r="C4140">
        <v>6</v>
      </c>
    </row>
    <row r="4141" spans="1:3" x14ac:dyDescent="0.3">
      <c r="A4141" t="s">
        <v>19980</v>
      </c>
      <c r="B4141" t="s">
        <v>67</v>
      </c>
      <c r="C4141">
        <v>8.1</v>
      </c>
    </row>
    <row r="4142" spans="1:3" x14ac:dyDescent="0.3">
      <c r="A4142" t="s">
        <v>19984</v>
      </c>
      <c r="B4142" t="s">
        <v>67</v>
      </c>
      <c r="C4142">
        <v>7</v>
      </c>
    </row>
    <row r="4143" spans="1:3" x14ac:dyDescent="0.3">
      <c r="A4143" t="s">
        <v>19990</v>
      </c>
      <c r="B4143" t="s">
        <v>17425</v>
      </c>
      <c r="C4143">
        <v>7.6</v>
      </c>
    </row>
    <row r="4144" spans="1:3" x14ac:dyDescent="0.3">
      <c r="A4144" t="s">
        <v>19997</v>
      </c>
      <c r="B4144" t="s">
        <v>67</v>
      </c>
      <c r="C4144">
        <v>7.2</v>
      </c>
    </row>
    <row r="4145" spans="1:3" x14ac:dyDescent="0.3">
      <c r="A4145" t="s">
        <v>20001</v>
      </c>
      <c r="B4145" t="s">
        <v>2794</v>
      </c>
      <c r="C4145">
        <v>7.5</v>
      </c>
    </row>
    <row r="4146" spans="1:3" x14ac:dyDescent="0.3">
      <c r="A4146" t="s">
        <v>20006</v>
      </c>
      <c r="B4146" t="s">
        <v>67</v>
      </c>
      <c r="C4146">
        <v>6.3</v>
      </c>
    </row>
    <row r="4147" spans="1:3" x14ac:dyDescent="0.3">
      <c r="A4147" t="s">
        <v>20012</v>
      </c>
      <c r="B4147" t="s">
        <v>67</v>
      </c>
      <c r="C4147">
        <v>6.7</v>
      </c>
    </row>
    <row r="4148" spans="1:3" x14ac:dyDescent="0.3">
      <c r="A4148" t="s">
        <v>20017</v>
      </c>
      <c r="B4148" t="s">
        <v>67</v>
      </c>
      <c r="C4148">
        <v>4.8</v>
      </c>
    </row>
    <row r="4149" spans="1:3" x14ac:dyDescent="0.3">
      <c r="A4149" t="s">
        <v>20023</v>
      </c>
      <c r="B4149" t="s">
        <v>67</v>
      </c>
      <c r="C4149">
        <v>5.5</v>
      </c>
    </row>
    <row r="4150" spans="1:3" x14ac:dyDescent="0.3">
      <c r="A4150" t="s">
        <v>20027</v>
      </c>
      <c r="B4150" t="s">
        <v>67</v>
      </c>
      <c r="C4150">
        <v>7.5</v>
      </c>
    </row>
    <row r="4151" spans="1:3" x14ac:dyDescent="0.3">
      <c r="A4151" t="s">
        <v>20034</v>
      </c>
      <c r="B4151" t="s">
        <v>67</v>
      </c>
      <c r="C4151">
        <v>5.0999999999999996</v>
      </c>
    </row>
    <row r="4152" spans="1:3" x14ac:dyDescent="0.3">
      <c r="A4152" t="s">
        <v>24145</v>
      </c>
      <c r="B4152" t="s">
        <v>67</v>
      </c>
      <c r="C4152">
        <v>7.4</v>
      </c>
    </row>
    <row r="4153" spans="1:3" x14ac:dyDescent="0.3">
      <c r="A4153" t="s">
        <v>20043</v>
      </c>
      <c r="B4153" t="s">
        <v>67</v>
      </c>
      <c r="C4153">
        <v>7.3</v>
      </c>
    </row>
    <row r="4154" spans="1:3" x14ac:dyDescent="0.3">
      <c r="A4154" t="s">
        <v>20050</v>
      </c>
      <c r="B4154" t="s">
        <v>67</v>
      </c>
      <c r="C4154">
        <v>6.9</v>
      </c>
    </row>
    <row r="4155" spans="1:3" x14ac:dyDescent="0.3">
      <c r="A4155" t="s">
        <v>20054</v>
      </c>
      <c r="B4155" t="s">
        <v>67</v>
      </c>
      <c r="C4155">
        <v>6.8</v>
      </c>
    </row>
    <row r="4156" spans="1:3" x14ac:dyDescent="0.3">
      <c r="A4156" t="s">
        <v>20059</v>
      </c>
      <c r="B4156" t="s">
        <v>67</v>
      </c>
      <c r="C4156">
        <v>8.4</v>
      </c>
    </row>
    <row r="4157" spans="1:3" x14ac:dyDescent="0.3">
      <c r="A4157" t="s">
        <v>20063</v>
      </c>
      <c r="B4157" t="s">
        <v>67</v>
      </c>
      <c r="C4157">
        <v>7.6</v>
      </c>
    </row>
    <row r="4158" spans="1:3" x14ac:dyDescent="0.3">
      <c r="A4158" t="s">
        <v>20068</v>
      </c>
      <c r="B4158" t="s">
        <v>7236</v>
      </c>
      <c r="C4158">
        <v>7.6</v>
      </c>
    </row>
    <row r="4159" spans="1:3" x14ac:dyDescent="0.3">
      <c r="A4159" t="s">
        <v>20073</v>
      </c>
      <c r="B4159" t="s">
        <v>67</v>
      </c>
      <c r="C4159">
        <v>7.6</v>
      </c>
    </row>
    <row r="4160" spans="1:3" x14ac:dyDescent="0.3">
      <c r="A4160" t="s">
        <v>20080</v>
      </c>
      <c r="B4160" t="s">
        <v>67</v>
      </c>
      <c r="C4160">
        <v>5.3</v>
      </c>
    </row>
    <row r="4161" spans="1:3" x14ac:dyDescent="0.3">
      <c r="A4161" t="s">
        <v>20084</v>
      </c>
      <c r="B4161" t="s">
        <v>8719</v>
      </c>
      <c r="C4161">
        <v>8.5</v>
      </c>
    </row>
    <row r="4162" spans="1:3" x14ac:dyDescent="0.3">
      <c r="A4162" t="s">
        <v>20088</v>
      </c>
      <c r="B4162" t="s">
        <v>67</v>
      </c>
      <c r="C4162">
        <v>7</v>
      </c>
    </row>
    <row r="4163" spans="1:3" x14ac:dyDescent="0.3">
      <c r="A4163" t="s">
        <v>20093</v>
      </c>
      <c r="B4163" t="s">
        <v>67</v>
      </c>
      <c r="C4163">
        <v>8</v>
      </c>
    </row>
    <row r="4164" spans="1:3" x14ac:dyDescent="0.3">
      <c r="A4164" t="s">
        <v>20099</v>
      </c>
      <c r="B4164" t="s">
        <v>67</v>
      </c>
      <c r="C4164">
        <v>7.1</v>
      </c>
    </row>
    <row r="4165" spans="1:3" x14ac:dyDescent="0.3">
      <c r="A4165" t="s">
        <v>20107</v>
      </c>
      <c r="B4165" t="s">
        <v>1486</v>
      </c>
      <c r="C4165">
        <v>7.8</v>
      </c>
    </row>
    <row r="4166" spans="1:3" x14ac:dyDescent="0.3">
      <c r="A4166" t="s">
        <v>20112</v>
      </c>
      <c r="B4166" t="s">
        <v>67</v>
      </c>
      <c r="C4166">
        <v>7.2</v>
      </c>
    </row>
    <row r="4167" spans="1:3" x14ac:dyDescent="0.3">
      <c r="A4167" t="s">
        <v>20116</v>
      </c>
      <c r="B4167" t="s">
        <v>67</v>
      </c>
      <c r="C4167">
        <v>7.5</v>
      </c>
    </row>
    <row r="4168" spans="1:3" x14ac:dyDescent="0.3">
      <c r="A4168" t="s">
        <v>20121</v>
      </c>
      <c r="B4168" t="s">
        <v>67</v>
      </c>
      <c r="C4168">
        <v>8</v>
      </c>
    </row>
    <row r="4169" spans="1:3" x14ac:dyDescent="0.3">
      <c r="A4169" t="s">
        <v>20126</v>
      </c>
      <c r="B4169" t="s">
        <v>2794</v>
      </c>
      <c r="C4169">
        <v>8.1</v>
      </c>
    </row>
    <row r="4170" spans="1:3" x14ac:dyDescent="0.3">
      <c r="A4170" t="s">
        <v>20131</v>
      </c>
      <c r="B4170" t="s">
        <v>67</v>
      </c>
      <c r="C4170">
        <v>6.8</v>
      </c>
    </row>
    <row r="4171" spans="1:3" x14ac:dyDescent="0.3">
      <c r="A4171" t="s">
        <v>20136</v>
      </c>
      <c r="B4171" t="s">
        <v>67</v>
      </c>
      <c r="C4171">
        <v>7.4</v>
      </c>
    </row>
    <row r="4172" spans="1:3" x14ac:dyDescent="0.3">
      <c r="A4172" t="s">
        <v>20142</v>
      </c>
      <c r="B4172" t="s">
        <v>67</v>
      </c>
      <c r="C4172">
        <v>7.2</v>
      </c>
    </row>
    <row r="4173" spans="1:3" x14ac:dyDescent="0.3">
      <c r="A4173" t="s">
        <v>20149</v>
      </c>
      <c r="B4173" t="s">
        <v>67</v>
      </c>
      <c r="C4173">
        <v>8.1</v>
      </c>
    </row>
    <row r="4174" spans="1:3" x14ac:dyDescent="0.3">
      <c r="A4174" t="s">
        <v>20155</v>
      </c>
      <c r="B4174" t="s">
        <v>67</v>
      </c>
      <c r="C4174">
        <v>7</v>
      </c>
    </row>
    <row r="4175" spans="1:3" x14ac:dyDescent="0.3">
      <c r="A4175" t="s">
        <v>20160</v>
      </c>
      <c r="B4175" t="s">
        <v>67</v>
      </c>
      <c r="C4175">
        <v>7.4</v>
      </c>
    </row>
    <row r="4176" spans="1:3" x14ac:dyDescent="0.3">
      <c r="A4176" t="s">
        <v>20164</v>
      </c>
      <c r="B4176" t="s">
        <v>67</v>
      </c>
      <c r="C4176">
        <v>8.3000000000000007</v>
      </c>
    </row>
    <row r="4177" spans="1:3" x14ac:dyDescent="0.3">
      <c r="A4177" t="s">
        <v>20169</v>
      </c>
      <c r="B4177" t="s">
        <v>67</v>
      </c>
      <c r="C4177">
        <v>6.1</v>
      </c>
    </row>
    <row r="4178" spans="1:3" x14ac:dyDescent="0.3">
      <c r="A4178" t="s">
        <v>20174</v>
      </c>
      <c r="B4178" t="s">
        <v>67</v>
      </c>
      <c r="C4178">
        <v>7.5</v>
      </c>
    </row>
    <row r="4179" spans="1:3" x14ac:dyDescent="0.3">
      <c r="A4179" t="s">
        <v>20178</v>
      </c>
      <c r="B4179" t="s">
        <v>67</v>
      </c>
      <c r="C4179">
        <v>7</v>
      </c>
    </row>
    <row r="4180" spans="1:3" x14ac:dyDescent="0.3">
      <c r="A4180" t="s">
        <v>20181</v>
      </c>
      <c r="B4180" t="s">
        <v>67</v>
      </c>
      <c r="C4180">
        <v>5.3</v>
      </c>
    </row>
    <row r="4181" spans="1:3" x14ac:dyDescent="0.3">
      <c r="A4181" t="s">
        <v>20185</v>
      </c>
      <c r="B4181" t="s">
        <v>67</v>
      </c>
      <c r="C4181">
        <v>4.7</v>
      </c>
    </row>
    <row r="4182" spans="1:3" x14ac:dyDescent="0.3">
      <c r="A4182" t="s">
        <v>20190</v>
      </c>
      <c r="B4182" t="s">
        <v>67</v>
      </c>
      <c r="C4182">
        <v>5.7</v>
      </c>
    </row>
    <row r="4183" spans="1:3" x14ac:dyDescent="0.3">
      <c r="A4183" t="s">
        <v>24146</v>
      </c>
      <c r="B4183" t="s">
        <v>67</v>
      </c>
      <c r="C4183">
        <v>8.1</v>
      </c>
    </row>
    <row r="4184" spans="1:3" x14ac:dyDescent="0.3">
      <c r="A4184" t="s">
        <v>20198</v>
      </c>
      <c r="B4184" t="s">
        <v>67</v>
      </c>
      <c r="C4184">
        <v>6.5</v>
      </c>
    </row>
    <row r="4185" spans="1:3" x14ac:dyDescent="0.3">
      <c r="A4185" t="s">
        <v>20205</v>
      </c>
      <c r="B4185" t="s">
        <v>11662</v>
      </c>
      <c r="C4185">
        <v>8</v>
      </c>
    </row>
    <row r="4186" spans="1:3" x14ac:dyDescent="0.3">
      <c r="A4186" t="s">
        <v>20213</v>
      </c>
      <c r="B4186" t="s">
        <v>67</v>
      </c>
      <c r="C4186">
        <v>3.3</v>
      </c>
    </row>
    <row r="4187" spans="1:3" x14ac:dyDescent="0.3">
      <c r="A4187" t="s">
        <v>20219</v>
      </c>
      <c r="B4187" t="s">
        <v>67</v>
      </c>
      <c r="C4187">
        <v>8.3000000000000007</v>
      </c>
    </row>
    <row r="4188" spans="1:3" x14ac:dyDescent="0.3">
      <c r="A4188" t="s">
        <v>20224</v>
      </c>
      <c r="B4188" t="s">
        <v>67</v>
      </c>
      <c r="C4188">
        <v>6.9</v>
      </c>
    </row>
    <row r="4189" spans="1:3" x14ac:dyDescent="0.3">
      <c r="A4189" t="s">
        <v>24147</v>
      </c>
      <c r="B4189" t="s">
        <v>67</v>
      </c>
      <c r="C4189">
        <v>7.3</v>
      </c>
    </row>
    <row r="4190" spans="1:3" x14ac:dyDescent="0.3">
      <c r="A4190" t="s">
        <v>20235</v>
      </c>
      <c r="B4190" t="s">
        <v>67</v>
      </c>
      <c r="C4190">
        <v>8.1</v>
      </c>
    </row>
    <row r="4191" spans="1:3" x14ac:dyDescent="0.3">
      <c r="A4191" t="s">
        <v>20240</v>
      </c>
      <c r="B4191" t="s">
        <v>67</v>
      </c>
      <c r="C4191">
        <v>6.5</v>
      </c>
    </row>
    <row r="4192" spans="1:3" x14ac:dyDescent="0.3">
      <c r="A4192" t="s">
        <v>20244</v>
      </c>
      <c r="B4192" t="s">
        <v>67</v>
      </c>
      <c r="C4192">
        <v>6.8</v>
      </c>
    </row>
    <row r="4193" spans="1:3" x14ac:dyDescent="0.3">
      <c r="A4193" t="s">
        <v>20250</v>
      </c>
      <c r="B4193" t="s">
        <v>67</v>
      </c>
      <c r="C4193">
        <v>7.3</v>
      </c>
    </row>
    <row r="4194" spans="1:3" x14ac:dyDescent="0.3">
      <c r="A4194" t="s">
        <v>20253</v>
      </c>
      <c r="B4194" t="s">
        <v>67</v>
      </c>
      <c r="C4194">
        <v>6.4</v>
      </c>
    </row>
    <row r="4195" spans="1:3" x14ac:dyDescent="0.3">
      <c r="A4195" t="s">
        <v>20259</v>
      </c>
      <c r="B4195" t="s">
        <v>67</v>
      </c>
      <c r="C4195">
        <v>4.5999999999999996</v>
      </c>
    </row>
    <row r="4196" spans="1:3" x14ac:dyDescent="0.3">
      <c r="A4196" t="s">
        <v>20263</v>
      </c>
      <c r="B4196" t="s">
        <v>1486</v>
      </c>
      <c r="C4196">
        <v>6.5</v>
      </c>
    </row>
    <row r="4197" spans="1:3" x14ac:dyDescent="0.3">
      <c r="A4197" t="s">
        <v>20268</v>
      </c>
      <c r="B4197" t="s">
        <v>67</v>
      </c>
      <c r="C4197">
        <v>7</v>
      </c>
    </row>
    <row r="4198" spans="1:3" x14ac:dyDescent="0.3">
      <c r="A4198" t="s">
        <v>20274</v>
      </c>
      <c r="B4198" t="s">
        <v>67</v>
      </c>
      <c r="C4198">
        <v>5.4</v>
      </c>
    </row>
    <row r="4199" spans="1:3" x14ac:dyDescent="0.3">
      <c r="A4199" t="s">
        <v>20282</v>
      </c>
      <c r="B4199" t="s">
        <v>67</v>
      </c>
      <c r="C4199">
        <v>6.7</v>
      </c>
    </row>
    <row r="4200" spans="1:3" x14ac:dyDescent="0.3">
      <c r="A4200" t="s">
        <v>20289</v>
      </c>
      <c r="B4200" t="s">
        <v>5611</v>
      </c>
      <c r="C4200">
        <v>2.8</v>
      </c>
    </row>
    <row r="4201" spans="1:3" x14ac:dyDescent="0.3">
      <c r="A4201" t="s">
        <v>20295</v>
      </c>
      <c r="B4201" t="s">
        <v>67</v>
      </c>
      <c r="C4201">
        <v>7.4</v>
      </c>
    </row>
    <row r="4202" spans="1:3" x14ac:dyDescent="0.3">
      <c r="A4202" t="s">
        <v>20300</v>
      </c>
      <c r="B4202" t="s">
        <v>67</v>
      </c>
      <c r="C4202">
        <v>5.8</v>
      </c>
    </row>
    <row r="4203" spans="1:3" x14ac:dyDescent="0.3">
      <c r="A4203" t="s">
        <v>20303</v>
      </c>
      <c r="B4203" t="s">
        <v>67</v>
      </c>
      <c r="C4203">
        <v>7.1</v>
      </c>
    </row>
    <row r="4204" spans="1:3" x14ac:dyDescent="0.3">
      <c r="A4204" t="s">
        <v>20307</v>
      </c>
      <c r="B4204" t="s">
        <v>67</v>
      </c>
      <c r="C4204">
        <v>4.5</v>
      </c>
    </row>
    <row r="4205" spans="1:3" x14ac:dyDescent="0.3">
      <c r="A4205" t="s">
        <v>24148</v>
      </c>
      <c r="B4205" t="s">
        <v>67</v>
      </c>
      <c r="C4205">
        <v>7.9</v>
      </c>
    </row>
    <row r="4206" spans="1:3" x14ac:dyDescent="0.3">
      <c r="A4206" t="s">
        <v>20315</v>
      </c>
      <c r="B4206" t="s">
        <v>5611</v>
      </c>
      <c r="C4206">
        <v>5.3</v>
      </c>
    </row>
    <row r="4207" spans="1:3" x14ac:dyDescent="0.3">
      <c r="A4207" t="s">
        <v>20320</v>
      </c>
      <c r="B4207" t="s">
        <v>67</v>
      </c>
      <c r="C4207">
        <v>5.4</v>
      </c>
    </row>
    <row r="4208" spans="1:3" x14ac:dyDescent="0.3">
      <c r="A4208" t="s">
        <v>20326</v>
      </c>
      <c r="B4208" t="s">
        <v>67</v>
      </c>
      <c r="C4208">
        <v>4.8</v>
      </c>
    </row>
    <row r="4209" spans="1:3" x14ac:dyDescent="0.3">
      <c r="A4209" t="s">
        <v>20329</v>
      </c>
      <c r="B4209" t="s">
        <v>67</v>
      </c>
      <c r="C4209">
        <v>5.9</v>
      </c>
    </row>
    <row r="4210" spans="1:3" x14ac:dyDescent="0.3">
      <c r="A4210" t="s">
        <v>20334</v>
      </c>
      <c r="B4210" t="s">
        <v>67</v>
      </c>
      <c r="C4210">
        <v>6.2</v>
      </c>
    </row>
    <row r="4211" spans="1:3" x14ac:dyDescent="0.3">
      <c r="A4211" t="s">
        <v>20340</v>
      </c>
      <c r="B4211" t="s">
        <v>67</v>
      </c>
      <c r="C4211">
        <v>5.9</v>
      </c>
    </row>
    <row r="4212" spans="1:3" x14ac:dyDescent="0.3">
      <c r="A4212" t="s">
        <v>20345</v>
      </c>
      <c r="B4212" t="s">
        <v>67</v>
      </c>
      <c r="C4212">
        <v>6.6</v>
      </c>
    </row>
    <row r="4213" spans="1:3" x14ac:dyDescent="0.3">
      <c r="A4213" t="s">
        <v>20349</v>
      </c>
      <c r="B4213" t="s">
        <v>67</v>
      </c>
      <c r="C4213">
        <v>6.6</v>
      </c>
    </row>
    <row r="4214" spans="1:3" x14ac:dyDescent="0.3">
      <c r="A4214" t="s">
        <v>20356</v>
      </c>
      <c r="B4214" t="s">
        <v>67</v>
      </c>
      <c r="C4214">
        <v>6</v>
      </c>
    </row>
    <row r="4215" spans="1:3" x14ac:dyDescent="0.3">
      <c r="A4215" t="s">
        <v>20360</v>
      </c>
      <c r="B4215" t="s">
        <v>67</v>
      </c>
      <c r="C4215">
        <v>6.8</v>
      </c>
    </row>
    <row r="4216" spans="1:3" x14ac:dyDescent="0.3">
      <c r="A4216" t="s">
        <v>20364</v>
      </c>
      <c r="B4216" t="s">
        <v>67</v>
      </c>
      <c r="C4216">
        <v>5.4</v>
      </c>
    </row>
    <row r="4217" spans="1:3" x14ac:dyDescent="0.3">
      <c r="A4217" t="s">
        <v>20370</v>
      </c>
      <c r="B4217" t="s">
        <v>67</v>
      </c>
      <c r="C4217">
        <v>5.2</v>
      </c>
    </row>
    <row r="4218" spans="1:3" x14ac:dyDescent="0.3">
      <c r="A4218" t="s">
        <v>20376</v>
      </c>
      <c r="B4218" t="s">
        <v>67</v>
      </c>
      <c r="C4218">
        <v>7.8</v>
      </c>
    </row>
    <row r="4219" spans="1:3" x14ac:dyDescent="0.3">
      <c r="A4219" t="s">
        <v>20381</v>
      </c>
      <c r="B4219" t="s">
        <v>67</v>
      </c>
      <c r="C4219">
        <v>6.4</v>
      </c>
    </row>
    <row r="4220" spans="1:3" x14ac:dyDescent="0.3">
      <c r="A4220" t="s">
        <v>20386</v>
      </c>
      <c r="B4220" t="s">
        <v>67</v>
      </c>
      <c r="C4220">
        <v>6.1</v>
      </c>
    </row>
    <row r="4221" spans="1:3" x14ac:dyDescent="0.3">
      <c r="A4221" t="s">
        <v>20393</v>
      </c>
      <c r="B4221" t="s">
        <v>67</v>
      </c>
      <c r="C4221">
        <v>5.7</v>
      </c>
    </row>
    <row r="4222" spans="1:3" x14ac:dyDescent="0.3">
      <c r="A4222" t="s">
        <v>20400</v>
      </c>
      <c r="B4222" t="s">
        <v>67</v>
      </c>
      <c r="C4222">
        <v>5.5</v>
      </c>
    </row>
    <row r="4223" spans="1:3" x14ac:dyDescent="0.3">
      <c r="A4223" t="s">
        <v>20406</v>
      </c>
      <c r="B4223" t="s">
        <v>67</v>
      </c>
      <c r="C4223">
        <v>7.4</v>
      </c>
    </row>
    <row r="4224" spans="1:3" x14ac:dyDescent="0.3">
      <c r="A4224" t="s">
        <v>20410</v>
      </c>
      <c r="B4224" t="s">
        <v>67</v>
      </c>
      <c r="C4224">
        <v>7.1</v>
      </c>
    </row>
    <row r="4225" spans="1:3" x14ac:dyDescent="0.3">
      <c r="A4225" t="s">
        <v>20415</v>
      </c>
      <c r="B4225" t="s">
        <v>67</v>
      </c>
      <c r="C4225">
        <v>3.9</v>
      </c>
    </row>
    <row r="4226" spans="1:3" x14ac:dyDescent="0.3">
      <c r="A4226" t="s">
        <v>20420</v>
      </c>
      <c r="B4226" t="s">
        <v>67</v>
      </c>
      <c r="C4226">
        <v>4.5999999999999996</v>
      </c>
    </row>
    <row r="4227" spans="1:3" x14ac:dyDescent="0.3">
      <c r="A4227" t="s">
        <v>24149</v>
      </c>
      <c r="B4227" t="s">
        <v>67</v>
      </c>
      <c r="C4227">
        <v>7.3</v>
      </c>
    </row>
    <row r="4228" spans="1:3" x14ac:dyDescent="0.3">
      <c r="A4228" t="s">
        <v>20429</v>
      </c>
      <c r="B4228" t="s">
        <v>67</v>
      </c>
      <c r="C4228">
        <v>7.7</v>
      </c>
    </row>
    <row r="4229" spans="1:3" x14ac:dyDescent="0.3">
      <c r="A4229" t="s">
        <v>20434</v>
      </c>
      <c r="B4229" t="s">
        <v>67</v>
      </c>
      <c r="C4229">
        <v>4.9000000000000004</v>
      </c>
    </row>
    <row r="4230" spans="1:3" x14ac:dyDescent="0.3">
      <c r="A4230" t="s">
        <v>20437</v>
      </c>
      <c r="B4230" t="s">
        <v>67</v>
      </c>
      <c r="C4230">
        <v>6.3</v>
      </c>
    </row>
    <row r="4231" spans="1:3" x14ac:dyDescent="0.3">
      <c r="A4231" t="s">
        <v>20441</v>
      </c>
      <c r="B4231" t="s">
        <v>67</v>
      </c>
      <c r="C4231">
        <v>6.1</v>
      </c>
    </row>
    <row r="4232" spans="1:3" x14ac:dyDescent="0.3">
      <c r="A4232" t="s">
        <v>20446</v>
      </c>
      <c r="B4232" t="s">
        <v>67</v>
      </c>
      <c r="C4232">
        <v>6.6</v>
      </c>
    </row>
    <row r="4233" spans="1:3" x14ac:dyDescent="0.3">
      <c r="A4233" t="s">
        <v>20452</v>
      </c>
      <c r="B4233" t="s">
        <v>67</v>
      </c>
      <c r="C4233">
        <v>5.7</v>
      </c>
    </row>
    <row r="4234" spans="1:3" x14ac:dyDescent="0.3">
      <c r="A4234" t="s">
        <v>20457</v>
      </c>
      <c r="B4234" t="s">
        <v>67</v>
      </c>
      <c r="C4234">
        <v>5.6</v>
      </c>
    </row>
    <row r="4235" spans="1:3" x14ac:dyDescent="0.3">
      <c r="A4235" t="s">
        <v>20462</v>
      </c>
      <c r="B4235" t="s">
        <v>8719</v>
      </c>
      <c r="C4235">
        <v>6</v>
      </c>
    </row>
    <row r="4236" spans="1:3" x14ac:dyDescent="0.3">
      <c r="A4236" t="s">
        <v>20467</v>
      </c>
      <c r="B4236" t="s">
        <v>67</v>
      </c>
      <c r="C4236">
        <v>5.7</v>
      </c>
    </row>
    <row r="4237" spans="1:3" x14ac:dyDescent="0.3">
      <c r="A4237" t="s">
        <v>20473</v>
      </c>
      <c r="B4237" t="s">
        <v>67</v>
      </c>
      <c r="C4237">
        <v>7</v>
      </c>
    </row>
    <row r="4238" spans="1:3" x14ac:dyDescent="0.3">
      <c r="A4238" t="s">
        <v>20478</v>
      </c>
      <c r="B4238" t="s">
        <v>67</v>
      </c>
      <c r="C4238">
        <v>5.3</v>
      </c>
    </row>
    <row r="4239" spans="1:3" x14ac:dyDescent="0.3">
      <c r="A4239" t="s">
        <v>20484</v>
      </c>
      <c r="B4239" t="s">
        <v>67</v>
      </c>
      <c r="C4239">
        <v>4.4000000000000004</v>
      </c>
    </row>
    <row r="4240" spans="1:3" x14ac:dyDescent="0.3">
      <c r="A4240" t="s">
        <v>20490</v>
      </c>
      <c r="B4240" t="s">
        <v>67</v>
      </c>
      <c r="C4240">
        <v>3.4</v>
      </c>
    </row>
    <row r="4241" spans="1:3" x14ac:dyDescent="0.3">
      <c r="A4241" t="s">
        <v>20495</v>
      </c>
      <c r="B4241" t="s">
        <v>67</v>
      </c>
      <c r="C4241">
        <v>4.5</v>
      </c>
    </row>
    <row r="4242" spans="1:3" x14ac:dyDescent="0.3">
      <c r="A4242" t="s">
        <v>20500</v>
      </c>
      <c r="B4242" t="s">
        <v>67</v>
      </c>
      <c r="C4242">
        <v>3.4</v>
      </c>
    </row>
    <row r="4243" spans="1:3" x14ac:dyDescent="0.3">
      <c r="A4243" t="s">
        <v>20505</v>
      </c>
      <c r="B4243" t="s">
        <v>67</v>
      </c>
      <c r="C4243">
        <v>7.1</v>
      </c>
    </row>
    <row r="4244" spans="1:3" x14ac:dyDescent="0.3">
      <c r="A4244" t="s">
        <v>20508</v>
      </c>
      <c r="B4244" t="s">
        <v>67</v>
      </c>
      <c r="C4244">
        <v>6.4</v>
      </c>
    </row>
    <row r="4245" spans="1:3" x14ac:dyDescent="0.3">
      <c r="A4245" t="s">
        <v>20513</v>
      </c>
      <c r="B4245" t="s">
        <v>67</v>
      </c>
      <c r="C4245">
        <v>5.2</v>
      </c>
    </row>
    <row r="4246" spans="1:3" x14ac:dyDescent="0.3">
      <c r="A4246" t="s">
        <v>20517</v>
      </c>
      <c r="B4246" t="s">
        <v>67</v>
      </c>
      <c r="C4246">
        <v>7</v>
      </c>
    </row>
    <row r="4247" spans="1:3" x14ac:dyDescent="0.3">
      <c r="A4247" t="s">
        <v>20522</v>
      </c>
      <c r="B4247" t="s">
        <v>67</v>
      </c>
      <c r="C4247">
        <v>7.3</v>
      </c>
    </row>
    <row r="4248" spans="1:3" x14ac:dyDescent="0.3">
      <c r="A4248" t="s">
        <v>20528</v>
      </c>
      <c r="B4248" t="s">
        <v>15894</v>
      </c>
      <c r="C4248">
        <v>8.1</v>
      </c>
    </row>
    <row r="4249" spans="1:3" x14ac:dyDescent="0.3">
      <c r="A4249" t="s">
        <v>20535</v>
      </c>
      <c r="B4249" t="s">
        <v>1486</v>
      </c>
      <c r="C4249">
        <v>5.8</v>
      </c>
    </row>
    <row r="4250" spans="1:3" x14ac:dyDescent="0.3">
      <c r="A4250" t="s">
        <v>20539</v>
      </c>
      <c r="B4250" t="s">
        <v>5611</v>
      </c>
      <c r="C4250">
        <v>6.4</v>
      </c>
    </row>
    <row r="4251" spans="1:3" x14ac:dyDescent="0.3">
      <c r="A4251" t="s">
        <v>20545</v>
      </c>
      <c r="B4251" t="s">
        <v>67</v>
      </c>
      <c r="C4251">
        <v>7.8</v>
      </c>
    </row>
    <row r="4252" spans="1:3" x14ac:dyDescent="0.3">
      <c r="A4252" t="s">
        <v>20552</v>
      </c>
      <c r="B4252" t="s">
        <v>67</v>
      </c>
      <c r="C4252">
        <v>6.3</v>
      </c>
    </row>
    <row r="4253" spans="1:3" x14ac:dyDescent="0.3">
      <c r="A4253" t="s">
        <v>20558</v>
      </c>
      <c r="B4253" t="s">
        <v>67</v>
      </c>
      <c r="C4253">
        <v>7.2</v>
      </c>
    </row>
    <row r="4254" spans="1:3" x14ac:dyDescent="0.3">
      <c r="A4254" t="s">
        <v>20562</v>
      </c>
      <c r="B4254" t="s">
        <v>67</v>
      </c>
      <c r="C4254">
        <v>5.6</v>
      </c>
    </row>
    <row r="4255" spans="1:3" x14ac:dyDescent="0.3">
      <c r="A4255" t="s">
        <v>20566</v>
      </c>
      <c r="B4255" t="s">
        <v>67</v>
      </c>
      <c r="C4255">
        <v>7.2</v>
      </c>
    </row>
    <row r="4256" spans="1:3" x14ac:dyDescent="0.3">
      <c r="A4256" t="s">
        <v>20569</v>
      </c>
      <c r="B4256" t="s">
        <v>67</v>
      </c>
      <c r="C4256">
        <v>8</v>
      </c>
    </row>
    <row r="4257" spans="1:3" x14ac:dyDescent="0.3">
      <c r="A4257" t="s">
        <v>20573</v>
      </c>
      <c r="B4257" t="s">
        <v>67</v>
      </c>
      <c r="C4257">
        <v>8.5</v>
      </c>
    </row>
    <row r="4258" spans="1:3" x14ac:dyDescent="0.3">
      <c r="A4258" t="s">
        <v>20578</v>
      </c>
      <c r="B4258" t="s">
        <v>2794</v>
      </c>
      <c r="C4258">
        <v>6.8</v>
      </c>
    </row>
    <row r="4259" spans="1:3" x14ac:dyDescent="0.3">
      <c r="A4259" t="s">
        <v>20583</v>
      </c>
      <c r="B4259" t="s">
        <v>67</v>
      </c>
      <c r="C4259">
        <v>7.3</v>
      </c>
    </row>
    <row r="4260" spans="1:3" x14ac:dyDescent="0.3">
      <c r="A4260" t="s">
        <v>20588</v>
      </c>
      <c r="B4260" t="s">
        <v>67</v>
      </c>
      <c r="C4260">
        <v>5.5</v>
      </c>
    </row>
    <row r="4261" spans="1:3" x14ac:dyDescent="0.3">
      <c r="A4261" t="s">
        <v>20593</v>
      </c>
      <c r="B4261" t="s">
        <v>67</v>
      </c>
      <c r="C4261">
        <v>7.3</v>
      </c>
    </row>
    <row r="4262" spans="1:3" x14ac:dyDescent="0.3">
      <c r="A4262" t="s">
        <v>20597</v>
      </c>
      <c r="B4262" t="s">
        <v>67</v>
      </c>
      <c r="C4262">
        <v>6.3</v>
      </c>
    </row>
    <row r="4263" spans="1:3" x14ac:dyDescent="0.3">
      <c r="A4263" t="s">
        <v>20603</v>
      </c>
      <c r="B4263" t="s">
        <v>20606</v>
      </c>
      <c r="C4263">
        <v>5.0999999999999996</v>
      </c>
    </row>
    <row r="4264" spans="1:3" x14ac:dyDescent="0.3">
      <c r="A4264" t="s">
        <v>20607</v>
      </c>
      <c r="B4264" t="s">
        <v>67</v>
      </c>
      <c r="C4264">
        <v>6.6</v>
      </c>
    </row>
    <row r="4265" spans="1:3" x14ac:dyDescent="0.3">
      <c r="A4265" t="s">
        <v>20612</v>
      </c>
      <c r="B4265" t="s">
        <v>67</v>
      </c>
      <c r="C4265">
        <v>6.1</v>
      </c>
    </row>
    <row r="4266" spans="1:3" x14ac:dyDescent="0.3">
      <c r="A4266" t="s">
        <v>20618</v>
      </c>
      <c r="B4266" t="s">
        <v>20622</v>
      </c>
      <c r="C4266">
        <v>7.5</v>
      </c>
    </row>
    <row r="4267" spans="1:3" x14ac:dyDescent="0.3">
      <c r="A4267" t="s">
        <v>20623</v>
      </c>
      <c r="B4267" t="s">
        <v>67</v>
      </c>
      <c r="C4267">
        <v>7</v>
      </c>
    </row>
    <row r="4268" spans="1:3" x14ac:dyDescent="0.3">
      <c r="A4268" t="s">
        <v>20630</v>
      </c>
      <c r="B4268" t="s">
        <v>67</v>
      </c>
      <c r="C4268">
        <v>7.2</v>
      </c>
    </row>
    <row r="4269" spans="1:3" x14ac:dyDescent="0.3">
      <c r="A4269" t="s">
        <v>20634</v>
      </c>
      <c r="B4269" t="s">
        <v>67</v>
      </c>
      <c r="C4269">
        <v>5.3</v>
      </c>
    </row>
    <row r="4270" spans="1:3" x14ac:dyDescent="0.3">
      <c r="A4270" t="s">
        <v>20640</v>
      </c>
      <c r="B4270" t="s">
        <v>67</v>
      </c>
      <c r="C4270">
        <v>8.6999999999999993</v>
      </c>
    </row>
    <row r="4271" spans="1:3" x14ac:dyDescent="0.3">
      <c r="A4271" t="s">
        <v>20645</v>
      </c>
      <c r="B4271" t="s">
        <v>67</v>
      </c>
      <c r="C4271">
        <v>3.4</v>
      </c>
    </row>
    <row r="4272" spans="1:3" x14ac:dyDescent="0.3">
      <c r="A4272" t="s">
        <v>20651</v>
      </c>
      <c r="B4272" t="s">
        <v>67</v>
      </c>
      <c r="C4272">
        <v>5.4</v>
      </c>
    </row>
    <row r="4273" spans="1:3" x14ac:dyDescent="0.3">
      <c r="A4273" t="s">
        <v>20655</v>
      </c>
      <c r="B4273" t="s">
        <v>8719</v>
      </c>
      <c r="C4273">
        <v>7.8</v>
      </c>
    </row>
    <row r="4274" spans="1:3" x14ac:dyDescent="0.3">
      <c r="A4274" t="s">
        <v>20661</v>
      </c>
      <c r="B4274" t="s">
        <v>67</v>
      </c>
      <c r="C4274">
        <v>6.7</v>
      </c>
    </row>
    <row r="4275" spans="1:3" x14ac:dyDescent="0.3">
      <c r="A4275" t="s">
        <v>20666</v>
      </c>
      <c r="B4275" t="s">
        <v>67</v>
      </c>
      <c r="C4275">
        <v>4.7</v>
      </c>
    </row>
    <row r="4276" spans="1:3" x14ac:dyDescent="0.3">
      <c r="A4276" t="s">
        <v>20673</v>
      </c>
      <c r="B4276" t="s">
        <v>67</v>
      </c>
      <c r="C4276">
        <v>6.3</v>
      </c>
    </row>
    <row r="4277" spans="1:3" x14ac:dyDescent="0.3">
      <c r="A4277" t="s">
        <v>20677</v>
      </c>
      <c r="B4277" t="s">
        <v>2794</v>
      </c>
      <c r="C4277">
        <v>7.4</v>
      </c>
    </row>
    <row r="4278" spans="1:3" x14ac:dyDescent="0.3">
      <c r="A4278" t="s">
        <v>20681</v>
      </c>
      <c r="B4278" t="s">
        <v>67</v>
      </c>
      <c r="C4278">
        <v>6.1</v>
      </c>
    </row>
    <row r="4279" spans="1:3" x14ac:dyDescent="0.3">
      <c r="A4279" t="s">
        <v>20685</v>
      </c>
      <c r="B4279" t="s">
        <v>67</v>
      </c>
      <c r="C4279">
        <v>7.5</v>
      </c>
    </row>
    <row r="4280" spans="1:3" x14ac:dyDescent="0.3">
      <c r="A4280" t="s">
        <v>20690</v>
      </c>
      <c r="B4280" t="s">
        <v>67</v>
      </c>
      <c r="C4280">
        <v>6.3</v>
      </c>
    </row>
    <row r="4281" spans="1:3" x14ac:dyDescent="0.3">
      <c r="A4281" t="s">
        <v>20696</v>
      </c>
      <c r="B4281" t="s">
        <v>67</v>
      </c>
      <c r="C4281">
        <v>6.3</v>
      </c>
    </row>
    <row r="4282" spans="1:3" x14ac:dyDescent="0.3">
      <c r="A4282" t="s">
        <v>20700</v>
      </c>
      <c r="B4282" t="s">
        <v>67</v>
      </c>
      <c r="C4282">
        <v>6.8</v>
      </c>
    </row>
    <row r="4283" spans="1:3" x14ac:dyDescent="0.3">
      <c r="A4283" t="s">
        <v>20706</v>
      </c>
      <c r="B4283" t="s">
        <v>5611</v>
      </c>
      <c r="C4283">
        <v>7.8</v>
      </c>
    </row>
    <row r="4284" spans="1:3" x14ac:dyDescent="0.3">
      <c r="A4284" t="s">
        <v>20710</v>
      </c>
      <c r="B4284" t="s">
        <v>67</v>
      </c>
      <c r="C4284">
        <v>6.9</v>
      </c>
    </row>
    <row r="4285" spans="1:3" x14ac:dyDescent="0.3">
      <c r="A4285" t="s">
        <v>20715</v>
      </c>
      <c r="B4285" t="s">
        <v>67</v>
      </c>
      <c r="C4285">
        <v>8</v>
      </c>
    </row>
    <row r="4286" spans="1:3" x14ac:dyDescent="0.3">
      <c r="A4286" t="s">
        <v>20718</v>
      </c>
      <c r="B4286" t="s">
        <v>67</v>
      </c>
      <c r="C4286">
        <v>7.8</v>
      </c>
    </row>
    <row r="4287" spans="1:3" x14ac:dyDescent="0.3">
      <c r="A4287" t="s">
        <v>20722</v>
      </c>
      <c r="B4287" t="s">
        <v>67</v>
      </c>
      <c r="C4287">
        <v>7.4</v>
      </c>
    </row>
    <row r="4288" spans="1:3" x14ac:dyDescent="0.3">
      <c r="A4288" t="s">
        <v>20728</v>
      </c>
      <c r="B4288" t="s">
        <v>67</v>
      </c>
      <c r="C4288">
        <v>6.1</v>
      </c>
    </row>
    <row r="4289" spans="1:3" x14ac:dyDescent="0.3">
      <c r="A4289" t="s">
        <v>20732</v>
      </c>
      <c r="B4289" t="s">
        <v>67</v>
      </c>
      <c r="C4289">
        <v>4.3</v>
      </c>
    </row>
    <row r="4290" spans="1:3" x14ac:dyDescent="0.3">
      <c r="A4290" t="s">
        <v>20737</v>
      </c>
      <c r="B4290" t="s">
        <v>67</v>
      </c>
      <c r="C4290">
        <v>3.5</v>
      </c>
    </row>
    <row r="4291" spans="1:3" x14ac:dyDescent="0.3">
      <c r="A4291" t="s">
        <v>20743</v>
      </c>
      <c r="B4291" t="s">
        <v>15894</v>
      </c>
      <c r="C4291">
        <v>7.2</v>
      </c>
    </row>
    <row r="4292" spans="1:3" x14ac:dyDescent="0.3">
      <c r="A4292" t="s">
        <v>20748</v>
      </c>
      <c r="B4292" t="s">
        <v>67</v>
      </c>
      <c r="C4292">
        <v>4.7</v>
      </c>
    </row>
    <row r="4293" spans="1:3" x14ac:dyDescent="0.3">
      <c r="A4293" t="s">
        <v>20755</v>
      </c>
      <c r="B4293" t="s">
        <v>11662</v>
      </c>
      <c r="C4293">
        <v>7.3</v>
      </c>
    </row>
    <row r="4294" spans="1:3" x14ac:dyDescent="0.3">
      <c r="A4294" t="s">
        <v>20759</v>
      </c>
      <c r="B4294" t="s">
        <v>67</v>
      </c>
      <c r="C4294">
        <v>7.9</v>
      </c>
    </row>
    <row r="4295" spans="1:3" x14ac:dyDescent="0.3">
      <c r="A4295" t="s">
        <v>20765</v>
      </c>
      <c r="B4295" t="s">
        <v>67</v>
      </c>
      <c r="C4295">
        <v>5.0999999999999996</v>
      </c>
    </row>
    <row r="4296" spans="1:3" x14ac:dyDescent="0.3">
      <c r="A4296" t="s">
        <v>20769</v>
      </c>
      <c r="B4296" t="s">
        <v>1486</v>
      </c>
      <c r="C4296">
        <v>7.2</v>
      </c>
    </row>
    <row r="4297" spans="1:3" x14ac:dyDescent="0.3">
      <c r="A4297" t="s">
        <v>20774</v>
      </c>
      <c r="B4297" t="s">
        <v>67</v>
      </c>
      <c r="C4297">
        <v>5.4</v>
      </c>
    </row>
    <row r="4298" spans="1:3" x14ac:dyDescent="0.3">
      <c r="A4298" t="s">
        <v>20780</v>
      </c>
      <c r="B4298" t="s">
        <v>67</v>
      </c>
      <c r="C4298">
        <v>3.7</v>
      </c>
    </row>
    <row r="4299" spans="1:3" x14ac:dyDescent="0.3">
      <c r="A4299" t="s">
        <v>20785</v>
      </c>
      <c r="B4299" t="s">
        <v>67</v>
      </c>
      <c r="C4299">
        <v>7.1</v>
      </c>
    </row>
    <row r="4300" spans="1:3" x14ac:dyDescent="0.3">
      <c r="A4300" t="s">
        <v>20790</v>
      </c>
      <c r="B4300" t="s">
        <v>67</v>
      </c>
      <c r="C4300">
        <v>6.8</v>
      </c>
    </row>
    <row r="4301" spans="1:3" x14ac:dyDescent="0.3">
      <c r="A4301" t="s">
        <v>20794</v>
      </c>
      <c r="B4301" t="s">
        <v>67</v>
      </c>
      <c r="C4301">
        <v>8.1999999999999993</v>
      </c>
    </row>
    <row r="4302" spans="1:3" x14ac:dyDescent="0.3">
      <c r="A4302" t="s">
        <v>20798</v>
      </c>
      <c r="B4302" t="s">
        <v>67</v>
      </c>
      <c r="C4302">
        <v>7</v>
      </c>
    </row>
    <row r="4303" spans="1:3" x14ac:dyDescent="0.3">
      <c r="A4303" t="s">
        <v>20804</v>
      </c>
      <c r="B4303" t="s">
        <v>67</v>
      </c>
      <c r="C4303">
        <v>7.4</v>
      </c>
    </row>
    <row r="4304" spans="1:3" x14ac:dyDescent="0.3">
      <c r="A4304" t="s">
        <v>20810</v>
      </c>
      <c r="B4304" t="s">
        <v>67</v>
      </c>
      <c r="C4304">
        <v>6.7</v>
      </c>
    </row>
    <row r="4305" spans="1:3" x14ac:dyDescent="0.3">
      <c r="A4305" t="s">
        <v>20822</v>
      </c>
      <c r="B4305" t="s">
        <v>67</v>
      </c>
      <c r="C4305">
        <v>7.6</v>
      </c>
    </row>
    <row r="4306" spans="1:3" x14ac:dyDescent="0.3">
      <c r="A4306" t="s">
        <v>20826</v>
      </c>
      <c r="B4306" t="s">
        <v>67</v>
      </c>
      <c r="C4306">
        <v>7.2</v>
      </c>
    </row>
    <row r="4307" spans="1:3" x14ac:dyDescent="0.3">
      <c r="A4307" t="s">
        <v>20829</v>
      </c>
      <c r="B4307" t="s">
        <v>67</v>
      </c>
      <c r="C4307">
        <v>7.5</v>
      </c>
    </row>
    <row r="4308" spans="1:3" x14ac:dyDescent="0.3">
      <c r="A4308" t="s">
        <v>20832</v>
      </c>
      <c r="B4308" t="s">
        <v>67</v>
      </c>
      <c r="C4308">
        <v>6.8</v>
      </c>
    </row>
    <row r="4309" spans="1:3" x14ac:dyDescent="0.3">
      <c r="A4309" t="s">
        <v>20838</v>
      </c>
      <c r="B4309" t="s">
        <v>67</v>
      </c>
      <c r="C4309">
        <v>6.9</v>
      </c>
    </row>
    <row r="4310" spans="1:3" x14ac:dyDescent="0.3">
      <c r="A4310" t="s">
        <v>20844</v>
      </c>
      <c r="B4310" t="s">
        <v>2794</v>
      </c>
      <c r="C4310">
        <v>7.9</v>
      </c>
    </row>
    <row r="4311" spans="1:3" x14ac:dyDescent="0.3">
      <c r="A4311" t="s">
        <v>20851</v>
      </c>
      <c r="B4311" t="s">
        <v>11662</v>
      </c>
      <c r="C4311">
        <v>7.6</v>
      </c>
    </row>
    <row r="4312" spans="1:3" x14ac:dyDescent="0.3">
      <c r="A4312" t="s">
        <v>20856</v>
      </c>
      <c r="B4312" t="s">
        <v>67</v>
      </c>
      <c r="C4312">
        <v>6.7</v>
      </c>
    </row>
    <row r="4313" spans="1:3" x14ac:dyDescent="0.3">
      <c r="A4313" t="s">
        <v>20861</v>
      </c>
      <c r="B4313" t="s">
        <v>67</v>
      </c>
      <c r="C4313">
        <v>5.8</v>
      </c>
    </row>
    <row r="4314" spans="1:3" x14ac:dyDescent="0.3">
      <c r="A4314" t="s">
        <v>20865</v>
      </c>
      <c r="B4314" t="s">
        <v>67</v>
      </c>
      <c r="C4314">
        <v>6.5</v>
      </c>
    </row>
    <row r="4315" spans="1:3" x14ac:dyDescent="0.3">
      <c r="A4315" t="s">
        <v>20870</v>
      </c>
      <c r="B4315" t="s">
        <v>67</v>
      </c>
      <c r="C4315">
        <v>7.2</v>
      </c>
    </row>
    <row r="4316" spans="1:3" x14ac:dyDescent="0.3">
      <c r="A4316" t="s">
        <v>20874</v>
      </c>
      <c r="B4316" t="s">
        <v>67</v>
      </c>
      <c r="C4316">
        <v>6.9</v>
      </c>
    </row>
    <row r="4317" spans="1:3" x14ac:dyDescent="0.3">
      <c r="A4317" t="s">
        <v>20880</v>
      </c>
      <c r="B4317" t="s">
        <v>67</v>
      </c>
      <c r="C4317">
        <v>5.5</v>
      </c>
    </row>
    <row r="4318" spans="1:3" x14ac:dyDescent="0.3">
      <c r="A4318" t="s">
        <v>20883</v>
      </c>
      <c r="B4318" t="s">
        <v>67</v>
      </c>
      <c r="C4318">
        <v>6.5</v>
      </c>
    </row>
    <row r="4319" spans="1:3" x14ac:dyDescent="0.3">
      <c r="A4319" t="s">
        <v>20887</v>
      </c>
      <c r="B4319" t="s">
        <v>67</v>
      </c>
      <c r="C4319">
        <v>6.2</v>
      </c>
    </row>
    <row r="4320" spans="1:3" x14ac:dyDescent="0.3">
      <c r="A4320" t="s">
        <v>20891</v>
      </c>
      <c r="B4320" t="s">
        <v>67</v>
      </c>
      <c r="C4320">
        <v>6.7</v>
      </c>
    </row>
    <row r="4321" spans="1:3" x14ac:dyDescent="0.3">
      <c r="A4321" t="s">
        <v>20894</v>
      </c>
      <c r="B4321" t="s">
        <v>67</v>
      </c>
      <c r="C4321">
        <v>5.7</v>
      </c>
    </row>
    <row r="4322" spans="1:3" x14ac:dyDescent="0.3">
      <c r="A4322" t="s">
        <v>20901</v>
      </c>
      <c r="B4322" t="s">
        <v>67</v>
      </c>
      <c r="C4322">
        <v>8.6</v>
      </c>
    </row>
    <row r="4323" spans="1:3" x14ac:dyDescent="0.3">
      <c r="A4323" t="s">
        <v>20906</v>
      </c>
      <c r="B4323" t="s">
        <v>67</v>
      </c>
      <c r="C4323">
        <v>6.5</v>
      </c>
    </row>
    <row r="4324" spans="1:3" x14ac:dyDescent="0.3">
      <c r="A4324" t="s">
        <v>20909</v>
      </c>
      <c r="B4324" t="s">
        <v>67</v>
      </c>
      <c r="C4324">
        <v>6.3</v>
      </c>
    </row>
    <row r="4325" spans="1:3" x14ac:dyDescent="0.3">
      <c r="A4325" t="s">
        <v>20913</v>
      </c>
      <c r="B4325" t="s">
        <v>67</v>
      </c>
      <c r="C4325">
        <v>4.3</v>
      </c>
    </row>
    <row r="4326" spans="1:3" x14ac:dyDescent="0.3">
      <c r="A4326" t="s">
        <v>20917</v>
      </c>
      <c r="B4326" t="s">
        <v>67</v>
      </c>
      <c r="C4326">
        <v>6.1</v>
      </c>
    </row>
    <row r="4327" spans="1:3" x14ac:dyDescent="0.3">
      <c r="A4327" t="s">
        <v>20921</v>
      </c>
      <c r="B4327" t="s">
        <v>67</v>
      </c>
      <c r="C4327">
        <v>6</v>
      </c>
    </row>
    <row r="4328" spans="1:3" x14ac:dyDescent="0.3">
      <c r="A4328" t="s">
        <v>20927</v>
      </c>
      <c r="B4328" t="s">
        <v>67</v>
      </c>
      <c r="C4328">
        <v>5.8</v>
      </c>
    </row>
    <row r="4329" spans="1:3" x14ac:dyDescent="0.3">
      <c r="A4329" t="s">
        <v>20933</v>
      </c>
      <c r="B4329" t="s">
        <v>67</v>
      </c>
      <c r="C4329">
        <v>6.7</v>
      </c>
    </row>
    <row r="4330" spans="1:3" x14ac:dyDescent="0.3">
      <c r="A4330" t="s">
        <v>20938</v>
      </c>
      <c r="B4330" t="s">
        <v>67</v>
      </c>
      <c r="C4330">
        <v>6.7</v>
      </c>
    </row>
    <row r="4331" spans="1:3" x14ac:dyDescent="0.3">
      <c r="A4331" t="s">
        <v>20942</v>
      </c>
      <c r="B4331" t="s">
        <v>67</v>
      </c>
      <c r="C4331">
        <v>7.6</v>
      </c>
    </row>
    <row r="4332" spans="1:3" x14ac:dyDescent="0.3">
      <c r="A4332" t="s">
        <v>20945</v>
      </c>
      <c r="B4332" t="s">
        <v>67</v>
      </c>
      <c r="C4332">
        <v>5.0999999999999996</v>
      </c>
    </row>
    <row r="4333" spans="1:3" x14ac:dyDescent="0.3">
      <c r="A4333" t="s">
        <v>20951</v>
      </c>
      <c r="B4333" t="s">
        <v>67</v>
      </c>
      <c r="C4333">
        <v>6.8</v>
      </c>
    </row>
    <row r="4334" spans="1:3" x14ac:dyDescent="0.3">
      <c r="A4334" t="s">
        <v>20958</v>
      </c>
      <c r="B4334" t="s">
        <v>67</v>
      </c>
      <c r="C4334">
        <v>6.8</v>
      </c>
    </row>
    <row r="4335" spans="1:3" x14ac:dyDescent="0.3">
      <c r="A4335" t="s">
        <v>20965</v>
      </c>
      <c r="B4335" t="s">
        <v>67</v>
      </c>
      <c r="C4335">
        <v>6.8</v>
      </c>
    </row>
    <row r="4336" spans="1:3" x14ac:dyDescent="0.3">
      <c r="A4336" t="s">
        <v>20970</v>
      </c>
      <c r="B4336" t="s">
        <v>67</v>
      </c>
      <c r="C4336">
        <v>6.3</v>
      </c>
    </row>
    <row r="4337" spans="1:3" x14ac:dyDescent="0.3">
      <c r="A4337" t="s">
        <v>20975</v>
      </c>
      <c r="B4337" t="s">
        <v>67</v>
      </c>
      <c r="C4337">
        <v>7.1</v>
      </c>
    </row>
    <row r="4338" spans="1:3" x14ac:dyDescent="0.3">
      <c r="A4338" t="s">
        <v>20981</v>
      </c>
      <c r="B4338" t="s">
        <v>67</v>
      </c>
      <c r="C4338">
        <v>2.8</v>
      </c>
    </row>
    <row r="4339" spans="1:3" x14ac:dyDescent="0.3">
      <c r="A4339" t="s">
        <v>20985</v>
      </c>
      <c r="B4339" t="s">
        <v>67</v>
      </c>
      <c r="C4339">
        <v>8.1999999999999993</v>
      </c>
    </row>
    <row r="4340" spans="1:3" x14ac:dyDescent="0.3">
      <c r="A4340" t="s">
        <v>20990</v>
      </c>
      <c r="B4340" t="s">
        <v>67</v>
      </c>
      <c r="C4340">
        <v>3.1</v>
      </c>
    </row>
    <row r="4341" spans="1:3" x14ac:dyDescent="0.3">
      <c r="A4341" t="s">
        <v>20994</v>
      </c>
      <c r="B4341" t="s">
        <v>67</v>
      </c>
      <c r="C4341">
        <v>3.3</v>
      </c>
    </row>
    <row r="4342" spans="1:3" x14ac:dyDescent="0.3">
      <c r="A4342" t="s">
        <v>20999</v>
      </c>
      <c r="B4342" t="s">
        <v>67</v>
      </c>
      <c r="C4342">
        <v>3.6</v>
      </c>
    </row>
    <row r="4343" spans="1:3" x14ac:dyDescent="0.3">
      <c r="A4343" t="s">
        <v>21006</v>
      </c>
      <c r="B4343" t="s">
        <v>67</v>
      </c>
      <c r="C4343">
        <v>7.7</v>
      </c>
    </row>
    <row r="4344" spans="1:3" x14ac:dyDescent="0.3">
      <c r="A4344" t="s">
        <v>21012</v>
      </c>
      <c r="B4344" t="s">
        <v>2794</v>
      </c>
      <c r="C4344">
        <v>6.7</v>
      </c>
    </row>
    <row r="4345" spans="1:3" x14ac:dyDescent="0.3">
      <c r="A4345" t="s">
        <v>21018</v>
      </c>
      <c r="B4345" t="s">
        <v>67</v>
      </c>
      <c r="C4345">
        <v>5.5</v>
      </c>
    </row>
    <row r="4346" spans="1:3" x14ac:dyDescent="0.3">
      <c r="A4346" t="s">
        <v>21024</v>
      </c>
      <c r="B4346" t="s">
        <v>67</v>
      </c>
      <c r="C4346">
        <v>6.6</v>
      </c>
    </row>
    <row r="4347" spans="1:3" x14ac:dyDescent="0.3">
      <c r="A4347" t="s">
        <v>21030</v>
      </c>
      <c r="B4347" t="s">
        <v>67</v>
      </c>
      <c r="C4347">
        <v>4.8</v>
      </c>
    </row>
    <row r="4348" spans="1:3" x14ac:dyDescent="0.3">
      <c r="A4348" t="s">
        <v>21035</v>
      </c>
      <c r="B4348" t="s">
        <v>67</v>
      </c>
      <c r="C4348">
        <v>5.5</v>
      </c>
    </row>
    <row r="4349" spans="1:3" x14ac:dyDescent="0.3">
      <c r="A4349" t="s">
        <v>21040</v>
      </c>
      <c r="B4349" t="s">
        <v>1486</v>
      </c>
      <c r="C4349">
        <v>6.3</v>
      </c>
    </row>
    <row r="4350" spans="1:3" x14ac:dyDescent="0.3">
      <c r="A4350" t="s">
        <v>21046</v>
      </c>
      <c r="B4350" t="s">
        <v>67</v>
      </c>
      <c r="C4350">
        <v>6.9</v>
      </c>
    </row>
    <row r="4351" spans="1:3" x14ac:dyDescent="0.3">
      <c r="A4351" t="s">
        <v>21052</v>
      </c>
      <c r="B4351" t="s">
        <v>67</v>
      </c>
      <c r="C4351">
        <v>6.5</v>
      </c>
    </row>
    <row r="4352" spans="1:3" x14ac:dyDescent="0.3">
      <c r="A4352" t="s">
        <v>21056</v>
      </c>
      <c r="B4352" t="s">
        <v>67</v>
      </c>
      <c r="C4352">
        <v>8.1999999999999993</v>
      </c>
    </row>
    <row r="4353" spans="1:3" x14ac:dyDescent="0.3">
      <c r="A4353" t="s">
        <v>21060</v>
      </c>
      <c r="B4353" t="s">
        <v>67</v>
      </c>
      <c r="C4353">
        <v>7.1</v>
      </c>
    </row>
    <row r="4354" spans="1:3" x14ac:dyDescent="0.3">
      <c r="A4354" t="s">
        <v>24150</v>
      </c>
      <c r="B4354" t="s">
        <v>67</v>
      </c>
      <c r="C4354">
        <v>7.3</v>
      </c>
    </row>
    <row r="4355" spans="1:3" x14ac:dyDescent="0.3">
      <c r="A4355" t="s">
        <v>21067</v>
      </c>
      <c r="B4355" t="s">
        <v>15723</v>
      </c>
      <c r="C4355">
        <v>8.1</v>
      </c>
    </row>
    <row r="4356" spans="1:3" x14ac:dyDescent="0.3">
      <c r="A4356" t="s">
        <v>21071</v>
      </c>
      <c r="B4356" t="s">
        <v>67</v>
      </c>
      <c r="C4356">
        <v>7.2</v>
      </c>
    </row>
    <row r="4357" spans="1:3" x14ac:dyDescent="0.3">
      <c r="A4357" t="s">
        <v>21077</v>
      </c>
      <c r="B4357" t="s">
        <v>21081</v>
      </c>
      <c r="C4357">
        <v>7.4</v>
      </c>
    </row>
    <row r="4358" spans="1:3" x14ac:dyDescent="0.3">
      <c r="A4358" t="s">
        <v>21083</v>
      </c>
      <c r="B4358" t="s">
        <v>67</v>
      </c>
      <c r="C4358">
        <v>6.5</v>
      </c>
    </row>
    <row r="4359" spans="1:3" x14ac:dyDescent="0.3">
      <c r="A4359" t="s">
        <v>21087</v>
      </c>
      <c r="B4359" t="s">
        <v>67</v>
      </c>
      <c r="C4359">
        <v>5.7</v>
      </c>
    </row>
    <row r="4360" spans="1:3" x14ac:dyDescent="0.3">
      <c r="A4360" t="s">
        <v>24151</v>
      </c>
      <c r="B4360" t="s">
        <v>67</v>
      </c>
      <c r="C4360">
        <v>7.7</v>
      </c>
    </row>
    <row r="4361" spans="1:3" x14ac:dyDescent="0.3">
      <c r="A4361" t="s">
        <v>21097</v>
      </c>
      <c r="B4361" t="s">
        <v>67</v>
      </c>
      <c r="C4361">
        <v>8.6999999999999993</v>
      </c>
    </row>
    <row r="4362" spans="1:3" x14ac:dyDescent="0.3">
      <c r="A4362" t="s">
        <v>21104</v>
      </c>
      <c r="B4362" t="s">
        <v>67</v>
      </c>
      <c r="C4362">
        <v>4.3</v>
      </c>
    </row>
    <row r="4363" spans="1:3" x14ac:dyDescent="0.3">
      <c r="A4363" t="s">
        <v>21109</v>
      </c>
      <c r="B4363" t="s">
        <v>67</v>
      </c>
      <c r="C4363">
        <v>6.2</v>
      </c>
    </row>
    <row r="4364" spans="1:3" x14ac:dyDescent="0.3">
      <c r="A4364" t="s">
        <v>21114</v>
      </c>
      <c r="B4364" t="s">
        <v>67</v>
      </c>
      <c r="C4364">
        <v>3.3</v>
      </c>
    </row>
    <row r="4365" spans="1:3" x14ac:dyDescent="0.3">
      <c r="A4365" t="s">
        <v>21118</v>
      </c>
      <c r="B4365" t="s">
        <v>67</v>
      </c>
      <c r="C4365">
        <v>2.7</v>
      </c>
    </row>
    <row r="4366" spans="1:3" x14ac:dyDescent="0.3">
      <c r="A4366" t="s">
        <v>21125</v>
      </c>
      <c r="B4366" t="s">
        <v>67</v>
      </c>
      <c r="C4366">
        <v>5.2</v>
      </c>
    </row>
    <row r="4367" spans="1:3" x14ac:dyDescent="0.3">
      <c r="A4367" t="s">
        <v>21129</v>
      </c>
      <c r="B4367" t="s">
        <v>67</v>
      </c>
      <c r="C4367">
        <v>8.1999999999999993</v>
      </c>
    </row>
    <row r="4368" spans="1:3" x14ac:dyDescent="0.3">
      <c r="A4368" t="s">
        <v>21134</v>
      </c>
      <c r="B4368" t="s">
        <v>67</v>
      </c>
      <c r="C4368">
        <v>6.1</v>
      </c>
    </row>
    <row r="4369" spans="1:3" x14ac:dyDescent="0.3">
      <c r="A4369" t="s">
        <v>21141</v>
      </c>
      <c r="B4369" t="s">
        <v>67</v>
      </c>
      <c r="C4369">
        <v>8</v>
      </c>
    </row>
    <row r="4370" spans="1:3" x14ac:dyDescent="0.3">
      <c r="A4370" t="s">
        <v>21146</v>
      </c>
      <c r="B4370" t="s">
        <v>67</v>
      </c>
      <c r="C4370">
        <v>5.5</v>
      </c>
    </row>
    <row r="4371" spans="1:3" x14ac:dyDescent="0.3">
      <c r="A4371" t="s">
        <v>21150</v>
      </c>
      <c r="B4371" t="s">
        <v>67</v>
      </c>
      <c r="C4371">
        <v>5.7</v>
      </c>
    </row>
    <row r="4372" spans="1:3" x14ac:dyDescent="0.3">
      <c r="A4372" t="s">
        <v>21155</v>
      </c>
      <c r="B4372" t="s">
        <v>67</v>
      </c>
      <c r="C4372">
        <v>3.7</v>
      </c>
    </row>
    <row r="4373" spans="1:3" x14ac:dyDescent="0.3">
      <c r="A4373" t="s">
        <v>21161</v>
      </c>
      <c r="B4373" t="s">
        <v>67</v>
      </c>
      <c r="C4373">
        <v>7.1</v>
      </c>
    </row>
    <row r="4374" spans="1:3" x14ac:dyDescent="0.3">
      <c r="A4374" t="s">
        <v>21166</v>
      </c>
      <c r="B4374" t="s">
        <v>67</v>
      </c>
      <c r="C4374">
        <v>7.8</v>
      </c>
    </row>
    <row r="4375" spans="1:3" x14ac:dyDescent="0.3">
      <c r="A4375" t="s">
        <v>24152</v>
      </c>
      <c r="B4375" t="s">
        <v>67</v>
      </c>
      <c r="C4375">
        <v>7.3</v>
      </c>
    </row>
    <row r="4376" spans="1:3" x14ac:dyDescent="0.3">
      <c r="A4376" t="s">
        <v>21174</v>
      </c>
      <c r="B4376" t="s">
        <v>67</v>
      </c>
      <c r="C4376">
        <v>4.0999999999999996</v>
      </c>
    </row>
    <row r="4377" spans="1:3" x14ac:dyDescent="0.3">
      <c r="A4377" t="s">
        <v>21179</v>
      </c>
      <c r="B4377" t="s">
        <v>67</v>
      </c>
      <c r="C4377">
        <v>7.2</v>
      </c>
    </row>
    <row r="4378" spans="1:3" x14ac:dyDescent="0.3">
      <c r="A4378" t="s">
        <v>21182</v>
      </c>
      <c r="B4378" t="s">
        <v>67</v>
      </c>
      <c r="C4378">
        <v>7.7</v>
      </c>
    </row>
    <row r="4379" spans="1:3" x14ac:dyDescent="0.3">
      <c r="A4379" t="s">
        <v>21185</v>
      </c>
      <c r="B4379" t="s">
        <v>67</v>
      </c>
      <c r="C4379">
        <v>7.1</v>
      </c>
    </row>
    <row r="4380" spans="1:3" x14ac:dyDescent="0.3">
      <c r="A4380" t="s">
        <v>21190</v>
      </c>
      <c r="B4380" t="s">
        <v>67</v>
      </c>
      <c r="C4380">
        <v>7.6</v>
      </c>
    </row>
    <row r="4381" spans="1:3" x14ac:dyDescent="0.3">
      <c r="A4381" t="s">
        <v>21197</v>
      </c>
      <c r="B4381" t="s">
        <v>2794</v>
      </c>
      <c r="C4381">
        <v>7</v>
      </c>
    </row>
    <row r="4382" spans="1:3" x14ac:dyDescent="0.3">
      <c r="A4382" t="s">
        <v>21202</v>
      </c>
      <c r="B4382" t="s">
        <v>5611</v>
      </c>
      <c r="C4382">
        <v>7.4</v>
      </c>
    </row>
    <row r="4383" spans="1:3" x14ac:dyDescent="0.3">
      <c r="A4383" t="s">
        <v>21205</v>
      </c>
      <c r="B4383" t="s">
        <v>67</v>
      </c>
      <c r="C4383">
        <v>7.7</v>
      </c>
    </row>
    <row r="4384" spans="1:3" x14ac:dyDescent="0.3">
      <c r="A4384" t="s">
        <v>21209</v>
      </c>
      <c r="B4384" t="s">
        <v>67</v>
      </c>
      <c r="C4384">
        <v>7.2</v>
      </c>
    </row>
    <row r="4385" spans="1:3" x14ac:dyDescent="0.3">
      <c r="A4385" t="s">
        <v>21213</v>
      </c>
      <c r="B4385" t="s">
        <v>67</v>
      </c>
      <c r="C4385">
        <v>6.6</v>
      </c>
    </row>
    <row r="4386" spans="1:3" x14ac:dyDescent="0.3">
      <c r="A4386" t="s">
        <v>21217</v>
      </c>
      <c r="B4386" t="s">
        <v>67</v>
      </c>
      <c r="C4386">
        <v>6</v>
      </c>
    </row>
    <row r="4387" spans="1:3" x14ac:dyDescent="0.3">
      <c r="A4387" t="s">
        <v>21220</v>
      </c>
      <c r="B4387" t="s">
        <v>67</v>
      </c>
      <c r="C4387">
        <v>8.4</v>
      </c>
    </row>
    <row r="4388" spans="1:3" x14ac:dyDescent="0.3">
      <c r="A4388" t="s">
        <v>21225</v>
      </c>
      <c r="B4388" t="s">
        <v>67</v>
      </c>
      <c r="C4388">
        <v>6.5</v>
      </c>
    </row>
    <row r="4389" spans="1:3" x14ac:dyDescent="0.3">
      <c r="A4389" t="s">
        <v>21230</v>
      </c>
      <c r="B4389" t="s">
        <v>9778</v>
      </c>
      <c r="C4389">
        <v>8.9</v>
      </c>
    </row>
    <row r="4390" spans="1:3" x14ac:dyDescent="0.3">
      <c r="A4390" t="s">
        <v>21237</v>
      </c>
      <c r="B4390" t="s">
        <v>14454</v>
      </c>
      <c r="C4390">
        <v>7.9</v>
      </c>
    </row>
    <row r="4391" spans="1:3" x14ac:dyDescent="0.3">
      <c r="A4391" t="s">
        <v>21243</v>
      </c>
      <c r="B4391" t="s">
        <v>67</v>
      </c>
      <c r="C4391">
        <v>6</v>
      </c>
    </row>
    <row r="4392" spans="1:3" x14ac:dyDescent="0.3">
      <c r="A4392" t="s">
        <v>21250</v>
      </c>
      <c r="B4392" t="s">
        <v>67</v>
      </c>
      <c r="C4392">
        <v>6.1</v>
      </c>
    </row>
    <row r="4393" spans="1:3" x14ac:dyDescent="0.3">
      <c r="A4393" t="s">
        <v>21254</v>
      </c>
      <c r="B4393" t="s">
        <v>67</v>
      </c>
      <c r="C4393">
        <v>7.4</v>
      </c>
    </row>
    <row r="4394" spans="1:3" x14ac:dyDescent="0.3">
      <c r="A4394" t="s">
        <v>21258</v>
      </c>
      <c r="B4394" t="s">
        <v>67</v>
      </c>
      <c r="C4394">
        <v>6.2</v>
      </c>
    </row>
    <row r="4395" spans="1:3" x14ac:dyDescent="0.3">
      <c r="A4395" t="s">
        <v>21264</v>
      </c>
      <c r="B4395" t="s">
        <v>1486</v>
      </c>
      <c r="C4395">
        <v>5.6</v>
      </c>
    </row>
    <row r="4396" spans="1:3" x14ac:dyDescent="0.3">
      <c r="A4396" t="s">
        <v>21271</v>
      </c>
      <c r="B4396" t="s">
        <v>2794</v>
      </c>
      <c r="C4396">
        <v>7.2</v>
      </c>
    </row>
    <row r="4397" spans="1:3" x14ac:dyDescent="0.3">
      <c r="A4397" t="s">
        <v>21275</v>
      </c>
      <c r="B4397" t="s">
        <v>67</v>
      </c>
      <c r="C4397">
        <v>6.1</v>
      </c>
    </row>
    <row r="4398" spans="1:3" x14ac:dyDescent="0.3">
      <c r="A4398" t="s">
        <v>21281</v>
      </c>
      <c r="B4398" t="s">
        <v>67</v>
      </c>
      <c r="C4398">
        <v>3.8</v>
      </c>
    </row>
    <row r="4399" spans="1:3" x14ac:dyDescent="0.3">
      <c r="A4399" t="s">
        <v>21286</v>
      </c>
      <c r="B4399" t="s">
        <v>67</v>
      </c>
      <c r="C4399">
        <v>7.1</v>
      </c>
    </row>
    <row r="4400" spans="1:3" x14ac:dyDescent="0.3">
      <c r="A4400" t="s">
        <v>21291</v>
      </c>
      <c r="B4400" t="s">
        <v>67</v>
      </c>
      <c r="C4400">
        <v>4.5</v>
      </c>
    </row>
    <row r="4401" spans="1:3" x14ac:dyDescent="0.3">
      <c r="A4401" t="s">
        <v>21298</v>
      </c>
      <c r="B4401" t="s">
        <v>67</v>
      </c>
      <c r="C4401">
        <v>3.8</v>
      </c>
    </row>
    <row r="4402" spans="1:3" x14ac:dyDescent="0.3">
      <c r="A4402" t="s">
        <v>21303</v>
      </c>
      <c r="B4402" t="s">
        <v>67</v>
      </c>
      <c r="C4402">
        <v>6.2</v>
      </c>
    </row>
    <row r="4403" spans="1:3" x14ac:dyDescent="0.3">
      <c r="A4403" t="s">
        <v>21309</v>
      </c>
      <c r="B4403" t="s">
        <v>67</v>
      </c>
      <c r="C4403">
        <v>6.6</v>
      </c>
    </row>
    <row r="4404" spans="1:3" x14ac:dyDescent="0.3">
      <c r="A4404" t="s">
        <v>21315</v>
      </c>
      <c r="B4404" t="s">
        <v>67</v>
      </c>
      <c r="C4404">
        <v>4.5999999999999996</v>
      </c>
    </row>
    <row r="4405" spans="1:3" x14ac:dyDescent="0.3">
      <c r="A4405" t="s">
        <v>21320</v>
      </c>
      <c r="B4405" t="s">
        <v>67</v>
      </c>
      <c r="C4405">
        <v>4.2</v>
      </c>
    </row>
    <row r="4406" spans="1:3" x14ac:dyDescent="0.3">
      <c r="A4406" t="s">
        <v>21325</v>
      </c>
      <c r="B4406" t="s">
        <v>67</v>
      </c>
      <c r="C4406">
        <v>6.8</v>
      </c>
    </row>
    <row r="4407" spans="1:3" x14ac:dyDescent="0.3">
      <c r="A4407" t="s">
        <v>21328</v>
      </c>
      <c r="B4407" t="s">
        <v>67</v>
      </c>
      <c r="C4407">
        <v>7.7</v>
      </c>
    </row>
    <row r="4408" spans="1:3" x14ac:dyDescent="0.3">
      <c r="A4408" t="s">
        <v>24153</v>
      </c>
      <c r="B4408" t="s">
        <v>67</v>
      </c>
      <c r="C4408">
        <v>7.1</v>
      </c>
    </row>
    <row r="4409" spans="1:3" x14ac:dyDescent="0.3">
      <c r="A4409" t="s">
        <v>21337</v>
      </c>
      <c r="B4409" t="s">
        <v>67</v>
      </c>
      <c r="C4409">
        <v>5.9</v>
      </c>
    </row>
    <row r="4410" spans="1:3" x14ac:dyDescent="0.3">
      <c r="A4410" t="s">
        <v>21342</v>
      </c>
      <c r="B4410" t="s">
        <v>67</v>
      </c>
      <c r="C4410">
        <v>4.7</v>
      </c>
    </row>
    <row r="4411" spans="1:3" x14ac:dyDescent="0.3">
      <c r="A4411" t="s">
        <v>21349</v>
      </c>
      <c r="B4411" t="s">
        <v>67</v>
      </c>
      <c r="C4411">
        <v>7</v>
      </c>
    </row>
    <row r="4412" spans="1:3" x14ac:dyDescent="0.3">
      <c r="A4412" t="s">
        <v>21356</v>
      </c>
      <c r="B4412" t="s">
        <v>19334</v>
      </c>
      <c r="C4412">
        <v>6.9</v>
      </c>
    </row>
    <row r="4413" spans="1:3" x14ac:dyDescent="0.3">
      <c r="A4413" t="s">
        <v>21362</v>
      </c>
      <c r="B4413" t="s">
        <v>67</v>
      </c>
      <c r="C4413">
        <v>6.1</v>
      </c>
    </row>
    <row r="4414" spans="1:3" x14ac:dyDescent="0.3">
      <c r="A4414" t="s">
        <v>21369</v>
      </c>
      <c r="B4414" t="s">
        <v>21373</v>
      </c>
      <c r="C4414">
        <v>7.6</v>
      </c>
    </row>
    <row r="4415" spans="1:3" x14ac:dyDescent="0.3">
      <c r="A4415" t="s">
        <v>21376</v>
      </c>
      <c r="B4415" t="s">
        <v>67</v>
      </c>
      <c r="C4415">
        <v>3</v>
      </c>
    </row>
    <row r="4416" spans="1:3" x14ac:dyDescent="0.3">
      <c r="A4416" t="s">
        <v>21382</v>
      </c>
      <c r="B4416" t="s">
        <v>67</v>
      </c>
      <c r="C4416">
        <v>2.6</v>
      </c>
    </row>
    <row r="4417" spans="1:3" x14ac:dyDescent="0.3">
      <c r="A4417" t="s">
        <v>21384</v>
      </c>
      <c r="B4417" t="s">
        <v>67</v>
      </c>
      <c r="C4417">
        <v>8.6</v>
      </c>
    </row>
    <row r="4418" spans="1:3" x14ac:dyDescent="0.3">
      <c r="A4418" t="s">
        <v>21391</v>
      </c>
      <c r="B4418" t="s">
        <v>67</v>
      </c>
      <c r="C4418">
        <v>6.1</v>
      </c>
    </row>
    <row r="4419" spans="1:3" x14ac:dyDescent="0.3">
      <c r="A4419" t="s">
        <v>21397</v>
      </c>
      <c r="B4419" t="s">
        <v>5611</v>
      </c>
      <c r="C4419">
        <v>7.5</v>
      </c>
    </row>
    <row r="4420" spans="1:3" x14ac:dyDescent="0.3">
      <c r="A4420" t="s">
        <v>21402</v>
      </c>
      <c r="B4420" t="s">
        <v>67</v>
      </c>
      <c r="C4420">
        <v>6.7</v>
      </c>
    </row>
    <row r="4421" spans="1:3" x14ac:dyDescent="0.3">
      <c r="A4421" t="s">
        <v>21406</v>
      </c>
      <c r="B4421" t="s">
        <v>67</v>
      </c>
      <c r="C4421">
        <v>8.1</v>
      </c>
    </row>
    <row r="4422" spans="1:3" x14ac:dyDescent="0.3">
      <c r="A4422" t="s">
        <v>21411</v>
      </c>
      <c r="B4422" t="s">
        <v>67</v>
      </c>
      <c r="C4422">
        <v>4.9000000000000004</v>
      </c>
    </row>
    <row r="4423" spans="1:3" x14ac:dyDescent="0.3">
      <c r="A4423" t="s">
        <v>21416</v>
      </c>
      <c r="B4423" t="s">
        <v>67</v>
      </c>
      <c r="C4423">
        <v>6.8</v>
      </c>
    </row>
    <row r="4424" spans="1:3" x14ac:dyDescent="0.3">
      <c r="A4424" t="s">
        <v>21422</v>
      </c>
      <c r="B4424" t="s">
        <v>67</v>
      </c>
      <c r="C4424">
        <v>5.7</v>
      </c>
    </row>
    <row r="4425" spans="1:3" x14ac:dyDescent="0.3">
      <c r="A4425" t="s">
        <v>21426</v>
      </c>
      <c r="B4425" t="s">
        <v>67</v>
      </c>
      <c r="C4425">
        <v>8.3000000000000007</v>
      </c>
    </row>
    <row r="4426" spans="1:3" x14ac:dyDescent="0.3">
      <c r="A4426" t="s">
        <v>21429</v>
      </c>
      <c r="B4426" t="s">
        <v>67</v>
      </c>
      <c r="C4426">
        <v>6.6</v>
      </c>
    </row>
    <row r="4427" spans="1:3" x14ac:dyDescent="0.3">
      <c r="A4427" t="s">
        <v>21434</v>
      </c>
      <c r="B4427" t="s">
        <v>67</v>
      </c>
      <c r="C4427">
        <v>7.3</v>
      </c>
    </row>
    <row r="4428" spans="1:3" x14ac:dyDescent="0.3">
      <c r="A4428" t="s">
        <v>21438</v>
      </c>
      <c r="B4428" t="s">
        <v>67</v>
      </c>
      <c r="C4428">
        <v>5</v>
      </c>
    </row>
    <row r="4429" spans="1:3" x14ac:dyDescent="0.3">
      <c r="A4429" t="s">
        <v>21444</v>
      </c>
      <c r="B4429" t="s">
        <v>67</v>
      </c>
      <c r="C4429">
        <v>7</v>
      </c>
    </row>
    <row r="4430" spans="1:3" x14ac:dyDescent="0.3">
      <c r="A4430" t="s">
        <v>21451</v>
      </c>
      <c r="B4430" t="s">
        <v>67</v>
      </c>
      <c r="C4430">
        <v>3.4</v>
      </c>
    </row>
    <row r="4431" spans="1:3" x14ac:dyDescent="0.3">
      <c r="A4431" t="s">
        <v>21455</v>
      </c>
      <c r="B4431" t="s">
        <v>67</v>
      </c>
      <c r="C4431">
        <v>5.9</v>
      </c>
    </row>
    <row r="4432" spans="1:3" x14ac:dyDescent="0.3">
      <c r="A4432" t="s">
        <v>21461</v>
      </c>
      <c r="B4432" t="s">
        <v>703</v>
      </c>
      <c r="C4432">
        <v>6</v>
      </c>
    </row>
    <row r="4433" spans="1:3" x14ac:dyDescent="0.3">
      <c r="A4433" t="s">
        <v>21465</v>
      </c>
      <c r="B4433" t="s">
        <v>67</v>
      </c>
      <c r="C4433">
        <v>7.4</v>
      </c>
    </row>
    <row r="4434" spans="1:3" x14ac:dyDescent="0.3">
      <c r="A4434" t="s">
        <v>21469</v>
      </c>
      <c r="B4434" t="s">
        <v>67</v>
      </c>
      <c r="C4434">
        <v>7.4</v>
      </c>
    </row>
    <row r="4435" spans="1:3" x14ac:dyDescent="0.3">
      <c r="A4435" t="s">
        <v>21475</v>
      </c>
      <c r="B4435" t="s">
        <v>67</v>
      </c>
      <c r="C4435">
        <v>4.2</v>
      </c>
    </row>
    <row r="4436" spans="1:3" x14ac:dyDescent="0.3">
      <c r="A4436" t="s">
        <v>21480</v>
      </c>
      <c r="B4436" t="s">
        <v>67</v>
      </c>
      <c r="C4436">
        <v>6.2</v>
      </c>
    </row>
    <row r="4437" spans="1:3" x14ac:dyDescent="0.3">
      <c r="A4437" t="s">
        <v>21487</v>
      </c>
      <c r="B4437" t="s">
        <v>67</v>
      </c>
      <c r="C4437">
        <v>6.2</v>
      </c>
    </row>
    <row r="4438" spans="1:3" x14ac:dyDescent="0.3">
      <c r="A4438" t="s">
        <v>21492</v>
      </c>
      <c r="B4438" t="s">
        <v>67</v>
      </c>
      <c r="C4438">
        <v>7.5</v>
      </c>
    </row>
    <row r="4439" spans="1:3" x14ac:dyDescent="0.3">
      <c r="A4439" t="s">
        <v>21499</v>
      </c>
      <c r="B4439" t="s">
        <v>67</v>
      </c>
      <c r="C4439">
        <v>7.2</v>
      </c>
    </row>
    <row r="4440" spans="1:3" x14ac:dyDescent="0.3">
      <c r="A4440" t="s">
        <v>21506</v>
      </c>
      <c r="B4440" t="s">
        <v>67</v>
      </c>
      <c r="C4440">
        <v>7.2</v>
      </c>
    </row>
    <row r="4441" spans="1:3" x14ac:dyDescent="0.3">
      <c r="A4441" t="s">
        <v>21510</v>
      </c>
      <c r="B4441" t="s">
        <v>67</v>
      </c>
      <c r="C4441">
        <v>5.4</v>
      </c>
    </row>
    <row r="4442" spans="1:3" x14ac:dyDescent="0.3">
      <c r="A4442" t="s">
        <v>21516</v>
      </c>
      <c r="B4442" t="s">
        <v>67</v>
      </c>
      <c r="C4442">
        <v>7</v>
      </c>
    </row>
    <row r="4443" spans="1:3" x14ac:dyDescent="0.3">
      <c r="A4443" t="s">
        <v>21521</v>
      </c>
      <c r="B4443" t="s">
        <v>67</v>
      </c>
      <c r="C4443">
        <v>7.2</v>
      </c>
    </row>
    <row r="4444" spans="1:3" x14ac:dyDescent="0.3">
      <c r="A4444" t="s">
        <v>21528</v>
      </c>
      <c r="B4444" t="s">
        <v>67</v>
      </c>
      <c r="C4444">
        <v>7.9</v>
      </c>
    </row>
    <row r="4445" spans="1:3" x14ac:dyDescent="0.3">
      <c r="A4445" t="s">
        <v>21533</v>
      </c>
      <c r="B4445" t="s">
        <v>67</v>
      </c>
      <c r="C4445">
        <v>6.8</v>
      </c>
    </row>
    <row r="4446" spans="1:3" x14ac:dyDescent="0.3">
      <c r="A4446" t="s">
        <v>21537</v>
      </c>
      <c r="B4446" t="s">
        <v>67</v>
      </c>
      <c r="C4446">
        <v>6.7</v>
      </c>
    </row>
    <row r="4447" spans="1:3" x14ac:dyDescent="0.3">
      <c r="A4447" t="s">
        <v>21541</v>
      </c>
      <c r="B4447" t="s">
        <v>67</v>
      </c>
      <c r="C4447">
        <v>6.8</v>
      </c>
    </row>
    <row r="4448" spans="1:3" x14ac:dyDescent="0.3">
      <c r="A4448" t="s">
        <v>21547</v>
      </c>
      <c r="B4448" t="s">
        <v>67</v>
      </c>
      <c r="C4448">
        <v>6.9</v>
      </c>
    </row>
    <row r="4449" spans="1:3" x14ac:dyDescent="0.3">
      <c r="A4449" t="s">
        <v>21552</v>
      </c>
      <c r="B4449" t="s">
        <v>67</v>
      </c>
      <c r="C4449">
        <v>6.8</v>
      </c>
    </row>
    <row r="4450" spans="1:3" x14ac:dyDescent="0.3">
      <c r="A4450" t="s">
        <v>21558</v>
      </c>
      <c r="B4450" t="s">
        <v>67</v>
      </c>
      <c r="C4450">
        <v>7.2</v>
      </c>
    </row>
    <row r="4451" spans="1:3" x14ac:dyDescent="0.3">
      <c r="A4451" t="s">
        <v>21564</v>
      </c>
      <c r="B4451" t="s">
        <v>67</v>
      </c>
      <c r="C4451">
        <v>7.4</v>
      </c>
    </row>
    <row r="4452" spans="1:3" x14ac:dyDescent="0.3">
      <c r="A4452" t="s">
        <v>21569</v>
      </c>
      <c r="B4452" t="s">
        <v>67</v>
      </c>
      <c r="C4452">
        <v>5.6</v>
      </c>
    </row>
    <row r="4453" spans="1:3" x14ac:dyDescent="0.3">
      <c r="A4453" t="s">
        <v>21573</v>
      </c>
      <c r="B4453" t="s">
        <v>67</v>
      </c>
      <c r="C4453">
        <v>6.8</v>
      </c>
    </row>
    <row r="4454" spans="1:3" x14ac:dyDescent="0.3">
      <c r="A4454" t="s">
        <v>21578</v>
      </c>
      <c r="B4454" t="s">
        <v>67</v>
      </c>
      <c r="C4454">
        <v>7.7</v>
      </c>
    </row>
    <row r="4455" spans="1:3" x14ac:dyDescent="0.3">
      <c r="A4455" t="s">
        <v>21583</v>
      </c>
      <c r="B4455" t="s">
        <v>67</v>
      </c>
      <c r="C4455">
        <v>7</v>
      </c>
    </row>
    <row r="4456" spans="1:3" x14ac:dyDescent="0.3">
      <c r="A4456" t="s">
        <v>21587</v>
      </c>
      <c r="B4456" t="s">
        <v>67</v>
      </c>
      <c r="C4456">
        <v>7.2</v>
      </c>
    </row>
    <row r="4457" spans="1:3" x14ac:dyDescent="0.3">
      <c r="A4457" t="s">
        <v>21593</v>
      </c>
      <c r="B4457" t="s">
        <v>67</v>
      </c>
      <c r="C4457">
        <v>7.2</v>
      </c>
    </row>
    <row r="4458" spans="1:3" x14ac:dyDescent="0.3">
      <c r="A4458" t="s">
        <v>21599</v>
      </c>
      <c r="B4458" t="s">
        <v>67</v>
      </c>
      <c r="C4458">
        <v>7.2</v>
      </c>
    </row>
    <row r="4459" spans="1:3" x14ac:dyDescent="0.3">
      <c r="A4459" t="s">
        <v>21605</v>
      </c>
      <c r="B4459" t="s">
        <v>5611</v>
      </c>
      <c r="C4459">
        <v>6.2</v>
      </c>
    </row>
    <row r="4460" spans="1:3" x14ac:dyDescent="0.3">
      <c r="A4460" t="s">
        <v>21610</v>
      </c>
      <c r="B4460" t="s">
        <v>67</v>
      </c>
      <c r="C4460">
        <v>6.2</v>
      </c>
    </row>
    <row r="4461" spans="1:3" x14ac:dyDescent="0.3">
      <c r="A4461" t="s">
        <v>21614</v>
      </c>
      <c r="B4461" t="s">
        <v>67</v>
      </c>
      <c r="C4461">
        <v>6.9</v>
      </c>
    </row>
    <row r="4462" spans="1:3" x14ac:dyDescent="0.3">
      <c r="A4462" t="s">
        <v>21618</v>
      </c>
      <c r="B4462" t="s">
        <v>67</v>
      </c>
      <c r="C4462">
        <v>7</v>
      </c>
    </row>
    <row r="4463" spans="1:3" x14ac:dyDescent="0.3">
      <c r="A4463" t="s">
        <v>21621</v>
      </c>
      <c r="B4463" t="s">
        <v>67</v>
      </c>
      <c r="C4463">
        <v>6.7</v>
      </c>
    </row>
    <row r="4464" spans="1:3" x14ac:dyDescent="0.3">
      <c r="A4464" t="s">
        <v>21625</v>
      </c>
      <c r="B4464" t="s">
        <v>67</v>
      </c>
      <c r="C4464">
        <v>3.6</v>
      </c>
    </row>
    <row r="4465" spans="1:3" x14ac:dyDescent="0.3">
      <c r="A4465" t="s">
        <v>21629</v>
      </c>
      <c r="B4465" t="s">
        <v>67</v>
      </c>
      <c r="C4465">
        <v>6.3</v>
      </c>
    </row>
    <row r="4466" spans="1:3" x14ac:dyDescent="0.3">
      <c r="A4466" t="s">
        <v>21635</v>
      </c>
      <c r="B4466" t="s">
        <v>15894</v>
      </c>
      <c r="C4466">
        <v>7.4</v>
      </c>
    </row>
    <row r="4467" spans="1:3" x14ac:dyDescent="0.3">
      <c r="A4467" t="s">
        <v>21640</v>
      </c>
      <c r="B4467" t="s">
        <v>67</v>
      </c>
      <c r="C4467">
        <v>7.4</v>
      </c>
    </row>
    <row r="4468" spans="1:3" x14ac:dyDescent="0.3">
      <c r="A4468" t="s">
        <v>21645</v>
      </c>
      <c r="B4468" t="s">
        <v>67</v>
      </c>
      <c r="C4468">
        <v>7.3</v>
      </c>
    </row>
    <row r="4469" spans="1:3" x14ac:dyDescent="0.3">
      <c r="A4469" t="s">
        <v>21650</v>
      </c>
      <c r="B4469" t="s">
        <v>67</v>
      </c>
      <c r="C4469">
        <v>6.1</v>
      </c>
    </row>
    <row r="4470" spans="1:3" x14ac:dyDescent="0.3">
      <c r="A4470" t="s">
        <v>21657</v>
      </c>
      <c r="B4470" t="s">
        <v>21373</v>
      </c>
      <c r="C4470">
        <v>8.1999999999999993</v>
      </c>
    </row>
    <row r="4471" spans="1:3" x14ac:dyDescent="0.3">
      <c r="A4471" t="s">
        <v>21662</v>
      </c>
      <c r="B4471" t="s">
        <v>67</v>
      </c>
      <c r="C4471">
        <v>7.7</v>
      </c>
    </row>
    <row r="4472" spans="1:3" x14ac:dyDescent="0.3">
      <c r="A4472" t="s">
        <v>21669</v>
      </c>
      <c r="B4472" t="s">
        <v>67</v>
      </c>
      <c r="C4472">
        <v>7.3</v>
      </c>
    </row>
    <row r="4473" spans="1:3" x14ac:dyDescent="0.3">
      <c r="A4473" t="s">
        <v>21676</v>
      </c>
      <c r="B4473" t="s">
        <v>67</v>
      </c>
      <c r="C4473">
        <v>7.4</v>
      </c>
    </row>
    <row r="4474" spans="1:3" x14ac:dyDescent="0.3">
      <c r="A4474" t="s">
        <v>21680</v>
      </c>
      <c r="B4474" t="s">
        <v>67</v>
      </c>
      <c r="C4474">
        <v>5.7</v>
      </c>
    </row>
    <row r="4475" spans="1:3" x14ac:dyDescent="0.3">
      <c r="A4475" t="s">
        <v>21688</v>
      </c>
      <c r="B4475" t="s">
        <v>67</v>
      </c>
      <c r="C4475">
        <v>7.6</v>
      </c>
    </row>
    <row r="4476" spans="1:3" x14ac:dyDescent="0.3">
      <c r="A4476" t="s">
        <v>21694</v>
      </c>
      <c r="B4476" t="s">
        <v>67</v>
      </c>
      <c r="C4476">
        <v>6.8</v>
      </c>
    </row>
    <row r="4477" spans="1:3" x14ac:dyDescent="0.3">
      <c r="A4477" t="s">
        <v>21698</v>
      </c>
      <c r="B4477" t="s">
        <v>67</v>
      </c>
      <c r="C4477">
        <v>5.6</v>
      </c>
    </row>
    <row r="4478" spans="1:3" x14ac:dyDescent="0.3">
      <c r="A4478" t="s">
        <v>21704</v>
      </c>
      <c r="B4478" t="s">
        <v>5611</v>
      </c>
      <c r="C4478">
        <v>4.8</v>
      </c>
    </row>
    <row r="4479" spans="1:3" x14ac:dyDescent="0.3">
      <c r="A4479" t="s">
        <v>21710</v>
      </c>
      <c r="B4479" t="s">
        <v>67</v>
      </c>
      <c r="C4479">
        <v>6.4</v>
      </c>
    </row>
    <row r="4480" spans="1:3" x14ac:dyDescent="0.3">
      <c r="A4480" t="s">
        <v>21714</v>
      </c>
      <c r="B4480" t="s">
        <v>67</v>
      </c>
      <c r="C4480">
        <v>6.8</v>
      </c>
    </row>
    <row r="4481" spans="1:3" x14ac:dyDescent="0.3">
      <c r="A4481" t="s">
        <v>21717</v>
      </c>
      <c r="B4481" t="s">
        <v>67</v>
      </c>
      <c r="C4481">
        <v>6.1</v>
      </c>
    </row>
    <row r="4482" spans="1:3" x14ac:dyDescent="0.3">
      <c r="A4482" t="s">
        <v>21723</v>
      </c>
      <c r="B4482" t="s">
        <v>67</v>
      </c>
      <c r="C4482">
        <v>5.2</v>
      </c>
    </row>
    <row r="4483" spans="1:3" x14ac:dyDescent="0.3">
      <c r="A4483" t="s">
        <v>21730</v>
      </c>
      <c r="B4483" t="s">
        <v>67</v>
      </c>
      <c r="C4483">
        <v>6.9</v>
      </c>
    </row>
    <row r="4484" spans="1:3" x14ac:dyDescent="0.3">
      <c r="A4484" t="s">
        <v>21734</v>
      </c>
      <c r="B4484" t="s">
        <v>67</v>
      </c>
      <c r="C4484">
        <v>6</v>
      </c>
    </row>
    <row r="4485" spans="1:3" x14ac:dyDescent="0.3">
      <c r="A4485" t="s">
        <v>21740</v>
      </c>
      <c r="B4485" t="s">
        <v>67</v>
      </c>
      <c r="C4485">
        <v>6.3</v>
      </c>
    </row>
    <row r="4486" spans="1:3" x14ac:dyDescent="0.3">
      <c r="A4486" t="s">
        <v>21746</v>
      </c>
      <c r="B4486" t="s">
        <v>67</v>
      </c>
      <c r="C4486">
        <v>6.1</v>
      </c>
    </row>
    <row r="4487" spans="1:3" x14ac:dyDescent="0.3">
      <c r="A4487" t="s">
        <v>21752</v>
      </c>
      <c r="B4487" t="s">
        <v>67</v>
      </c>
      <c r="C4487">
        <v>5.5</v>
      </c>
    </row>
    <row r="4488" spans="1:3" x14ac:dyDescent="0.3">
      <c r="A4488" t="s">
        <v>21758</v>
      </c>
      <c r="B4488" t="s">
        <v>67</v>
      </c>
      <c r="C4488">
        <v>6.9</v>
      </c>
    </row>
    <row r="4489" spans="1:3" x14ac:dyDescent="0.3">
      <c r="A4489" t="s">
        <v>21762</v>
      </c>
      <c r="B4489" t="s">
        <v>67</v>
      </c>
      <c r="C4489">
        <v>5.6</v>
      </c>
    </row>
    <row r="4490" spans="1:3" x14ac:dyDescent="0.3">
      <c r="A4490" t="s">
        <v>21769</v>
      </c>
      <c r="B4490" t="s">
        <v>67</v>
      </c>
      <c r="C4490">
        <v>1.9</v>
      </c>
    </row>
    <row r="4491" spans="1:3" x14ac:dyDescent="0.3">
      <c r="A4491" t="s">
        <v>21774</v>
      </c>
      <c r="B4491" t="s">
        <v>67</v>
      </c>
      <c r="C4491">
        <v>4.0999999999999996</v>
      </c>
    </row>
    <row r="4492" spans="1:3" x14ac:dyDescent="0.3">
      <c r="A4492" t="s">
        <v>21778</v>
      </c>
      <c r="B4492" t="s">
        <v>67</v>
      </c>
      <c r="C4492">
        <v>5.4</v>
      </c>
    </row>
    <row r="4493" spans="1:3" x14ac:dyDescent="0.3">
      <c r="A4493" t="s">
        <v>21785</v>
      </c>
      <c r="B4493" t="s">
        <v>2794</v>
      </c>
      <c r="C4493">
        <v>6.8</v>
      </c>
    </row>
    <row r="4494" spans="1:3" x14ac:dyDescent="0.3">
      <c r="A4494" t="s">
        <v>21792</v>
      </c>
      <c r="B4494" t="s">
        <v>21796</v>
      </c>
      <c r="C4494">
        <v>7</v>
      </c>
    </row>
    <row r="4495" spans="1:3" x14ac:dyDescent="0.3">
      <c r="A4495" t="s">
        <v>21800</v>
      </c>
      <c r="B4495" t="s">
        <v>67</v>
      </c>
      <c r="C4495">
        <v>6.7</v>
      </c>
    </row>
    <row r="4496" spans="1:3" x14ac:dyDescent="0.3">
      <c r="A4496" t="s">
        <v>21805</v>
      </c>
      <c r="B4496" t="s">
        <v>67</v>
      </c>
      <c r="C4496">
        <v>5.8</v>
      </c>
    </row>
    <row r="4497" spans="1:3" x14ac:dyDescent="0.3">
      <c r="A4497" t="s">
        <v>21810</v>
      </c>
      <c r="B4497" t="s">
        <v>67</v>
      </c>
      <c r="C4497">
        <v>6.2</v>
      </c>
    </row>
    <row r="4498" spans="1:3" x14ac:dyDescent="0.3">
      <c r="A4498" t="s">
        <v>21816</v>
      </c>
      <c r="B4498" t="s">
        <v>67</v>
      </c>
      <c r="C4498">
        <v>2.8</v>
      </c>
    </row>
    <row r="4499" spans="1:3" x14ac:dyDescent="0.3">
      <c r="A4499" t="s">
        <v>21820</v>
      </c>
      <c r="B4499" t="s">
        <v>67</v>
      </c>
      <c r="C4499">
        <v>7.3</v>
      </c>
    </row>
    <row r="4500" spans="1:3" x14ac:dyDescent="0.3">
      <c r="A4500" t="s">
        <v>21825</v>
      </c>
      <c r="B4500" t="s">
        <v>67</v>
      </c>
      <c r="C4500">
        <v>5.8</v>
      </c>
    </row>
    <row r="4501" spans="1:3" x14ac:dyDescent="0.3">
      <c r="A4501" t="s">
        <v>21828</v>
      </c>
      <c r="B4501" t="s">
        <v>67</v>
      </c>
      <c r="C4501">
        <v>6.5</v>
      </c>
    </row>
    <row r="4502" spans="1:3" x14ac:dyDescent="0.3">
      <c r="A4502" t="s">
        <v>21832</v>
      </c>
      <c r="B4502" t="s">
        <v>67</v>
      </c>
      <c r="C4502">
        <v>6.1</v>
      </c>
    </row>
    <row r="4503" spans="1:3" x14ac:dyDescent="0.3">
      <c r="A4503" t="s">
        <v>21838</v>
      </c>
      <c r="B4503" t="s">
        <v>67</v>
      </c>
      <c r="C4503">
        <v>5.0999999999999996</v>
      </c>
    </row>
    <row r="4504" spans="1:3" x14ac:dyDescent="0.3">
      <c r="A4504" t="s">
        <v>21843</v>
      </c>
      <c r="B4504" t="s">
        <v>67</v>
      </c>
      <c r="C4504">
        <v>2.2000000000000002</v>
      </c>
    </row>
    <row r="4505" spans="1:3" x14ac:dyDescent="0.3">
      <c r="A4505" t="s">
        <v>21850</v>
      </c>
      <c r="B4505" t="s">
        <v>2794</v>
      </c>
      <c r="C4505">
        <v>7.2</v>
      </c>
    </row>
    <row r="4506" spans="1:3" x14ac:dyDescent="0.3">
      <c r="A4506" t="s">
        <v>21855</v>
      </c>
      <c r="B4506" t="s">
        <v>67</v>
      </c>
      <c r="C4506">
        <v>5.7</v>
      </c>
    </row>
    <row r="4507" spans="1:3" x14ac:dyDescent="0.3">
      <c r="A4507" t="s">
        <v>21860</v>
      </c>
      <c r="B4507" t="s">
        <v>67</v>
      </c>
      <c r="C4507">
        <v>3.4</v>
      </c>
    </row>
    <row r="4508" spans="1:3" x14ac:dyDescent="0.3">
      <c r="A4508" t="s">
        <v>21863</v>
      </c>
      <c r="B4508" t="s">
        <v>67</v>
      </c>
      <c r="C4508">
        <v>3.8</v>
      </c>
    </row>
    <row r="4509" spans="1:3" x14ac:dyDescent="0.3">
      <c r="A4509" t="s">
        <v>21868</v>
      </c>
      <c r="B4509" t="s">
        <v>67</v>
      </c>
      <c r="C4509">
        <v>4.7</v>
      </c>
    </row>
    <row r="4510" spans="1:3" x14ac:dyDescent="0.3">
      <c r="A4510" t="s">
        <v>21875</v>
      </c>
      <c r="B4510" t="s">
        <v>67</v>
      </c>
      <c r="C4510">
        <v>5.6</v>
      </c>
    </row>
    <row r="4511" spans="1:3" x14ac:dyDescent="0.3">
      <c r="A4511" t="s">
        <v>21882</v>
      </c>
      <c r="B4511" t="s">
        <v>67</v>
      </c>
      <c r="C4511">
        <v>3.9</v>
      </c>
    </row>
    <row r="4512" spans="1:3" x14ac:dyDescent="0.3">
      <c r="A4512" t="s">
        <v>21889</v>
      </c>
      <c r="B4512" t="s">
        <v>67</v>
      </c>
      <c r="C4512">
        <v>5.4</v>
      </c>
    </row>
    <row r="4513" spans="1:3" x14ac:dyDescent="0.3">
      <c r="A4513" t="s">
        <v>21894</v>
      </c>
      <c r="B4513" t="s">
        <v>67</v>
      </c>
      <c r="C4513">
        <v>5.2</v>
      </c>
    </row>
    <row r="4514" spans="1:3" x14ac:dyDescent="0.3">
      <c r="A4514" t="s">
        <v>21901</v>
      </c>
      <c r="B4514" t="s">
        <v>67</v>
      </c>
      <c r="C4514">
        <v>3.5</v>
      </c>
    </row>
    <row r="4515" spans="1:3" x14ac:dyDescent="0.3">
      <c r="A4515" t="s">
        <v>21910</v>
      </c>
      <c r="B4515" t="s">
        <v>67</v>
      </c>
      <c r="C4515">
        <v>7.1</v>
      </c>
    </row>
    <row r="4516" spans="1:3" x14ac:dyDescent="0.3">
      <c r="A4516" t="s">
        <v>21916</v>
      </c>
      <c r="B4516" t="s">
        <v>67</v>
      </c>
      <c r="C4516">
        <v>5.5</v>
      </c>
    </row>
    <row r="4517" spans="1:3" x14ac:dyDescent="0.3">
      <c r="A4517" t="s">
        <v>24154</v>
      </c>
      <c r="B4517" t="s">
        <v>67</v>
      </c>
      <c r="C4517">
        <v>5.9</v>
      </c>
    </row>
    <row r="4518" spans="1:3" x14ac:dyDescent="0.3">
      <c r="A4518" t="s">
        <v>21926</v>
      </c>
      <c r="B4518" t="s">
        <v>67</v>
      </c>
      <c r="C4518">
        <v>6</v>
      </c>
    </row>
    <row r="4519" spans="1:3" x14ac:dyDescent="0.3">
      <c r="A4519" t="s">
        <v>21930</v>
      </c>
      <c r="B4519" t="s">
        <v>67</v>
      </c>
      <c r="C4519">
        <v>4.8</v>
      </c>
    </row>
    <row r="4520" spans="1:3" x14ac:dyDescent="0.3">
      <c r="A4520" t="s">
        <v>21937</v>
      </c>
      <c r="B4520" t="s">
        <v>67</v>
      </c>
      <c r="C4520">
        <v>7.1</v>
      </c>
    </row>
    <row r="4521" spans="1:3" x14ac:dyDescent="0.3">
      <c r="A4521" t="s">
        <v>21941</v>
      </c>
      <c r="B4521" t="s">
        <v>67</v>
      </c>
      <c r="C4521">
        <v>8.1999999999999993</v>
      </c>
    </row>
    <row r="4522" spans="1:3" x14ac:dyDescent="0.3">
      <c r="A4522" t="s">
        <v>21945</v>
      </c>
      <c r="B4522" t="s">
        <v>67</v>
      </c>
      <c r="C4522">
        <v>5.7</v>
      </c>
    </row>
    <row r="4523" spans="1:3" x14ac:dyDescent="0.3">
      <c r="A4523" t="s">
        <v>21951</v>
      </c>
      <c r="B4523" t="s">
        <v>21955</v>
      </c>
      <c r="C4523">
        <v>7.9</v>
      </c>
    </row>
    <row r="4524" spans="1:3" x14ac:dyDescent="0.3">
      <c r="A4524" t="s">
        <v>21957</v>
      </c>
      <c r="B4524" t="s">
        <v>67</v>
      </c>
      <c r="C4524">
        <v>7.3</v>
      </c>
    </row>
    <row r="4525" spans="1:3" x14ac:dyDescent="0.3">
      <c r="A4525" t="s">
        <v>21962</v>
      </c>
      <c r="B4525" t="s">
        <v>67</v>
      </c>
      <c r="C4525">
        <v>7.1</v>
      </c>
    </row>
    <row r="4526" spans="1:3" x14ac:dyDescent="0.3">
      <c r="A4526" t="s">
        <v>21966</v>
      </c>
      <c r="B4526" t="s">
        <v>67</v>
      </c>
      <c r="C4526">
        <v>6.4</v>
      </c>
    </row>
    <row r="4527" spans="1:3" x14ac:dyDescent="0.3">
      <c r="A4527" t="s">
        <v>21972</v>
      </c>
      <c r="B4527" t="s">
        <v>21976</v>
      </c>
      <c r="C4527">
        <v>5.9</v>
      </c>
    </row>
    <row r="4528" spans="1:3" x14ac:dyDescent="0.3">
      <c r="A4528" t="s">
        <v>21978</v>
      </c>
      <c r="B4528" t="s">
        <v>67</v>
      </c>
      <c r="C4528">
        <v>7.5</v>
      </c>
    </row>
    <row r="4529" spans="1:3" x14ac:dyDescent="0.3">
      <c r="A4529" t="s">
        <v>21984</v>
      </c>
      <c r="B4529" t="s">
        <v>67</v>
      </c>
      <c r="C4529">
        <v>6.4</v>
      </c>
    </row>
    <row r="4530" spans="1:3" x14ac:dyDescent="0.3">
      <c r="A4530" t="s">
        <v>21990</v>
      </c>
      <c r="B4530" t="s">
        <v>67</v>
      </c>
      <c r="C4530">
        <v>7.4</v>
      </c>
    </row>
    <row r="4531" spans="1:3" x14ac:dyDescent="0.3">
      <c r="A4531" t="s">
        <v>21995</v>
      </c>
      <c r="B4531" t="s">
        <v>67</v>
      </c>
      <c r="C4531">
        <v>7.3</v>
      </c>
    </row>
    <row r="4532" spans="1:3" x14ac:dyDescent="0.3">
      <c r="A4532" t="s">
        <v>21999</v>
      </c>
      <c r="B4532" t="s">
        <v>67</v>
      </c>
      <c r="C4532">
        <v>7.2</v>
      </c>
    </row>
    <row r="4533" spans="1:3" x14ac:dyDescent="0.3">
      <c r="A4533" t="s">
        <v>22005</v>
      </c>
      <c r="B4533" t="s">
        <v>1486</v>
      </c>
      <c r="C4533">
        <v>6.7</v>
      </c>
    </row>
    <row r="4534" spans="1:3" x14ac:dyDescent="0.3">
      <c r="A4534" t="s">
        <v>22010</v>
      </c>
      <c r="B4534" t="s">
        <v>67</v>
      </c>
      <c r="C4534">
        <v>7.1</v>
      </c>
    </row>
    <row r="4535" spans="1:3" x14ac:dyDescent="0.3">
      <c r="A4535" t="s">
        <v>22014</v>
      </c>
      <c r="B4535" t="s">
        <v>67</v>
      </c>
      <c r="C4535">
        <v>6</v>
      </c>
    </row>
    <row r="4536" spans="1:3" x14ac:dyDescent="0.3">
      <c r="A4536" t="s">
        <v>22018</v>
      </c>
      <c r="B4536" t="s">
        <v>67</v>
      </c>
      <c r="C4536">
        <v>6.7</v>
      </c>
    </row>
    <row r="4537" spans="1:3" x14ac:dyDescent="0.3">
      <c r="A4537" t="s">
        <v>22024</v>
      </c>
      <c r="B4537" t="s">
        <v>67</v>
      </c>
      <c r="C4537">
        <v>5.6</v>
      </c>
    </row>
    <row r="4538" spans="1:3" x14ac:dyDescent="0.3">
      <c r="A4538" t="s">
        <v>22029</v>
      </c>
      <c r="B4538" t="s">
        <v>67</v>
      </c>
      <c r="C4538">
        <v>7</v>
      </c>
    </row>
    <row r="4539" spans="1:3" x14ac:dyDescent="0.3">
      <c r="A4539" t="s">
        <v>22034</v>
      </c>
      <c r="B4539" t="s">
        <v>67</v>
      </c>
      <c r="C4539">
        <v>4.9000000000000004</v>
      </c>
    </row>
    <row r="4540" spans="1:3" x14ac:dyDescent="0.3">
      <c r="A4540" t="s">
        <v>22040</v>
      </c>
      <c r="B4540" t="s">
        <v>67</v>
      </c>
      <c r="C4540">
        <v>3.2</v>
      </c>
    </row>
    <row r="4541" spans="1:3" x14ac:dyDescent="0.3">
      <c r="A4541" t="s">
        <v>22045</v>
      </c>
      <c r="B4541" t="s">
        <v>21976</v>
      </c>
      <c r="C4541">
        <v>8.4</v>
      </c>
    </row>
    <row r="4542" spans="1:3" x14ac:dyDescent="0.3">
      <c r="A4542" t="s">
        <v>22052</v>
      </c>
      <c r="B4542" t="s">
        <v>67</v>
      </c>
      <c r="C4542">
        <v>6.9</v>
      </c>
    </row>
    <row r="4543" spans="1:3" x14ac:dyDescent="0.3">
      <c r="A4543" t="s">
        <v>22057</v>
      </c>
      <c r="B4543" t="s">
        <v>67</v>
      </c>
      <c r="C4543">
        <v>7.5</v>
      </c>
    </row>
    <row r="4544" spans="1:3" x14ac:dyDescent="0.3">
      <c r="A4544" t="s">
        <v>22062</v>
      </c>
      <c r="B4544" t="s">
        <v>67</v>
      </c>
      <c r="C4544">
        <v>7.2</v>
      </c>
    </row>
    <row r="4545" spans="1:3" x14ac:dyDescent="0.3">
      <c r="A4545" t="s">
        <v>22067</v>
      </c>
      <c r="B4545" t="s">
        <v>67</v>
      </c>
      <c r="C4545">
        <v>7.2</v>
      </c>
    </row>
    <row r="4546" spans="1:3" x14ac:dyDescent="0.3">
      <c r="A4546" t="s">
        <v>22074</v>
      </c>
      <c r="B4546" t="s">
        <v>8719</v>
      </c>
      <c r="C4546">
        <v>8</v>
      </c>
    </row>
    <row r="4547" spans="1:3" x14ac:dyDescent="0.3">
      <c r="A4547" t="s">
        <v>22080</v>
      </c>
      <c r="B4547" t="s">
        <v>67</v>
      </c>
      <c r="C4547">
        <v>7.4</v>
      </c>
    </row>
    <row r="4548" spans="1:3" x14ac:dyDescent="0.3">
      <c r="A4548" t="s">
        <v>22087</v>
      </c>
      <c r="B4548" t="s">
        <v>2794</v>
      </c>
      <c r="C4548">
        <v>7.2</v>
      </c>
    </row>
    <row r="4549" spans="1:3" x14ac:dyDescent="0.3">
      <c r="A4549" t="s">
        <v>22091</v>
      </c>
      <c r="B4549" t="s">
        <v>67</v>
      </c>
      <c r="C4549">
        <v>6.5</v>
      </c>
    </row>
    <row r="4550" spans="1:3" x14ac:dyDescent="0.3">
      <c r="A4550" t="s">
        <v>22096</v>
      </c>
      <c r="B4550" t="s">
        <v>67</v>
      </c>
      <c r="C4550">
        <v>7.2</v>
      </c>
    </row>
    <row r="4551" spans="1:3" x14ac:dyDescent="0.3">
      <c r="A4551" t="s">
        <v>22100</v>
      </c>
      <c r="B4551" t="s">
        <v>67</v>
      </c>
      <c r="C4551">
        <v>4.2</v>
      </c>
    </row>
    <row r="4552" spans="1:3" x14ac:dyDescent="0.3">
      <c r="A4552" t="s">
        <v>22106</v>
      </c>
      <c r="B4552" t="s">
        <v>67</v>
      </c>
      <c r="C4552">
        <v>5.0999999999999996</v>
      </c>
    </row>
    <row r="4553" spans="1:3" x14ac:dyDescent="0.3">
      <c r="A4553" t="s">
        <v>22110</v>
      </c>
      <c r="B4553" t="s">
        <v>17425</v>
      </c>
      <c r="C4553">
        <v>6.4</v>
      </c>
    </row>
    <row r="4554" spans="1:3" x14ac:dyDescent="0.3">
      <c r="A4554" t="s">
        <v>22117</v>
      </c>
      <c r="B4554" t="s">
        <v>67</v>
      </c>
      <c r="C4554">
        <v>6.8</v>
      </c>
    </row>
    <row r="4555" spans="1:3" x14ac:dyDescent="0.3">
      <c r="A4555" t="s">
        <v>22124</v>
      </c>
      <c r="B4555" t="s">
        <v>67</v>
      </c>
      <c r="C4555">
        <v>6.2</v>
      </c>
    </row>
    <row r="4556" spans="1:3" x14ac:dyDescent="0.3">
      <c r="A4556" t="s">
        <v>22128</v>
      </c>
      <c r="B4556" t="s">
        <v>67</v>
      </c>
      <c r="C4556">
        <v>7.5</v>
      </c>
    </row>
    <row r="4557" spans="1:3" x14ac:dyDescent="0.3">
      <c r="A4557" t="s">
        <v>22134</v>
      </c>
      <c r="B4557" t="s">
        <v>67</v>
      </c>
      <c r="C4557">
        <v>7.7</v>
      </c>
    </row>
    <row r="4558" spans="1:3" x14ac:dyDescent="0.3">
      <c r="A4558" t="s">
        <v>22140</v>
      </c>
      <c r="B4558" t="s">
        <v>67</v>
      </c>
      <c r="C4558">
        <v>6.9</v>
      </c>
    </row>
    <row r="4559" spans="1:3" x14ac:dyDescent="0.3">
      <c r="A4559" t="s">
        <v>22143</v>
      </c>
      <c r="B4559" t="s">
        <v>67</v>
      </c>
      <c r="C4559">
        <v>7</v>
      </c>
    </row>
    <row r="4560" spans="1:3" x14ac:dyDescent="0.3">
      <c r="A4560" t="s">
        <v>22147</v>
      </c>
      <c r="B4560" t="s">
        <v>67</v>
      </c>
      <c r="C4560">
        <v>7.5</v>
      </c>
    </row>
    <row r="4561" spans="1:3" x14ac:dyDescent="0.3">
      <c r="A4561" t="s">
        <v>22152</v>
      </c>
      <c r="B4561" t="s">
        <v>67</v>
      </c>
      <c r="C4561">
        <v>6.3</v>
      </c>
    </row>
    <row r="4562" spans="1:3" x14ac:dyDescent="0.3">
      <c r="A4562" t="s">
        <v>22156</v>
      </c>
      <c r="B4562" t="s">
        <v>67</v>
      </c>
      <c r="C4562">
        <v>5.5</v>
      </c>
    </row>
    <row r="4563" spans="1:3" x14ac:dyDescent="0.3">
      <c r="A4563" t="s">
        <v>22161</v>
      </c>
      <c r="B4563" t="s">
        <v>9778</v>
      </c>
      <c r="C4563">
        <v>8.1</v>
      </c>
    </row>
    <row r="4564" spans="1:3" x14ac:dyDescent="0.3">
      <c r="A4564" t="s">
        <v>22167</v>
      </c>
      <c r="B4564" t="s">
        <v>67</v>
      </c>
      <c r="C4564">
        <v>6.6</v>
      </c>
    </row>
    <row r="4565" spans="1:3" x14ac:dyDescent="0.3">
      <c r="A4565" t="s">
        <v>22173</v>
      </c>
      <c r="B4565" t="s">
        <v>67</v>
      </c>
      <c r="C4565">
        <v>5.2</v>
      </c>
    </row>
    <row r="4566" spans="1:3" x14ac:dyDescent="0.3">
      <c r="A4566" t="s">
        <v>22176</v>
      </c>
      <c r="B4566" t="s">
        <v>67</v>
      </c>
      <c r="C4566">
        <v>5.6</v>
      </c>
    </row>
    <row r="4567" spans="1:3" x14ac:dyDescent="0.3">
      <c r="A4567" t="s">
        <v>22182</v>
      </c>
      <c r="B4567" t="s">
        <v>67</v>
      </c>
      <c r="C4567">
        <v>3.1</v>
      </c>
    </row>
    <row r="4568" spans="1:3" x14ac:dyDescent="0.3">
      <c r="A4568" t="s">
        <v>22187</v>
      </c>
      <c r="B4568" t="s">
        <v>67</v>
      </c>
      <c r="C4568">
        <v>8.1</v>
      </c>
    </row>
    <row r="4569" spans="1:3" x14ac:dyDescent="0.3">
      <c r="A4569" t="s">
        <v>22194</v>
      </c>
      <c r="B4569" t="s">
        <v>67</v>
      </c>
      <c r="C4569">
        <v>8.3000000000000007</v>
      </c>
    </row>
    <row r="4570" spans="1:3" x14ac:dyDescent="0.3">
      <c r="A4570" t="s">
        <v>22201</v>
      </c>
      <c r="B4570" t="s">
        <v>67</v>
      </c>
      <c r="C4570">
        <v>7.1</v>
      </c>
    </row>
    <row r="4571" spans="1:3" x14ac:dyDescent="0.3">
      <c r="A4571" t="s">
        <v>22205</v>
      </c>
      <c r="B4571" t="s">
        <v>67</v>
      </c>
      <c r="C4571">
        <v>8.1</v>
      </c>
    </row>
    <row r="4572" spans="1:3" x14ac:dyDescent="0.3">
      <c r="A4572" t="s">
        <v>22208</v>
      </c>
      <c r="B4572" t="s">
        <v>67</v>
      </c>
      <c r="C4572">
        <v>7.2</v>
      </c>
    </row>
    <row r="4573" spans="1:3" x14ac:dyDescent="0.3">
      <c r="A4573" t="s">
        <v>22215</v>
      </c>
      <c r="B4573" t="s">
        <v>67</v>
      </c>
      <c r="C4573">
        <v>6.3</v>
      </c>
    </row>
    <row r="4574" spans="1:3" x14ac:dyDescent="0.3">
      <c r="A4574" t="s">
        <v>22220</v>
      </c>
      <c r="B4574" t="s">
        <v>67</v>
      </c>
      <c r="C4574">
        <v>4</v>
      </c>
    </row>
    <row r="4575" spans="1:3" x14ac:dyDescent="0.3">
      <c r="A4575" t="s">
        <v>22224</v>
      </c>
      <c r="B4575" t="s">
        <v>67</v>
      </c>
      <c r="C4575">
        <v>7.2</v>
      </c>
    </row>
    <row r="4576" spans="1:3" x14ac:dyDescent="0.3">
      <c r="A4576" t="s">
        <v>22230</v>
      </c>
      <c r="B4576" t="s">
        <v>67</v>
      </c>
      <c r="C4576">
        <v>6.5</v>
      </c>
    </row>
    <row r="4577" spans="1:3" x14ac:dyDescent="0.3">
      <c r="A4577" t="s">
        <v>22236</v>
      </c>
      <c r="B4577" t="s">
        <v>67</v>
      </c>
      <c r="C4577">
        <v>6.5</v>
      </c>
    </row>
    <row r="4578" spans="1:3" x14ac:dyDescent="0.3">
      <c r="A4578" t="s">
        <v>22242</v>
      </c>
      <c r="B4578" t="s">
        <v>67</v>
      </c>
      <c r="C4578">
        <v>4.9000000000000004</v>
      </c>
    </row>
    <row r="4579" spans="1:3" x14ac:dyDescent="0.3">
      <c r="A4579" t="s">
        <v>22249</v>
      </c>
      <c r="B4579" t="s">
        <v>67</v>
      </c>
      <c r="C4579">
        <v>5.2</v>
      </c>
    </row>
    <row r="4580" spans="1:3" x14ac:dyDescent="0.3">
      <c r="A4580" t="s">
        <v>22254</v>
      </c>
      <c r="B4580" t="s">
        <v>67</v>
      </c>
      <c r="C4580">
        <v>7.4</v>
      </c>
    </row>
    <row r="4581" spans="1:3" x14ac:dyDescent="0.3">
      <c r="A4581" t="s">
        <v>22259</v>
      </c>
      <c r="B4581" t="s">
        <v>67</v>
      </c>
      <c r="C4581">
        <v>7.4</v>
      </c>
    </row>
    <row r="4582" spans="1:3" x14ac:dyDescent="0.3">
      <c r="A4582" t="s">
        <v>22264</v>
      </c>
      <c r="B4582" t="s">
        <v>67</v>
      </c>
      <c r="C4582">
        <v>5.4</v>
      </c>
    </row>
    <row r="4583" spans="1:3" x14ac:dyDescent="0.3">
      <c r="A4583" t="s">
        <v>22270</v>
      </c>
      <c r="B4583" t="s">
        <v>67</v>
      </c>
      <c r="C4583">
        <v>3.9</v>
      </c>
    </row>
    <row r="4584" spans="1:3" x14ac:dyDescent="0.3">
      <c r="A4584" t="s">
        <v>22274</v>
      </c>
      <c r="B4584" t="s">
        <v>67</v>
      </c>
      <c r="C4584">
        <v>5.3</v>
      </c>
    </row>
    <row r="4585" spans="1:3" x14ac:dyDescent="0.3">
      <c r="A4585" t="s">
        <v>22280</v>
      </c>
      <c r="B4585" t="s">
        <v>67</v>
      </c>
      <c r="C4585">
        <v>7.8</v>
      </c>
    </row>
    <row r="4586" spans="1:3" x14ac:dyDescent="0.3">
      <c r="A4586" t="s">
        <v>22287</v>
      </c>
      <c r="B4586" t="s">
        <v>67</v>
      </c>
      <c r="C4586">
        <v>6.4</v>
      </c>
    </row>
    <row r="4587" spans="1:3" x14ac:dyDescent="0.3">
      <c r="A4587" t="s">
        <v>22295</v>
      </c>
      <c r="B4587" t="s">
        <v>67</v>
      </c>
      <c r="C4587">
        <v>8.1</v>
      </c>
    </row>
    <row r="4588" spans="1:3" x14ac:dyDescent="0.3">
      <c r="A4588" t="s">
        <v>22300</v>
      </c>
      <c r="B4588" t="s">
        <v>67</v>
      </c>
      <c r="C4588">
        <v>6.5</v>
      </c>
    </row>
    <row r="4589" spans="1:3" x14ac:dyDescent="0.3">
      <c r="A4589" t="s">
        <v>22305</v>
      </c>
      <c r="B4589" t="s">
        <v>67</v>
      </c>
      <c r="C4589">
        <v>5.6</v>
      </c>
    </row>
    <row r="4590" spans="1:3" x14ac:dyDescent="0.3">
      <c r="A4590" t="s">
        <v>22312</v>
      </c>
      <c r="B4590" t="s">
        <v>67</v>
      </c>
      <c r="C4590">
        <v>5.6</v>
      </c>
    </row>
    <row r="4591" spans="1:3" x14ac:dyDescent="0.3">
      <c r="A4591" t="s">
        <v>22316</v>
      </c>
      <c r="B4591" t="s">
        <v>67</v>
      </c>
      <c r="C4591">
        <v>6.6</v>
      </c>
    </row>
    <row r="4592" spans="1:3" x14ac:dyDescent="0.3">
      <c r="A4592" t="s">
        <v>22322</v>
      </c>
      <c r="B4592" t="s">
        <v>67</v>
      </c>
      <c r="C4592">
        <v>6.3</v>
      </c>
    </row>
    <row r="4593" spans="1:3" x14ac:dyDescent="0.3">
      <c r="A4593" t="s">
        <v>22328</v>
      </c>
      <c r="B4593" t="s">
        <v>1486</v>
      </c>
      <c r="C4593">
        <v>7.7</v>
      </c>
    </row>
    <row r="4594" spans="1:3" x14ac:dyDescent="0.3">
      <c r="A4594" t="s">
        <v>22334</v>
      </c>
      <c r="B4594" t="s">
        <v>67</v>
      </c>
      <c r="C4594">
        <v>7</v>
      </c>
    </row>
    <row r="4595" spans="1:3" x14ac:dyDescent="0.3">
      <c r="A4595" t="s">
        <v>22339</v>
      </c>
      <c r="B4595" t="s">
        <v>67</v>
      </c>
      <c r="C4595">
        <v>8</v>
      </c>
    </row>
    <row r="4596" spans="1:3" x14ac:dyDescent="0.3">
      <c r="A4596" t="s">
        <v>22345</v>
      </c>
      <c r="B4596" t="s">
        <v>1486</v>
      </c>
      <c r="C4596">
        <v>7.2</v>
      </c>
    </row>
    <row r="4597" spans="1:3" x14ac:dyDescent="0.3">
      <c r="A4597" t="s">
        <v>22350</v>
      </c>
      <c r="B4597" t="s">
        <v>67</v>
      </c>
      <c r="C4597">
        <v>4.5</v>
      </c>
    </row>
    <row r="4598" spans="1:3" x14ac:dyDescent="0.3">
      <c r="A4598" t="s">
        <v>22355</v>
      </c>
      <c r="B4598" t="s">
        <v>67</v>
      </c>
      <c r="C4598">
        <v>7.7</v>
      </c>
    </row>
    <row r="4599" spans="1:3" x14ac:dyDescent="0.3">
      <c r="A4599" t="s">
        <v>22360</v>
      </c>
      <c r="B4599" t="s">
        <v>67</v>
      </c>
      <c r="C4599">
        <v>7.2</v>
      </c>
    </row>
    <row r="4600" spans="1:3" x14ac:dyDescent="0.3">
      <c r="A4600" t="s">
        <v>22364</v>
      </c>
      <c r="B4600" t="s">
        <v>67</v>
      </c>
      <c r="C4600">
        <v>6.1</v>
      </c>
    </row>
    <row r="4601" spans="1:3" x14ac:dyDescent="0.3">
      <c r="A4601" t="s">
        <v>22370</v>
      </c>
      <c r="B4601" t="s">
        <v>22373</v>
      </c>
      <c r="C4601">
        <v>6.4</v>
      </c>
    </row>
    <row r="4602" spans="1:3" x14ac:dyDescent="0.3">
      <c r="A4602" t="s">
        <v>22377</v>
      </c>
      <c r="B4602" t="s">
        <v>67</v>
      </c>
      <c r="C4602">
        <v>6.5</v>
      </c>
    </row>
    <row r="4603" spans="1:3" x14ac:dyDescent="0.3">
      <c r="A4603" t="s">
        <v>22385</v>
      </c>
      <c r="B4603" t="s">
        <v>5611</v>
      </c>
      <c r="C4603">
        <v>7</v>
      </c>
    </row>
    <row r="4604" spans="1:3" x14ac:dyDescent="0.3">
      <c r="A4604" t="s">
        <v>22393</v>
      </c>
      <c r="B4604" t="s">
        <v>67</v>
      </c>
      <c r="C4604">
        <v>6.1</v>
      </c>
    </row>
    <row r="4605" spans="1:3" x14ac:dyDescent="0.3">
      <c r="A4605" t="s">
        <v>22400</v>
      </c>
      <c r="B4605" t="s">
        <v>67</v>
      </c>
      <c r="C4605">
        <v>5.7</v>
      </c>
    </row>
    <row r="4606" spans="1:3" x14ac:dyDescent="0.3">
      <c r="A4606" t="s">
        <v>22404</v>
      </c>
      <c r="B4606" t="s">
        <v>67</v>
      </c>
      <c r="C4606">
        <v>5.4</v>
      </c>
    </row>
    <row r="4607" spans="1:3" x14ac:dyDescent="0.3">
      <c r="A4607" t="s">
        <v>22409</v>
      </c>
      <c r="B4607" t="s">
        <v>67</v>
      </c>
      <c r="C4607">
        <v>5.9</v>
      </c>
    </row>
    <row r="4608" spans="1:3" x14ac:dyDescent="0.3">
      <c r="A4608" t="s">
        <v>22417</v>
      </c>
      <c r="B4608" t="s">
        <v>67</v>
      </c>
      <c r="C4608">
        <v>7.5</v>
      </c>
    </row>
    <row r="4609" spans="1:3" x14ac:dyDescent="0.3">
      <c r="A4609" t="s">
        <v>22421</v>
      </c>
      <c r="B4609" t="s">
        <v>67</v>
      </c>
      <c r="C4609">
        <v>7.7</v>
      </c>
    </row>
    <row r="4610" spans="1:3" x14ac:dyDescent="0.3">
      <c r="A4610" t="s">
        <v>22425</v>
      </c>
      <c r="B4610" t="s">
        <v>67</v>
      </c>
      <c r="C4610">
        <v>7.1</v>
      </c>
    </row>
    <row r="4611" spans="1:3" x14ac:dyDescent="0.3">
      <c r="A4611" t="s">
        <v>22430</v>
      </c>
      <c r="B4611" t="s">
        <v>67</v>
      </c>
      <c r="C4611">
        <v>7.4</v>
      </c>
    </row>
    <row r="4612" spans="1:3" x14ac:dyDescent="0.3">
      <c r="A4612" t="s">
        <v>22438</v>
      </c>
      <c r="B4612" t="s">
        <v>67</v>
      </c>
      <c r="C4612">
        <v>7.6</v>
      </c>
    </row>
    <row r="4613" spans="1:3" x14ac:dyDescent="0.3">
      <c r="A4613" t="s">
        <v>22444</v>
      </c>
      <c r="B4613" t="s">
        <v>67</v>
      </c>
      <c r="C4613">
        <v>6.4</v>
      </c>
    </row>
    <row r="4614" spans="1:3" x14ac:dyDescent="0.3">
      <c r="A4614" t="s">
        <v>22451</v>
      </c>
      <c r="B4614" t="s">
        <v>11093</v>
      </c>
      <c r="C4614">
        <v>7.4</v>
      </c>
    </row>
    <row r="4615" spans="1:3" x14ac:dyDescent="0.3">
      <c r="A4615" t="s">
        <v>22458</v>
      </c>
      <c r="B4615" t="s">
        <v>67</v>
      </c>
      <c r="C4615">
        <v>6.8</v>
      </c>
    </row>
    <row r="4616" spans="1:3" x14ac:dyDescent="0.3">
      <c r="A4616" t="s">
        <v>22464</v>
      </c>
      <c r="B4616" t="s">
        <v>67</v>
      </c>
      <c r="C4616">
        <v>6.5</v>
      </c>
    </row>
    <row r="4617" spans="1:3" x14ac:dyDescent="0.3">
      <c r="A4617" t="s">
        <v>22469</v>
      </c>
      <c r="B4617" t="s">
        <v>67</v>
      </c>
      <c r="C4617">
        <v>6</v>
      </c>
    </row>
    <row r="4618" spans="1:3" x14ac:dyDescent="0.3">
      <c r="A4618" t="s">
        <v>22474</v>
      </c>
      <c r="B4618" t="s">
        <v>67</v>
      </c>
      <c r="C4618">
        <v>7.3</v>
      </c>
    </row>
    <row r="4619" spans="1:3" x14ac:dyDescent="0.3">
      <c r="A4619" t="s">
        <v>22478</v>
      </c>
      <c r="B4619" t="s">
        <v>67</v>
      </c>
      <c r="C4619">
        <v>7.3</v>
      </c>
    </row>
    <row r="4620" spans="1:3" x14ac:dyDescent="0.3">
      <c r="A4620" t="s">
        <v>22481</v>
      </c>
      <c r="B4620" t="s">
        <v>67</v>
      </c>
      <c r="C4620">
        <v>6.5</v>
      </c>
    </row>
    <row r="4621" spans="1:3" x14ac:dyDescent="0.3">
      <c r="A4621" t="s">
        <v>22485</v>
      </c>
      <c r="B4621" t="s">
        <v>67</v>
      </c>
      <c r="C4621">
        <v>6</v>
      </c>
    </row>
    <row r="4622" spans="1:3" x14ac:dyDescent="0.3">
      <c r="A4622" t="s">
        <v>22489</v>
      </c>
      <c r="B4622" t="s">
        <v>67</v>
      </c>
      <c r="C4622">
        <v>5.3</v>
      </c>
    </row>
    <row r="4623" spans="1:3" x14ac:dyDescent="0.3">
      <c r="A4623" t="s">
        <v>22492</v>
      </c>
      <c r="B4623" t="s">
        <v>67</v>
      </c>
      <c r="C4623">
        <v>6.6</v>
      </c>
    </row>
    <row r="4624" spans="1:3" x14ac:dyDescent="0.3">
      <c r="A4624" t="s">
        <v>22496</v>
      </c>
      <c r="B4624" t="s">
        <v>67</v>
      </c>
      <c r="C4624">
        <v>6.1</v>
      </c>
    </row>
    <row r="4625" spans="1:3" x14ac:dyDescent="0.3">
      <c r="A4625" t="s">
        <v>22501</v>
      </c>
      <c r="B4625" t="s">
        <v>67</v>
      </c>
      <c r="C4625">
        <v>7.1</v>
      </c>
    </row>
    <row r="4626" spans="1:3" x14ac:dyDescent="0.3">
      <c r="A4626" t="s">
        <v>22507</v>
      </c>
      <c r="B4626" t="s">
        <v>703</v>
      </c>
      <c r="C4626">
        <v>8.6999999999999993</v>
      </c>
    </row>
    <row r="4627" spans="1:3" x14ac:dyDescent="0.3">
      <c r="A4627" t="s">
        <v>22514</v>
      </c>
      <c r="B4627" t="s">
        <v>67</v>
      </c>
      <c r="C4627">
        <v>8.4</v>
      </c>
    </row>
    <row r="4628" spans="1:3" x14ac:dyDescent="0.3">
      <c r="A4628" t="s">
        <v>22520</v>
      </c>
      <c r="B4628" t="s">
        <v>67</v>
      </c>
      <c r="C4628">
        <v>5.8</v>
      </c>
    </row>
    <row r="4629" spans="1:3" x14ac:dyDescent="0.3">
      <c r="A4629" t="s">
        <v>22525</v>
      </c>
      <c r="B4629" t="s">
        <v>67</v>
      </c>
      <c r="C4629">
        <v>6.2</v>
      </c>
    </row>
    <row r="4630" spans="1:3" x14ac:dyDescent="0.3">
      <c r="A4630" t="s">
        <v>22530</v>
      </c>
      <c r="B4630" t="s">
        <v>67</v>
      </c>
      <c r="C4630">
        <v>5.8</v>
      </c>
    </row>
    <row r="4631" spans="1:3" x14ac:dyDescent="0.3">
      <c r="A4631" t="s">
        <v>22536</v>
      </c>
      <c r="B4631" t="s">
        <v>67</v>
      </c>
      <c r="C4631">
        <v>5.7</v>
      </c>
    </row>
    <row r="4632" spans="1:3" x14ac:dyDescent="0.3">
      <c r="A4632" t="s">
        <v>22541</v>
      </c>
      <c r="B4632" t="s">
        <v>67</v>
      </c>
      <c r="C4632">
        <v>6.1</v>
      </c>
    </row>
    <row r="4633" spans="1:3" x14ac:dyDescent="0.3">
      <c r="A4633" t="s">
        <v>22546</v>
      </c>
      <c r="B4633" t="s">
        <v>67</v>
      </c>
      <c r="C4633">
        <v>6.4</v>
      </c>
    </row>
    <row r="4634" spans="1:3" x14ac:dyDescent="0.3">
      <c r="A4634" t="s">
        <v>22551</v>
      </c>
      <c r="B4634" t="s">
        <v>67</v>
      </c>
      <c r="C4634">
        <v>5</v>
      </c>
    </row>
    <row r="4635" spans="1:3" x14ac:dyDescent="0.3">
      <c r="A4635" t="s">
        <v>22555</v>
      </c>
      <c r="B4635" t="s">
        <v>67</v>
      </c>
      <c r="C4635">
        <v>6.5</v>
      </c>
    </row>
    <row r="4636" spans="1:3" x14ac:dyDescent="0.3">
      <c r="A4636" t="s">
        <v>22560</v>
      </c>
      <c r="B4636" t="s">
        <v>67</v>
      </c>
      <c r="C4636">
        <v>4.5999999999999996</v>
      </c>
    </row>
    <row r="4637" spans="1:3" x14ac:dyDescent="0.3">
      <c r="A4637" t="s">
        <v>22564</v>
      </c>
      <c r="B4637" t="s">
        <v>1965</v>
      </c>
      <c r="C4637">
        <v>7.7</v>
      </c>
    </row>
    <row r="4638" spans="1:3" x14ac:dyDescent="0.3">
      <c r="A4638" t="s">
        <v>22571</v>
      </c>
      <c r="B4638" t="s">
        <v>67</v>
      </c>
      <c r="C4638">
        <v>7.3</v>
      </c>
    </row>
    <row r="4639" spans="1:3" x14ac:dyDescent="0.3">
      <c r="A4639" t="s">
        <v>22575</v>
      </c>
      <c r="B4639" t="s">
        <v>67</v>
      </c>
      <c r="C4639">
        <v>6.6</v>
      </c>
    </row>
    <row r="4640" spans="1:3" x14ac:dyDescent="0.3">
      <c r="A4640" t="s">
        <v>22578</v>
      </c>
      <c r="B4640" t="s">
        <v>67</v>
      </c>
      <c r="C4640">
        <v>6.4</v>
      </c>
    </row>
    <row r="4641" spans="1:3" x14ac:dyDescent="0.3">
      <c r="A4641" t="s">
        <v>22584</v>
      </c>
      <c r="B4641" t="s">
        <v>67</v>
      </c>
      <c r="C4641">
        <v>5.8</v>
      </c>
    </row>
    <row r="4642" spans="1:3" x14ac:dyDescent="0.3">
      <c r="A4642" t="s">
        <v>22589</v>
      </c>
      <c r="B4642" t="s">
        <v>67</v>
      </c>
      <c r="C4642">
        <v>7.2</v>
      </c>
    </row>
    <row r="4643" spans="1:3" x14ac:dyDescent="0.3">
      <c r="A4643" t="s">
        <v>22592</v>
      </c>
      <c r="B4643" t="s">
        <v>67</v>
      </c>
      <c r="C4643">
        <v>7.2</v>
      </c>
    </row>
    <row r="4644" spans="1:3" x14ac:dyDescent="0.3">
      <c r="A4644" t="s">
        <v>22598</v>
      </c>
      <c r="B4644" t="s">
        <v>67</v>
      </c>
      <c r="C4644">
        <v>3.5</v>
      </c>
    </row>
    <row r="4645" spans="1:3" x14ac:dyDescent="0.3">
      <c r="A4645" t="s">
        <v>22603</v>
      </c>
      <c r="B4645" t="s">
        <v>67</v>
      </c>
      <c r="C4645">
        <v>7.5</v>
      </c>
    </row>
    <row r="4646" spans="1:3" x14ac:dyDescent="0.3">
      <c r="A4646" t="s">
        <v>22607</v>
      </c>
      <c r="B4646" t="s">
        <v>67</v>
      </c>
      <c r="C4646">
        <v>2.2000000000000002</v>
      </c>
    </row>
    <row r="4647" spans="1:3" x14ac:dyDescent="0.3">
      <c r="A4647" t="s">
        <v>22612</v>
      </c>
      <c r="B4647" t="s">
        <v>67</v>
      </c>
      <c r="C4647">
        <v>6.6</v>
      </c>
    </row>
    <row r="4648" spans="1:3" x14ac:dyDescent="0.3">
      <c r="A4648" t="s">
        <v>22618</v>
      </c>
      <c r="B4648" t="s">
        <v>2794</v>
      </c>
      <c r="C4648">
        <v>6.9</v>
      </c>
    </row>
    <row r="4649" spans="1:3" x14ac:dyDescent="0.3">
      <c r="A4649" t="s">
        <v>22624</v>
      </c>
      <c r="B4649" t="s">
        <v>67</v>
      </c>
      <c r="C4649">
        <v>4</v>
      </c>
    </row>
    <row r="4650" spans="1:3" x14ac:dyDescent="0.3">
      <c r="A4650" t="s">
        <v>22629</v>
      </c>
      <c r="B4650" t="s">
        <v>67</v>
      </c>
      <c r="C4650">
        <v>7.4</v>
      </c>
    </row>
    <row r="4651" spans="1:3" x14ac:dyDescent="0.3">
      <c r="A4651" t="s">
        <v>22637</v>
      </c>
      <c r="B4651" t="s">
        <v>67</v>
      </c>
      <c r="C4651">
        <v>8.3000000000000007</v>
      </c>
    </row>
    <row r="4652" spans="1:3" x14ac:dyDescent="0.3">
      <c r="A4652" t="s">
        <v>22642</v>
      </c>
      <c r="B4652" t="s">
        <v>67</v>
      </c>
      <c r="C4652">
        <v>5.7</v>
      </c>
    </row>
    <row r="4653" spans="1:3" x14ac:dyDescent="0.3">
      <c r="A4653" t="s">
        <v>22649</v>
      </c>
      <c r="B4653" t="s">
        <v>67</v>
      </c>
      <c r="C4653">
        <v>6.8</v>
      </c>
    </row>
    <row r="4654" spans="1:3" x14ac:dyDescent="0.3">
      <c r="A4654" t="s">
        <v>22656</v>
      </c>
      <c r="B4654" t="s">
        <v>67</v>
      </c>
      <c r="C4654">
        <v>5.2</v>
      </c>
    </row>
    <row r="4655" spans="1:3" x14ac:dyDescent="0.3">
      <c r="A4655" t="s">
        <v>22660</v>
      </c>
      <c r="B4655" t="s">
        <v>67</v>
      </c>
      <c r="C4655">
        <v>6.2</v>
      </c>
    </row>
    <row r="4656" spans="1:3" x14ac:dyDescent="0.3">
      <c r="A4656" t="s">
        <v>22665</v>
      </c>
      <c r="B4656" t="s">
        <v>67</v>
      </c>
      <c r="C4656">
        <v>5.9</v>
      </c>
    </row>
    <row r="4657" spans="1:3" x14ac:dyDescent="0.3">
      <c r="A4657" t="s">
        <v>22669</v>
      </c>
      <c r="B4657" t="s">
        <v>67</v>
      </c>
      <c r="C4657">
        <v>7.7</v>
      </c>
    </row>
    <row r="4658" spans="1:3" x14ac:dyDescent="0.3">
      <c r="A4658" t="s">
        <v>22676</v>
      </c>
      <c r="B4658" t="s">
        <v>67</v>
      </c>
      <c r="C4658">
        <v>4.3</v>
      </c>
    </row>
    <row r="4659" spans="1:3" x14ac:dyDescent="0.3">
      <c r="A4659" t="s">
        <v>22680</v>
      </c>
      <c r="B4659" t="s">
        <v>67</v>
      </c>
      <c r="C4659">
        <v>7.1</v>
      </c>
    </row>
    <row r="4660" spans="1:3" x14ac:dyDescent="0.3">
      <c r="A4660" t="s">
        <v>22685</v>
      </c>
      <c r="B4660" t="s">
        <v>67</v>
      </c>
      <c r="C4660">
        <v>6.2</v>
      </c>
    </row>
    <row r="4661" spans="1:3" x14ac:dyDescent="0.3">
      <c r="A4661" t="s">
        <v>22692</v>
      </c>
      <c r="B4661" t="s">
        <v>67</v>
      </c>
      <c r="C4661">
        <v>6.8</v>
      </c>
    </row>
    <row r="4662" spans="1:3" x14ac:dyDescent="0.3">
      <c r="A4662" t="s">
        <v>22698</v>
      </c>
      <c r="B4662" t="s">
        <v>67</v>
      </c>
      <c r="C4662">
        <v>7.7</v>
      </c>
    </row>
    <row r="4663" spans="1:3" x14ac:dyDescent="0.3">
      <c r="A4663" t="s">
        <v>22705</v>
      </c>
      <c r="B4663" t="s">
        <v>67</v>
      </c>
      <c r="C4663">
        <v>8.1999999999999993</v>
      </c>
    </row>
    <row r="4664" spans="1:3" x14ac:dyDescent="0.3">
      <c r="A4664" t="s">
        <v>22711</v>
      </c>
      <c r="B4664" t="s">
        <v>67</v>
      </c>
      <c r="C4664">
        <v>7.5</v>
      </c>
    </row>
    <row r="4665" spans="1:3" x14ac:dyDescent="0.3">
      <c r="A4665" t="s">
        <v>22717</v>
      </c>
      <c r="B4665" t="s">
        <v>12439</v>
      </c>
      <c r="C4665">
        <v>7.6</v>
      </c>
    </row>
    <row r="4666" spans="1:3" x14ac:dyDescent="0.3">
      <c r="A4666" t="s">
        <v>22724</v>
      </c>
      <c r="B4666" t="s">
        <v>67</v>
      </c>
      <c r="C4666">
        <v>4.0999999999999996</v>
      </c>
    </row>
    <row r="4667" spans="1:3" x14ac:dyDescent="0.3">
      <c r="A4667" t="s">
        <v>22727</v>
      </c>
      <c r="B4667" t="s">
        <v>67</v>
      </c>
      <c r="C4667">
        <v>6.9</v>
      </c>
    </row>
    <row r="4668" spans="1:3" x14ac:dyDescent="0.3">
      <c r="A4668" t="s">
        <v>22731</v>
      </c>
      <c r="B4668" t="s">
        <v>67</v>
      </c>
      <c r="C4668">
        <v>7.1</v>
      </c>
    </row>
    <row r="4669" spans="1:3" x14ac:dyDescent="0.3">
      <c r="A4669" t="s">
        <v>22736</v>
      </c>
      <c r="B4669" t="s">
        <v>67</v>
      </c>
      <c r="C4669">
        <v>6.3</v>
      </c>
    </row>
    <row r="4670" spans="1:3" x14ac:dyDescent="0.3">
      <c r="A4670" t="s">
        <v>22742</v>
      </c>
      <c r="B4670" t="s">
        <v>67</v>
      </c>
      <c r="C4670">
        <v>7.7</v>
      </c>
    </row>
    <row r="4671" spans="1:3" x14ac:dyDescent="0.3">
      <c r="A4671" t="s">
        <v>22746</v>
      </c>
      <c r="B4671" t="s">
        <v>67</v>
      </c>
      <c r="C4671">
        <v>8.3000000000000007</v>
      </c>
    </row>
    <row r="4672" spans="1:3" x14ac:dyDescent="0.3">
      <c r="A4672" t="s">
        <v>22751</v>
      </c>
      <c r="B4672" t="s">
        <v>2794</v>
      </c>
      <c r="C4672">
        <v>7.1</v>
      </c>
    </row>
    <row r="4673" spans="1:3" x14ac:dyDescent="0.3">
      <c r="A4673" t="s">
        <v>22758</v>
      </c>
      <c r="B4673" t="s">
        <v>67</v>
      </c>
      <c r="C4673">
        <v>4.7</v>
      </c>
    </row>
    <row r="4674" spans="1:3" x14ac:dyDescent="0.3">
      <c r="A4674" t="s">
        <v>24155</v>
      </c>
      <c r="B4674" t="s">
        <v>67</v>
      </c>
      <c r="C4674">
        <v>7.7</v>
      </c>
    </row>
    <row r="4675" spans="1:3" x14ac:dyDescent="0.3">
      <c r="A4675" t="s">
        <v>22768</v>
      </c>
      <c r="B4675" t="s">
        <v>67</v>
      </c>
      <c r="C4675">
        <v>7.2</v>
      </c>
    </row>
    <row r="4676" spans="1:3" x14ac:dyDescent="0.3">
      <c r="A4676" t="s">
        <v>22775</v>
      </c>
      <c r="B4676" t="s">
        <v>67</v>
      </c>
      <c r="C4676">
        <v>5.0999999999999996</v>
      </c>
    </row>
    <row r="4677" spans="1:3" x14ac:dyDescent="0.3">
      <c r="A4677" t="s">
        <v>22780</v>
      </c>
      <c r="B4677" t="s">
        <v>67</v>
      </c>
      <c r="C4677">
        <v>5.4</v>
      </c>
    </row>
    <row r="4678" spans="1:3" x14ac:dyDescent="0.3">
      <c r="A4678" t="s">
        <v>22787</v>
      </c>
      <c r="B4678" t="s">
        <v>9778</v>
      </c>
      <c r="C4678">
        <v>6.9</v>
      </c>
    </row>
    <row r="4679" spans="1:3" x14ac:dyDescent="0.3">
      <c r="A4679" t="s">
        <v>24156</v>
      </c>
      <c r="B4679" t="s">
        <v>67</v>
      </c>
      <c r="C4679">
        <v>8.1999999999999993</v>
      </c>
    </row>
    <row r="4680" spans="1:3" x14ac:dyDescent="0.3">
      <c r="A4680" t="s">
        <v>22796</v>
      </c>
      <c r="B4680" t="s">
        <v>67</v>
      </c>
      <c r="C4680">
        <v>6.1</v>
      </c>
    </row>
    <row r="4681" spans="1:3" x14ac:dyDescent="0.3">
      <c r="A4681" t="s">
        <v>22803</v>
      </c>
      <c r="B4681" t="s">
        <v>67</v>
      </c>
      <c r="C4681">
        <v>6.1</v>
      </c>
    </row>
    <row r="4682" spans="1:3" x14ac:dyDescent="0.3">
      <c r="A4682" t="s">
        <v>22808</v>
      </c>
      <c r="B4682" t="s">
        <v>67</v>
      </c>
      <c r="C4682">
        <v>6.9</v>
      </c>
    </row>
    <row r="4683" spans="1:3" x14ac:dyDescent="0.3">
      <c r="A4683" t="s">
        <v>22814</v>
      </c>
      <c r="B4683" t="s">
        <v>67</v>
      </c>
      <c r="C4683">
        <v>5.8</v>
      </c>
    </row>
    <row r="4684" spans="1:3" x14ac:dyDescent="0.3">
      <c r="A4684" t="s">
        <v>22818</v>
      </c>
      <c r="B4684" t="s">
        <v>1486</v>
      </c>
      <c r="C4684">
        <v>6</v>
      </c>
    </row>
    <row r="4685" spans="1:3" x14ac:dyDescent="0.3">
      <c r="A4685" t="s">
        <v>22824</v>
      </c>
      <c r="B4685" t="s">
        <v>12439</v>
      </c>
      <c r="C4685">
        <v>8.1999999999999993</v>
      </c>
    </row>
    <row r="4686" spans="1:3" x14ac:dyDescent="0.3">
      <c r="A4686" t="s">
        <v>22836</v>
      </c>
      <c r="B4686" t="s">
        <v>67</v>
      </c>
      <c r="C4686">
        <v>7</v>
      </c>
    </row>
    <row r="4687" spans="1:3" x14ac:dyDescent="0.3">
      <c r="A4687" t="s">
        <v>22843</v>
      </c>
      <c r="B4687" t="s">
        <v>67</v>
      </c>
      <c r="C4687">
        <v>6.3</v>
      </c>
    </row>
    <row r="4688" spans="1:3" x14ac:dyDescent="0.3">
      <c r="A4688" t="s">
        <v>22848</v>
      </c>
      <c r="B4688" t="s">
        <v>67</v>
      </c>
      <c r="C4688">
        <v>7.6</v>
      </c>
    </row>
    <row r="4689" spans="1:3" x14ac:dyDescent="0.3">
      <c r="A4689" t="s">
        <v>22854</v>
      </c>
      <c r="B4689" t="s">
        <v>67</v>
      </c>
      <c r="C4689">
        <v>6.1</v>
      </c>
    </row>
    <row r="4690" spans="1:3" x14ac:dyDescent="0.3">
      <c r="A4690" t="s">
        <v>22860</v>
      </c>
      <c r="B4690" t="s">
        <v>11662</v>
      </c>
      <c r="C4690">
        <v>7.2</v>
      </c>
    </row>
    <row r="4691" spans="1:3" x14ac:dyDescent="0.3">
      <c r="A4691" t="s">
        <v>22865</v>
      </c>
      <c r="B4691" t="s">
        <v>67</v>
      </c>
      <c r="C4691">
        <v>7.8</v>
      </c>
    </row>
    <row r="4692" spans="1:3" x14ac:dyDescent="0.3">
      <c r="A4692" t="s">
        <v>22870</v>
      </c>
      <c r="B4692" t="s">
        <v>67</v>
      </c>
      <c r="C4692">
        <v>4.7</v>
      </c>
    </row>
    <row r="4693" spans="1:3" x14ac:dyDescent="0.3">
      <c r="A4693" t="s">
        <v>22877</v>
      </c>
      <c r="B4693" t="s">
        <v>67</v>
      </c>
      <c r="C4693">
        <v>7.5</v>
      </c>
    </row>
    <row r="4694" spans="1:3" x14ac:dyDescent="0.3">
      <c r="A4694" t="s">
        <v>24157</v>
      </c>
      <c r="B4694" t="s">
        <v>67</v>
      </c>
      <c r="C4694">
        <v>6.7</v>
      </c>
    </row>
    <row r="4695" spans="1:3" x14ac:dyDescent="0.3">
      <c r="A4695" t="s">
        <v>22887</v>
      </c>
      <c r="B4695" t="s">
        <v>67</v>
      </c>
      <c r="C4695">
        <v>3.4</v>
      </c>
    </row>
    <row r="4696" spans="1:3" x14ac:dyDescent="0.3">
      <c r="A4696" t="s">
        <v>22891</v>
      </c>
      <c r="B4696" t="s">
        <v>67</v>
      </c>
      <c r="C4696">
        <v>8.9</v>
      </c>
    </row>
    <row r="4697" spans="1:3" x14ac:dyDescent="0.3">
      <c r="A4697" t="s">
        <v>22896</v>
      </c>
      <c r="B4697" t="s">
        <v>67</v>
      </c>
      <c r="C4697">
        <v>6.9</v>
      </c>
    </row>
    <row r="4698" spans="1:3" x14ac:dyDescent="0.3">
      <c r="A4698" t="s">
        <v>22900</v>
      </c>
      <c r="B4698" t="s">
        <v>67</v>
      </c>
      <c r="C4698">
        <v>8.1999999999999993</v>
      </c>
    </row>
    <row r="4699" spans="1:3" x14ac:dyDescent="0.3">
      <c r="A4699" t="s">
        <v>22907</v>
      </c>
      <c r="B4699" t="s">
        <v>22911</v>
      </c>
      <c r="C4699">
        <v>7.3</v>
      </c>
    </row>
    <row r="4700" spans="1:3" x14ac:dyDescent="0.3">
      <c r="A4700" t="s">
        <v>22914</v>
      </c>
      <c r="B4700" t="s">
        <v>67</v>
      </c>
      <c r="C4700">
        <v>8</v>
      </c>
    </row>
    <row r="4701" spans="1:3" x14ac:dyDescent="0.3">
      <c r="A4701" t="s">
        <v>22918</v>
      </c>
      <c r="B4701" t="s">
        <v>67</v>
      </c>
      <c r="C4701">
        <v>6.7</v>
      </c>
    </row>
    <row r="4702" spans="1:3" x14ac:dyDescent="0.3">
      <c r="A4702" t="s">
        <v>22923</v>
      </c>
      <c r="B4702" t="s">
        <v>67</v>
      </c>
      <c r="C4702">
        <v>6.6</v>
      </c>
    </row>
    <row r="4703" spans="1:3" x14ac:dyDescent="0.3">
      <c r="A4703" t="s">
        <v>22927</v>
      </c>
      <c r="B4703" t="s">
        <v>1486</v>
      </c>
      <c r="C4703">
        <v>6.9</v>
      </c>
    </row>
    <row r="4704" spans="1:3" x14ac:dyDescent="0.3">
      <c r="A4704" t="s">
        <v>22931</v>
      </c>
      <c r="B4704" t="s">
        <v>67</v>
      </c>
      <c r="C4704">
        <v>7.1</v>
      </c>
    </row>
    <row r="4705" spans="1:3" x14ac:dyDescent="0.3">
      <c r="A4705" t="s">
        <v>22937</v>
      </c>
      <c r="B4705" t="s">
        <v>67</v>
      </c>
      <c r="C4705">
        <v>5.6</v>
      </c>
    </row>
    <row r="4706" spans="1:3" x14ac:dyDescent="0.3">
      <c r="A4706" t="s">
        <v>22943</v>
      </c>
      <c r="B4706" t="s">
        <v>67</v>
      </c>
      <c r="C4706">
        <v>6.7</v>
      </c>
    </row>
    <row r="4707" spans="1:3" x14ac:dyDescent="0.3">
      <c r="A4707" t="s">
        <v>22947</v>
      </c>
      <c r="B4707" t="s">
        <v>67</v>
      </c>
      <c r="C4707">
        <v>7.1</v>
      </c>
    </row>
    <row r="4708" spans="1:3" x14ac:dyDescent="0.3">
      <c r="A4708" t="s">
        <v>22951</v>
      </c>
      <c r="B4708" t="s">
        <v>67</v>
      </c>
      <c r="C4708">
        <v>5.2</v>
      </c>
    </row>
    <row r="4709" spans="1:3" x14ac:dyDescent="0.3">
      <c r="A4709" t="s">
        <v>22956</v>
      </c>
      <c r="B4709" t="s">
        <v>1486</v>
      </c>
      <c r="C4709">
        <v>7.7</v>
      </c>
    </row>
    <row r="4710" spans="1:3" x14ac:dyDescent="0.3">
      <c r="A4710" t="s">
        <v>22963</v>
      </c>
      <c r="B4710" t="s">
        <v>67</v>
      </c>
      <c r="C4710">
        <v>7.5</v>
      </c>
    </row>
    <row r="4711" spans="1:3" x14ac:dyDescent="0.3">
      <c r="A4711" t="s">
        <v>22966</v>
      </c>
      <c r="B4711" t="s">
        <v>67</v>
      </c>
      <c r="C4711">
        <v>7.6</v>
      </c>
    </row>
    <row r="4712" spans="1:3" x14ac:dyDescent="0.3">
      <c r="A4712" t="s">
        <v>22970</v>
      </c>
      <c r="B4712" t="s">
        <v>67</v>
      </c>
      <c r="C4712">
        <v>8.1</v>
      </c>
    </row>
    <row r="4713" spans="1:3" x14ac:dyDescent="0.3">
      <c r="A4713" t="s">
        <v>22975</v>
      </c>
      <c r="B4713" t="s">
        <v>67</v>
      </c>
      <c r="C4713">
        <v>5.5</v>
      </c>
    </row>
    <row r="4714" spans="1:3" x14ac:dyDescent="0.3">
      <c r="A4714" t="s">
        <v>22980</v>
      </c>
      <c r="B4714" t="s">
        <v>67</v>
      </c>
      <c r="C4714">
        <v>6.6</v>
      </c>
    </row>
    <row r="4715" spans="1:3" x14ac:dyDescent="0.3">
      <c r="A4715" t="s">
        <v>22987</v>
      </c>
      <c r="B4715" t="s">
        <v>67</v>
      </c>
      <c r="C4715">
        <v>3.2</v>
      </c>
    </row>
    <row r="4716" spans="1:3" x14ac:dyDescent="0.3">
      <c r="A4716" t="s">
        <v>22994</v>
      </c>
      <c r="B4716" t="s">
        <v>67</v>
      </c>
      <c r="C4716">
        <v>6.6</v>
      </c>
    </row>
    <row r="4717" spans="1:3" x14ac:dyDescent="0.3">
      <c r="A4717" t="s">
        <v>22999</v>
      </c>
      <c r="B4717" t="s">
        <v>67</v>
      </c>
      <c r="C4717">
        <v>6.2</v>
      </c>
    </row>
    <row r="4718" spans="1:3" x14ac:dyDescent="0.3">
      <c r="A4718" t="s">
        <v>23003</v>
      </c>
      <c r="B4718" t="s">
        <v>67</v>
      </c>
      <c r="C4718">
        <v>4.8</v>
      </c>
    </row>
    <row r="4719" spans="1:3" x14ac:dyDescent="0.3">
      <c r="A4719" t="s">
        <v>23009</v>
      </c>
      <c r="B4719" t="s">
        <v>67</v>
      </c>
      <c r="C4719">
        <v>4.5</v>
      </c>
    </row>
    <row r="4720" spans="1:3" x14ac:dyDescent="0.3">
      <c r="A4720" t="s">
        <v>23015</v>
      </c>
      <c r="B4720" t="s">
        <v>67</v>
      </c>
      <c r="C4720">
        <v>7.2</v>
      </c>
    </row>
    <row r="4721" spans="1:3" x14ac:dyDescent="0.3">
      <c r="A4721" t="s">
        <v>23022</v>
      </c>
      <c r="B4721" t="s">
        <v>67</v>
      </c>
      <c r="C4721">
        <v>4.3</v>
      </c>
    </row>
    <row r="4722" spans="1:3" x14ac:dyDescent="0.3">
      <c r="A4722" t="s">
        <v>23027</v>
      </c>
      <c r="B4722" t="s">
        <v>67</v>
      </c>
      <c r="C4722">
        <v>4.5</v>
      </c>
    </row>
    <row r="4723" spans="1:3" x14ac:dyDescent="0.3">
      <c r="A4723" t="s">
        <v>23033</v>
      </c>
      <c r="B4723" t="s">
        <v>67</v>
      </c>
      <c r="C4723">
        <v>6.4</v>
      </c>
    </row>
    <row r="4724" spans="1:3" x14ac:dyDescent="0.3">
      <c r="A4724" t="s">
        <v>23037</v>
      </c>
      <c r="B4724" t="s">
        <v>67</v>
      </c>
      <c r="C4724">
        <v>6.4</v>
      </c>
    </row>
    <row r="4725" spans="1:3" x14ac:dyDescent="0.3">
      <c r="A4725" t="s">
        <v>23041</v>
      </c>
      <c r="B4725" t="s">
        <v>67</v>
      </c>
      <c r="C4725">
        <v>7.3</v>
      </c>
    </row>
    <row r="4726" spans="1:3" x14ac:dyDescent="0.3">
      <c r="A4726" t="s">
        <v>23044</v>
      </c>
      <c r="B4726" t="s">
        <v>67</v>
      </c>
      <c r="C4726">
        <v>6.9</v>
      </c>
    </row>
    <row r="4727" spans="1:3" x14ac:dyDescent="0.3">
      <c r="A4727" t="s">
        <v>23051</v>
      </c>
      <c r="B4727" t="s">
        <v>67</v>
      </c>
      <c r="C4727">
        <v>4.3</v>
      </c>
    </row>
    <row r="4728" spans="1:3" x14ac:dyDescent="0.3">
      <c r="A4728" t="s">
        <v>23057</v>
      </c>
      <c r="B4728" t="s">
        <v>67</v>
      </c>
      <c r="C4728">
        <v>7.2</v>
      </c>
    </row>
    <row r="4729" spans="1:3" x14ac:dyDescent="0.3">
      <c r="A4729" t="s">
        <v>23062</v>
      </c>
      <c r="B4729" t="s">
        <v>67</v>
      </c>
      <c r="C4729">
        <v>6.5</v>
      </c>
    </row>
    <row r="4730" spans="1:3" x14ac:dyDescent="0.3">
      <c r="A4730" t="s">
        <v>23066</v>
      </c>
      <c r="B4730" t="s">
        <v>67</v>
      </c>
      <c r="C4730">
        <v>6.6</v>
      </c>
    </row>
    <row r="4731" spans="1:3" x14ac:dyDescent="0.3">
      <c r="A4731" t="s">
        <v>23072</v>
      </c>
      <c r="B4731" t="s">
        <v>67</v>
      </c>
      <c r="C4731">
        <v>6.7</v>
      </c>
    </row>
    <row r="4732" spans="1:3" x14ac:dyDescent="0.3">
      <c r="A4732" t="s">
        <v>23079</v>
      </c>
      <c r="B4732" t="s">
        <v>67</v>
      </c>
      <c r="C4732">
        <v>4.3</v>
      </c>
    </row>
    <row r="4733" spans="1:3" x14ac:dyDescent="0.3">
      <c r="A4733" t="s">
        <v>23082</v>
      </c>
      <c r="B4733" t="s">
        <v>67</v>
      </c>
      <c r="C4733">
        <v>7.3</v>
      </c>
    </row>
    <row r="4734" spans="1:3" x14ac:dyDescent="0.3">
      <c r="A4734" t="s">
        <v>23086</v>
      </c>
      <c r="B4734" t="s">
        <v>67</v>
      </c>
      <c r="C4734">
        <v>6.4</v>
      </c>
    </row>
    <row r="4735" spans="1:3" x14ac:dyDescent="0.3">
      <c r="A4735" t="s">
        <v>23094</v>
      </c>
      <c r="B4735" t="s">
        <v>67</v>
      </c>
      <c r="C4735">
        <v>7</v>
      </c>
    </row>
    <row r="4736" spans="1:3" x14ac:dyDescent="0.3">
      <c r="A4736" t="s">
        <v>23099</v>
      </c>
      <c r="B4736" t="s">
        <v>67</v>
      </c>
      <c r="C4736">
        <v>5.5</v>
      </c>
    </row>
    <row r="4737" spans="1:3" x14ac:dyDescent="0.3">
      <c r="A4737" t="s">
        <v>23104</v>
      </c>
      <c r="B4737" t="s">
        <v>67</v>
      </c>
      <c r="C4737">
        <v>6.7</v>
      </c>
    </row>
    <row r="4738" spans="1:3" x14ac:dyDescent="0.3">
      <c r="A4738" t="s">
        <v>23110</v>
      </c>
      <c r="B4738" t="s">
        <v>67</v>
      </c>
      <c r="C4738">
        <v>4.3</v>
      </c>
    </row>
    <row r="4739" spans="1:3" x14ac:dyDescent="0.3">
      <c r="A4739" t="s">
        <v>23114</v>
      </c>
      <c r="B4739" t="s">
        <v>67</v>
      </c>
      <c r="C4739">
        <v>6.1</v>
      </c>
    </row>
    <row r="4740" spans="1:3" x14ac:dyDescent="0.3">
      <c r="A4740" t="s">
        <v>23120</v>
      </c>
      <c r="B4740" t="s">
        <v>7236</v>
      </c>
      <c r="C4740">
        <v>6.8</v>
      </c>
    </row>
    <row r="4741" spans="1:3" x14ac:dyDescent="0.3">
      <c r="A4741" t="s">
        <v>23124</v>
      </c>
      <c r="B4741" t="s">
        <v>67</v>
      </c>
      <c r="C4741">
        <v>3.9</v>
      </c>
    </row>
    <row r="4742" spans="1:3" x14ac:dyDescent="0.3">
      <c r="A4742" t="s">
        <v>24158</v>
      </c>
      <c r="B4742" t="s">
        <v>67</v>
      </c>
      <c r="C4742">
        <v>8.5</v>
      </c>
    </row>
    <row r="4743" spans="1:3" x14ac:dyDescent="0.3">
      <c r="A4743" t="s">
        <v>23134</v>
      </c>
      <c r="B4743" t="s">
        <v>67</v>
      </c>
      <c r="C4743">
        <v>6.9</v>
      </c>
    </row>
    <row r="4744" spans="1:3" x14ac:dyDescent="0.3">
      <c r="A4744" t="s">
        <v>23140</v>
      </c>
      <c r="B4744" t="s">
        <v>67</v>
      </c>
      <c r="C4744">
        <v>7.3</v>
      </c>
    </row>
    <row r="4745" spans="1:3" x14ac:dyDescent="0.3">
      <c r="A4745" t="s">
        <v>23145</v>
      </c>
      <c r="B4745" t="s">
        <v>67</v>
      </c>
      <c r="C4745">
        <v>6.9</v>
      </c>
    </row>
    <row r="4746" spans="1:3" x14ac:dyDescent="0.3">
      <c r="A4746" t="s">
        <v>23151</v>
      </c>
      <c r="B4746" t="s">
        <v>67</v>
      </c>
      <c r="C4746">
        <v>6.3</v>
      </c>
    </row>
    <row r="4747" spans="1:3" x14ac:dyDescent="0.3">
      <c r="A4747" t="s">
        <v>23157</v>
      </c>
      <c r="B4747" t="s">
        <v>67</v>
      </c>
      <c r="C4747">
        <v>2.5</v>
      </c>
    </row>
    <row r="4748" spans="1:3" x14ac:dyDescent="0.3">
      <c r="A4748" t="s">
        <v>23162</v>
      </c>
      <c r="B4748" t="s">
        <v>67</v>
      </c>
      <c r="C4748">
        <v>5.7</v>
      </c>
    </row>
    <row r="4749" spans="1:3" x14ac:dyDescent="0.3">
      <c r="A4749" t="s">
        <v>23169</v>
      </c>
      <c r="B4749" t="s">
        <v>67</v>
      </c>
      <c r="C4749">
        <v>7</v>
      </c>
    </row>
    <row r="4750" spans="1:3" x14ac:dyDescent="0.3">
      <c r="A4750" t="s">
        <v>23176</v>
      </c>
      <c r="B4750" t="s">
        <v>67</v>
      </c>
      <c r="C4750">
        <v>6.2</v>
      </c>
    </row>
    <row r="4751" spans="1:3" x14ac:dyDescent="0.3">
      <c r="A4751" t="s">
        <v>23184</v>
      </c>
      <c r="B4751" t="s">
        <v>67</v>
      </c>
      <c r="C4751">
        <v>6.9</v>
      </c>
    </row>
    <row r="4752" spans="1:3" x14ac:dyDescent="0.3">
      <c r="A4752" t="s">
        <v>23189</v>
      </c>
      <c r="B4752" t="s">
        <v>67</v>
      </c>
      <c r="C4752">
        <v>4.5</v>
      </c>
    </row>
    <row r="4753" spans="1:3" x14ac:dyDescent="0.3">
      <c r="A4753" t="s">
        <v>23196</v>
      </c>
      <c r="B4753" t="s">
        <v>67</v>
      </c>
      <c r="C4753">
        <v>7.8</v>
      </c>
    </row>
    <row r="4754" spans="1:3" x14ac:dyDescent="0.3">
      <c r="A4754" t="s">
        <v>23201</v>
      </c>
      <c r="B4754" t="s">
        <v>67</v>
      </c>
      <c r="C4754">
        <v>4.4000000000000004</v>
      </c>
    </row>
    <row r="4755" spans="1:3" x14ac:dyDescent="0.3">
      <c r="A4755" t="s">
        <v>23206</v>
      </c>
      <c r="B4755" t="s">
        <v>67</v>
      </c>
      <c r="C4755">
        <v>6.6</v>
      </c>
    </row>
    <row r="4756" spans="1:3" x14ac:dyDescent="0.3">
      <c r="A4756" t="s">
        <v>23210</v>
      </c>
      <c r="B4756" t="s">
        <v>67</v>
      </c>
      <c r="C4756">
        <v>8</v>
      </c>
    </row>
    <row r="4757" spans="1:3" x14ac:dyDescent="0.3">
      <c r="A4757" t="s">
        <v>23221</v>
      </c>
      <c r="B4757" t="s">
        <v>67</v>
      </c>
      <c r="C4757">
        <v>6.5</v>
      </c>
    </row>
    <row r="4758" spans="1:3" x14ac:dyDescent="0.3">
      <c r="A4758" t="s">
        <v>23228</v>
      </c>
      <c r="B4758" t="s">
        <v>67</v>
      </c>
      <c r="C4758">
        <v>7.1</v>
      </c>
    </row>
    <row r="4759" spans="1:3" x14ac:dyDescent="0.3">
      <c r="A4759" t="s">
        <v>23232</v>
      </c>
      <c r="B4759" t="s">
        <v>67</v>
      </c>
      <c r="C4759">
        <v>7.1</v>
      </c>
    </row>
    <row r="4760" spans="1:3" x14ac:dyDescent="0.3">
      <c r="A4760" t="s">
        <v>23240</v>
      </c>
      <c r="B4760" t="s">
        <v>67</v>
      </c>
      <c r="C4760">
        <v>4</v>
      </c>
    </row>
    <row r="4761" spans="1:3" x14ac:dyDescent="0.3">
      <c r="A4761" t="s">
        <v>23247</v>
      </c>
      <c r="B4761" t="s">
        <v>67</v>
      </c>
      <c r="C4761">
        <v>7.5</v>
      </c>
    </row>
    <row r="4762" spans="1:3" x14ac:dyDescent="0.3">
      <c r="A4762" t="s">
        <v>23252</v>
      </c>
      <c r="B4762" t="s">
        <v>67</v>
      </c>
      <c r="C4762">
        <v>7</v>
      </c>
    </row>
    <row r="4763" spans="1:3" x14ac:dyDescent="0.3">
      <c r="A4763" t="s">
        <v>23259</v>
      </c>
      <c r="B4763" t="s">
        <v>67</v>
      </c>
      <c r="C4763">
        <v>4</v>
      </c>
    </row>
    <row r="4764" spans="1:3" x14ac:dyDescent="0.3">
      <c r="A4764" t="s">
        <v>23267</v>
      </c>
      <c r="B4764" t="s">
        <v>67</v>
      </c>
      <c r="C4764">
        <v>6.7</v>
      </c>
    </row>
    <row r="4765" spans="1:3" x14ac:dyDescent="0.3">
      <c r="A4765" t="s">
        <v>23272</v>
      </c>
      <c r="B4765" t="s">
        <v>67</v>
      </c>
      <c r="C4765">
        <v>7</v>
      </c>
    </row>
    <row r="4766" spans="1:3" x14ac:dyDescent="0.3">
      <c r="A4766" t="s">
        <v>23277</v>
      </c>
      <c r="B4766" t="s">
        <v>67</v>
      </c>
      <c r="C4766">
        <v>7.4</v>
      </c>
    </row>
    <row r="4767" spans="1:3" x14ac:dyDescent="0.3">
      <c r="A4767" t="s">
        <v>23282</v>
      </c>
      <c r="B4767" t="s">
        <v>9778</v>
      </c>
      <c r="C4767">
        <v>8</v>
      </c>
    </row>
    <row r="4768" spans="1:3" x14ac:dyDescent="0.3">
      <c r="A4768" t="s">
        <v>23290</v>
      </c>
      <c r="B4768" t="s">
        <v>67</v>
      </c>
      <c r="C4768">
        <v>6.5</v>
      </c>
    </row>
    <row r="4769" spans="1:3" x14ac:dyDescent="0.3">
      <c r="A4769" t="s">
        <v>23297</v>
      </c>
      <c r="B4769" t="s">
        <v>67</v>
      </c>
      <c r="C4769">
        <v>7.2</v>
      </c>
    </row>
    <row r="4770" spans="1:3" x14ac:dyDescent="0.3">
      <c r="A4770" t="s">
        <v>23303</v>
      </c>
      <c r="B4770" t="s">
        <v>67</v>
      </c>
      <c r="C4770">
        <v>6.4</v>
      </c>
    </row>
    <row r="4771" spans="1:3" x14ac:dyDescent="0.3">
      <c r="A4771" t="s">
        <v>23307</v>
      </c>
      <c r="B4771" t="s">
        <v>67</v>
      </c>
      <c r="C4771">
        <v>6.5</v>
      </c>
    </row>
    <row r="4772" spans="1:3" x14ac:dyDescent="0.3">
      <c r="A4772" t="s">
        <v>23312</v>
      </c>
      <c r="B4772" t="s">
        <v>8719</v>
      </c>
      <c r="C4772">
        <v>6.8</v>
      </c>
    </row>
    <row r="4773" spans="1:3" x14ac:dyDescent="0.3">
      <c r="A4773" t="s">
        <v>23319</v>
      </c>
      <c r="B4773" t="s">
        <v>67</v>
      </c>
      <c r="C4773">
        <v>6.9</v>
      </c>
    </row>
    <row r="4774" spans="1:3" x14ac:dyDescent="0.3">
      <c r="A4774" t="s">
        <v>23326</v>
      </c>
      <c r="B4774" t="s">
        <v>67</v>
      </c>
      <c r="C4774">
        <v>7.5</v>
      </c>
    </row>
    <row r="4775" spans="1:3" x14ac:dyDescent="0.3">
      <c r="A4775" t="s">
        <v>23331</v>
      </c>
      <c r="B4775" t="s">
        <v>67</v>
      </c>
      <c r="C4775">
        <v>5.0999999999999996</v>
      </c>
    </row>
    <row r="4776" spans="1:3" x14ac:dyDescent="0.3">
      <c r="A4776" t="s">
        <v>23336</v>
      </c>
      <c r="B4776" t="s">
        <v>67</v>
      </c>
      <c r="C4776">
        <v>6.2</v>
      </c>
    </row>
    <row r="4777" spans="1:3" x14ac:dyDescent="0.3">
      <c r="A4777" t="s">
        <v>23342</v>
      </c>
      <c r="B4777" t="s">
        <v>67</v>
      </c>
      <c r="C4777">
        <v>3.9</v>
      </c>
    </row>
    <row r="4778" spans="1:3" x14ac:dyDescent="0.3">
      <c r="A4778" t="s">
        <v>23346</v>
      </c>
      <c r="B4778" t="s">
        <v>67</v>
      </c>
      <c r="C4778">
        <v>6</v>
      </c>
    </row>
    <row r="4779" spans="1:3" x14ac:dyDescent="0.3">
      <c r="A4779" t="s">
        <v>23354</v>
      </c>
      <c r="B4779" t="s">
        <v>67</v>
      </c>
      <c r="C4779">
        <v>6.8</v>
      </c>
    </row>
    <row r="4780" spans="1:3" x14ac:dyDescent="0.3">
      <c r="A4780" t="s">
        <v>23360</v>
      </c>
      <c r="B4780" t="s">
        <v>1486</v>
      </c>
      <c r="C4780">
        <v>7.4</v>
      </c>
    </row>
    <row r="4781" spans="1:3" x14ac:dyDescent="0.3">
      <c r="A4781" t="s">
        <v>23366</v>
      </c>
      <c r="B4781" t="s">
        <v>15723</v>
      </c>
      <c r="C4781">
        <v>8.1</v>
      </c>
    </row>
    <row r="4782" spans="1:3" x14ac:dyDescent="0.3">
      <c r="A4782" t="s">
        <v>23371</v>
      </c>
      <c r="B4782" t="s">
        <v>67</v>
      </c>
      <c r="C4782">
        <v>6.5</v>
      </c>
    </row>
    <row r="4783" spans="1:3" x14ac:dyDescent="0.3">
      <c r="A4783" t="s">
        <v>23374</v>
      </c>
      <c r="B4783" t="s">
        <v>67</v>
      </c>
      <c r="C4783">
        <v>8</v>
      </c>
    </row>
    <row r="4784" spans="1:3" x14ac:dyDescent="0.3">
      <c r="A4784" t="s">
        <v>23381</v>
      </c>
      <c r="B4784" t="s">
        <v>67</v>
      </c>
      <c r="C4784">
        <v>7.7</v>
      </c>
    </row>
    <row r="4785" spans="1:3" x14ac:dyDescent="0.3">
      <c r="A4785" t="s">
        <v>23387</v>
      </c>
      <c r="B4785" t="s">
        <v>67</v>
      </c>
      <c r="C4785">
        <v>7.2</v>
      </c>
    </row>
    <row r="4786" spans="1:3" x14ac:dyDescent="0.3">
      <c r="A4786" t="s">
        <v>23395</v>
      </c>
      <c r="B4786" t="s">
        <v>67</v>
      </c>
      <c r="C4786">
        <v>5.4</v>
      </c>
    </row>
    <row r="4787" spans="1:3" x14ac:dyDescent="0.3">
      <c r="A4787" t="s">
        <v>23402</v>
      </c>
      <c r="B4787" t="s">
        <v>67</v>
      </c>
      <c r="C4787">
        <v>6.7</v>
      </c>
    </row>
    <row r="4788" spans="1:3" x14ac:dyDescent="0.3">
      <c r="A4788" t="s">
        <v>23408</v>
      </c>
      <c r="B4788" t="s">
        <v>67</v>
      </c>
      <c r="C4788">
        <v>6.3</v>
      </c>
    </row>
    <row r="4789" spans="1:3" x14ac:dyDescent="0.3">
      <c r="A4789" t="s">
        <v>23412</v>
      </c>
      <c r="B4789" t="s">
        <v>67</v>
      </c>
      <c r="C4789">
        <v>8.1</v>
      </c>
    </row>
    <row r="4790" spans="1:3" x14ac:dyDescent="0.3">
      <c r="A4790" t="s">
        <v>23417</v>
      </c>
      <c r="B4790" t="s">
        <v>21976</v>
      </c>
      <c r="C4790">
        <v>8.5</v>
      </c>
    </row>
    <row r="4791" spans="1:3" x14ac:dyDescent="0.3">
      <c r="A4791" t="s">
        <v>23423</v>
      </c>
      <c r="B4791" t="s">
        <v>67</v>
      </c>
      <c r="C4791">
        <v>7.7</v>
      </c>
    </row>
    <row r="4792" spans="1:3" x14ac:dyDescent="0.3">
      <c r="A4792" t="s">
        <v>23428</v>
      </c>
      <c r="B4792" t="s">
        <v>67</v>
      </c>
      <c r="C4792">
        <v>6.5</v>
      </c>
    </row>
    <row r="4793" spans="1:3" x14ac:dyDescent="0.3">
      <c r="A4793" t="s">
        <v>23435</v>
      </c>
      <c r="B4793" t="s">
        <v>67</v>
      </c>
      <c r="C4793">
        <v>8.6999999999999993</v>
      </c>
    </row>
    <row r="4794" spans="1:3" x14ac:dyDescent="0.3">
      <c r="A4794" t="s">
        <v>23441</v>
      </c>
      <c r="B4794" t="s">
        <v>21955</v>
      </c>
      <c r="C4794">
        <v>6.5</v>
      </c>
    </row>
    <row r="4795" spans="1:3" x14ac:dyDescent="0.3">
      <c r="A4795" t="s">
        <v>23445</v>
      </c>
      <c r="B4795" t="s">
        <v>67</v>
      </c>
      <c r="C4795">
        <v>7</v>
      </c>
    </row>
    <row r="4796" spans="1:3" x14ac:dyDescent="0.3">
      <c r="A4796" t="s">
        <v>23450</v>
      </c>
      <c r="B4796" t="s">
        <v>67</v>
      </c>
      <c r="C4796">
        <v>5.5</v>
      </c>
    </row>
    <row r="4797" spans="1:3" x14ac:dyDescent="0.3">
      <c r="A4797" t="s">
        <v>23456</v>
      </c>
      <c r="B4797" t="s">
        <v>67</v>
      </c>
      <c r="C4797">
        <v>7</v>
      </c>
    </row>
    <row r="4798" spans="1:3" x14ac:dyDescent="0.3">
      <c r="A4798" t="s">
        <v>23460</v>
      </c>
      <c r="B4798" t="s">
        <v>67</v>
      </c>
      <c r="C4798">
        <v>6.3</v>
      </c>
    </row>
    <row r="4799" spans="1:3" x14ac:dyDescent="0.3">
      <c r="A4799" t="s">
        <v>23465</v>
      </c>
      <c r="B4799" t="s">
        <v>67</v>
      </c>
      <c r="C4799">
        <v>7.9</v>
      </c>
    </row>
    <row r="4800" spans="1:3" x14ac:dyDescent="0.3">
      <c r="A4800" t="s">
        <v>23472</v>
      </c>
      <c r="B4800" t="s">
        <v>67</v>
      </c>
      <c r="C4800">
        <v>7.3</v>
      </c>
    </row>
    <row r="4801" spans="1:3" x14ac:dyDescent="0.3">
      <c r="A4801" t="s">
        <v>23479</v>
      </c>
      <c r="B4801" t="s">
        <v>67</v>
      </c>
      <c r="C4801">
        <v>7.4</v>
      </c>
    </row>
    <row r="4802" spans="1:3" x14ac:dyDescent="0.3">
      <c r="A4802" t="s">
        <v>23486</v>
      </c>
      <c r="B4802" t="s">
        <v>67</v>
      </c>
      <c r="C4802">
        <v>5.4</v>
      </c>
    </row>
    <row r="4803" spans="1:3" x14ac:dyDescent="0.3">
      <c r="A4803" t="s">
        <v>23493</v>
      </c>
      <c r="B4803" t="s">
        <v>67</v>
      </c>
      <c r="C4803">
        <v>7.1</v>
      </c>
    </row>
    <row r="4804" spans="1:3" x14ac:dyDescent="0.3">
      <c r="A4804" t="s">
        <v>23498</v>
      </c>
      <c r="B4804" t="s">
        <v>67</v>
      </c>
      <c r="C4804">
        <v>8.4</v>
      </c>
    </row>
    <row r="4805" spans="1:3" x14ac:dyDescent="0.3">
      <c r="A4805" t="s">
        <v>23506</v>
      </c>
      <c r="B4805" t="s">
        <v>67</v>
      </c>
      <c r="C4805">
        <v>7</v>
      </c>
    </row>
    <row r="4806" spans="1:3" x14ac:dyDescent="0.3">
      <c r="A4806" t="s">
        <v>23512</v>
      </c>
      <c r="B4806" t="s">
        <v>67</v>
      </c>
      <c r="C4806">
        <v>5.3</v>
      </c>
    </row>
    <row r="4807" spans="1:3" x14ac:dyDescent="0.3">
      <c r="A4807" t="s">
        <v>23519</v>
      </c>
      <c r="B4807" t="s">
        <v>67</v>
      </c>
      <c r="C4807">
        <v>7.1</v>
      </c>
    </row>
    <row r="4808" spans="1:3" x14ac:dyDescent="0.3">
      <c r="A4808" t="s">
        <v>23523</v>
      </c>
      <c r="B4808" t="s">
        <v>67</v>
      </c>
      <c r="C4808">
        <v>7.5</v>
      </c>
    </row>
    <row r="4809" spans="1:3" x14ac:dyDescent="0.3">
      <c r="A4809" t="s">
        <v>23530</v>
      </c>
      <c r="B4809" t="s">
        <v>67</v>
      </c>
      <c r="C4809">
        <v>7.2</v>
      </c>
    </row>
    <row r="4810" spans="1:3" x14ac:dyDescent="0.3">
      <c r="A4810" t="s">
        <v>23534</v>
      </c>
      <c r="B4810" t="s">
        <v>67</v>
      </c>
      <c r="C4810">
        <v>6.7</v>
      </c>
    </row>
    <row r="4811" spans="1:3" x14ac:dyDescent="0.3">
      <c r="A4811" t="s">
        <v>23540</v>
      </c>
      <c r="B4811" t="s">
        <v>15894</v>
      </c>
      <c r="C4811">
        <v>8.1999999999999993</v>
      </c>
    </row>
    <row r="4812" spans="1:3" x14ac:dyDescent="0.3">
      <c r="A4812" t="s">
        <v>23545</v>
      </c>
      <c r="B4812" t="s">
        <v>67</v>
      </c>
      <c r="C4812">
        <v>6.6</v>
      </c>
    </row>
    <row r="4813" spans="1:3" x14ac:dyDescent="0.3">
      <c r="A4813" t="s">
        <v>23550</v>
      </c>
      <c r="B4813" t="s">
        <v>67</v>
      </c>
      <c r="C4813">
        <v>6.7</v>
      </c>
    </row>
    <row r="4814" spans="1:3" x14ac:dyDescent="0.3">
      <c r="A4814" t="s">
        <v>23556</v>
      </c>
      <c r="B4814" t="s">
        <v>67</v>
      </c>
      <c r="C4814">
        <v>5.0999999999999996</v>
      </c>
    </row>
    <row r="4815" spans="1:3" x14ac:dyDescent="0.3">
      <c r="A4815" t="s">
        <v>23558</v>
      </c>
      <c r="B4815" t="s">
        <v>67</v>
      </c>
      <c r="C4815">
        <v>7</v>
      </c>
    </row>
    <row r="4816" spans="1:3" x14ac:dyDescent="0.3">
      <c r="A4816" t="s">
        <v>23563</v>
      </c>
      <c r="B4816" t="s">
        <v>1486</v>
      </c>
      <c r="C4816">
        <v>7.4</v>
      </c>
    </row>
    <row r="4817" spans="1:3" x14ac:dyDescent="0.3">
      <c r="A4817" t="s">
        <v>23568</v>
      </c>
      <c r="B4817" t="s">
        <v>67</v>
      </c>
      <c r="C4817">
        <v>5.4</v>
      </c>
    </row>
    <row r="4818" spans="1:3" x14ac:dyDescent="0.3">
      <c r="A4818" t="s">
        <v>23572</v>
      </c>
      <c r="B4818" t="s">
        <v>67</v>
      </c>
      <c r="C4818">
        <v>5.7</v>
      </c>
    </row>
    <row r="4819" spans="1:3" x14ac:dyDescent="0.3">
      <c r="A4819" t="s">
        <v>23576</v>
      </c>
      <c r="B4819" t="s">
        <v>67</v>
      </c>
      <c r="C4819">
        <v>6.7</v>
      </c>
    </row>
    <row r="4820" spans="1:3" x14ac:dyDescent="0.3">
      <c r="A4820" t="s">
        <v>23583</v>
      </c>
      <c r="B4820" t="s">
        <v>67</v>
      </c>
      <c r="C4820">
        <v>4.2</v>
      </c>
    </row>
    <row r="4821" spans="1:3" x14ac:dyDescent="0.3">
      <c r="A4821" t="s">
        <v>23588</v>
      </c>
      <c r="B4821" t="s">
        <v>67</v>
      </c>
      <c r="C4821">
        <v>7.4</v>
      </c>
    </row>
    <row r="4822" spans="1:3" x14ac:dyDescent="0.3">
      <c r="A4822" t="s">
        <v>23599</v>
      </c>
      <c r="B4822" t="s">
        <v>67</v>
      </c>
      <c r="C4822">
        <v>7</v>
      </c>
    </row>
    <row r="4823" spans="1:3" x14ac:dyDescent="0.3">
      <c r="A4823" t="s">
        <v>23602</v>
      </c>
      <c r="B4823" t="s">
        <v>67</v>
      </c>
      <c r="C4823">
        <v>7.3</v>
      </c>
    </row>
    <row r="4824" spans="1:3" x14ac:dyDescent="0.3">
      <c r="A4824" t="s">
        <v>23608</v>
      </c>
      <c r="B4824" t="s">
        <v>67</v>
      </c>
      <c r="C4824">
        <v>5.8</v>
      </c>
    </row>
    <row r="4825" spans="1:3" x14ac:dyDescent="0.3">
      <c r="A4825" t="s">
        <v>23615</v>
      </c>
      <c r="B4825" t="s">
        <v>67</v>
      </c>
      <c r="C4825">
        <v>7</v>
      </c>
    </row>
    <row r="4826" spans="1:3" x14ac:dyDescent="0.3">
      <c r="A4826" t="s">
        <v>23621</v>
      </c>
      <c r="B4826" t="s">
        <v>67</v>
      </c>
      <c r="C4826">
        <v>3.2</v>
      </c>
    </row>
    <row r="4827" spans="1:3" x14ac:dyDescent="0.3">
      <c r="A4827" t="s">
        <v>23626</v>
      </c>
      <c r="B4827" t="s">
        <v>67</v>
      </c>
      <c r="C4827">
        <v>6.8</v>
      </c>
    </row>
    <row r="4828" spans="1:3" x14ac:dyDescent="0.3">
      <c r="A4828" t="s">
        <v>23633</v>
      </c>
      <c r="B4828" t="s">
        <v>67</v>
      </c>
      <c r="C4828">
        <v>7.7</v>
      </c>
    </row>
    <row r="4829" spans="1:3" x14ac:dyDescent="0.3">
      <c r="A4829" t="s">
        <v>23639</v>
      </c>
      <c r="B4829" t="s">
        <v>67</v>
      </c>
      <c r="C4829">
        <v>5.6</v>
      </c>
    </row>
    <row r="4830" spans="1:3" x14ac:dyDescent="0.3">
      <c r="A4830" t="s">
        <v>23644</v>
      </c>
      <c r="B4830" t="s">
        <v>67</v>
      </c>
      <c r="C4830">
        <v>7.1</v>
      </c>
    </row>
    <row r="4831" spans="1:3" x14ac:dyDescent="0.3">
      <c r="A4831" t="s">
        <v>23651</v>
      </c>
      <c r="B4831" t="s">
        <v>67</v>
      </c>
      <c r="C4831">
        <v>3.6</v>
      </c>
    </row>
    <row r="4832" spans="1:3" x14ac:dyDescent="0.3">
      <c r="A4832" t="s">
        <v>23657</v>
      </c>
      <c r="B4832" t="s">
        <v>67</v>
      </c>
      <c r="C4832">
        <v>6.8</v>
      </c>
    </row>
    <row r="4833" spans="1:3" x14ac:dyDescent="0.3">
      <c r="A4833" t="s">
        <v>23664</v>
      </c>
      <c r="B4833" t="s">
        <v>67</v>
      </c>
      <c r="C4833">
        <v>7.6</v>
      </c>
    </row>
    <row r="4834" spans="1:3" x14ac:dyDescent="0.3">
      <c r="A4834" t="s">
        <v>23670</v>
      </c>
      <c r="B4834" t="s">
        <v>67</v>
      </c>
      <c r="C4834">
        <v>8.3000000000000007</v>
      </c>
    </row>
    <row r="4835" spans="1:3" x14ac:dyDescent="0.3">
      <c r="A4835" t="s">
        <v>23675</v>
      </c>
      <c r="B4835" t="s">
        <v>67</v>
      </c>
      <c r="C4835">
        <v>7.5</v>
      </c>
    </row>
    <row r="4836" spans="1:3" x14ac:dyDescent="0.3">
      <c r="A4836" t="s">
        <v>23681</v>
      </c>
      <c r="B4836" t="s">
        <v>67</v>
      </c>
      <c r="C4836">
        <v>5.4</v>
      </c>
    </row>
    <row r="4837" spans="1:3" x14ac:dyDescent="0.3">
      <c r="A4837" t="s">
        <v>23687</v>
      </c>
      <c r="B4837" t="s">
        <v>67</v>
      </c>
      <c r="C4837">
        <v>5.3</v>
      </c>
    </row>
    <row r="4838" spans="1:3" x14ac:dyDescent="0.3">
      <c r="A4838" t="s">
        <v>23694</v>
      </c>
      <c r="B4838" t="s">
        <v>67</v>
      </c>
      <c r="C4838">
        <v>4.5</v>
      </c>
    </row>
    <row r="4839" spans="1:3" x14ac:dyDescent="0.3">
      <c r="A4839" t="s">
        <v>23700</v>
      </c>
      <c r="B4839" t="s">
        <v>67</v>
      </c>
      <c r="C4839">
        <v>7.3</v>
      </c>
    </row>
    <row r="4840" spans="1:3" x14ac:dyDescent="0.3">
      <c r="A4840" t="s">
        <v>23706</v>
      </c>
      <c r="B4840" t="s">
        <v>67</v>
      </c>
      <c r="C4840">
        <v>5.6</v>
      </c>
    </row>
    <row r="4841" spans="1:3" x14ac:dyDescent="0.3">
      <c r="A4841" t="s">
        <v>23710</v>
      </c>
      <c r="B4841" t="s">
        <v>67</v>
      </c>
      <c r="C4841">
        <v>5.6</v>
      </c>
    </row>
    <row r="4842" spans="1:3" x14ac:dyDescent="0.3">
      <c r="A4842" t="s">
        <v>23716</v>
      </c>
      <c r="B4842" t="s">
        <v>67</v>
      </c>
      <c r="C4842">
        <v>4.0999999999999996</v>
      </c>
    </row>
    <row r="4843" spans="1:3" x14ac:dyDescent="0.3">
      <c r="A4843" t="s">
        <v>23723</v>
      </c>
      <c r="B4843" t="s">
        <v>67</v>
      </c>
      <c r="C4843">
        <v>6.8</v>
      </c>
    </row>
    <row r="4844" spans="1:3" x14ac:dyDescent="0.3">
      <c r="A4844" t="s">
        <v>23728</v>
      </c>
      <c r="B4844" t="s">
        <v>67</v>
      </c>
      <c r="C4844">
        <v>6.3</v>
      </c>
    </row>
    <row r="4845" spans="1:3" x14ac:dyDescent="0.3">
      <c r="A4845" t="s">
        <v>23733</v>
      </c>
      <c r="B4845" t="s">
        <v>67</v>
      </c>
      <c r="C4845">
        <v>5.8</v>
      </c>
    </row>
    <row r="4846" spans="1:3" x14ac:dyDescent="0.3">
      <c r="A4846" t="s">
        <v>23738</v>
      </c>
      <c r="B4846" t="s">
        <v>67</v>
      </c>
      <c r="C4846">
        <v>6.6</v>
      </c>
    </row>
    <row r="4847" spans="1:3" x14ac:dyDescent="0.3">
      <c r="A4847" t="s">
        <v>23745</v>
      </c>
      <c r="B4847" t="s">
        <v>67</v>
      </c>
      <c r="C4847">
        <v>6.7</v>
      </c>
    </row>
    <row r="4848" spans="1:3" x14ac:dyDescent="0.3">
      <c r="A4848" t="s">
        <v>23750</v>
      </c>
      <c r="B4848" t="s">
        <v>14454</v>
      </c>
      <c r="C4848">
        <v>6.4</v>
      </c>
    </row>
    <row r="4849" spans="1:3" x14ac:dyDescent="0.3">
      <c r="A4849" t="s">
        <v>23754</v>
      </c>
      <c r="B4849" t="s">
        <v>67</v>
      </c>
      <c r="C4849">
        <v>6.3</v>
      </c>
    </row>
    <row r="4850" spans="1:3" x14ac:dyDescent="0.3">
      <c r="A4850" t="s">
        <v>23761</v>
      </c>
      <c r="B4850" t="s">
        <v>67</v>
      </c>
      <c r="C4850">
        <v>3.4</v>
      </c>
    </row>
    <row r="4851" spans="1:3" x14ac:dyDescent="0.3">
      <c r="A4851" t="s">
        <v>23766</v>
      </c>
      <c r="B4851" t="s">
        <v>67</v>
      </c>
      <c r="C4851">
        <v>4.7</v>
      </c>
    </row>
    <row r="4852" spans="1:3" x14ac:dyDescent="0.3">
      <c r="A4852" t="s">
        <v>23771</v>
      </c>
      <c r="B4852" t="s">
        <v>67</v>
      </c>
      <c r="C4852">
        <v>6</v>
      </c>
    </row>
    <row r="4853" spans="1:3" x14ac:dyDescent="0.3">
      <c r="A4853" t="s">
        <v>23777</v>
      </c>
      <c r="B4853" t="s">
        <v>67</v>
      </c>
      <c r="C4853">
        <v>7.3</v>
      </c>
    </row>
    <row r="4854" spans="1:3" x14ac:dyDescent="0.3">
      <c r="A4854" t="s">
        <v>23783</v>
      </c>
      <c r="B4854" t="s">
        <v>67</v>
      </c>
      <c r="C4854">
        <v>7.9</v>
      </c>
    </row>
    <row r="4855" spans="1:3" x14ac:dyDescent="0.3">
      <c r="A4855" t="s">
        <v>23787</v>
      </c>
      <c r="B4855" t="s">
        <v>67</v>
      </c>
      <c r="C4855">
        <v>6.1</v>
      </c>
    </row>
    <row r="4856" spans="1:3" x14ac:dyDescent="0.3">
      <c r="A4856" t="s">
        <v>23794</v>
      </c>
      <c r="B4856" t="s">
        <v>67</v>
      </c>
      <c r="C4856">
        <v>7.4</v>
      </c>
    </row>
    <row r="4857" spans="1:3" x14ac:dyDescent="0.3">
      <c r="A4857" t="s">
        <v>23801</v>
      </c>
      <c r="B4857" t="s">
        <v>67</v>
      </c>
      <c r="C4857">
        <v>6.6</v>
      </c>
    </row>
    <row r="4858" spans="1:3" x14ac:dyDescent="0.3">
      <c r="A4858" t="s">
        <v>23805</v>
      </c>
      <c r="B4858" t="s">
        <v>67</v>
      </c>
      <c r="C4858">
        <v>5.5</v>
      </c>
    </row>
    <row r="4859" spans="1:3" x14ac:dyDescent="0.3">
      <c r="A4859" t="s">
        <v>23809</v>
      </c>
      <c r="B4859" t="s">
        <v>67</v>
      </c>
      <c r="C4859">
        <v>7.5</v>
      </c>
    </row>
    <row r="4860" spans="1:3" x14ac:dyDescent="0.3">
      <c r="A4860" t="s">
        <v>23815</v>
      </c>
      <c r="B4860" t="s">
        <v>67</v>
      </c>
      <c r="C4860">
        <v>7.6</v>
      </c>
    </row>
    <row r="4861" spans="1:3" x14ac:dyDescent="0.3">
      <c r="A4861" t="s">
        <v>23821</v>
      </c>
      <c r="B4861" t="s">
        <v>67</v>
      </c>
      <c r="C4861">
        <v>5</v>
      </c>
    </row>
    <row r="4862" spans="1:3" x14ac:dyDescent="0.3">
      <c r="A4862" t="s">
        <v>23826</v>
      </c>
      <c r="B4862" t="s">
        <v>67</v>
      </c>
      <c r="C4862">
        <v>3.2</v>
      </c>
    </row>
    <row r="4863" spans="1:3" x14ac:dyDescent="0.3">
      <c r="A4863" t="s">
        <v>23830</v>
      </c>
      <c r="B4863" t="s">
        <v>67</v>
      </c>
      <c r="C4863">
        <v>8.1999999999999993</v>
      </c>
    </row>
    <row r="4864" spans="1:3" x14ac:dyDescent="0.3">
      <c r="A4864" t="s">
        <v>23836</v>
      </c>
      <c r="B4864" t="s">
        <v>67</v>
      </c>
      <c r="C4864">
        <v>3.7</v>
      </c>
    </row>
    <row r="4865" spans="1:3" x14ac:dyDescent="0.3">
      <c r="A4865" t="s">
        <v>23840</v>
      </c>
      <c r="B4865" t="s">
        <v>67</v>
      </c>
      <c r="C4865">
        <v>6.3</v>
      </c>
    </row>
    <row r="4866" spans="1:3" x14ac:dyDescent="0.3">
      <c r="A4866" t="s">
        <v>23847</v>
      </c>
      <c r="B4866" t="s">
        <v>67</v>
      </c>
      <c r="C4866">
        <v>4.0999999999999996</v>
      </c>
    </row>
    <row r="4867" spans="1:3" x14ac:dyDescent="0.3">
      <c r="A4867" t="s">
        <v>23852</v>
      </c>
      <c r="B4867" t="s">
        <v>67</v>
      </c>
      <c r="C4867">
        <v>6.9</v>
      </c>
    </row>
    <row r="4868" spans="1:3" x14ac:dyDescent="0.3">
      <c r="A4868" t="s">
        <v>23859</v>
      </c>
      <c r="B4868" t="s">
        <v>67</v>
      </c>
      <c r="C4868">
        <v>5.4</v>
      </c>
    </row>
    <row r="4869" spans="1:3" x14ac:dyDescent="0.3">
      <c r="A4869" t="s">
        <v>23864</v>
      </c>
      <c r="B4869" t="s">
        <v>67</v>
      </c>
      <c r="C4869">
        <v>6.5</v>
      </c>
    </row>
    <row r="4870" spans="1:3" x14ac:dyDescent="0.3">
      <c r="A4870" t="s">
        <v>23868</v>
      </c>
      <c r="B4870" t="s">
        <v>67</v>
      </c>
      <c r="C4870">
        <v>7.8</v>
      </c>
    </row>
    <row r="4871" spans="1:3" x14ac:dyDescent="0.3">
      <c r="A4871" t="s">
        <v>23874</v>
      </c>
      <c r="B4871" t="s">
        <v>67</v>
      </c>
      <c r="C4871">
        <v>6.7</v>
      </c>
    </row>
    <row r="4872" spans="1:3" x14ac:dyDescent="0.3">
      <c r="A4872" t="s">
        <v>23877</v>
      </c>
      <c r="B4872" t="s">
        <v>67</v>
      </c>
      <c r="C4872">
        <v>6.4</v>
      </c>
    </row>
    <row r="4873" spans="1:3" x14ac:dyDescent="0.3">
      <c r="A4873" t="s">
        <v>23881</v>
      </c>
      <c r="B4873" t="s">
        <v>67</v>
      </c>
      <c r="C4873">
        <v>7.3</v>
      </c>
    </row>
    <row r="4874" spans="1:3" x14ac:dyDescent="0.3">
      <c r="A4874" t="s">
        <v>23887</v>
      </c>
      <c r="B4874" t="s">
        <v>67</v>
      </c>
      <c r="C4874">
        <v>7</v>
      </c>
    </row>
    <row r="4875" spans="1:3" x14ac:dyDescent="0.3">
      <c r="A4875" t="s">
        <v>23891</v>
      </c>
      <c r="B4875" t="s">
        <v>67</v>
      </c>
      <c r="C4875">
        <v>6.3</v>
      </c>
    </row>
    <row r="4876" spans="1:3" x14ac:dyDescent="0.3">
      <c r="A4876" t="s">
        <v>23895</v>
      </c>
      <c r="B4876" t="s">
        <v>67</v>
      </c>
      <c r="C4876">
        <v>7.1</v>
      </c>
    </row>
    <row r="4877" spans="1:3" x14ac:dyDescent="0.3">
      <c r="A4877" t="s">
        <v>23902</v>
      </c>
      <c r="B4877" t="s">
        <v>67</v>
      </c>
      <c r="C4877">
        <v>4.8</v>
      </c>
    </row>
    <row r="4878" spans="1:3" x14ac:dyDescent="0.3">
      <c r="A4878" t="s">
        <v>23907</v>
      </c>
      <c r="B4878" t="s">
        <v>67</v>
      </c>
      <c r="C4878">
        <v>3.3</v>
      </c>
    </row>
    <row r="4879" spans="1:3" x14ac:dyDescent="0.3">
      <c r="A4879" t="s">
        <v>23911</v>
      </c>
      <c r="B4879" t="s">
        <v>67</v>
      </c>
      <c r="C4879">
        <v>6.9</v>
      </c>
    </row>
    <row r="4880" spans="1:3" x14ac:dyDescent="0.3">
      <c r="A4880" t="s">
        <v>23917</v>
      </c>
      <c r="B4880" t="s">
        <v>67</v>
      </c>
      <c r="C4880">
        <v>4.5999999999999996</v>
      </c>
    </row>
    <row r="4881" spans="1:3" x14ac:dyDescent="0.3">
      <c r="A4881" t="s">
        <v>23924</v>
      </c>
      <c r="B4881" t="s">
        <v>67</v>
      </c>
      <c r="C4881">
        <v>3</v>
      </c>
    </row>
    <row r="4882" spans="1:3" x14ac:dyDescent="0.3">
      <c r="A4882" t="s">
        <v>23927</v>
      </c>
      <c r="B4882" t="s">
        <v>67</v>
      </c>
      <c r="C4882">
        <v>6.6</v>
      </c>
    </row>
    <row r="4883" spans="1:3" x14ac:dyDescent="0.3">
      <c r="A4883" t="s">
        <v>23934</v>
      </c>
      <c r="B4883" t="s">
        <v>23937</v>
      </c>
      <c r="C4883">
        <v>7.4</v>
      </c>
    </row>
    <row r="4884" spans="1:3" x14ac:dyDescent="0.3">
      <c r="A4884" t="s">
        <v>23941</v>
      </c>
      <c r="B4884" t="s">
        <v>67</v>
      </c>
      <c r="C4884">
        <v>6.2</v>
      </c>
    </row>
    <row r="4885" spans="1:3" x14ac:dyDescent="0.3">
      <c r="A4885" t="s">
        <v>23944</v>
      </c>
      <c r="B4885" t="s">
        <v>67</v>
      </c>
      <c r="C4885">
        <v>4</v>
      </c>
    </row>
    <row r="4886" spans="1:3" x14ac:dyDescent="0.3">
      <c r="A4886" t="s">
        <v>23951</v>
      </c>
      <c r="B4886" t="s">
        <v>67</v>
      </c>
      <c r="C4886">
        <v>6.1</v>
      </c>
    </row>
    <row r="4887" spans="1:3" x14ac:dyDescent="0.3">
      <c r="A4887" t="s">
        <v>23956</v>
      </c>
      <c r="B4887" t="s">
        <v>1486</v>
      </c>
      <c r="C4887">
        <v>6.9</v>
      </c>
    </row>
    <row r="4888" spans="1:3" x14ac:dyDescent="0.3">
      <c r="A4888" t="s">
        <v>23962</v>
      </c>
      <c r="B4888" t="s">
        <v>21976</v>
      </c>
      <c r="C4888">
        <v>7.5</v>
      </c>
    </row>
    <row r="4889" spans="1:3" x14ac:dyDescent="0.3">
      <c r="A4889" t="s">
        <v>23969</v>
      </c>
      <c r="B4889" t="s">
        <v>67</v>
      </c>
      <c r="C4889">
        <v>6.7</v>
      </c>
    </row>
    <row r="4890" spans="1:3" x14ac:dyDescent="0.3">
      <c r="A4890" t="s">
        <v>23975</v>
      </c>
      <c r="B4890" t="s">
        <v>703</v>
      </c>
      <c r="C4890">
        <v>7.4</v>
      </c>
    </row>
    <row r="4891" spans="1:3" x14ac:dyDescent="0.3">
      <c r="A4891" t="s">
        <v>23982</v>
      </c>
      <c r="B4891" t="s">
        <v>67</v>
      </c>
      <c r="C4891">
        <v>6.1</v>
      </c>
    </row>
    <row r="4892" spans="1:3" x14ac:dyDescent="0.3">
      <c r="A4892" t="s">
        <v>23989</v>
      </c>
      <c r="B4892" t="s">
        <v>67</v>
      </c>
      <c r="C4892">
        <v>5.4</v>
      </c>
    </row>
    <row r="4893" spans="1:3" x14ac:dyDescent="0.3">
      <c r="A4893" t="s">
        <v>23994</v>
      </c>
      <c r="B4893" t="s">
        <v>67</v>
      </c>
      <c r="C4893">
        <v>6.4</v>
      </c>
    </row>
    <row r="4894" spans="1:3" x14ac:dyDescent="0.3">
      <c r="A4894" t="s">
        <v>24000</v>
      </c>
      <c r="B4894" t="s">
        <v>67</v>
      </c>
      <c r="C4894">
        <v>7</v>
      </c>
    </row>
    <row r="4895" spans="1:3" x14ac:dyDescent="0.3">
      <c r="A4895" t="s">
        <v>24007</v>
      </c>
      <c r="B4895" t="s">
        <v>67</v>
      </c>
      <c r="C4895">
        <v>6.3</v>
      </c>
    </row>
    <row r="4896" spans="1:3" x14ac:dyDescent="0.3">
      <c r="A4896" t="s">
        <v>24014</v>
      </c>
      <c r="B4896" t="s">
        <v>2794</v>
      </c>
      <c r="C4896">
        <v>6.9</v>
      </c>
    </row>
    <row r="4897" spans="1:3" x14ac:dyDescent="0.3">
      <c r="A4897" t="s">
        <v>24021</v>
      </c>
      <c r="B4897" t="s">
        <v>67</v>
      </c>
      <c r="C4897">
        <v>7.8</v>
      </c>
    </row>
    <row r="4898" spans="1:3" x14ac:dyDescent="0.3">
      <c r="A4898" t="s">
        <v>24027</v>
      </c>
      <c r="B4898" t="s">
        <v>67</v>
      </c>
      <c r="C4898">
        <v>6.4</v>
      </c>
    </row>
    <row r="4899" spans="1:3" x14ac:dyDescent="0.3">
      <c r="A4899" t="s">
        <v>24033</v>
      </c>
      <c r="B4899" t="s">
        <v>67</v>
      </c>
      <c r="C4899">
        <v>7.7</v>
      </c>
    </row>
    <row r="4900" spans="1:3" x14ac:dyDescent="0.3">
      <c r="A4900" t="s">
        <v>24159</v>
      </c>
      <c r="B4900" t="s">
        <v>67</v>
      </c>
      <c r="C4900">
        <v>7.5</v>
      </c>
    </row>
    <row r="4901" spans="1:3" x14ac:dyDescent="0.3">
      <c r="A4901" t="s">
        <v>24044</v>
      </c>
      <c r="B4901" t="s">
        <v>67</v>
      </c>
      <c r="C4901">
        <v>6.3</v>
      </c>
    </row>
    <row r="4902" spans="1:3" x14ac:dyDescent="0.3">
      <c r="A4902" t="s">
        <v>24048</v>
      </c>
      <c r="B4902" t="s">
        <v>67</v>
      </c>
      <c r="C4902">
        <v>6.3</v>
      </c>
    </row>
    <row r="4903" spans="1:3" x14ac:dyDescent="0.3">
      <c r="A4903" t="s">
        <v>24052</v>
      </c>
      <c r="B4903" t="s">
        <v>67</v>
      </c>
      <c r="C4903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B45A8-CA94-4340-A032-27867B5BF7DA}">
  <dimension ref="A1:I4917"/>
  <sheetViews>
    <sheetView workbookViewId="0">
      <selection activeCell="J17" sqref="J17"/>
    </sheetView>
  </sheetViews>
  <sheetFormatPr defaultRowHeight="14.4" x14ac:dyDescent="0.3"/>
  <cols>
    <col min="1" max="1" width="15.21875" customWidth="1"/>
    <col min="2" max="2" width="12.6640625" customWidth="1"/>
    <col min="5" max="6" width="17.6640625" customWidth="1"/>
    <col min="8" max="8" width="13" customWidth="1"/>
  </cols>
  <sheetData>
    <row r="1" spans="1:9" x14ac:dyDescent="0.3">
      <c r="A1" t="s">
        <v>31</v>
      </c>
      <c r="B1" t="s">
        <v>55</v>
      </c>
      <c r="E1" t="s">
        <v>24177</v>
      </c>
      <c r="F1" t="s">
        <v>24178</v>
      </c>
      <c r="H1" t="s">
        <v>24179</v>
      </c>
      <c r="I1" s="3" t="s">
        <v>24180</v>
      </c>
    </row>
    <row r="2" spans="1:9" x14ac:dyDescent="0.3">
      <c r="A2" t="s">
        <v>13327</v>
      </c>
      <c r="B2">
        <v>9.5</v>
      </c>
      <c r="E2" t="s">
        <v>13327</v>
      </c>
      <c r="F2">
        <f t="array" ref="F2">AVERAGEIF(Table9[director_name],Table10[[#This Row],[DIRECTOR_NAME]],Table9[imdb_score])</f>
        <v>9.5</v>
      </c>
      <c r="H2" s="3">
        <v>0.95</v>
      </c>
      <c r="I2">
        <f>PERCENTILE(Table9[imdb_score],0.95)</f>
        <v>8.1</v>
      </c>
    </row>
    <row r="3" spans="1:9" x14ac:dyDescent="0.3">
      <c r="A3" t="s">
        <v>3273</v>
      </c>
      <c r="B3">
        <v>9.3000000000000007</v>
      </c>
      <c r="E3" t="s">
        <v>20637</v>
      </c>
      <c r="F3">
        <f t="array" ref="F3">AVERAGEIF(Table9[director_name],Table10[[#This Row],[DIRECTOR_NAME]],Table9[imdb_score])</f>
        <v>8.6999999999999993</v>
      </c>
      <c r="H3" s="3">
        <v>0.75</v>
      </c>
      <c r="I3">
        <f>PERCENTILE(Table9[imdb_score],0.75)</f>
        <v>7.2</v>
      </c>
    </row>
    <row r="4" spans="1:9" x14ac:dyDescent="0.3">
      <c r="A4" t="s">
        <v>4855</v>
      </c>
      <c r="B4">
        <v>9.1999999999999993</v>
      </c>
      <c r="E4" t="s">
        <v>21094</v>
      </c>
      <c r="F4">
        <f t="array" ref="F4">AVERAGEIF(Table9[director_name],Table10[[#This Row],[DIRECTOR_NAME]],Table9[imdb_score])</f>
        <v>8.6999999999999993</v>
      </c>
      <c r="H4" s="3">
        <v>0.5</v>
      </c>
      <c r="I4">
        <f>PERCENTILE(Table9[imdb_score],0.5)</f>
        <v>6.6</v>
      </c>
    </row>
    <row r="5" spans="1:9" x14ac:dyDescent="0.3">
      <c r="A5" t="s">
        <v>24161</v>
      </c>
      <c r="B5">
        <v>9.1</v>
      </c>
      <c r="E5" t="s">
        <v>23432</v>
      </c>
      <c r="F5">
        <f t="array" ref="F5">AVERAGEIF(Table9[director_name],Table10[[#This Row],[DIRECTOR_NAME]],Table9[imdb_score])</f>
        <v>8.6999999999999993</v>
      </c>
    </row>
    <row r="6" spans="1:9" x14ac:dyDescent="0.3">
      <c r="A6" t="s">
        <v>5410</v>
      </c>
      <c r="B6">
        <v>9.1</v>
      </c>
      <c r="E6" t="s">
        <v>18016</v>
      </c>
      <c r="F6">
        <f t="array" ref="F6">AVERAGEIF(Table9[director_name],Table10[[#This Row],[DIRECTOR_NAME]],Table9[imdb_score])</f>
        <v>8.6</v>
      </c>
    </row>
    <row r="7" spans="1:9" x14ac:dyDescent="0.3">
      <c r="A7" t="s">
        <v>87</v>
      </c>
      <c r="B7">
        <v>9</v>
      </c>
      <c r="E7" t="s">
        <v>20898</v>
      </c>
      <c r="F7">
        <f t="array" ref="F7">AVERAGEIF(Table9[director_name],Table10[[#This Row],[DIRECTOR_NAME]],Table9[imdb_score])</f>
        <v>8.6</v>
      </c>
    </row>
    <row r="8" spans="1:9" x14ac:dyDescent="0.3">
      <c r="A8" t="s">
        <v>4855</v>
      </c>
      <c r="B8">
        <v>9</v>
      </c>
      <c r="E8" t="s">
        <v>18274</v>
      </c>
      <c r="F8">
        <f t="array" ref="F8">AVERAGEIF(Table9[director_name],Table10[[#This Row],[DIRECTOR_NAME]],Table9[imdb_score])</f>
        <v>8.5</v>
      </c>
    </row>
    <row r="9" spans="1:9" x14ac:dyDescent="0.3">
      <c r="A9" t="s">
        <v>24161</v>
      </c>
      <c r="B9">
        <v>9</v>
      </c>
      <c r="E9" t="s">
        <v>18525</v>
      </c>
      <c r="F9">
        <f t="array" ref="F9">AVERAGEIF(Table9[director_name],Table10[[#This Row],[DIRECTOR_NAME]],Table9[imdb_score])</f>
        <v>8.5</v>
      </c>
    </row>
    <row r="10" spans="1:9" x14ac:dyDescent="0.3">
      <c r="A10" t="s">
        <v>198</v>
      </c>
      <c r="B10">
        <v>8.9</v>
      </c>
      <c r="E10" t="s">
        <v>18984</v>
      </c>
      <c r="F10">
        <f t="array" ref="F10">AVERAGEIF(Table9[director_name],Table10[[#This Row],[DIRECTOR_NAME]],Table9[imdb_score])</f>
        <v>8.5</v>
      </c>
    </row>
    <row r="11" spans="1:9" x14ac:dyDescent="0.3">
      <c r="A11" t="s">
        <v>416</v>
      </c>
      <c r="B11">
        <v>8.9</v>
      </c>
      <c r="E11" t="s">
        <v>23414</v>
      </c>
      <c r="F11">
        <f t="array" ref="F11">AVERAGEIF(Table9[director_name],Table10[[#This Row],[DIRECTOR_NAME]],Table9[imdb_score])</f>
        <v>8.5</v>
      </c>
    </row>
    <row r="12" spans="1:9" x14ac:dyDescent="0.3">
      <c r="A12" t="s">
        <v>1783</v>
      </c>
      <c r="B12">
        <v>8.9</v>
      </c>
      <c r="E12" t="s">
        <v>8650</v>
      </c>
      <c r="F12">
        <f t="array" ref="F12">AVERAGEIF(Table9[director_name],Table10[[#This Row],[DIRECTOR_NAME]],Table9[imdb_score])</f>
        <v>8.4749999999999996</v>
      </c>
    </row>
    <row r="13" spans="1:9" x14ac:dyDescent="0.3">
      <c r="A13" t="s">
        <v>8650</v>
      </c>
      <c r="B13">
        <v>8.9</v>
      </c>
      <c r="E13" t="s">
        <v>87</v>
      </c>
      <c r="F13">
        <f t="array" ref="F13">AVERAGEIF(Table9[director_name],Table10[[#This Row],[DIRECTOR_NAME]],Table9[imdb_score])</f>
        <v>8.4250000000000007</v>
      </c>
    </row>
    <row r="14" spans="1:9" x14ac:dyDescent="0.3">
      <c r="A14" t="s">
        <v>10127</v>
      </c>
      <c r="B14">
        <v>8.9</v>
      </c>
      <c r="E14" t="s">
        <v>6905</v>
      </c>
      <c r="F14">
        <f t="array" ref="F14">AVERAGEIF(Table9[director_name],Table10[[#This Row],[DIRECTOR_NAME]],Table9[imdb_score])</f>
        <v>8.4</v>
      </c>
    </row>
    <row r="15" spans="1:9" x14ac:dyDescent="0.3">
      <c r="A15" t="s">
        <v>87</v>
      </c>
      <c r="B15">
        <v>8.8000000000000007</v>
      </c>
      <c r="E15" t="s">
        <v>7708</v>
      </c>
      <c r="F15">
        <f t="array" ref="F15">AVERAGEIF(Table9[director_name],Table10[[#This Row],[DIRECTOR_NAME]],Table9[imdb_score])</f>
        <v>8.4</v>
      </c>
    </row>
    <row r="16" spans="1:9" x14ac:dyDescent="0.3">
      <c r="A16" t="s">
        <v>198</v>
      </c>
      <c r="B16">
        <v>8.8000000000000007</v>
      </c>
      <c r="E16" t="s">
        <v>7862</v>
      </c>
      <c r="F16">
        <f t="array" ref="F16">AVERAGEIF(Table9[director_name],Table10[[#This Row],[DIRECTOR_NAME]],Table9[imdb_score])</f>
        <v>8.4</v>
      </c>
    </row>
    <row r="17" spans="1:6" x14ac:dyDescent="0.3">
      <c r="A17" t="s">
        <v>24161</v>
      </c>
      <c r="B17">
        <v>8.8000000000000007</v>
      </c>
      <c r="E17" t="s">
        <v>12964</v>
      </c>
      <c r="F17">
        <f t="array" ref="F17">AVERAGEIF(Table9[director_name],Table10[[#This Row],[DIRECTOR_NAME]],Table9[imdb_score])</f>
        <v>8.4</v>
      </c>
    </row>
    <row r="18" spans="1:6" x14ac:dyDescent="0.3">
      <c r="A18" t="s">
        <v>712</v>
      </c>
      <c r="B18">
        <v>8.8000000000000007</v>
      </c>
      <c r="E18" t="s">
        <v>17394</v>
      </c>
      <c r="F18">
        <f t="array" ref="F18">AVERAGEIF(Table9[director_name],Table10[[#This Row],[DIRECTOR_NAME]],Table9[imdb_score])</f>
        <v>8.4</v>
      </c>
    </row>
    <row r="19" spans="1:6" x14ac:dyDescent="0.3">
      <c r="A19" t="s">
        <v>462</v>
      </c>
      <c r="B19">
        <v>8.8000000000000007</v>
      </c>
      <c r="E19" t="s">
        <v>18931</v>
      </c>
      <c r="F19">
        <f t="array" ref="F19">AVERAGEIF(Table9[director_name],Table10[[#This Row],[DIRECTOR_NAME]],Table9[imdb_score])</f>
        <v>8.4</v>
      </c>
    </row>
    <row r="20" spans="1:6" x14ac:dyDescent="0.3">
      <c r="A20" t="s">
        <v>24161</v>
      </c>
      <c r="B20">
        <v>8.8000000000000007</v>
      </c>
      <c r="E20" t="s">
        <v>20057</v>
      </c>
      <c r="F20">
        <f t="array" ref="F20">AVERAGEIF(Table9[director_name],Table10[[#This Row],[DIRECTOR_NAME]],Table9[imdb_score])</f>
        <v>8.4</v>
      </c>
    </row>
    <row r="21" spans="1:6" x14ac:dyDescent="0.3">
      <c r="A21" t="s">
        <v>7169</v>
      </c>
      <c r="B21">
        <v>8.8000000000000007</v>
      </c>
      <c r="E21" t="s">
        <v>22042</v>
      </c>
      <c r="F21">
        <f t="array" ref="F21">AVERAGEIF(Table9[director_name],Table10[[#This Row],[DIRECTOR_NAME]],Table9[imdb_score])</f>
        <v>8.4</v>
      </c>
    </row>
    <row r="22" spans="1:6" x14ac:dyDescent="0.3">
      <c r="A22" t="s">
        <v>198</v>
      </c>
      <c r="B22">
        <v>8.6999999999999993</v>
      </c>
      <c r="E22" t="s">
        <v>22511</v>
      </c>
      <c r="F22">
        <f t="array" ref="F22">AVERAGEIF(Table9[director_name],Table10[[#This Row],[DIRECTOR_NAME]],Table9[imdb_score])</f>
        <v>8.4</v>
      </c>
    </row>
    <row r="23" spans="1:6" x14ac:dyDescent="0.3">
      <c r="A23" t="s">
        <v>470</v>
      </c>
      <c r="B23">
        <v>8.6999999999999993</v>
      </c>
      <c r="E23" t="s">
        <v>1938</v>
      </c>
      <c r="F23">
        <f t="array" ref="F23">AVERAGEIF(Table9[director_name],Table10[[#This Row],[DIRECTOR_NAME]],Table9[imdb_score])</f>
        <v>8.4</v>
      </c>
    </row>
    <row r="24" spans="1:6" x14ac:dyDescent="0.3">
      <c r="A24" t="s">
        <v>24161</v>
      </c>
      <c r="B24">
        <v>8.6999999999999993</v>
      </c>
      <c r="E24" t="s">
        <v>347</v>
      </c>
      <c r="F24">
        <f t="array" ref="F24">AVERAGEIF(Table9[director_name],Table10[[#This Row],[DIRECTOR_NAME]],Table9[imdb_score])</f>
        <v>8.3000000000000007</v>
      </c>
    </row>
    <row r="25" spans="1:6" x14ac:dyDescent="0.3">
      <c r="A25" t="s">
        <v>24161</v>
      </c>
      <c r="B25">
        <v>8.6999999999999993</v>
      </c>
      <c r="E25" t="s">
        <v>13171</v>
      </c>
      <c r="F25">
        <f t="array" ref="F25">AVERAGEIF(Table9[director_name],Table10[[#This Row],[DIRECTOR_NAME]],Table9[imdb_score])</f>
        <v>8.3000000000000007</v>
      </c>
    </row>
    <row r="26" spans="1:6" x14ac:dyDescent="0.3">
      <c r="A26" t="s">
        <v>514</v>
      </c>
      <c r="B26">
        <v>8.6999999999999993</v>
      </c>
      <c r="E26" t="s">
        <v>13742</v>
      </c>
      <c r="F26">
        <f t="array" ref="F26">AVERAGEIF(Table9[director_name],Table10[[#This Row],[DIRECTOR_NAME]],Table9[imdb_score])</f>
        <v>8.3000000000000007</v>
      </c>
    </row>
    <row r="27" spans="1:6" x14ac:dyDescent="0.3">
      <c r="A27" t="s">
        <v>1454</v>
      </c>
      <c r="B27">
        <v>8.6999999999999993</v>
      </c>
      <c r="E27" t="s">
        <v>18409</v>
      </c>
      <c r="F27">
        <f t="array" ref="F27">AVERAGEIF(Table9[director_name],Table10[[#This Row],[DIRECTOR_NAME]],Table9[imdb_score])</f>
        <v>8.3000000000000007</v>
      </c>
    </row>
    <row r="28" spans="1:6" x14ac:dyDescent="0.3">
      <c r="A28" t="s">
        <v>24161</v>
      </c>
      <c r="B28">
        <v>8.6999999999999993</v>
      </c>
      <c r="E28" t="s">
        <v>19697</v>
      </c>
      <c r="F28">
        <f t="array" ref="F28">AVERAGEIF(Table9[director_name],Table10[[#This Row],[DIRECTOR_NAME]],Table9[imdb_score])</f>
        <v>8.3000000000000007</v>
      </c>
    </row>
    <row r="29" spans="1:6" x14ac:dyDescent="0.3">
      <c r="A29" t="s">
        <v>4960</v>
      </c>
      <c r="B29">
        <v>8.6999999999999993</v>
      </c>
      <c r="E29" t="s">
        <v>22633</v>
      </c>
      <c r="F29">
        <f t="array" ref="F29">AVERAGEIF(Table9[director_name],Table10[[#This Row],[DIRECTOR_NAME]],Table9[imdb_score])</f>
        <v>8.3000000000000007</v>
      </c>
    </row>
    <row r="30" spans="1:6" x14ac:dyDescent="0.3">
      <c r="A30" t="s">
        <v>9346</v>
      </c>
      <c r="B30">
        <v>8.6999999999999993</v>
      </c>
      <c r="E30" t="s">
        <v>23668</v>
      </c>
      <c r="F30">
        <f t="array" ref="F30">AVERAGEIF(Table9[director_name],Table10[[#This Row],[DIRECTOR_NAME]],Table9[imdb_score])</f>
        <v>8.3000000000000007</v>
      </c>
    </row>
    <row r="31" spans="1:6" x14ac:dyDescent="0.3">
      <c r="A31" t="s">
        <v>20637</v>
      </c>
      <c r="B31">
        <v>8.6999999999999993</v>
      </c>
      <c r="E31" t="s">
        <v>496</v>
      </c>
      <c r="F31">
        <f t="array" ref="F31">AVERAGEIF(Table9[director_name],Table10[[#This Row],[DIRECTOR_NAME]],Table9[imdb_score])</f>
        <v>8.2333333333333343</v>
      </c>
    </row>
    <row r="32" spans="1:6" x14ac:dyDescent="0.3">
      <c r="A32" t="s">
        <v>21094</v>
      </c>
      <c r="B32">
        <v>8.6999999999999993</v>
      </c>
      <c r="E32" t="s">
        <v>7770</v>
      </c>
      <c r="F32">
        <f t="array" ref="F32">AVERAGEIF(Table9[director_name],Table10[[#This Row],[DIRECTOR_NAME]],Table9[imdb_score])</f>
        <v>8.2249999999999996</v>
      </c>
    </row>
    <row r="33" spans="1:6" x14ac:dyDescent="0.3">
      <c r="A33" t="s">
        <v>14413</v>
      </c>
      <c r="B33">
        <v>8.6999999999999993</v>
      </c>
      <c r="E33" t="s">
        <v>1783</v>
      </c>
      <c r="F33">
        <f t="array" ref="F33">AVERAGEIF(Table9[director_name],Table10[[#This Row],[DIRECTOR_NAME]],Table9[imdb_score])</f>
        <v>8.1999999999999993</v>
      </c>
    </row>
    <row r="34" spans="1:6" x14ac:dyDescent="0.3">
      <c r="A34" t="s">
        <v>23432</v>
      </c>
      <c r="B34">
        <v>8.6999999999999993</v>
      </c>
      <c r="E34" t="s">
        <v>695</v>
      </c>
      <c r="F34">
        <f t="array" ref="F34">AVERAGEIF(Table9[director_name],Table10[[#This Row],[DIRECTOR_NAME]],Table9[imdb_score])</f>
        <v>8.1999999999999993</v>
      </c>
    </row>
    <row r="35" spans="1:6" x14ac:dyDescent="0.3">
      <c r="A35" t="s">
        <v>87</v>
      </c>
      <c r="B35">
        <v>8.6</v>
      </c>
      <c r="E35" t="s">
        <v>16922</v>
      </c>
      <c r="F35">
        <f t="array" ref="F35">AVERAGEIF(Table9[director_name],Table10[[#This Row],[DIRECTOR_NAME]],Table9[imdb_score])</f>
        <v>8.1999999999999993</v>
      </c>
    </row>
    <row r="36" spans="1:6" x14ac:dyDescent="0.3">
      <c r="A36" t="s">
        <v>24161</v>
      </c>
      <c r="B36">
        <v>8.6</v>
      </c>
      <c r="E36" t="s">
        <v>19602</v>
      </c>
      <c r="F36">
        <f t="array" ref="F36">AVERAGEIF(Table9[director_name],Table10[[#This Row],[DIRECTOR_NAME]],Table9[imdb_score])</f>
        <v>8.1999999999999993</v>
      </c>
    </row>
    <row r="37" spans="1:6" x14ac:dyDescent="0.3">
      <c r="A37" t="s">
        <v>416</v>
      </c>
      <c r="B37">
        <v>8.6</v>
      </c>
      <c r="E37" t="s">
        <v>20984</v>
      </c>
      <c r="F37">
        <f t="array" ref="F37">AVERAGEIF(Table9[director_name],Table10[[#This Row],[DIRECTOR_NAME]],Table9[imdb_score])</f>
        <v>8.1999999999999993</v>
      </c>
    </row>
    <row r="38" spans="1:6" x14ac:dyDescent="0.3">
      <c r="A38" t="s">
        <v>24161</v>
      </c>
      <c r="B38">
        <v>8.6</v>
      </c>
      <c r="E38" t="s">
        <v>21653</v>
      </c>
      <c r="F38">
        <f t="array" ref="F38">AVERAGEIF(Table9[director_name],Table10[[#This Row],[DIRECTOR_NAME]],Table9[imdb_score])</f>
        <v>8.1999999999999993</v>
      </c>
    </row>
    <row r="39" spans="1:6" x14ac:dyDescent="0.3">
      <c r="A39" t="s">
        <v>712</v>
      </c>
      <c r="B39">
        <v>8.6</v>
      </c>
      <c r="E39" t="s">
        <v>22702</v>
      </c>
      <c r="F39">
        <f t="array" ref="F39">AVERAGEIF(Table9[director_name],Table10[[#This Row],[DIRECTOR_NAME]],Table9[imdb_score])</f>
        <v>8.1999999999999993</v>
      </c>
    </row>
    <row r="40" spans="1:6" x14ac:dyDescent="0.3">
      <c r="A40" t="s">
        <v>2745</v>
      </c>
      <c r="B40">
        <v>8.6</v>
      </c>
      <c r="E40" t="s">
        <v>22822</v>
      </c>
      <c r="F40">
        <f t="array" ref="F40">AVERAGEIF(Table9[director_name],Table10[[#This Row],[DIRECTOR_NAME]],Table9[imdb_score])</f>
        <v>8.1999999999999993</v>
      </c>
    </row>
    <row r="41" spans="1:6" x14ac:dyDescent="0.3">
      <c r="A41" t="s">
        <v>7770</v>
      </c>
      <c r="B41">
        <v>8.6</v>
      </c>
      <c r="E41" t="s">
        <v>23538</v>
      </c>
      <c r="F41">
        <f t="array" ref="F41">AVERAGEIF(Table9[director_name],Table10[[#This Row],[DIRECTOR_NAME]],Table9[imdb_score])</f>
        <v>8.1999999999999993</v>
      </c>
    </row>
    <row r="42" spans="1:6" x14ac:dyDescent="0.3">
      <c r="A42" t="s">
        <v>24161</v>
      </c>
      <c r="B42">
        <v>8.6</v>
      </c>
      <c r="E42" t="s">
        <v>4960</v>
      </c>
      <c r="F42">
        <f t="array" ref="F42">AVERAGEIF(Table9[director_name],Table10[[#This Row],[DIRECTOR_NAME]],Table9[imdb_score])</f>
        <v>8.1333333333333329</v>
      </c>
    </row>
    <row r="43" spans="1:6" x14ac:dyDescent="0.3">
      <c r="A43" t="s">
        <v>7736</v>
      </c>
      <c r="B43">
        <v>8.6</v>
      </c>
      <c r="E43" t="s">
        <v>4439</v>
      </c>
      <c r="F43">
        <f t="array" ref="F43">AVERAGEIF(Table9[director_name],Table10[[#This Row],[DIRECTOR_NAME]],Table9[imdb_score])</f>
        <v>8.1</v>
      </c>
    </row>
    <row r="44" spans="1:6" x14ac:dyDescent="0.3">
      <c r="A44" t="s">
        <v>145</v>
      </c>
      <c r="B44">
        <v>8.6</v>
      </c>
      <c r="E44" t="s">
        <v>5634</v>
      </c>
      <c r="F44">
        <f t="array" ref="F44">AVERAGEIF(Table9[director_name],Table10[[#This Row],[DIRECTOR_NAME]],Table9[imdb_score])</f>
        <v>8.1</v>
      </c>
    </row>
    <row r="45" spans="1:6" x14ac:dyDescent="0.3">
      <c r="A45" t="s">
        <v>8650</v>
      </c>
      <c r="B45">
        <v>8.6</v>
      </c>
      <c r="E45" t="s">
        <v>12078</v>
      </c>
      <c r="F45">
        <f t="array" ref="F45">AVERAGEIF(Table9[director_name],Table10[[#This Row],[DIRECTOR_NAME]],Table9[imdb_score])</f>
        <v>8.1</v>
      </c>
    </row>
    <row r="46" spans="1:6" x14ac:dyDescent="0.3">
      <c r="A46" t="s">
        <v>18016</v>
      </c>
      <c r="B46">
        <v>8.6</v>
      </c>
      <c r="E46" t="s">
        <v>13952</v>
      </c>
      <c r="F46">
        <f t="array" ref="F46">AVERAGEIF(Table9[director_name],Table10[[#This Row],[DIRECTOR_NAME]],Table9[imdb_score])</f>
        <v>8.1</v>
      </c>
    </row>
    <row r="47" spans="1:6" x14ac:dyDescent="0.3">
      <c r="A47" t="s">
        <v>19083</v>
      </c>
      <c r="B47">
        <v>8.6</v>
      </c>
      <c r="E47" t="s">
        <v>14413</v>
      </c>
      <c r="F47">
        <f t="array" ref="F47">AVERAGEIF(Table9[director_name],Table10[[#This Row],[DIRECTOR_NAME]],Table9[imdb_score])</f>
        <v>8.1</v>
      </c>
    </row>
    <row r="48" spans="1:6" x14ac:dyDescent="0.3">
      <c r="A48" t="s">
        <v>20898</v>
      </c>
      <c r="B48">
        <v>8.6</v>
      </c>
      <c r="E48" t="s">
        <v>19978</v>
      </c>
      <c r="F48">
        <f t="array" ref="F48">AVERAGEIF(Table9[director_name],Table10[[#This Row],[DIRECTOR_NAME]],Table9[imdb_score])</f>
        <v>8.1</v>
      </c>
    </row>
    <row r="49" spans="1:6" x14ac:dyDescent="0.3">
      <c r="A49" t="s">
        <v>17618</v>
      </c>
      <c r="B49">
        <v>8.6</v>
      </c>
      <c r="E49" t="s">
        <v>20231</v>
      </c>
      <c r="F49">
        <f t="array" ref="F49">AVERAGEIF(Table9[director_name],Table10[[#This Row],[DIRECTOR_NAME]],Table9[imdb_score])</f>
        <v>8.1</v>
      </c>
    </row>
    <row r="50" spans="1:6" x14ac:dyDescent="0.3">
      <c r="A50" t="s">
        <v>87</v>
      </c>
      <c r="B50">
        <v>8.5</v>
      </c>
      <c r="E50" t="s">
        <v>20525</v>
      </c>
      <c r="F50">
        <f t="array" ref="F50">AVERAGEIF(Table9[director_name],Table10[[#This Row],[DIRECTOR_NAME]],Table9[imdb_score])</f>
        <v>8.1</v>
      </c>
    </row>
    <row r="51" spans="1:6" x14ac:dyDescent="0.3">
      <c r="A51" t="s">
        <v>214</v>
      </c>
      <c r="B51">
        <v>8.5</v>
      </c>
      <c r="E51" t="s">
        <v>22291</v>
      </c>
      <c r="F51">
        <f t="array" ref="F51">AVERAGEIF(Table9[director_name],Table10[[#This Row],[DIRECTOR_NAME]],Table9[imdb_score])</f>
        <v>8.1</v>
      </c>
    </row>
    <row r="52" spans="1:6" x14ac:dyDescent="0.3">
      <c r="A52" t="s">
        <v>59</v>
      </c>
      <c r="B52">
        <v>8.5</v>
      </c>
      <c r="E52" t="s">
        <v>22969</v>
      </c>
      <c r="F52">
        <f t="array" ref="F52">AVERAGEIF(Table9[director_name],Table10[[#This Row],[DIRECTOR_NAME]],Table9[imdb_score])</f>
        <v>8.1</v>
      </c>
    </row>
    <row r="53" spans="1:6" x14ac:dyDescent="0.3">
      <c r="A53" t="s">
        <v>1783</v>
      </c>
      <c r="B53">
        <v>8.5</v>
      </c>
      <c r="E53" t="s">
        <v>23363</v>
      </c>
      <c r="F53">
        <f t="array" ref="F53">AVERAGEIF(Table9[director_name],Table10[[#This Row],[DIRECTOR_NAME]],Table9[imdb_score])</f>
        <v>8.1</v>
      </c>
    </row>
    <row r="54" spans="1:6" x14ac:dyDescent="0.3">
      <c r="A54" t="s">
        <v>514</v>
      </c>
      <c r="B54">
        <v>8.5</v>
      </c>
      <c r="E54" t="s">
        <v>23410</v>
      </c>
      <c r="F54">
        <f t="array" ref="F54">AVERAGEIF(Table9[director_name],Table10[[#This Row],[DIRECTOR_NAME]],Table9[imdb_score])</f>
        <v>8.1</v>
      </c>
    </row>
    <row r="55" spans="1:6" x14ac:dyDescent="0.3">
      <c r="A55" t="s">
        <v>2404</v>
      </c>
      <c r="B55">
        <v>8.5</v>
      </c>
      <c r="E55" t="s">
        <v>19083</v>
      </c>
      <c r="F55">
        <f t="array" ref="F55">AVERAGEIF(Table9[director_name],Table10[[#This Row],[DIRECTOR_NAME]],Table9[imdb_score])</f>
        <v>8.0599999999999987</v>
      </c>
    </row>
    <row r="56" spans="1:6" x14ac:dyDescent="0.3">
      <c r="A56" t="s">
        <v>3273</v>
      </c>
      <c r="B56">
        <v>8.5</v>
      </c>
      <c r="E56" t="s">
        <v>3738</v>
      </c>
      <c r="F56">
        <f t="array" ref="F56">AVERAGEIF(Table9[director_name],Table10[[#This Row],[DIRECTOR_NAME]],Table9[imdb_score])</f>
        <v>8.0499999999999989</v>
      </c>
    </row>
    <row r="57" spans="1:6" x14ac:dyDescent="0.3">
      <c r="A57" t="s">
        <v>24161</v>
      </c>
      <c r="B57">
        <v>8.5</v>
      </c>
      <c r="E57" t="s">
        <v>7736</v>
      </c>
      <c r="F57">
        <f t="array" ref="F57">AVERAGEIF(Table9[director_name],Table10[[#This Row],[DIRECTOR_NAME]],Table9[imdb_score])</f>
        <v>8.0333333333333332</v>
      </c>
    </row>
    <row r="58" spans="1:6" x14ac:dyDescent="0.3">
      <c r="A58" t="s">
        <v>87</v>
      </c>
      <c r="B58">
        <v>8.5</v>
      </c>
      <c r="E58" t="s">
        <v>9052</v>
      </c>
      <c r="F58">
        <f t="array" ref="F58">AVERAGEIF(Table9[director_name],Table10[[#This Row],[DIRECTOR_NAME]],Table9[imdb_score])</f>
        <v>8</v>
      </c>
    </row>
    <row r="59" spans="1:6" x14ac:dyDescent="0.3">
      <c r="A59" t="s">
        <v>3827</v>
      </c>
      <c r="B59">
        <v>8.5</v>
      </c>
      <c r="E59" t="s">
        <v>12368</v>
      </c>
      <c r="F59">
        <f t="array" ref="F59">AVERAGEIF(Table9[director_name],Table10[[#This Row],[DIRECTOR_NAME]],Table9[imdb_score])</f>
        <v>8</v>
      </c>
    </row>
    <row r="60" spans="1:6" x14ac:dyDescent="0.3">
      <c r="A60" t="s">
        <v>4855</v>
      </c>
      <c r="B60">
        <v>8.5</v>
      </c>
      <c r="E60" t="s">
        <v>13194</v>
      </c>
      <c r="F60">
        <f t="array" ref="F60">AVERAGEIF(Table9[director_name],Table10[[#This Row],[DIRECTOR_NAME]],Table9[imdb_score])</f>
        <v>8</v>
      </c>
    </row>
    <row r="61" spans="1:6" x14ac:dyDescent="0.3">
      <c r="A61" t="s">
        <v>24161</v>
      </c>
      <c r="B61">
        <v>8.5</v>
      </c>
      <c r="E61" t="s">
        <v>13813</v>
      </c>
      <c r="F61">
        <f t="array" ref="F61">AVERAGEIF(Table9[director_name],Table10[[#This Row],[DIRECTOR_NAME]],Table9[imdb_score])</f>
        <v>8</v>
      </c>
    </row>
    <row r="62" spans="1:6" x14ac:dyDescent="0.3">
      <c r="A62" t="s">
        <v>416</v>
      </c>
      <c r="B62">
        <v>8.5</v>
      </c>
      <c r="E62" t="s">
        <v>16351</v>
      </c>
      <c r="F62">
        <f t="array" ref="F62">AVERAGEIF(Table9[director_name],Table10[[#This Row],[DIRECTOR_NAME]],Table9[imdb_score])</f>
        <v>8</v>
      </c>
    </row>
    <row r="63" spans="1:6" x14ac:dyDescent="0.3">
      <c r="A63" t="s">
        <v>11009</v>
      </c>
      <c r="B63">
        <v>8.5</v>
      </c>
      <c r="E63" t="s">
        <v>20092</v>
      </c>
      <c r="F63">
        <f t="array" ref="F63">AVERAGEIF(Table9[director_name],Table10[[#This Row],[DIRECTOR_NAME]],Table9[imdb_score])</f>
        <v>8</v>
      </c>
    </row>
    <row r="64" spans="1:6" x14ac:dyDescent="0.3">
      <c r="A64" t="s">
        <v>462</v>
      </c>
      <c r="B64">
        <v>8.5</v>
      </c>
      <c r="E64" t="s">
        <v>20202</v>
      </c>
      <c r="F64">
        <f t="array" ref="F64">AVERAGEIF(Table9[director_name],Table10[[#This Row],[DIRECTOR_NAME]],Table9[imdb_score])</f>
        <v>8</v>
      </c>
    </row>
    <row r="65" spans="1:6" x14ac:dyDescent="0.3">
      <c r="A65" t="s">
        <v>214</v>
      </c>
      <c r="B65">
        <v>8.5</v>
      </c>
      <c r="E65" t="s">
        <v>22071</v>
      </c>
      <c r="F65">
        <f t="array" ref="F65">AVERAGEIF(Table9[director_name],Table10[[#This Row],[DIRECTOR_NAME]],Table9[imdb_score])</f>
        <v>8</v>
      </c>
    </row>
    <row r="66" spans="1:6" x14ac:dyDescent="0.3">
      <c r="A66" t="s">
        <v>87</v>
      </c>
      <c r="B66">
        <v>8.5</v>
      </c>
      <c r="E66" t="s">
        <v>22338</v>
      </c>
      <c r="F66">
        <f t="array" ref="F66">AVERAGEIF(Table9[director_name],Table10[[#This Row],[DIRECTOR_NAME]],Table9[imdb_score])</f>
        <v>8</v>
      </c>
    </row>
    <row r="67" spans="1:6" x14ac:dyDescent="0.3">
      <c r="A67" t="s">
        <v>18274</v>
      </c>
      <c r="B67">
        <v>8.5</v>
      </c>
      <c r="E67" t="s">
        <v>22828</v>
      </c>
      <c r="F67">
        <f t="array" ref="F67">AVERAGEIF(Table9[director_name],Table10[[#This Row],[DIRECTOR_NAME]],Table9[imdb_score])</f>
        <v>8</v>
      </c>
    </row>
    <row r="68" spans="1:6" x14ac:dyDescent="0.3">
      <c r="A68" t="s">
        <v>18525</v>
      </c>
      <c r="B68">
        <v>8.5</v>
      </c>
      <c r="E68" t="s">
        <v>22912</v>
      </c>
      <c r="F68">
        <f t="array" ref="F68">AVERAGEIF(Table9[director_name],Table10[[#This Row],[DIRECTOR_NAME]],Table9[imdb_score])</f>
        <v>8</v>
      </c>
    </row>
    <row r="69" spans="1:6" x14ac:dyDescent="0.3">
      <c r="A69" t="s">
        <v>18984</v>
      </c>
      <c r="B69">
        <v>8.5</v>
      </c>
      <c r="E69" t="s">
        <v>23209</v>
      </c>
      <c r="F69">
        <f t="array" ref="F69">AVERAGEIF(Table9[director_name],Table10[[#This Row],[DIRECTOR_NAME]],Table9[imdb_score])</f>
        <v>8</v>
      </c>
    </row>
    <row r="70" spans="1:6" x14ac:dyDescent="0.3">
      <c r="A70" t="s">
        <v>1832</v>
      </c>
      <c r="B70">
        <v>8.5</v>
      </c>
      <c r="E70" t="s">
        <v>3273</v>
      </c>
      <c r="F70">
        <f t="array" ref="F70">AVERAGEIF(Table9[director_name],Table10[[#This Row],[DIRECTOR_NAME]],Table9[imdb_score])</f>
        <v>7.9749999999999996</v>
      </c>
    </row>
    <row r="71" spans="1:6" x14ac:dyDescent="0.3">
      <c r="A71" t="s">
        <v>3738</v>
      </c>
      <c r="B71">
        <v>8.5</v>
      </c>
      <c r="E71" t="s">
        <v>18386</v>
      </c>
      <c r="F71">
        <f t="array" ref="F71">AVERAGEIF(Table9[director_name],Table10[[#This Row],[DIRECTOR_NAME]],Table9[imdb_score])</f>
        <v>7.9750000000000005</v>
      </c>
    </row>
    <row r="72" spans="1:6" x14ac:dyDescent="0.3">
      <c r="A72" t="s">
        <v>24161</v>
      </c>
      <c r="B72">
        <v>8.5</v>
      </c>
      <c r="E72" t="s">
        <v>5743</v>
      </c>
      <c r="F72">
        <f t="array" ref="F72">AVERAGEIF(Table9[director_name],Table10[[#This Row],[DIRECTOR_NAME]],Table9[imdb_score])</f>
        <v>7.9666666666666659</v>
      </c>
    </row>
    <row r="73" spans="1:6" x14ac:dyDescent="0.3">
      <c r="A73" t="s">
        <v>23414</v>
      </c>
      <c r="B73">
        <v>8.5</v>
      </c>
      <c r="E73" t="s">
        <v>15484</v>
      </c>
      <c r="F73">
        <f t="array" ref="F73">AVERAGEIF(Table9[director_name],Table10[[#This Row],[DIRECTOR_NAME]],Table9[imdb_score])</f>
        <v>7.95</v>
      </c>
    </row>
    <row r="74" spans="1:6" x14ac:dyDescent="0.3">
      <c r="A74" t="s">
        <v>98</v>
      </c>
      <c r="B74">
        <v>8.4</v>
      </c>
      <c r="E74" t="s">
        <v>9535</v>
      </c>
      <c r="F74">
        <f t="array" ref="F74">AVERAGEIF(Table9[director_name],Table10[[#This Row],[DIRECTOR_NAME]],Table9[imdb_score])</f>
        <v>7.9499999999999993</v>
      </c>
    </row>
    <row r="75" spans="1:6" x14ac:dyDescent="0.3">
      <c r="A75" t="s">
        <v>3253</v>
      </c>
      <c r="B75">
        <v>8.4</v>
      </c>
      <c r="E75" t="s">
        <v>59</v>
      </c>
      <c r="F75">
        <f t="array" ref="F75">AVERAGEIF(Table9[director_name],Table10[[#This Row],[DIRECTOR_NAME]],Table9[imdb_score])</f>
        <v>7.9142857142857155</v>
      </c>
    </row>
    <row r="76" spans="1:6" x14ac:dyDescent="0.3">
      <c r="A76" t="s">
        <v>24161</v>
      </c>
      <c r="B76">
        <v>8.4</v>
      </c>
      <c r="E76" t="s">
        <v>59</v>
      </c>
      <c r="F76">
        <f t="array" ref="F76">AVERAGEIF(Table9[director_name],Table10[[#This Row],[DIRECTOR_NAME]],Table9[imdb_score])</f>
        <v>7.9142857142857155</v>
      </c>
    </row>
    <row r="77" spans="1:6" x14ac:dyDescent="0.3">
      <c r="A77" t="s">
        <v>4185</v>
      </c>
      <c r="B77">
        <v>8.4</v>
      </c>
      <c r="E77" t="s">
        <v>638</v>
      </c>
      <c r="F77">
        <f t="array" ref="F77">AVERAGEIF(Table9[director_name],Table10[[#This Row],[DIRECTOR_NAME]],Table9[imdb_score])</f>
        <v>7.9</v>
      </c>
    </row>
    <row r="78" spans="1:6" x14ac:dyDescent="0.3">
      <c r="A78" t="s">
        <v>6905</v>
      </c>
      <c r="B78">
        <v>8.4</v>
      </c>
      <c r="E78" t="s">
        <v>2904</v>
      </c>
      <c r="F78">
        <f t="array" ref="F78">AVERAGEIF(Table9[director_name],Table10[[#This Row],[DIRECTOR_NAME]],Table9[imdb_score])</f>
        <v>7.9</v>
      </c>
    </row>
    <row r="79" spans="1:6" x14ac:dyDescent="0.3">
      <c r="A79" t="s">
        <v>7708</v>
      </c>
      <c r="B79">
        <v>8.4</v>
      </c>
      <c r="E79" t="s">
        <v>459</v>
      </c>
      <c r="F79">
        <f t="array" ref="F79">AVERAGEIF(Table9[director_name],Table10[[#This Row],[DIRECTOR_NAME]],Table9[imdb_score])</f>
        <v>7.9</v>
      </c>
    </row>
    <row r="80" spans="1:6" x14ac:dyDescent="0.3">
      <c r="A80" t="s">
        <v>7862</v>
      </c>
      <c r="B80">
        <v>8.4</v>
      </c>
      <c r="E80" t="s">
        <v>12115</v>
      </c>
      <c r="F80">
        <f t="array" ref="F80">AVERAGEIF(Table9[director_name],Table10[[#This Row],[DIRECTOR_NAME]],Table9[imdb_score])</f>
        <v>7.9</v>
      </c>
    </row>
    <row r="81" spans="1:6" x14ac:dyDescent="0.3">
      <c r="A81" t="s">
        <v>8650</v>
      </c>
      <c r="B81">
        <v>8.4</v>
      </c>
      <c r="E81" t="s">
        <v>13973</v>
      </c>
      <c r="F81">
        <f t="array" ref="F81">AVERAGEIF(Table9[director_name],Table10[[#This Row],[DIRECTOR_NAME]],Table9[imdb_score])</f>
        <v>7.9</v>
      </c>
    </row>
    <row r="82" spans="1:6" x14ac:dyDescent="0.3">
      <c r="A82" t="s">
        <v>7770</v>
      </c>
      <c r="B82">
        <v>8.4</v>
      </c>
      <c r="E82" t="s">
        <v>15904</v>
      </c>
      <c r="F82">
        <f t="array" ref="F82">AVERAGEIF(Table9[director_name],Table10[[#This Row],[DIRECTOR_NAME]],Table9[imdb_score])</f>
        <v>7.9</v>
      </c>
    </row>
    <row r="83" spans="1:6" x14ac:dyDescent="0.3">
      <c r="A83" t="s">
        <v>3738</v>
      </c>
      <c r="B83">
        <v>8.4</v>
      </c>
      <c r="E83" t="s">
        <v>15925</v>
      </c>
      <c r="F83">
        <f t="array" ref="F83">AVERAGEIF(Table9[director_name],Table10[[#This Row],[DIRECTOR_NAME]],Table9[imdb_score])</f>
        <v>7.9</v>
      </c>
    </row>
    <row r="84" spans="1:6" x14ac:dyDescent="0.3">
      <c r="A84" t="s">
        <v>59</v>
      </c>
      <c r="B84">
        <v>8.4</v>
      </c>
      <c r="E84" t="s">
        <v>17350</v>
      </c>
      <c r="F84">
        <f t="array" ref="F84">AVERAGEIF(Table9[director_name],Table10[[#This Row],[DIRECTOR_NAME]],Table9[imdb_score])</f>
        <v>7.9</v>
      </c>
    </row>
    <row r="85" spans="1:6" x14ac:dyDescent="0.3">
      <c r="A85" t="s">
        <v>78</v>
      </c>
      <c r="B85">
        <v>8.4</v>
      </c>
      <c r="E85" t="s">
        <v>18246</v>
      </c>
      <c r="F85">
        <f t="array" ref="F85">AVERAGEIF(Table9[director_name],Table10[[#This Row],[DIRECTOR_NAME]],Table9[imdb_score])</f>
        <v>7.9</v>
      </c>
    </row>
    <row r="86" spans="1:6" x14ac:dyDescent="0.3">
      <c r="A86" t="s">
        <v>9052</v>
      </c>
      <c r="B86">
        <v>8.4</v>
      </c>
      <c r="E86" t="s">
        <v>20842</v>
      </c>
      <c r="F86">
        <f t="array" ref="F86">AVERAGEIF(Table9[director_name],Table10[[#This Row],[DIRECTOR_NAME]],Table9[imdb_score])</f>
        <v>7.9</v>
      </c>
    </row>
    <row r="87" spans="1:6" x14ac:dyDescent="0.3">
      <c r="A87" t="s">
        <v>12964</v>
      </c>
      <c r="B87">
        <v>8.4</v>
      </c>
      <c r="E87" t="s">
        <v>21234</v>
      </c>
      <c r="F87">
        <f t="array" ref="F87">AVERAGEIF(Table9[director_name],Table10[[#This Row],[DIRECTOR_NAME]],Table9[imdb_score])</f>
        <v>7.9</v>
      </c>
    </row>
    <row r="88" spans="1:6" x14ac:dyDescent="0.3">
      <c r="A88" t="s">
        <v>737</v>
      </c>
      <c r="B88">
        <v>8.4</v>
      </c>
      <c r="E88" t="s">
        <v>21525</v>
      </c>
      <c r="F88">
        <f t="array" ref="F88">AVERAGEIF(Table9[director_name],Table10[[#This Row],[DIRECTOR_NAME]],Table9[imdb_score])</f>
        <v>7.9</v>
      </c>
    </row>
    <row r="89" spans="1:6" x14ac:dyDescent="0.3">
      <c r="A89" t="s">
        <v>24161</v>
      </c>
      <c r="B89">
        <v>8.4</v>
      </c>
      <c r="E89" t="s">
        <v>21948</v>
      </c>
      <c r="F89">
        <f t="array" ref="F89">AVERAGEIF(Table9[director_name],Table10[[#This Row],[DIRECTOR_NAME]],Table9[imdb_score])</f>
        <v>7.9</v>
      </c>
    </row>
    <row r="90" spans="1:6" x14ac:dyDescent="0.3">
      <c r="A90" t="s">
        <v>24161</v>
      </c>
      <c r="B90">
        <v>8.4</v>
      </c>
      <c r="E90" t="s">
        <v>23781</v>
      </c>
      <c r="F90">
        <f t="array" ref="F90">AVERAGEIF(Table9[director_name],Table10[[#This Row],[DIRECTOR_NAME]],Table9[imdb_score])</f>
        <v>7.9</v>
      </c>
    </row>
    <row r="91" spans="1:6" x14ac:dyDescent="0.3">
      <c r="A91" t="s">
        <v>17394</v>
      </c>
      <c r="B91">
        <v>8.4</v>
      </c>
      <c r="E91" t="s">
        <v>198</v>
      </c>
      <c r="F91">
        <f t="array" ref="F91">AVERAGEIF(Table9[director_name],Table10[[#This Row],[DIRECTOR_NAME]],Table9[imdb_score])</f>
        <v>7.8888888888888893</v>
      </c>
    </row>
    <row r="92" spans="1:6" x14ac:dyDescent="0.3">
      <c r="A92" t="s">
        <v>24161</v>
      </c>
      <c r="B92">
        <v>8.4</v>
      </c>
      <c r="E92" t="s">
        <v>123</v>
      </c>
      <c r="F92">
        <f t="array" ref="F92">AVERAGEIF(Table9[director_name],Table10[[#This Row],[DIRECTOR_NAME]],Table9[imdb_score])</f>
        <v>7.8666666666666671</v>
      </c>
    </row>
    <row r="93" spans="1:6" x14ac:dyDescent="0.3">
      <c r="A93" t="s">
        <v>1228</v>
      </c>
      <c r="B93">
        <v>8.4</v>
      </c>
      <c r="E93" t="s">
        <v>18937</v>
      </c>
      <c r="F93">
        <f t="array" ref="F93">AVERAGEIF(Table9[director_name],Table10[[#This Row],[DIRECTOR_NAME]],Table9[imdb_score])</f>
        <v>7.8666666666666671</v>
      </c>
    </row>
    <row r="94" spans="1:6" x14ac:dyDescent="0.3">
      <c r="A94" t="s">
        <v>24161</v>
      </c>
      <c r="B94">
        <v>8.4</v>
      </c>
      <c r="E94" t="s">
        <v>20134</v>
      </c>
      <c r="F94">
        <f t="array" ref="F94">AVERAGEIF(Table9[director_name],Table10[[#This Row],[DIRECTOR_NAME]],Table9[imdb_score])</f>
        <v>7.8666666666666671</v>
      </c>
    </row>
    <row r="95" spans="1:6" x14ac:dyDescent="0.3">
      <c r="A95" t="s">
        <v>24161</v>
      </c>
      <c r="B95">
        <v>8.4</v>
      </c>
      <c r="E95" t="s">
        <v>12666</v>
      </c>
      <c r="F95">
        <f t="array" ref="F95">AVERAGEIF(Table9[director_name],Table10[[#This Row],[DIRECTOR_NAME]],Table9[imdb_score])</f>
        <v>7.85</v>
      </c>
    </row>
    <row r="96" spans="1:6" x14ac:dyDescent="0.3">
      <c r="A96" t="s">
        <v>18931</v>
      </c>
      <c r="B96">
        <v>8.4</v>
      </c>
      <c r="E96" t="s">
        <v>19674</v>
      </c>
      <c r="F96">
        <f t="array" ref="F96">AVERAGEIF(Table9[director_name],Table10[[#This Row],[DIRECTOR_NAME]],Table9[imdb_score])</f>
        <v>7.8000000000000007</v>
      </c>
    </row>
    <row r="97" spans="1:6" x14ac:dyDescent="0.3">
      <c r="A97" t="s">
        <v>14291</v>
      </c>
      <c r="B97">
        <v>8.4</v>
      </c>
      <c r="E97" t="s">
        <v>114</v>
      </c>
      <c r="F97">
        <f t="array" ref="F97">AVERAGEIF(Table9[director_name],Table10[[#This Row],[DIRECTOR_NAME]],Table9[imdb_score])</f>
        <v>7.8</v>
      </c>
    </row>
    <row r="98" spans="1:6" x14ac:dyDescent="0.3">
      <c r="A98" t="s">
        <v>20057</v>
      </c>
      <c r="B98">
        <v>8.4</v>
      </c>
      <c r="E98" t="s">
        <v>646</v>
      </c>
      <c r="F98">
        <f t="array" ref="F98">AVERAGEIF(Table9[director_name],Table10[[#This Row],[DIRECTOR_NAME]],Table9[imdb_score])</f>
        <v>7.8</v>
      </c>
    </row>
    <row r="99" spans="1:6" x14ac:dyDescent="0.3">
      <c r="A99" t="s">
        <v>1783</v>
      </c>
      <c r="B99">
        <v>8.4</v>
      </c>
      <c r="E99" t="s">
        <v>1241</v>
      </c>
      <c r="F99">
        <f t="array" ref="F99">AVERAGEIF(Table9[director_name],Table10[[#This Row],[DIRECTOR_NAME]],Table9[imdb_score])</f>
        <v>7.8</v>
      </c>
    </row>
    <row r="100" spans="1:6" x14ac:dyDescent="0.3">
      <c r="A100" t="s">
        <v>22042</v>
      </c>
      <c r="B100">
        <v>8.4</v>
      </c>
      <c r="E100" t="s">
        <v>5603</v>
      </c>
      <c r="F100">
        <f t="array" ref="F100">AVERAGEIF(Table9[director_name],Table10[[#This Row],[DIRECTOR_NAME]],Table9[imdb_score])</f>
        <v>7.8</v>
      </c>
    </row>
    <row r="101" spans="1:6" x14ac:dyDescent="0.3">
      <c r="A101" t="s">
        <v>22511</v>
      </c>
      <c r="B101">
        <v>8.4</v>
      </c>
      <c r="E101" t="s">
        <v>9993</v>
      </c>
      <c r="F101">
        <f t="array" ref="F101">AVERAGEIF(Table9[director_name],Table10[[#This Row],[DIRECTOR_NAME]],Table9[imdb_score])</f>
        <v>7.8</v>
      </c>
    </row>
    <row r="102" spans="1:6" x14ac:dyDescent="0.3">
      <c r="A102" t="s">
        <v>1938</v>
      </c>
      <c r="B102">
        <v>8.4</v>
      </c>
      <c r="E102" t="s">
        <v>10472</v>
      </c>
      <c r="F102">
        <f t="array" ref="F102">AVERAGEIF(Table9[director_name],Table10[[#This Row],[DIRECTOR_NAME]],Table9[imdb_score])</f>
        <v>7.8</v>
      </c>
    </row>
    <row r="103" spans="1:6" x14ac:dyDescent="0.3">
      <c r="A103" t="s">
        <v>347</v>
      </c>
      <c r="B103">
        <v>8.3000000000000007</v>
      </c>
      <c r="E103" t="s">
        <v>11658</v>
      </c>
      <c r="F103">
        <f t="array" ref="F103">AVERAGEIF(Table9[director_name],Table10[[#This Row],[DIRECTOR_NAME]],Table9[imdb_score])</f>
        <v>7.8</v>
      </c>
    </row>
    <row r="104" spans="1:6" x14ac:dyDescent="0.3">
      <c r="A104" t="s">
        <v>496</v>
      </c>
      <c r="B104">
        <v>8.3000000000000007</v>
      </c>
      <c r="E104" t="s">
        <v>13906</v>
      </c>
      <c r="F104">
        <f t="array" ref="F104">AVERAGEIF(Table9[director_name],Table10[[#This Row],[DIRECTOR_NAME]],Table9[imdb_score])</f>
        <v>7.8</v>
      </c>
    </row>
    <row r="105" spans="1:6" x14ac:dyDescent="0.3">
      <c r="A105" t="s">
        <v>496</v>
      </c>
      <c r="B105">
        <v>8.3000000000000007</v>
      </c>
      <c r="E105" t="s">
        <v>14095</v>
      </c>
      <c r="F105">
        <f t="array" ref="F105">AVERAGEIF(Table9[director_name],Table10[[#This Row],[DIRECTOR_NAME]],Table9[imdb_score])</f>
        <v>7.8</v>
      </c>
    </row>
    <row r="106" spans="1:6" x14ac:dyDescent="0.3">
      <c r="A106" t="s">
        <v>87</v>
      </c>
      <c r="B106">
        <v>8.3000000000000007</v>
      </c>
      <c r="E106" t="s">
        <v>14768</v>
      </c>
      <c r="F106">
        <f t="array" ref="F106">AVERAGEIF(Table9[director_name],Table10[[#This Row],[DIRECTOR_NAME]],Table9[imdb_score])</f>
        <v>7.8</v>
      </c>
    </row>
    <row r="107" spans="1:6" x14ac:dyDescent="0.3">
      <c r="A107" t="s">
        <v>24161</v>
      </c>
      <c r="B107">
        <v>8.3000000000000007</v>
      </c>
      <c r="E107" t="s">
        <v>15981</v>
      </c>
      <c r="F107">
        <f t="array" ref="F107">AVERAGEIF(Table9[director_name],Table10[[#This Row],[DIRECTOR_NAME]],Table9[imdb_score])</f>
        <v>7.8</v>
      </c>
    </row>
    <row r="108" spans="1:6" x14ac:dyDescent="0.3">
      <c r="A108" t="s">
        <v>1783</v>
      </c>
      <c r="B108">
        <v>8.3000000000000007</v>
      </c>
      <c r="E108" t="s">
        <v>16930</v>
      </c>
      <c r="F108">
        <f t="array" ref="F108">AVERAGEIF(Table9[director_name],Table10[[#This Row],[DIRECTOR_NAME]],Table9[imdb_score])</f>
        <v>7.8</v>
      </c>
    </row>
    <row r="109" spans="1:6" x14ac:dyDescent="0.3">
      <c r="A109" t="s">
        <v>416</v>
      </c>
      <c r="B109">
        <v>8.3000000000000007</v>
      </c>
      <c r="E109" t="s">
        <v>18109</v>
      </c>
      <c r="F109">
        <f t="array" ref="F109">AVERAGEIF(Table9[director_name],Table10[[#This Row],[DIRECTOR_NAME]],Table9[imdb_score])</f>
        <v>7.8</v>
      </c>
    </row>
    <row r="110" spans="1:6" x14ac:dyDescent="0.3">
      <c r="A110" t="s">
        <v>24161</v>
      </c>
      <c r="B110">
        <v>8.3000000000000007</v>
      </c>
      <c r="E110" t="s">
        <v>18206</v>
      </c>
      <c r="F110">
        <f t="array" ref="F110">AVERAGEIF(Table9[director_name],Table10[[#This Row],[DIRECTOR_NAME]],Table9[imdb_score])</f>
        <v>7.8</v>
      </c>
    </row>
    <row r="111" spans="1:6" x14ac:dyDescent="0.3">
      <c r="A111" t="s">
        <v>4919</v>
      </c>
      <c r="B111">
        <v>8.3000000000000007</v>
      </c>
      <c r="E111" t="s">
        <v>18661</v>
      </c>
      <c r="F111">
        <f t="array" ref="F111">AVERAGEIF(Table9[director_name],Table10[[#This Row],[DIRECTOR_NAME]],Table9[imdb_score])</f>
        <v>7.8</v>
      </c>
    </row>
    <row r="112" spans="1:6" x14ac:dyDescent="0.3">
      <c r="A112" t="s">
        <v>333</v>
      </c>
      <c r="B112">
        <v>8.3000000000000007</v>
      </c>
      <c r="E112" t="s">
        <v>18784</v>
      </c>
      <c r="F112">
        <f t="array" ref="F112">AVERAGEIF(Table9[director_name],Table10[[#This Row],[DIRECTOR_NAME]],Table9[imdb_score])</f>
        <v>7.8</v>
      </c>
    </row>
    <row r="113" spans="1:6" x14ac:dyDescent="0.3">
      <c r="A113" t="s">
        <v>2265</v>
      </c>
      <c r="B113">
        <v>8.3000000000000007</v>
      </c>
      <c r="E113" t="s">
        <v>18813</v>
      </c>
      <c r="F113">
        <f t="array" ref="F113">AVERAGEIF(Table9[director_name],Table10[[#This Row],[DIRECTOR_NAME]],Table9[imdb_score])</f>
        <v>7.8</v>
      </c>
    </row>
    <row r="114" spans="1:6" x14ac:dyDescent="0.3">
      <c r="A114" t="s">
        <v>24161</v>
      </c>
      <c r="B114">
        <v>8.3000000000000007</v>
      </c>
      <c r="E114" t="s">
        <v>19226</v>
      </c>
      <c r="F114">
        <f t="array" ref="F114">AVERAGEIF(Table9[director_name],Table10[[#This Row],[DIRECTOR_NAME]],Table9[imdb_score])</f>
        <v>7.8</v>
      </c>
    </row>
    <row r="115" spans="1:6" x14ac:dyDescent="0.3">
      <c r="A115" t="s">
        <v>1577</v>
      </c>
      <c r="B115">
        <v>8.3000000000000007</v>
      </c>
      <c r="E115" t="s">
        <v>19289</v>
      </c>
      <c r="F115">
        <f t="array" ref="F115">AVERAGEIF(Table9[director_name],Table10[[#This Row],[DIRECTOR_NAME]],Table9[imdb_score])</f>
        <v>7.8</v>
      </c>
    </row>
    <row r="116" spans="1:6" x14ac:dyDescent="0.3">
      <c r="A116" t="s">
        <v>4960</v>
      </c>
      <c r="B116">
        <v>8.3000000000000007</v>
      </c>
      <c r="E116" t="s">
        <v>20103</v>
      </c>
      <c r="F116">
        <f t="array" ref="F116">AVERAGEIF(Table9[director_name],Table10[[#This Row],[DIRECTOR_NAME]],Table9[imdb_score])</f>
        <v>7.8</v>
      </c>
    </row>
    <row r="117" spans="1:6" x14ac:dyDescent="0.3">
      <c r="A117" t="s">
        <v>514</v>
      </c>
      <c r="B117">
        <v>8.3000000000000007</v>
      </c>
      <c r="E117" t="s">
        <v>20374</v>
      </c>
      <c r="F117">
        <f t="array" ref="F117">AVERAGEIF(Table9[director_name],Table10[[#This Row],[DIRECTOR_NAME]],Table9[imdb_score])</f>
        <v>7.8</v>
      </c>
    </row>
    <row r="118" spans="1:6" x14ac:dyDescent="0.3">
      <c r="A118" t="s">
        <v>13171</v>
      </c>
      <c r="B118">
        <v>8.3000000000000007</v>
      </c>
      <c r="E118" t="s">
        <v>20704</v>
      </c>
      <c r="F118">
        <f t="array" ref="F118">AVERAGEIF(Table9[director_name],Table10[[#This Row],[DIRECTOR_NAME]],Table9[imdb_score])</f>
        <v>7.8</v>
      </c>
    </row>
    <row r="119" spans="1:6" x14ac:dyDescent="0.3">
      <c r="A119" t="s">
        <v>3705</v>
      </c>
      <c r="B119">
        <v>8.3000000000000007</v>
      </c>
      <c r="E119" t="s">
        <v>22277</v>
      </c>
      <c r="F119">
        <f t="array" ref="F119">AVERAGEIF(Table9[director_name],Table10[[#This Row],[DIRECTOR_NAME]],Table9[imdb_score])</f>
        <v>7.8</v>
      </c>
    </row>
    <row r="120" spans="1:6" x14ac:dyDescent="0.3">
      <c r="A120" t="s">
        <v>2968</v>
      </c>
      <c r="B120">
        <v>8.3000000000000007</v>
      </c>
      <c r="E120" t="s">
        <v>22862</v>
      </c>
      <c r="F120">
        <f t="array" ref="F120">AVERAGEIF(Table9[director_name],Table10[[#This Row],[DIRECTOR_NAME]],Table9[imdb_score])</f>
        <v>7.8</v>
      </c>
    </row>
    <row r="121" spans="1:6" x14ac:dyDescent="0.3">
      <c r="A121" t="s">
        <v>13742</v>
      </c>
      <c r="B121">
        <v>8.3000000000000007</v>
      </c>
      <c r="E121" t="s">
        <v>23193</v>
      </c>
      <c r="F121">
        <f t="array" ref="F121">AVERAGEIF(Table9[director_name],Table10[[#This Row],[DIRECTOR_NAME]],Table9[imdb_score])</f>
        <v>7.8</v>
      </c>
    </row>
    <row r="122" spans="1:6" x14ac:dyDescent="0.3">
      <c r="A122" t="s">
        <v>1317</v>
      </c>
      <c r="B122">
        <v>8.3000000000000007</v>
      </c>
      <c r="E122" t="s">
        <v>24018</v>
      </c>
      <c r="F122">
        <f t="array" ref="F122">AVERAGEIF(Table9[director_name],Table10[[#This Row],[DIRECTOR_NAME]],Table9[imdb_score])</f>
        <v>7.8</v>
      </c>
    </row>
    <row r="123" spans="1:6" x14ac:dyDescent="0.3">
      <c r="A123" t="s">
        <v>3738</v>
      </c>
      <c r="B123">
        <v>8.3000000000000007</v>
      </c>
      <c r="E123" t="s">
        <v>1157</v>
      </c>
      <c r="F123">
        <f t="array" ref="F123">AVERAGEIF(Table9[director_name],Table10[[#This Row],[DIRECTOR_NAME]],Table9[imdb_score])</f>
        <v>7.7833333333333341</v>
      </c>
    </row>
    <row r="124" spans="1:6" x14ac:dyDescent="0.3">
      <c r="A124" t="s">
        <v>6050</v>
      </c>
      <c r="B124">
        <v>8.3000000000000007</v>
      </c>
      <c r="E124" t="s">
        <v>666</v>
      </c>
      <c r="F124">
        <f t="array" ref="F124">AVERAGEIF(Table9[director_name],Table10[[#This Row],[DIRECTOR_NAME]],Table9[imdb_score])</f>
        <v>7.7666666666666666</v>
      </c>
    </row>
    <row r="125" spans="1:6" x14ac:dyDescent="0.3">
      <c r="A125" t="s">
        <v>24161</v>
      </c>
      <c r="B125">
        <v>8.3000000000000007</v>
      </c>
      <c r="E125" t="s">
        <v>3253</v>
      </c>
      <c r="F125">
        <f t="array" ref="F125">AVERAGEIF(Table9[director_name],Table10[[#This Row],[DIRECTOR_NAME]],Table9[imdb_score])</f>
        <v>7.7666666666666657</v>
      </c>
    </row>
    <row r="126" spans="1:6" x14ac:dyDescent="0.3">
      <c r="A126" t="s">
        <v>7736</v>
      </c>
      <c r="B126">
        <v>8.3000000000000007</v>
      </c>
      <c r="E126" t="s">
        <v>18709</v>
      </c>
      <c r="F126">
        <f t="array" ref="F126">AVERAGEIF(Table9[director_name],Table10[[#This Row],[DIRECTOR_NAME]],Table9[imdb_score])</f>
        <v>7.7666666666666657</v>
      </c>
    </row>
    <row r="127" spans="1:6" x14ac:dyDescent="0.3">
      <c r="A127" t="s">
        <v>16922</v>
      </c>
      <c r="B127">
        <v>8.3000000000000007</v>
      </c>
      <c r="E127" t="s">
        <v>17185</v>
      </c>
      <c r="F127">
        <f t="array" ref="F127">AVERAGEIF(Table9[director_name],Table10[[#This Row],[DIRECTOR_NAME]],Table9[imdb_score])</f>
        <v>7.76</v>
      </c>
    </row>
    <row r="128" spans="1:6" x14ac:dyDescent="0.3">
      <c r="A128" t="s">
        <v>18409</v>
      </c>
      <c r="B128">
        <v>8.3000000000000007</v>
      </c>
      <c r="E128" t="s">
        <v>12771</v>
      </c>
      <c r="F128">
        <f t="array" ref="F128">AVERAGEIF(Table9[director_name],Table10[[#This Row],[DIRECTOR_NAME]],Table9[imdb_score])</f>
        <v>7.75</v>
      </c>
    </row>
    <row r="129" spans="1:6" x14ac:dyDescent="0.3">
      <c r="A129" t="s">
        <v>16185</v>
      </c>
      <c r="B129">
        <v>8.3000000000000007</v>
      </c>
      <c r="E129" t="s">
        <v>712</v>
      </c>
      <c r="F129">
        <f t="array" ref="F129">AVERAGEIF(Table9[director_name],Table10[[#This Row],[DIRECTOR_NAME]],Table9[imdb_score])</f>
        <v>7.75</v>
      </c>
    </row>
    <row r="130" spans="1:6" x14ac:dyDescent="0.3">
      <c r="A130" t="s">
        <v>18386</v>
      </c>
      <c r="B130">
        <v>8.3000000000000007</v>
      </c>
      <c r="E130" t="s">
        <v>98</v>
      </c>
      <c r="F130">
        <f t="array" ref="F130">AVERAGEIF(Table9[director_name],Table10[[#This Row],[DIRECTOR_NAME]],Table9[imdb_score])</f>
        <v>7.7333333333333343</v>
      </c>
    </row>
    <row r="131" spans="1:6" x14ac:dyDescent="0.3">
      <c r="A131" t="s">
        <v>15484</v>
      </c>
      <c r="B131">
        <v>8.3000000000000007</v>
      </c>
      <c r="E131" t="s">
        <v>3675</v>
      </c>
      <c r="F131">
        <f t="array" ref="F131">AVERAGEIF(Table9[director_name],Table10[[#This Row],[DIRECTOR_NAME]],Table9[imdb_score])</f>
        <v>7.7333333333333334</v>
      </c>
    </row>
    <row r="132" spans="1:6" x14ac:dyDescent="0.3">
      <c r="A132" t="s">
        <v>18386</v>
      </c>
      <c r="B132">
        <v>8.3000000000000007</v>
      </c>
      <c r="E132" t="s">
        <v>1121</v>
      </c>
      <c r="F132">
        <f t="array" ref="F132">AVERAGEIF(Table9[director_name],Table10[[#This Row],[DIRECTOR_NAME]],Table9[imdb_score])</f>
        <v>7.7249999999999996</v>
      </c>
    </row>
    <row r="133" spans="1:6" x14ac:dyDescent="0.3">
      <c r="A133" t="s">
        <v>19697</v>
      </c>
      <c r="B133">
        <v>8.3000000000000007</v>
      </c>
      <c r="E133" t="s">
        <v>5630</v>
      </c>
      <c r="F133">
        <f t="array" ref="F133">AVERAGEIF(Table9[director_name],Table10[[#This Row],[DIRECTOR_NAME]],Table9[imdb_score])</f>
        <v>7.7</v>
      </c>
    </row>
    <row r="134" spans="1:6" x14ac:dyDescent="0.3">
      <c r="A134" t="s">
        <v>18937</v>
      </c>
      <c r="B134">
        <v>8.3000000000000007</v>
      </c>
      <c r="E134" t="s">
        <v>13662</v>
      </c>
      <c r="F134">
        <f t="array" ref="F134">AVERAGEIF(Table9[director_name],Table10[[#This Row],[DIRECTOR_NAME]],Table9[imdb_score])</f>
        <v>7.7</v>
      </c>
    </row>
    <row r="135" spans="1:6" x14ac:dyDescent="0.3">
      <c r="A135" t="s">
        <v>18937</v>
      </c>
      <c r="B135">
        <v>8.3000000000000007</v>
      </c>
      <c r="E135" t="s">
        <v>13702</v>
      </c>
      <c r="F135">
        <f t="array" ref="F135">AVERAGEIF(Table9[director_name],Table10[[#This Row],[DIRECTOR_NAME]],Table9[imdb_score])</f>
        <v>7.7</v>
      </c>
    </row>
    <row r="136" spans="1:6" x14ac:dyDescent="0.3">
      <c r="A136" t="s">
        <v>514</v>
      </c>
      <c r="B136">
        <v>8.3000000000000007</v>
      </c>
      <c r="E136" t="s">
        <v>14079</v>
      </c>
      <c r="F136">
        <f t="array" ref="F136">AVERAGEIF(Table9[director_name],Table10[[#This Row],[DIRECTOR_NAME]],Table9[imdb_score])</f>
        <v>7.7</v>
      </c>
    </row>
    <row r="137" spans="1:6" x14ac:dyDescent="0.3">
      <c r="A137" t="s">
        <v>16116</v>
      </c>
      <c r="B137">
        <v>8.3000000000000007</v>
      </c>
      <c r="E137" t="s">
        <v>14278</v>
      </c>
      <c r="F137">
        <f t="array" ref="F137">AVERAGEIF(Table9[director_name],Table10[[#This Row],[DIRECTOR_NAME]],Table9[imdb_score])</f>
        <v>7.7</v>
      </c>
    </row>
    <row r="138" spans="1:6" x14ac:dyDescent="0.3">
      <c r="A138" t="s">
        <v>22633</v>
      </c>
      <c r="B138">
        <v>8.3000000000000007</v>
      </c>
      <c r="E138" t="s">
        <v>14359</v>
      </c>
      <c r="F138">
        <f t="array" ref="F138">AVERAGEIF(Table9[director_name],Table10[[#This Row],[DIRECTOR_NAME]],Table9[imdb_score])</f>
        <v>7.7</v>
      </c>
    </row>
    <row r="139" spans="1:6" x14ac:dyDescent="0.3">
      <c r="A139" t="s">
        <v>2807</v>
      </c>
      <c r="B139">
        <v>8.3000000000000007</v>
      </c>
      <c r="E139" t="s">
        <v>14582</v>
      </c>
      <c r="F139">
        <f t="array" ref="F139">AVERAGEIF(Table9[director_name],Table10[[#This Row],[DIRECTOR_NAME]],Table9[imdb_score])</f>
        <v>7.7</v>
      </c>
    </row>
    <row r="140" spans="1:6" x14ac:dyDescent="0.3">
      <c r="A140" t="s">
        <v>16977</v>
      </c>
      <c r="B140">
        <v>8.3000000000000007</v>
      </c>
      <c r="E140" t="s">
        <v>15074</v>
      </c>
      <c r="F140">
        <f t="array" ref="F140">AVERAGEIF(Table9[director_name],Table10[[#This Row],[DIRECTOR_NAME]],Table9[imdb_score])</f>
        <v>7.7</v>
      </c>
    </row>
    <row r="141" spans="1:6" x14ac:dyDescent="0.3">
      <c r="A141" t="s">
        <v>23668</v>
      </c>
      <c r="B141">
        <v>8.3000000000000007</v>
      </c>
      <c r="E141" t="s">
        <v>15675</v>
      </c>
      <c r="F141">
        <f t="array" ref="F141">AVERAGEIF(Table9[director_name],Table10[[#This Row],[DIRECTOR_NAME]],Table9[imdb_score])</f>
        <v>7.7</v>
      </c>
    </row>
    <row r="142" spans="1:6" x14ac:dyDescent="0.3">
      <c r="A142" t="s">
        <v>247</v>
      </c>
      <c r="B142">
        <v>8.1999999999999993</v>
      </c>
      <c r="E142" t="s">
        <v>15899</v>
      </c>
      <c r="F142">
        <f t="array" ref="F142">AVERAGEIF(Table9[director_name],Table10[[#This Row],[DIRECTOR_NAME]],Table9[imdb_score])</f>
        <v>7.7</v>
      </c>
    </row>
    <row r="143" spans="1:6" x14ac:dyDescent="0.3">
      <c r="A143" t="s">
        <v>666</v>
      </c>
      <c r="B143">
        <v>8.1999999999999993</v>
      </c>
      <c r="E143" t="s">
        <v>16127</v>
      </c>
      <c r="F143">
        <f t="array" ref="F143">AVERAGEIF(Table9[director_name],Table10[[#This Row],[DIRECTOR_NAME]],Table9[imdb_score])</f>
        <v>7.7</v>
      </c>
    </row>
    <row r="144" spans="1:6" x14ac:dyDescent="0.3">
      <c r="A144" t="s">
        <v>695</v>
      </c>
      <c r="B144">
        <v>8.1999999999999993</v>
      </c>
      <c r="E144" t="s">
        <v>16206</v>
      </c>
      <c r="F144">
        <f t="array" ref="F144">AVERAGEIF(Table9[director_name],Table10[[#This Row],[DIRECTOR_NAME]],Table9[imdb_score])</f>
        <v>7.7</v>
      </c>
    </row>
    <row r="145" spans="1:6" x14ac:dyDescent="0.3">
      <c r="A145" t="s">
        <v>514</v>
      </c>
      <c r="B145">
        <v>8.1999999999999993</v>
      </c>
      <c r="E145" t="s">
        <v>16836</v>
      </c>
      <c r="F145">
        <f t="array" ref="F145">AVERAGEIF(Table9[director_name],Table10[[#This Row],[DIRECTOR_NAME]],Table9[imdb_score])</f>
        <v>7.7</v>
      </c>
    </row>
    <row r="146" spans="1:6" x14ac:dyDescent="0.3">
      <c r="A146" t="s">
        <v>98</v>
      </c>
      <c r="B146">
        <v>8.1999999999999993</v>
      </c>
      <c r="E146" t="s">
        <v>16882</v>
      </c>
      <c r="F146">
        <f t="array" ref="F146">AVERAGEIF(Table9[director_name],Table10[[#This Row],[DIRECTOR_NAME]],Table9[imdb_score])</f>
        <v>7.7</v>
      </c>
    </row>
    <row r="147" spans="1:6" x14ac:dyDescent="0.3">
      <c r="A147" t="s">
        <v>876</v>
      </c>
      <c r="B147">
        <v>8.1999999999999993</v>
      </c>
      <c r="E147" t="s">
        <v>17741</v>
      </c>
      <c r="F147">
        <f t="array" ref="F147">AVERAGEIF(Table9[director_name],Table10[[#This Row],[DIRECTOR_NAME]],Table9[imdb_score])</f>
        <v>7.7</v>
      </c>
    </row>
    <row r="148" spans="1:6" x14ac:dyDescent="0.3">
      <c r="A148" t="s">
        <v>514</v>
      </c>
      <c r="B148">
        <v>8.1999999999999993</v>
      </c>
      <c r="E148" t="s">
        <v>18579</v>
      </c>
      <c r="F148">
        <f t="array" ref="F148">AVERAGEIF(Table9[director_name],Table10[[#This Row],[DIRECTOR_NAME]],Table9[imdb_score])</f>
        <v>7.7</v>
      </c>
    </row>
    <row r="149" spans="1:6" x14ac:dyDescent="0.3">
      <c r="A149" t="s">
        <v>5144</v>
      </c>
      <c r="B149">
        <v>8.1999999999999993</v>
      </c>
      <c r="E149" t="s">
        <v>18607</v>
      </c>
      <c r="F149">
        <f t="array" ref="F149">AVERAGEIF(Table9[director_name],Table10[[#This Row],[DIRECTOR_NAME]],Table9[imdb_score])</f>
        <v>7.7</v>
      </c>
    </row>
    <row r="150" spans="1:6" x14ac:dyDescent="0.3">
      <c r="A150" t="s">
        <v>5370</v>
      </c>
      <c r="B150">
        <v>8.1999999999999993</v>
      </c>
      <c r="E150" t="s">
        <v>20425</v>
      </c>
      <c r="F150">
        <f t="array" ref="F150">AVERAGEIF(Table9[director_name],Table10[[#This Row],[DIRECTOR_NAME]],Table9[imdb_score])</f>
        <v>7.7</v>
      </c>
    </row>
    <row r="151" spans="1:6" x14ac:dyDescent="0.3">
      <c r="A151" t="s">
        <v>24161</v>
      </c>
      <c r="B151">
        <v>8.1999999999999993</v>
      </c>
      <c r="E151" t="s">
        <v>21003</v>
      </c>
      <c r="F151">
        <f t="array" ref="F151">AVERAGEIF(Table9[director_name],Table10[[#This Row],[DIRECTOR_NAME]],Table9[imdb_score])</f>
        <v>7.7</v>
      </c>
    </row>
    <row r="152" spans="1:6" x14ac:dyDescent="0.3">
      <c r="A152" t="s">
        <v>1334</v>
      </c>
      <c r="B152">
        <v>8.1999999999999993</v>
      </c>
      <c r="E152" t="s">
        <v>21576</v>
      </c>
      <c r="F152">
        <f t="array" ref="F152">AVERAGEIF(Table9[director_name],Table10[[#This Row],[DIRECTOR_NAME]],Table9[imdb_score])</f>
        <v>7.7</v>
      </c>
    </row>
    <row r="153" spans="1:6" x14ac:dyDescent="0.3">
      <c r="A153" t="s">
        <v>214</v>
      </c>
      <c r="B153">
        <v>8.1999999999999993</v>
      </c>
      <c r="E153" t="s">
        <v>21661</v>
      </c>
      <c r="F153">
        <f t="array" ref="F153">AVERAGEIF(Table9[director_name],Table10[[#This Row],[DIRECTOR_NAME]],Table9[imdb_score])</f>
        <v>7.7</v>
      </c>
    </row>
    <row r="154" spans="1:6" x14ac:dyDescent="0.3">
      <c r="A154" t="s">
        <v>3705</v>
      </c>
      <c r="B154">
        <v>8.1999999999999993</v>
      </c>
      <c r="E154" t="s">
        <v>22325</v>
      </c>
      <c r="F154">
        <f t="array" ref="F154">AVERAGEIF(Table9[director_name],Table10[[#This Row],[DIRECTOR_NAME]],Table9[imdb_score])</f>
        <v>7.7</v>
      </c>
    </row>
    <row r="155" spans="1:6" x14ac:dyDescent="0.3">
      <c r="A155" t="s">
        <v>8554</v>
      </c>
      <c r="B155">
        <v>8.1999999999999993</v>
      </c>
      <c r="E155" t="s">
        <v>22696</v>
      </c>
      <c r="F155">
        <f t="array" ref="F155">AVERAGEIF(Table9[director_name],Table10[[#This Row],[DIRECTOR_NAME]],Table9[imdb_score])</f>
        <v>7.7</v>
      </c>
    </row>
    <row r="156" spans="1:6" x14ac:dyDescent="0.3">
      <c r="A156" t="s">
        <v>7770</v>
      </c>
      <c r="B156">
        <v>8.1999999999999993</v>
      </c>
      <c r="E156" t="s">
        <v>23378</v>
      </c>
      <c r="F156">
        <f t="array" ref="F156">AVERAGEIF(Table9[director_name],Table10[[#This Row],[DIRECTOR_NAME]],Table9[imdb_score])</f>
        <v>7.7</v>
      </c>
    </row>
    <row r="157" spans="1:6" x14ac:dyDescent="0.3">
      <c r="A157" t="s">
        <v>5918</v>
      </c>
      <c r="B157">
        <v>8.1999999999999993</v>
      </c>
      <c r="E157" t="s">
        <v>23421</v>
      </c>
      <c r="F157">
        <f t="array" ref="F157">AVERAGEIF(Table9[director_name],Table10[[#This Row],[DIRECTOR_NAME]],Table9[imdb_score])</f>
        <v>7.7</v>
      </c>
    </row>
    <row r="158" spans="1:6" x14ac:dyDescent="0.3">
      <c r="A158" t="s">
        <v>405</v>
      </c>
      <c r="B158">
        <v>8.1999999999999993</v>
      </c>
      <c r="E158" t="s">
        <v>23630</v>
      </c>
      <c r="F158">
        <f t="array" ref="F158">AVERAGEIF(Table9[director_name],Table10[[#This Row],[DIRECTOR_NAME]],Table9[imdb_score])</f>
        <v>7.7</v>
      </c>
    </row>
    <row r="159" spans="1:6" x14ac:dyDescent="0.3">
      <c r="A159" t="s">
        <v>6036</v>
      </c>
      <c r="B159">
        <v>8.1999999999999993</v>
      </c>
      <c r="E159" t="s">
        <v>24031</v>
      </c>
      <c r="F159">
        <f t="array" ref="F159">AVERAGEIF(Table9[director_name],Table10[[#This Row],[DIRECTOR_NAME]],Table9[imdb_score])</f>
        <v>7.7</v>
      </c>
    </row>
    <row r="160" spans="1:6" x14ac:dyDescent="0.3">
      <c r="A160" t="s">
        <v>4269</v>
      </c>
      <c r="B160">
        <v>8.1999999999999993</v>
      </c>
      <c r="E160" t="s">
        <v>1185</v>
      </c>
      <c r="F160">
        <f t="array" ref="F160">AVERAGEIF(Table9[director_name],Table10[[#This Row],[DIRECTOR_NAME]],Table9[imdb_score])</f>
        <v>7.6999999999999993</v>
      </c>
    </row>
    <row r="161" spans="1:6" x14ac:dyDescent="0.3">
      <c r="A161" t="s">
        <v>24161</v>
      </c>
      <c r="B161">
        <v>8.1999999999999993</v>
      </c>
      <c r="E161" t="s">
        <v>10701</v>
      </c>
      <c r="F161">
        <f t="array" ref="F161">AVERAGEIF(Table9[director_name],Table10[[#This Row],[DIRECTOR_NAME]],Table9[imdb_score])</f>
        <v>7.6999999999999993</v>
      </c>
    </row>
    <row r="162" spans="1:6" x14ac:dyDescent="0.3">
      <c r="A162" t="s">
        <v>5743</v>
      </c>
      <c r="B162">
        <v>8.1999999999999993</v>
      </c>
      <c r="E162" t="s">
        <v>16185</v>
      </c>
      <c r="F162">
        <f t="array" ref="F162">AVERAGEIF(Table9[director_name],Table10[[#This Row],[DIRECTOR_NAME]],Table9[imdb_score])</f>
        <v>7.666666666666667</v>
      </c>
    </row>
    <row r="163" spans="1:6" x14ac:dyDescent="0.3">
      <c r="A163" t="s">
        <v>24161</v>
      </c>
      <c r="B163">
        <v>8.1999999999999993</v>
      </c>
      <c r="E163" t="s">
        <v>514</v>
      </c>
      <c r="F163">
        <f t="array" ref="F163">AVERAGEIF(Table9[director_name],Table10[[#This Row],[DIRECTOR_NAME]],Table9[imdb_score])</f>
        <v>7.6599999999999993</v>
      </c>
    </row>
    <row r="164" spans="1:6" x14ac:dyDescent="0.3">
      <c r="A164" t="s">
        <v>24161</v>
      </c>
      <c r="B164">
        <v>8.1999999999999993</v>
      </c>
      <c r="E164" t="s">
        <v>719</v>
      </c>
      <c r="F164">
        <f t="array" ref="F164">AVERAGEIF(Table9[director_name],Table10[[#This Row],[DIRECTOR_NAME]],Table9[imdb_score])</f>
        <v>7.65</v>
      </c>
    </row>
    <row r="165" spans="1:6" x14ac:dyDescent="0.3">
      <c r="A165" t="s">
        <v>5877</v>
      </c>
      <c r="B165">
        <v>8.1999999999999993</v>
      </c>
      <c r="E165" t="s">
        <v>6001</v>
      </c>
      <c r="F165">
        <f t="array" ref="F165">AVERAGEIF(Table9[director_name],Table10[[#This Row],[DIRECTOR_NAME]],Table9[imdb_score])</f>
        <v>7.65</v>
      </c>
    </row>
    <row r="166" spans="1:6" x14ac:dyDescent="0.3">
      <c r="A166" t="s">
        <v>18709</v>
      </c>
      <c r="B166">
        <v>8.1999999999999993</v>
      </c>
      <c r="E166" t="s">
        <v>6232</v>
      </c>
      <c r="F166">
        <f t="array" ref="F166">AVERAGEIF(Table9[director_name],Table10[[#This Row],[DIRECTOR_NAME]],Table9[imdb_score])</f>
        <v>7.65</v>
      </c>
    </row>
    <row r="167" spans="1:6" x14ac:dyDescent="0.3">
      <c r="A167" t="s">
        <v>10520</v>
      </c>
      <c r="B167">
        <v>8.1999999999999993</v>
      </c>
      <c r="E167" t="s">
        <v>9114</v>
      </c>
      <c r="F167">
        <f t="array" ref="F167">AVERAGEIF(Table9[director_name],Table10[[#This Row],[DIRECTOR_NAME]],Table9[imdb_score])</f>
        <v>7.65</v>
      </c>
    </row>
    <row r="168" spans="1:6" x14ac:dyDescent="0.3">
      <c r="A168" t="s">
        <v>5293</v>
      </c>
      <c r="B168">
        <v>8.1999999999999993</v>
      </c>
      <c r="E168" t="s">
        <v>16134</v>
      </c>
      <c r="F168">
        <f t="array" ref="F168">AVERAGEIF(Table9[director_name],Table10[[#This Row],[DIRECTOR_NAME]],Table9[imdb_score])</f>
        <v>7.65</v>
      </c>
    </row>
    <row r="169" spans="1:6" x14ac:dyDescent="0.3">
      <c r="A169" t="s">
        <v>9052</v>
      </c>
      <c r="B169">
        <v>8.1999999999999993</v>
      </c>
      <c r="E169" t="s">
        <v>5877</v>
      </c>
      <c r="F169">
        <f t="array" ref="F169">AVERAGEIF(Table9[director_name],Table10[[#This Row],[DIRECTOR_NAME]],Table9[imdb_score])</f>
        <v>7.6400000000000006</v>
      </c>
    </row>
    <row r="170" spans="1:6" x14ac:dyDescent="0.3">
      <c r="A170" t="s">
        <v>19602</v>
      </c>
      <c r="B170">
        <v>8.1999999999999993</v>
      </c>
      <c r="E170" t="s">
        <v>5509</v>
      </c>
      <c r="F170">
        <f t="array" ref="F170">AVERAGEIF(Table9[director_name],Table10[[#This Row],[DIRECTOR_NAME]],Table9[imdb_score])</f>
        <v>7.6333333333333329</v>
      </c>
    </row>
    <row r="171" spans="1:6" x14ac:dyDescent="0.3">
      <c r="A171" t="s">
        <v>19083</v>
      </c>
      <c r="B171">
        <v>8.1999999999999993</v>
      </c>
      <c r="E171" t="s">
        <v>4238</v>
      </c>
      <c r="F171">
        <f t="array" ref="F171">AVERAGEIF(Table9[director_name],Table10[[#This Row],[DIRECTOR_NAME]],Table9[imdb_score])</f>
        <v>7.6333333333333329</v>
      </c>
    </row>
    <row r="172" spans="1:6" x14ac:dyDescent="0.3">
      <c r="A172" t="s">
        <v>20984</v>
      </c>
      <c r="B172">
        <v>8.1999999999999993</v>
      </c>
      <c r="E172" t="s">
        <v>14291</v>
      </c>
      <c r="F172">
        <f t="array" ref="F172">AVERAGEIF(Table9[director_name],Table10[[#This Row],[DIRECTOR_NAME]],Table9[imdb_score])</f>
        <v>7.6333333333333337</v>
      </c>
    </row>
    <row r="173" spans="1:6" x14ac:dyDescent="0.3">
      <c r="A173" t="s">
        <v>1317</v>
      </c>
      <c r="B173">
        <v>8.1999999999999993</v>
      </c>
      <c r="E173" t="s">
        <v>5384</v>
      </c>
      <c r="F173">
        <f t="array" ref="F173">AVERAGEIF(Table9[director_name],Table10[[#This Row],[DIRECTOR_NAME]],Table9[imdb_score])</f>
        <v>7.6285714285714281</v>
      </c>
    </row>
    <row r="174" spans="1:6" x14ac:dyDescent="0.3">
      <c r="A174" t="s">
        <v>11009</v>
      </c>
      <c r="B174">
        <v>8.1999999999999993</v>
      </c>
      <c r="E174" t="s">
        <v>853</v>
      </c>
      <c r="F174">
        <f t="array" ref="F174">AVERAGEIF(Table9[director_name],Table10[[#This Row],[DIRECTOR_NAME]],Table9[imdb_score])</f>
        <v>7.6</v>
      </c>
    </row>
    <row r="175" spans="1:6" x14ac:dyDescent="0.3">
      <c r="A175" t="s">
        <v>21653</v>
      </c>
      <c r="B175">
        <v>8.1999999999999993</v>
      </c>
      <c r="E175" t="s">
        <v>2471</v>
      </c>
      <c r="F175">
        <f t="array" ref="F175">AVERAGEIF(Table9[director_name],Table10[[#This Row],[DIRECTOR_NAME]],Table9[imdb_score])</f>
        <v>7.6</v>
      </c>
    </row>
    <row r="176" spans="1:6" x14ac:dyDescent="0.3">
      <c r="A176" t="s">
        <v>20134</v>
      </c>
      <c r="B176">
        <v>8.1999999999999993</v>
      </c>
      <c r="E176" t="s">
        <v>2992</v>
      </c>
      <c r="F176">
        <f t="array" ref="F176">AVERAGEIF(Table9[director_name],Table10[[#This Row],[DIRECTOR_NAME]],Table9[imdb_score])</f>
        <v>7.6</v>
      </c>
    </row>
    <row r="177" spans="1:6" x14ac:dyDescent="0.3">
      <c r="A177" t="s">
        <v>22702</v>
      </c>
      <c r="B177">
        <v>8.1999999999999993</v>
      </c>
      <c r="E177" t="s">
        <v>7095</v>
      </c>
      <c r="F177">
        <f t="array" ref="F177">AVERAGEIF(Table9[director_name],Table10[[#This Row],[DIRECTOR_NAME]],Table9[imdb_score])</f>
        <v>7.6</v>
      </c>
    </row>
    <row r="178" spans="1:6" x14ac:dyDescent="0.3">
      <c r="A178" t="s">
        <v>24161</v>
      </c>
      <c r="B178">
        <v>8.1999999999999993</v>
      </c>
      <c r="E178" t="s">
        <v>8256</v>
      </c>
      <c r="F178">
        <f t="array" ref="F178">AVERAGEIF(Table9[director_name],Table10[[#This Row],[DIRECTOR_NAME]],Table9[imdb_score])</f>
        <v>7.6</v>
      </c>
    </row>
    <row r="179" spans="1:6" x14ac:dyDescent="0.3">
      <c r="A179" t="s">
        <v>22822</v>
      </c>
      <c r="B179">
        <v>8.1999999999999993</v>
      </c>
      <c r="E179" t="s">
        <v>8794</v>
      </c>
      <c r="F179">
        <f t="array" ref="F179">AVERAGEIF(Table9[director_name],Table10[[#This Row],[DIRECTOR_NAME]],Table9[imdb_score])</f>
        <v>7.6</v>
      </c>
    </row>
    <row r="180" spans="1:6" x14ac:dyDescent="0.3">
      <c r="A180" t="s">
        <v>19083</v>
      </c>
      <c r="B180">
        <v>8.1999999999999993</v>
      </c>
      <c r="E180" t="s">
        <v>10717</v>
      </c>
      <c r="F180">
        <f t="array" ref="F180">AVERAGEIF(Table9[director_name],Table10[[#This Row],[DIRECTOR_NAME]],Table9[imdb_score])</f>
        <v>7.6</v>
      </c>
    </row>
    <row r="181" spans="1:6" x14ac:dyDescent="0.3">
      <c r="A181" t="s">
        <v>23538</v>
      </c>
      <c r="B181">
        <v>8.1999999999999993</v>
      </c>
      <c r="E181" t="s">
        <v>11614</v>
      </c>
      <c r="F181">
        <f t="array" ref="F181">AVERAGEIF(Table9[director_name],Table10[[#This Row],[DIRECTOR_NAME]],Table9[imdb_score])</f>
        <v>7.6</v>
      </c>
    </row>
    <row r="182" spans="1:6" x14ac:dyDescent="0.3">
      <c r="A182" t="s">
        <v>514</v>
      </c>
      <c r="B182">
        <v>8.1999999999999993</v>
      </c>
      <c r="E182" t="s">
        <v>13076</v>
      </c>
      <c r="F182">
        <f t="array" ref="F182">AVERAGEIF(Table9[director_name],Table10[[#This Row],[DIRECTOR_NAME]],Table9[imdb_score])</f>
        <v>7.6</v>
      </c>
    </row>
    <row r="183" spans="1:6" x14ac:dyDescent="0.3">
      <c r="A183" t="s">
        <v>123</v>
      </c>
      <c r="B183">
        <v>8.1</v>
      </c>
      <c r="E183" t="s">
        <v>15489</v>
      </c>
      <c r="F183">
        <f t="array" ref="F183">AVERAGEIF(Table9[director_name],Table10[[#This Row],[DIRECTOR_NAME]],Table9[imdb_score])</f>
        <v>7.6</v>
      </c>
    </row>
    <row r="184" spans="1:6" x14ac:dyDescent="0.3">
      <c r="A184" t="s">
        <v>680</v>
      </c>
      <c r="B184">
        <v>8.1</v>
      </c>
      <c r="E184" t="s">
        <v>15948</v>
      </c>
      <c r="F184">
        <f t="array" ref="F184">AVERAGEIF(Table9[director_name],Table10[[#This Row],[DIRECTOR_NAME]],Table9[imdb_score])</f>
        <v>7.6</v>
      </c>
    </row>
    <row r="185" spans="1:6" x14ac:dyDescent="0.3">
      <c r="A185" t="s">
        <v>871</v>
      </c>
      <c r="B185">
        <v>8.1</v>
      </c>
      <c r="E185" t="s">
        <v>16022</v>
      </c>
      <c r="F185">
        <f t="array" ref="F185">AVERAGEIF(Table9[director_name],Table10[[#This Row],[DIRECTOR_NAME]],Table9[imdb_score])</f>
        <v>7.6</v>
      </c>
    </row>
    <row r="186" spans="1:6" x14ac:dyDescent="0.3">
      <c r="A186" t="s">
        <v>1157</v>
      </c>
      <c r="B186">
        <v>8.1</v>
      </c>
      <c r="E186" t="s">
        <v>16361</v>
      </c>
      <c r="F186">
        <f t="array" ref="F186">AVERAGEIF(Table9[director_name],Table10[[#This Row],[DIRECTOR_NAME]],Table9[imdb_score])</f>
        <v>7.6</v>
      </c>
    </row>
    <row r="187" spans="1:6" x14ac:dyDescent="0.3">
      <c r="A187" t="s">
        <v>1179</v>
      </c>
      <c r="B187">
        <v>8.1</v>
      </c>
      <c r="E187" t="s">
        <v>16525</v>
      </c>
      <c r="F187">
        <f t="array" ref="F187">AVERAGEIF(Table9[director_name],Table10[[#This Row],[DIRECTOR_NAME]],Table9[imdb_score])</f>
        <v>7.6</v>
      </c>
    </row>
    <row r="188" spans="1:6" x14ac:dyDescent="0.3">
      <c r="A188" t="s">
        <v>70</v>
      </c>
      <c r="B188">
        <v>8.1</v>
      </c>
      <c r="E188" t="s">
        <v>16941</v>
      </c>
      <c r="F188">
        <f t="array" ref="F188">AVERAGEIF(Table9[director_name],Table10[[#This Row],[DIRECTOR_NAME]],Table9[imdb_score])</f>
        <v>7.6</v>
      </c>
    </row>
    <row r="189" spans="1:6" x14ac:dyDescent="0.3">
      <c r="A189" t="s">
        <v>496</v>
      </c>
      <c r="B189">
        <v>8.1</v>
      </c>
      <c r="E189" t="s">
        <v>17431</v>
      </c>
      <c r="F189">
        <f t="array" ref="F189">AVERAGEIF(Table9[director_name],Table10[[#This Row],[DIRECTOR_NAME]],Table9[imdb_score])</f>
        <v>7.6</v>
      </c>
    </row>
    <row r="190" spans="1:6" x14ac:dyDescent="0.3">
      <c r="A190" t="s">
        <v>214</v>
      </c>
      <c r="B190">
        <v>8.1</v>
      </c>
      <c r="E190" t="s">
        <v>17489</v>
      </c>
      <c r="F190">
        <f t="array" ref="F190">AVERAGEIF(Table9[director_name],Table10[[#This Row],[DIRECTOR_NAME]],Table9[imdb_score])</f>
        <v>7.6</v>
      </c>
    </row>
    <row r="191" spans="1:6" x14ac:dyDescent="0.3">
      <c r="A191" t="s">
        <v>514</v>
      </c>
      <c r="B191">
        <v>8.1</v>
      </c>
      <c r="E191" t="s">
        <v>17900</v>
      </c>
      <c r="F191">
        <f t="array" ref="F191">AVERAGEIF(Table9[director_name],Table10[[#This Row],[DIRECTOR_NAME]],Table9[imdb_score])</f>
        <v>7.6</v>
      </c>
    </row>
    <row r="192" spans="1:6" x14ac:dyDescent="0.3">
      <c r="A192" t="s">
        <v>24161</v>
      </c>
      <c r="B192">
        <v>8.1</v>
      </c>
      <c r="E192" t="s">
        <v>18649</v>
      </c>
      <c r="F192">
        <f t="array" ref="F192">AVERAGEIF(Table9[director_name],Table10[[#This Row],[DIRECTOR_NAME]],Table9[imdb_score])</f>
        <v>7.6</v>
      </c>
    </row>
    <row r="193" spans="1:6" x14ac:dyDescent="0.3">
      <c r="A193" t="s">
        <v>416</v>
      </c>
      <c r="B193">
        <v>8.1</v>
      </c>
      <c r="E193" t="s">
        <v>18965</v>
      </c>
      <c r="F193">
        <f t="array" ref="F193">AVERAGEIF(Table9[director_name],Table10[[#This Row],[DIRECTOR_NAME]],Table9[imdb_score])</f>
        <v>7.6</v>
      </c>
    </row>
    <row r="194" spans="1:6" x14ac:dyDescent="0.3">
      <c r="A194" t="s">
        <v>712</v>
      </c>
      <c r="B194">
        <v>8.1</v>
      </c>
      <c r="E194" t="s">
        <v>19702</v>
      </c>
      <c r="F194">
        <f t="array" ref="F194">AVERAGEIF(Table9[director_name],Table10[[#This Row],[DIRECTOR_NAME]],Table9[imdb_score])</f>
        <v>7.6</v>
      </c>
    </row>
    <row r="195" spans="1:6" x14ac:dyDescent="0.3">
      <c r="A195" t="s">
        <v>1121</v>
      </c>
      <c r="B195">
        <v>8.1</v>
      </c>
      <c r="E195" t="s">
        <v>19767</v>
      </c>
      <c r="F195">
        <f t="array" ref="F195">AVERAGEIF(Table9[director_name],Table10[[#This Row],[DIRECTOR_NAME]],Table9[imdb_score])</f>
        <v>7.6</v>
      </c>
    </row>
    <row r="196" spans="1:6" x14ac:dyDescent="0.3">
      <c r="A196" t="s">
        <v>4439</v>
      </c>
      <c r="B196">
        <v>8.1</v>
      </c>
      <c r="E196" t="s">
        <v>19785</v>
      </c>
      <c r="F196">
        <f t="array" ref="F196">AVERAGEIF(Table9[director_name],Table10[[#This Row],[DIRECTOR_NAME]],Table9[imdb_score])</f>
        <v>7.6</v>
      </c>
    </row>
    <row r="197" spans="1:6" x14ac:dyDescent="0.3">
      <c r="A197" t="s">
        <v>1783</v>
      </c>
      <c r="B197">
        <v>8.1</v>
      </c>
      <c r="E197" t="s">
        <v>19807</v>
      </c>
      <c r="F197">
        <f t="array" ref="F197">AVERAGEIF(Table9[director_name],Table10[[#This Row],[DIRECTOR_NAME]],Table9[imdb_score])</f>
        <v>7.6</v>
      </c>
    </row>
    <row r="198" spans="1:6" x14ac:dyDescent="0.3">
      <c r="A198" t="s">
        <v>5634</v>
      </c>
      <c r="B198">
        <v>8.1</v>
      </c>
      <c r="E198" t="s">
        <v>19987</v>
      </c>
      <c r="F198">
        <f t="array" ref="F198">AVERAGEIF(Table9[director_name],Table10[[#This Row],[DIRECTOR_NAME]],Table9[imdb_score])</f>
        <v>7.6</v>
      </c>
    </row>
    <row r="199" spans="1:6" x14ac:dyDescent="0.3">
      <c r="A199" t="s">
        <v>5743</v>
      </c>
      <c r="B199">
        <v>8.1</v>
      </c>
      <c r="E199" t="s">
        <v>20067</v>
      </c>
      <c r="F199">
        <f t="array" ref="F199">AVERAGEIF(Table9[director_name],Table10[[#This Row],[DIRECTOR_NAME]],Table9[imdb_score])</f>
        <v>7.6</v>
      </c>
    </row>
    <row r="200" spans="1:6" x14ac:dyDescent="0.3">
      <c r="A200" t="s">
        <v>938</v>
      </c>
      <c r="B200">
        <v>8.1</v>
      </c>
      <c r="E200" t="s">
        <v>20848</v>
      </c>
      <c r="F200">
        <f t="array" ref="F200">AVERAGEIF(Table9[director_name],Table10[[#This Row],[DIRECTOR_NAME]],Table9[imdb_score])</f>
        <v>7.6</v>
      </c>
    </row>
    <row r="201" spans="1:6" x14ac:dyDescent="0.3">
      <c r="A201" t="s">
        <v>3837</v>
      </c>
      <c r="B201">
        <v>8.1</v>
      </c>
      <c r="E201" t="s">
        <v>20941</v>
      </c>
      <c r="F201">
        <f t="array" ref="F201">AVERAGEIF(Table9[director_name],Table10[[#This Row],[DIRECTOR_NAME]],Table9[imdb_score])</f>
        <v>7.6</v>
      </c>
    </row>
    <row r="202" spans="1:6" x14ac:dyDescent="0.3">
      <c r="A202" t="s">
        <v>876</v>
      </c>
      <c r="B202">
        <v>8.1</v>
      </c>
      <c r="E202" t="s">
        <v>21188</v>
      </c>
      <c r="F202">
        <f t="array" ref="F202">AVERAGEIF(Table9[director_name],Table10[[#This Row],[DIRECTOR_NAME]],Table9[imdb_score])</f>
        <v>7.6</v>
      </c>
    </row>
    <row r="203" spans="1:6" x14ac:dyDescent="0.3">
      <c r="A203" t="s">
        <v>5384</v>
      </c>
      <c r="B203">
        <v>8.1</v>
      </c>
      <c r="E203" t="s">
        <v>21366</v>
      </c>
      <c r="F203">
        <f t="array" ref="F203">AVERAGEIF(Table9[director_name],Table10[[#This Row],[DIRECTOR_NAME]],Table9[imdb_score])</f>
        <v>7.6</v>
      </c>
    </row>
    <row r="204" spans="1:6" x14ac:dyDescent="0.3">
      <c r="A204" t="s">
        <v>3705</v>
      </c>
      <c r="B204">
        <v>8.1</v>
      </c>
      <c r="E204" t="s">
        <v>21684</v>
      </c>
      <c r="F204">
        <f t="array" ref="F204">AVERAGEIF(Table9[director_name],Table10[[#This Row],[DIRECTOR_NAME]],Table9[imdb_score])</f>
        <v>7.6</v>
      </c>
    </row>
    <row r="205" spans="1:6" x14ac:dyDescent="0.3">
      <c r="A205" t="s">
        <v>3465</v>
      </c>
      <c r="B205">
        <v>8.1</v>
      </c>
      <c r="E205" t="s">
        <v>22434</v>
      </c>
      <c r="F205">
        <f t="array" ref="F205">AVERAGEIF(Table9[director_name],Table10[[#This Row],[DIRECTOR_NAME]],Table9[imdb_score])</f>
        <v>7.6</v>
      </c>
    </row>
    <row r="206" spans="1:6" x14ac:dyDescent="0.3">
      <c r="A206" t="s">
        <v>7108</v>
      </c>
      <c r="B206">
        <v>8.1</v>
      </c>
      <c r="E206" t="s">
        <v>22715</v>
      </c>
      <c r="F206">
        <f t="array" ref="F206">AVERAGEIF(Table9[director_name],Table10[[#This Row],[DIRECTOR_NAME]],Table9[imdb_score])</f>
        <v>7.6</v>
      </c>
    </row>
    <row r="207" spans="1:6" x14ac:dyDescent="0.3">
      <c r="A207" t="s">
        <v>7071</v>
      </c>
      <c r="B207">
        <v>8.1</v>
      </c>
      <c r="E207" t="s">
        <v>23661</v>
      </c>
      <c r="F207">
        <f t="array" ref="F207">AVERAGEIF(Table9[director_name],Table10[[#This Row],[DIRECTOR_NAME]],Table9[imdb_score])</f>
        <v>7.6</v>
      </c>
    </row>
    <row r="208" spans="1:6" x14ac:dyDescent="0.3">
      <c r="A208" t="s">
        <v>8794</v>
      </c>
      <c r="B208">
        <v>8.1</v>
      </c>
      <c r="E208" t="s">
        <v>23813</v>
      </c>
      <c r="F208">
        <f t="array" ref="F208">AVERAGEIF(Table9[director_name],Table10[[#This Row],[DIRECTOR_NAME]],Table9[imdb_score])</f>
        <v>7.6</v>
      </c>
    </row>
    <row r="209" spans="1:6" x14ac:dyDescent="0.3">
      <c r="A209" t="s">
        <v>10701</v>
      </c>
      <c r="B209">
        <v>8.1</v>
      </c>
      <c r="E209" t="s">
        <v>9346</v>
      </c>
      <c r="F209">
        <f t="array" ref="F209">AVERAGEIF(Table9[director_name],Table10[[#This Row],[DIRECTOR_NAME]],Table9[imdb_score])</f>
        <v>7.5999999999999988</v>
      </c>
    </row>
    <row r="210" spans="1:6" x14ac:dyDescent="0.3">
      <c r="A210" t="s">
        <v>459</v>
      </c>
      <c r="B210">
        <v>8.1</v>
      </c>
      <c r="E210" t="s">
        <v>1179</v>
      </c>
      <c r="F210">
        <f t="array" ref="F210">AVERAGEIF(Table9[director_name],Table10[[#This Row],[DIRECTOR_NAME]],Table9[imdb_score])</f>
        <v>7.5857142857142863</v>
      </c>
    </row>
    <row r="211" spans="1:6" x14ac:dyDescent="0.3">
      <c r="A211" t="s">
        <v>12078</v>
      </c>
      <c r="B211">
        <v>8.1</v>
      </c>
      <c r="E211" t="s">
        <v>631</v>
      </c>
      <c r="F211">
        <f t="array" ref="F211">AVERAGEIF(Table9[director_name],Table10[[#This Row],[DIRECTOR_NAME]],Table9[imdb_score])</f>
        <v>7.58</v>
      </c>
    </row>
    <row r="212" spans="1:6" x14ac:dyDescent="0.3">
      <c r="A212" t="s">
        <v>7628</v>
      </c>
      <c r="B212">
        <v>8.1</v>
      </c>
      <c r="E212" t="s">
        <v>1819</v>
      </c>
      <c r="F212">
        <f t="array" ref="F212">AVERAGEIF(Table9[director_name],Table10[[#This Row],[DIRECTOR_NAME]],Table9[imdb_score])</f>
        <v>7.5750000000000002</v>
      </c>
    </row>
    <row r="213" spans="1:6" x14ac:dyDescent="0.3">
      <c r="A213" t="s">
        <v>24161</v>
      </c>
      <c r="B213">
        <v>8.1</v>
      </c>
      <c r="E213" t="s">
        <v>755</v>
      </c>
      <c r="F213">
        <f t="array" ref="F213">AVERAGEIF(Table9[director_name],Table10[[#This Row],[DIRECTOR_NAME]],Table9[imdb_score])</f>
        <v>7.5666666666666664</v>
      </c>
    </row>
    <row r="214" spans="1:6" x14ac:dyDescent="0.3">
      <c r="A214" t="s">
        <v>12666</v>
      </c>
      <c r="B214">
        <v>8.1</v>
      </c>
      <c r="E214" t="s">
        <v>16116</v>
      </c>
      <c r="F214">
        <f t="array" ref="F214">AVERAGEIF(Table9[director_name],Table10[[#This Row],[DIRECTOR_NAME]],Table9[imdb_score])</f>
        <v>7.5500000000000007</v>
      </c>
    </row>
    <row r="215" spans="1:6" x14ac:dyDescent="0.3">
      <c r="A215" t="s">
        <v>3901</v>
      </c>
      <c r="B215">
        <v>8.1</v>
      </c>
      <c r="E215" t="s">
        <v>19688</v>
      </c>
      <c r="F215">
        <f t="array" ref="F215">AVERAGEIF(Table9[director_name],Table10[[#This Row],[DIRECTOR_NAME]],Table9[imdb_score])</f>
        <v>7.5500000000000007</v>
      </c>
    </row>
    <row r="216" spans="1:6" x14ac:dyDescent="0.3">
      <c r="A216" t="s">
        <v>4227</v>
      </c>
      <c r="B216">
        <v>8.1</v>
      </c>
      <c r="E216" t="s">
        <v>22954</v>
      </c>
      <c r="F216">
        <f t="array" ref="F216">AVERAGEIF(Table9[director_name],Table10[[#This Row],[DIRECTOR_NAME]],Table9[imdb_score])</f>
        <v>7.5500000000000007</v>
      </c>
    </row>
    <row r="217" spans="1:6" x14ac:dyDescent="0.3">
      <c r="A217" t="s">
        <v>3575</v>
      </c>
      <c r="B217">
        <v>8.1</v>
      </c>
      <c r="E217" t="s">
        <v>6732</v>
      </c>
      <c r="F217">
        <f t="array" ref="F217">AVERAGEIF(Table9[director_name],Table10[[#This Row],[DIRECTOR_NAME]],Table9[imdb_score])</f>
        <v>7.55</v>
      </c>
    </row>
    <row r="218" spans="1:6" x14ac:dyDescent="0.3">
      <c r="A218" t="s">
        <v>8654</v>
      </c>
      <c r="B218">
        <v>8.1</v>
      </c>
      <c r="E218" t="s">
        <v>13468</v>
      </c>
      <c r="F218">
        <f t="array" ref="F218">AVERAGEIF(Table9[director_name],Table10[[#This Row],[DIRECTOR_NAME]],Table9[imdb_score])</f>
        <v>7.55</v>
      </c>
    </row>
    <row r="219" spans="1:6" x14ac:dyDescent="0.3">
      <c r="A219" t="s">
        <v>13952</v>
      </c>
      <c r="B219">
        <v>8.1</v>
      </c>
      <c r="E219" t="s">
        <v>17415</v>
      </c>
      <c r="F219">
        <f t="array" ref="F219">AVERAGEIF(Table9[director_name],Table10[[#This Row],[DIRECTOR_NAME]],Table9[imdb_score])</f>
        <v>7.5500000000000007</v>
      </c>
    </row>
    <row r="220" spans="1:6" x14ac:dyDescent="0.3">
      <c r="A220" t="s">
        <v>3738</v>
      </c>
      <c r="B220">
        <v>8.1</v>
      </c>
      <c r="E220" t="s">
        <v>19045</v>
      </c>
      <c r="F220">
        <f t="array" ref="F220">AVERAGEIF(Table9[director_name],Table10[[#This Row],[DIRECTOR_NAME]],Table9[imdb_score])</f>
        <v>7.5499999999999989</v>
      </c>
    </row>
    <row r="221" spans="1:6" x14ac:dyDescent="0.3">
      <c r="A221" t="s">
        <v>3901</v>
      </c>
      <c r="B221">
        <v>8.1</v>
      </c>
      <c r="E221" t="s">
        <v>24161</v>
      </c>
      <c r="F221">
        <f t="array" ref="F221">AVERAGEIF(Table9[director_name],Table10[[#This Row],[DIRECTOR_NAME]],Table9[imdb_score])</f>
        <v>7.5333333333333306</v>
      </c>
    </row>
    <row r="222" spans="1:6" x14ac:dyDescent="0.3">
      <c r="A222" t="s">
        <v>11416</v>
      </c>
      <c r="B222">
        <v>8.1</v>
      </c>
      <c r="E222" t="s">
        <v>7071</v>
      </c>
      <c r="F222">
        <f t="array" ref="F222">AVERAGEIF(Table9[director_name],Table10[[#This Row],[DIRECTOR_NAME]],Table9[imdb_score])</f>
        <v>7.5166666666666666</v>
      </c>
    </row>
    <row r="223" spans="1:6" x14ac:dyDescent="0.3">
      <c r="A223" t="s">
        <v>1421</v>
      </c>
      <c r="B223">
        <v>8.1</v>
      </c>
      <c r="E223" t="s">
        <v>2148</v>
      </c>
      <c r="F223">
        <f t="array" ref="F223">AVERAGEIF(Table9[director_name],Table10[[#This Row],[DIRECTOR_NAME]],Table9[imdb_score])</f>
        <v>7.5</v>
      </c>
    </row>
    <row r="224" spans="1:6" x14ac:dyDescent="0.3">
      <c r="A224" t="s">
        <v>59</v>
      </c>
      <c r="B224">
        <v>8.1</v>
      </c>
      <c r="E224" t="s">
        <v>2766</v>
      </c>
      <c r="F224">
        <f t="array" ref="F224">AVERAGEIF(Table9[director_name],Table10[[#This Row],[DIRECTOR_NAME]],Table9[imdb_score])</f>
        <v>7.5</v>
      </c>
    </row>
    <row r="225" spans="1:6" x14ac:dyDescent="0.3">
      <c r="A225" t="s">
        <v>786</v>
      </c>
      <c r="B225">
        <v>8.1</v>
      </c>
      <c r="E225" t="s">
        <v>5126</v>
      </c>
      <c r="F225">
        <f t="array" ref="F225">AVERAGEIF(Table9[director_name],Table10[[#This Row],[DIRECTOR_NAME]],Table9[imdb_score])</f>
        <v>7.5</v>
      </c>
    </row>
    <row r="226" spans="1:6" x14ac:dyDescent="0.3">
      <c r="A226" t="s">
        <v>16922</v>
      </c>
      <c r="B226">
        <v>8.1</v>
      </c>
      <c r="E226" t="s">
        <v>5918</v>
      </c>
      <c r="F226">
        <f t="array" ref="F226">AVERAGEIF(Table9[director_name],Table10[[#This Row],[DIRECTOR_NAME]],Table9[imdb_score])</f>
        <v>7.5</v>
      </c>
    </row>
    <row r="227" spans="1:6" x14ac:dyDescent="0.3">
      <c r="A227" t="s">
        <v>9785</v>
      </c>
      <c r="B227">
        <v>8.1</v>
      </c>
      <c r="E227" t="s">
        <v>6027</v>
      </c>
      <c r="F227">
        <f t="array" ref="F227">AVERAGEIF(Table9[director_name],Table10[[#This Row],[DIRECTOR_NAME]],Table9[imdb_score])</f>
        <v>7.5</v>
      </c>
    </row>
    <row r="228" spans="1:6" x14ac:dyDescent="0.3">
      <c r="A228" t="s">
        <v>24161</v>
      </c>
      <c r="B228">
        <v>8.1</v>
      </c>
      <c r="E228" t="s">
        <v>6036</v>
      </c>
      <c r="F228">
        <f t="array" ref="F228">AVERAGEIF(Table9[director_name],Table10[[#This Row],[DIRECTOR_NAME]],Table9[imdb_score])</f>
        <v>7.5</v>
      </c>
    </row>
    <row r="229" spans="1:6" x14ac:dyDescent="0.3">
      <c r="A229" t="s">
        <v>4013</v>
      </c>
      <c r="B229">
        <v>8.1</v>
      </c>
      <c r="E229" t="s">
        <v>7169</v>
      </c>
      <c r="F229">
        <f t="array" ref="F229">AVERAGEIF(Table9[director_name],Table10[[#This Row],[DIRECTOR_NAME]],Table9[imdb_score])</f>
        <v>7.5</v>
      </c>
    </row>
    <row r="230" spans="1:6" x14ac:dyDescent="0.3">
      <c r="A230" t="s">
        <v>10127</v>
      </c>
      <c r="B230">
        <v>8.1</v>
      </c>
      <c r="E230" t="s">
        <v>8284</v>
      </c>
      <c r="F230">
        <f t="array" ref="F230">AVERAGEIF(Table9[director_name],Table10[[#This Row],[DIRECTOR_NAME]],Table9[imdb_score])</f>
        <v>7.5</v>
      </c>
    </row>
    <row r="231" spans="1:6" x14ac:dyDescent="0.3">
      <c r="A231" t="s">
        <v>11239</v>
      </c>
      <c r="B231">
        <v>8.1</v>
      </c>
      <c r="E231" t="s">
        <v>3465</v>
      </c>
      <c r="F231">
        <f t="array" ref="F231">AVERAGEIF(Table9[director_name],Table10[[#This Row],[DIRECTOR_NAME]],Table9[imdb_score])</f>
        <v>7.5</v>
      </c>
    </row>
    <row r="232" spans="1:6" x14ac:dyDescent="0.3">
      <c r="A232" t="s">
        <v>19045</v>
      </c>
      <c r="B232">
        <v>8.1</v>
      </c>
      <c r="E232" t="s">
        <v>8497</v>
      </c>
      <c r="F232">
        <f t="array" ref="F232">AVERAGEIF(Table9[director_name],Table10[[#This Row],[DIRECTOR_NAME]],Table9[imdb_score])</f>
        <v>7.5</v>
      </c>
    </row>
    <row r="233" spans="1:6" x14ac:dyDescent="0.3">
      <c r="A233" t="s">
        <v>18813</v>
      </c>
      <c r="B233">
        <v>8.1</v>
      </c>
      <c r="E233" t="s">
        <v>8747</v>
      </c>
      <c r="F233">
        <f t="array" ref="F233">AVERAGEIF(Table9[director_name],Table10[[#This Row],[DIRECTOR_NAME]],Table9[imdb_score])</f>
        <v>7.5</v>
      </c>
    </row>
    <row r="234" spans="1:6" x14ac:dyDescent="0.3">
      <c r="A234" t="s">
        <v>18709</v>
      </c>
      <c r="B234">
        <v>8.1</v>
      </c>
      <c r="E234" t="s">
        <v>9634</v>
      </c>
      <c r="F234">
        <f t="array" ref="F234">AVERAGEIF(Table9[director_name],Table10[[#This Row],[DIRECTOR_NAME]],Table9[imdb_score])</f>
        <v>7.5</v>
      </c>
    </row>
    <row r="235" spans="1:6" x14ac:dyDescent="0.3">
      <c r="A235" t="s">
        <v>9147</v>
      </c>
      <c r="B235">
        <v>8.1</v>
      </c>
      <c r="E235" t="s">
        <v>3460</v>
      </c>
      <c r="F235">
        <f t="array" ref="F235">AVERAGEIF(Table9[director_name],Table10[[#This Row],[DIRECTOR_NAME]],Table9[imdb_score])</f>
        <v>7.5</v>
      </c>
    </row>
    <row r="236" spans="1:6" x14ac:dyDescent="0.3">
      <c r="A236" t="s">
        <v>19978</v>
      </c>
      <c r="B236">
        <v>8.1</v>
      </c>
      <c r="E236" t="s">
        <v>10843</v>
      </c>
      <c r="F236">
        <f t="array" ref="F236">AVERAGEIF(Table9[director_name],Table10[[#This Row],[DIRECTOR_NAME]],Table9[imdb_score])</f>
        <v>7.5</v>
      </c>
    </row>
    <row r="237" spans="1:6" x14ac:dyDescent="0.3">
      <c r="A237" t="s">
        <v>1157</v>
      </c>
      <c r="B237">
        <v>8.1</v>
      </c>
      <c r="E237" t="s">
        <v>11364</v>
      </c>
      <c r="F237">
        <f t="array" ref="F237">AVERAGEIF(Table9[director_name],Table10[[#This Row],[DIRECTOR_NAME]],Table9[imdb_score])</f>
        <v>7.5</v>
      </c>
    </row>
    <row r="238" spans="1:6" x14ac:dyDescent="0.3">
      <c r="A238" t="s">
        <v>4238</v>
      </c>
      <c r="B238">
        <v>8.1</v>
      </c>
      <c r="E238" t="s">
        <v>11416</v>
      </c>
      <c r="F238">
        <f t="array" ref="F238">AVERAGEIF(Table9[director_name],Table10[[#This Row],[DIRECTOR_NAME]],Table9[imdb_score])</f>
        <v>7.5</v>
      </c>
    </row>
    <row r="239" spans="1:6" x14ac:dyDescent="0.3">
      <c r="A239" t="s">
        <v>24161</v>
      </c>
      <c r="B239">
        <v>8.1</v>
      </c>
      <c r="E239" t="s">
        <v>13293</v>
      </c>
      <c r="F239">
        <f t="array" ref="F239">AVERAGEIF(Table9[director_name],Table10[[#This Row],[DIRECTOR_NAME]],Table9[imdb_score])</f>
        <v>7.5</v>
      </c>
    </row>
    <row r="240" spans="1:6" x14ac:dyDescent="0.3">
      <c r="A240" t="s">
        <v>20231</v>
      </c>
      <c r="B240">
        <v>8.1</v>
      </c>
      <c r="E240" t="s">
        <v>13308</v>
      </c>
      <c r="F240">
        <f t="array" ref="F240">AVERAGEIF(Table9[director_name],Table10[[#This Row],[DIRECTOR_NAME]],Table9[imdb_score])</f>
        <v>7.5</v>
      </c>
    </row>
    <row r="241" spans="1:6" x14ac:dyDescent="0.3">
      <c r="A241" t="s">
        <v>20525</v>
      </c>
      <c r="B241">
        <v>8.1</v>
      </c>
      <c r="E241" t="s">
        <v>14390</v>
      </c>
      <c r="F241">
        <f t="array" ref="F241">AVERAGEIF(Table9[director_name],Table10[[#This Row],[DIRECTOR_NAME]],Table9[imdb_score])</f>
        <v>7.5</v>
      </c>
    </row>
    <row r="242" spans="1:6" x14ac:dyDescent="0.3">
      <c r="A242" t="s">
        <v>16185</v>
      </c>
      <c r="B242">
        <v>8.1</v>
      </c>
      <c r="E242" t="s">
        <v>14531</v>
      </c>
      <c r="F242">
        <f t="array" ref="F242">AVERAGEIF(Table9[director_name],Table10[[#This Row],[DIRECTOR_NAME]],Table9[imdb_score])</f>
        <v>7.5</v>
      </c>
    </row>
    <row r="243" spans="1:6" x14ac:dyDescent="0.3">
      <c r="A243" t="s">
        <v>6232</v>
      </c>
      <c r="B243">
        <v>8.1</v>
      </c>
      <c r="E243" t="s">
        <v>15525</v>
      </c>
      <c r="F243">
        <f t="array" ref="F243">AVERAGEIF(Table9[director_name],Table10[[#This Row],[DIRECTOR_NAME]],Table9[imdb_score])</f>
        <v>7.5</v>
      </c>
    </row>
    <row r="244" spans="1:6" x14ac:dyDescent="0.3">
      <c r="A244" t="s">
        <v>9535</v>
      </c>
      <c r="B244">
        <v>8.1</v>
      </c>
      <c r="E244" t="s">
        <v>15861</v>
      </c>
      <c r="F244">
        <f t="array" ref="F244">AVERAGEIF(Table9[director_name],Table10[[#This Row],[DIRECTOR_NAME]],Table9[imdb_score])</f>
        <v>7.5</v>
      </c>
    </row>
    <row r="245" spans="1:6" x14ac:dyDescent="0.3">
      <c r="A245" t="s">
        <v>17185</v>
      </c>
      <c r="B245">
        <v>8.1</v>
      </c>
      <c r="E245" t="s">
        <v>16010</v>
      </c>
      <c r="F245">
        <f t="array" ref="F245">AVERAGEIF(Table9[director_name],Table10[[#This Row],[DIRECTOR_NAME]],Table9[imdb_score])</f>
        <v>7.5</v>
      </c>
    </row>
    <row r="246" spans="1:6" x14ac:dyDescent="0.3">
      <c r="A246" t="s">
        <v>326</v>
      </c>
      <c r="B246">
        <v>8.1</v>
      </c>
      <c r="E246" t="s">
        <v>16467</v>
      </c>
      <c r="F246">
        <f t="array" ref="F246">AVERAGEIF(Table9[director_name],Table10[[#This Row],[DIRECTOR_NAME]],Table9[imdb_score])</f>
        <v>7.5</v>
      </c>
    </row>
    <row r="247" spans="1:6" x14ac:dyDescent="0.3">
      <c r="A247" t="s">
        <v>22291</v>
      </c>
      <c r="B247">
        <v>8.1</v>
      </c>
      <c r="E247" t="s">
        <v>17885</v>
      </c>
      <c r="F247">
        <f t="array" ref="F247">AVERAGEIF(Table9[director_name],Table10[[#This Row],[DIRECTOR_NAME]],Table9[imdb_score])</f>
        <v>7.5</v>
      </c>
    </row>
    <row r="248" spans="1:6" x14ac:dyDescent="0.3">
      <c r="A248" t="s">
        <v>22969</v>
      </c>
      <c r="B248">
        <v>8.1</v>
      </c>
      <c r="E248" t="s">
        <v>17983</v>
      </c>
      <c r="F248">
        <f t="array" ref="F248">AVERAGEIF(Table9[director_name],Table10[[#This Row],[DIRECTOR_NAME]],Table9[imdb_score])</f>
        <v>7.5</v>
      </c>
    </row>
    <row r="249" spans="1:6" x14ac:dyDescent="0.3">
      <c r="A249" t="s">
        <v>23363</v>
      </c>
      <c r="B249">
        <v>8.1</v>
      </c>
      <c r="E249" t="s">
        <v>18643</v>
      </c>
      <c r="F249">
        <f t="array" ref="F249">AVERAGEIF(Table9[director_name],Table10[[#This Row],[DIRECTOR_NAME]],Table9[imdb_score])</f>
        <v>7.5</v>
      </c>
    </row>
    <row r="250" spans="1:6" x14ac:dyDescent="0.3">
      <c r="A250" t="s">
        <v>23410</v>
      </c>
      <c r="B250">
        <v>8.1</v>
      </c>
      <c r="E250" t="s">
        <v>18743</v>
      </c>
      <c r="F250">
        <f t="array" ref="F250">AVERAGEIF(Table9[director_name],Table10[[#This Row],[DIRECTOR_NAME]],Table9[imdb_score])</f>
        <v>7.5</v>
      </c>
    </row>
    <row r="251" spans="1:6" x14ac:dyDescent="0.3">
      <c r="A251" t="s">
        <v>145</v>
      </c>
      <c r="B251">
        <v>8</v>
      </c>
      <c r="E251" t="s">
        <v>19034</v>
      </c>
      <c r="F251">
        <f t="array" ref="F251">AVERAGEIF(Table9[director_name],Table10[[#This Row],[DIRECTOR_NAME]],Table9[imdb_score])</f>
        <v>7.5</v>
      </c>
    </row>
    <row r="252" spans="1:6" x14ac:dyDescent="0.3">
      <c r="A252" t="s">
        <v>631</v>
      </c>
      <c r="B252">
        <v>8</v>
      </c>
      <c r="E252" t="s">
        <v>19054</v>
      </c>
      <c r="F252">
        <f t="array" ref="F252">AVERAGEIF(Table9[director_name],Table10[[#This Row],[DIRECTOR_NAME]],Table9[imdb_score])</f>
        <v>7.5</v>
      </c>
    </row>
    <row r="253" spans="1:6" x14ac:dyDescent="0.3">
      <c r="A253" t="s">
        <v>378</v>
      </c>
      <c r="B253">
        <v>8</v>
      </c>
      <c r="E253" t="s">
        <v>19950</v>
      </c>
      <c r="F253">
        <f t="array" ref="F253">AVERAGEIF(Table9[director_name],Table10[[#This Row],[DIRECTOR_NAME]],Table9[imdb_score])</f>
        <v>7.5</v>
      </c>
    </row>
    <row r="254" spans="1:6" x14ac:dyDescent="0.3">
      <c r="A254" t="s">
        <v>1089</v>
      </c>
      <c r="B254">
        <v>8</v>
      </c>
      <c r="E254" t="s">
        <v>20172</v>
      </c>
      <c r="F254">
        <f t="array" ref="F254">AVERAGEIF(Table9[director_name],Table10[[#This Row],[DIRECTOR_NAME]],Table9[imdb_score])</f>
        <v>7.5</v>
      </c>
    </row>
    <row r="255" spans="1:6" x14ac:dyDescent="0.3">
      <c r="A255" t="s">
        <v>340</v>
      </c>
      <c r="B255">
        <v>8</v>
      </c>
      <c r="E255" t="s">
        <v>20615</v>
      </c>
      <c r="F255">
        <f t="array" ref="F255">AVERAGEIF(Table9[director_name],Table10[[#This Row],[DIRECTOR_NAME]],Table9[imdb_score])</f>
        <v>7.5</v>
      </c>
    </row>
    <row r="256" spans="1:6" x14ac:dyDescent="0.3">
      <c r="A256" t="s">
        <v>1040</v>
      </c>
      <c r="B256">
        <v>8</v>
      </c>
      <c r="E256" t="s">
        <v>21395</v>
      </c>
      <c r="F256">
        <f t="array" ref="F256">AVERAGEIF(Table9[director_name],Table10[[#This Row],[DIRECTOR_NAME]],Table9[imdb_score])</f>
        <v>7.5</v>
      </c>
    </row>
    <row r="257" spans="1:6" x14ac:dyDescent="0.3">
      <c r="A257" t="s">
        <v>631</v>
      </c>
      <c r="B257">
        <v>8</v>
      </c>
      <c r="E257" t="s">
        <v>22413</v>
      </c>
      <c r="F257">
        <f t="array" ref="F257">AVERAGEIF(Table9[director_name],Table10[[#This Row],[DIRECTOR_NAME]],Table9[imdb_score])</f>
        <v>7.5</v>
      </c>
    </row>
    <row r="258" spans="1:6" x14ac:dyDescent="0.3">
      <c r="A258" t="s">
        <v>876</v>
      </c>
      <c r="B258">
        <v>8</v>
      </c>
      <c r="E258" t="s">
        <v>22602</v>
      </c>
      <c r="F258">
        <f t="array" ref="F258">AVERAGEIF(Table9[director_name],Table10[[#This Row],[DIRECTOR_NAME]],Table9[imdb_score])</f>
        <v>7.5</v>
      </c>
    </row>
    <row r="259" spans="1:6" x14ac:dyDescent="0.3">
      <c r="A259" t="s">
        <v>282</v>
      </c>
      <c r="B259">
        <v>8</v>
      </c>
      <c r="E259" t="s">
        <v>22874</v>
      </c>
      <c r="F259">
        <f t="array" ref="F259">AVERAGEIF(Table9[director_name],Table10[[#This Row],[DIRECTOR_NAME]],Table9[imdb_score])</f>
        <v>7.5</v>
      </c>
    </row>
    <row r="260" spans="1:6" x14ac:dyDescent="0.3">
      <c r="A260" t="s">
        <v>4634</v>
      </c>
      <c r="B260">
        <v>8</v>
      </c>
      <c r="E260" t="s">
        <v>22960</v>
      </c>
      <c r="F260">
        <f t="array" ref="F260">AVERAGEIF(Table9[director_name],Table10[[#This Row],[DIRECTOR_NAME]],Table9[imdb_score])</f>
        <v>7.5</v>
      </c>
    </row>
    <row r="261" spans="1:6" x14ac:dyDescent="0.3">
      <c r="A261" t="s">
        <v>1783</v>
      </c>
      <c r="B261">
        <v>8</v>
      </c>
      <c r="E261" t="s">
        <v>23244</v>
      </c>
      <c r="F261">
        <f t="array" ref="F261">AVERAGEIF(Table9[director_name],Table10[[#This Row],[DIRECTOR_NAME]],Table9[imdb_score])</f>
        <v>7.5</v>
      </c>
    </row>
    <row r="262" spans="1:6" x14ac:dyDescent="0.3">
      <c r="A262" t="s">
        <v>416</v>
      </c>
      <c r="B262">
        <v>8</v>
      </c>
      <c r="E262" t="s">
        <v>23323</v>
      </c>
      <c r="F262">
        <f t="array" ref="F262">AVERAGEIF(Table9[director_name],Table10[[#This Row],[DIRECTOR_NAME]],Table9[imdb_score])</f>
        <v>7.5</v>
      </c>
    </row>
    <row r="263" spans="1:6" x14ac:dyDescent="0.3">
      <c r="A263" t="s">
        <v>631</v>
      </c>
      <c r="B263">
        <v>8</v>
      </c>
      <c r="E263" t="s">
        <v>23959</v>
      </c>
      <c r="F263">
        <f t="array" ref="F263">AVERAGEIF(Table9[director_name],Table10[[#This Row],[DIRECTOR_NAME]],Table9[imdb_score])</f>
        <v>7.5</v>
      </c>
    </row>
    <row r="264" spans="1:6" x14ac:dyDescent="0.3">
      <c r="A264" t="s">
        <v>786</v>
      </c>
      <c r="B264">
        <v>8</v>
      </c>
      <c r="E264" t="s">
        <v>1228</v>
      </c>
      <c r="F264">
        <f t="array" ref="F264">AVERAGEIF(Table9[director_name],Table10[[#This Row],[DIRECTOR_NAME]],Table9[imdb_score])</f>
        <v>7.4833333333333316</v>
      </c>
    </row>
    <row r="265" spans="1:6" x14ac:dyDescent="0.3">
      <c r="A265" t="s">
        <v>123</v>
      </c>
      <c r="B265">
        <v>8</v>
      </c>
      <c r="E265" t="s">
        <v>416</v>
      </c>
      <c r="F265">
        <f t="array" ref="F265">AVERAGEIF(Table9[director_name],Table10[[#This Row],[DIRECTOR_NAME]],Table9[imdb_score])</f>
        <v>7.4807692307692299</v>
      </c>
    </row>
    <row r="266" spans="1:6" x14ac:dyDescent="0.3">
      <c r="A266" t="s">
        <v>7071</v>
      </c>
      <c r="B266">
        <v>8</v>
      </c>
      <c r="E266" t="s">
        <v>7637</v>
      </c>
      <c r="F266">
        <f t="array" ref="F266">AVERAGEIF(Table9[director_name],Table10[[#This Row],[DIRECTOR_NAME]],Table9[imdb_score])</f>
        <v>7.4666666666666659</v>
      </c>
    </row>
    <row r="267" spans="1:6" x14ac:dyDescent="0.3">
      <c r="A267" t="s">
        <v>3789</v>
      </c>
      <c r="B267">
        <v>8</v>
      </c>
      <c r="E267" t="s">
        <v>78</v>
      </c>
      <c r="F267">
        <f t="array" ref="F267">AVERAGEIF(Table9[director_name],Table10[[#This Row],[DIRECTOR_NAME]],Table9[imdb_score])</f>
        <v>7.4571428571428564</v>
      </c>
    </row>
    <row r="268" spans="1:6" x14ac:dyDescent="0.3">
      <c r="A268" t="s">
        <v>1411</v>
      </c>
      <c r="B268">
        <v>8</v>
      </c>
      <c r="E268" t="s">
        <v>9071</v>
      </c>
      <c r="F268">
        <f t="array" ref="F268">AVERAGEIF(Table9[director_name],Table10[[#This Row],[DIRECTOR_NAME]],Table9[imdb_score])</f>
        <v>7.45</v>
      </c>
    </row>
    <row r="269" spans="1:6" x14ac:dyDescent="0.3">
      <c r="A269" t="s">
        <v>3705</v>
      </c>
      <c r="B269">
        <v>8</v>
      </c>
      <c r="E269" t="s">
        <v>13462</v>
      </c>
      <c r="F269">
        <f t="array" ref="F269">AVERAGEIF(Table9[director_name],Table10[[#This Row],[DIRECTOR_NAME]],Table9[imdb_score])</f>
        <v>7.45</v>
      </c>
    </row>
    <row r="270" spans="1:6" x14ac:dyDescent="0.3">
      <c r="A270" t="s">
        <v>1679</v>
      </c>
      <c r="B270">
        <v>8</v>
      </c>
      <c r="E270" t="s">
        <v>14334</v>
      </c>
      <c r="F270">
        <f t="array" ref="F270">AVERAGEIF(Table9[director_name],Table10[[#This Row],[DIRECTOR_NAME]],Table9[imdb_score])</f>
        <v>7.45</v>
      </c>
    </row>
    <row r="271" spans="1:6" x14ac:dyDescent="0.3">
      <c r="A271" t="s">
        <v>2904</v>
      </c>
      <c r="B271">
        <v>8</v>
      </c>
      <c r="E271" t="s">
        <v>378</v>
      </c>
      <c r="F271">
        <f t="array" ref="F271">AVERAGEIF(Table9[director_name],Table10[[#This Row],[DIRECTOR_NAME]],Table9[imdb_score])</f>
        <v>7.4499999999999993</v>
      </c>
    </row>
    <row r="272" spans="1:6" x14ac:dyDescent="0.3">
      <c r="A272" t="s">
        <v>3136</v>
      </c>
      <c r="B272">
        <v>8</v>
      </c>
      <c r="E272" t="s">
        <v>10520</v>
      </c>
      <c r="F272">
        <f t="array" ref="F272">AVERAGEIF(Table9[director_name],Table10[[#This Row],[DIRECTOR_NAME]],Table9[imdb_score])</f>
        <v>7.4499999999999993</v>
      </c>
    </row>
    <row r="273" spans="1:6" x14ac:dyDescent="0.3">
      <c r="A273" t="s">
        <v>1819</v>
      </c>
      <c r="B273">
        <v>8</v>
      </c>
      <c r="E273" t="s">
        <v>1746</v>
      </c>
      <c r="F273">
        <f t="array" ref="F273">AVERAGEIF(Table9[director_name],Table10[[#This Row],[DIRECTOR_NAME]],Table9[imdb_score])</f>
        <v>7.4499999999999993</v>
      </c>
    </row>
    <row r="274" spans="1:6" x14ac:dyDescent="0.3">
      <c r="A274" t="s">
        <v>2875</v>
      </c>
      <c r="B274">
        <v>8</v>
      </c>
      <c r="E274" t="s">
        <v>5293</v>
      </c>
      <c r="F274">
        <f t="array" ref="F274">AVERAGEIF(Table9[director_name],Table10[[#This Row],[DIRECTOR_NAME]],Table9[imdb_score])</f>
        <v>7.4375</v>
      </c>
    </row>
    <row r="275" spans="1:6" x14ac:dyDescent="0.3">
      <c r="A275" t="s">
        <v>1121</v>
      </c>
      <c r="B275">
        <v>8</v>
      </c>
      <c r="E275" t="s">
        <v>8535</v>
      </c>
      <c r="F275">
        <f t="array" ref="F275">AVERAGEIF(Table9[director_name],Table10[[#This Row],[DIRECTOR_NAME]],Table9[imdb_score])</f>
        <v>7.4333333333333336</v>
      </c>
    </row>
    <row r="276" spans="1:6" x14ac:dyDescent="0.3">
      <c r="A276" t="s">
        <v>12368</v>
      </c>
      <c r="B276">
        <v>8</v>
      </c>
      <c r="E276" t="s">
        <v>17618</v>
      </c>
      <c r="F276">
        <f t="array" ref="F276">AVERAGEIF(Table9[director_name],Table10[[#This Row],[DIRECTOR_NAME]],Table9[imdb_score])</f>
        <v>7.4333333333333327</v>
      </c>
    </row>
    <row r="277" spans="1:6" x14ac:dyDescent="0.3">
      <c r="A277" t="s">
        <v>3675</v>
      </c>
      <c r="B277">
        <v>8</v>
      </c>
      <c r="E277" t="s">
        <v>8183</v>
      </c>
      <c r="F277">
        <f t="array" ref="F277">AVERAGEIF(Table9[director_name],Table10[[#This Row],[DIRECTOR_NAME]],Table9[imdb_score])</f>
        <v>7.42</v>
      </c>
    </row>
    <row r="278" spans="1:6" x14ac:dyDescent="0.3">
      <c r="A278" t="s">
        <v>2807</v>
      </c>
      <c r="B278">
        <v>8</v>
      </c>
      <c r="E278" t="s">
        <v>4855</v>
      </c>
      <c r="F278">
        <f t="array" ref="F278">AVERAGEIF(Table9[director_name],Table10[[#This Row],[DIRECTOR_NAME]],Table9[imdb_score])</f>
        <v>7.418181818181818</v>
      </c>
    </row>
    <row r="279" spans="1:6" x14ac:dyDescent="0.3">
      <c r="A279" t="s">
        <v>13076</v>
      </c>
      <c r="B279">
        <v>8</v>
      </c>
      <c r="E279" t="s">
        <v>3827</v>
      </c>
      <c r="F279">
        <f t="array" ref="F279">AVERAGEIF(Table9[director_name],Table10[[#This Row],[DIRECTOR_NAME]],Table9[imdb_score])</f>
        <v>7.416666666666667</v>
      </c>
    </row>
    <row r="280" spans="1:6" x14ac:dyDescent="0.3">
      <c r="A280" t="s">
        <v>5877</v>
      </c>
      <c r="B280">
        <v>8</v>
      </c>
      <c r="E280" t="s">
        <v>11988</v>
      </c>
      <c r="F280">
        <f t="array" ref="F280">AVERAGEIF(Table9[director_name],Table10[[#This Row],[DIRECTOR_NAME]],Table9[imdb_score])</f>
        <v>7.3999999999999995</v>
      </c>
    </row>
    <row r="281" spans="1:6" x14ac:dyDescent="0.3">
      <c r="A281" t="s">
        <v>13194</v>
      </c>
      <c r="B281">
        <v>8</v>
      </c>
      <c r="E281" t="s">
        <v>276</v>
      </c>
      <c r="F281">
        <f t="array" ref="F281">AVERAGEIF(Table9[director_name],Table10[[#This Row],[DIRECTOR_NAME]],Table9[imdb_score])</f>
        <v>7.4</v>
      </c>
    </row>
    <row r="282" spans="1:6" x14ac:dyDescent="0.3">
      <c r="A282" t="s">
        <v>5293</v>
      </c>
      <c r="B282">
        <v>8</v>
      </c>
      <c r="E282" t="s">
        <v>1454</v>
      </c>
      <c r="F282">
        <f t="array" ref="F282">AVERAGEIF(Table9[director_name],Table10[[#This Row],[DIRECTOR_NAME]],Table9[imdb_score])</f>
        <v>7.4</v>
      </c>
    </row>
    <row r="283" spans="1:6" x14ac:dyDescent="0.3">
      <c r="A283" t="s">
        <v>13462</v>
      </c>
      <c r="B283">
        <v>8</v>
      </c>
      <c r="E283" t="s">
        <v>2458</v>
      </c>
      <c r="F283">
        <f t="array" ref="F283">AVERAGEIF(Table9[director_name],Table10[[#This Row],[DIRECTOR_NAME]],Table9[imdb_score])</f>
        <v>7.4</v>
      </c>
    </row>
    <row r="284" spans="1:6" x14ac:dyDescent="0.3">
      <c r="A284" t="s">
        <v>1228</v>
      </c>
      <c r="B284">
        <v>8</v>
      </c>
      <c r="E284" t="s">
        <v>3266</v>
      </c>
      <c r="F284">
        <f t="array" ref="F284">AVERAGEIF(Table9[director_name],Table10[[#This Row],[DIRECTOR_NAME]],Table9[imdb_score])</f>
        <v>7.4</v>
      </c>
    </row>
    <row r="285" spans="1:6" x14ac:dyDescent="0.3">
      <c r="A285" t="s">
        <v>13813</v>
      </c>
      <c r="B285">
        <v>8</v>
      </c>
      <c r="E285" t="s">
        <v>6616</v>
      </c>
      <c r="F285">
        <f t="array" ref="F285">AVERAGEIF(Table9[director_name],Table10[[#This Row],[DIRECTOR_NAME]],Table9[imdb_score])</f>
        <v>7.4</v>
      </c>
    </row>
    <row r="286" spans="1:6" x14ac:dyDescent="0.3">
      <c r="A286" t="s">
        <v>1758</v>
      </c>
      <c r="B286">
        <v>8</v>
      </c>
      <c r="E286" t="s">
        <v>9779</v>
      </c>
      <c r="F286">
        <f t="array" ref="F286">AVERAGEIF(Table9[director_name],Table10[[#This Row],[DIRECTOR_NAME]],Table9[imdb_score])</f>
        <v>7.4</v>
      </c>
    </row>
    <row r="287" spans="1:6" x14ac:dyDescent="0.3">
      <c r="A287" t="s">
        <v>13308</v>
      </c>
      <c r="B287">
        <v>8</v>
      </c>
      <c r="E287" t="s">
        <v>11308</v>
      </c>
      <c r="F287">
        <f t="array" ref="F287">AVERAGEIF(Table9[director_name],Table10[[#This Row],[DIRECTOR_NAME]],Table9[imdb_score])</f>
        <v>7.4</v>
      </c>
    </row>
    <row r="288" spans="1:6" x14ac:dyDescent="0.3">
      <c r="A288" t="s">
        <v>4738</v>
      </c>
      <c r="B288">
        <v>8</v>
      </c>
      <c r="E288" t="s">
        <v>13067</v>
      </c>
      <c r="F288">
        <f t="array" ref="F288">AVERAGEIF(Table9[director_name],Table10[[#This Row],[DIRECTOR_NAME]],Table9[imdb_score])</f>
        <v>7.4</v>
      </c>
    </row>
    <row r="289" spans="1:6" x14ac:dyDescent="0.3">
      <c r="A289" t="s">
        <v>416</v>
      </c>
      <c r="B289">
        <v>8</v>
      </c>
      <c r="E289" t="s">
        <v>13915</v>
      </c>
      <c r="F289">
        <f t="array" ref="F289">AVERAGEIF(Table9[director_name],Table10[[#This Row],[DIRECTOR_NAME]],Table9[imdb_score])</f>
        <v>7.4</v>
      </c>
    </row>
    <row r="290" spans="1:6" x14ac:dyDescent="0.3">
      <c r="A290" t="s">
        <v>14055</v>
      </c>
      <c r="B290">
        <v>8</v>
      </c>
      <c r="E290" t="s">
        <v>14611</v>
      </c>
      <c r="F290">
        <f t="array" ref="F290">AVERAGEIF(Table9[director_name],Table10[[#This Row],[DIRECTOR_NAME]],Table9[imdb_score])</f>
        <v>7.4</v>
      </c>
    </row>
    <row r="291" spans="1:6" x14ac:dyDescent="0.3">
      <c r="A291" t="s">
        <v>9052</v>
      </c>
      <c r="B291">
        <v>8</v>
      </c>
      <c r="E291" t="s">
        <v>14722</v>
      </c>
      <c r="F291">
        <f t="array" ref="F291">AVERAGEIF(Table9[director_name],Table10[[#This Row],[DIRECTOR_NAME]],Table9[imdb_score])</f>
        <v>7.4</v>
      </c>
    </row>
    <row r="292" spans="1:6" x14ac:dyDescent="0.3">
      <c r="A292" t="s">
        <v>5877</v>
      </c>
      <c r="B292">
        <v>8</v>
      </c>
      <c r="E292" t="s">
        <v>14995</v>
      </c>
      <c r="F292">
        <f t="array" ref="F292">AVERAGEIF(Table9[director_name],Table10[[#This Row],[DIRECTOR_NAME]],Table9[imdb_score])</f>
        <v>7.4</v>
      </c>
    </row>
    <row r="293" spans="1:6" x14ac:dyDescent="0.3">
      <c r="A293" t="s">
        <v>6992</v>
      </c>
      <c r="B293">
        <v>8</v>
      </c>
      <c r="E293" t="s">
        <v>15531</v>
      </c>
      <c r="F293">
        <f t="array" ref="F293">AVERAGEIF(Table9[director_name],Table10[[#This Row],[DIRECTOR_NAME]],Table9[imdb_score])</f>
        <v>7.4</v>
      </c>
    </row>
    <row r="294" spans="1:6" x14ac:dyDescent="0.3">
      <c r="A294" t="s">
        <v>3816</v>
      </c>
      <c r="B294">
        <v>8</v>
      </c>
      <c r="E294" t="s">
        <v>16709</v>
      </c>
      <c r="F294">
        <f t="array" ref="F294">AVERAGEIF(Table9[director_name],Table10[[#This Row],[DIRECTOR_NAME]],Table9[imdb_score])</f>
        <v>7.4</v>
      </c>
    </row>
    <row r="295" spans="1:6" x14ac:dyDescent="0.3">
      <c r="A295" t="s">
        <v>14655</v>
      </c>
      <c r="B295">
        <v>8</v>
      </c>
      <c r="E295" t="s">
        <v>17057</v>
      </c>
      <c r="F295">
        <f t="array" ref="F295">AVERAGEIF(Table9[director_name],Table10[[#This Row],[DIRECTOR_NAME]],Table9[imdb_score])</f>
        <v>7.4</v>
      </c>
    </row>
    <row r="296" spans="1:6" x14ac:dyDescent="0.3">
      <c r="A296" t="s">
        <v>7275</v>
      </c>
      <c r="B296">
        <v>8</v>
      </c>
      <c r="E296" t="s">
        <v>6572</v>
      </c>
      <c r="F296">
        <f t="array" ref="F296">AVERAGEIF(Table9[director_name],Table10[[#This Row],[DIRECTOR_NAME]],Table9[imdb_score])</f>
        <v>7.4</v>
      </c>
    </row>
    <row r="297" spans="1:6" x14ac:dyDescent="0.3">
      <c r="A297" t="s">
        <v>6246</v>
      </c>
      <c r="B297">
        <v>8</v>
      </c>
      <c r="E297" t="s">
        <v>17878</v>
      </c>
      <c r="F297">
        <f t="array" ref="F297">AVERAGEIF(Table9[director_name],Table10[[#This Row],[DIRECTOR_NAME]],Table9[imdb_score])</f>
        <v>7.4</v>
      </c>
    </row>
    <row r="298" spans="1:6" x14ac:dyDescent="0.3">
      <c r="A298" t="s">
        <v>16351</v>
      </c>
      <c r="B298">
        <v>8</v>
      </c>
      <c r="E298" t="s">
        <v>18031</v>
      </c>
      <c r="F298">
        <f t="array" ref="F298">AVERAGEIF(Table9[director_name],Table10[[#This Row],[DIRECTOR_NAME]],Table9[imdb_score])</f>
        <v>7.4</v>
      </c>
    </row>
    <row r="299" spans="1:6" x14ac:dyDescent="0.3">
      <c r="A299" t="s">
        <v>17128</v>
      </c>
      <c r="B299">
        <v>8</v>
      </c>
      <c r="E299" t="s">
        <v>18148</v>
      </c>
      <c r="F299">
        <f t="array" ref="F299">AVERAGEIF(Table9[director_name],Table10[[#This Row],[DIRECTOR_NAME]],Table9[imdb_score])</f>
        <v>7.4</v>
      </c>
    </row>
    <row r="300" spans="1:6" x14ac:dyDescent="0.3">
      <c r="A300" t="s">
        <v>7637</v>
      </c>
      <c r="B300">
        <v>8</v>
      </c>
      <c r="E300" t="s">
        <v>20158</v>
      </c>
      <c r="F300">
        <f t="array" ref="F300">AVERAGEIF(Table9[director_name],Table10[[#This Row],[DIRECTOR_NAME]],Table9[imdb_score])</f>
        <v>7.4</v>
      </c>
    </row>
    <row r="301" spans="1:6" x14ac:dyDescent="0.3">
      <c r="A301" t="s">
        <v>2471</v>
      </c>
      <c r="B301">
        <v>8</v>
      </c>
      <c r="E301" t="s">
        <v>20403</v>
      </c>
      <c r="F301">
        <f t="array" ref="F301">AVERAGEIF(Table9[director_name],Table10[[#This Row],[DIRECTOR_NAME]],Table9[imdb_score])</f>
        <v>7.4</v>
      </c>
    </row>
    <row r="302" spans="1:6" x14ac:dyDescent="0.3">
      <c r="A302" t="s">
        <v>5935</v>
      </c>
      <c r="B302">
        <v>8</v>
      </c>
      <c r="E302" t="s">
        <v>21074</v>
      </c>
      <c r="F302">
        <f t="array" ref="F302">AVERAGEIF(Table9[director_name],Table10[[#This Row],[DIRECTOR_NAME]],Table9[imdb_score])</f>
        <v>7.4</v>
      </c>
    </row>
    <row r="303" spans="1:6" x14ac:dyDescent="0.3">
      <c r="A303" t="s">
        <v>2513</v>
      </c>
      <c r="B303">
        <v>8</v>
      </c>
      <c r="E303" t="s">
        <v>21468</v>
      </c>
      <c r="F303">
        <f t="array" ref="F303">AVERAGEIF(Table9[director_name],Table10[[#This Row],[DIRECTOR_NAME]],Table9[imdb_score])</f>
        <v>7.4</v>
      </c>
    </row>
    <row r="304" spans="1:6" x14ac:dyDescent="0.3">
      <c r="A304" t="s">
        <v>9147</v>
      </c>
      <c r="B304">
        <v>8</v>
      </c>
      <c r="E304" t="s">
        <v>21562</v>
      </c>
      <c r="F304">
        <f t="array" ref="F304">AVERAGEIF(Table9[director_name],Table10[[#This Row],[DIRECTOR_NAME]],Table9[imdb_score])</f>
        <v>7.4</v>
      </c>
    </row>
    <row r="305" spans="1:6" x14ac:dyDescent="0.3">
      <c r="A305" t="s">
        <v>18813</v>
      </c>
      <c r="B305">
        <v>8</v>
      </c>
      <c r="E305" t="s">
        <v>21633</v>
      </c>
      <c r="F305">
        <f t="array" ref="F305">AVERAGEIF(Table9[director_name],Table10[[#This Row],[DIRECTOR_NAME]],Table9[imdb_score])</f>
        <v>7.4</v>
      </c>
    </row>
    <row r="306" spans="1:6" x14ac:dyDescent="0.3">
      <c r="A306" t="s">
        <v>3827</v>
      </c>
      <c r="B306">
        <v>8</v>
      </c>
      <c r="E306" t="s">
        <v>21639</v>
      </c>
      <c r="F306">
        <f t="array" ref="F306">AVERAGEIF(Table9[director_name],Table10[[#This Row],[DIRECTOR_NAME]],Table9[imdb_score])</f>
        <v>7.4</v>
      </c>
    </row>
    <row r="307" spans="1:6" x14ac:dyDescent="0.3">
      <c r="A307" t="s">
        <v>3816</v>
      </c>
      <c r="B307">
        <v>8</v>
      </c>
      <c r="E307" t="s">
        <v>21673</v>
      </c>
      <c r="F307">
        <f t="array" ref="F307">AVERAGEIF(Table9[director_name],Table10[[#This Row],[DIRECTOR_NAME]],Table9[imdb_score])</f>
        <v>7.4</v>
      </c>
    </row>
    <row r="308" spans="1:6" x14ac:dyDescent="0.3">
      <c r="A308" t="s">
        <v>4950</v>
      </c>
      <c r="B308">
        <v>8</v>
      </c>
      <c r="E308" t="s">
        <v>22078</v>
      </c>
      <c r="F308">
        <f t="array" ref="F308">AVERAGEIF(Table9[director_name],Table10[[#This Row],[DIRECTOR_NAME]],Table9[imdb_score])</f>
        <v>7.4</v>
      </c>
    </row>
    <row r="309" spans="1:6" x14ac:dyDescent="0.3">
      <c r="A309" t="s">
        <v>4391</v>
      </c>
      <c r="B309">
        <v>8</v>
      </c>
      <c r="E309" t="s">
        <v>22253</v>
      </c>
      <c r="F309">
        <f t="array" ref="F309">AVERAGEIF(Table9[director_name],Table10[[#This Row],[DIRECTOR_NAME]],Table9[imdb_score])</f>
        <v>7.4</v>
      </c>
    </row>
    <row r="310" spans="1:6" x14ac:dyDescent="0.3">
      <c r="A310" t="s">
        <v>10306</v>
      </c>
      <c r="B310">
        <v>8</v>
      </c>
      <c r="E310" t="s">
        <v>22257</v>
      </c>
      <c r="F310">
        <f t="array" ref="F310">AVERAGEIF(Table9[director_name],Table10[[#This Row],[DIRECTOR_NAME]],Table9[imdb_score])</f>
        <v>7.4</v>
      </c>
    </row>
    <row r="311" spans="1:6" x14ac:dyDescent="0.3">
      <c r="A311" t="s">
        <v>20092</v>
      </c>
      <c r="B311">
        <v>8</v>
      </c>
      <c r="E311" t="s">
        <v>22428</v>
      </c>
      <c r="F311">
        <f t="array" ref="F311">AVERAGEIF(Table9[director_name],Table10[[#This Row],[DIRECTOR_NAME]],Table9[imdb_score])</f>
        <v>7.4</v>
      </c>
    </row>
    <row r="312" spans="1:6" x14ac:dyDescent="0.3">
      <c r="A312" t="s">
        <v>9147</v>
      </c>
      <c r="B312">
        <v>8</v>
      </c>
      <c r="E312" t="s">
        <v>22448</v>
      </c>
      <c r="F312">
        <f t="array" ref="F312">AVERAGEIF(Table9[director_name],Table10[[#This Row],[DIRECTOR_NAME]],Table9[imdb_score])</f>
        <v>7.4</v>
      </c>
    </row>
    <row r="313" spans="1:6" x14ac:dyDescent="0.3">
      <c r="A313" t="s">
        <v>20202</v>
      </c>
      <c r="B313">
        <v>8</v>
      </c>
      <c r="E313" t="s">
        <v>23357</v>
      </c>
      <c r="F313">
        <f t="array" ref="F313">AVERAGEIF(Table9[director_name],Table10[[#This Row],[DIRECTOR_NAME]],Table9[imdb_score])</f>
        <v>7.4</v>
      </c>
    </row>
    <row r="314" spans="1:6" x14ac:dyDescent="0.3">
      <c r="A314" t="s">
        <v>20134</v>
      </c>
      <c r="B314">
        <v>8</v>
      </c>
      <c r="E314" t="s">
        <v>23476</v>
      </c>
      <c r="F314">
        <f t="array" ref="F314">AVERAGEIF(Table9[director_name],Table10[[#This Row],[DIRECTOR_NAME]],Table9[imdb_score])</f>
        <v>7.4</v>
      </c>
    </row>
    <row r="315" spans="1:6" x14ac:dyDescent="0.3">
      <c r="A315" t="s">
        <v>19083</v>
      </c>
      <c r="B315">
        <v>8</v>
      </c>
      <c r="E315" t="s">
        <v>23791</v>
      </c>
      <c r="F315">
        <f t="array" ref="F315">AVERAGEIF(Table9[director_name],Table10[[#This Row],[DIRECTOR_NAME]],Table9[imdb_score])</f>
        <v>7.4</v>
      </c>
    </row>
    <row r="316" spans="1:6" x14ac:dyDescent="0.3">
      <c r="A316" t="s">
        <v>18386</v>
      </c>
      <c r="B316">
        <v>8</v>
      </c>
      <c r="E316" t="s">
        <v>23931</v>
      </c>
      <c r="F316">
        <f t="array" ref="F316">AVERAGEIF(Table9[director_name],Table10[[#This Row],[DIRECTOR_NAME]],Table9[imdb_score])</f>
        <v>7.4</v>
      </c>
    </row>
    <row r="317" spans="1:6" x14ac:dyDescent="0.3">
      <c r="A317" t="s">
        <v>22071</v>
      </c>
      <c r="B317">
        <v>8</v>
      </c>
      <c r="E317" t="s">
        <v>23972</v>
      </c>
      <c r="F317">
        <f t="array" ref="F317">AVERAGEIF(Table9[director_name],Table10[[#This Row],[DIRECTOR_NAME]],Table9[imdb_score])</f>
        <v>7.4</v>
      </c>
    </row>
    <row r="318" spans="1:6" x14ac:dyDescent="0.3">
      <c r="A318" t="s">
        <v>22338</v>
      </c>
      <c r="B318">
        <v>8</v>
      </c>
      <c r="E318" t="s">
        <v>1679</v>
      </c>
      <c r="F318">
        <f t="array" ref="F318">AVERAGEIF(Table9[director_name],Table10[[#This Row],[DIRECTOR_NAME]],Table9[imdb_score])</f>
        <v>7.3999999999999995</v>
      </c>
    </row>
    <row r="319" spans="1:6" x14ac:dyDescent="0.3">
      <c r="A319" t="s">
        <v>22828</v>
      </c>
      <c r="B319">
        <v>8</v>
      </c>
      <c r="E319" t="s">
        <v>4269</v>
      </c>
      <c r="F319">
        <f t="array" ref="F319">AVERAGEIF(Table9[director_name],Table10[[#This Row],[DIRECTOR_NAME]],Table9[imdb_score])</f>
        <v>7.4</v>
      </c>
    </row>
    <row r="320" spans="1:6" x14ac:dyDescent="0.3">
      <c r="A320" t="s">
        <v>22912</v>
      </c>
      <c r="B320">
        <v>8</v>
      </c>
      <c r="E320" t="s">
        <v>333</v>
      </c>
      <c r="F320">
        <f t="array" ref="F320">AVERAGEIF(Table9[director_name],Table10[[#This Row],[DIRECTOR_NAME]],Table9[imdb_score])</f>
        <v>7.38</v>
      </c>
    </row>
    <row r="321" spans="1:6" x14ac:dyDescent="0.3">
      <c r="A321" t="s">
        <v>23209</v>
      </c>
      <c r="B321">
        <v>8</v>
      </c>
      <c r="E321" t="s">
        <v>17128</v>
      </c>
      <c r="F321">
        <f t="array" ref="F321">AVERAGEIF(Table9[director_name],Table10[[#This Row],[DIRECTOR_NAME]],Table9[imdb_score])</f>
        <v>7.375</v>
      </c>
    </row>
    <row r="322" spans="1:6" x14ac:dyDescent="0.3">
      <c r="A322" t="s">
        <v>8650</v>
      </c>
      <c r="B322">
        <v>8</v>
      </c>
      <c r="E322" t="s">
        <v>11302</v>
      </c>
      <c r="F322">
        <f t="array" ref="F322">AVERAGEIF(Table9[director_name],Table10[[#This Row],[DIRECTOR_NAME]],Table9[imdb_score])</f>
        <v>7.3600000000000012</v>
      </c>
    </row>
    <row r="323" spans="1:6" x14ac:dyDescent="0.3">
      <c r="A323" t="s">
        <v>21929</v>
      </c>
      <c r="B323">
        <v>8</v>
      </c>
      <c r="E323" t="s">
        <v>11009</v>
      </c>
      <c r="F323">
        <f t="array" ref="F323">AVERAGEIF(Table9[director_name],Table10[[#This Row],[DIRECTOR_NAME]],Table9[imdb_score])</f>
        <v>7.35</v>
      </c>
    </row>
    <row r="324" spans="1:6" x14ac:dyDescent="0.3">
      <c r="A324" t="s">
        <v>59</v>
      </c>
      <c r="B324">
        <v>7.9</v>
      </c>
      <c r="E324" t="s">
        <v>2404</v>
      </c>
      <c r="F324">
        <f t="array" ref="F324">AVERAGEIF(Table9[director_name],Table10[[#This Row],[DIRECTOR_NAME]],Table9[imdb_score])</f>
        <v>7.35</v>
      </c>
    </row>
    <row r="325" spans="1:6" x14ac:dyDescent="0.3">
      <c r="A325" t="s">
        <v>198</v>
      </c>
      <c r="B325">
        <v>7.9</v>
      </c>
      <c r="E325" t="s">
        <v>12549</v>
      </c>
      <c r="F325">
        <f t="array" ref="F325">AVERAGEIF(Table9[director_name],Table10[[#This Row],[DIRECTOR_NAME]],Table9[imdb_score])</f>
        <v>7.35</v>
      </c>
    </row>
    <row r="326" spans="1:6" x14ac:dyDescent="0.3">
      <c r="A326" t="s">
        <v>277</v>
      </c>
      <c r="B326">
        <v>7.9</v>
      </c>
      <c r="E326" t="s">
        <v>12922</v>
      </c>
      <c r="F326">
        <f t="array" ref="F326">AVERAGEIF(Table9[director_name],Table10[[#This Row],[DIRECTOR_NAME]],Table9[imdb_score])</f>
        <v>7.35</v>
      </c>
    </row>
    <row r="327" spans="1:6" x14ac:dyDescent="0.3">
      <c r="A327" t="s">
        <v>548</v>
      </c>
      <c r="B327">
        <v>7.9</v>
      </c>
      <c r="E327" t="s">
        <v>14307</v>
      </c>
      <c r="F327">
        <f t="array" ref="F327">AVERAGEIF(Table9[director_name],Table10[[#This Row],[DIRECTOR_NAME]],Table9[imdb_score])</f>
        <v>7.35</v>
      </c>
    </row>
    <row r="328" spans="1:6" x14ac:dyDescent="0.3">
      <c r="A328" t="s">
        <v>638</v>
      </c>
      <c r="B328">
        <v>7.9</v>
      </c>
      <c r="E328" t="s">
        <v>4185</v>
      </c>
      <c r="F328">
        <f t="array" ref="F328">AVERAGEIF(Table9[director_name],Table10[[#This Row],[DIRECTOR_NAME]],Table9[imdb_score])</f>
        <v>7.339999999999999</v>
      </c>
    </row>
    <row r="329" spans="1:6" x14ac:dyDescent="0.3">
      <c r="A329" t="s">
        <v>198</v>
      </c>
      <c r="B329">
        <v>7.9</v>
      </c>
      <c r="E329" t="s">
        <v>2807</v>
      </c>
      <c r="F329">
        <f t="array" ref="F329">AVERAGEIF(Table9[director_name],Table10[[#This Row],[DIRECTOR_NAME]],Table9[imdb_score])</f>
        <v>7.3285714285714283</v>
      </c>
    </row>
    <row r="330" spans="1:6" x14ac:dyDescent="0.3">
      <c r="A330" t="s">
        <v>666</v>
      </c>
      <c r="B330">
        <v>7.9</v>
      </c>
      <c r="E330" t="s">
        <v>9147</v>
      </c>
      <c r="F330">
        <f t="array" ref="F330">AVERAGEIF(Table9[director_name],Table10[[#This Row],[DIRECTOR_NAME]],Table9[imdb_score])</f>
        <v>7.327272727272728</v>
      </c>
    </row>
    <row r="331" spans="1:6" x14ac:dyDescent="0.3">
      <c r="A331" t="s">
        <v>333</v>
      </c>
      <c r="B331">
        <v>7.9</v>
      </c>
      <c r="E331" t="s">
        <v>462</v>
      </c>
      <c r="F331">
        <f t="array" ref="F331">AVERAGEIF(Table9[director_name],Table10[[#This Row],[DIRECTOR_NAME]],Table9[imdb_score])</f>
        <v>7.3076923076923066</v>
      </c>
    </row>
    <row r="332" spans="1:6" x14ac:dyDescent="0.3">
      <c r="A332" t="s">
        <v>1241</v>
      </c>
      <c r="B332">
        <v>7.9</v>
      </c>
      <c r="E332" t="s">
        <v>6246</v>
      </c>
      <c r="F332">
        <f t="array" ref="F332">AVERAGEIF(Table9[director_name],Table10[[#This Row],[DIRECTOR_NAME]],Table9[imdb_score])</f>
        <v>7.3000000000000007</v>
      </c>
    </row>
    <row r="333" spans="1:6" x14ac:dyDescent="0.3">
      <c r="A333" t="s">
        <v>1654</v>
      </c>
      <c r="B333">
        <v>7.9</v>
      </c>
      <c r="E333" t="s">
        <v>296</v>
      </c>
      <c r="F333">
        <f t="array" ref="F333">AVERAGEIF(Table9[director_name],Table10[[#This Row],[DIRECTOR_NAME]],Table9[imdb_score])</f>
        <v>7.3</v>
      </c>
    </row>
    <row r="334" spans="1:6" x14ac:dyDescent="0.3">
      <c r="A334" t="s">
        <v>1783</v>
      </c>
      <c r="B334">
        <v>7.9</v>
      </c>
      <c r="E334" t="s">
        <v>326</v>
      </c>
      <c r="F334">
        <f t="array" ref="F334">AVERAGEIF(Table9[director_name],Table10[[#This Row],[DIRECTOR_NAME]],Table9[imdb_score])</f>
        <v>7.3</v>
      </c>
    </row>
    <row r="335" spans="1:6" x14ac:dyDescent="0.3">
      <c r="A335" t="s">
        <v>548</v>
      </c>
      <c r="B335">
        <v>7.9</v>
      </c>
      <c r="E335" t="s">
        <v>933</v>
      </c>
      <c r="F335">
        <f t="array" ref="F335">AVERAGEIF(Table9[director_name],Table10[[#This Row],[DIRECTOR_NAME]],Table9[imdb_score])</f>
        <v>7.3</v>
      </c>
    </row>
    <row r="336" spans="1:6" x14ac:dyDescent="0.3">
      <c r="A336" t="s">
        <v>3360</v>
      </c>
      <c r="B336">
        <v>7.9</v>
      </c>
      <c r="E336" t="s">
        <v>1026</v>
      </c>
      <c r="F336">
        <f t="array" ref="F336">AVERAGEIF(Table9[director_name],Table10[[#This Row],[DIRECTOR_NAME]],Table9[imdb_score])</f>
        <v>7.3</v>
      </c>
    </row>
    <row r="337" spans="1:6" x14ac:dyDescent="0.3">
      <c r="A337" t="s">
        <v>1179</v>
      </c>
      <c r="B337">
        <v>7.9</v>
      </c>
      <c r="E337" t="s">
        <v>1270</v>
      </c>
      <c r="F337">
        <f t="array" ref="F337">AVERAGEIF(Table9[director_name],Table10[[#This Row],[DIRECTOR_NAME]],Table9[imdb_score])</f>
        <v>7.3</v>
      </c>
    </row>
    <row r="338" spans="1:6" x14ac:dyDescent="0.3">
      <c r="A338" t="s">
        <v>173</v>
      </c>
      <c r="B338">
        <v>7.9</v>
      </c>
      <c r="E338" t="s">
        <v>2664</v>
      </c>
      <c r="F338">
        <f t="array" ref="F338">AVERAGEIF(Table9[director_name],Table10[[#This Row],[DIRECTOR_NAME]],Table9[imdb_score])</f>
        <v>7.3</v>
      </c>
    </row>
    <row r="339" spans="1:6" x14ac:dyDescent="0.3">
      <c r="A339" t="s">
        <v>24161</v>
      </c>
      <c r="B339">
        <v>7.9</v>
      </c>
      <c r="E339" t="s">
        <v>5203</v>
      </c>
      <c r="F339">
        <f t="array" ref="F339">AVERAGEIF(Table9[director_name],Table10[[#This Row],[DIRECTOR_NAME]],Table9[imdb_score])</f>
        <v>7.3</v>
      </c>
    </row>
    <row r="340" spans="1:6" x14ac:dyDescent="0.3">
      <c r="A340" t="s">
        <v>1958</v>
      </c>
      <c r="B340">
        <v>7.9</v>
      </c>
      <c r="E340" t="s">
        <v>8444</v>
      </c>
      <c r="F340">
        <f t="array" ref="F340">AVERAGEIF(Table9[director_name],Table10[[#This Row],[DIRECTOR_NAME]],Table9[imdb_score])</f>
        <v>7.3</v>
      </c>
    </row>
    <row r="341" spans="1:6" x14ac:dyDescent="0.3">
      <c r="A341" t="s">
        <v>6394</v>
      </c>
      <c r="B341">
        <v>7.9</v>
      </c>
      <c r="E341" t="s">
        <v>8626</v>
      </c>
      <c r="F341">
        <f t="array" ref="F341">AVERAGEIF(Table9[director_name],Table10[[#This Row],[DIRECTOR_NAME]],Table9[imdb_score])</f>
        <v>7.3</v>
      </c>
    </row>
    <row r="342" spans="1:6" x14ac:dyDescent="0.3">
      <c r="A342" t="s">
        <v>1040</v>
      </c>
      <c r="B342">
        <v>7.9</v>
      </c>
      <c r="E342" t="s">
        <v>8654</v>
      </c>
      <c r="F342">
        <f t="array" ref="F342">AVERAGEIF(Table9[director_name],Table10[[#This Row],[DIRECTOR_NAME]],Table9[imdb_score])</f>
        <v>7.3</v>
      </c>
    </row>
    <row r="343" spans="1:6" x14ac:dyDescent="0.3">
      <c r="A343" t="s">
        <v>1443</v>
      </c>
      <c r="B343">
        <v>7.9</v>
      </c>
      <c r="E343" t="s">
        <v>10039</v>
      </c>
      <c r="F343">
        <f t="array" ref="F343">AVERAGEIF(Table9[director_name],Table10[[#This Row],[DIRECTOR_NAME]],Table9[imdb_score])</f>
        <v>7.3</v>
      </c>
    </row>
    <row r="344" spans="1:6" x14ac:dyDescent="0.3">
      <c r="A344" t="s">
        <v>3102</v>
      </c>
      <c r="B344">
        <v>7.9</v>
      </c>
      <c r="E344" t="s">
        <v>12346</v>
      </c>
      <c r="F344">
        <f t="array" ref="F344">AVERAGEIF(Table9[director_name],Table10[[#This Row],[DIRECTOR_NAME]],Table9[imdb_score])</f>
        <v>7.3</v>
      </c>
    </row>
    <row r="345" spans="1:6" x14ac:dyDescent="0.3">
      <c r="A345" t="s">
        <v>24161</v>
      </c>
      <c r="B345">
        <v>7.9</v>
      </c>
      <c r="E345" t="s">
        <v>13638</v>
      </c>
      <c r="F345">
        <f t="array" ref="F345">AVERAGEIF(Table9[director_name],Table10[[#This Row],[DIRECTOR_NAME]],Table9[imdb_score])</f>
        <v>7.3</v>
      </c>
    </row>
    <row r="346" spans="1:6" x14ac:dyDescent="0.3">
      <c r="A346" t="s">
        <v>5249</v>
      </c>
      <c r="B346">
        <v>7.9</v>
      </c>
      <c r="E346" t="s">
        <v>13795</v>
      </c>
      <c r="F346">
        <f t="array" ref="F346">AVERAGEIF(Table9[director_name],Table10[[#This Row],[DIRECTOR_NAME]],Table9[imdb_score])</f>
        <v>7.3</v>
      </c>
    </row>
    <row r="347" spans="1:6" x14ac:dyDescent="0.3">
      <c r="A347" t="s">
        <v>9114</v>
      </c>
      <c r="B347">
        <v>7.9</v>
      </c>
      <c r="E347" t="s">
        <v>14882</v>
      </c>
      <c r="F347">
        <f t="array" ref="F347">AVERAGEIF(Table9[director_name],Table10[[#This Row],[DIRECTOR_NAME]],Table9[imdb_score])</f>
        <v>7.3</v>
      </c>
    </row>
    <row r="348" spans="1:6" x14ac:dyDescent="0.3">
      <c r="A348" t="s">
        <v>4970</v>
      </c>
      <c r="B348">
        <v>7.9</v>
      </c>
      <c r="E348" t="s">
        <v>15280</v>
      </c>
      <c r="F348">
        <f t="array" ref="F348">AVERAGEIF(Table9[director_name],Table10[[#This Row],[DIRECTOR_NAME]],Table9[imdb_score])</f>
        <v>7.3</v>
      </c>
    </row>
    <row r="349" spans="1:6" x14ac:dyDescent="0.3">
      <c r="A349" t="s">
        <v>2265</v>
      </c>
      <c r="B349">
        <v>7.9</v>
      </c>
      <c r="E349" t="s">
        <v>15563</v>
      </c>
      <c r="F349">
        <f t="array" ref="F349">AVERAGEIF(Table9[director_name],Table10[[#This Row],[DIRECTOR_NAME]],Table9[imdb_score])</f>
        <v>7.3</v>
      </c>
    </row>
    <row r="350" spans="1:6" x14ac:dyDescent="0.3">
      <c r="A350" t="s">
        <v>1511</v>
      </c>
      <c r="B350">
        <v>7.9</v>
      </c>
      <c r="E350" t="s">
        <v>15717</v>
      </c>
      <c r="F350">
        <f t="array" ref="F350">AVERAGEIF(Table9[director_name],Table10[[#This Row],[DIRECTOR_NAME]],Table9[imdb_score])</f>
        <v>7.3</v>
      </c>
    </row>
    <row r="351" spans="1:6" x14ac:dyDescent="0.3">
      <c r="A351" t="s">
        <v>282</v>
      </c>
      <c r="B351">
        <v>7.9</v>
      </c>
      <c r="E351" t="s">
        <v>15764</v>
      </c>
      <c r="F351">
        <f t="array" ref="F351">AVERAGEIF(Table9[director_name],Table10[[#This Row],[DIRECTOR_NAME]],Table9[imdb_score])</f>
        <v>7.3</v>
      </c>
    </row>
    <row r="352" spans="1:6" x14ac:dyDescent="0.3">
      <c r="A352" t="s">
        <v>282</v>
      </c>
      <c r="B352">
        <v>7.9</v>
      </c>
      <c r="E352" t="s">
        <v>15856</v>
      </c>
      <c r="F352">
        <f t="array" ref="F352">AVERAGEIF(Table9[director_name],Table10[[#This Row],[DIRECTOR_NAME]],Table9[imdb_score])</f>
        <v>7.3</v>
      </c>
    </row>
    <row r="353" spans="1:6" x14ac:dyDescent="0.3">
      <c r="A353" t="s">
        <v>12115</v>
      </c>
      <c r="B353">
        <v>7.9</v>
      </c>
      <c r="E353" t="s">
        <v>16081</v>
      </c>
      <c r="F353">
        <f t="array" ref="F353">AVERAGEIF(Table9[director_name],Table10[[#This Row],[DIRECTOR_NAME]],Table9[imdb_score])</f>
        <v>7.3</v>
      </c>
    </row>
    <row r="354" spans="1:6" x14ac:dyDescent="0.3">
      <c r="A354" t="s">
        <v>5370</v>
      </c>
      <c r="B354">
        <v>7.9</v>
      </c>
      <c r="E354" t="s">
        <v>16269</v>
      </c>
      <c r="F354">
        <f t="array" ref="F354">AVERAGEIF(Table9[director_name],Table10[[#This Row],[DIRECTOR_NAME]],Table9[imdb_score])</f>
        <v>7.3</v>
      </c>
    </row>
    <row r="355" spans="1:6" x14ac:dyDescent="0.3">
      <c r="A355" t="s">
        <v>2471</v>
      </c>
      <c r="B355">
        <v>7.9</v>
      </c>
      <c r="E355" t="s">
        <v>16734</v>
      </c>
      <c r="F355">
        <f t="array" ref="F355">AVERAGEIF(Table9[director_name],Table10[[#This Row],[DIRECTOR_NAME]],Table9[imdb_score])</f>
        <v>7.3</v>
      </c>
    </row>
    <row r="356" spans="1:6" x14ac:dyDescent="0.3">
      <c r="A356" t="s">
        <v>1089</v>
      </c>
      <c r="B356">
        <v>7.9</v>
      </c>
      <c r="E356" t="s">
        <v>16861</v>
      </c>
      <c r="F356">
        <f t="array" ref="F356">AVERAGEIF(Table9[director_name],Table10[[#This Row],[DIRECTOR_NAME]],Table9[imdb_score])</f>
        <v>7.3</v>
      </c>
    </row>
    <row r="357" spans="1:6" x14ac:dyDescent="0.3">
      <c r="A357" t="s">
        <v>12527</v>
      </c>
      <c r="B357">
        <v>7.9</v>
      </c>
      <c r="E357" t="s">
        <v>16893</v>
      </c>
      <c r="F357">
        <f t="array" ref="F357">AVERAGEIF(Table9[director_name],Table10[[#This Row],[DIRECTOR_NAME]],Table9[imdb_score])</f>
        <v>7.3</v>
      </c>
    </row>
    <row r="358" spans="1:6" x14ac:dyDescent="0.3">
      <c r="A358" t="s">
        <v>7071</v>
      </c>
      <c r="B358">
        <v>7.9</v>
      </c>
      <c r="E358" t="s">
        <v>17062</v>
      </c>
      <c r="F358">
        <f t="array" ref="F358">AVERAGEIF(Table9[director_name],Table10[[#This Row],[DIRECTOR_NAME]],Table9[imdb_score])</f>
        <v>7.3</v>
      </c>
    </row>
    <row r="359" spans="1:6" x14ac:dyDescent="0.3">
      <c r="A359" t="s">
        <v>24161</v>
      </c>
      <c r="B359">
        <v>7.9</v>
      </c>
      <c r="E359" t="s">
        <v>17459</v>
      </c>
      <c r="F359">
        <f t="array" ref="F359">AVERAGEIF(Table9[director_name],Table10[[#This Row],[DIRECTOR_NAME]],Table9[imdb_score])</f>
        <v>7.3</v>
      </c>
    </row>
    <row r="360" spans="1:6" x14ac:dyDescent="0.3">
      <c r="A360" t="s">
        <v>3705</v>
      </c>
      <c r="B360">
        <v>7.9</v>
      </c>
      <c r="E360" t="s">
        <v>17513</v>
      </c>
      <c r="F360">
        <f t="array" ref="F360">AVERAGEIF(Table9[director_name],Table10[[#This Row],[DIRECTOR_NAME]],Table9[imdb_score])</f>
        <v>7.3</v>
      </c>
    </row>
    <row r="361" spans="1:6" x14ac:dyDescent="0.3">
      <c r="A361" t="s">
        <v>13973</v>
      </c>
      <c r="B361">
        <v>7.9</v>
      </c>
      <c r="E361" t="s">
        <v>17614</v>
      </c>
      <c r="F361">
        <f t="array" ref="F361">AVERAGEIF(Table9[director_name],Table10[[#This Row],[DIRECTOR_NAME]],Table9[imdb_score])</f>
        <v>7.3</v>
      </c>
    </row>
    <row r="362" spans="1:6" x14ac:dyDescent="0.3">
      <c r="A362" t="s">
        <v>4175</v>
      </c>
      <c r="B362">
        <v>7.9</v>
      </c>
      <c r="E362" t="s">
        <v>17904</v>
      </c>
      <c r="F362">
        <f t="array" ref="F362">AVERAGEIF(Table9[director_name],Table10[[#This Row],[DIRECTOR_NAME]],Table9[imdb_score])</f>
        <v>7.3</v>
      </c>
    </row>
    <row r="363" spans="1:6" x14ac:dyDescent="0.3">
      <c r="A363" t="s">
        <v>416</v>
      </c>
      <c r="B363">
        <v>7.9</v>
      </c>
      <c r="E363" t="s">
        <v>18040</v>
      </c>
      <c r="F363">
        <f t="array" ref="F363">AVERAGEIF(Table9[director_name],Table10[[#This Row],[DIRECTOR_NAME]],Table9[imdb_score])</f>
        <v>7.3</v>
      </c>
    </row>
    <row r="364" spans="1:6" x14ac:dyDescent="0.3">
      <c r="A364" t="s">
        <v>24161</v>
      </c>
      <c r="B364">
        <v>7.9</v>
      </c>
      <c r="E364" t="s">
        <v>18238</v>
      </c>
      <c r="F364">
        <f t="array" ref="F364">AVERAGEIF(Table9[director_name],Table10[[#This Row],[DIRECTOR_NAME]],Table9[imdb_score])</f>
        <v>7.3</v>
      </c>
    </row>
    <row r="365" spans="1:6" x14ac:dyDescent="0.3">
      <c r="A365" t="s">
        <v>24161</v>
      </c>
      <c r="B365">
        <v>7.9</v>
      </c>
      <c r="E365" t="s">
        <v>18726</v>
      </c>
      <c r="F365">
        <f t="array" ref="F365">AVERAGEIF(Table9[director_name],Table10[[#This Row],[DIRECTOR_NAME]],Table9[imdb_score])</f>
        <v>7.3</v>
      </c>
    </row>
    <row r="366" spans="1:6" x14ac:dyDescent="0.3">
      <c r="A366" t="s">
        <v>8497</v>
      </c>
      <c r="B366">
        <v>7.9</v>
      </c>
      <c r="E366" t="s">
        <v>18738</v>
      </c>
      <c r="F366">
        <f t="array" ref="F366">AVERAGEIF(Table9[director_name],Table10[[#This Row],[DIRECTOR_NAME]],Table9[imdb_score])</f>
        <v>7.3</v>
      </c>
    </row>
    <row r="367" spans="1:6" x14ac:dyDescent="0.3">
      <c r="A367" t="s">
        <v>11988</v>
      </c>
      <c r="B367">
        <v>7.9</v>
      </c>
      <c r="E367" t="s">
        <v>19378</v>
      </c>
      <c r="F367">
        <f t="array" ref="F367">AVERAGEIF(Table9[director_name],Table10[[#This Row],[DIRECTOR_NAME]],Table9[imdb_score])</f>
        <v>7.3</v>
      </c>
    </row>
    <row r="368" spans="1:6" x14ac:dyDescent="0.3">
      <c r="A368" t="s">
        <v>24161</v>
      </c>
      <c r="B368">
        <v>7.9</v>
      </c>
      <c r="E368" t="s">
        <v>19908</v>
      </c>
      <c r="F368">
        <f t="array" ref="F368">AVERAGEIF(Table9[director_name],Table10[[#This Row],[DIRECTOR_NAME]],Table9[imdb_score])</f>
        <v>7.3</v>
      </c>
    </row>
    <row r="369" spans="1:6" x14ac:dyDescent="0.3">
      <c r="A369" t="s">
        <v>15904</v>
      </c>
      <c r="B369">
        <v>7.9</v>
      </c>
      <c r="E369" t="s">
        <v>20248</v>
      </c>
      <c r="F369">
        <f t="array" ref="F369">AVERAGEIF(Table9[director_name],Table10[[#This Row],[DIRECTOR_NAME]],Table9[imdb_score])</f>
        <v>7.3</v>
      </c>
    </row>
    <row r="370" spans="1:6" x14ac:dyDescent="0.3">
      <c r="A370" t="s">
        <v>15925</v>
      </c>
      <c r="B370">
        <v>7.9</v>
      </c>
      <c r="E370" t="s">
        <v>20521</v>
      </c>
      <c r="F370">
        <f t="array" ref="F370">AVERAGEIF(Table9[director_name],Table10[[#This Row],[DIRECTOR_NAME]],Table9[imdb_score])</f>
        <v>7.3</v>
      </c>
    </row>
    <row r="371" spans="1:6" x14ac:dyDescent="0.3">
      <c r="A371" t="s">
        <v>15531</v>
      </c>
      <c r="B371">
        <v>7.9</v>
      </c>
      <c r="E371" t="s">
        <v>20581</v>
      </c>
      <c r="F371">
        <f t="array" ref="F371">AVERAGEIF(Table9[director_name],Table10[[#This Row],[DIRECTOR_NAME]],Table9[imdb_score])</f>
        <v>7.3</v>
      </c>
    </row>
    <row r="372" spans="1:6" x14ac:dyDescent="0.3">
      <c r="A372" t="s">
        <v>16035</v>
      </c>
      <c r="B372">
        <v>7.9</v>
      </c>
      <c r="E372" t="s">
        <v>20592</v>
      </c>
      <c r="F372">
        <f t="array" ref="F372">AVERAGEIF(Table9[director_name],Table10[[#This Row],[DIRECTOR_NAME]],Table9[imdb_score])</f>
        <v>7.3</v>
      </c>
    </row>
    <row r="373" spans="1:6" x14ac:dyDescent="0.3">
      <c r="A373" t="s">
        <v>1228</v>
      </c>
      <c r="B373">
        <v>7.9</v>
      </c>
      <c r="E373" t="s">
        <v>20752</v>
      </c>
      <c r="F373">
        <f t="array" ref="F373">AVERAGEIF(Table9[director_name],Table10[[#This Row],[DIRECTOR_NAME]],Table9[imdb_score])</f>
        <v>7.3</v>
      </c>
    </row>
    <row r="374" spans="1:6" x14ac:dyDescent="0.3">
      <c r="A374" t="s">
        <v>4717</v>
      </c>
      <c r="B374">
        <v>7.9</v>
      </c>
      <c r="E374" t="s">
        <v>21666</v>
      </c>
      <c r="F374">
        <f t="array" ref="F374">AVERAGEIF(Table9[director_name],Table10[[#This Row],[DIRECTOR_NAME]],Table9[imdb_score])</f>
        <v>7.3</v>
      </c>
    </row>
    <row r="375" spans="1:6" x14ac:dyDescent="0.3">
      <c r="A375" t="s">
        <v>17350</v>
      </c>
      <c r="B375">
        <v>7.9</v>
      </c>
      <c r="E375" t="s">
        <v>21956</v>
      </c>
      <c r="F375">
        <f t="array" ref="F375">AVERAGEIF(Table9[director_name],Table10[[#This Row],[DIRECTOR_NAME]],Table9[imdb_score])</f>
        <v>7.3</v>
      </c>
    </row>
    <row r="376" spans="1:6" x14ac:dyDescent="0.3">
      <c r="A376" t="s">
        <v>5081</v>
      </c>
      <c r="B376">
        <v>7.9</v>
      </c>
      <c r="E376" t="s">
        <v>22381</v>
      </c>
      <c r="F376">
        <f t="array" ref="F376">AVERAGEIF(Table9[director_name],Table10[[#This Row],[DIRECTOR_NAME]],Table9[imdb_score])</f>
        <v>7.3</v>
      </c>
    </row>
    <row r="377" spans="1:6" x14ac:dyDescent="0.3">
      <c r="A377" t="s">
        <v>755</v>
      </c>
      <c r="B377">
        <v>7.9</v>
      </c>
      <c r="E377" t="s">
        <v>22477</v>
      </c>
      <c r="F377">
        <f t="array" ref="F377">AVERAGEIF(Table9[director_name],Table10[[#This Row],[DIRECTOR_NAME]],Table9[imdb_score])</f>
        <v>7.3</v>
      </c>
    </row>
    <row r="378" spans="1:6" x14ac:dyDescent="0.3">
      <c r="A378" t="s">
        <v>18246</v>
      </c>
      <c r="B378">
        <v>7.9</v>
      </c>
      <c r="E378" t="s">
        <v>22568</v>
      </c>
      <c r="F378">
        <f t="array" ref="F378">AVERAGEIF(Table9[director_name],Table10[[#This Row],[DIRECTOR_NAME]],Table9[imdb_score])</f>
        <v>7.3</v>
      </c>
    </row>
    <row r="379" spans="1:6" x14ac:dyDescent="0.3">
      <c r="A379" t="s">
        <v>17185</v>
      </c>
      <c r="B379">
        <v>7.9</v>
      </c>
      <c r="E379" t="s">
        <v>22904</v>
      </c>
      <c r="F379">
        <f t="array" ref="F379">AVERAGEIF(Table9[director_name],Table10[[#This Row],[DIRECTOR_NAME]],Table9[imdb_score])</f>
        <v>7.3</v>
      </c>
    </row>
    <row r="380" spans="1:6" x14ac:dyDescent="0.3">
      <c r="A380" t="s">
        <v>9796</v>
      </c>
      <c r="B380">
        <v>7.9</v>
      </c>
      <c r="E380" t="s">
        <v>23469</v>
      </c>
      <c r="F380">
        <f t="array" ref="F380">AVERAGEIF(Table9[director_name],Table10[[#This Row],[DIRECTOR_NAME]],Table9[imdb_score])</f>
        <v>7.3</v>
      </c>
    </row>
    <row r="381" spans="1:6" x14ac:dyDescent="0.3">
      <c r="A381" t="s">
        <v>18813</v>
      </c>
      <c r="B381">
        <v>7.9</v>
      </c>
      <c r="E381" t="s">
        <v>23774</v>
      </c>
      <c r="F381">
        <f t="array" ref="F381">AVERAGEIF(Table9[director_name],Table10[[#This Row],[DIRECTOR_NAME]],Table9[imdb_score])</f>
        <v>7.3</v>
      </c>
    </row>
    <row r="382" spans="1:6" x14ac:dyDescent="0.3">
      <c r="A382" t="s">
        <v>9147</v>
      </c>
      <c r="B382">
        <v>7.9</v>
      </c>
      <c r="E382" t="s">
        <v>145</v>
      </c>
      <c r="F382">
        <f t="array" ref="F382">AVERAGEIF(Table9[director_name],Table10[[#This Row],[DIRECTOR_NAME]],Table9[imdb_score])</f>
        <v>7.2874999999999996</v>
      </c>
    </row>
    <row r="383" spans="1:6" x14ac:dyDescent="0.3">
      <c r="A383" t="s">
        <v>24161</v>
      </c>
      <c r="B383">
        <v>7.9</v>
      </c>
      <c r="E383" t="s">
        <v>3816</v>
      </c>
      <c r="F383">
        <f t="array" ref="F383">AVERAGEIF(Table9[director_name],Table10[[#This Row],[DIRECTOR_NAME]],Table9[imdb_score])</f>
        <v>7.2833333333333323</v>
      </c>
    </row>
    <row r="384" spans="1:6" x14ac:dyDescent="0.3">
      <c r="A384" t="s">
        <v>19674</v>
      </c>
      <c r="B384">
        <v>7.9</v>
      </c>
      <c r="E384" t="s">
        <v>2414</v>
      </c>
      <c r="F384">
        <f t="array" ref="F384">AVERAGEIF(Table9[director_name],Table10[[#This Row],[DIRECTOR_NAME]],Table9[imdb_score])</f>
        <v>7.2750000000000004</v>
      </c>
    </row>
    <row r="385" spans="1:6" x14ac:dyDescent="0.3">
      <c r="A385" t="s">
        <v>14611</v>
      </c>
      <c r="B385">
        <v>7.9</v>
      </c>
      <c r="E385" t="s">
        <v>2118</v>
      </c>
      <c r="F385">
        <f t="array" ref="F385">AVERAGEIF(Table9[director_name],Table10[[#This Row],[DIRECTOR_NAME]],Table9[imdb_score])</f>
        <v>7.2750000000000004</v>
      </c>
    </row>
    <row r="386" spans="1:6" x14ac:dyDescent="0.3">
      <c r="A386" t="s">
        <v>24161</v>
      </c>
      <c r="B386">
        <v>7.9</v>
      </c>
      <c r="E386" t="s">
        <v>18217</v>
      </c>
      <c r="F386">
        <f t="array" ref="F386">AVERAGEIF(Table9[director_name],Table10[[#This Row],[DIRECTOR_NAME]],Table9[imdb_score])</f>
        <v>7.2666666666666666</v>
      </c>
    </row>
    <row r="387" spans="1:6" x14ac:dyDescent="0.3">
      <c r="A387" t="s">
        <v>4855</v>
      </c>
      <c r="B387">
        <v>7.9</v>
      </c>
      <c r="E387" t="s">
        <v>1089</v>
      </c>
      <c r="F387">
        <f t="array" ref="F387">AVERAGEIF(Table9[director_name],Table10[[#This Row],[DIRECTOR_NAME]],Table9[imdb_score])</f>
        <v>7.25</v>
      </c>
    </row>
    <row r="388" spans="1:6" x14ac:dyDescent="0.3">
      <c r="A388" t="s">
        <v>20842</v>
      </c>
      <c r="B388">
        <v>7.9</v>
      </c>
      <c r="E388" t="s">
        <v>1832</v>
      </c>
      <c r="F388">
        <f t="array" ref="F388">AVERAGEIF(Table9[director_name],Table10[[#This Row],[DIRECTOR_NAME]],Table9[imdb_score])</f>
        <v>7.25</v>
      </c>
    </row>
    <row r="389" spans="1:6" x14ac:dyDescent="0.3">
      <c r="A389" t="s">
        <v>21234</v>
      </c>
      <c r="B389">
        <v>7.9</v>
      </c>
      <c r="E389" t="s">
        <v>4950</v>
      </c>
      <c r="F389">
        <f t="array" ref="F389">AVERAGEIF(Table9[director_name],Table10[[#This Row],[DIRECTOR_NAME]],Table9[imdb_score])</f>
        <v>7.25</v>
      </c>
    </row>
    <row r="390" spans="1:6" x14ac:dyDescent="0.3">
      <c r="A390" t="s">
        <v>21525</v>
      </c>
      <c r="B390">
        <v>7.9</v>
      </c>
      <c r="E390" t="s">
        <v>7032</v>
      </c>
      <c r="F390">
        <f t="array" ref="F390">AVERAGEIF(Table9[director_name],Table10[[#This Row],[DIRECTOR_NAME]],Table9[imdb_score])</f>
        <v>7.25</v>
      </c>
    </row>
    <row r="391" spans="1:6" x14ac:dyDescent="0.3">
      <c r="A391" t="s">
        <v>21948</v>
      </c>
      <c r="B391">
        <v>7.9</v>
      </c>
      <c r="E391" t="s">
        <v>8007</v>
      </c>
      <c r="F391">
        <f t="array" ref="F391">AVERAGEIF(Table9[director_name],Table10[[#This Row],[DIRECTOR_NAME]],Table9[imdb_score])</f>
        <v>7.25</v>
      </c>
    </row>
    <row r="392" spans="1:6" x14ac:dyDescent="0.3">
      <c r="A392" t="s">
        <v>16134</v>
      </c>
      <c r="B392">
        <v>7.9</v>
      </c>
      <c r="E392" t="s">
        <v>8700</v>
      </c>
      <c r="F392">
        <f t="array" ref="F392">AVERAGEIF(Table9[director_name],Table10[[#This Row],[DIRECTOR_NAME]],Table9[imdb_score])</f>
        <v>7.25</v>
      </c>
    </row>
    <row r="393" spans="1:6" x14ac:dyDescent="0.3">
      <c r="A393" t="s">
        <v>23781</v>
      </c>
      <c r="B393">
        <v>7.9</v>
      </c>
      <c r="E393" t="s">
        <v>9057</v>
      </c>
      <c r="F393">
        <f t="array" ref="F393">AVERAGEIF(Table9[director_name],Table10[[#This Row],[DIRECTOR_NAME]],Table9[imdb_score])</f>
        <v>7.25</v>
      </c>
    </row>
    <row r="394" spans="1:6" x14ac:dyDescent="0.3">
      <c r="A394" t="s">
        <v>114</v>
      </c>
      <c r="B394">
        <v>7.8</v>
      </c>
      <c r="E394" t="s">
        <v>11733</v>
      </c>
      <c r="F394">
        <f t="array" ref="F394">AVERAGEIF(Table9[director_name],Table10[[#This Row],[DIRECTOR_NAME]],Table9[imdb_score])</f>
        <v>7.25</v>
      </c>
    </row>
    <row r="395" spans="1:6" x14ac:dyDescent="0.3">
      <c r="A395" t="s">
        <v>78</v>
      </c>
      <c r="B395">
        <v>7.8</v>
      </c>
      <c r="E395" t="s">
        <v>20955</v>
      </c>
      <c r="F395">
        <f t="array" ref="F395">AVERAGEIF(Table9[director_name],Table10[[#This Row],[DIRECTOR_NAME]],Table9[imdb_score])</f>
        <v>7.25</v>
      </c>
    </row>
    <row r="396" spans="1:6" x14ac:dyDescent="0.3">
      <c r="A396" t="s">
        <v>378</v>
      </c>
      <c r="B396">
        <v>7.8</v>
      </c>
      <c r="E396" t="s">
        <v>1040</v>
      </c>
      <c r="F396">
        <f t="array" ref="F396">AVERAGEIF(Table9[director_name],Table10[[#This Row],[DIRECTOR_NAME]],Table9[imdb_score])</f>
        <v>7.2428571428571429</v>
      </c>
    </row>
    <row r="397" spans="1:6" x14ac:dyDescent="0.3">
      <c r="A397" t="s">
        <v>277</v>
      </c>
      <c r="B397">
        <v>7.8</v>
      </c>
      <c r="E397" t="s">
        <v>2290</v>
      </c>
      <c r="F397">
        <f t="array" ref="F397">AVERAGEIF(Table9[director_name],Table10[[#This Row],[DIRECTOR_NAME]],Table9[imdb_score])</f>
        <v>7.2333333333333334</v>
      </c>
    </row>
    <row r="398" spans="1:6" x14ac:dyDescent="0.3">
      <c r="A398" t="s">
        <v>247</v>
      </c>
      <c r="B398">
        <v>7.8</v>
      </c>
      <c r="E398" t="s">
        <v>3705</v>
      </c>
      <c r="F398">
        <f t="array" ref="F398">AVERAGEIF(Table9[director_name],Table10[[#This Row],[DIRECTOR_NAME]],Table9[imdb_score])</f>
        <v>7.2249999999999996</v>
      </c>
    </row>
    <row r="399" spans="1:6" x14ac:dyDescent="0.3">
      <c r="A399" t="s">
        <v>646</v>
      </c>
      <c r="B399">
        <v>7.8</v>
      </c>
      <c r="E399" t="s">
        <v>1866</v>
      </c>
      <c r="F399">
        <f t="array" ref="F399">AVERAGEIF(Table9[director_name],Table10[[#This Row],[DIRECTOR_NAME]],Table9[imdb_score])</f>
        <v>7.2200000000000006</v>
      </c>
    </row>
    <row r="400" spans="1:6" x14ac:dyDescent="0.3">
      <c r="A400" t="s">
        <v>712</v>
      </c>
      <c r="B400">
        <v>7.8</v>
      </c>
      <c r="E400" t="s">
        <v>130</v>
      </c>
      <c r="F400">
        <f t="array" ref="F400">AVERAGEIF(Table9[director_name],Table10[[#This Row],[DIRECTOR_NAME]],Table9[imdb_score])</f>
        <v>7.2</v>
      </c>
    </row>
    <row r="401" spans="1:6" x14ac:dyDescent="0.3">
      <c r="A401" t="s">
        <v>719</v>
      </c>
      <c r="B401">
        <v>7.8</v>
      </c>
      <c r="E401" t="s">
        <v>359</v>
      </c>
      <c r="F401">
        <f t="array" ref="F401">AVERAGEIF(Table9[director_name],Table10[[#This Row],[DIRECTOR_NAME]],Table9[imdb_score])</f>
        <v>7.2</v>
      </c>
    </row>
    <row r="402" spans="1:6" x14ac:dyDescent="0.3">
      <c r="A402" t="s">
        <v>1241</v>
      </c>
      <c r="B402">
        <v>7.8</v>
      </c>
      <c r="E402" t="s">
        <v>429</v>
      </c>
      <c r="F402">
        <f t="array" ref="F402">AVERAGEIF(Table9[director_name],Table10[[#This Row],[DIRECTOR_NAME]],Table9[imdb_score])</f>
        <v>7.2</v>
      </c>
    </row>
    <row r="403" spans="1:6" x14ac:dyDescent="0.3">
      <c r="A403" t="s">
        <v>1241</v>
      </c>
      <c r="B403">
        <v>7.8</v>
      </c>
      <c r="E403" t="s">
        <v>1017</v>
      </c>
      <c r="F403">
        <f t="array" ref="F403">AVERAGEIF(Table9[director_name],Table10[[#This Row],[DIRECTOR_NAME]],Table9[imdb_score])</f>
        <v>7.2</v>
      </c>
    </row>
    <row r="404" spans="1:6" x14ac:dyDescent="0.3">
      <c r="A404" t="s">
        <v>214</v>
      </c>
      <c r="B404">
        <v>7.8</v>
      </c>
      <c r="E404" t="s">
        <v>1691</v>
      </c>
      <c r="F404">
        <f t="array" ref="F404">AVERAGEIF(Table9[director_name],Table10[[#This Row],[DIRECTOR_NAME]],Table9[imdb_score])</f>
        <v>7.2</v>
      </c>
    </row>
    <row r="405" spans="1:6" x14ac:dyDescent="0.3">
      <c r="A405" t="s">
        <v>712</v>
      </c>
      <c r="B405">
        <v>7.8</v>
      </c>
      <c r="E405" t="s">
        <v>4727</v>
      </c>
      <c r="F405">
        <f t="array" ref="F405">AVERAGEIF(Table9[director_name],Table10[[#This Row],[DIRECTOR_NAME]],Table9[imdb_score])</f>
        <v>7.2</v>
      </c>
    </row>
    <row r="406" spans="1:6" x14ac:dyDescent="0.3">
      <c r="A406" t="s">
        <v>1179</v>
      </c>
      <c r="B406">
        <v>7.8</v>
      </c>
      <c r="E406" t="s">
        <v>5815</v>
      </c>
      <c r="F406">
        <f t="array" ref="F406">AVERAGEIF(Table9[director_name],Table10[[#This Row],[DIRECTOR_NAME]],Table9[imdb_score])</f>
        <v>7.2</v>
      </c>
    </row>
    <row r="407" spans="1:6" x14ac:dyDescent="0.3">
      <c r="A407" t="s">
        <v>1548</v>
      </c>
      <c r="B407">
        <v>7.8</v>
      </c>
      <c r="E407" t="s">
        <v>7229</v>
      </c>
      <c r="F407">
        <f t="array" ref="F407">AVERAGEIF(Table9[director_name],Table10[[#This Row],[DIRECTOR_NAME]],Table9[imdb_score])</f>
        <v>7.2</v>
      </c>
    </row>
    <row r="408" spans="1:6" x14ac:dyDescent="0.3">
      <c r="A408" t="s">
        <v>2458</v>
      </c>
      <c r="B408">
        <v>7.8</v>
      </c>
      <c r="E408" t="s">
        <v>7275</v>
      </c>
      <c r="F408">
        <f t="array" ref="F408">AVERAGEIF(Table9[director_name],Table10[[#This Row],[DIRECTOR_NAME]],Table9[imdb_score])</f>
        <v>7.2</v>
      </c>
    </row>
    <row r="409" spans="1:6" x14ac:dyDescent="0.3">
      <c r="A409" t="s">
        <v>2904</v>
      </c>
      <c r="B409">
        <v>7.8</v>
      </c>
      <c r="E409" t="s">
        <v>8324</v>
      </c>
      <c r="F409">
        <f t="array" ref="F409">AVERAGEIF(Table9[director_name],Table10[[#This Row],[DIRECTOR_NAME]],Table9[imdb_score])</f>
        <v>7.2</v>
      </c>
    </row>
    <row r="410" spans="1:6" x14ac:dyDescent="0.3">
      <c r="A410" t="s">
        <v>1185</v>
      </c>
      <c r="B410">
        <v>7.8</v>
      </c>
      <c r="E410" t="s">
        <v>9492</v>
      </c>
      <c r="F410">
        <f t="array" ref="F410">AVERAGEIF(Table9[director_name],Table10[[#This Row],[DIRECTOR_NAME]],Table9[imdb_score])</f>
        <v>7.2</v>
      </c>
    </row>
    <row r="411" spans="1:6" x14ac:dyDescent="0.3">
      <c r="A411" t="s">
        <v>2118</v>
      </c>
      <c r="B411">
        <v>7.8</v>
      </c>
      <c r="E411" t="s">
        <v>9984</v>
      </c>
      <c r="F411">
        <f t="array" ref="F411">AVERAGEIF(Table9[director_name],Table10[[#This Row],[DIRECTOR_NAME]],Table9[imdb_score])</f>
        <v>7.2</v>
      </c>
    </row>
    <row r="412" spans="1:6" x14ac:dyDescent="0.3">
      <c r="A412" t="s">
        <v>3705</v>
      </c>
      <c r="B412">
        <v>7.8</v>
      </c>
      <c r="E412" t="s">
        <v>10158</v>
      </c>
      <c r="F412">
        <f t="array" ref="F412">AVERAGEIF(Table9[director_name],Table10[[#This Row],[DIRECTOR_NAME]],Table9[imdb_score])</f>
        <v>7.2</v>
      </c>
    </row>
    <row r="413" spans="1:6" x14ac:dyDescent="0.3">
      <c r="A413" t="s">
        <v>712</v>
      </c>
      <c r="B413">
        <v>7.8</v>
      </c>
      <c r="E413" t="s">
        <v>11071</v>
      </c>
      <c r="F413">
        <f t="array" ref="F413">AVERAGEIF(Table9[director_name],Table10[[#This Row],[DIRECTOR_NAME]],Table9[imdb_score])</f>
        <v>7.2</v>
      </c>
    </row>
    <row r="414" spans="1:6" x14ac:dyDescent="0.3">
      <c r="A414" t="s">
        <v>24161</v>
      </c>
      <c r="B414">
        <v>7.8</v>
      </c>
      <c r="E414" t="s">
        <v>11505</v>
      </c>
      <c r="F414">
        <f t="array" ref="F414">AVERAGEIF(Table9[director_name],Table10[[#This Row],[DIRECTOR_NAME]],Table9[imdb_score])</f>
        <v>7.2</v>
      </c>
    </row>
    <row r="415" spans="1:6" x14ac:dyDescent="0.3">
      <c r="A415" t="s">
        <v>1443</v>
      </c>
      <c r="B415">
        <v>7.8</v>
      </c>
      <c r="E415" t="s">
        <v>11970</v>
      </c>
      <c r="F415">
        <f t="array" ref="F415">AVERAGEIF(Table9[director_name],Table10[[#This Row],[DIRECTOR_NAME]],Table9[imdb_score])</f>
        <v>7.2</v>
      </c>
    </row>
    <row r="416" spans="1:6" x14ac:dyDescent="0.3">
      <c r="A416" t="s">
        <v>5603</v>
      </c>
      <c r="B416">
        <v>7.8</v>
      </c>
      <c r="E416" t="s">
        <v>12193</v>
      </c>
      <c r="F416">
        <f t="array" ref="F416">AVERAGEIF(Table9[director_name],Table10[[#This Row],[DIRECTOR_NAME]],Table9[imdb_score])</f>
        <v>7.2</v>
      </c>
    </row>
    <row r="417" spans="1:6" x14ac:dyDescent="0.3">
      <c r="A417" t="s">
        <v>2451</v>
      </c>
      <c r="B417">
        <v>7.8</v>
      </c>
      <c r="E417" t="s">
        <v>12255</v>
      </c>
      <c r="F417">
        <f t="array" ref="F417">AVERAGEIF(Table9[director_name],Table10[[#This Row],[DIRECTOR_NAME]],Table9[imdb_score])</f>
        <v>7.2</v>
      </c>
    </row>
    <row r="418" spans="1:6" x14ac:dyDescent="0.3">
      <c r="A418" t="s">
        <v>462</v>
      </c>
      <c r="B418">
        <v>7.8</v>
      </c>
      <c r="E418" t="s">
        <v>12446</v>
      </c>
      <c r="F418">
        <f t="array" ref="F418">AVERAGEIF(Table9[director_name],Table10[[#This Row],[DIRECTOR_NAME]],Table9[imdb_score])</f>
        <v>7.2</v>
      </c>
    </row>
    <row r="419" spans="1:6" x14ac:dyDescent="0.3">
      <c r="A419" t="s">
        <v>359</v>
      </c>
      <c r="B419">
        <v>7.8</v>
      </c>
      <c r="E419" t="s">
        <v>12464</v>
      </c>
      <c r="F419">
        <f t="array" ref="F419">AVERAGEIF(Table9[director_name],Table10[[#This Row],[DIRECTOR_NAME]],Table9[imdb_score])</f>
        <v>7.2</v>
      </c>
    </row>
    <row r="420" spans="1:6" x14ac:dyDescent="0.3">
      <c r="A420" t="s">
        <v>1654</v>
      </c>
      <c r="B420">
        <v>7.8</v>
      </c>
      <c r="E420" t="s">
        <v>12513</v>
      </c>
      <c r="F420">
        <f t="array" ref="F420">AVERAGEIF(Table9[director_name],Table10[[#This Row],[DIRECTOR_NAME]],Table9[imdb_score])</f>
        <v>7.2</v>
      </c>
    </row>
    <row r="421" spans="1:6" x14ac:dyDescent="0.3">
      <c r="A421" t="s">
        <v>3253</v>
      </c>
      <c r="B421">
        <v>7.8</v>
      </c>
      <c r="E421" t="s">
        <v>13041</v>
      </c>
      <c r="F421">
        <f t="array" ref="F421">AVERAGEIF(Table9[director_name],Table10[[#This Row],[DIRECTOR_NAME]],Table9[imdb_score])</f>
        <v>7.2</v>
      </c>
    </row>
    <row r="422" spans="1:6" x14ac:dyDescent="0.3">
      <c r="A422" t="s">
        <v>5384</v>
      </c>
      <c r="B422">
        <v>7.8</v>
      </c>
      <c r="E422" t="s">
        <v>14316</v>
      </c>
      <c r="F422">
        <f t="array" ref="F422">AVERAGEIF(Table9[director_name],Table10[[#This Row],[DIRECTOR_NAME]],Table9[imdb_score])</f>
        <v>7.2</v>
      </c>
    </row>
    <row r="423" spans="1:6" x14ac:dyDescent="0.3">
      <c r="A423" t="s">
        <v>24161</v>
      </c>
      <c r="B423">
        <v>7.8</v>
      </c>
      <c r="E423" t="s">
        <v>14478</v>
      </c>
      <c r="F423">
        <f t="array" ref="F423">AVERAGEIF(Table9[director_name],Table10[[#This Row],[DIRECTOR_NAME]],Table9[imdb_score])</f>
        <v>7.2</v>
      </c>
    </row>
    <row r="424" spans="1:6" x14ac:dyDescent="0.3">
      <c r="A424" t="s">
        <v>5352</v>
      </c>
      <c r="B424">
        <v>7.8</v>
      </c>
      <c r="E424" t="s">
        <v>15832</v>
      </c>
      <c r="F424">
        <f t="array" ref="F424">AVERAGEIF(Table9[director_name],Table10[[#This Row],[DIRECTOR_NAME]],Table9[imdb_score])</f>
        <v>7.2</v>
      </c>
    </row>
    <row r="425" spans="1:6" x14ac:dyDescent="0.3">
      <c r="A425" t="s">
        <v>2560</v>
      </c>
      <c r="B425">
        <v>7.8</v>
      </c>
      <c r="E425" t="s">
        <v>15875</v>
      </c>
      <c r="F425">
        <f t="array" ref="F425">AVERAGEIF(Table9[director_name],Table10[[#This Row],[DIRECTOR_NAME]],Table9[imdb_score])</f>
        <v>7.2</v>
      </c>
    </row>
    <row r="426" spans="1:6" x14ac:dyDescent="0.3">
      <c r="A426" t="s">
        <v>398</v>
      </c>
      <c r="B426">
        <v>7.8</v>
      </c>
      <c r="E426" t="s">
        <v>16104</v>
      </c>
      <c r="F426">
        <f t="array" ref="F426">AVERAGEIF(Table9[director_name],Table10[[#This Row],[DIRECTOR_NAME]],Table9[imdb_score])</f>
        <v>7.2</v>
      </c>
    </row>
    <row r="427" spans="1:6" x14ac:dyDescent="0.3">
      <c r="A427" t="s">
        <v>7854</v>
      </c>
      <c r="B427">
        <v>7.8</v>
      </c>
      <c r="E427" t="s">
        <v>16150</v>
      </c>
      <c r="F427">
        <f t="array" ref="F427">AVERAGEIF(Table9[director_name],Table10[[#This Row],[DIRECTOR_NAME]],Table9[imdb_score])</f>
        <v>7.2</v>
      </c>
    </row>
    <row r="428" spans="1:6" x14ac:dyDescent="0.3">
      <c r="A428" t="s">
        <v>966</v>
      </c>
      <c r="B428">
        <v>7.8</v>
      </c>
      <c r="E428" t="s">
        <v>16372</v>
      </c>
      <c r="F428">
        <f t="array" ref="F428">AVERAGEIF(Table9[director_name],Table10[[#This Row],[DIRECTOR_NAME]],Table9[imdb_score])</f>
        <v>7.2</v>
      </c>
    </row>
    <row r="429" spans="1:6" x14ac:dyDescent="0.3">
      <c r="A429" t="s">
        <v>1770</v>
      </c>
      <c r="B429">
        <v>7.8</v>
      </c>
      <c r="E429" t="s">
        <v>16428</v>
      </c>
      <c r="F429">
        <f t="array" ref="F429">AVERAGEIF(Table9[director_name],Table10[[#This Row],[DIRECTOR_NAME]],Table9[imdb_score])</f>
        <v>7.2</v>
      </c>
    </row>
    <row r="430" spans="1:6" x14ac:dyDescent="0.3">
      <c r="A430" t="s">
        <v>966</v>
      </c>
      <c r="B430">
        <v>7.8</v>
      </c>
      <c r="E430" t="s">
        <v>16722</v>
      </c>
      <c r="F430">
        <f t="array" ref="F430">AVERAGEIF(Table9[director_name],Table10[[#This Row],[DIRECTOR_NAME]],Table9[imdb_score])</f>
        <v>7.2</v>
      </c>
    </row>
    <row r="431" spans="1:6" x14ac:dyDescent="0.3">
      <c r="A431" t="s">
        <v>6045</v>
      </c>
      <c r="B431">
        <v>7.8</v>
      </c>
      <c r="E431" t="s">
        <v>16803</v>
      </c>
      <c r="F431">
        <f t="array" ref="F431">AVERAGEIF(Table9[director_name],Table10[[#This Row],[DIRECTOR_NAME]],Table9[imdb_score])</f>
        <v>7.2</v>
      </c>
    </row>
    <row r="432" spans="1:6" x14ac:dyDescent="0.3">
      <c r="A432" t="s">
        <v>4269</v>
      </c>
      <c r="B432">
        <v>7.8</v>
      </c>
      <c r="E432" t="s">
        <v>16867</v>
      </c>
      <c r="F432">
        <f t="array" ref="F432">AVERAGEIF(Table9[director_name],Table10[[#This Row],[DIRECTOR_NAME]],Table9[imdb_score])</f>
        <v>7.2</v>
      </c>
    </row>
    <row r="433" spans="1:6" x14ac:dyDescent="0.3">
      <c r="A433" t="s">
        <v>5984</v>
      </c>
      <c r="B433">
        <v>7.8</v>
      </c>
      <c r="E433" t="s">
        <v>17199</v>
      </c>
      <c r="F433">
        <f t="array" ref="F433">AVERAGEIF(Table9[director_name],Table10[[#This Row],[DIRECTOR_NAME]],Table9[imdb_score])</f>
        <v>7.2</v>
      </c>
    </row>
    <row r="434" spans="1:6" x14ac:dyDescent="0.3">
      <c r="A434" t="s">
        <v>152</v>
      </c>
      <c r="B434">
        <v>7.8</v>
      </c>
      <c r="E434" t="s">
        <v>17376</v>
      </c>
      <c r="F434">
        <f t="array" ref="F434">AVERAGEIF(Table9[director_name],Table10[[#This Row],[DIRECTOR_NAME]],Table9[imdb_score])</f>
        <v>7.2</v>
      </c>
    </row>
    <row r="435" spans="1:6" x14ac:dyDescent="0.3">
      <c r="A435" t="s">
        <v>9535</v>
      </c>
      <c r="B435">
        <v>7.8</v>
      </c>
      <c r="E435" t="s">
        <v>1708</v>
      </c>
      <c r="F435">
        <f t="array" ref="F435">AVERAGEIF(Table9[director_name],Table10[[#This Row],[DIRECTOR_NAME]],Table9[imdb_score])</f>
        <v>7.2</v>
      </c>
    </row>
    <row r="436" spans="1:6" x14ac:dyDescent="0.3">
      <c r="A436" t="s">
        <v>9993</v>
      </c>
      <c r="B436">
        <v>7.8</v>
      </c>
      <c r="E436" t="s">
        <v>17800</v>
      </c>
      <c r="F436">
        <f t="array" ref="F436">AVERAGEIF(Table9[director_name],Table10[[#This Row],[DIRECTOR_NAME]],Table9[imdb_score])</f>
        <v>7.2</v>
      </c>
    </row>
    <row r="437" spans="1:6" x14ac:dyDescent="0.3">
      <c r="A437" t="s">
        <v>1327</v>
      </c>
      <c r="B437">
        <v>7.8</v>
      </c>
      <c r="E437" t="s">
        <v>17893</v>
      </c>
      <c r="F437">
        <f t="array" ref="F437">AVERAGEIF(Table9[director_name],Table10[[#This Row],[DIRECTOR_NAME]],Table9[imdb_score])</f>
        <v>7.2</v>
      </c>
    </row>
    <row r="438" spans="1:6" x14ac:dyDescent="0.3">
      <c r="A438" t="s">
        <v>10472</v>
      </c>
      <c r="B438">
        <v>7.8</v>
      </c>
      <c r="E438" t="s">
        <v>18119</v>
      </c>
      <c r="F438">
        <f t="array" ref="F438">AVERAGEIF(Table9[director_name],Table10[[#This Row],[DIRECTOR_NAME]],Table9[imdb_score])</f>
        <v>7.2</v>
      </c>
    </row>
    <row r="439" spans="1:6" x14ac:dyDescent="0.3">
      <c r="A439" t="s">
        <v>10538</v>
      </c>
      <c r="B439">
        <v>7.8</v>
      </c>
      <c r="E439" t="s">
        <v>18176</v>
      </c>
      <c r="F439">
        <f t="array" ref="F439">AVERAGEIF(Table9[director_name],Table10[[#This Row],[DIRECTOR_NAME]],Table9[imdb_score])</f>
        <v>7.2</v>
      </c>
    </row>
    <row r="440" spans="1:6" x14ac:dyDescent="0.3">
      <c r="A440" t="s">
        <v>4175</v>
      </c>
      <c r="B440">
        <v>7.8</v>
      </c>
      <c r="E440" t="s">
        <v>18308</v>
      </c>
      <c r="F440">
        <f t="array" ref="F440">AVERAGEIF(Table9[director_name],Table10[[#This Row],[DIRECTOR_NAME]],Table9[imdb_score])</f>
        <v>7.2</v>
      </c>
    </row>
    <row r="441" spans="1:6" x14ac:dyDescent="0.3">
      <c r="A441" t="s">
        <v>4738</v>
      </c>
      <c r="B441">
        <v>7.8</v>
      </c>
      <c r="E441" t="s">
        <v>19049</v>
      </c>
      <c r="F441">
        <f t="array" ref="F441">AVERAGEIF(Table9[director_name],Table10[[#This Row],[DIRECTOR_NAME]],Table9[imdb_score])</f>
        <v>7.2</v>
      </c>
    </row>
    <row r="442" spans="1:6" x14ac:dyDescent="0.3">
      <c r="A442" t="s">
        <v>11071</v>
      </c>
      <c r="B442">
        <v>7.8</v>
      </c>
      <c r="E442" t="s">
        <v>19682</v>
      </c>
      <c r="F442">
        <f t="array" ref="F442">AVERAGEIF(Table9[director_name],Table10[[#This Row],[DIRECTOR_NAME]],Table9[imdb_score])</f>
        <v>7.2</v>
      </c>
    </row>
    <row r="443" spans="1:6" x14ac:dyDescent="0.3">
      <c r="A443" t="s">
        <v>11658</v>
      </c>
      <c r="B443">
        <v>7.8</v>
      </c>
      <c r="E443" t="s">
        <v>19994</v>
      </c>
      <c r="F443">
        <f t="array" ref="F443">AVERAGEIF(Table9[director_name],Table10[[#This Row],[DIRECTOR_NAME]],Table9[imdb_score])</f>
        <v>7.2</v>
      </c>
    </row>
    <row r="444" spans="1:6" x14ac:dyDescent="0.3">
      <c r="A444" t="s">
        <v>1334</v>
      </c>
      <c r="B444">
        <v>7.8</v>
      </c>
      <c r="E444" t="s">
        <v>20111</v>
      </c>
      <c r="F444">
        <f t="array" ref="F444">AVERAGEIF(Table9[director_name],Table10[[#This Row],[DIRECTOR_NAME]],Table9[imdb_score])</f>
        <v>7.2</v>
      </c>
    </row>
    <row r="445" spans="1:6" x14ac:dyDescent="0.3">
      <c r="A445" t="s">
        <v>1157</v>
      </c>
      <c r="B445">
        <v>7.8</v>
      </c>
      <c r="E445" t="s">
        <v>20140</v>
      </c>
      <c r="F445">
        <f t="array" ref="F445">AVERAGEIF(Table9[director_name],Table10[[#This Row],[DIRECTOR_NAME]],Table9[imdb_score])</f>
        <v>7.2</v>
      </c>
    </row>
    <row r="446" spans="1:6" x14ac:dyDescent="0.3">
      <c r="A446" t="s">
        <v>883</v>
      </c>
      <c r="B446">
        <v>7.8</v>
      </c>
      <c r="E446" t="s">
        <v>20556</v>
      </c>
      <c r="F446">
        <f t="array" ref="F446">AVERAGEIF(Table9[director_name],Table10[[#This Row],[DIRECTOR_NAME]],Table9[imdb_score])</f>
        <v>7.2</v>
      </c>
    </row>
    <row r="447" spans="1:6" x14ac:dyDescent="0.3">
      <c r="A447" t="s">
        <v>11988</v>
      </c>
      <c r="B447">
        <v>7.8</v>
      </c>
      <c r="E447" t="s">
        <v>20740</v>
      </c>
      <c r="F447">
        <f t="array" ref="F447">AVERAGEIF(Table9[director_name],Table10[[#This Row],[DIRECTOR_NAME]],Table9[imdb_score])</f>
        <v>7.2</v>
      </c>
    </row>
    <row r="448" spans="1:6" x14ac:dyDescent="0.3">
      <c r="A448" t="s">
        <v>10127</v>
      </c>
      <c r="B448">
        <v>7.8</v>
      </c>
      <c r="E448" t="s">
        <v>20767</v>
      </c>
      <c r="F448">
        <f t="array" ref="F448">AVERAGEIF(Table9[director_name],Table10[[#This Row],[DIRECTOR_NAME]],Table9[imdb_score])</f>
        <v>7.2</v>
      </c>
    </row>
    <row r="449" spans="1:6" x14ac:dyDescent="0.3">
      <c r="A449" t="s">
        <v>5384</v>
      </c>
      <c r="B449">
        <v>7.8</v>
      </c>
      <c r="E449" t="s">
        <v>20868</v>
      </c>
      <c r="F449">
        <f t="array" ref="F449">AVERAGEIF(Table9[director_name],Table10[[#This Row],[DIRECTOR_NAME]],Table9[imdb_score])</f>
        <v>7.2</v>
      </c>
    </row>
    <row r="450" spans="1:6" x14ac:dyDescent="0.3">
      <c r="A450" t="s">
        <v>416</v>
      </c>
      <c r="B450">
        <v>7.8</v>
      </c>
      <c r="E450" t="s">
        <v>21268</v>
      </c>
      <c r="F450">
        <f t="array" ref="F450">AVERAGEIF(Table9[director_name],Table10[[#This Row],[DIRECTOR_NAME]],Table9[imdb_score])</f>
        <v>7.2</v>
      </c>
    </row>
    <row r="451" spans="1:6" x14ac:dyDescent="0.3">
      <c r="A451" t="s">
        <v>12813</v>
      </c>
      <c r="B451">
        <v>7.8</v>
      </c>
      <c r="E451" t="s">
        <v>21495</v>
      </c>
      <c r="F451">
        <f t="array" ref="F451">AVERAGEIF(Table9[director_name],Table10[[#This Row],[DIRECTOR_NAME]],Table9[imdb_score])</f>
        <v>7.2</v>
      </c>
    </row>
    <row r="452" spans="1:6" x14ac:dyDescent="0.3">
      <c r="A452" t="s">
        <v>1819</v>
      </c>
      <c r="B452">
        <v>7.8</v>
      </c>
      <c r="E452" t="s">
        <v>21520</v>
      </c>
      <c r="F452">
        <f t="array" ref="F452">AVERAGEIF(Table9[director_name],Table10[[#This Row],[DIRECTOR_NAME]],Table9[imdb_score])</f>
        <v>7.2</v>
      </c>
    </row>
    <row r="453" spans="1:6" x14ac:dyDescent="0.3">
      <c r="A453" t="s">
        <v>12994</v>
      </c>
      <c r="B453">
        <v>7.8</v>
      </c>
      <c r="E453" t="s">
        <v>21556</v>
      </c>
      <c r="F453">
        <f t="array" ref="F453">AVERAGEIF(Table9[director_name],Table10[[#This Row],[DIRECTOR_NAME]],Table9[imdb_score])</f>
        <v>7.2</v>
      </c>
    </row>
    <row r="454" spans="1:6" x14ac:dyDescent="0.3">
      <c r="A454" t="s">
        <v>13906</v>
      </c>
      <c r="B454">
        <v>7.8</v>
      </c>
      <c r="E454" t="s">
        <v>21591</v>
      </c>
      <c r="F454">
        <f t="array" ref="F454">AVERAGEIF(Table9[director_name],Table10[[#This Row],[DIRECTOR_NAME]],Table9[imdb_score])</f>
        <v>7.2</v>
      </c>
    </row>
    <row r="455" spans="1:6" x14ac:dyDescent="0.3">
      <c r="A455" t="s">
        <v>13915</v>
      </c>
      <c r="B455">
        <v>7.8</v>
      </c>
      <c r="E455" t="s">
        <v>21597</v>
      </c>
      <c r="F455">
        <f t="array" ref="F455">AVERAGEIF(Table9[director_name],Table10[[#This Row],[DIRECTOR_NAME]],Table9[imdb_score])</f>
        <v>7.2</v>
      </c>
    </row>
    <row r="456" spans="1:6" x14ac:dyDescent="0.3">
      <c r="A456" t="s">
        <v>14095</v>
      </c>
      <c r="B456">
        <v>7.8</v>
      </c>
      <c r="E456" t="s">
        <v>21847</v>
      </c>
      <c r="F456">
        <f t="array" ref="F456">AVERAGEIF(Table9[director_name],Table10[[#This Row],[DIRECTOR_NAME]],Table9[imdb_score])</f>
        <v>7.2</v>
      </c>
    </row>
    <row r="457" spans="1:6" x14ac:dyDescent="0.3">
      <c r="A457" t="s">
        <v>8183</v>
      </c>
      <c r="B457">
        <v>7.8</v>
      </c>
      <c r="E457" t="s">
        <v>22084</v>
      </c>
      <c r="F457">
        <f t="array" ref="F457">AVERAGEIF(Table9[director_name],Table10[[#This Row],[DIRECTOR_NAME]],Table9[imdb_score])</f>
        <v>7.2</v>
      </c>
    </row>
    <row r="458" spans="1:6" x14ac:dyDescent="0.3">
      <c r="A458" t="s">
        <v>5509</v>
      </c>
      <c r="B458">
        <v>7.8</v>
      </c>
      <c r="E458" t="s">
        <v>22094</v>
      </c>
      <c r="F458">
        <f t="array" ref="F458">AVERAGEIF(Table9[director_name],Table10[[#This Row],[DIRECTOR_NAME]],Table9[imdb_score])</f>
        <v>7.2</v>
      </c>
    </row>
    <row r="459" spans="1:6" x14ac:dyDescent="0.3">
      <c r="A459" t="s">
        <v>7628</v>
      </c>
      <c r="B459">
        <v>7.8</v>
      </c>
      <c r="E459" t="s">
        <v>22223</v>
      </c>
      <c r="F459">
        <f t="array" ref="F459">AVERAGEIF(Table9[director_name],Table10[[#This Row],[DIRECTOR_NAME]],Table9[imdb_score])</f>
        <v>7.2</v>
      </c>
    </row>
    <row r="460" spans="1:6" x14ac:dyDescent="0.3">
      <c r="A460" t="s">
        <v>14768</v>
      </c>
      <c r="B460">
        <v>7.8</v>
      </c>
      <c r="E460" t="s">
        <v>22343</v>
      </c>
      <c r="F460">
        <f t="array" ref="F460">AVERAGEIF(Table9[director_name],Table10[[#This Row],[DIRECTOR_NAME]],Table9[imdb_score])</f>
        <v>7.2</v>
      </c>
    </row>
    <row r="461" spans="1:6" x14ac:dyDescent="0.3">
      <c r="A461" t="s">
        <v>14017</v>
      </c>
      <c r="B461">
        <v>7.8</v>
      </c>
      <c r="E461" t="s">
        <v>22359</v>
      </c>
      <c r="F461">
        <f t="array" ref="F461">AVERAGEIF(Table9[director_name],Table10[[#This Row],[DIRECTOR_NAME]],Table9[imdb_score])</f>
        <v>7.2</v>
      </c>
    </row>
    <row r="462" spans="1:6" x14ac:dyDescent="0.3">
      <c r="A462" t="s">
        <v>15981</v>
      </c>
      <c r="B462">
        <v>7.8</v>
      </c>
      <c r="E462" t="s">
        <v>22765</v>
      </c>
      <c r="F462">
        <f t="array" ref="F462">AVERAGEIF(Table9[director_name],Table10[[#This Row],[DIRECTOR_NAME]],Table9[imdb_score])</f>
        <v>7.2</v>
      </c>
    </row>
    <row r="463" spans="1:6" x14ac:dyDescent="0.3">
      <c r="A463" t="s">
        <v>2959</v>
      </c>
      <c r="B463">
        <v>7.8</v>
      </c>
      <c r="E463" t="s">
        <v>22858</v>
      </c>
      <c r="F463">
        <f t="array" ref="F463">AVERAGEIF(Table9[director_name],Table10[[#This Row],[DIRECTOR_NAME]],Table9[imdb_score])</f>
        <v>7.2</v>
      </c>
    </row>
    <row r="464" spans="1:6" x14ac:dyDescent="0.3">
      <c r="A464" t="s">
        <v>16930</v>
      </c>
      <c r="B464">
        <v>7.8</v>
      </c>
      <c r="E464" t="s">
        <v>23013</v>
      </c>
      <c r="F464">
        <f t="array" ref="F464">AVERAGEIF(Table9[director_name],Table10[[#This Row],[DIRECTOR_NAME]],Table9[imdb_score])</f>
        <v>7.2</v>
      </c>
    </row>
    <row r="465" spans="1:6" x14ac:dyDescent="0.3">
      <c r="A465" t="s">
        <v>4051</v>
      </c>
      <c r="B465">
        <v>7.8</v>
      </c>
      <c r="E465" t="s">
        <v>23294</v>
      </c>
      <c r="F465">
        <f t="array" ref="F465">AVERAGEIF(Table9[director_name],Table10[[#This Row],[DIRECTOR_NAME]],Table9[imdb_score])</f>
        <v>7.2</v>
      </c>
    </row>
    <row r="466" spans="1:6" x14ac:dyDescent="0.3">
      <c r="A466" t="s">
        <v>17097</v>
      </c>
      <c r="B466">
        <v>7.8</v>
      </c>
      <c r="E466" t="s">
        <v>23385</v>
      </c>
      <c r="F466">
        <f t="array" ref="F466">AVERAGEIF(Table9[director_name],Table10[[#This Row],[DIRECTOR_NAME]],Table9[imdb_score])</f>
        <v>7.2</v>
      </c>
    </row>
    <row r="467" spans="1:6" x14ac:dyDescent="0.3">
      <c r="A467" t="s">
        <v>18109</v>
      </c>
      <c r="B467">
        <v>7.8</v>
      </c>
      <c r="E467" t="s">
        <v>23527</v>
      </c>
      <c r="F467">
        <f t="array" ref="F467">AVERAGEIF(Table9[director_name],Table10[[#This Row],[DIRECTOR_NAME]],Table9[imdb_score])</f>
        <v>7.2</v>
      </c>
    </row>
    <row r="468" spans="1:6" x14ac:dyDescent="0.3">
      <c r="A468" t="s">
        <v>18206</v>
      </c>
      <c r="B468">
        <v>7.8</v>
      </c>
      <c r="E468" t="s">
        <v>8346</v>
      </c>
      <c r="F468">
        <f t="array" ref="F468">AVERAGEIF(Table9[director_name],Table10[[#This Row],[DIRECTOR_NAME]],Table9[imdb_score])</f>
        <v>7.1999999999999993</v>
      </c>
    </row>
    <row r="469" spans="1:6" x14ac:dyDescent="0.3">
      <c r="A469" t="s">
        <v>6720</v>
      </c>
      <c r="B469">
        <v>7.8</v>
      </c>
      <c r="E469" t="s">
        <v>10306</v>
      </c>
      <c r="F469">
        <f t="array" ref="F469">AVERAGEIF(Table9[director_name],Table10[[#This Row],[DIRECTOR_NAME]],Table9[imdb_score])</f>
        <v>7.2</v>
      </c>
    </row>
    <row r="470" spans="1:6" x14ac:dyDescent="0.3">
      <c r="A470" t="s">
        <v>18661</v>
      </c>
      <c r="B470">
        <v>7.8</v>
      </c>
      <c r="E470" t="s">
        <v>1958</v>
      </c>
      <c r="F470">
        <f t="array" ref="F470">AVERAGEIF(Table9[director_name],Table10[[#This Row],[DIRECTOR_NAME]],Table9[imdb_score])</f>
        <v>7.1833333333333345</v>
      </c>
    </row>
    <row r="471" spans="1:6" x14ac:dyDescent="0.3">
      <c r="A471" t="s">
        <v>18784</v>
      </c>
      <c r="B471">
        <v>7.8</v>
      </c>
      <c r="E471" t="s">
        <v>10127</v>
      </c>
      <c r="F471">
        <f t="array" ref="F471">AVERAGEIF(Table9[director_name],Table10[[#This Row],[DIRECTOR_NAME]],Table9[imdb_score])</f>
        <v>7.1833333333333336</v>
      </c>
    </row>
    <row r="472" spans="1:6" x14ac:dyDescent="0.3">
      <c r="A472" t="s">
        <v>24161</v>
      </c>
      <c r="B472">
        <v>7.8</v>
      </c>
      <c r="E472" t="s">
        <v>11200</v>
      </c>
      <c r="F472">
        <f t="array" ref="F472">AVERAGEIF(Table9[director_name],Table10[[#This Row],[DIRECTOR_NAME]],Table9[imdb_score])</f>
        <v>7.1749999999999998</v>
      </c>
    </row>
    <row r="473" spans="1:6" x14ac:dyDescent="0.3">
      <c r="A473" t="s">
        <v>106</v>
      </c>
      <c r="B473">
        <v>7.8</v>
      </c>
      <c r="E473" t="s">
        <v>1411</v>
      </c>
      <c r="F473">
        <f t="array" ref="F473">AVERAGEIF(Table9[director_name],Table10[[#This Row],[DIRECTOR_NAME]],Table9[imdb_score])</f>
        <v>7.166666666666667</v>
      </c>
    </row>
    <row r="474" spans="1:6" x14ac:dyDescent="0.3">
      <c r="A474" t="s">
        <v>16391</v>
      </c>
      <c r="B474">
        <v>7.8</v>
      </c>
      <c r="E474" t="s">
        <v>2875</v>
      </c>
      <c r="F474">
        <f t="array" ref="F474">AVERAGEIF(Table9[director_name],Table10[[#This Row],[DIRECTOR_NAME]],Table9[imdb_score])</f>
        <v>7.166666666666667</v>
      </c>
    </row>
    <row r="475" spans="1:6" x14ac:dyDescent="0.3">
      <c r="A475" t="s">
        <v>24161</v>
      </c>
      <c r="B475">
        <v>7.8</v>
      </c>
      <c r="E475" t="s">
        <v>152</v>
      </c>
      <c r="F475">
        <f t="array" ref="F475">AVERAGEIF(Table9[director_name],Table10[[#This Row],[DIRECTOR_NAME]],Table9[imdb_score])</f>
        <v>7.15</v>
      </c>
    </row>
    <row r="476" spans="1:6" x14ac:dyDescent="0.3">
      <c r="A476" t="s">
        <v>19226</v>
      </c>
      <c r="B476">
        <v>7.8</v>
      </c>
      <c r="E476" t="s">
        <v>1421</v>
      </c>
      <c r="F476">
        <f t="array" ref="F476">AVERAGEIF(Table9[director_name],Table10[[#This Row],[DIRECTOR_NAME]],Table9[imdb_score])</f>
        <v>7.15</v>
      </c>
    </row>
    <row r="477" spans="1:6" x14ac:dyDescent="0.3">
      <c r="A477" t="s">
        <v>5603</v>
      </c>
      <c r="B477">
        <v>7.8</v>
      </c>
      <c r="E477" t="s">
        <v>3575</v>
      </c>
      <c r="F477">
        <f t="array" ref="F477">AVERAGEIF(Table9[director_name],Table10[[#This Row],[DIRECTOR_NAME]],Table9[imdb_score])</f>
        <v>7.1499999999999995</v>
      </c>
    </row>
    <row r="478" spans="1:6" x14ac:dyDescent="0.3">
      <c r="A478" t="s">
        <v>19289</v>
      </c>
      <c r="B478">
        <v>7.8</v>
      </c>
      <c r="E478" t="s">
        <v>8197</v>
      </c>
      <c r="F478">
        <f t="array" ref="F478">AVERAGEIF(Table9[director_name],Table10[[#This Row],[DIRECTOR_NAME]],Table9[imdb_score])</f>
        <v>7.15</v>
      </c>
    </row>
    <row r="479" spans="1:6" x14ac:dyDescent="0.3">
      <c r="A479" t="s">
        <v>18217</v>
      </c>
      <c r="B479">
        <v>7.8</v>
      </c>
      <c r="E479" t="s">
        <v>12981</v>
      </c>
      <c r="F479">
        <f t="array" ref="F479">AVERAGEIF(Table9[director_name],Table10[[#This Row],[DIRECTOR_NAME]],Table9[imdb_score])</f>
        <v>7.15</v>
      </c>
    </row>
    <row r="480" spans="1:6" x14ac:dyDescent="0.3">
      <c r="A480" t="s">
        <v>10306</v>
      </c>
      <c r="B480">
        <v>7.8</v>
      </c>
      <c r="E480" t="s">
        <v>14562</v>
      </c>
      <c r="F480">
        <f t="array" ref="F480">AVERAGEIF(Table9[director_name],Table10[[#This Row],[DIRECTOR_NAME]],Table9[imdb_score])</f>
        <v>7.15</v>
      </c>
    </row>
    <row r="481" spans="1:6" x14ac:dyDescent="0.3">
      <c r="A481" t="s">
        <v>12527</v>
      </c>
      <c r="B481">
        <v>7.8</v>
      </c>
      <c r="E481" t="s">
        <v>14794</v>
      </c>
      <c r="F481">
        <f t="array" ref="F481">AVERAGEIF(Table9[director_name],Table10[[#This Row],[DIRECTOR_NAME]],Table9[imdb_score])</f>
        <v>7.15</v>
      </c>
    </row>
    <row r="482" spans="1:6" x14ac:dyDescent="0.3">
      <c r="A482" t="s">
        <v>2766</v>
      </c>
      <c r="B482">
        <v>7.8</v>
      </c>
      <c r="E482" t="s">
        <v>15224</v>
      </c>
      <c r="F482">
        <f t="array" ref="F482">AVERAGEIF(Table9[director_name],Table10[[#This Row],[DIRECTOR_NAME]],Table9[imdb_score])</f>
        <v>7.15</v>
      </c>
    </row>
    <row r="483" spans="1:6" x14ac:dyDescent="0.3">
      <c r="A483" t="s">
        <v>20103</v>
      </c>
      <c r="B483">
        <v>7.8</v>
      </c>
      <c r="E483" t="s">
        <v>17085</v>
      </c>
      <c r="F483">
        <f t="array" ref="F483">AVERAGEIF(Table9[director_name],Table10[[#This Row],[DIRECTOR_NAME]],Table9[imdb_score])</f>
        <v>7.15</v>
      </c>
    </row>
    <row r="484" spans="1:6" x14ac:dyDescent="0.3">
      <c r="A484" t="s">
        <v>20374</v>
      </c>
      <c r="B484">
        <v>7.8</v>
      </c>
      <c r="E484" t="s">
        <v>19607</v>
      </c>
      <c r="F484">
        <f t="array" ref="F484">AVERAGEIF(Table9[director_name],Table10[[#This Row],[DIRECTOR_NAME]],Table9[imdb_score])</f>
        <v>7.15</v>
      </c>
    </row>
    <row r="485" spans="1:6" x14ac:dyDescent="0.3">
      <c r="A485" t="s">
        <v>12771</v>
      </c>
      <c r="B485">
        <v>7.8</v>
      </c>
      <c r="E485" t="s">
        <v>21643</v>
      </c>
      <c r="F485">
        <f t="array" ref="F485">AVERAGEIF(Table9[director_name],Table10[[#This Row],[DIRECTOR_NAME]],Table9[imdb_score])</f>
        <v>7.15</v>
      </c>
    </row>
    <row r="486" spans="1:6" x14ac:dyDescent="0.3">
      <c r="A486" t="s">
        <v>1866</v>
      </c>
      <c r="B486">
        <v>7.8</v>
      </c>
      <c r="E486" t="s">
        <v>138</v>
      </c>
      <c r="F486">
        <f t="array" ref="F486">AVERAGEIF(Table9[director_name],Table10[[#This Row],[DIRECTOR_NAME]],Table9[imdb_score])</f>
        <v>7.1428571428571432</v>
      </c>
    </row>
    <row r="487" spans="1:6" x14ac:dyDescent="0.3">
      <c r="A487" t="s">
        <v>20704</v>
      </c>
      <c r="B487">
        <v>7.8</v>
      </c>
      <c r="E487" t="s">
        <v>405</v>
      </c>
      <c r="F487">
        <f t="array" ref="F487">AVERAGEIF(Table9[director_name],Table10[[#This Row],[DIRECTOR_NAME]],Table9[imdb_score])</f>
        <v>7.1400000000000006</v>
      </c>
    </row>
    <row r="488" spans="1:6" x14ac:dyDescent="0.3">
      <c r="A488" t="s">
        <v>17185</v>
      </c>
      <c r="B488">
        <v>7.8</v>
      </c>
      <c r="E488" t="s">
        <v>8178</v>
      </c>
      <c r="F488">
        <f t="array" ref="F488">AVERAGEIF(Table9[director_name],Table10[[#This Row],[DIRECTOR_NAME]],Table9[imdb_score])</f>
        <v>7.1399999999999988</v>
      </c>
    </row>
    <row r="489" spans="1:6" x14ac:dyDescent="0.3">
      <c r="A489" t="s">
        <v>19045</v>
      </c>
      <c r="B489">
        <v>7.8</v>
      </c>
      <c r="E489" t="s">
        <v>16977</v>
      </c>
      <c r="F489">
        <f t="array" ref="F489">AVERAGEIF(Table9[director_name],Table10[[#This Row],[DIRECTOR_NAME]],Table9[imdb_score])</f>
        <v>7.1333333333333337</v>
      </c>
    </row>
    <row r="490" spans="1:6" x14ac:dyDescent="0.3">
      <c r="A490" t="s">
        <v>22277</v>
      </c>
      <c r="B490">
        <v>7.8</v>
      </c>
      <c r="E490" t="s">
        <v>207</v>
      </c>
      <c r="F490">
        <f t="array" ref="F490">AVERAGEIF(Table9[director_name],Table10[[#This Row],[DIRECTOR_NAME]],Table9[imdb_score])</f>
        <v>7.1333333333333329</v>
      </c>
    </row>
    <row r="491" spans="1:6" x14ac:dyDescent="0.3">
      <c r="A491" t="s">
        <v>22862</v>
      </c>
      <c r="B491">
        <v>7.8</v>
      </c>
      <c r="E491" t="s">
        <v>680</v>
      </c>
      <c r="F491">
        <f t="array" ref="F491">AVERAGEIF(Table9[director_name],Table10[[#This Row],[DIRECTOR_NAME]],Table9[imdb_score])</f>
        <v>7.1333333333333329</v>
      </c>
    </row>
    <row r="492" spans="1:6" x14ac:dyDescent="0.3">
      <c r="A492" t="s">
        <v>23193</v>
      </c>
      <c r="B492">
        <v>7.8</v>
      </c>
      <c r="E492" t="s">
        <v>6546</v>
      </c>
      <c r="F492">
        <f t="array" ref="F492">AVERAGEIF(Table9[director_name],Table10[[#This Row],[DIRECTOR_NAME]],Table9[imdb_score])</f>
        <v>7.1333333333333329</v>
      </c>
    </row>
    <row r="493" spans="1:6" x14ac:dyDescent="0.3">
      <c r="A493" t="s">
        <v>7129</v>
      </c>
      <c r="B493">
        <v>7.8</v>
      </c>
      <c r="E493" t="s">
        <v>11350</v>
      </c>
      <c r="F493">
        <f t="array" ref="F493">AVERAGEIF(Table9[director_name],Table10[[#This Row],[DIRECTOR_NAME]],Table9[imdb_score])</f>
        <v>7.1333333333333329</v>
      </c>
    </row>
    <row r="494" spans="1:6" x14ac:dyDescent="0.3">
      <c r="A494" t="s">
        <v>24018</v>
      </c>
      <c r="B494">
        <v>7.8</v>
      </c>
      <c r="E494" t="s">
        <v>12840</v>
      </c>
      <c r="F494">
        <f t="array" ref="F494">AVERAGEIF(Table9[director_name],Table10[[#This Row],[DIRECTOR_NAME]],Table9[imdb_score])</f>
        <v>7.1333333333333329</v>
      </c>
    </row>
    <row r="495" spans="1:6" x14ac:dyDescent="0.3">
      <c r="A495" t="s">
        <v>59</v>
      </c>
      <c r="B495">
        <v>7.7</v>
      </c>
      <c r="E495" t="s">
        <v>214</v>
      </c>
      <c r="F495">
        <f t="array" ref="F495">AVERAGEIF(Table9[director_name],Table10[[#This Row],[DIRECTOR_NAME]],Table9[imdb_score])</f>
        <v>7.1312499999999988</v>
      </c>
    </row>
    <row r="496" spans="1:6" x14ac:dyDescent="0.3">
      <c r="A496" t="s">
        <v>1040</v>
      </c>
      <c r="B496">
        <v>7.7</v>
      </c>
      <c r="E496" t="s">
        <v>6050</v>
      </c>
      <c r="F496">
        <f t="array" ref="F496">AVERAGEIF(Table9[director_name],Table10[[#This Row],[DIRECTOR_NAME]],Table9[imdb_score])</f>
        <v>7.1285714285714281</v>
      </c>
    </row>
    <row r="497" spans="1:6" x14ac:dyDescent="0.3">
      <c r="A497" t="s">
        <v>138</v>
      </c>
      <c r="B497">
        <v>7.7</v>
      </c>
      <c r="E497" t="s">
        <v>548</v>
      </c>
      <c r="F497">
        <f t="array" ref="F497">AVERAGEIF(Table9[director_name],Table10[[#This Row],[DIRECTOR_NAME]],Table9[imdb_score])</f>
        <v>7.128571428571429</v>
      </c>
    </row>
    <row r="498" spans="1:6" x14ac:dyDescent="0.3">
      <c r="A498" t="s">
        <v>416</v>
      </c>
      <c r="B498">
        <v>7.7</v>
      </c>
      <c r="E498" t="s">
        <v>1317</v>
      </c>
      <c r="F498">
        <f t="array" ref="F498">AVERAGEIF(Table9[director_name],Table10[[#This Row],[DIRECTOR_NAME]],Table9[imdb_score])</f>
        <v>7.1142857142857139</v>
      </c>
    </row>
    <row r="499" spans="1:6" x14ac:dyDescent="0.3">
      <c r="A499" t="s">
        <v>214</v>
      </c>
      <c r="B499">
        <v>7.7</v>
      </c>
      <c r="E499" t="s">
        <v>7108</v>
      </c>
      <c r="F499">
        <f t="array" ref="F499">AVERAGEIF(Table9[director_name],Table10[[#This Row],[DIRECTOR_NAME]],Table9[imdb_score])</f>
        <v>7.1142857142857148</v>
      </c>
    </row>
    <row r="500" spans="1:6" x14ac:dyDescent="0.3">
      <c r="A500" t="s">
        <v>1990</v>
      </c>
      <c r="B500">
        <v>7.7</v>
      </c>
      <c r="E500" t="s">
        <v>7628</v>
      </c>
      <c r="F500">
        <f t="array" ref="F500">AVERAGEIF(Table9[director_name],Table10[[#This Row],[DIRECTOR_NAME]],Table9[imdb_score])</f>
        <v>7.1111111111111107</v>
      </c>
    </row>
    <row r="501" spans="1:6" x14ac:dyDescent="0.3">
      <c r="A501" t="s">
        <v>462</v>
      </c>
      <c r="B501">
        <v>7.7</v>
      </c>
      <c r="E501" t="s">
        <v>2315</v>
      </c>
      <c r="F501">
        <f t="array" ref="F501">AVERAGEIF(Table9[director_name],Table10[[#This Row],[DIRECTOR_NAME]],Table9[imdb_score])</f>
        <v>7.1000000000000005</v>
      </c>
    </row>
    <row r="502" spans="1:6" x14ac:dyDescent="0.3">
      <c r="A502" t="s">
        <v>712</v>
      </c>
      <c r="B502">
        <v>7.7</v>
      </c>
      <c r="E502" t="s">
        <v>2968</v>
      </c>
      <c r="F502">
        <f t="array" ref="F502">AVERAGEIF(Table9[director_name],Table10[[#This Row],[DIRECTOR_NAME]],Table9[imdb_score])</f>
        <v>7.1000000000000005</v>
      </c>
    </row>
    <row r="503" spans="1:6" x14ac:dyDescent="0.3">
      <c r="A503" t="s">
        <v>78</v>
      </c>
      <c r="B503">
        <v>7.7</v>
      </c>
      <c r="E503" t="s">
        <v>17097</v>
      </c>
      <c r="F503">
        <f t="array" ref="F503">AVERAGEIF(Table9[director_name],Table10[[#This Row],[DIRECTOR_NAME]],Table9[imdb_score])</f>
        <v>7.1000000000000005</v>
      </c>
    </row>
    <row r="504" spans="1:6" x14ac:dyDescent="0.3">
      <c r="A504" t="s">
        <v>719</v>
      </c>
      <c r="B504">
        <v>7.7</v>
      </c>
      <c r="E504" t="s">
        <v>95</v>
      </c>
      <c r="F504">
        <f t="array" ref="F504">AVERAGEIF(Table9[director_name],Table10[[#This Row],[DIRECTOR_NAME]],Table9[imdb_score])</f>
        <v>7.1</v>
      </c>
    </row>
    <row r="505" spans="1:6" x14ac:dyDescent="0.3">
      <c r="A505" t="s">
        <v>2992</v>
      </c>
      <c r="B505">
        <v>7.7</v>
      </c>
      <c r="E505" t="s">
        <v>883</v>
      </c>
      <c r="F505">
        <f t="array" ref="F505">AVERAGEIF(Table9[director_name],Table10[[#This Row],[DIRECTOR_NAME]],Table9[imdb_score])</f>
        <v>7.1000000000000005</v>
      </c>
    </row>
    <row r="506" spans="1:6" x14ac:dyDescent="0.3">
      <c r="A506" t="s">
        <v>138</v>
      </c>
      <c r="B506">
        <v>7.7</v>
      </c>
      <c r="E506" t="s">
        <v>2441</v>
      </c>
      <c r="F506">
        <f t="array" ref="F506">AVERAGEIF(Table9[director_name],Table10[[#This Row],[DIRECTOR_NAME]],Table9[imdb_score])</f>
        <v>7.1</v>
      </c>
    </row>
    <row r="507" spans="1:6" x14ac:dyDescent="0.3">
      <c r="A507" t="s">
        <v>3190</v>
      </c>
      <c r="B507">
        <v>7.7</v>
      </c>
      <c r="E507" t="s">
        <v>2745</v>
      </c>
      <c r="F507">
        <f t="array" ref="F507">AVERAGEIF(Table9[director_name],Table10[[#This Row],[DIRECTOR_NAME]],Table9[imdb_score])</f>
        <v>7.1</v>
      </c>
    </row>
    <row r="508" spans="1:6" x14ac:dyDescent="0.3">
      <c r="A508" t="s">
        <v>1758</v>
      </c>
      <c r="B508">
        <v>7.7</v>
      </c>
      <c r="E508" t="s">
        <v>5006</v>
      </c>
      <c r="F508">
        <f t="array" ref="F508">AVERAGEIF(Table9[director_name],Table10[[#This Row],[DIRECTOR_NAME]],Table9[imdb_score])</f>
        <v>7.1</v>
      </c>
    </row>
    <row r="509" spans="1:6" x14ac:dyDescent="0.3">
      <c r="A509" t="s">
        <v>4185</v>
      </c>
      <c r="B509">
        <v>7.7</v>
      </c>
      <c r="E509" t="s">
        <v>6876</v>
      </c>
      <c r="F509">
        <f t="array" ref="F509">AVERAGEIF(Table9[director_name],Table10[[#This Row],[DIRECTOR_NAME]],Table9[imdb_score])</f>
        <v>7.1</v>
      </c>
    </row>
    <row r="510" spans="1:6" x14ac:dyDescent="0.3">
      <c r="A510" t="s">
        <v>3738</v>
      </c>
      <c r="B510">
        <v>7.7</v>
      </c>
      <c r="E510" t="s">
        <v>7538</v>
      </c>
      <c r="F510">
        <f t="array" ref="F510">AVERAGEIF(Table9[director_name],Table10[[#This Row],[DIRECTOR_NAME]],Table9[imdb_score])</f>
        <v>7.1</v>
      </c>
    </row>
    <row r="511" spans="1:6" x14ac:dyDescent="0.3">
      <c r="A511" t="s">
        <v>4634</v>
      </c>
      <c r="B511">
        <v>7.7</v>
      </c>
      <c r="E511" t="s">
        <v>8428</v>
      </c>
      <c r="F511">
        <f t="array" ref="F511">AVERAGEIF(Table9[director_name],Table10[[#This Row],[DIRECTOR_NAME]],Table9[imdb_score])</f>
        <v>7.1</v>
      </c>
    </row>
    <row r="512" spans="1:6" x14ac:dyDescent="0.3">
      <c r="A512" t="s">
        <v>1435</v>
      </c>
      <c r="B512">
        <v>7.7</v>
      </c>
      <c r="E512" t="s">
        <v>8807</v>
      </c>
      <c r="F512">
        <f t="array" ref="F512">AVERAGEIF(Table9[director_name],Table10[[#This Row],[DIRECTOR_NAME]],Table9[imdb_score])</f>
        <v>7.1</v>
      </c>
    </row>
    <row r="513" spans="1:6" x14ac:dyDescent="0.3">
      <c r="A513" t="s">
        <v>5405</v>
      </c>
      <c r="B513">
        <v>7.7</v>
      </c>
      <c r="E513" t="s">
        <v>10313</v>
      </c>
      <c r="F513">
        <f t="array" ref="F513">AVERAGEIF(Table9[director_name],Table10[[#This Row],[DIRECTOR_NAME]],Table9[imdb_score])</f>
        <v>7.1</v>
      </c>
    </row>
    <row r="514" spans="1:6" x14ac:dyDescent="0.3">
      <c r="A514" t="s">
        <v>5630</v>
      </c>
      <c r="B514">
        <v>7.7</v>
      </c>
      <c r="E514" t="s">
        <v>10593</v>
      </c>
      <c r="F514">
        <f t="array" ref="F514">AVERAGEIF(Table9[director_name],Table10[[#This Row],[DIRECTOR_NAME]],Table9[imdb_score])</f>
        <v>7.1</v>
      </c>
    </row>
    <row r="515" spans="1:6" x14ac:dyDescent="0.3">
      <c r="A515" t="s">
        <v>3112</v>
      </c>
      <c r="B515">
        <v>7.7</v>
      </c>
      <c r="E515" t="s">
        <v>11917</v>
      </c>
      <c r="F515">
        <f t="array" ref="F515">AVERAGEIF(Table9[director_name],Table10[[#This Row],[DIRECTOR_NAME]],Table9[imdb_score])</f>
        <v>7.1</v>
      </c>
    </row>
    <row r="516" spans="1:6" x14ac:dyDescent="0.3">
      <c r="A516" t="s">
        <v>5509</v>
      </c>
      <c r="B516">
        <v>7.7</v>
      </c>
      <c r="E516" t="s">
        <v>11979</v>
      </c>
      <c r="F516">
        <f t="array" ref="F516">AVERAGEIF(Table9[director_name],Table10[[#This Row],[DIRECTOR_NAME]],Table9[imdb_score])</f>
        <v>7.1</v>
      </c>
    </row>
    <row r="517" spans="1:6" x14ac:dyDescent="0.3">
      <c r="A517" t="s">
        <v>6001</v>
      </c>
      <c r="B517">
        <v>7.7</v>
      </c>
      <c r="E517" t="s">
        <v>12328</v>
      </c>
      <c r="F517">
        <f t="array" ref="F517">AVERAGEIF(Table9[director_name],Table10[[#This Row],[DIRECTOR_NAME]],Table9[imdb_score])</f>
        <v>7.1</v>
      </c>
    </row>
    <row r="518" spans="1:6" x14ac:dyDescent="0.3">
      <c r="A518" t="s">
        <v>712</v>
      </c>
      <c r="B518">
        <v>7.7</v>
      </c>
      <c r="E518" t="s">
        <v>6193</v>
      </c>
      <c r="F518">
        <f t="array" ref="F518">AVERAGEIF(Table9[director_name],Table10[[#This Row],[DIRECTOR_NAME]],Table9[imdb_score])</f>
        <v>7.1</v>
      </c>
    </row>
    <row r="519" spans="1:6" x14ac:dyDescent="0.3">
      <c r="A519" t="s">
        <v>3789</v>
      </c>
      <c r="B519">
        <v>7.7</v>
      </c>
      <c r="E519" t="s">
        <v>13273</v>
      </c>
      <c r="F519">
        <f t="array" ref="F519">AVERAGEIF(Table9[director_name],Table10[[#This Row],[DIRECTOR_NAME]],Table9[imdb_score])</f>
        <v>7.1</v>
      </c>
    </row>
    <row r="520" spans="1:6" x14ac:dyDescent="0.3">
      <c r="A520" t="s">
        <v>555</v>
      </c>
      <c r="B520">
        <v>7.7</v>
      </c>
      <c r="E520" t="s">
        <v>13532</v>
      </c>
      <c r="F520">
        <f t="array" ref="F520">AVERAGEIF(Table9[director_name],Table10[[#This Row],[DIRECTOR_NAME]],Table9[imdb_score])</f>
        <v>7.1</v>
      </c>
    </row>
    <row r="521" spans="1:6" x14ac:dyDescent="0.3">
      <c r="A521" t="s">
        <v>7095</v>
      </c>
      <c r="B521">
        <v>7.7</v>
      </c>
      <c r="E521" t="s">
        <v>13782</v>
      </c>
      <c r="F521">
        <f t="array" ref="F521">AVERAGEIF(Table9[director_name],Table10[[#This Row],[DIRECTOR_NAME]],Table9[imdb_score])</f>
        <v>7.1</v>
      </c>
    </row>
    <row r="522" spans="1:6" x14ac:dyDescent="0.3">
      <c r="A522" t="s">
        <v>2073</v>
      </c>
      <c r="B522">
        <v>7.7</v>
      </c>
      <c r="E522" t="s">
        <v>13996</v>
      </c>
      <c r="F522">
        <f t="array" ref="F522">AVERAGEIF(Table9[director_name],Table10[[#This Row],[DIRECTOR_NAME]],Table9[imdb_score])</f>
        <v>7.1</v>
      </c>
    </row>
    <row r="523" spans="1:6" x14ac:dyDescent="0.3">
      <c r="A523" t="s">
        <v>7108</v>
      </c>
      <c r="B523">
        <v>7.7</v>
      </c>
      <c r="E523" t="s">
        <v>14270</v>
      </c>
      <c r="F523">
        <f t="array" ref="F523">AVERAGEIF(Table9[director_name],Table10[[#This Row],[DIRECTOR_NAME]],Table9[imdb_score])</f>
        <v>7.1</v>
      </c>
    </row>
    <row r="524" spans="1:6" x14ac:dyDescent="0.3">
      <c r="A524" t="s">
        <v>5081</v>
      </c>
      <c r="B524">
        <v>7.7</v>
      </c>
      <c r="E524" t="s">
        <v>14285</v>
      </c>
      <c r="F524">
        <f t="array" ref="F524">AVERAGEIF(Table9[director_name],Table10[[#This Row],[DIRECTOR_NAME]],Table9[imdb_score])</f>
        <v>7.1</v>
      </c>
    </row>
    <row r="525" spans="1:6" x14ac:dyDescent="0.3">
      <c r="A525" t="s">
        <v>7770</v>
      </c>
      <c r="B525">
        <v>7.7</v>
      </c>
      <c r="E525" t="s">
        <v>14338</v>
      </c>
      <c r="F525">
        <f t="array" ref="F525">AVERAGEIF(Table9[director_name],Table10[[#This Row],[DIRECTOR_NAME]],Table9[imdb_score])</f>
        <v>7.1</v>
      </c>
    </row>
    <row r="526" spans="1:6" x14ac:dyDescent="0.3">
      <c r="A526" t="s">
        <v>4013</v>
      </c>
      <c r="B526">
        <v>7.7</v>
      </c>
      <c r="E526" t="s">
        <v>14999</v>
      </c>
      <c r="F526">
        <f t="array" ref="F526">AVERAGEIF(Table9[director_name],Table10[[#This Row],[DIRECTOR_NAME]],Table9[imdb_score])</f>
        <v>7.1</v>
      </c>
    </row>
    <row r="527" spans="1:6" x14ac:dyDescent="0.3">
      <c r="A527" t="s">
        <v>876</v>
      </c>
      <c r="B527">
        <v>7.7</v>
      </c>
      <c r="E527" t="s">
        <v>15118</v>
      </c>
      <c r="F527">
        <f t="array" ref="F527">AVERAGEIF(Table9[director_name],Table10[[#This Row],[DIRECTOR_NAME]],Table9[imdb_score])</f>
        <v>7.1</v>
      </c>
    </row>
    <row r="528" spans="1:6" x14ac:dyDescent="0.3">
      <c r="A528" t="s">
        <v>719</v>
      </c>
      <c r="B528">
        <v>7.7</v>
      </c>
      <c r="E528" t="s">
        <v>15149</v>
      </c>
      <c r="F528">
        <f t="array" ref="F528">AVERAGEIF(Table9[director_name],Table10[[#This Row],[DIRECTOR_NAME]],Table9[imdb_score])</f>
        <v>7.1</v>
      </c>
    </row>
    <row r="529" spans="1:6" x14ac:dyDescent="0.3">
      <c r="A529" t="s">
        <v>1064</v>
      </c>
      <c r="B529">
        <v>7.7</v>
      </c>
      <c r="E529" t="s">
        <v>15423</v>
      </c>
      <c r="F529">
        <f t="array" ref="F529">AVERAGEIF(Table9[director_name],Table10[[#This Row],[DIRECTOR_NAME]],Table9[imdb_score])</f>
        <v>7.1</v>
      </c>
    </row>
    <row r="530" spans="1:6" x14ac:dyDescent="0.3">
      <c r="A530" t="s">
        <v>4787</v>
      </c>
      <c r="B530">
        <v>7.7</v>
      </c>
      <c r="E530" t="s">
        <v>15758</v>
      </c>
      <c r="F530">
        <f t="array" ref="F530">AVERAGEIF(Table9[director_name],Table10[[#This Row],[DIRECTOR_NAME]],Table9[imdb_score])</f>
        <v>7.1</v>
      </c>
    </row>
    <row r="531" spans="1:6" x14ac:dyDescent="0.3">
      <c r="A531" t="s">
        <v>5647</v>
      </c>
      <c r="B531">
        <v>7.7</v>
      </c>
      <c r="E531" t="s">
        <v>16035</v>
      </c>
      <c r="F531">
        <f t="array" ref="F531">AVERAGEIF(Table9[director_name],Table10[[#This Row],[DIRECTOR_NAME]],Table9[imdb_score])</f>
        <v>7.1</v>
      </c>
    </row>
    <row r="532" spans="1:6" x14ac:dyDescent="0.3">
      <c r="A532" t="s">
        <v>4221</v>
      </c>
      <c r="B532">
        <v>7.7</v>
      </c>
      <c r="E532" t="s">
        <v>16514</v>
      </c>
      <c r="F532">
        <f t="array" ref="F532">AVERAGEIF(Table9[director_name],Table10[[#This Row],[DIRECTOR_NAME]],Table9[imdb_score])</f>
        <v>7.1</v>
      </c>
    </row>
    <row r="533" spans="1:6" x14ac:dyDescent="0.3">
      <c r="A533" t="s">
        <v>4738</v>
      </c>
      <c r="B533">
        <v>7.7</v>
      </c>
      <c r="E533" t="s">
        <v>16592</v>
      </c>
      <c r="F533">
        <f t="array" ref="F533">AVERAGEIF(Table9[director_name],Table10[[#This Row],[DIRECTOR_NAME]],Table9[imdb_score])</f>
        <v>7.1</v>
      </c>
    </row>
    <row r="534" spans="1:6" x14ac:dyDescent="0.3">
      <c r="A534" t="s">
        <v>416</v>
      </c>
      <c r="B534">
        <v>7.7</v>
      </c>
      <c r="E534" t="s">
        <v>16639</v>
      </c>
      <c r="F534">
        <f t="array" ref="F534">AVERAGEIF(Table9[director_name],Table10[[#This Row],[DIRECTOR_NAME]],Table9[imdb_score])</f>
        <v>7.1</v>
      </c>
    </row>
    <row r="535" spans="1:6" x14ac:dyDescent="0.3">
      <c r="A535" t="s">
        <v>1157</v>
      </c>
      <c r="B535">
        <v>7.7</v>
      </c>
      <c r="E535" t="s">
        <v>17048</v>
      </c>
      <c r="F535">
        <f t="array" ref="F535">AVERAGEIF(Table9[director_name],Table10[[#This Row],[DIRECTOR_NAME]],Table9[imdb_score])</f>
        <v>7.1</v>
      </c>
    </row>
    <row r="536" spans="1:6" x14ac:dyDescent="0.3">
      <c r="A536" t="s">
        <v>1819</v>
      </c>
      <c r="B536">
        <v>7.7</v>
      </c>
      <c r="E536" t="s">
        <v>17234</v>
      </c>
      <c r="F536">
        <f t="array" ref="F536">AVERAGEIF(Table9[director_name],Table10[[#This Row],[DIRECTOR_NAME]],Table9[imdb_score])</f>
        <v>7.1</v>
      </c>
    </row>
    <row r="537" spans="1:6" x14ac:dyDescent="0.3">
      <c r="A537" t="s">
        <v>2807</v>
      </c>
      <c r="B537">
        <v>7.7</v>
      </c>
      <c r="E537" t="s">
        <v>17244</v>
      </c>
      <c r="F537">
        <f t="array" ref="F537">AVERAGEIF(Table9[director_name],Table10[[#This Row],[DIRECTOR_NAME]],Table9[imdb_score])</f>
        <v>7.1</v>
      </c>
    </row>
    <row r="538" spans="1:6" x14ac:dyDescent="0.3">
      <c r="A538" t="s">
        <v>24161</v>
      </c>
      <c r="B538">
        <v>7.7</v>
      </c>
      <c r="E538" t="s">
        <v>17266</v>
      </c>
      <c r="F538">
        <f t="array" ref="F538">AVERAGEIF(Table9[director_name],Table10[[#This Row],[DIRECTOR_NAME]],Table9[imdb_score])</f>
        <v>7.1</v>
      </c>
    </row>
    <row r="539" spans="1:6" x14ac:dyDescent="0.3">
      <c r="A539" t="s">
        <v>1089</v>
      </c>
      <c r="B539">
        <v>7.7</v>
      </c>
      <c r="E539" t="s">
        <v>17841</v>
      </c>
      <c r="F539">
        <f t="array" ref="F539">AVERAGEIF(Table9[director_name],Table10[[#This Row],[DIRECTOR_NAME]],Table9[imdb_score])</f>
        <v>7.1</v>
      </c>
    </row>
    <row r="540" spans="1:6" x14ac:dyDescent="0.3">
      <c r="A540" t="s">
        <v>2745</v>
      </c>
      <c r="B540">
        <v>7.7</v>
      </c>
      <c r="E540" t="s">
        <v>17854</v>
      </c>
      <c r="F540">
        <f t="array" ref="F540">AVERAGEIF(Table9[director_name],Table10[[#This Row],[DIRECTOR_NAME]],Table9[imdb_score])</f>
        <v>7.1</v>
      </c>
    </row>
    <row r="541" spans="1:6" x14ac:dyDescent="0.3">
      <c r="A541" t="s">
        <v>534</v>
      </c>
      <c r="B541">
        <v>7.7</v>
      </c>
      <c r="E541" t="s">
        <v>18102</v>
      </c>
      <c r="F541">
        <f t="array" ref="F541">AVERAGEIF(Table9[director_name],Table10[[#This Row],[DIRECTOR_NAME]],Table9[imdb_score])</f>
        <v>7.1</v>
      </c>
    </row>
    <row r="542" spans="1:6" x14ac:dyDescent="0.3">
      <c r="A542" t="s">
        <v>12771</v>
      </c>
      <c r="B542">
        <v>7.7</v>
      </c>
      <c r="E542" t="s">
        <v>18400</v>
      </c>
      <c r="F542">
        <f t="array" ref="F542">AVERAGEIF(Table9[director_name],Table10[[#This Row],[DIRECTOR_NAME]],Table9[imdb_score])</f>
        <v>7.1</v>
      </c>
    </row>
    <row r="543" spans="1:6" x14ac:dyDescent="0.3">
      <c r="A543" t="s">
        <v>4013</v>
      </c>
      <c r="B543">
        <v>7.7</v>
      </c>
      <c r="E543" t="s">
        <v>18553</v>
      </c>
      <c r="F543">
        <f t="array" ref="F543">AVERAGEIF(Table9[director_name],Table10[[#This Row],[DIRECTOR_NAME]],Table9[imdb_score])</f>
        <v>7.1</v>
      </c>
    </row>
    <row r="544" spans="1:6" x14ac:dyDescent="0.3">
      <c r="A544" t="s">
        <v>3901</v>
      </c>
      <c r="B544">
        <v>7.7</v>
      </c>
      <c r="E544" t="s">
        <v>18754</v>
      </c>
      <c r="F544">
        <f t="array" ref="F544">AVERAGEIF(Table9[director_name],Table10[[#This Row],[DIRECTOR_NAME]],Table9[imdb_score])</f>
        <v>7.1</v>
      </c>
    </row>
    <row r="545" spans="1:6" x14ac:dyDescent="0.3">
      <c r="A545" t="s">
        <v>1089</v>
      </c>
      <c r="B545">
        <v>7.7</v>
      </c>
      <c r="E545" t="s">
        <v>18992</v>
      </c>
      <c r="F545">
        <f t="array" ref="F545">AVERAGEIF(Table9[director_name],Table10[[#This Row],[DIRECTOR_NAME]],Table9[imdb_score])</f>
        <v>7.1</v>
      </c>
    </row>
    <row r="546" spans="1:6" x14ac:dyDescent="0.3">
      <c r="A546" t="s">
        <v>13662</v>
      </c>
      <c r="B546">
        <v>7.7</v>
      </c>
      <c r="E546" t="s">
        <v>19659</v>
      </c>
      <c r="F546">
        <f t="array" ref="F546">AVERAGEIF(Table9[director_name],Table10[[#This Row],[DIRECTOR_NAME]],Table9[imdb_score])</f>
        <v>7.1</v>
      </c>
    </row>
    <row r="547" spans="1:6" x14ac:dyDescent="0.3">
      <c r="A547" t="s">
        <v>13702</v>
      </c>
      <c r="B547">
        <v>7.7</v>
      </c>
      <c r="E547" t="s">
        <v>19735</v>
      </c>
      <c r="F547">
        <f t="array" ref="F547">AVERAGEIF(Table9[director_name],Table10[[#This Row],[DIRECTOR_NAME]],Table9[imdb_score])</f>
        <v>7.1</v>
      </c>
    </row>
    <row r="548" spans="1:6" x14ac:dyDescent="0.3">
      <c r="A548" t="s">
        <v>9071</v>
      </c>
      <c r="B548">
        <v>7.7</v>
      </c>
      <c r="E548" t="s">
        <v>19790</v>
      </c>
      <c r="F548">
        <f t="array" ref="F548">AVERAGEIF(Table9[director_name],Table10[[#This Row],[DIRECTOR_NAME]],Table9[imdb_score])</f>
        <v>7.1</v>
      </c>
    </row>
    <row r="549" spans="1:6" x14ac:dyDescent="0.3">
      <c r="A549" t="s">
        <v>14079</v>
      </c>
      <c r="B549">
        <v>7.7</v>
      </c>
      <c r="E549" t="s">
        <v>19820</v>
      </c>
      <c r="F549">
        <f t="array" ref="F549">AVERAGEIF(Table9[director_name],Table10[[#This Row],[DIRECTOR_NAME]],Table9[imdb_score])</f>
        <v>7.1</v>
      </c>
    </row>
    <row r="550" spans="1:6" x14ac:dyDescent="0.3">
      <c r="A550" t="s">
        <v>14278</v>
      </c>
      <c r="B550">
        <v>7.7</v>
      </c>
      <c r="E550" t="s">
        <v>20096</v>
      </c>
      <c r="F550">
        <f t="array" ref="F550">AVERAGEIF(Table9[director_name],Table10[[#This Row],[DIRECTOR_NAME]],Table9[imdb_score])</f>
        <v>7.1</v>
      </c>
    </row>
    <row r="551" spans="1:6" x14ac:dyDescent="0.3">
      <c r="A551" t="s">
        <v>14359</v>
      </c>
      <c r="B551">
        <v>7.7</v>
      </c>
      <c r="E551" t="s">
        <v>20504</v>
      </c>
      <c r="F551">
        <f t="array" ref="F551">AVERAGEIF(Table9[director_name],Table10[[#This Row],[DIRECTOR_NAME]],Table9[imdb_score])</f>
        <v>7.1</v>
      </c>
    </row>
    <row r="552" spans="1:6" x14ac:dyDescent="0.3">
      <c r="A552" t="s">
        <v>14582</v>
      </c>
      <c r="B552">
        <v>7.7</v>
      </c>
      <c r="E552" t="s">
        <v>20784</v>
      </c>
      <c r="F552">
        <f t="array" ref="F552">AVERAGEIF(Table9[director_name],Table10[[#This Row],[DIRECTOR_NAME]],Table9[imdb_score])</f>
        <v>7.1</v>
      </c>
    </row>
    <row r="553" spans="1:6" x14ac:dyDescent="0.3">
      <c r="A553" t="s">
        <v>11302</v>
      </c>
      <c r="B553">
        <v>7.7</v>
      </c>
      <c r="E553" t="s">
        <v>20972</v>
      </c>
      <c r="F553">
        <f t="array" ref="F553">AVERAGEIF(Table9[director_name],Table10[[#This Row],[DIRECTOR_NAME]],Table9[imdb_score])</f>
        <v>7.1</v>
      </c>
    </row>
    <row r="554" spans="1:6" x14ac:dyDescent="0.3">
      <c r="A554" t="s">
        <v>5384</v>
      </c>
      <c r="B554">
        <v>7.7</v>
      </c>
      <c r="E554" t="s">
        <v>21059</v>
      </c>
      <c r="F554">
        <f t="array" ref="F554">AVERAGEIF(Table9[director_name],Table10[[#This Row],[DIRECTOR_NAME]],Table9[imdb_score])</f>
        <v>7.1</v>
      </c>
    </row>
    <row r="555" spans="1:6" x14ac:dyDescent="0.3">
      <c r="A555" t="s">
        <v>15074</v>
      </c>
      <c r="B555">
        <v>7.7</v>
      </c>
      <c r="E555" t="s">
        <v>21158</v>
      </c>
      <c r="F555">
        <f t="array" ref="F555">AVERAGEIF(Table9[director_name],Table10[[#This Row],[DIRECTOR_NAME]],Table9[imdb_score])</f>
        <v>7.1</v>
      </c>
    </row>
    <row r="556" spans="1:6" x14ac:dyDescent="0.3">
      <c r="A556" t="s">
        <v>883</v>
      </c>
      <c r="B556">
        <v>7.7</v>
      </c>
      <c r="E556" t="s">
        <v>21909</v>
      </c>
      <c r="F556">
        <f t="array" ref="F556">AVERAGEIF(Table9[director_name],Table10[[#This Row],[DIRECTOR_NAME]],Table9[imdb_score])</f>
        <v>7.1</v>
      </c>
    </row>
    <row r="557" spans="1:6" x14ac:dyDescent="0.3">
      <c r="A557" t="s">
        <v>15675</v>
      </c>
      <c r="B557">
        <v>7.7</v>
      </c>
      <c r="E557" t="s">
        <v>21933</v>
      </c>
      <c r="F557">
        <f t="array" ref="F557">AVERAGEIF(Table9[director_name],Table10[[#This Row],[DIRECTOR_NAME]],Table9[imdb_score])</f>
        <v>7.1</v>
      </c>
    </row>
    <row r="558" spans="1:6" x14ac:dyDescent="0.3">
      <c r="A558" t="s">
        <v>15899</v>
      </c>
      <c r="B558">
        <v>7.7</v>
      </c>
      <c r="E558" t="s">
        <v>22009</v>
      </c>
      <c r="F558">
        <f t="array" ref="F558">AVERAGEIF(Table9[director_name],Table10[[#This Row],[DIRECTOR_NAME]],Table9[imdb_score])</f>
        <v>7.1</v>
      </c>
    </row>
    <row r="559" spans="1:6" x14ac:dyDescent="0.3">
      <c r="A559" t="s">
        <v>8189</v>
      </c>
      <c r="B559">
        <v>7.7</v>
      </c>
      <c r="E559" t="s">
        <v>22198</v>
      </c>
      <c r="F559">
        <f t="array" ref="F559">AVERAGEIF(Table9[director_name],Table10[[#This Row],[DIRECTOR_NAME]],Table9[imdb_score])</f>
        <v>7.1</v>
      </c>
    </row>
    <row r="560" spans="1:6" x14ac:dyDescent="0.3">
      <c r="A560" t="s">
        <v>16127</v>
      </c>
      <c r="B560">
        <v>7.7</v>
      </c>
      <c r="E560" t="s">
        <v>22331</v>
      </c>
      <c r="F560">
        <f t="array" ref="F560">AVERAGEIF(Table9[director_name],Table10[[#This Row],[DIRECTOR_NAME]],Table9[imdb_score])</f>
        <v>7.1</v>
      </c>
    </row>
    <row r="561" spans="1:6" x14ac:dyDescent="0.3">
      <c r="A561" t="s">
        <v>24161</v>
      </c>
      <c r="B561">
        <v>7.7</v>
      </c>
      <c r="E561" t="s">
        <v>22424</v>
      </c>
      <c r="F561">
        <f t="array" ref="F561">AVERAGEIF(Table9[director_name],Table10[[#This Row],[DIRECTOR_NAME]],Table9[imdb_score])</f>
        <v>7.1</v>
      </c>
    </row>
    <row r="562" spans="1:6" x14ac:dyDescent="0.3">
      <c r="A562" t="s">
        <v>16206</v>
      </c>
      <c r="B562">
        <v>7.7</v>
      </c>
      <c r="E562" t="s">
        <v>22499</v>
      </c>
      <c r="F562">
        <f t="array" ref="F562">AVERAGEIF(Table9[director_name],Table10[[#This Row],[DIRECTOR_NAME]],Table9[imdb_score])</f>
        <v>7.1</v>
      </c>
    </row>
    <row r="563" spans="1:6" x14ac:dyDescent="0.3">
      <c r="A563" t="s">
        <v>207</v>
      </c>
      <c r="B563">
        <v>7.7</v>
      </c>
      <c r="E563" t="s">
        <v>22679</v>
      </c>
      <c r="F563">
        <f t="array" ref="F563">AVERAGEIF(Table9[director_name],Table10[[#This Row],[DIRECTOR_NAME]],Table9[imdb_score])</f>
        <v>7.1</v>
      </c>
    </row>
    <row r="564" spans="1:6" x14ac:dyDescent="0.3">
      <c r="A564" t="s">
        <v>24161</v>
      </c>
      <c r="B564">
        <v>7.7</v>
      </c>
      <c r="E564" t="s">
        <v>23225</v>
      </c>
      <c r="F564">
        <f t="array" ref="F564">AVERAGEIF(Table9[director_name],Table10[[#This Row],[DIRECTOR_NAME]],Table9[imdb_score])</f>
        <v>7.1</v>
      </c>
    </row>
    <row r="565" spans="1:6" x14ac:dyDescent="0.3">
      <c r="A565" t="s">
        <v>9147</v>
      </c>
      <c r="B565">
        <v>7.7</v>
      </c>
      <c r="E565" t="s">
        <v>23490</v>
      </c>
      <c r="F565">
        <f t="array" ref="F565">AVERAGEIF(Table9[director_name],Table10[[#This Row],[DIRECTOR_NAME]],Table9[imdb_score])</f>
        <v>7.1</v>
      </c>
    </row>
    <row r="566" spans="1:6" x14ac:dyDescent="0.3">
      <c r="A566" t="s">
        <v>16836</v>
      </c>
      <c r="B566">
        <v>7.7</v>
      </c>
      <c r="E566" t="s">
        <v>23516</v>
      </c>
      <c r="F566">
        <f t="array" ref="F566">AVERAGEIF(Table9[director_name],Table10[[#This Row],[DIRECTOR_NAME]],Table9[imdb_score])</f>
        <v>7.1</v>
      </c>
    </row>
    <row r="567" spans="1:6" x14ac:dyDescent="0.3">
      <c r="A567" t="s">
        <v>10819</v>
      </c>
      <c r="B567">
        <v>7.7</v>
      </c>
      <c r="E567" t="s">
        <v>23642</v>
      </c>
      <c r="F567">
        <f t="array" ref="F567">AVERAGEIF(Table9[director_name],Table10[[#This Row],[DIRECTOR_NAME]],Table9[imdb_score])</f>
        <v>7.1</v>
      </c>
    </row>
    <row r="568" spans="1:6" x14ac:dyDescent="0.3">
      <c r="A568" t="s">
        <v>16882</v>
      </c>
      <c r="B568">
        <v>7.7</v>
      </c>
      <c r="E568" t="s">
        <v>5405</v>
      </c>
      <c r="F568">
        <f t="array" ref="F568">AVERAGEIF(Table9[director_name],Table10[[#This Row],[DIRECTOR_NAME]],Table9[imdb_score])</f>
        <v>7.1000000000000005</v>
      </c>
    </row>
    <row r="569" spans="1:6" x14ac:dyDescent="0.3">
      <c r="A569" t="s">
        <v>4238</v>
      </c>
      <c r="B569">
        <v>7.7</v>
      </c>
      <c r="E569" t="s">
        <v>1654</v>
      </c>
      <c r="F569">
        <f t="array" ref="F569">AVERAGEIF(Table9[director_name],Table10[[#This Row],[DIRECTOR_NAME]],Table9[imdb_score])</f>
        <v>7.0833333333333321</v>
      </c>
    </row>
    <row r="570" spans="1:6" x14ac:dyDescent="0.3">
      <c r="A570" t="s">
        <v>7199</v>
      </c>
      <c r="B570">
        <v>7.7</v>
      </c>
      <c r="E570" t="s">
        <v>173</v>
      </c>
      <c r="F570">
        <f t="array" ref="F570">AVERAGEIF(Table9[director_name],Table10[[#This Row],[DIRECTOR_NAME]],Table9[imdb_score])</f>
        <v>7.08</v>
      </c>
    </row>
    <row r="571" spans="1:6" x14ac:dyDescent="0.3">
      <c r="A571" t="s">
        <v>17415</v>
      </c>
      <c r="B571">
        <v>7.7</v>
      </c>
      <c r="E571" t="s">
        <v>391</v>
      </c>
      <c r="F571">
        <f t="array" ref="F571">AVERAGEIF(Table9[director_name],Table10[[#This Row],[DIRECTOR_NAME]],Table9[imdb_score])</f>
        <v>7.0749999999999993</v>
      </c>
    </row>
    <row r="572" spans="1:6" x14ac:dyDescent="0.3">
      <c r="A572" t="s">
        <v>6616</v>
      </c>
      <c r="B572">
        <v>7.7</v>
      </c>
      <c r="E572" t="s">
        <v>1443</v>
      </c>
      <c r="F572">
        <f t="array" ref="F572">AVERAGEIF(Table9[director_name],Table10[[#This Row],[DIRECTOR_NAME]],Table9[imdb_score])</f>
        <v>7.0750000000000002</v>
      </c>
    </row>
    <row r="573" spans="1:6" x14ac:dyDescent="0.3">
      <c r="A573" t="s">
        <v>1241</v>
      </c>
      <c r="B573">
        <v>7.7</v>
      </c>
      <c r="E573" t="s">
        <v>6394</v>
      </c>
      <c r="F573">
        <f t="array" ref="F573">AVERAGEIF(Table9[director_name],Table10[[#This Row],[DIRECTOR_NAME]],Table9[imdb_score])</f>
        <v>7.0750000000000002</v>
      </c>
    </row>
    <row r="574" spans="1:6" x14ac:dyDescent="0.3">
      <c r="A574" t="s">
        <v>17741</v>
      </c>
      <c r="B574">
        <v>7.7</v>
      </c>
      <c r="E574" t="s">
        <v>5647</v>
      </c>
      <c r="F574">
        <f t="array" ref="F574">AVERAGEIF(Table9[director_name],Table10[[#This Row],[DIRECTOR_NAME]],Table9[imdb_score])</f>
        <v>7.0699999999999985</v>
      </c>
    </row>
    <row r="575" spans="1:6" x14ac:dyDescent="0.3">
      <c r="A575" t="s">
        <v>8627</v>
      </c>
      <c r="B575">
        <v>7.7</v>
      </c>
      <c r="E575" t="s">
        <v>2669</v>
      </c>
      <c r="F575">
        <f t="array" ref="F575">AVERAGEIF(Table9[director_name],Table10[[#This Row],[DIRECTOR_NAME]],Table9[imdb_score])</f>
        <v>7.0666666666666664</v>
      </c>
    </row>
    <row r="576" spans="1:6" x14ac:dyDescent="0.3">
      <c r="A576" t="s">
        <v>13143</v>
      </c>
      <c r="B576">
        <v>7.7</v>
      </c>
      <c r="E576" t="s">
        <v>10538</v>
      </c>
      <c r="F576">
        <f t="array" ref="F576">AVERAGEIF(Table9[director_name],Table10[[#This Row],[DIRECTOR_NAME]],Table9[imdb_score])</f>
        <v>7.0666666666666664</v>
      </c>
    </row>
    <row r="577" spans="1:6" x14ac:dyDescent="0.3">
      <c r="A577" t="s">
        <v>5081</v>
      </c>
      <c r="B577">
        <v>7.7</v>
      </c>
      <c r="E577" t="s">
        <v>12527</v>
      </c>
      <c r="F577">
        <f t="array" ref="F577">AVERAGEIF(Table9[director_name],Table10[[#This Row],[DIRECTOR_NAME]],Table9[imdb_score])</f>
        <v>7.0571428571428578</v>
      </c>
    </row>
    <row r="578" spans="1:6" x14ac:dyDescent="0.3">
      <c r="A578" t="s">
        <v>24161</v>
      </c>
      <c r="B578">
        <v>7.7</v>
      </c>
      <c r="E578" t="s">
        <v>16222</v>
      </c>
      <c r="F578">
        <f t="array" ref="F578">AVERAGEIF(Table9[director_name],Table10[[#This Row],[DIRECTOR_NAME]],Table9[imdb_score])</f>
        <v>7.0500000000000007</v>
      </c>
    </row>
    <row r="579" spans="1:6" x14ac:dyDescent="0.3">
      <c r="A579" t="s">
        <v>14291</v>
      </c>
      <c r="B579">
        <v>7.7</v>
      </c>
      <c r="E579" t="s">
        <v>282</v>
      </c>
      <c r="F579">
        <f t="array" ref="F579">AVERAGEIF(Table9[director_name],Table10[[#This Row],[DIRECTOR_NAME]],Table9[imdb_score])</f>
        <v>7.05</v>
      </c>
    </row>
    <row r="580" spans="1:6" x14ac:dyDescent="0.3">
      <c r="A580" t="s">
        <v>18579</v>
      </c>
      <c r="B580">
        <v>7.7</v>
      </c>
      <c r="E580" t="s">
        <v>1941</v>
      </c>
      <c r="F580">
        <f t="array" ref="F580">AVERAGEIF(Table9[director_name],Table10[[#This Row],[DIRECTOR_NAME]],Table9[imdb_score])</f>
        <v>7.05</v>
      </c>
    </row>
    <row r="581" spans="1:6" x14ac:dyDescent="0.3">
      <c r="A581" t="s">
        <v>18607</v>
      </c>
      <c r="B581">
        <v>7.7</v>
      </c>
      <c r="E581" t="s">
        <v>2073</v>
      </c>
      <c r="F581">
        <f t="array" ref="F581">AVERAGEIF(Table9[director_name],Table10[[#This Row],[DIRECTOR_NAME]],Table9[imdb_score])</f>
        <v>7.05</v>
      </c>
    </row>
    <row r="582" spans="1:6" x14ac:dyDescent="0.3">
      <c r="A582" t="s">
        <v>3733</v>
      </c>
      <c r="B582">
        <v>7.7</v>
      </c>
      <c r="E582" t="s">
        <v>12569</v>
      </c>
      <c r="F582">
        <f t="array" ref="F582">AVERAGEIF(Table9[director_name],Table10[[#This Row],[DIRECTOR_NAME]],Table9[imdb_score])</f>
        <v>7.05</v>
      </c>
    </row>
    <row r="583" spans="1:6" x14ac:dyDescent="0.3">
      <c r="A583" t="s">
        <v>17415</v>
      </c>
      <c r="B583">
        <v>7.7</v>
      </c>
      <c r="E583" t="s">
        <v>912</v>
      </c>
      <c r="F583">
        <f t="array" ref="F583">AVERAGEIF(Table9[director_name],Table10[[#This Row],[DIRECTOR_NAME]],Table9[imdb_score])</f>
        <v>7.0333333333333341</v>
      </c>
    </row>
    <row r="584" spans="1:6" x14ac:dyDescent="0.3">
      <c r="A584" t="s">
        <v>20425</v>
      </c>
      <c r="B584">
        <v>7.7</v>
      </c>
      <c r="E584" t="s">
        <v>4709</v>
      </c>
      <c r="F584">
        <f t="array" ref="F584">AVERAGEIF(Table9[director_name],Table10[[#This Row],[DIRECTOR_NAME]],Table9[imdb_score])</f>
        <v>7.0333333333333341</v>
      </c>
    </row>
    <row r="585" spans="1:6" x14ac:dyDescent="0.3">
      <c r="A585" t="s">
        <v>21003</v>
      </c>
      <c r="B585">
        <v>7.7</v>
      </c>
      <c r="E585" t="s">
        <v>4898</v>
      </c>
      <c r="F585">
        <f t="array" ref="F585">AVERAGEIF(Table9[director_name],Table10[[#This Row],[DIRECTOR_NAME]],Table9[imdb_score])</f>
        <v>7.0333333333333341</v>
      </c>
    </row>
    <row r="586" spans="1:6" x14ac:dyDescent="0.3">
      <c r="A586" t="s">
        <v>24161</v>
      </c>
      <c r="B586">
        <v>7.7</v>
      </c>
      <c r="E586" t="s">
        <v>7854</v>
      </c>
      <c r="F586">
        <f t="array" ref="F586">AVERAGEIF(Table9[director_name],Table10[[#This Row],[DIRECTOR_NAME]],Table9[imdb_score])</f>
        <v>7.0333333333333341</v>
      </c>
    </row>
    <row r="587" spans="1:6" x14ac:dyDescent="0.3">
      <c r="A587" t="s">
        <v>359</v>
      </c>
      <c r="B587">
        <v>7.7</v>
      </c>
      <c r="E587" t="s">
        <v>9860</v>
      </c>
      <c r="F587">
        <f t="array" ref="F587">AVERAGEIF(Table9[director_name],Table10[[#This Row],[DIRECTOR_NAME]],Table9[imdb_score])</f>
        <v>7.0333333333333341</v>
      </c>
    </row>
    <row r="588" spans="1:6" x14ac:dyDescent="0.3">
      <c r="A588" t="s">
        <v>13532</v>
      </c>
      <c r="B588">
        <v>7.7</v>
      </c>
      <c r="E588" t="s">
        <v>15180</v>
      </c>
      <c r="F588">
        <f t="array" ref="F588">AVERAGEIF(Table9[director_name],Table10[[#This Row],[DIRECTOR_NAME]],Table9[imdb_score])</f>
        <v>7.0333333333333341</v>
      </c>
    </row>
    <row r="589" spans="1:6" x14ac:dyDescent="0.3">
      <c r="A589" t="s">
        <v>17415</v>
      </c>
      <c r="B589">
        <v>7.7</v>
      </c>
      <c r="E589" t="s">
        <v>106</v>
      </c>
      <c r="F589">
        <f t="array" ref="F589">AVERAGEIF(Table9[director_name],Table10[[#This Row],[DIRECTOR_NAME]],Table9[imdb_score])</f>
        <v>7.0181818181818185</v>
      </c>
    </row>
    <row r="590" spans="1:6" x14ac:dyDescent="0.3">
      <c r="A590" t="s">
        <v>21576</v>
      </c>
      <c r="B590">
        <v>7.7</v>
      </c>
      <c r="E590" t="s">
        <v>3901</v>
      </c>
      <c r="F590">
        <f t="array" ref="F590">AVERAGEIF(Table9[director_name],Table10[[#This Row],[DIRECTOR_NAME]],Table9[imdb_score])</f>
        <v>7.0181818181818185</v>
      </c>
    </row>
    <row r="591" spans="1:6" x14ac:dyDescent="0.3">
      <c r="A591" t="s">
        <v>21661</v>
      </c>
      <c r="B591">
        <v>7.7</v>
      </c>
      <c r="E591" t="s">
        <v>277</v>
      </c>
      <c r="F591">
        <f t="array" ref="F591">AVERAGEIF(Table9[director_name],Table10[[#This Row],[DIRECTOR_NAME]],Table9[imdb_score])</f>
        <v>7.0166666666666666</v>
      </c>
    </row>
    <row r="592" spans="1:6" x14ac:dyDescent="0.3">
      <c r="A592" t="s">
        <v>20955</v>
      </c>
      <c r="B592">
        <v>7.7</v>
      </c>
      <c r="E592" t="s">
        <v>4013</v>
      </c>
      <c r="F592">
        <f t="array" ref="F592">AVERAGEIF(Table9[director_name],Table10[[#This Row],[DIRECTOR_NAME]],Table9[imdb_score])</f>
        <v>7.0090909090909097</v>
      </c>
    </row>
    <row r="593" spans="1:6" x14ac:dyDescent="0.3">
      <c r="A593" t="s">
        <v>22325</v>
      </c>
      <c r="B593">
        <v>7.7</v>
      </c>
      <c r="E593" t="s">
        <v>247</v>
      </c>
      <c r="F593">
        <f t="array" ref="F593">AVERAGEIF(Table9[director_name],Table10[[#This Row],[DIRECTOR_NAME]],Table9[imdb_score])</f>
        <v>7</v>
      </c>
    </row>
    <row r="594" spans="1:6" x14ac:dyDescent="0.3">
      <c r="A594" t="s">
        <v>4868</v>
      </c>
      <c r="B594">
        <v>7.7</v>
      </c>
      <c r="E594" t="s">
        <v>260</v>
      </c>
      <c r="F594">
        <f t="array" ref="F594">AVERAGEIF(Table9[director_name],Table10[[#This Row],[DIRECTOR_NAME]],Table9[imdb_score])</f>
        <v>7</v>
      </c>
    </row>
    <row r="595" spans="1:6" x14ac:dyDescent="0.3">
      <c r="A595" t="s">
        <v>459</v>
      </c>
      <c r="B595">
        <v>7.7</v>
      </c>
      <c r="E595" t="s">
        <v>589</v>
      </c>
      <c r="F595">
        <f t="array" ref="F595">AVERAGEIF(Table9[director_name],Table10[[#This Row],[DIRECTOR_NAME]],Table9[imdb_score])</f>
        <v>7</v>
      </c>
    </row>
    <row r="596" spans="1:6" x14ac:dyDescent="0.3">
      <c r="A596" t="s">
        <v>19688</v>
      </c>
      <c r="B596">
        <v>7.7</v>
      </c>
      <c r="E596" t="s">
        <v>723</v>
      </c>
      <c r="F596">
        <f t="array" ref="F596">AVERAGEIF(Table9[director_name],Table10[[#This Row],[DIRECTOR_NAME]],Table9[imdb_score])</f>
        <v>7</v>
      </c>
    </row>
    <row r="597" spans="1:6" x14ac:dyDescent="0.3">
      <c r="A597" t="s">
        <v>1179</v>
      </c>
      <c r="B597">
        <v>7.7</v>
      </c>
      <c r="E597" t="s">
        <v>1638</v>
      </c>
      <c r="F597">
        <f t="array" ref="F597">AVERAGEIF(Table9[director_name],Table10[[#This Row],[DIRECTOR_NAME]],Table9[imdb_score])</f>
        <v>7</v>
      </c>
    </row>
    <row r="598" spans="1:6" x14ac:dyDescent="0.3">
      <c r="A598" t="s">
        <v>22696</v>
      </c>
      <c r="B598">
        <v>7.7</v>
      </c>
      <c r="E598" t="s">
        <v>2726</v>
      </c>
      <c r="F598">
        <f t="array" ref="F598">AVERAGEIF(Table9[director_name],Table10[[#This Row],[DIRECTOR_NAME]],Table9[imdb_score])</f>
        <v>7</v>
      </c>
    </row>
    <row r="599" spans="1:6" x14ac:dyDescent="0.3">
      <c r="A599" t="s">
        <v>19674</v>
      </c>
      <c r="B599">
        <v>7.7</v>
      </c>
      <c r="E599" t="s">
        <v>2751</v>
      </c>
      <c r="F599">
        <f t="array" ref="F599">AVERAGEIF(Table9[director_name],Table10[[#This Row],[DIRECTOR_NAME]],Table9[imdb_score])</f>
        <v>7</v>
      </c>
    </row>
    <row r="600" spans="1:6" x14ac:dyDescent="0.3">
      <c r="A600" t="s">
        <v>24161</v>
      </c>
      <c r="B600">
        <v>7.7</v>
      </c>
      <c r="E600" t="s">
        <v>2795</v>
      </c>
      <c r="F600">
        <f t="array" ref="F600">AVERAGEIF(Table9[director_name],Table10[[#This Row],[DIRECTOR_NAME]],Table9[imdb_score])</f>
        <v>7</v>
      </c>
    </row>
    <row r="601" spans="1:6" x14ac:dyDescent="0.3">
      <c r="A601" t="s">
        <v>22954</v>
      </c>
      <c r="B601">
        <v>7.7</v>
      </c>
      <c r="E601" t="s">
        <v>3168</v>
      </c>
      <c r="F601">
        <f t="array" ref="F601">AVERAGEIF(Table9[director_name],Table10[[#This Row],[DIRECTOR_NAME]],Table9[imdb_score])</f>
        <v>7</v>
      </c>
    </row>
    <row r="602" spans="1:6" x14ac:dyDescent="0.3">
      <c r="A602" t="s">
        <v>23378</v>
      </c>
      <c r="B602">
        <v>7.7</v>
      </c>
      <c r="E602" t="s">
        <v>3983</v>
      </c>
      <c r="F602">
        <f t="array" ref="F602">AVERAGEIF(Table9[director_name],Table10[[#This Row],[DIRECTOR_NAME]],Table9[imdb_score])</f>
        <v>7</v>
      </c>
    </row>
    <row r="603" spans="1:6" x14ac:dyDescent="0.3">
      <c r="A603" t="s">
        <v>23421</v>
      </c>
      <c r="B603">
        <v>7.7</v>
      </c>
      <c r="E603" t="s">
        <v>4132</v>
      </c>
      <c r="F603">
        <f t="array" ref="F603">AVERAGEIF(Table9[director_name],Table10[[#This Row],[DIRECTOR_NAME]],Table9[imdb_score])</f>
        <v>7</v>
      </c>
    </row>
    <row r="604" spans="1:6" x14ac:dyDescent="0.3">
      <c r="A604" t="s">
        <v>23630</v>
      </c>
      <c r="B604">
        <v>7.7</v>
      </c>
      <c r="E604" t="s">
        <v>4787</v>
      </c>
      <c r="F604">
        <f t="array" ref="F604">AVERAGEIF(Table9[director_name],Table10[[#This Row],[DIRECTOR_NAME]],Table9[imdb_score])</f>
        <v>7</v>
      </c>
    </row>
    <row r="605" spans="1:6" x14ac:dyDescent="0.3">
      <c r="A605" t="s">
        <v>24031</v>
      </c>
      <c r="B605">
        <v>7.7</v>
      </c>
      <c r="E605" t="s">
        <v>5249</v>
      </c>
      <c r="F605">
        <f t="array" ref="F605">AVERAGEIF(Table9[director_name],Table10[[#This Row],[DIRECTOR_NAME]],Table9[imdb_score])</f>
        <v>7</v>
      </c>
    </row>
    <row r="606" spans="1:6" x14ac:dyDescent="0.3">
      <c r="A606" t="s">
        <v>597</v>
      </c>
      <c r="B606">
        <v>7.6</v>
      </c>
      <c r="E606" t="s">
        <v>6110</v>
      </c>
      <c r="F606">
        <f t="array" ref="F606">AVERAGEIF(Table9[director_name],Table10[[#This Row],[DIRECTOR_NAME]],Table9[imdb_score])</f>
        <v>7</v>
      </c>
    </row>
    <row r="607" spans="1:6" x14ac:dyDescent="0.3">
      <c r="A607" t="s">
        <v>398</v>
      </c>
      <c r="B607">
        <v>7.6</v>
      </c>
      <c r="E607" t="s">
        <v>6887</v>
      </c>
      <c r="F607">
        <f t="array" ref="F607">AVERAGEIF(Table9[director_name],Table10[[#This Row],[DIRECTOR_NAME]],Table9[imdb_score])</f>
        <v>7</v>
      </c>
    </row>
    <row r="608" spans="1:6" x14ac:dyDescent="0.3">
      <c r="A608" t="s">
        <v>853</v>
      </c>
      <c r="B608">
        <v>7.6</v>
      </c>
      <c r="E608" t="s">
        <v>7713</v>
      </c>
      <c r="F608">
        <f t="array" ref="F608">AVERAGEIF(Table9[director_name],Table10[[#This Row],[DIRECTOR_NAME]],Table9[imdb_score])</f>
        <v>7</v>
      </c>
    </row>
    <row r="609" spans="1:6" x14ac:dyDescent="0.3">
      <c r="A609" t="s">
        <v>1185</v>
      </c>
      <c r="B609">
        <v>7.6</v>
      </c>
      <c r="E609" t="s">
        <v>8137</v>
      </c>
      <c r="F609">
        <f t="array" ref="F609">AVERAGEIF(Table9[director_name],Table10[[#This Row],[DIRECTOR_NAME]],Table9[imdb_score])</f>
        <v>7</v>
      </c>
    </row>
    <row r="610" spans="1:6" x14ac:dyDescent="0.3">
      <c r="A610" t="s">
        <v>723</v>
      </c>
      <c r="B610">
        <v>7.6</v>
      </c>
      <c r="E610" t="s">
        <v>8369</v>
      </c>
      <c r="F610">
        <f t="array" ref="F610">AVERAGEIF(Table9[director_name],Table10[[#This Row],[DIRECTOR_NAME]],Table9[imdb_score])</f>
        <v>7</v>
      </c>
    </row>
    <row r="611" spans="1:6" x14ac:dyDescent="0.3">
      <c r="A611" t="s">
        <v>1454</v>
      </c>
      <c r="B611">
        <v>7.6</v>
      </c>
      <c r="E611" t="s">
        <v>9929</v>
      </c>
      <c r="F611">
        <f t="array" ref="F611">AVERAGEIF(Table9[director_name],Table10[[#This Row],[DIRECTOR_NAME]],Table9[imdb_score])</f>
        <v>7</v>
      </c>
    </row>
    <row r="612" spans="1:6" x14ac:dyDescent="0.3">
      <c r="A612" t="s">
        <v>24161</v>
      </c>
      <c r="B612">
        <v>7.6</v>
      </c>
      <c r="E612" t="s">
        <v>10000</v>
      </c>
      <c r="F612">
        <f t="array" ref="F612">AVERAGEIF(Table9[director_name],Table10[[#This Row],[DIRECTOR_NAME]],Table9[imdb_score])</f>
        <v>7</v>
      </c>
    </row>
    <row r="613" spans="1:6" x14ac:dyDescent="0.3">
      <c r="A613" t="s">
        <v>1958</v>
      </c>
      <c r="B613">
        <v>7.6</v>
      </c>
      <c r="E613" t="s">
        <v>10640</v>
      </c>
      <c r="F613">
        <f t="array" ref="F613">AVERAGEIF(Table9[director_name],Table10[[#This Row],[DIRECTOR_NAME]],Table9[imdb_score])</f>
        <v>7</v>
      </c>
    </row>
    <row r="614" spans="1:6" x14ac:dyDescent="0.3">
      <c r="A614" t="s">
        <v>2056</v>
      </c>
      <c r="B614">
        <v>7.6</v>
      </c>
      <c r="E614" t="s">
        <v>10743</v>
      </c>
      <c r="F614">
        <f t="array" ref="F614">AVERAGEIF(Table9[director_name],Table10[[#This Row],[DIRECTOR_NAME]],Table9[imdb_score])</f>
        <v>7</v>
      </c>
    </row>
    <row r="615" spans="1:6" x14ac:dyDescent="0.3">
      <c r="A615" t="s">
        <v>1334</v>
      </c>
      <c r="B615">
        <v>7.6</v>
      </c>
      <c r="E615" t="s">
        <v>11042</v>
      </c>
      <c r="F615">
        <f t="array" ref="F615">AVERAGEIF(Table9[director_name],Table10[[#This Row],[DIRECTOR_NAME]],Table9[imdb_score])</f>
        <v>7</v>
      </c>
    </row>
    <row r="616" spans="1:6" x14ac:dyDescent="0.3">
      <c r="A616" t="s">
        <v>1317</v>
      </c>
      <c r="B616">
        <v>7.6</v>
      </c>
      <c r="E616" t="s">
        <v>11336</v>
      </c>
      <c r="F616">
        <f t="array" ref="F616">AVERAGEIF(Table9[director_name],Table10[[#This Row],[DIRECTOR_NAME]],Table9[imdb_score])</f>
        <v>7</v>
      </c>
    </row>
    <row r="617" spans="1:6" x14ac:dyDescent="0.3">
      <c r="A617" t="s">
        <v>2414</v>
      </c>
      <c r="B617">
        <v>7.6</v>
      </c>
      <c r="E617" t="s">
        <v>11343</v>
      </c>
      <c r="F617">
        <f t="array" ref="F617">AVERAGEIF(Table9[director_name],Table10[[#This Row],[DIRECTOR_NAME]],Table9[imdb_score])</f>
        <v>7</v>
      </c>
    </row>
    <row r="618" spans="1:6" x14ac:dyDescent="0.3">
      <c r="A618" t="s">
        <v>534</v>
      </c>
      <c r="B618">
        <v>7.6</v>
      </c>
      <c r="E618" t="s">
        <v>11385</v>
      </c>
      <c r="F618">
        <f t="array" ref="F618">AVERAGEIF(Table9[director_name],Table10[[#This Row],[DIRECTOR_NAME]],Table9[imdb_score])</f>
        <v>7</v>
      </c>
    </row>
    <row r="619" spans="1:6" x14ac:dyDescent="0.3">
      <c r="A619" t="s">
        <v>24161</v>
      </c>
      <c r="B619">
        <v>7.6</v>
      </c>
      <c r="E619" t="s">
        <v>11491</v>
      </c>
      <c r="F619">
        <f t="array" ref="F619">AVERAGEIF(Table9[director_name],Table10[[#This Row],[DIRECTOR_NAME]],Table9[imdb_score])</f>
        <v>7</v>
      </c>
    </row>
    <row r="620" spans="1:6" x14ac:dyDescent="0.3">
      <c r="A620" t="s">
        <v>416</v>
      </c>
      <c r="B620">
        <v>7.6</v>
      </c>
      <c r="E620" t="s">
        <v>12339</v>
      </c>
      <c r="F620">
        <f t="array" ref="F620">AVERAGEIF(Table9[director_name],Table10[[#This Row],[DIRECTOR_NAME]],Table9[imdb_score])</f>
        <v>7</v>
      </c>
    </row>
    <row r="621" spans="1:6" x14ac:dyDescent="0.3">
      <c r="A621" t="s">
        <v>59</v>
      </c>
      <c r="B621">
        <v>7.6</v>
      </c>
      <c r="E621" t="s">
        <v>12481</v>
      </c>
      <c r="F621">
        <f t="array" ref="F621">AVERAGEIF(Table9[director_name],Table10[[#This Row],[DIRECTOR_NAME]],Table9[imdb_score])</f>
        <v>7</v>
      </c>
    </row>
    <row r="622" spans="1:6" x14ac:dyDescent="0.3">
      <c r="A622" t="s">
        <v>1826</v>
      </c>
      <c r="B622">
        <v>7.6</v>
      </c>
      <c r="E622" t="s">
        <v>12707</v>
      </c>
      <c r="F622">
        <f t="array" ref="F622">AVERAGEIF(Table9[director_name],Table10[[#This Row],[DIRECTOR_NAME]],Table9[imdb_score])</f>
        <v>7</v>
      </c>
    </row>
    <row r="623" spans="1:6" x14ac:dyDescent="0.3">
      <c r="A623" t="s">
        <v>876</v>
      </c>
      <c r="B623">
        <v>7.6</v>
      </c>
      <c r="E623" t="s">
        <v>12827</v>
      </c>
      <c r="F623">
        <f t="array" ref="F623">AVERAGEIF(Table9[director_name],Table10[[#This Row],[DIRECTOR_NAME]],Table9[imdb_score])</f>
        <v>7</v>
      </c>
    </row>
    <row r="624" spans="1:6" x14ac:dyDescent="0.3">
      <c r="A624" t="s">
        <v>3675</v>
      </c>
      <c r="B624">
        <v>7.6</v>
      </c>
      <c r="E624" t="s">
        <v>13136</v>
      </c>
      <c r="F624">
        <f t="array" ref="F624">AVERAGEIF(Table9[director_name],Table10[[#This Row],[DIRECTOR_NAME]],Table9[imdb_score])</f>
        <v>7</v>
      </c>
    </row>
    <row r="625" spans="1:6" x14ac:dyDescent="0.3">
      <c r="A625" t="s">
        <v>1654</v>
      </c>
      <c r="B625">
        <v>7.6</v>
      </c>
      <c r="E625" t="s">
        <v>13448</v>
      </c>
      <c r="F625">
        <f t="array" ref="F625">AVERAGEIF(Table9[director_name],Table10[[#This Row],[DIRECTOR_NAME]],Table9[imdb_score])</f>
        <v>7</v>
      </c>
    </row>
    <row r="626" spans="1:6" x14ac:dyDescent="0.3">
      <c r="A626" t="s">
        <v>4855</v>
      </c>
      <c r="B626">
        <v>7.6</v>
      </c>
      <c r="E626" t="s">
        <v>14216</v>
      </c>
      <c r="F626">
        <f t="array" ref="F626">AVERAGEIF(Table9[director_name],Table10[[#This Row],[DIRECTOR_NAME]],Table9[imdb_score])</f>
        <v>7</v>
      </c>
    </row>
    <row r="627" spans="1:6" x14ac:dyDescent="0.3">
      <c r="A627" t="s">
        <v>391</v>
      </c>
      <c r="B627">
        <v>7.6</v>
      </c>
      <c r="E627" t="s">
        <v>14260</v>
      </c>
      <c r="F627">
        <f t="array" ref="F627">AVERAGEIF(Table9[director_name],Table10[[#This Row],[DIRECTOR_NAME]],Table9[imdb_score])</f>
        <v>7</v>
      </c>
    </row>
    <row r="628" spans="1:6" x14ac:dyDescent="0.3">
      <c r="A628" t="s">
        <v>4908</v>
      </c>
      <c r="B628">
        <v>7.6</v>
      </c>
      <c r="E628" t="s">
        <v>14274</v>
      </c>
      <c r="F628">
        <f t="array" ref="F628">AVERAGEIF(Table9[director_name],Table10[[#This Row],[DIRECTOR_NAME]],Table9[imdb_score])</f>
        <v>7</v>
      </c>
    </row>
    <row r="629" spans="1:6" x14ac:dyDescent="0.3">
      <c r="A629" t="s">
        <v>4950</v>
      </c>
      <c r="B629">
        <v>7.6</v>
      </c>
      <c r="E629" t="s">
        <v>14655</v>
      </c>
      <c r="F629">
        <f t="array" ref="F629">AVERAGEIF(Table9[director_name],Table10[[#This Row],[DIRECTOR_NAME]],Table9[imdb_score])</f>
        <v>7</v>
      </c>
    </row>
    <row r="630" spans="1:6" x14ac:dyDescent="0.3">
      <c r="A630" t="s">
        <v>5055</v>
      </c>
      <c r="B630">
        <v>7.6</v>
      </c>
      <c r="E630" t="s">
        <v>15003</v>
      </c>
      <c r="F630">
        <f t="array" ref="F630">AVERAGEIF(Table9[director_name],Table10[[#This Row],[DIRECTOR_NAME]],Table9[imdb_score])</f>
        <v>7</v>
      </c>
    </row>
    <row r="631" spans="1:6" x14ac:dyDescent="0.3">
      <c r="A631" t="s">
        <v>5081</v>
      </c>
      <c r="B631">
        <v>7.6</v>
      </c>
      <c r="E631" t="s">
        <v>15127</v>
      </c>
      <c r="F631">
        <f t="array" ref="F631">AVERAGEIF(Table9[director_name],Table10[[#This Row],[DIRECTOR_NAME]],Table9[imdb_score])</f>
        <v>7</v>
      </c>
    </row>
    <row r="632" spans="1:6" x14ac:dyDescent="0.3">
      <c r="A632" t="s">
        <v>5126</v>
      </c>
      <c r="B632">
        <v>7.6</v>
      </c>
      <c r="E632" t="s">
        <v>15304</v>
      </c>
      <c r="F632">
        <f t="array" ref="F632">AVERAGEIF(Table9[director_name],Table10[[#This Row],[DIRECTOR_NAME]],Table9[imdb_score])</f>
        <v>7</v>
      </c>
    </row>
    <row r="633" spans="1:6" x14ac:dyDescent="0.3">
      <c r="A633" t="s">
        <v>1548</v>
      </c>
      <c r="B633">
        <v>7.6</v>
      </c>
      <c r="E633" t="s">
        <v>15601</v>
      </c>
      <c r="F633">
        <f t="array" ref="F633">AVERAGEIF(Table9[director_name],Table10[[#This Row],[DIRECTOR_NAME]],Table9[imdb_score])</f>
        <v>7</v>
      </c>
    </row>
    <row r="634" spans="1:6" x14ac:dyDescent="0.3">
      <c r="A634" t="s">
        <v>3389</v>
      </c>
      <c r="B634">
        <v>7.6</v>
      </c>
      <c r="E634" t="s">
        <v>16029</v>
      </c>
      <c r="F634">
        <f t="array" ref="F634">AVERAGEIF(Table9[director_name],Table10[[#This Row],[DIRECTOR_NAME]],Table9[imdb_score])</f>
        <v>7</v>
      </c>
    </row>
    <row r="635" spans="1:6" x14ac:dyDescent="0.3">
      <c r="A635" t="s">
        <v>5352</v>
      </c>
      <c r="B635">
        <v>7.6</v>
      </c>
      <c r="E635" t="s">
        <v>16741</v>
      </c>
      <c r="F635">
        <f t="array" ref="F635">AVERAGEIF(Table9[director_name],Table10[[#This Row],[DIRECTOR_NAME]],Table9[imdb_score])</f>
        <v>7</v>
      </c>
    </row>
    <row r="636" spans="1:6" x14ac:dyDescent="0.3">
      <c r="A636" t="s">
        <v>252</v>
      </c>
      <c r="B636">
        <v>7.6</v>
      </c>
      <c r="E636" t="s">
        <v>17138</v>
      </c>
      <c r="F636">
        <f t="array" ref="F636">AVERAGEIF(Table9[director_name],Table10[[#This Row],[DIRECTOR_NAME]],Table9[imdb_score])</f>
        <v>7</v>
      </c>
    </row>
    <row r="637" spans="1:6" x14ac:dyDescent="0.3">
      <c r="A637" t="s">
        <v>416</v>
      </c>
      <c r="B637">
        <v>7.6</v>
      </c>
      <c r="E637" t="s">
        <v>17758</v>
      </c>
      <c r="F637">
        <f t="array" ref="F637">AVERAGEIF(Table9[director_name],Table10[[#This Row],[DIRECTOR_NAME]],Table9[imdb_score])</f>
        <v>7</v>
      </c>
    </row>
    <row r="638" spans="1:6" x14ac:dyDescent="0.3">
      <c r="A638" t="s">
        <v>6732</v>
      </c>
      <c r="B638">
        <v>7.6</v>
      </c>
      <c r="E638" t="s">
        <v>17763</v>
      </c>
      <c r="F638">
        <f t="array" ref="F638">AVERAGEIF(Table9[director_name],Table10[[#This Row],[DIRECTOR_NAME]],Table9[imdb_score])</f>
        <v>7</v>
      </c>
    </row>
    <row r="639" spans="1:6" x14ac:dyDescent="0.3">
      <c r="A639" t="s">
        <v>1064</v>
      </c>
      <c r="B639">
        <v>7.6</v>
      </c>
      <c r="E639" t="s">
        <v>18546</v>
      </c>
      <c r="F639">
        <f t="array" ref="F639">AVERAGEIF(Table9[director_name],Table10[[#This Row],[DIRECTOR_NAME]],Table9[imdb_score])</f>
        <v>7</v>
      </c>
    </row>
    <row r="640" spans="1:6" x14ac:dyDescent="0.3">
      <c r="A640" t="s">
        <v>6992</v>
      </c>
      <c r="B640">
        <v>7.6</v>
      </c>
      <c r="E640" t="s">
        <v>18888</v>
      </c>
      <c r="F640">
        <f t="array" ref="F640">AVERAGEIF(Table9[director_name],Table10[[#This Row],[DIRECTOR_NAME]],Table9[imdb_score])</f>
        <v>7</v>
      </c>
    </row>
    <row r="641" spans="1:6" x14ac:dyDescent="0.3">
      <c r="A641" t="s">
        <v>6001</v>
      </c>
      <c r="B641">
        <v>7.6</v>
      </c>
      <c r="E641" t="s">
        <v>19637</v>
      </c>
      <c r="F641">
        <f t="array" ref="F641">AVERAGEIF(Table9[director_name],Table10[[#This Row],[DIRECTOR_NAME]],Table9[imdb_score])</f>
        <v>7</v>
      </c>
    </row>
    <row r="642" spans="1:6" x14ac:dyDescent="0.3">
      <c r="A642" t="s">
        <v>282</v>
      </c>
      <c r="B642">
        <v>7.6</v>
      </c>
      <c r="E642" t="s">
        <v>19763</v>
      </c>
      <c r="F642">
        <f t="array" ref="F642">AVERAGEIF(Table9[director_name],Table10[[#This Row],[DIRECTOR_NAME]],Table9[imdb_score])</f>
        <v>7</v>
      </c>
    </row>
    <row r="643" spans="1:6" x14ac:dyDescent="0.3">
      <c r="A643" t="s">
        <v>3901</v>
      </c>
      <c r="B643">
        <v>7.6</v>
      </c>
      <c r="E643" t="s">
        <v>19983</v>
      </c>
      <c r="F643">
        <f t="array" ref="F643">AVERAGEIF(Table9[director_name],Table10[[#This Row],[DIRECTOR_NAME]],Table9[imdb_score])</f>
        <v>7</v>
      </c>
    </row>
    <row r="644" spans="1:6" x14ac:dyDescent="0.3">
      <c r="A644" t="s">
        <v>6616</v>
      </c>
      <c r="B644">
        <v>7.6</v>
      </c>
      <c r="E644" t="s">
        <v>20153</v>
      </c>
      <c r="F644">
        <f t="array" ref="F644">AVERAGEIF(Table9[director_name],Table10[[#This Row],[DIRECTOR_NAME]],Table9[imdb_score])</f>
        <v>7</v>
      </c>
    </row>
    <row r="645" spans="1:6" x14ac:dyDescent="0.3">
      <c r="A645" t="s">
        <v>1334</v>
      </c>
      <c r="B645">
        <v>7.6</v>
      </c>
      <c r="E645" t="s">
        <v>20267</v>
      </c>
      <c r="F645">
        <f t="array" ref="F645">AVERAGEIF(Table9[director_name],Table10[[#This Row],[DIRECTOR_NAME]],Table9[imdb_score])</f>
        <v>7</v>
      </c>
    </row>
    <row r="646" spans="1:6" x14ac:dyDescent="0.3">
      <c r="A646" t="s">
        <v>8256</v>
      </c>
      <c r="B646">
        <v>7.6</v>
      </c>
      <c r="E646" t="s">
        <v>21194</v>
      </c>
      <c r="F646">
        <f t="array" ref="F646">AVERAGEIF(Table9[director_name],Table10[[#This Row],[DIRECTOR_NAME]],Table9[imdb_score])</f>
        <v>7</v>
      </c>
    </row>
    <row r="647" spans="1:6" x14ac:dyDescent="0.3">
      <c r="A647" t="s">
        <v>5743</v>
      </c>
      <c r="B647">
        <v>7.6</v>
      </c>
      <c r="E647" t="s">
        <v>21345</v>
      </c>
      <c r="F647">
        <f t="array" ref="F647">AVERAGEIF(Table9[director_name],Table10[[#This Row],[DIRECTOR_NAME]],Table9[imdb_score])</f>
        <v>7</v>
      </c>
    </row>
    <row r="648" spans="1:6" x14ac:dyDescent="0.3">
      <c r="A648" t="s">
        <v>8346</v>
      </c>
      <c r="B648">
        <v>7.6</v>
      </c>
      <c r="E648" t="s">
        <v>21441</v>
      </c>
      <c r="F648">
        <f t="array" ref="F648">AVERAGEIF(Table9[director_name],Table10[[#This Row],[DIRECTOR_NAME]],Table9[imdb_score])</f>
        <v>7</v>
      </c>
    </row>
    <row r="649" spans="1:6" x14ac:dyDescent="0.3">
      <c r="A649" t="s">
        <v>152</v>
      </c>
      <c r="B649">
        <v>7.6</v>
      </c>
      <c r="E649" t="s">
        <v>21514</v>
      </c>
      <c r="F649">
        <f t="array" ref="F649">AVERAGEIF(Table9[director_name],Table10[[#This Row],[DIRECTOR_NAME]],Table9[imdb_score])</f>
        <v>7</v>
      </c>
    </row>
    <row r="650" spans="1:6" x14ac:dyDescent="0.3">
      <c r="A650" t="s">
        <v>2447</v>
      </c>
      <c r="B650">
        <v>7.6</v>
      </c>
      <c r="E650" t="s">
        <v>21582</v>
      </c>
      <c r="F650">
        <f t="array" ref="F650">AVERAGEIF(Table9[director_name],Table10[[#This Row],[DIRECTOR_NAME]],Table9[imdb_score])</f>
        <v>7</v>
      </c>
    </row>
    <row r="651" spans="1:6" x14ac:dyDescent="0.3">
      <c r="A651" t="s">
        <v>24161</v>
      </c>
      <c r="B651">
        <v>7.6</v>
      </c>
      <c r="E651" t="s">
        <v>21617</v>
      </c>
      <c r="F651">
        <f t="array" ref="F651">AVERAGEIF(Table9[director_name],Table10[[#This Row],[DIRECTOR_NAME]],Table9[imdb_score])</f>
        <v>7</v>
      </c>
    </row>
    <row r="652" spans="1:6" x14ac:dyDescent="0.3">
      <c r="A652" t="s">
        <v>416</v>
      </c>
      <c r="B652">
        <v>7.6</v>
      </c>
      <c r="E652" t="s">
        <v>21789</v>
      </c>
      <c r="F652">
        <f t="array" ref="F652">AVERAGEIF(Table9[director_name],Table10[[#This Row],[DIRECTOR_NAME]],Table9[imdb_score])</f>
        <v>7</v>
      </c>
    </row>
    <row r="653" spans="1:6" x14ac:dyDescent="0.3">
      <c r="A653" t="s">
        <v>5384</v>
      </c>
      <c r="B653">
        <v>7.6</v>
      </c>
      <c r="E653" t="s">
        <v>22834</v>
      </c>
      <c r="F653">
        <f t="array" ref="F653">AVERAGEIF(Table9[director_name],Table10[[#This Row],[DIRECTOR_NAME]],Table9[imdb_score])</f>
        <v>7</v>
      </c>
    </row>
    <row r="654" spans="1:6" x14ac:dyDescent="0.3">
      <c r="A654" t="s">
        <v>1083</v>
      </c>
      <c r="B654">
        <v>7.6</v>
      </c>
      <c r="E654" t="s">
        <v>23090</v>
      </c>
      <c r="F654">
        <f t="array" ref="F654">AVERAGEIF(Table9[director_name],Table10[[#This Row],[DIRECTOR_NAME]],Table9[imdb_score])</f>
        <v>7</v>
      </c>
    </row>
    <row r="655" spans="1:6" x14ac:dyDescent="0.3">
      <c r="A655" t="s">
        <v>6616</v>
      </c>
      <c r="B655">
        <v>7.6</v>
      </c>
      <c r="E655" t="s">
        <v>23165</v>
      </c>
      <c r="F655">
        <f t="array" ref="F655">AVERAGEIF(Table9[director_name],Table10[[#This Row],[DIRECTOR_NAME]],Table9[imdb_score])</f>
        <v>7</v>
      </c>
    </row>
    <row r="656" spans="1:6" x14ac:dyDescent="0.3">
      <c r="A656" t="s">
        <v>2807</v>
      </c>
      <c r="B656">
        <v>7.6</v>
      </c>
      <c r="E656" t="s">
        <v>23251</v>
      </c>
      <c r="F656">
        <f t="array" ref="F656">AVERAGEIF(Table9[director_name],Table10[[#This Row],[DIRECTOR_NAME]],Table9[imdb_score])</f>
        <v>7</v>
      </c>
    </row>
    <row r="657" spans="1:6" x14ac:dyDescent="0.3">
      <c r="A657" t="s">
        <v>10358</v>
      </c>
      <c r="B657">
        <v>7.6</v>
      </c>
      <c r="E657" t="s">
        <v>23453</v>
      </c>
      <c r="F657">
        <f t="array" ref="F657">AVERAGEIF(Table9[director_name],Table10[[#This Row],[DIRECTOR_NAME]],Table9[imdb_score])</f>
        <v>7</v>
      </c>
    </row>
    <row r="658" spans="1:6" x14ac:dyDescent="0.3">
      <c r="A658" t="s">
        <v>10717</v>
      </c>
      <c r="B658">
        <v>7.6</v>
      </c>
      <c r="E658" t="s">
        <v>23502</v>
      </c>
      <c r="F658">
        <f t="array" ref="F658">AVERAGEIF(Table9[director_name],Table10[[#This Row],[DIRECTOR_NAME]],Table9[imdb_score])</f>
        <v>7</v>
      </c>
    </row>
    <row r="659" spans="1:6" x14ac:dyDescent="0.3">
      <c r="A659" t="s">
        <v>6050</v>
      </c>
      <c r="B659">
        <v>7.6</v>
      </c>
      <c r="E659" t="s">
        <v>8543</v>
      </c>
      <c r="F659">
        <f t="array" ref="F659">AVERAGEIF(Table9[director_name],Table10[[#This Row],[DIRECTOR_NAME]],Table9[imdb_score])</f>
        <v>7</v>
      </c>
    </row>
    <row r="660" spans="1:6" x14ac:dyDescent="0.3">
      <c r="A660" t="s">
        <v>5647</v>
      </c>
      <c r="B660">
        <v>7.6</v>
      </c>
      <c r="E660" t="s">
        <v>18920</v>
      </c>
      <c r="F660">
        <f t="array" ref="F660">AVERAGEIF(Table9[director_name],Table10[[#This Row],[DIRECTOR_NAME]],Table9[imdb_score])</f>
        <v>7</v>
      </c>
    </row>
    <row r="661" spans="1:6" x14ac:dyDescent="0.3">
      <c r="A661" t="s">
        <v>152</v>
      </c>
      <c r="B661">
        <v>7.6</v>
      </c>
      <c r="E661" t="s">
        <v>23612</v>
      </c>
      <c r="F661">
        <f t="array" ref="F661">AVERAGEIF(Table9[director_name],Table10[[#This Row],[DIRECTOR_NAME]],Table9[imdb_score])</f>
        <v>7</v>
      </c>
    </row>
    <row r="662" spans="1:6" x14ac:dyDescent="0.3">
      <c r="A662" t="s">
        <v>11614</v>
      </c>
      <c r="B662">
        <v>7.6</v>
      </c>
      <c r="E662" t="s">
        <v>23885</v>
      </c>
      <c r="F662">
        <f t="array" ref="F662">AVERAGEIF(Table9[director_name],Table10[[#This Row],[DIRECTOR_NAME]],Table9[imdb_score])</f>
        <v>7</v>
      </c>
    </row>
    <row r="663" spans="1:6" x14ac:dyDescent="0.3">
      <c r="A663" t="s">
        <v>1179</v>
      </c>
      <c r="B663">
        <v>7.6</v>
      </c>
      <c r="E663" t="s">
        <v>23998</v>
      </c>
      <c r="F663">
        <f t="array" ref="F663">AVERAGEIF(Table9[director_name],Table10[[#This Row],[DIRECTOR_NAME]],Table9[imdb_score])</f>
        <v>7</v>
      </c>
    </row>
    <row r="664" spans="1:6" x14ac:dyDescent="0.3">
      <c r="A664" t="s">
        <v>5293</v>
      </c>
      <c r="B664">
        <v>7.6</v>
      </c>
      <c r="E664" t="s">
        <v>70</v>
      </c>
      <c r="F664">
        <f t="array" ref="F664">AVERAGEIF(Table9[director_name],Table10[[#This Row],[DIRECTOR_NAME]],Table9[imdb_score])</f>
        <v>6.9857142857142858</v>
      </c>
    </row>
    <row r="665" spans="1:6" x14ac:dyDescent="0.3">
      <c r="A665" t="s">
        <v>6546</v>
      </c>
      <c r="B665">
        <v>7.6</v>
      </c>
      <c r="E665" t="s">
        <v>8554</v>
      </c>
      <c r="F665">
        <f t="array" ref="F665">AVERAGEIF(Table9[director_name],Table10[[#This Row],[DIRECTOR_NAME]],Table9[imdb_score])</f>
        <v>6.9799999999999995</v>
      </c>
    </row>
    <row r="666" spans="1:6" x14ac:dyDescent="0.3">
      <c r="A666" t="s">
        <v>3575</v>
      </c>
      <c r="B666">
        <v>7.6</v>
      </c>
      <c r="E666" t="s">
        <v>2410</v>
      </c>
      <c r="F666">
        <f t="array" ref="F666">AVERAGEIF(Table9[director_name],Table10[[#This Row],[DIRECTOR_NAME]],Table9[imdb_score])</f>
        <v>6.9749999999999996</v>
      </c>
    </row>
    <row r="667" spans="1:6" x14ac:dyDescent="0.3">
      <c r="A667" t="s">
        <v>2410</v>
      </c>
      <c r="B667">
        <v>7.6</v>
      </c>
      <c r="E667" t="s">
        <v>4634</v>
      </c>
      <c r="F667">
        <f t="array" ref="F667">AVERAGEIF(Table9[director_name],Table10[[#This Row],[DIRECTOR_NAME]],Table9[imdb_score])</f>
        <v>6.9749999999999996</v>
      </c>
    </row>
    <row r="668" spans="1:6" x14ac:dyDescent="0.3">
      <c r="A668" t="s">
        <v>12339</v>
      </c>
      <c r="B668">
        <v>7.6</v>
      </c>
      <c r="E668" t="s">
        <v>4778</v>
      </c>
      <c r="F668">
        <f t="array" ref="F668">AVERAGEIF(Table9[director_name],Table10[[#This Row],[DIRECTOR_NAME]],Table9[imdb_score])</f>
        <v>6.9666666666666659</v>
      </c>
    </row>
    <row r="669" spans="1:6" x14ac:dyDescent="0.3">
      <c r="A669" t="s">
        <v>3901</v>
      </c>
      <c r="B669">
        <v>7.6</v>
      </c>
      <c r="E669" t="s">
        <v>534</v>
      </c>
      <c r="F669">
        <f t="array" ref="F669">AVERAGEIF(Table9[director_name],Table10[[#This Row],[DIRECTOR_NAME]],Table9[imdb_score])</f>
        <v>6.95</v>
      </c>
    </row>
    <row r="670" spans="1:6" x14ac:dyDescent="0.3">
      <c r="A670" t="s">
        <v>4013</v>
      </c>
      <c r="B670">
        <v>7.6</v>
      </c>
      <c r="E670" t="s">
        <v>786</v>
      </c>
      <c r="F670">
        <f t="array" ref="F670">AVERAGEIF(Table9[director_name],Table10[[#This Row],[DIRECTOR_NAME]],Table9[imdb_score])</f>
        <v>6.9500000000000011</v>
      </c>
    </row>
    <row r="671" spans="1:6" x14ac:dyDescent="0.3">
      <c r="A671" t="s">
        <v>1746</v>
      </c>
      <c r="B671">
        <v>7.6</v>
      </c>
      <c r="E671" t="s">
        <v>1261</v>
      </c>
      <c r="F671">
        <f t="array" ref="F671">AVERAGEIF(Table9[director_name],Table10[[#This Row],[DIRECTOR_NAME]],Table9[imdb_score])</f>
        <v>6.95</v>
      </c>
    </row>
    <row r="672" spans="1:6" x14ac:dyDescent="0.3">
      <c r="A672" t="s">
        <v>2290</v>
      </c>
      <c r="B672">
        <v>7.6</v>
      </c>
      <c r="E672" t="s">
        <v>8342</v>
      </c>
      <c r="F672">
        <f t="array" ref="F672">AVERAGEIF(Table9[director_name],Table10[[#This Row],[DIRECTOR_NAME]],Table9[imdb_score])</f>
        <v>6.95</v>
      </c>
    </row>
    <row r="673" spans="1:6" x14ac:dyDescent="0.3">
      <c r="A673" t="s">
        <v>276</v>
      </c>
      <c r="B673">
        <v>7.6</v>
      </c>
      <c r="E673" t="s">
        <v>16333</v>
      </c>
      <c r="F673">
        <f t="array" ref="F673">AVERAGEIF(Table9[director_name],Table10[[#This Row],[DIRECTOR_NAME]],Table9[imdb_score])</f>
        <v>6.95</v>
      </c>
    </row>
    <row r="674" spans="1:6" x14ac:dyDescent="0.3">
      <c r="A674" t="s">
        <v>13468</v>
      </c>
      <c r="B674">
        <v>7.6</v>
      </c>
      <c r="E674" t="s">
        <v>9694</v>
      </c>
      <c r="F674">
        <f t="array" ref="F674">AVERAGEIF(Table9[director_name],Table10[[#This Row],[DIRECTOR_NAME]],Table9[imdb_score])</f>
        <v>6.9499999999999993</v>
      </c>
    </row>
    <row r="675" spans="1:6" x14ac:dyDescent="0.3">
      <c r="A675" t="s">
        <v>5647</v>
      </c>
      <c r="B675">
        <v>7.6</v>
      </c>
      <c r="E675" t="s">
        <v>16090</v>
      </c>
      <c r="F675">
        <f t="array" ref="F675">AVERAGEIF(Table9[director_name],Table10[[#This Row],[DIRECTOR_NAME]],Table9[imdb_score])</f>
        <v>6.9499999999999993</v>
      </c>
    </row>
    <row r="676" spans="1:6" x14ac:dyDescent="0.3">
      <c r="A676" t="s">
        <v>1958</v>
      </c>
      <c r="B676">
        <v>7.6</v>
      </c>
      <c r="E676" t="s">
        <v>16391</v>
      </c>
      <c r="F676">
        <f t="array" ref="F676">AVERAGEIF(Table9[director_name],Table10[[#This Row],[DIRECTOR_NAME]],Table9[imdb_score])</f>
        <v>6.9499999999999993</v>
      </c>
    </row>
    <row r="677" spans="1:6" x14ac:dyDescent="0.3">
      <c r="A677" t="s">
        <v>8007</v>
      </c>
      <c r="B677">
        <v>7.6</v>
      </c>
      <c r="E677" t="s">
        <v>17805</v>
      </c>
      <c r="F677">
        <f t="array" ref="F677">AVERAGEIF(Table9[director_name],Table10[[#This Row],[DIRECTOR_NAME]],Table9[imdb_score])</f>
        <v>6.9499999999999993</v>
      </c>
    </row>
    <row r="678" spans="1:6" x14ac:dyDescent="0.3">
      <c r="A678" t="s">
        <v>106</v>
      </c>
      <c r="B678">
        <v>7.6</v>
      </c>
      <c r="E678" t="s">
        <v>3112</v>
      </c>
      <c r="F678">
        <f t="array" ref="F678">AVERAGEIF(Table9[director_name],Table10[[#This Row],[DIRECTOR_NAME]],Table9[imdb_score])</f>
        <v>6.9375</v>
      </c>
    </row>
    <row r="679" spans="1:6" x14ac:dyDescent="0.3">
      <c r="A679" t="s">
        <v>15484</v>
      </c>
      <c r="B679">
        <v>7.6</v>
      </c>
      <c r="E679" t="s">
        <v>3102</v>
      </c>
      <c r="F679">
        <f t="array" ref="F679">AVERAGEIF(Table9[director_name],Table10[[#This Row],[DIRECTOR_NAME]],Table9[imdb_score])</f>
        <v>6.9375000000000009</v>
      </c>
    </row>
    <row r="680" spans="1:6" x14ac:dyDescent="0.3">
      <c r="A680" t="s">
        <v>15489</v>
      </c>
      <c r="B680">
        <v>7.6</v>
      </c>
      <c r="E680" t="s">
        <v>6045</v>
      </c>
      <c r="F680">
        <f t="array" ref="F680">AVERAGEIF(Table9[director_name],Table10[[#This Row],[DIRECTOR_NAME]],Table9[imdb_score])</f>
        <v>6.9333333333333336</v>
      </c>
    </row>
    <row r="681" spans="1:6" x14ac:dyDescent="0.3">
      <c r="A681" t="s">
        <v>11302</v>
      </c>
      <c r="B681">
        <v>7.6</v>
      </c>
      <c r="E681" t="s">
        <v>10819</v>
      </c>
      <c r="F681">
        <f t="array" ref="F681">AVERAGEIF(Table9[director_name],Table10[[#This Row],[DIRECTOR_NAME]],Table9[imdb_score])</f>
        <v>6.9333333333333336</v>
      </c>
    </row>
    <row r="682" spans="1:6" x14ac:dyDescent="0.3">
      <c r="A682" t="s">
        <v>10287</v>
      </c>
      <c r="B682">
        <v>7.6</v>
      </c>
      <c r="E682" t="s">
        <v>876</v>
      </c>
      <c r="F682">
        <f t="array" ref="F682">AVERAGEIF(Table9[director_name],Table10[[#This Row],[DIRECTOR_NAME]],Table9[imdb_score])</f>
        <v>6.9307692307692301</v>
      </c>
    </row>
    <row r="683" spans="1:6" x14ac:dyDescent="0.3">
      <c r="A683" t="s">
        <v>5293</v>
      </c>
      <c r="B683">
        <v>7.6</v>
      </c>
      <c r="E683" t="s">
        <v>7777</v>
      </c>
      <c r="F683">
        <f t="array" ref="F683">AVERAGEIF(Table9[director_name],Table10[[#This Row],[DIRECTOR_NAME]],Table9[imdb_score])</f>
        <v>6.9250000000000007</v>
      </c>
    </row>
    <row r="684" spans="1:6" x14ac:dyDescent="0.3">
      <c r="A684" t="s">
        <v>15948</v>
      </c>
      <c r="B684">
        <v>7.6</v>
      </c>
      <c r="E684" t="s">
        <v>1577</v>
      </c>
      <c r="F684">
        <f t="array" ref="F684">AVERAGEIF(Table9[director_name],Table10[[#This Row],[DIRECTOR_NAME]],Table9[imdb_score])</f>
        <v>6.9249999999999998</v>
      </c>
    </row>
    <row r="685" spans="1:6" x14ac:dyDescent="0.3">
      <c r="A685" t="s">
        <v>16022</v>
      </c>
      <c r="B685">
        <v>7.6</v>
      </c>
      <c r="E685" t="s">
        <v>6720</v>
      </c>
      <c r="F685">
        <f t="array" ref="F685">AVERAGEIF(Table9[director_name],Table10[[#This Row],[DIRECTOR_NAME]],Table9[imdb_score])</f>
        <v>6.9249999999999998</v>
      </c>
    </row>
    <row r="686" spans="1:6" x14ac:dyDescent="0.3">
      <c r="A686" t="s">
        <v>8178</v>
      </c>
      <c r="B686">
        <v>7.6</v>
      </c>
      <c r="E686" t="s">
        <v>1770</v>
      </c>
      <c r="F686">
        <f t="array" ref="F686">AVERAGEIF(Table9[director_name],Table10[[#This Row],[DIRECTOR_NAME]],Table9[imdb_score])</f>
        <v>6.9166666666666652</v>
      </c>
    </row>
    <row r="687" spans="1:6" x14ac:dyDescent="0.3">
      <c r="A687" t="s">
        <v>16361</v>
      </c>
      <c r="B687">
        <v>7.6</v>
      </c>
      <c r="E687" t="s">
        <v>966</v>
      </c>
      <c r="F687">
        <f t="array" ref="F687">AVERAGEIF(Table9[director_name],Table10[[#This Row],[DIRECTOR_NAME]],Table9[imdb_score])</f>
        <v>6.9166666666666652</v>
      </c>
    </row>
    <row r="688" spans="1:6" x14ac:dyDescent="0.3">
      <c r="A688" t="s">
        <v>14250</v>
      </c>
      <c r="B688">
        <v>7.6</v>
      </c>
      <c r="E688" t="s">
        <v>470</v>
      </c>
      <c r="F688">
        <f t="array" ref="F688">AVERAGEIF(Table9[director_name],Table10[[#This Row],[DIRECTOR_NAME]],Table9[imdb_score])</f>
        <v>6.916666666666667</v>
      </c>
    </row>
    <row r="689" spans="1:6" x14ac:dyDescent="0.3">
      <c r="A689" t="s">
        <v>16525</v>
      </c>
      <c r="B689">
        <v>7.6</v>
      </c>
      <c r="E689" t="s">
        <v>887</v>
      </c>
      <c r="F689">
        <f t="array" ref="F689">AVERAGEIF(Table9[director_name],Table10[[#This Row],[DIRECTOR_NAME]],Table9[imdb_score])</f>
        <v>6.9</v>
      </c>
    </row>
    <row r="690" spans="1:6" x14ac:dyDescent="0.3">
      <c r="A690" t="s">
        <v>514</v>
      </c>
      <c r="B690">
        <v>7.6</v>
      </c>
      <c r="E690" t="s">
        <v>1934</v>
      </c>
      <c r="F690">
        <f t="array" ref="F690">AVERAGEIF(Table9[director_name],Table10[[#This Row],[DIRECTOR_NAME]],Table9[imdb_score])</f>
        <v>6.9</v>
      </c>
    </row>
    <row r="691" spans="1:6" x14ac:dyDescent="0.3">
      <c r="A691" t="s">
        <v>3675</v>
      </c>
      <c r="B691">
        <v>7.6</v>
      </c>
      <c r="E691" t="s">
        <v>2354</v>
      </c>
      <c r="F691">
        <f t="array" ref="F691">AVERAGEIF(Table9[director_name],Table10[[#This Row],[DIRECTOR_NAME]],Table9[imdb_score])</f>
        <v>6.9</v>
      </c>
    </row>
    <row r="692" spans="1:6" x14ac:dyDescent="0.3">
      <c r="A692" t="s">
        <v>16941</v>
      </c>
      <c r="B692">
        <v>7.6</v>
      </c>
      <c r="E692" t="s">
        <v>3597</v>
      </c>
      <c r="F692">
        <f t="array" ref="F692">AVERAGEIF(Table9[director_name],Table10[[#This Row],[DIRECTOR_NAME]],Table9[imdb_score])</f>
        <v>6.9</v>
      </c>
    </row>
    <row r="693" spans="1:6" x14ac:dyDescent="0.3">
      <c r="A693" t="s">
        <v>3705</v>
      </c>
      <c r="B693">
        <v>7.6</v>
      </c>
      <c r="E693" t="s">
        <v>5935</v>
      </c>
      <c r="F693">
        <f t="array" ref="F693">AVERAGEIF(Table9[director_name],Table10[[#This Row],[DIRECTOR_NAME]],Table9[imdb_score])</f>
        <v>6.9</v>
      </c>
    </row>
    <row r="694" spans="1:6" x14ac:dyDescent="0.3">
      <c r="A694" t="s">
        <v>12666</v>
      </c>
      <c r="B694">
        <v>7.6</v>
      </c>
      <c r="E694" t="s">
        <v>6663</v>
      </c>
      <c r="F694">
        <f t="array" ref="F694">AVERAGEIF(Table9[director_name],Table10[[#This Row],[DIRECTOR_NAME]],Table9[imdb_score])</f>
        <v>6.9</v>
      </c>
    </row>
    <row r="695" spans="1:6" x14ac:dyDescent="0.3">
      <c r="A695" t="s">
        <v>17431</v>
      </c>
      <c r="B695">
        <v>7.6</v>
      </c>
      <c r="E695" t="s">
        <v>6835</v>
      </c>
      <c r="F695">
        <f t="array" ref="F695">AVERAGEIF(Table9[director_name],Table10[[#This Row],[DIRECTOR_NAME]],Table9[imdb_score])</f>
        <v>6.9</v>
      </c>
    </row>
    <row r="696" spans="1:6" x14ac:dyDescent="0.3">
      <c r="A696" t="s">
        <v>17489</v>
      </c>
      <c r="B696">
        <v>7.6</v>
      </c>
      <c r="E696" t="s">
        <v>8205</v>
      </c>
      <c r="F696">
        <f t="array" ref="F696">AVERAGEIF(Table9[director_name],Table10[[#This Row],[DIRECTOR_NAME]],Table9[imdb_score])</f>
        <v>6.9</v>
      </c>
    </row>
    <row r="697" spans="1:6" x14ac:dyDescent="0.3">
      <c r="A697" t="s">
        <v>15850</v>
      </c>
      <c r="B697">
        <v>7.6</v>
      </c>
      <c r="E697" t="s">
        <v>9130</v>
      </c>
      <c r="F697">
        <f t="array" ref="F697">AVERAGEIF(Table9[director_name],Table10[[#This Row],[DIRECTOR_NAME]],Table9[imdb_score])</f>
        <v>6.9</v>
      </c>
    </row>
    <row r="698" spans="1:6" x14ac:dyDescent="0.3">
      <c r="A698" t="s">
        <v>17900</v>
      </c>
      <c r="B698">
        <v>7.6</v>
      </c>
      <c r="E698" t="s">
        <v>9705</v>
      </c>
      <c r="F698">
        <f t="array" ref="F698">AVERAGEIF(Table9[director_name],Table10[[#This Row],[DIRECTOR_NAME]],Table9[imdb_score])</f>
        <v>6.9</v>
      </c>
    </row>
    <row r="699" spans="1:6" x14ac:dyDescent="0.3">
      <c r="A699" t="s">
        <v>8535</v>
      </c>
      <c r="B699">
        <v>7.6</v>
      </c>
      <c r="E699" t="s">
        <v>5016</v>
      </c>
      <c r="F699">
        <f t="array" ref="F699">AVERAGEIF(Table9[director_name],Table10[[#This Row],[DIRECTOR_NAME]],Table9[imdb_score])</f>
        <v>6.9</v>
      </c>
    </row>
    <row r="700" spans="1:6" x14ac:dyDescent="0.3">
      <c r="A700" t="s">
        <v>18378</v>
      </c>
      <c r="B700">
        <v>7.6</v>
      </c>
      <c r="E700" t="s">
        <v>10996</v>
      </c>
      <c r="F700">
        <f t="array" ref="F700">AVERAGEIF(Table9[director_name],Table10[[#This Row],[DIRECTOR_NAME]],Table9[imdb_score])</f>
        <v>6.9</v>
      </c>
    </row>
    <row r="701" spans="1:6" x14ac:dyDescent="0.3">
      <c r="A701" t="s">
        <v>11200</v>
      </c>
      <c r="B701">
        <v>7.6</v>
      </c>
      <c r="E701" t="s">
        <v>12813</v>
      </c>
      <c r="F701">
        <f t="array" ref="F701">AVERAGEIF(Table9[director_name],Table10[[#This Row],[DIRECTOR_NAME]],Table9[imdb_score])</f>
        <v>6.8999999999999995</v>
      </c>
    </row>
    <row r="702" spans="1:6" x14ac:dyDescent="0.3">
      <c r="A702" t="s">
        <v>18649</v>
      </c>
      <c r="B702">
        <v>7.6</v>
      </c>
      <c r="E702" t="s">
        <v>12985</v>
      </c>
      <c r="F702">
        <f t="array" ref="F702">AVERAGEIF(Table9[director_name],Table10[[#This Row],[DIRECTOR_NAME]],Table9[imdb_score])</f>
        <v>6.9</v>
      </c>
    </row>
    <row r="703" spans="1:6" x14ac:dyDescent="0.3">
      <c r="A703" t="s">
        <v>17185</v>
      </c>
      <c r="B703">
        <v>7.6</v>
      </c>
      <c r="E703" t="s">
        <v>13422</v>
      </c>
      <c r="F703">
        <f t="array" ref="F703">AVERAGEIF(Table9[director_name],Table10[[#This Row],[DIRECTOR_NAME]],Table9[imdb_score])</f>
        <v>6.9</v>
      </c>
    </row>
    <row r="704" spans="1:6" x14ac:dyDescent="0.3">
      <c r="A704" t="s">
        <v>18965</v>
      </c>
      <c r="B704">
        <v>7.6</v>
      </c>
      <c r="E704" t="s">
        <v>13523</v>
      </c>
      <c r="F704">
        <f t="array" ref="F704">AVERAGEIF(Table9[director_name],Table10[[#This Row],[DIRECTOR_NAME]],Table9[imdb_score])</f>
        <v>6.9</v>
      </c>
    </row>
    <row r="705" spans="1:6" x14ac:dyDescent="0.3">
      <c r="A705" t="s">
        <v>5249</v>
      </c>
      <c r="B705">
        <v>7.6</v>
      </c>
      <c r="E705" t="s">
        <v>15292</v>
      </c>
      <c r="F705">
        <f t="array" ref="F705">AVERAGEIF(Table9[director_name],Table10[[#This Row],[DIRECTOR_NAME]],Table9[imdb_score])</f>
        <v>6.9</v>
      </c>
    </row>
    <row r="706" spans="1:6" x14ac:dyDescent="0.3">
      <c r="A706" t="s">
        <v>24161</v>
      </c>
      <c r="B706">
        <v>7.6</v>
      </c>
      <c r="E706" t="s">
        <v>15393</v>
      </c>
      <c r="F706">
        <f t="array" ref="F706">AVERAGEIF(Table9[director_name],Table10[[#This Row],[DIRECTOR_NAME]],Table9[imdb_score])</f>
        <v>6.9</v>
      </c>
    </row>
    <row r="707" spans="1:6" x14ac:dyDescent="0.3">
      <c r="A707" t="s">
        <v>19702</v>
      </c>
      <c r="B707">
        <v>7.6</v>
      </c>
      <c r="E707" t="s">
        <v>15407</v>
      </c>
      <c r="F707">
        <f t="array" ref="F707">AVERAGEIF(Table9[director_name],Table10[[#This Row],[DIRECTOR_NAME]],Table9[imdb_score])</f>
        <v>6.9</v>
      </c>
    </row>
    <row r="708" spans="1:6" x14ac:dyDescent="0.3">
      <c r="A708" t="s">
        <v>17085</v>
      </c>
      <c r="B708">
        <v>7.6</v>
      </c>
      <c r="E708" t="s">
        <v>15624</v>
      </c>
      <c r="F708">
        <f t="array" ref="F708">AVERAGEIF(Table9[director_name],Table10[[#This Row],[DIRECTOR_NAME]],Table9[imdb_score])</f>
        <v>6.9</v>
      </c>
    </row>
    <row r="709" spans="1:6" x14ac:dyDescent="0.3">
      <c r="A709" t="s">
        <v>19767</v>
      </c>
      <c r="B709">
        <v>7.6</v>
      </c>
      <c r="E709" t="s">
        <v>15788</v>
      </c>
      <c r="F709">
        <f t="array" ref="F709">AVERAGEIF(Table9[director_name],Table10[[#This Row],[DIRECTOR_NAME]],Table9[imdb_score])</f>
        <v>6.9</v>
      </c>
    </row>
    <row r="710" spans="1:6" x14ac:dyDescent="0.3">
      <c r="A710" t="s">
        <v>19785</v>
      </c>
      <c r="B710">
        <v>7.6</v>
      </c>
      <c r="E710" t="s">
        <v>15868</v>
      </c>
      <c r="F710">
        <f t="array" ref="F710">AVERAGEIF(Table9[director_name],Table10[[#This Row],[DIRECTOR_NAME]],Table9[imdb_score])</f>
        <v>6.9</v>
      </c>
    </row>
    <row r="711" spans="1:6" x14ac:dyDescent="0.3">
      <c r="A711" t="s">
        <v>19807</v>
      </c>
      <c r="B711">
        <v>7.6</v>
      </c>
      <c r="E711" t="s">
        <v>16309</v>
      </c>
      <c r="F711">
        <f t="array" ref="F711">AVERAGEIF(Table9[director_name],Table10[[#This Row],[DIRECTOR_NAME]],Table9[imdb_score])</f>
        <v>6.9</v>
      </c>
    </row>
    <row r="712" spans="1:6" x14ac:dyDescent="0.3">
      <c r="A712" t="s">
        <v>19987</v>
      </c>
      <c r="B712">
        <v>7.6</v>
      </c>
      <c r="E712" t="s">
        <v>16320</v>
      </c>
      <c r="F712">
        <f t="array" ref="F712">AVERAGEIF(Table9[director_name],Table10[[#This Row],[DIRECTOR_NAME]],Table9[imdb_score])</f>
        <v>6.9</v>
      </c>
    </row>
    <row r="713" spans="1:6" x14ac:dyDescent="0.3">
      <c r="A713" t="s">
        <v>871</v>
      </c>
      <c r="B713">
        <v>7.6</v>
      </c>
      <c r="E713" t="s">
        <v>2312</v>
      </c>
      <c r="F713">
        <f t="array" ref="F713">AVERAGEIF(Table9[director_name],Table10[[#This Row],[DIRECTOR_NAME]],Table9[imdb_score])</f>
        <v>6.9</v>
      </c>
    </row>
    <row r="714" spans="1:6" x14ac:dyDescent="0.3">
      <c r="A714" t="s">
        <v>20067</v>
      </c>
      <c r="B714">
        <v>7.6</v>
      </c>
      <c r="E714" t="s">
        <v>17469</v>
      </c>
      <c r="F714">
        <f t="array" ref="F714">AVERAGEIF(Table9[director_name],Table10[[#This Row],[DIRECTOR_NAME]],Table9[imdb_score])</f>
        <v>6.9</v>
      </c>
    </row>
    <row r="715" spans="1:6" x14ac:dyDescent="0.3">
      <c r="A715" t="s">
        <v>8407</v>
      </c>
      <c r="B715">
        <v>7.6</v>
      </c>
      <c r="E715" t="s">
        <v>17692</v>
      </c>
      <c r="F715">
        <f t="array" ref="F715">AVERAGEIF(Table9[director_name],Table10[[#This Row],[DIRECTOR_NAME]],Table9[imdb_score])</f>
        <v>6.9</v>
      </c>
    </row>
    <row r="716" spans="1:6" x14ac:dyDescent="0.3">
      <c r="A716" t="s">
        <v>11009</v>
      </c>
      <c r="B716">
        <v>7.6</v>
      </c>
      <c r="E716" t="s">
        <v>17737</v>
      </c>
      <c r="F716">
        <f t="array" ref="F716">AVERAGEIF(Table9[director_name],Table10[[#This Row],[DIRECTOR_NAME]],Table9[imdb_score])</f>
        <v>6.9</v>
      </c>
    </row>
    <row r="717" spans="1:6" x14ac:dyDescent="0.3">
      <c r="A717" t="s">
        <v>20848</v>
      </c>
      <c r="B717">
        <v>7.6</v>
      </c>
      <c r="E717" t="s">
        <v>17789</v>
      </c>
      <c r="F717">
        <f t="array" ref="F717">AVERAGEIF(Table9[director_name],Table10[[#This Row],[DIRECTOR_NAME]],Table9[imdb_score])</f>
        <v>6.9</v>
      </c>
    </row>
    <row r="718" spans="1:6" x14ac:dyDescent="0.3">
      <c r="A718" t="s">
        <v>20941</v>
      </c>
      <c r="B718">
        <v>7.6</v>
      </c>
      <c r="E718" t="s">
        <v>18510</v>
      </c>
      <c r="F718">
        <f t="array" ref="F718">AVERAGEIF(Table9[director_name],Table10[[#This Row],[DIRECTOR_NAME]],Table9[imdb_score])</f>
        <v>6.9</v>
      </c>
    </row>
    <row r="719" spans="1:6" x14ac:dyDescent="0.3">
      <c r="A719" t="s">
        <v>21188</v>
      </c>
      <c r="B719">
        <v>7.6</v>
      </c>
      <c r="E719" t="s">
        <v>18519</v>
      </c>
      <c r="F719">
        <f t="array" ref="F719">AVERAGEIF(Table9[director_name],Table10[[#This Row],[DIRECTOR_NAME]],Table9[imdb_score])</f>
        <v>6.9</v>
      </c>
    </row>
    <row r="720" spans="1:6" x14ac:dyDescent="0.3">
      <c r="A720" t="s">
        <v>21366</v>
      </c>
      <c r="B720">
        <v>7.6</v>
      </c>
      <c r="E720" t="s">
        <v>18762</v>
      </c>
      <c r="F720">
        <f t="array" ref="F720">AVERAGEIF(Table9[director_name],Table10[[#This Row],[DIRECTOR_NAME]],Table9[imdb_score])</f>
        <v>6.9</v>
      </c>
    </row>
    <row r="721" spans="1:6" x14ac:dyDescent="0.3">
      <c r="A721" t="s">
        <v>21684</v>
      </c>
      <c r="B721">
        <v>7.6</v>
      </c>
      <c r="E721" t="s">
        <v>19196</v>
      </c>
      <c r="F721">
        <f t="array" ref="F721">AVERAGEIF(Table9[director_name],Table10[[#This Row],[DIRECTOR_NAME]],Table9[imdb_score])</f>
        <v>6.9</v>
      </c>
    </row>
    <row r="722" spans="1:6" x14ac:dyDescent="0.3">
      <c r="A722" t="s">
        <v>22434</v>
      </c>
      <c r="B722">
        <v>7.6</v>
      </c>
      <c r="E722" t="s">
        <v>19271</v>
      </c>
      <c r="F722">
        <f t="array" ref="F722">AVERAGEIF(Table9[director_name],Table10[[#This Row],[DIRECTOR_NAME]],Table9[imdb_score])</f>
        <v>6.9</v>
      </c>
    </row>
    <row r="723" spans="1:6" x14ac:dyDescent="0.3">
      <c r="A723" t="s">
        <v>22715</v>
      </c>
      <c r="B723">
        <v>7.6</v>
      </c>
      <c r="E723" t="s">
        <v>19368</v>
      </c>
      <c r="F723">
        <f t="array" ref="F723">AVERAGEIF(Table9[director_name],Table10[[#This Row],[DIRECTOR_NAME]],Table9[imdb_score])</f>
        <v>6.9</v>
      </c>
    </row>
    <row r="724" spans="1:6" x14ac:dyDescent="0.3">
      <c r="A724" t="s">
        <v>106</v>
      </c>
      <c r="B724">
        <v>7.6</v>
      </c>
      <c r="E724" t="s">
        <v>19918</v>
      </c>
      <c r="F724">
        <f t="array" ref="F724">AVERAGEIF(Table9[director_name],Table10[[#This Row],[DIRECTOR_NAME]],Table9[imdb_score])</f>
        <v>6.9</v>
      </c>
    </row>
    <row r="725" spans="1:6" x14ac:dyDescent="0.3">
      <c r="A725" t="s">
        <v>22381</v>
      </c>
      <c r="B725">
        <v>7.6</v>
      </c>
      <c r="E725" t="s">
        <v>20047</v>
      </c>
      <c r="F725">
        <f t="array" ref="F725">AVERAGEIF(Table9[director_name],Table10[[#This Row],[DIRECTOR_NAME]],Table9[imdb_score])</f>
        <v>6.9</v>
      </c>
    </row>
    <row r="726" spans="1:6" x14ac:dyDescent="0.3">
      <c r="A726" t="s">
        <v>23661</v>
      </c>
      <c r="B726">
        <v>7.6</v>
      </c>
      <c r="E726" t="s">
        <v>20223</v>
      </c>
      <c r="F726">
        <f t="array" ref="F726">AVERAGEIF(Table9[director_name],Table10[[#This Row],[DIRECTOR_NAME]],Table9[imdb_score])</f>
        <v>6.9</v>
      </c>
    </row>
    <row r="727" spans="1:6" x14ac:dyDescent="0.3">
      <c r="A727" t="s">
        <v>23813</v>
      </c>
      <c r="B727">
        <v>7.6</v>
      </c>
      <c r="E727" t="s">
        <v>20709</v>
      </c>
      <c r="F727">
        <f t="array" ref="F727">AVERAGEIF(Table9[director_name],Table10[[#This Row],[DIRECTOR_NAME]],Table9[imdb_score])</f>
        <v>6.9</v>
      </c>
    </row>
    <row r="728" spans="1:6" x14ac:dyDescent="0.3">
      <c r="A728" t="s">
        <v>123</v>
      </c>
      <c r="B728">
        <v>7.5</v>
      </c>
      <c r="E728" t="s">
        <v>20836</v>
      </c>
      <c r="F728">
        <f t="array" ref="F728">AVERAGEIF(Table9[director_name],Table10[[#This Row],[DIRECTOR_NAME]],Table9[imdb_score])</f>
        <v>6.9</v>
      </c>
    </row>
    <row r="729" spans="1:6" x14ac:dyDescent="0.3">
      <c r="A729" t="s">
        <v>130</v>
      </c>
      <c r="B729">
        <v>7.5</v>
      </c>
      <c r="E729" t="s">
        <v>21044</v>
      </c>
      <c r="F729">
        <f t="array" ref="F729">AVERAGEIF(Table9[director_name],Table10[[#This Row],[DIRECTOR_NAME]],Table9[imdb_score])</f>
        <v>6.9</v>
      </c>
    </row>
    <row r="730" spans="1:6" x14ac:dyDescent="0.3">
      <c r="A730" t="s">
        <v>198</v>
      </c>
      <c r="B730">
        <v>7.5</v>
      </c>
      <c r="E730" t="s">
        <v>299</v>
      </c>
      <c r="F730">
        <f t="array" ref="F730">AVERAGEIF(Table9[director_name],Table10[[#This Row],[DIRECTOR_NAME]],Table9[imdb_score])</f>
        <v>6.9</v>
      </c>
    </row>
    <row r="731" spans="1:6" x14ac:dyDescent="0.3">
      <c r="A731" t="s">
        <v>435</v>
      </c>
      <c r="B731">
        <v>7.5</v>
      </c>
      <c r="E731" t="s">
        <v>21353</v>
      </c>
      <c r="F731">
        <f t="array" ref="F731">AVERAGEIF(Table9[director_name],Table10[[#This Row],[DIRECTOR_NAME]],Table9[imdb_score])</f>
        <v>6.9</v>
      </c>
    </row>
    <row r="732" spans="1:6" x14ac:dyDescent="0.3">
      <c r="A732" t="s">
        <v>514</v>
      </c>
      <c r="B732">
        <v>7.5</v>
      </c>
      <c r="E732" t="s">
        <v>21545</v>
      </c>
      <c r="F732">
        <f t="array" ref="F732">AVERAGEIF(Table9[director_name],Table10[[#This Row],[DIRECTOR_NAME]],Table9[imdb_score])</f>
        <v>6.9</v>
      </c>
    </row>
    <row r="733" spans="1:6" x14ac:dyDescent="0.3">
      <c r="A733" t="s">
        <v>130</v>
      </c>
      <c r="B733">
        <v>7.5</v>
      </c>
      <c r="E733" t="s">
        <v>21727</v>
      </c>
      <c r="F733">
        <f t="array" ref="F733">AVERAGEIF(Table9[director_name],Table10[[#This Row],[DIRECTOR_NAME]],Table9[imdb_score])</f>
        <v>6.9</v>
      </c>
    </row>
    <row r="734" spans="1:6" x14ac:dyDescent="0.3">
      <c r="A734" t="s">
        <v>24161</v>
      </c>
      <c r="B734">
        <v>7.5</v>
      </c>
      <c r="E734" t="s">
        <v>21756</v>
      </c>
      <c r="F734">
        <f t="array" ref="F734">AVERAGEIF(Table9[director_name],Table10[[#This Row],[DIRECTOR_NAME]],Table9[imdb_score])</f>
        <v>6.9</v>
      </c>
    </row>
    <row r="735" spans="1:6" x14ac:dyDescent="0.3">
      <c r="A735" t="s">
        <v>1261</v>
      </c>
      <c r="B735">
        <v>7.5</v>
      </c>
      <c r="E735" t="s">
        <v>22049</v>
      </c>
      <c r="F735">
        <f t="array" ref="F735">AVERAGEIF(Table9[director_name],Table10[[#This Row],[DIRECTOR_NAME]],Table9[imdb_score])</f>
        <v>6.9</v>
      </c>
    </row>
    <row r="736" spans="1:6" x14ac:dyDescent="0.3">
      <c r="A736" t="s">
        <v>1276</v>
      </c>
      <c r="B736">
        <v>7.5</v>
      </c>
      <c r="E736" t="s">
        <v>22138</v>
      </c>
      <c r="F736">
        <f t="array" ref="F736">AVERAGEIF(Table9[director_name],Table10[[#This Row],[DIRECTOR_NAME]],Table9[imdb_score])</f>
        <v>6.9</v>
      </c>
    </row>
    <row r="737" spans="1:6" x14ac:dyDescent="0.3">
      <c r="A737" t="s">
        <v>145</v>
      </c>
      <c r="B737">
        <v>7.5</v>
      </c>
      <c r="E737" t="s">
        <v>22616</v>
      </c>
      <c r="F737">
        <f t="array" ref="F737">AVERAGEIF(Table9[director_name],Table10[[#This Row],[DIRECTOR_NAME]],Table9[imdb_score])</f>
        <v>6.9</v>
      </c>
    </row>
    <row r="738" spans="1:6" x14ac:dyDescent="0.3">
      <c r="A738" t="s">
        <v>1317</v>
      </c>
      <c r="B738">
        <v>7.5</v>
      </c>
      <c r="E738" t="s">
        <v>22784</v>
      </c>
      <c r="F738">
        <f t="array" ref="F738">AVERAGEIF(Table9[director_name],Table10[[#This Row],[DIRECTOR_NAME]],Table9[imdb_score])</f>
        <v>6.9</v>
      </c>
    </row>
    <row r="739" spans="1:6" x14ac:dyDescent="0.3">
      <c r="A739" t="s">
        <v>1327</v>
      </c>
      <c r="B739">
        <v>7.5</v>
      </c>
      <c r="E739" t="s">
        <v>22894</v>
      </c>
      <c r="F739">
        <f t="array" ref="F739">AVERAGEIF(Table9[director_name],Table10[[#This Row],[DIRECTOR_NAME]],Table9[imdb_score])</f>
        <v>6.9</v>
      </c>
    </row>
    <row r="740" spans="1:6" x14ac:dyDescent="0.3">
      <c r="A740" t="s">
        <v>514</v>
      </c>
      <c r="B740">
        <v>7.5</v>
      </c>
      <c r="E740" t="s">
        <v>23132</v>
      </c>
      <c r="F740">
        <f t="array" ref="F740">AVERAGEIF(Table9[director_name],Table10[[#This Row],[DIRECTOR_NAME]],Table9[imdb_score])</f>
        <v>6.9</v>
      </c>
    </row>
    <row r="741" spans="1:6" x14ac:dyDescent="0.3">
      <c r="A741" t="s">
        <v>1866</v>
      </c>
      <c r="B741">
        <v>7.5</v>
      </c>
      <c r="E741" t="s">
        <v>23144</v>
      </c>
      <c r="F741">
        <f t="array" ref="F741">AVERAGEIF(Table9[director_name],Table10[[#This Row],[DIRECTOR_NAME]],Table9[imdb_score])</f>
        <v>6.9</v>
      </c>
    </row>
    <row r="742" spans="1:6" x14ac:dyDescent="0.3">
      <c r="A742" t="s">
        <v>514</v>
      </c>
      <c r="B742">
        <v>7.5</v>
      </c>
      <c r="E742" t="s">
        <v>23180</v>
      </c>
      <c r="F742">
        <f t="array" ref="F742">AVERAGEIF(Table9[director_name],Table10[[#This Row],[DIRECTOR_NAME]],Table9[imdb_score])</f>
        <v>6.9</v>
      </c>
    </row>
    <row r="743" spans="1:6" x14ac:dyDescent="0.3">
      <c r="A743" t="s">
        <v>2148</v>
      </c>
      <c r="B743">
        <v>7.5</v>
      </c>
      <c r="E743" t="s">
        <v>23316</v>
      </c>
      <c r="F743">
        <f t="array" ref="F743">AVERAGEIF(Table9[director_name],Table10[[#This Row],[DIRECTOR_NAME]],Table9[imdb_score])</f>
        <v>6.9</v>
      </c>
    </row>
    <row r="744" spans="1:6" x14ac:dyDescent="0.3">
      <c r="A744" t="s">
        <v>2471</v>
      </c>
      <c r="B744">
        <v>7.5</v>
      </c>
      <c r="E744" t="s">
        <v>6973</v>
      </c>
      <c r="F744">
        <f t="array" ref="F744">AVERAGEIF(Table9[director_name],Table10[[#This Row],[DIRECTOR_NAME]],Table9[imdb_score])</f>
        <v>6.8999999999999995</v>
      </c>
    </row>
    <row r="745" spans="1:6" x14ac:dyDescent="0.3">
      <c r="A745" t="s">
        <v>2992</v>
      </c>
      <c r="B745">
        <v>7.5</v>
      </c>
      <c r="E745" t="s">
        <v>9505</v>
      </c>
      <c r="F745">
        <f t="array" ref="F745">AVERAGEIF(Table9[director_name],Table10[[#This Row],[DIRECTOR_NAME]],Table9[imdb_score])</f>
        <v>6.8999999999999995</v>
      </c>
    </row>
    <row r="746" spans="1:6" x14ac:dyDescent="0.3">
      <c r="A746" t="s">
        <v>24161</v>
      </c>
      <c r="B746">
        <v>7.5</v>
      </c>
      <c r="E746" t="s">
        <v>4738</v>
      </c>
      <c r="F746">
        <f t="array" ref="F746">AVERAGEIF(Table9[director_name],Table10[[#This Row],[DIRECTOR_NAME]],Table9[imdb_score])</f>
        <v>6.8833333333333337</v>
      </c>
    </row>
    <row r="747" spans="1:6" x14ac:dyDescent="0.3">
      <c r="A747" t="s">
        <v>24161</v>
      </c>
      <c r="B747">
        <v>7.5</v>
      </c>
      <c r="E747" t="s">
        <v>8627</v>
      </c>
      <c r="F747">
        <f t="array" ref="F747">AVERAGEIF(Table9[director_name],Table10[[#This Row],[DIRECTOR_NAME]],Table9[imdb_score])</f>
        <v>6.8833333333333329</v>
      </c>
    </row>
    <row r="748" spans="1:6" x14ac:dyDescent="0.3">
      <c r="A748" t="s">
        <v>1866</v>
      </c>
      <c r="B748">
        <v>7.5</v>
      </c>
      <c r="E748" t="s">
        <v>3789</v>
      </c>
      <c r="F748">
        <f t="array" ref="F748">AVERAGEIF(Table9[director_name],Table10[[#This Row],[DIRECTOR_NAME]],Table9[imdb_score])</f>
        <v>6.8833333333333337</v>
      </c>
    </row>
    <row r="749" spans="1:6" x14ac:dyDescent="0.3">
      <c r="A749" t="s">
        <v>3789</v>
      </c>
      <c r="B749">
        <v>7.5</v>
      </c>
      <c r="E749" t="s">
        <v>5352</v>
      </c>
      <c r="F749">
        <f t="array" ref="F749">AVERAGEIF(Table9[director_name],Table10[[#This Row],[DIRECTOR_NAME]],Table9[imdb_score])</f>
        <v>6.88</v>
      </c>
    </row>
    <row r="750" spans="1:6" x14ac:dyDescent="0.3">
      <c r="A750" t="s">
        <v>24161</v>
      </c>
      <c r="B750">
        <v>7.5</v>
      </c>
      <c r="E750" t="s">
        <v>842</v>
      </c>
      <c r="F750">
        <f t="array" ref="F750">AVERAGEIF(Table9[director_name],Table10[[#This Row],[DIRECTOR_NAME]],Table9[imdb_score])</f>
        <v>6.875</v>
      </c>
    </row>
    <row r="751" spans="1:6" x14ac:dyDescent="0.3">
      <c r="A751" t="s">
        <v>4709</v>
      </c>
      <c r="B751">
        <v>7.5</v>
      </c>
      <c r="E751" t="s">
        <v>1826</v>
      </c>
      <c r="F751">
        <f t="array" ref="F751">AVERAGEIF(Table9[director_name],Table10[[#This Row],[DIRECTOR_NAME]],Table9[imdb_score])</f>
        <v>6.8666666666666671</v>
      </c>
    </row>
    <row r="752" spans="1:6" x14ac:dyDescent="0.3">
      <c r="A752" t="s">
        <v>3136</v>
      </c>
      <c r="B752">
        <v>7.5</v>
      </c>
      <c r="E752" t="s">
        <v>3750</v>
      </c>
      <c r="F752">
        <f t="array" ref="F752">AVERAGEIF(Table9[director_name],Table10[[#This Row],[DIRECTOR_NAME]],Table9[imdb_score])</f>
        <v>6.8666666666666671</v>
      </c>
    </row>
    <row r="753" spans="1:6" x14ac:dyDescent="0.3">
      <c r="A753" t="s">
        <v>6027</v>
      </c>
      <c r="B753">
        <v>7.5</v>
      </c>
      <c r="E753" t="s">
        <v>9376</v>
      </c>
      <c r="F753">
        <f t="array" ref="F753">AVERAGEIF(Table9[director_name],Table10[[#This Row],[DIRECTOR_NAME]],Table9[imdb_score])</f>
        <v>6.8666666666666671</v>
      </c>
    </row>
    <row r="754" spans="1:6" x14ac:dyDescent="0.3">
      <c r="A754" t="s">
        <v>24161</v>
      </c>
      <c r="B754">
        <v>7.5</v>
      </c>
      <c r="E754" t="s">
        <v>13143</v>
      </c>
      <c r="F754">
        <f t="array" ref="F754">AVERAGEIF(Table9[director_name],Table10[[#This Row],[DIRECTOR_NAME]],Table9[imdb_score])</f>
        <v>6.8599999999999994</v>
      </c>
    </row>
    <row r="755" spans="1:6" x14ac:dyDescent="0.3">
      <c r="A755" t="s">
        <v>4855</v>
      </c>
      <c r="B755">
        <v>7.5</v>
      </c>
      <c r="E755" t="s">
        <v>737</v>
      </c>
      <c r="F755">
        <f t="array" ref="F755">AVERAGEIF(Table9[director_name],Table10[[#This Row],[DIRECTOR_NAME]],Table9[imdb_score])</f>
        <v>6.8571428571428568</v>
      </c>
    </row>
    <row r="756" spans="1:6" x14ac:dyDescent="0.3">
      <c r="A756" t="s">
        <v>5086</v>
      </c>
      <c r="B756">
        <v>7.5</v>
      </c>
      <c r="E756" t="s">
        <v>4970</v>
      </c>
      <c r="F756">
        <f t="array" ref="F756">AVERAGEIF(Table9[director_name],Table10[[#This Row],[DIRECTOR_NAME]],Table9[imdb_score])</f>
        <v>6.8500000000000005</v>
      </c>
    </row>
    <row r="757" spans="1:6" x14ac:dyDescent="0.3">
      <c r="A757" t="s">
        <v>6306</v>
      </c>
      <c r="B757">
        <v>7.5</v>
      </c>
      <c r="E757" t="s">
        <v>15850</v>
      </c>
      <c r="F757">
        <f t="array" ref="F757">AVERAGEIF(Table9[director_name],Table10[[#This Row],[DIRECTOR_NAME]],Table9[imdb_score])</f>
        <v>6.8500000000000005</v>
      </c>
    </row>
    <row r="758" spans="1:6" x14ac:dyDescent="0.3">
      <c r="A758" t="s">
        <v>2073</v>
      </c>
      <c r="B758">
        <v>7.5</v>
      </c>
      <c r="E758" t="s">
        <v>762</v>
      </c>
      <c r="F758">
        <f t="array" ref="F758">AVERAGEIF(Table9[director_name],Table10[[#This Row],[DIRECTOR_NAME]],Table9[imdb_score])</f>
        <v>6.85</v>
      </c>
    </row>
    <row r="759" spans="1:6" x14ac:dyDescent="0.3">
      <c r="A759" t="s">
        <v>1157</v>
      </c>
      <c r="B759">
        <v>7.5</v>
      </c>
      <c r="E759" t="s">
        <v>1788</v>
      </c>
      <c r="F759">
        <f t="array" ref="F759">AVERAGEIF(Table9[director_name],Table10[[#This Row],[DIRECTOR_NAME]],Table9[imdb_score])</f>
        <v>6.85</v>
      </c>
    </row>
    <row r="760" spans="1:6" x14ac:dyDescent="0.3">
      <c r="A760" t="s">
        <v>1699</v>
      </c>
      <c r="B760">
        <v>7.5</v>
      </c>
      <c r="E760" t="s">
        <v>2500</v>
      </c>
      <c r="F760">
        <f t="array" ref="F760">AVERAGEIF(Table9[director_name],Table10[[#This Row],[DIRECTOR_NAME]],Table9[imdb_score])</f>
        <v>6.85</v>
      </c>
    </row>
    <row r="761" spans="1:6" x14ac:dyDescent="0.3">
      <c r="A761" t="s">
        <v>755</v>
      </c>
      <c r="B761">
        <v>7.5</v>
      </c>
      <c r="E761" t="s">
        <v>1803</v>
      </c>
      <c r="F761">
        <f t="array" ref="F761">AVERAGEIF(Table9[director_name],Table10[[#This Row],[DIRECTOR_NAME]],Table9[imdb_score])</f>
        <v>6.85</v>
      </c>
    </row>
    <row r="762" spans="1:6" x14ac:dyDescent="0.3">
      <c r="A762" t="s">
        <v>5405</v>
      </c>
      <c r="B762">
        <v>7.5</v>
      </c>
      <c r="E762" t="s">
        <v>4757</v>
      </c>
      <c r="F762">
        <f t="array" ref="F762">AVERAGEIF(Table9[director_name],Table10[[#This Row],[DIRECTOR_NAME]],Table9[imdb_score])</f>
        <v>6.85</v>
      </c>
    </row>
    <row r="763" spans="1:6" x14ac:dyDescent="0.3">
      <c r="A763" t="s">
        <v>1040</v>
      </c>
      <c r="B763">
        <v>7.5</v>
      </c>
      <c r="E763" t="s">
        <v>6130</v>
      </c>
      <c r="F763">
        <f t="array" ref="F763">AVERAGEIF(Table9[director_name],Table10[[#This Row],[DIRECTOR_NAME]],Table9[imdb_score])</f>
        <v>6.85</v>
      </c>
    </row>
    <row r="764" spans="1:6" x14ac:dyDescent="0.3">
      <c r="A764" t="s">
        <v>8284</v>
      </c>
      <c r="B764">
        <v>7.5</v>
      </c>
      <c r="E764" t="s">
        <v>6493</v>
      </c>
      <c r="F764">
        <f t="array" ref="F764">AVERAGEIF(Table9[director_name],Table10[[#This Row],[DIRECTOR_NAME]],Table9[imdb_score])</f>
        <v>6.85</v>
      </c>
    </row>
    <row r="765" spans="1:6" x14ac:dyDescent="0.3">
      <c r="A765" t="s">
        <v>3112</v>
      </c>
      <c r="B765">
        <v>7.5</v>
      </c>
      <c r="E765" t="s">
        <v>8596</v>
      </c>
      <c r="F765">
        <f t="array" ref="F765">AVERAGEIF(Table9[director_name],Table10[[#This Row],[DIRECTOR_NAME]],Table9[imdb_score])</f>
        <v>6.85</v>
      </c>
    </row>
    <row r="766" spans="1:6" x14ac:dyDescent="0.3">
      <c r="A766" t="s">
        <v>24161</v>
      </c>
      <c r="B766">
        <v>7.5</v>
      </c>
      <c r="E766" t="s">
        <v>8690</v>
      </c>
      <c r="F766">
        <f t="array" ref="F766">AVERAGEIF(Table9[director_name],Table10[[#This Row],[DIRECTOR_NAME]],Table9[imdb_score])</f>
        <v>6.85</v>
      </c>
    </row>
    <row r="767" spans="1:6" x14ac:dyDescent="0.3">
      <c r="A767" t="s">
        <v>8690</v>
      </c>
      <c r="B767">
        <v>7.5</v>
      </c>
      <c r="E767" t="s">
        <v>10644</v>
      </c>
      <c r="F767">
        <f t="array" ref="F767">AVERAGEIF(Table9[director_name],Table10[[#This Row],[DIRECTOR_NAME]],Table9[imdb_score])</f>
        <v>6.85</v>
      </c>
    </row>
    <row r="768" spans="1:6" x14ac:dyDescent="0.3">
      <c r="A768" t="s">
        <v>8747</v>
      </c>
      <c r="B768">
        <v>7.5</v>
      </c>
      <c r="E768" t="s">
        <v>11159</v>
      </c>
      <c r="F768">
        <f t="array" ref="F768">AVERAGEIF(Table9[director_name],Table10[[#This Row],[DIRECTOR_NAME]],Table9[imdb_score])</f>
        <v>6.85</v>
      </c>
    </row>
    <row r="769" spans="1:6" x14ac:dyDescent="0.3">
      <c r="A769" t="s">
        <v>8794</v>
      </c>
      <c r="B769">
        <v>7.5</v>
      </c>
      <c r="E769" t="s">
        <v>11636</v>
      </c>
      <c r="F769">
        <f t="array" ref="F769">AVERAGEIF(Table9[director_name],Table10[[#This Row],[DIRECTOR_NAME]],Table9[imdb_score])</f>
        <v>6.85</v>
      </c>
    </row>
    <row r="770" spans="1:6" x14ac:dyDescent="0.3">
      <c r="A770" t="s">
        <v>8554</v>
      </c>
      <c r="B770">
        <v>7.5</v>
      </c>
      <c r="E770" t="s">
        <v>14017</v>
      </c>
      <c r="F770">
        <f t="array" ref="F770">AVERAGEIF(Table9[director_name],Table10[[#This Row],[DIRECTOR_NAME]],Table9[imdb_score])</f>
        <v>6.85</v>
      </c>
    </row>
    <row r="771" spans="1:6" x14ac:dyDescent="0.3">
      <c r="A771" t="s">
        <v>2875</v>
      </c>
      <c r="B771">
        <v>7.5</v>
      </c>
      <c r="E771" t="s">
        <v>14690</v>
      </c>
      <c r="F771">
        <f t="array" ref="F771">AVERAGEIF(Table9[director_name],Table10[[#This Row],[DIRECTOR_NAME]],Table9[imdb_score])</f>
        <v>6.85</v>
      </c>
    </row>
    <row r="772" spans="1:6" x14ac:dyDescent="0.3">
      <c r="A772" t="s">
        <v>9346</v>
      </c>
      <c r="B772">
        <v>7.5</v>
      </c>
      <c r="E772" t="s">
        <v>398</v>
      </c>
      <c r="F772">
        <f t="array" ref="F772">AVERAGEIF(Table9[director_name],Table10[[#This Row],[DIRECTOR_NAME]],Table9[imdb_score])</f>
        <v>6.8428571428571425</v>
      </c>
    </row>
    <row r="773" spans="1:6" x14ac:dyDescent="0.3">
      <c r="A773" t="s">
        <v>9634</v>
      </c>
      <c r="B773">
        <v>7.5</v>
      </c>
      <c r="E773" t="s">
        <v>435</v>
      </c>
      <c r="F773">
        <f t="array" ref="F773">AVERAGEIF(Table9[director_name],Table10[[#This Row],[DIRECTOR_NAME]],Table9[imdb_score])</f>
        <v>6.8400000000000007</v>
      </c>
    </row>
    <row r="774" spans="1:6" x14ac:dyDescent="0.3">
      <c r="A774" t="s">
        <v>4778</v>
      </c>
      <c r="B774">
        <v>7.5</v>
      </c>
      <c r="E774" t="s">
        <v>7199</v>
      </c>
      <c r="F774">
        <f t="array" ref="F774">AVERAGEIF(Table9[director_name],Table10[[#This Row],[DIRECTOR_NAME]],Table9[imdb_score])</f>
        <v>6.8400000000000007</v>
      </c>
    </row>
    <row r="775" spans="1:6" x14ac:dyDescent="0.3">
      <c r="A775" t="s">
        <v>9651</v>
      </c>
      <c r="B775">
        <v>7.5</v>
      </c>
      <c r="E775" t="s">
        <v>4051</v>
      </c>
      <c r="F775">
        <f t="array" ref="F775">AVERAGEIF(Table9[director_name],Table10[[#This Row],[DIRECTOR_NAME]],Table9[imdb_score])</f>
        <v>6.8400000000000007</v>
      </c>
    </row>
    <row r="776" spans="1:6" x14ac:dyDescent="0.3">
      <c r="A776" t="s">
        <v>3460</v>
      </c>
      <c r="B776">
        <v>7.5</v>
      </c>
      <c r="E776" t="s">
        <v>3360</v>
      </c>
      <c r="F776">
        <f t="array" ref="F776">AVERAGEIF(Table9[director_name],Table10[[#This Row],[DIRECTOR_NAME]],Table9[imdb_score])</f>
        <v>6.8333333333333321</v>
      </c>
    </row>
    <row r="777" spans="1:6" x14ac:dyDescent="0.3">
      <c r="A777" t="s">
        <v>9779</v>
      </c>
      <c r="B777">
        <v>7.5</v>
      </c>
      <c r="E777" t="s">
        <v>4221</v>
      </c>
      <c r="F777">
        <f t="array" ref="F777">AVERAGEIF(Table9[director_name],Table10[[#This Row],[DIRECTOR_NAME]],Table9[imdb_score])</f>
        <v>6.833333333333333</v>
      </c>
    </row>
    <row r="778" spans="1:6" x14ac:dyDescent="0.3">
      <c r="A778" t="s">
        <v>3705</v>
      </c>
      <c r="B778">
        <v>7.5</v>
      </c>
      <c r="E778" t="s">
        <v>12994</v>
      </c>
      <c r="F778">
        <f t="array" ref="F778">AVERAGEIF(Table9[director_name],Table10[[#This Row],[DIRECTOR_NAME]],Table9[imdb_score])</f>
        <v>6.833333333333333</v>
      </c>
    </row>
    <row r="779" spans="1:6" x14ac:dyDescent="0.3">
      <c r="A779" t="s">
        <v>5463</v>
      </c>
      <c r="B779">
        <v>7.5</v>
      </c>
      <c r="E779" t="s">
        <v>18730</v>
      </c>
      <c r="F779">
        <f t="array" ref="F779">AVERAGEIF(Table9[director_name],Table10[[#This Row],[DIRECTOR_NAME]],Table9[imdb_score])</f>
        <v>6.833333333333333</v>
      </c>
    </row>
    <row r="780" spans="1:6" x14ac:dyDescent="0.3">
      <c r="A780" t="s">
        <v>359</v>
      </c>
      <c r="B780">
        <v>7.5</v>
      </c>
      <c r="E780" t="s">
        <v>1301</v>
      </c>
      <c r="F780">
        <f t="array" ref="F780">AVERAGEIF(Table9[director_name],Table10[[#This Row],[DIRECTOR_NAME]],Table9[imdb_score])</f>
        <v>6.8249999999999993</v>
      </c>
    </row>
    <row r="781" spans="1:6" x14ac:dyDescent="0.3">
      <c r="A781" t="s">
        <v>10743</v>
      </c>
      <c r="B781">
        <v>7.5</v>
      </c>
      <c r="E781" t="s">
        <v>1064</v>
      </c>
      <c r="F781">
        <f t="array" ref="F781">AVERAGEIF(Table9[director_name],Table10[[#This Row],[DIRECTOR_NAME]],Table9[imdb_score])</f>
        <v>6.8199999999999985</v>
      </c>
    </row>
    <row r="782" spans="1:6" x14ac:dyDescent="0.3">
      <c r="A782" t="s">
        <v>1157</v>
      </c>
      <c r="B782">
        <v>7.5</v>
      </c>
      <c r="E782" t="s">
        <v>4432</v>
      </c>
      <c r="F782">
        <f t="array" ref="F782">AVERAGEIF(Table9[director_name],Table10[[#This Row],[DIRECTOR_NAME]],Table9[imdb_score])</f>
        <v>6.8000000000000007</v>
      </c>
    </row>
    <row r="783" spans="1:6" x14ac:dyDescent="0.3">
      <c r="A783" t="s">
        <v>10843</v>
      </c>
      <c r="B783">
        <v>7.5</v>
      </c>
      <c r="E783" t="s">
        <v>8189</v>
      </c>
      <c r="F783">
        <f t="array" ref="F783">AVERAGEIF(Table9[director_name],Table10[[#This Row],[DIRECTOR_NAME]],Table9[imdb_score])</f>
        <v>6.8000000000000007</v>
      </c>
    </row>
    <row r="784" spans="1:6" x14ac:dyDescent="0.3">
      <c r="A784" t="s">
        <v>11042</v>
      </c>
      <c r="B784">
        <v>7.5</v>
      </c>
      <c r="E784" t="s">
        <v>16854</v>
      </c>
      <c r="F784">
        <f t="array" ref="F784">AVERAGEIF(Table9[director_name],Table10[[#This Row],[DIRECTOR_NAME]],Table9[imdb_score])</f>
        <v>6.8000000000000007</v>
      </c>
    </row>
    <row r="785" spans="1:6" x14ac:dyDescent="0.3">
      <c r="A785" t="s">
        <v>4013</v>
      </c>
      <c r="B785">
        <v>7.5</v>
      </c>
      <c r="E785" t="s">
        <v>423</v>
      </c>
      <c r="F785">
        <f t="array" ref="F785">AVERAGEIF(Table9[director_name],Table10[[#This Row],[DIRECTOR_NAME]],Table9[imdb_score])</f>
        <v>6.8</v>
      </c>
    </row>
    <row r="786" spans="1:6" x14ac:dyDescent="0.3">
      <c r="A786" t="s">
        <v>24161</v>
      </c>
      <c r="B786">
        <v>7.5</v>
      </c>
      <c r="E786" t="s">
        <v>871</v>
      </c>
      <c r="F786">
        <f t="array" ref="F786">AVERAGEIF(Table9[director_name],Table10[[#This Row],[DIRECTOR_NAME]],Table9[imdb_score])</f>
        <v>6.8</v>
      </c>
    </row>
    <row r="787" spans="1:6" x14ac:dyDescent="0.3">
      <c r="A787" t="s">
        <v>11364</v>
      </c>
      <c r="B787">
        <v>7.5</v>
      </c>
      <c r="E787" t="s">
        <v>1966</v>
      </c>
      <c r="F787">
        <f t="array" ref="F787">AVERAGEIF(Table9[director_name],Table10[[#This Row],[DIRECTOR_NAME]],Table9[imdb_score])</f>
        <v>6.8</v>
      </c>
    </row>
    <row r="788" spans="1:6" x14ac:dyDescent="0.3">
      <c r="A788" t="s">
        <v>8503</v>
      </c>
      <c r="B788">
        <v>7.5</v>
      </c>
      <c r="E788" t="s">
        <v>2056</v>
      </c>
      <c r="F788">
        <f t="array" ref="F788">AVERAGEIF(Table9[director_name],Table10[[#This Row],[DIRECTOR_NAME]],Table9[imdb_score])</f>
        <v>6.8</v>
      </c>
    </row>
    <row r="789" spans="1:6" x14ac:dyDescent="0.3">
      <c r="A789" t="s">
        <v>10496</v>
      </c>
      <c r="B789">
        <v>7.5</v>
      </c>
      <c r="E789" t="s">
        <v>2980</v>
      </c>
      <c r="F789">
        <f t="array" ref="F789">AVERAGEIF(Table9[director_name],Table10[[#This Row],[DIRECTOR_NAME]],Table9[imdb_score])</f>
        <v>6.8</v>
      </c>
    </row>
    <row r="790" spans="1:6" x14ac:dyDescent="0.3">
      <c r="A790" t="s">
        <v>24161</v>
      </c>
      <c r="B790">
        <v>7.5</v>
      </c>
      <c r="E790" t="s">
        <v>4197</v>
      </c>
      <c r="F790">
        <f t="array" ref="F790">AVERAGEIF(Table9[director_name],Table10[[#This Row],[DIRECTOR_NAME]],Table9[imdb_score])</f>
        <v>6.8</v>
      </c>
    </row>
    <row r="791" spans="1:6" x14ac:dyDescent="0.3">
      <c r="A791" t="s">
        <v>6700</v>
      </c>
      <c r="B791">
        <v>7.5</v>
      </c>
      <c r="E791" t="s">
        <v>4276</v>
      </c>
      <c r="F791">
        <f t="array" ref="F791">AVERAGEIF(Table9[director_name],Table10[[#This Row],[DIRECTOR_NAME]],Table9[imdb_score])</f>
        <v>6.8</v>
      </c>
    </row>
    <row r="792" spans="1:6" x14ac:dyDescent="0.3">
      <c r="A792" t="s">
        <v>1089</v>
      </c>
      <c r="B792">
        <v>7.5</v>
      </c>
      <c r="E792" t="s">
        <v>1699</v>
      </c>
      <c r="F792">
        <f t="array" ref="F792">AVERAGEIF(Table9[director_name],Table10[[#This Row],[DIRECTOR_NAME]],Table9[imdb_score])</f>
        <v>6.8</v>
      </c>
    </row>
    <row r="793" spans="1:6" x14ac:dyDescent="0.3">
      <c r="A793" t="s">
        <v>8183</v>
      </c>
      <c r="B793">
        <v>7.5</v>
      </c>
      <c r="E793" t="s">
        <v>5825</v>
      </c>
      <c r="F793">
        <f t="array" ref="F793">AVERAGEIF(Table9[director_name],Table10[[#This Row],[DIRECTOR_NAME]],Table9[imdb_score])</f>
        <v>6.8</v>
      </c>
    </row>
    <row r="794" spans="1:6" x14ac:dyDescent="0.3">
      <c r="A794" t="s">
        <v>106</v>
      </c>
      <c r="B794">
        <v>7.5</v>
      </c>
      <c r="E794" t="s">
        <v>6482</v>
      </c>
      <c r="F794">
        <f t="array" ref="F794">AVERAGEIF(Table9[director_name],Table10[[#This Row],[DIRECTOR_NAME]],Table9[imdb_score])</f>
        <v>6.8</v>
      </c>
    </row>
    <row r="795" spans="1:6" x14ac:dyDescent="0.3">
      <c r="A795" t="s">
        <v>1276</v>
      </c>
      <c r="B795">
        <v>7.5</v>
      </c>
      <c r="E795" t="s">
        <v>8094</v>
      </c>
      <c r="F795">
        <f t="array" ref="F795">AVERAGEIF(Table9[director_name],Table10[[#This Row],[DIRECTOR_NAME]],Table9[imdb_score])</f>
        <v>6.8</v>
      </c>
    </row>
    <row r="796" spans="1:6" x14ac:dyDescent="0.3">
      <c r="A796" t="s">
        <v>768</v>
      </c>
      <c r="B796">
        <v>7.5</v>
      </c>
      <c r="E796" t="s">
        <v>8659</v>
      </c>
      <c r="F796">
        <f t="array" ref="F796">AVERAGEIF(Table9[director_name],Table10[[#This Row],[DIRECTOR_NAME]],Table9[imdb_score])</f>
        <v>6.8</v>
      </c>
    </row>
    <row r="797" spans="1:6" x14ac:dyDescent="0.3">
      <c r="A797" t="s">
        <v>282</v>
      </c>
      <c r="B797">
        <v>7.5</v>
      </c>
      <c r="E797" t="s">
        <v>9162</v>
      </c>
      <c r="F797">
        <f t="array" ref="F797">AVERAGEIF(Table9[director_name],Table10[[#This Row],[DIRECTOR_NAME]],Table9[imdb_score])</f>
        <v>6.8</v>
      </c>
    </row>
    <row r="798" spans="1:6" x14ac:dyDescent="0.3">
      <c r="A798" t="s">
        <v>24161</v>
      </c>
      <c r="B798">
        <v>7.5</v>
      </c>
      <c r="E798" t="s">
        <v>9630</v>
      </c>
      <c r="F798">
        <f t="array" ref="F798">AVERAGEIF(Table9[director_name],Table10[[#This Row],[DIRECTOR_NAME]],Table9[imdb_score])</f>
        <v>6.8</v>
      </c>
    </row>
    <row r="799" spans="1:6" x14ac:dyDescent="0.3">
      <c r="A799" t="s">
        <v>12569</v>
      </c>
      <c r="B799">
        <v>7.5</v>
      </c>
      <c r="E799" t="s">
        <v>9719</v>
      </c>
      <c r="F799">
        <f t="array" ref="F799">AVERAGEIF(Table9[director_name],Table10[[#This Row],[DIRECTOR_NAME]],Table9[imdb_score])</f>
        <v>6.8</v>
      </c>
    </row>
    <row r="800" spans="1:6" x14ac:dyDescent="0.3">
      <c r="A800" t="s">
        <v>13293</v>
      </c>
      <c r="B800">
        <v>7.5</v>
      </c>
      <c r="E800" t="s">
        <v>11653</v>
      </c>
      <c r="F800">
        <f t="array" ref="F800">AVERAGEIF(Table9[director_name],Table10[[#This Row],[DIRECTOR_NAME]],Table9[imdb_score])</f>
        <v>6.8</v>
      </c>
    </row>
    <row r="801" spans="1:6" x14ac:dyDescent="0.3">
      <c r="A801" t="s">
        <v>1783</v>
      </c>
      <c r="B801">
        <v>7.5</v>
      </c>
      <c r="E801" t="s">
        <v>12223</v>
      </c>
      <c r="F801">
        <f t="array" ref="F801">AVERAGEIF(Table9[director_name],Table10[[#This Row],[DIRECTOR_NAME]],Table9[imdb_score])</f>
        <v>6.8</v>
      </c>
    </row>
    <row r="802" spans="1:6" x14ac:dyDescent="0.3">
      <c r="A802" t="s">
        <v>6973</v>
      </c>
      <c r="B802">
        <v>7.5</v>
      </c>
      <c r="E802" t="s">
        <v>12316</v>
      </c>
      <c r="F802">
        <f t="array" ref="F802">AVERAGEIF(Table9[director_name],Table10[[#This Row],[DIRECTOR_NAME]],Table9[imdb_score])</f>
        <v>6.8</v>
      </c>
    </row>
    <row r="803" spans="1:6" x14ac:dyDescent="0.3">
      <c r="A803" t="s">
        <v>14334</v>
      </c>
      <c r="B803">
        <v>7.5</v>
      </c>
      <c r="E803" t="s">
        <v>12649</v>
      </c>
      <c r="F803">
        <f t="array" ref="F803">AVERAGEIF(Table9[director_name],Table10[[#This Row],[DIRECTOR_NAME]],Table9[imdb_score])</f>
        <v>6.8</v>
      </c>
    </row>
    <row r="804" spans="1:6" x14ac:dyDescent="0.3">
      <c r="A804" t="s">
        <v>14390</v>
      </c>
      <c r="B804">
        <v>7.5</v>
      </c>
      <c r="E804" t="s">
        <v>12778</v>
      </c>
      <c r="F804">
        <f t="array" ref="F804">AVERAGEIF(Table9[director_name],Table10[[#This Row],[DIRECTOR_NAME]],Table9[imdb_score])</f>
        <v>6.8</v>
      </c>
    </row>
    <row r="805" spans="1:6" x14ac:dyDescent="0.3">
      <c r="A805" t="s">
        <v>14413</v>
      </c>
      <c r="B805">
        <v>7.5</v>
      </c>
      <c r="E805" t="s">
        <v>13849</v>
      </c>
      <c r="F805">
        <f t="array" ref="F805">AVERAGEIF(Table9[director_name],Table10[[#This Row],[DIRECTOR_NAME]],Table9[imdb_score])</f>
        <v>6.8</v>
      </c>
    </row>
    <row r="806" spans="1:6" x14ac:dyDescent="0.3">
      <c r="A806" t="s">
        <v>6959</v>
      </c>
      <c r="B806">
        <v>7.5</v>
      </c>
      <c r="E806" t="s">
        <v>14469</v>
      </c>
      <c r="F806">
        <f t="array" ref="F806">AVERAGEIF(Table9[director_name],Table10[[#This Row],[DIRECTOR_NAME]],Table9[imdb_score])</f>
        <v>6.8</v>
      </c>
    </row>
    <row r="807" spans="1:6" x14ac:dyDescent="0.3">
      <c r="A807" t="s">
        <v>14531</v>
      </c>
      <c r="B807">
        <v>7.5</v>
      </c>
      <c r="E807" t="s">
        <v>14549</v>
      </c>
      <c r="F807">
        <f t="array" ref="F807">AVERAGEIF(Table9[director_name],Table10[[#This Row],[DIRECTOR_NAME]],Table9[imdb_score])</f>
        <v>6.8</v>
      </c>
    </row>
    <row r="808" spans="1:6" x14ac:dyDescent="0.3">
      <c r="A808" t="s">
        <v>14794</v>
      </c>
      <c r="B808">
        <v>7.5</v>
      </c>
      <c r="E808" t="s">
        <v>14620</v>
      </c>
      <c r="F808">
        <f t="array" ref="F808">AVERAGEIF(Table9[director_name],Table10[[#This Row],[DIRECTOR_NAME]],Table9[imdb_score])</f>
        <v>6.8</v>
      </c>
    </row>
    <row r="809" spans="1:6" x14ac:dyDescent="0.3">
      <c r="A809" t="s">
        <v>5208</v>
      </c>
      <c r="B809">
        <v>7.5</v>
      </c>
      <c r="E809" t="s">
        <v>14834</v>
      </c>
      <c r="F809">
        <f t="array" ref="F809">AVERAGEIF(Table9[director_name],Table10[[#This Row],[DIRECTOR_NAME]],Table9[imdb_score])</f>
        <v>6.8</v>
      </c>
    </row>
    <row r="810" spans="1:6" x14ac:dyDescent="0.3">
      <c r="A810" t="s">
        <v>15525</v>
      </c>
      <c r="B810">
        <v>7.5</v>
      </c>
      <c r="E810" t="s">
        <v>14845</v>
      </c>
      <c r="F810">
        <f t="array" ref="F810">AVERAGEIF(Table9[director_name],Table10[[#This Row],[DIRECTOR_NAME]],Table9[imdb_score])</f>
        <v>6.8</v>
      </c>
    </row>
    <row r="811" spans="1:6" x14ac:dyDescent="0.3">
      <c r="A811" t="s">
        <v>7398</v>
      </c>
      <c r="B811">
        <v>7.5</v>
      </c>
      <c r="E811" t="s">
        <v>15094</v>
      </c>
      <c r="F811">
        <f t="array" ref="F811">AVERAGEIF(Table9[director_name],Table10[[#This Row],[DIRECTOR_NAME]],Table9[imdb_score])</f>
        <v>6.8</v>
      </c>
    </row>
    <row r="812" spans="1:6" x14ac:dyDescent="0.3">
      <c r="A812" t="s">
        <v>5249</v>
      </c>
      <c r="B812">
        <v>7.5</v>
      </c>
      <c r="E812" t="s">
        <v>15269</v>
      </c>
      <c r="F812">
        <f t="array" ref="F812">AVERAGEIF(Table9[director_name],Table10[[#This Row],[DIRECTOR_NAME]],Table9[imdb_score])</f>
        <v>6.8</v>
      </c>
    </row>
    <row r="813" spans="1:6" x14ac:dyDescent="0.3">
      <c r="A813" t="s">
        <v>15861</v>
      </c>
      <c r="B813">
        <v>7.5</v>
      </c>
      <c r="E813" t="s">
        <v>15990</v>
      </c>
      <c r="F813">
        <f t="array" ref="F813">AVERAGEIF(Table9[director_name],Table10[[#This Row],[DIRECTOR_NAME]],Table9[imdb_score])</f>
        <v>6.8</v>
      </c>
    </row>
    <row r="814" spans="1:6" x14ac:dyDescent="0.3">
      <c r="A814" t="s">
        <v>16010</v>
      </c>
      <c r="B814">
        <v>7.5</v>
      </c>
      <c r="E814" t="s">
        <v>16162</v>
      </c>
      <c r="F814">
        <f t="array" ref="F814">AVERAGEIF(Table9[director_name],Table10[[#This Row],[DIRECTOR_NAME]],Table9[imdb_score])</f>
        <v>6.8</v>
      </c>
    </row>
    <row r="815" spans="1:6" x14ac:dyDescent="0.3">
      <c r="A815" t="s">
        <v>12527</v>
      </c>
      <c r="B815">
        <v>7.5</v>
      </c>
      <c r="E815" t="s">
        <v>16450</v>
      </c>
      <c r="F815">
        <f t="array" ref="F815">AVERAGEIF(Table9[director_name],Table10[[#This Row],[DIRECTOR_NAME]],Table9[imdb_score])</f>
        <v>6.8</v>
      </c>
    </row>
    <row r="816" spans="1:6" x14ac:dyDescent="0.3">
      <c r="A816" t="s">
        <v>8178</v>
      </c>
      <c r="B816">
        <v>7.5</v>
      </c>
      <c r="E816" t="s">
        <v>16797</v>
      </c>
      <c r="F816">
        <f t="array" ref="F816">AVERAGEIF(Table9[director_name],Table10[[#This Row],[DIRECTOR_NAME]],Table9[imdb_score])</f>
        <v>6.8</v>
      </c>
    </row>
    <row r="817" spans="1:6" x14ac:dyDescent="0.3">
      <c r="A817" t="s">
        <v>3414</v>
      </c>
      <c r="B817">
        <v>7.5</v>
      </c>
      <c r="E817" t="s">
        <v>17501</v>
      </c>
      <c r="F817">
        <f t="array" ref="F817">AVERAGEIF(Table9[director_name],Table10[[#This Row],[DIRECTOR_NAME]],Table9[imdb_score])</f>
        <v>6.8</v>
      </c>
    </row>
    <row r="818" spans="1:6" x14ac:dyDescent="0.3">
      <c r="A818" t="s">
        <v>16467</v>
      </c>
      <c r="B818">
        <v>7.5</v>
      </c>
      <c r="E818" t="s">
        <v>18069</v>
      </c>
      <c r="F818">
        <f t="array" ref="F818">AVERAGEIF(Table9[director_name],Table10[[#This Row],[DIRECTOR_NAME]],Table9[imdb_score])</f>
        <v>6.8</v>
      </c>
    </row>
    <row r="819" spans="1:6" x14ac:dyDescent="0.3">
      <c r="A819" t="s">
        <v>1222</v>
      </c>
      <c r="B819">
        <v>7.5</v>
      </c>
      <c r="E819" t="s">
        <v>18169</v>
      </c>
      <c r="F819">
        <f t="array" ref="F819">AVERAGEIF(Table9[director_name],Table10[[#This Row],[DIRECTOR_NAME]],Table9[imdb_score])</f>
        <v>6.8</v>
      </c>
    </row>
    <row r="820" spans="1:6" x14ac:dyDescent="0.3">
      <c r="A820" t="s">
        <v>16592</v>
      </c>
      <c r="B820">
        <v>7.5</v>
      </c>
      <c r="E820" t="s">
        <v>18750</v>
      </c>
      <c r="F820">
        <f t="array" ref="F820">AVERAGEIF(Table9[director_name],Table10[[#This Row],[DIRECTOR_NAME]],Table9[imdb_score])</f>
        <v>6.8</v>
      </c>
    </row>
    <row r="821" spans="1:6" x14ac:dyDescent="0.3">
      <c r="A821" t="s">
        <v>3816</v>
      </c>
      <c r="B821">
        <v>7.5</v>
      </c>
      <c r="E821" t="s">
        <v>18833</v>
      </c>
      <c r="F821">
        <f t="array" ref="F821">AVERAGEIF(Table9[director_name],Table10[[#This Row],[DIRECTOR_NAME]],Table9[imdb_score])</f>
        <v>6.8</v>
      </c>
    </row>
    <row r="822" spans="1:6" x14ac:dyDescent="0.3">
      <c r="A822" t="s">
        <v>11200</v>
      </c>
      <c r="B822">
        <v>7.5</v>
      </c>
      <c r="E822" t="s">
        <v>18881</v>
      </c>
      <c r="F822">
        <f t="array" ref="F822">AVERAGEIF(Table9[director_name],Table10[[#This Row],[DIRECTOR_NAME]],Table9[imdb_score])</f>
        <v>6.8</v>
      </c>
    </row>
    <row r="823" spans="1:6" x14ac:dyDescent="0.3">
      <c r="A823" t="s">
        <v>17614</v>
      </c>
      <c r="B823">
        <v>7.5</v>
      </c>
      <c r="E823" t="s">
        <v>20576</v>
      </c>
      <c r="F823">
        <f t="array" ref="F823">AVERAGEIF(Table9[director_name],Table10[[#This Row],[DIRECTOR_NAME]],Table9[imdb_score])</f>
        <v>6.8</v>
      </c>
    </row>
    <row r="824" spans="1:6" x14ac:dyDescent="0.3">
      <c r="A824" t="s">
        <v>17885</v>
      </c>
      <c r="B824">
        <v>7.5</v>
      </c>
      <c r="E824" t="s">
        <v>20788</v>
      </c>
      <c r="F824">
        <f t="array" ref="F824">AVERAGEIF(Table9[director_name],Table10[[#This Row],[DIRECTOR_NAME]],Table9[imdb_score])</f>
        <v>6.8</v>
      </c>
    </row>
    <row r="825" spans="1:6" x14ac:dyDescent="0.3">
      <c r="A825" t="s">
        <v>24161</v>
      </c>
      <c r="B825">
        <v>7.5</v>
      </c>
      <c r="E825" t="s">
        <v>20948</v>
      </c>
      <c r="F825">
        <f t="array" ref="F825">AVERAGEIF(Table9[director_name],Table10[[#This Row],[DIRECTOR_NAME]],Table9[imdb_score])</f>
        <v>6.8</v>
      </c>
    </row>
    <row r="826" spans="1:6" x14ac:dyDescent="0.3">
      <c r="A826" t="s">
        <v>17983</v>
      </c>
      <c r="B826">
        <v>7.5</v>
      </c>
      <c r="E826" t="s">
        <v>20962</v>
      </c>
      <c r="F826">
        <f t="array" ref="F826">AVERAGEIF(Table9[director_name],Table10[[#This Row],[DIRECTOR_NAME]],Table9[imdb_score])</f>
        <v>6.8</v>
      </c>
    </row>
    <row r="827" spans="1:6" x14ac:dyDescent="0.3">
      <c r="A827" t="s">
        <v>786</v>
      </c>
      <c r="B827">
        <v>7.5</v>
      </c>
      <c r="E827" t="s">
        <v>21324</v>
      </c>
      <c r="F827">
        <f t="array" ref="F827">AVERAGEIF(Table9[director_name],Table10[[#This Row],[DIRECTOR_NAME]],Table9[imdb_score])</f>
        <v>6.8</v>
      </c>
    </row>
    <row r="828" spans="1:6" x14ac:dyDescent="0.3">
      <c r="A828" t="s">
        <v>6732</v>
      </c>
      <c r="B828">
        <v>7.5</v>
      </c>
      <c r="E828" t="s">
        <v>21540</v>
      </c>
      <c r="F828">
        <f t="array" ref="F828">AVERAGEIF(Table9[director_name],Table10[[#This Row],[DIRECTOR_NAME]],Table9[imdb_score])</f>
        <v>6.8</v>
      </c>
    </row>
    <row r="829" spans="1:6" x14ac:dyDescent="0.3">
      <c r="A829" t="s">
        <v>18643</v>
      </c>
      <c r="B829">
        <v>7.5</v>
      </c>
      <c r="E829" t="s">
        <v>21550</v>
      </c>
      <c r="F829">
        <f t="array" ref="F829">AVERAGEIF(Table9[director_name],Table10[[#This Row],[DIRECTOR_NAME]],Table9[imdb_score])</f>
        <v>6.8</v>
      </c>
    </row>
    <row r="830" spans="1:6" x14ac:dyDescent="0.3">
      <c r="A830" t="s">
        <v>18743</v>
      </c>
      <c r="B830">
        <v>7.5</v>
      </c>
      <c r="E830" t="s">
        <v>21691</v>
      </c>
      <c r="F830">
        <f t="array" ref="F830">AVERAGEIF(Table9[director_name],Table10[[#This Row],[DIRECTOR_NAME]],Table9[imdb_score])</f>
        <v>6.8</v>
      </c>
    </row>
    <row r="831" spans="1:6" x14ac:dyDescent="0.3">
      <c r="A831" t="s">
        <v>2669</v>
      </c>
      <c r="B831">
        <v>7.5</v>
      </c>
      <c r="E831" t="s">
        <v>21713</v>
      </c>
      <c r="F831">
        <f t="array" ref="F831">AVERAGEIF(Table9[director_name],Table10[[#This Row],[DIRECTOR_NAME]],Table9[imdb_score])</f>
        <v>6.8</v>
      </c>
    </row>
    <row r="832" spans="1:6" x14ac:dyDescent="0.3">
      <c r="A832" t="s">
        <v>11009</v>
      </c>
      <c r="B832">
        <v>7.5</v>
      </c>
      <c r="E832" t="s">
        <v>21782</v>
      </c>
      <c r="F832">
        <f t="array" ref="F832">AVERAGEIF(Table9[director_name],Table10[[#This Row],[DIRECTOR_NAME]],Table9[imdb_score])</f>
        <v>6.8</v>
      </c>
    </row>
    <row r="833" spans="1:6" x14ac:dyDescent="0.3">
      <c r="A833" t="s">
        <v>1129</v>
      </c>
      <c r="B833">
        <v>7.5</v>
      </c>
      <c r="E833" t="s">
        <v>22114</v>
      </c>
      <c r="F833">
        <f t="array" ref="F833">AVERAGEIF(Table9[director_name],Table10[[#This Row],[DIRECTOR_NAME]],Table9[imdb_score])</f>
        <v>6.8</v>
      </c>
    </row>
    <row r="834" spans="1:6" x14ac:dyDescent="0.3">
      <c r="A834" t="s">
        <v>19034</v>
      </c>
      <c r="B834">
        <v>7.5</v>
      </c>
      <c r="E834" t="s">
        <v>22456</v>
      </c>
      <c r="F834">
        <f t="array" ref="F834">AVERAGEIF(Table9[director_name],Table10[[#This Row],[DIRECTOR_NAME]],Table9[imdb_score])</f>
        <v>6.8</v>
      </c>
    </row>
    <row r="835" spans="1:6" x14ac:dyDescent="0.3">
      <c r="A835" t="s">
        <v>19054</v>
      </c>
      <c r="B835">
        <v>7.5</v>
      </c>
      <c r="E835" t="s">
        <v>22645</v>
      </c>
      <c r="F835">
        <f t="array" ref="F835">AVERAGEIF(Table9[director_name],Table10[[#This Row],[DIRECTOR_NAME]],Table9[imdb_score])</f>
        <v>6.8</v>
      </c>
    </row>
    <row r="836" spans="1:6" x14ac:dyDescent="0.3">
      <c r="A836" t="s">
        <v>19950</v>
      </c>
      <c r="B836">
        <v>7.5</v>
      </c>
      <c r="E836" t="s">
        <v>22689</v>
      </c>
      <c r="F836">
        <f t="array" ref="F836">AVERAGEIF(Table9[director_name],Table10[[#This Row],[DIRECTOR_NAME]],Table9[imdb_score])</f>
        <v>6.8</v>
      </c>
    </row>
    <row r="837" spans="1:6" x14ac:dyDescent="0.3">
      <c r="A837" t="s">
        <v>14670</v>
      </c>
      <c r="B837">
        <v>7.5</v>
      </c>
      <c r="E837" t="s">
        <v>23117</v>
      </c>
      <c r="F837">
        <f t="array" ref="F837">AVERAGEIF(Table9[director_name],Table10[[#This Row],[DIRECTOR_NAME]],Table9[imdb_score])</f>
        <v>6.8</v>
      </c>
    </row>
    <row r="838" spans="1:6" x14ac:dyDescent="0.3">
      <c r="A838" t="s">
        <v>5689</v>
      </c>
      <c r="B838">
        <v>7.5</v>
      </c>
      <c r="E838" t="s">
        <v>23350</v>
      </c>
      <c r="F838">
        <f t="array" ref="F838">AVERAGEIF(Table9[director_name],Table10[[#This Row],[DIRECTOR_NAME]],Table9[imdb_score])</f>
        <v>6.8</v>
      </c>
    </row>
    <row r="839" spans="1:6" x14ac:dyDescent="0.3">
      <c r="A839" t="s">
        <v>16659</v>
      </c>
      <c r="B839">
        <v>7.5</v>
      </c>
      <c r="E839" t="s">
        <v>23624</v>
      </c>
      <c r="F839">
        <f t="array" ref="F839">AVERAGEIF(Table9[director_name],Table10[[#This Row],[DIRECTOR_NAME]],Table9[imdb_score])</f>
        <v>6.8</v>
      </c>
    </row>
    <row r="840" spans="1:6" x14ac:dyDescent="0.3">
      <c r="A840" t="s">
        <v>20172</v>
      </c>
      <c r="B840">
        <v>7.5</v>
      </c>
      <c r="E840" t="s">
        <v>23655</v>
      </c>
      <c r="F840">
        <f t="array" ref="F840">AVERAGEIF(Table9[director_name],Table10[[#This Row],[DIRECTOR_NAME]],Table9[imdb_score])</f>
        <v>6.8</v>
      </c>
    </row>
    <row r="841" spans="1:6" x14ac:dyDescent="0.3">
      <c r="A841" t="s">
        <v>20615</v>
      </c>
      <c r="B841">
        <v>7.5</v>
      </c>
      <c r="E841" t="s">
        <v>23720</v>
      </c>
      <c r="F841">
        <f t="array" ref="F841">AVERAGEIF(Table9[director_name],Table10[[#This Row],[DIRECTOR_NAME]],Table9[imdb_score])</f>
        <v>6.8</v>
      </c>
    </row>
    <row r="842" spans="1:6" x14ac:dyDescent="0.3">
      <c r="A842" t="s">
        <v>13468</v>
      </c>
      <c r="B842">
        <v>7.5</v>
      </c>
      <c r="E842" t="s">
        <v>1758</v>
      </c>
      <c r="F842">
        <f t="array" ref="F842">AVERAGEIF(Table9[director_name],Table10[[#This Row],[DIRECTOR_NAME]],Table9[imdb_score])</f>
        <v>6.7916666666666652</v>
      </c>
    </row>
    <row r="843" spans="1:6" x14ac:dyDescent="0.3">
      <c r="A843" t="s">
        <v>13931</v>
      </c>
      <c r="B843">
        <v>7.5</v>
      </c>
      <c r="E843" t="s">
        <v>4544</v>
      </c>
      <c r="F843">
        <f t="array" ref="F843">AVERAGEIF(Table9[director_name],Table10[[#This Row],[DIRECTOR_NAME]],Table9[imdb_score])</f>
        <v>6.7799999999999994</v>
      </c>
    </row>
    <row r="844" spans="1:6" x14ac:dyDescent="0.3">
      <c r="A844" t="s">
        <v>21395</v>
      </c>
      <c r="B844">
        <v>7.5</v>
      </c>
      <c r="E844" t="s">
        <v>18190</v>
      </c>
      <c r="F844">
        <f t="array" ref="F844">AVERAGEIF(Table9[director_name],Table10[[#This Row],[DIRECTOR_NAME]],Table9[imdb_score])</f>
        <v>6.7750000000000004</v>
      </c>
    </row>
    <row r="845" spans="1:6" x14ac:dyDescent="0.3">
      <c r="A845" t="s">
        <v>13473</v>
      </c>
      <c r="B845">
        <v>7.5</v>
      </c>
      <c r="E845" t="s">
        <v>4175</v>
      </c>
      <c r="F845">
        <f t="array" ref="F845">AVERAGEIF(Table9[director_name],Table10[[#This Row],[DIRECTOR_NAME]],Table9[imdb_score])</f>
        <v>6.7750000000000004</v>
      </c>
    </row>
    <row r="846" spans="1:6" x14ac:dyDescent="0.3">
      <c r="A846" t="s">
        <v>7095</v>
      </c>
      <c r="B846">
        <v>7.5</v>
      </c>
      <c r="E846" t="s">
        <v>1511</v>
      </c>
      <c r="F846">
        <f t="array" ref="F846">AVERAGEIF(Table9[director_name],Table10[[#This Row],[DIRECTOR_NAME]],Table9[imdb_score])</f>
        <v>6.7714285714285705</v>
      </c>
    </row>
    <row r="847" spans="1:6" x14ac:dyDescent="0.3">
      <c r="A847" t="s">
        <v>18217</v>
      </c>
      <c r="B847">
        <v>7.5</v>
      </c>
      <c r="E847" t="s">
        <v>1222</v>
      </c>
      <c r="F847">
        <f t="array" ref="F847">AVERAGEIF(Table9[director_name],Table10[[#This Row],[DIRECTOR_NAME]],Table9[imdb_score])</f>
        <v>6.7666666666666675</v>
      </c>
    </row>
    <row r="848" spans="1:6" x14ac:dyDescent="0.3">
      <c r="A848" t="s">
        <v>1454</v>
      </c>
      <c r="B848">
        <v>7.5</v>
      </c>
      <c r="E848" t="s">
        <v>3846</v>
      </c>
      <c r="F848">
        <f t="array" ref="F848">AVERAGEIF(Table9[director_name],Table10[[#This Row],[DIRECTOR_NAME]],Table9[imdb_score])</f>
        <v>6.7666666666666666</v>
      </c>
    </row>
    <row r="849" spans="1:6" x14ac:dyDescent="0.3">
      <c r="A849" t="s">
        <v>19735</v>
      </c>
      <c r="B849">
        <v>7.5</v>
      </c>
      <c r="E849" t="s">
        <v>5064</v>
      </c>
      <c r="F849">
        <f t="array" ref="F849">AVERAGEIF(Table9[director_name],Table10[[#This Row],[DIRECTOR_NAME]],Table9[imdb_score])</f>
        <v>6.7666666666666657</v>
      </c>
    </row>
    <row r="850" spans="1:6" x14ac:dyDescent="0.3">
      <c r="A850" t="s">
        <v>22413</v>
      </c>
      <c r="B850">
        <v>7.5</v>
      </c>
      <c r="E850" t="s">
        <v>8044</v>
      </c>
      <c r="F850">
        <f t="array" ref="F850">AVERAGEIF(Table9[director_name],Table10[[#This Row],[DIRECTOR_NAME]],Table9[imdb_score])</f>
        <v>6.7666666666666666</v>
      </c>
    </row>
    <row r="851" spans="1:6" x14ac:dyDescent="0.3">
      <c r="A851" t="s">
        <v>22602</v>
      </c>
      <c r="B851">
        <v>7.5</v>
      </c>
      <c r="E851" t="s">
        <v>20239</v>
      </c>
      <c r="F851">
        <f t="array" ref="F851">AVERAGEIF(Table9[director_name],Table10[[#This Row],[DIRECTOR_NAME]],Table9[imdb_score])</f>
        <v>6.7666666666666666</v>
      </c>
    </row>
    <row r="852" spans="1:6" x14ac:dyDescent="0.3">
      <c r="A852" t="s">
        <v>19383</v>
      </c>
      <c r="B852">
        <v>7.5</v>
      </c>
      <c r="E852" t="s">
        <v>5055</v>
      </c>
      <c r="F852">
        <f t="array" ref="F852">AVERAGEIF(Table9[director_name],Table10[[#This Row],[DIRECTOR_NAME]],Table9[imdb_score])</f>
        <v>6.7624999999999993</v>
      </c>
    </row>
    <row r="853" spans="1:6" x14ac:dyDescent="0.3">
      <c r="A853" t="s">
        <v>22874</v>
      </c>
      <c r="B853">
        <v>7.5</v>
      </c>
      <c r="E853" t="s">
        <v>827</v>
      </c>
      <c r="F853">
        <f t="array" ref="F853">AVERAGEIF(Table9[director_name],Table10[[#This Row],[DIRECTOR_NAME]],Table9[imdb_score])</f>
        <v>6.76</v>
      </c>
    </row>
    <row r="854" spans="1:6" x14ac:dyDescent="0.3">
      <c r="A854" t="s">
        <v>22960</v>
      </c>
      <c r="B854">
        <v>7.5</v>
      </c>
      <c r="E854" t="s">
        <v>2385</v>
      </c>
      <c r="F854">
        <f t="array" ref="F854">AVERAGEIF(Table9[director_name],Table10[[#This Row],[DIRECTOR_NAME]],Table9[imdb_score])</f>
        <v>6.76</v>
      </c>
    </row>
    <row r="855" spans="1:6" x14ac:dyDescent="0.3">
      <c r="A855" t="s">
        <v>23244</v>
      </c>
      <c r="B855">
        <v>7.5</v>
      </c>
      <c r="E855" t="s">
        <v>3414</v>
      </c>
      <c r="F855">
        <f t="array" ref="F855">AVERAGEIF(Table9[director_name],Table10[[#This Row],[DIRECTOR_NAME]],Table9[imdb_score])</f>
        <v>6.76</v>
      </c>
    </row>
    <row r="856" spans="1:6" x14ac:dyDescent="0.3">
      <c r="A856" t="s">
        <v>23323</v>
      </c>
      <c r="B856">
        <v>7.5</v>
      </c>
      <c r="E856" t="s">
        <v>1083</v>
      </c>
      <c r="F856">
        <f t="array" ref="F856">AVERAGEIF(Table9[director_name],Table10[[#This Row],[DIRECTOR_NAME]],Table9[imdb_score])</f>
        <v>6.754545454545454</v>
      </c>
    </row>
    <row r="857" spans="1:6" x14ac:dyDescent="0.3">
      <c r="A857" t="s">
        <v>3816</v>
      </c>
      <c r="B857">
        <v>7.5</v>
      </c>
      <c r="E857" t="s">
        <v>5624</v>
      </c>
      <c r="F857">
        <f t="array" ref="F857">AVERAGEIF(Table9[director_name],Table10[[#This Row],[DIRECTOR_NAME]],Table9[imdb_score])</f>
        <v>6.75</v>
      </c>
    </row>
    <row r="858" spans="1:6" x14ac:dyDescent="0.3">
      <c r="A858" t="s">
        <v>1228</v>
      </c>
      <c r="B858">
        <v>7.5</v>
      </c>
      <c r="E858" t="s">
        <v>1199</v>
      </c>
      <c r="F858">
        <f t="array" ref="F858">AVERAGEIF(Table9[director_name],Table10[[#This Row],[DIRECTOR_NAME]],Table9[imdb_score])</f>
        <v>6.75</v>
      </c>
    </row>
    <row r="859" spans="1:6" x14ac:dyDescent="0.3">
      <c r="A859" t="s">
        <v>5420</v>
      </c>
      <c r="B859">
        <v>7.5</v>
      </c>
      <c r="E859" t="s">
        <v>5410</v>
      </c>
      <c r="F859">
        <f t="array" ref="F859">AVERAGEIF(Table9[director_name],Table10[[#This Row],[DIRECTOR_NAME]],Table9[imdb_score])</f>
        <v>6.75</v>
      </c>
    </row>
    <row r="860" spans="1:6" x14ac:dyDescent="0.3">
      <c r="A860" t="s">
        <v>23959</v>
      </c>
      <c r="B860">
        <v>7.5</v>
      </c>
      <c r="E860" t="s">
        <v>5430</v>
      </c>
      <c r="F860">
        <f t="array" ref="F860">AVERAGEIF(Table9[director_name],Table10[[#This Row],[DIRECTOR_NAME]],Table9[imdb_score])</f>
        <v>6.75</v>
      </c>
    </row>
    <row r="861" spans="1:6" x14ac:dyDescent="0.3">
      <c r="A861" t="s">
        <v>24161</v>
      </c>
      <c r="B861">
        <v>7.5</v>
      </c>
      <c r="E861" t="s">
        <v>7699</v>
      </c>
      <c r="F861">
        <f t="array" ref="F861">AVERAGEIF(Table9[director_name],Table10[[#This Row],[DIRECTOR_NAME]],Table9[imdb_score])</f>
        <v>6.75</v>
      </c>
    </row>
    <row r="862" spans="1:6" x14ac:dyDescent="0.3">
      <c r="A862" t="s">
        <v>912</v>
      </c>
      <c r="B862">
        <v>7.4</v>
      </c>
      <c r="E862" t="s">
        <v>8959</v>
      </c>
      <c r="F862">
        <f t="array" ref="F862">AVERAGEIF(Table9[director_name],Table10[[#This Row],[DIRECTOR_NAME]],Table9[imdb_score])</f>
        <v>6.75</v>
      </c>
    </row>
    <row r="863" spans="1:6" x14ac:dyDescent="0.3">
      <c r="A863" t="s">
        <v>631</v>
      </c>
      <c r="B863">
        <v>7.4</v>
      </c>
      <c r="E863" t="s">
        <v>14139</v>
      </c>
      <c r="F863">
        <f t="array" ref="F863">AVERAGEIF(Table9[director_name],Table10[[#This Row],[DIRECTOR_NAME]],Table9[imdb_score])</f>
        <v>6.75</v>
      </c>
    </row>
    <row r="864" spans="1:6" x14ac:dyDescent="0.3">
      <c r="A864" t="s">
        <v>1121</v>
      </c>
      <c r="B864">
        <v>7.4</v>
      </c>
      <c r="E864" t="s">
        <v>14382</v>
      </c>
      <c r="F864">
        <f t="array" ref="F864">AVERAGEIF(Table9[director_name],Table10[[#This Row],[DIRECTOR_NAME]],Table9[imdb_score])</f>
        <v>6.75</v>
      </c>
    </row>
    <row r="865" spans="1:6" x14ac:dyDescent="0.3">
      <c r="A865" t="s">
        <v>1189</v>
      </c>
      <c r="B865">
        <v>7.4</v>
      </c>
      <c r="E865" t="s">
        <v>19312</v>
      </c>
      <c r="F865">
        <f t="array" ref="F865">AVERAGEIF(Table9[director_name],Table10[[#This Row],[DIRECTOR_NAME]],Table9[imdb_score])</f>
        <v>6.75</v>
      </c>
    </row>
    <row r="866" spans="1:6" x14ac:dyDescent="0.3">
      <c r="A866" t="s">
        <v>416</v>
      </c>
      <c r="B866">
        <v>7.4</v>
      </c>
      <c r="E866" t="s">
        <v>5882</v>
      </c>
      <c r="F866">
        <f t="array" ref="F866">AVERAGEIF(Table9[director_name],Table10[[#This Row],[DIRECTOR_NAME]],Table9[imdb_score])</f>
        <v>6.7333333333333343</v>
      </c>
    </row>
    <row r="867" spans="1:6" x14ac:dyDescent="0.3">
      <c r="A867" t="s">
        <v>1276</v>
      </c>
      <c r="B867">
        <v>7.4</v>
      </c>
      <c r="E867" t="s">
        <v>1341</v>
      </c>
      <c r="F867">
        <f t="array" ref="F867">AVERAGEIF(Table9[director_name],Table10[[#This Row],[DIRECTOR_NAME]],Table9[imdb_score])</f>
        <v>6.7333333333333334</v>
      </c>
    </row>
    <row r="868" spans="1:6" x14ac:dyDescent="0.3">
      <c r="A868" t="s">
        <v>462</v>
      </c>
      <c r="B868">
        <v>7.4</v>
      </c>
      <c r="E868" t="s">
        <v>4063</v>
      </c>
      <c r="F868">
        <f t="array" ref="F868">AVERAGEIF(Table9[director_name],Table10[[#This Row],[DIRECTOR_NAME]],Table9[imdb_score])</f>
        <v>6.7333333333333334</v>
      </c>
    </row>
    <row r="869" spans="1:6" x14ac:dyDescent="0.3">
      <c r="A869" t="s">
        <v>145</v>
      </c>
      <c r="B869">
        <v>7.4</v>
      </c>
      <c r="E869" t="s">
        <v>5683</v>
      </c>
      <c r="F869">
        <f t="array" ref="F869">AVERAGEIF(Table9[director_name],Table10[[#This Row],[DIRECTOR_NAME]],Table9[imdb_score])</f>
        <v>6.7333333333333334</v>
      </c>
    </row>
    <row r="870" spans="1:6" x14ac:dyDescent="0.3">
      <c r="A870" t="s">
        <v>305</v>
      </c>
      <c r="B870">
        <v>7.4</v>
      </c>
      <c r="E870" t="s">
        <v>14055</v>
      </c>
      <c r="F870">
        <f t="array" ref="F870">AVERAGEIF(Table9[director_name],Table10[[#This Row],[DIRECTOR_NAME]],Table9[imdb_score])</f>
        <v>6.7333333333333334</v>
      </c>
    </row>
    <row r="871" spans="1:6" x14ac:dyDescent="0.3">
      <c r="A871" t="s">
        <v>3266</v>
      </c>
      <c r="B871">
        <v>7.4</v>
      </c>
      <c r="E871" t="s">
        <v>5370</v>
      </c>
      <c r="F871">
        <f t="array" ref="F871">AVERAGEIF(Table9[director_name],Table10[[#This Row],[DIRECTOR_NAME]],Table9[imdb_score])</f>
        <v>6.7300000000000013</v>
      </c>
    </row>
    <row r="872" spans="1:6" x14ac:dyDescent="0.3">
      <c r="A872" t="s">
        <v>24161</v>
      </c>
      <c r="B872">
        <v>7.4</v>
      </c>
      <c r="E872" t="s">
        <v>5086</v>
      </c>
      <c r="F872">
        <f t="array" ref="F872">AVERAGEIF(Table9[director_name],Table10[[#This Row],[DIRECTOR_NAME]],Table9[imdb_score])</f>
        <v>6.7200000000000006</v>
      </c>
    </row>
    <row r="873" spans="1:6" x14ac:dyDescent="0.3">
      <c r="A873" t="s">
        <v>416</v>
      </c>
      <c r="B873">
        <v>7.4</v>
      </c>
      <c r="E873" t="s">
        <v>2658</v>
      </c>
      <c r="F873">
        <f t="array" ref="F873">AVERAGEIF(Table9[director_name],Table10[[#This Row],[DIRECTOR_NAME]],Table9[imdb_score])</f>
        <v>6.7000000000000011</v>
      </c>
    </row>
    <row r="874" spans="1:6" x14ac:dyDescent="0.3">
      <c r="A874" t="s">
        <v>3705</v>
      </c>
      <c r="B874">
        <v>7.4</v>
      </c>
      <c r="E874" t="s">
        <v>4334</v>
      </c>
      <c r="F874">
        <f t="array" ref="F874">AVERAGEIF(Table9[director_name],Table10[[#This Row],[DIRECTOR_NAME]],Table9[imdb_score])</f>
        <v>6.7</v>
      </c>
    </row>
    <row r="875" spans="1:6" x14ac:dyDescent="0.3">
      <c r="A875" t="s">
        <v>1347</v>
      </c>
      <c r="B875">
        <v>7.4</v>
      </c>
      <c r="E875" t="s">
        <v>6667</v>
      </c>
      <c r="F875">
        <f t="array" ref="F875">AVERAGEIF(Table9[director_name],Table10[[#This Row],[DIRECTOR_NAME]],Table9[imdb_score])</f>
        <v>6.7</v>
      </c>
    </row>
    <row r="876" spans="1:6" x14ac:dyDescent="0.3">
      <c r="A876" t="s">
        <v>3102</v>
      </c>
      <c r="B876">
        <v>7.4</v>
      </c>
      <c r="E876" t="s">
        <v>6992</v>
      </c>
      <c r="F876">
        <f t="array" ref="F876">AVERAGEIF(Table9[director_name],Table10[[#This Row],[DIRECTOR_NAME]],Table9[imdb_score])</f>
        <v>6.7</v>
      </c>
    </row>
    <row r="877" spans="1:6" x14ac:dyDescent="0.3">
      <c r="A877" t="s">
        <v>2290</v>
      </c>
      <c r="B877">
        <v>7.4</v>
      </c>
      <c r="E877" t="s">
        <v>8411</v>
      </c>
      <c r="F877">
        <f t="array" ref="F877">AVERAGEIF(Table9[director_name],Table10[[#This Row],[DIRECTOR_NAME]],Table9[imdb_score])</f>
        <v>6.7</v>
      </c>
    </row>
    <row r="878" spans="1:6" x14ac:dyDescent="0.3">
      <c r="A878" t="s">
        <v>4960</v>
      </c>
      <c r="B878">
        <v>7.4</v>
      </c>
      <c r="E878" t="s">
        <v>8742</v>
      </c>
      <c r="F878">
        <f t="array" ref="F878">AVERAGEIF(Table9[director_name],Table10[[#This Row],[DIRECTOR_NAME]],Table9[imdb_score])</f>
        <v>6.7</v>
      </c>
    </row>
    <row r="879" spans="1:6" x14ac:dyDescent="0.3">
      <c r="A879" t="s">
        <v>3750</v>
      </c>
      <c r="B879">
        <v>7.4</v>
      </c>
      <c r="E879" t="s">
        <v>9139</v>
      </c>
      <c r="F879">
        <f t="array" ref="F879">AVERAGEIF(Table9[director_name],Table10[[#This Row],[DIRECTOR_NAME]],Table9[imdb_score])</f>
        <v>6.7</v>
      </c>
    </row>
    <row r="880" spans="1:6" x14ac:dyDescent="0.3">
      <c r="A880" t="s">
        <v>305</v>
      </c>
      <c r="B880">
        <v>7.4</v>
      </c>
      <c r="E880" t="s">
        <v>9445</v>
      </c>
      <c r="F880">
        <f t="array" ref="F880">AVERAGEIF(Table9[director_name],Table10[[#This Row],[DIRECTOR_NAME]],Table9[imdb_score])</f>
        <v>6.7</v>
      </c>
    </row>
    <row r="881" spans="1:6" x14ac:dyDescent="0.3">
      <c r="A881" t="s">
        <v>4955</v>
      </c>
      <c r="B881">
        <v>7.4</v>
      </c>
      <c r="E881" t="s">
        <v>10045</v>
      </c>
      <c r="F881">
        <f t="array" ref="F881">AVERAGEIF(Table9[director_name],Table10[[#This Row],[DIRECTOR_NAME]],Table9[imdb_score])</f>
        <v>6.7</v>
      </c>
    </row>
    <row r="882" spans="1:6" x14ac:dyDescent="0.3">
      <c r="A882" t="s">
        <v>5509</v>
      </c>
      <c r="B882">
        <v>7.4</v>
      </c>
      <c r="E882" t="s">
        <v>10247</v>
      </c>
      <c r="F882">
        <f t="array" ref="F882">AVERAGEIF(Table9[director_name],Table10[[#This Row],[DIRECTOR_NAME]],Table9[imdb_score])</f>
        <v>6.7</v>
      </c>
    </row>
    <row r="883" spans="1:6" x14ac:dyDescent="0.3">
      <c r="A883" t="s">
        <v>4401</v>
      </c>
      <c r="B883">
        <v>7.4</v>
      </c>
      <c r="E883" t="s">
        <v>10826</v>
      </c>
      <c r="F883">
        <f t="array" ref="F883">AVERAGEIF(Table9[director_name],Table10[[#This Row],[DIRECTOR_NAME]],Table9[imdb_score])</f>
        <v>6.7</v>
      </c>
    </row>
    <row r="884" spans="1:6" x14ac:dyDescent="0.3">
      <c r="A884" t="s">
        <v>3901</v>
      </c>
      <c r="B884">
        <v>7.4</v>
      </c>
      <c r="E884" t="s">
        <v>10865</v>
      </c>
      <c r="F884">
        <f t="array" ref="F884">AVERAGEIF(Table9[director_name],Table10[[#This Row],[DIRECTOR_NAME]],Table9[imdb_score])</f>
        <v>6.7</v>
      </c>
    </row>
    <row r="885" spans="1:6" x14ac:dyDescent="0.3">
      <c r="A885" t="s">
        <v>5882</v>
      </c>
      <c r="B885">
        <v>7.4</v>
      </c>
      <c r="E885" t="s">
        <v>11124</v>
      </c>
      <c r="F885">
        <f t="array" ref="F885">AVERAGEIF(Table9[director_name],Table10[[#This Row],[DIRECTOR_NAME]],Table9[imdb_score])</f>
        <v>6.7</v>
      </c>
    </row>
    <row r="886" spans="1:6" x14ac:dyDescent="0.3">
      <c r="A886" t="s">
        <v>1347</v>
      </c>
      <c r="B886">
        <v>7.4</v>
      </c>
      <c r="E886" t="s">
        <v>11406</v>
      </c>
      <c r="F886">
        <f t="array" ref="F886">AVERAGEIF(Table9[director_name],Table10[[#This Row],[DIRECTOR_NAME]],Table9[imdb_score])</f>
        <v>6.7</v>
      </c>
    </row>
    <row r="887" spans="1:6" x14ac:dyDescent="0.3">
      <c r="A887" t="s">
        <v>462</v>
      </c>
      <c r="B887">
        <v>7.4</v>
      </c>
      <c r="E887" t="s">
        <v>11483</v>
      </c>
      <c r="F887">
        <f t="array" ref="F887">AVERAGEIF(Table9[director_name],Table10[[#This Row],[DIRECTOR_NAME]],Table9[imdb_score])</f>
        <v>6.7</v>
      </c>
    </row>
    <row r="888" spans="1:6" x14ac:dyDescent="0.3">
      <c r="A888" t="s">
        <v>24161</v>
      </c>
      <c r="B888">
        <v>7.4</v>
      </c>
      <c r="E888" t="s">
        <v>11630</v>
      </c>
      <c r="F888">
        <f t="array" ref="F888">AVERAGEIF(Table9[director_name],Table10[[#This Row],[DIRECTOR_NAME]],Table9[imdb_score])</f>
        <v>6.7</v>
      </c>
    </row>
    <row r="889" spans="1:6" x14ac:dyDescent="0.3">
      <c r="A889" t="s">
        <v>514</v>
      </c>
      <c r="B889">
        <v>7.4</v>
      </c>
      <c r="E889" t="s">
        <v>11764</v>
      </c>
      <c r="F889">
        <f t="array" ref="F889">AVERAGEIF(Table9[director_name],Table10[[#This Row],[DIRECTOR_NAME]],Table9[imdb_score])</f>
        <v>6.7</v>
      </c>
    </row>
    <row r="890" spans="1:6" x14ac:dyDescent="0.3">
      <c r="A890" t="s">
        <v>1362</v>
      </c>
      <c r="B890">
        <v>7.4</v>
      </c>
      <c r="E890" t="s">
        <v>11929</v>
      </c>
      <c r="F890">
        <f t="array" ref="F890">AVERAGEIF(Table9[director_name],Table10[[#This Row],[DIRECTOR_NAME]],Table9[imdb_score])</f>
        <v>6.7</v>
      </c>
    </row>
    <row r="891" spans="1:6" x14ac:dyDescent="0.3">
      <c r="A891" t="s">
        <v>2664</v>
      </c>
      <c r="B891">
        <v>7.4</v>
      </c>
      <c r="E891" t="s">
        <v>12043</v>
      </c>
      <c r="F891">
        <f t="array" ref="F891">AVERAGEIF(Table9[director_name],Table10[[#This Row],[DIRECTOR_NAME]],Table9[imdb_score])</f>
        <v>6.7</v>
      </c>
    </row>
    <row r="892" spans="1:6" x14ac:dyDescent="0.3">
      <c r="A892" t="s">
        <v>7398</v>
      </c>
      <c r="B892">
        <v>7.4</v>
      </c>
      <c r="E892" t="s">
        <v>12563</v>
      </c>
      <c r="F892">
        <f t="array" ref="F892">AVERAGEIF(Table9[director_name],Table10[[#This Row],[DIRECTOR_NAME]],Table9[imdb_score])</f>
        <v>6.7</v>
      </c>
    </row>
    <row r="893" spans="1:6" x14ac:dyDescent="0.3">
      <c r="A893" t="s">
        <v>4919</v>
      </c>
      <c r="B893">
        <v>7.4</v>
      </c>
      <c r="E893" t="s">
        <v>13938</v>
      </c>
      <c r="F893">
        <f t="array" ref="F893">AVERAGEIF(Table9[director_name],Table10[[#This Row],[DIRECTOR_NAME]],Table9[imdb_score])</f>
        <v>6.7</v>
      </c>
    </row>
    <row r="894" spans="1:6" x14ac:dyDescent="0.3">
      <c r="A894" t="s">
        <v>462</v>
      </c>
      <c r="B894">
        <v>7.4</v>
      </c>
      <c r="E894" t="s">
        <v>14049</v>
      </c>
      <c r="F894">
        <f t="array" ref="F894">AVERAGEIF(Table9[director_name],Table10[[#This Row],[DIRECTOR_NAME]],Table9[imdb_score])</f>
        <v>6.7</v>
      </c>
    </row>
    <row r="895" spans="1:6" x14ac:dyDescent="0.3">
      <c r="A895" t="s">
        <v>8178</v>
      </c>
      <c r="B895">
        <v>7.4</v>
      </c>
      <c r="E895" t="s">
        <v>14151</v>
      </c>
      <c r="F895">
        <f t="array" ref="F895">AVERAGEIF(Table9[director_name],Table10[[#This Row],[DIRECTOR_NAME]],Table9[imdb_score])</f>
        <v>6.7</v>
      </c>
    </row>
    <row r="896" spans="1:6" x14ac:dyDescent="0.3">
      <c r="A896" t="s">
        <v>8197</v>
      </c>
      <c r="B896">
        <v>7.4</v>
      </c>
      <c r="E896" t="s">
        <v>14933</v>
      </c>
      <c r="F896">
        <f t="array" ref="F896">AVERAGEIF(Table9[director_name],Table10[[#This Row],[DIRECTOR_NAME]],Table9[imdb_score])</f>
        <v>6.7</v>
      </c>
    </row>
    <row r="897" spans="1:6" x14ac:dyDescent="0.3">
      <c r="A897" t="s">
        <v>282</v>
      </c>
      <c r="B897">
        <v>7.4</v>
      </c>
      <c r="E897" t="s">
        <v>15048</v>
      </c>
      <c r="F897">
        <f t="array" ref="F897">AVERAGEIF(Table9[director_name],Table10[[#This Row],[DIRECTOR_NAME]],Table9[imdb_score])</f>
        <v>6.7</v>
      </c>
    </row>
    <row r="898" spans="1:6" x14ac:dyDescent="0.3">
      <c r="A898" t="s">
        <v>8497</v>
      </c>
      <c r="B898">
        <v>7.4</v>
      </c>
      <c r="E898" t="s">
        <v>15090</v>
      </c>
      <c r="F898">
        <f t="array" ref="F898">AVERAGEIF(Table9[director_name],Table10[[#This Row],[DIRECTOR_NAME]],Table9[imdb_score])</f>
        <v>6.7</v>
      </c>
    </row>
    <row r="899" spans="1:6" x14ac:dyDescent="0.3">
      <c r="A899" t="s">
        <v>138</v>
      </c>
      <c r="B899">
        <v>7.4</v>
      </c>
      <c r="E899" t="s">
        <v>15377</v>
      </c>
      <c r="F899">
        <f t="array" ref="F899">AVERAGEIF(Table9[director_name],Table10[[#This Row],[DIRECTOR_NAME]],Table9[imdb_score])</f>
        <v>6.7</v>
      </c>
    </row>
    <row r="900" spans="1:6" x14ac:dyDescent="0.3">
      <c r="A900" t="s">
        <v>6394</v>
      </c>
      <c r="B900">
        <v>7.4</v>
      </c>
      <c r="E900" t="s">
        <v>15448</v>
      </c>
      <c r="F900">
        <f t="array" ref="F900">AVERAGEIF(Table9[director_name],Table10[[#This Row],[DIRECTOR_NAME]],Table9[imdb_score])</f>
        <v>6.7</v>
      </c>
    </row>
    <row r="901" spans="1:6" x14ac:dyDescent="0.3">
      <c r="A901" t="s">
        <v>9052</v>
      </c>
      <c r="B901">
        <v>7.4</v>
      </c>
      <c r="E901" t="s">
        <v>15496</v>
      </c>
      <c r="F901">
        <f t="array" ref="F901">AVERAGEIF(Table9[director_name],Table10[[#This Row],[DIRECTOR_NAME]],Table9[imdb_score])</f>
        <v>6.7</v>
      </c>
    </row>
    <row r="902" spans="1:6" x14ac:dyDescent="0.3">
      <c r="A902" t="s">
        <v>9057</v>
      </c>
      <c r="B902">
        <v>7.4</v>
      </c>
      <c r="E902" t="s">
        <v>15804</v>
      </c>
      <c r="F902">
        <f t="array" ref="F902">AVERAGEIF(Table9[director_name],Table10[[#This Row],[DIRECTOR_NAME]],Table9[imdb_score])</f>
        <v>6.7</v>
      </c>
    </row>
    <row r="903" spans="1:6" x14ac:dyDescent="0.3">
      <c r="A903" t="s">
        <v>737</v>
      </c>
      <c r="B903">
        <v>7.4</v>
      </c>
      <c r="E903" t="s">
        <v>16262</v>
      </c>
      <c r="F903">
        <f t="array" ref="F903">AVERAGEIF(Table9[director_name],Table10[[#This Row],[DIRECTOR_NAME]],Table9[imdb_score])</f>
        <v>6.7</v>
      </c>
    </row>
    <row r="904" spans="1:6" x14ac:dyDescent="0.3">
      <c r="A904" t="s">
        <v>8794</v>
      </c>
      <c r="B904">
        <v>7.4</v>
      </c>
      <c r="E904" t="s">
        <v>16651</v>
      </c>
      <c r="F904">
        <f t="array" ref="F904">AVERAGEIF(Table9[director_name],Table10[[#This Row],[DIRECTOR_NAME]],Table9[imdb_score])</f>
        <v>6.7</v>
      </c>
    </row>
    <row r="905" spans="1:6" x14ac:dyDescent="0.3">
      <c r="A905" t="s">
        <v>8794</v>
      </c>
      <c r="B905">
        <v>7.4</v>
      </c>
      <c r="E905" t="s">
        <v>16659</v>
      </c>
      <c r="F905">
        <f t="array" ref="F905">AVERAGEIF(Table9[director_name],Table10[[#This Row],[DIRECTOR_NAME]],Table9[imdb_score])</f>
        <v>6.7</v>
      </c>
    </row>
    <row r="906" spans="1:6" x14ac:dyDescent="0.3">
      <c r="A906" t="s">
        <v>1973</v>
      </c>
      <c r="B906">
        <v>7.4</v>
      </c>
      <c r="E906" t="s">
        <v>16663</v>
      </c>
      <c r="F906">
        <f t="array" ref="F906">AVERAGEIF(Table9[director_name],Table10[[#This Row],[DIRECTOR_NAME]],Table9[imdb_score])</f>
        <v>6.7</v>
      </c>
    </row>
    <row r="907" spans="1:6" x14ac:dyDescent="0.3">
      <c r="A907" t="s">
        <v>3816</v>
      </c>
      <c r="B907">
        <v>7.4</v>
      </c>
      <c r="E907" t="s">
        <v>17357</v>
      </c>
      <c r="F907">
        <f t="array" ref="F907">AVERAGEIF(Table9[director_name],Table10[[#This Row],[DIRECTOR_NAME]],Table9[imdb_score])</f>
        <v>6.7</v>
      </c>
    </row>
    <row r="908" spans="1:6" x14ac:dyDescent="0.3">
      <c r="A908" t="s">
        <v>4013</v>
      </c>
      <c r="B908">
        <v>7.4</v>
      </c>
      <c r="E908" t="s">
        <v>17584</v>
      </c>
      <c r="F908">
        <f t="array" ref="F908">AVERAGEIF(Table9[director_name],Table10[[#This Row],[DIRECTOR_NAME]],Table9[imdb_score])</f>
        <v>6.7</v>
      </c>
    </row>
    <row r="909" spans="1:6" x14ac:dyDescent="0.3">
      <c r="A909" t="s">
        <v>11302</v>
      </c>
      <c r="B909">
        <v>7.4</v>
      </c>
      <c r="E909" t="s">
        <v>17988</v>
      </c>
      <c r="F909">
        <f t="array" ref="F909">AVERAGEIF(Table9[director_name],Table10[[#This Row],[DIRECTOR_NAME]],Table9[imdb_score])</f>
        <v>6.7</v>
      </c>
    </row>
    <row r="910" spans="1:6" x14ac:dyDescent="0.3">
      <c r="A910" t="s">
        <v>11308</v>
      </c>
      <c r="B910">
        <v>7.4</v>
      </c>
      <c r="E910" t="s">
        <v>18013</v>
      </c>
      <c r="F910">
        <f t="array" ref="F910">AVERAGEIF(Table9[director_name],Table10[[#This Row],[DIRECTOR_NAME]],Table9[imdb_score])</f>
        <v>6.7</v>
      </c>
    </row>
    <row r="911" spans="1:6" x14ac:dyDescent="0.3">
      <c r="A911" t="s">
        <v>9929</v>
      </c>
      <c r="B911">
        <v>7.4</v>
      </c>
      <c r="E911" t="s">
        <v>18064</v>
      </c>
      <c r="F911">
        <f t="array" ref="F911">AVERAGEIF(Table9[director_name],Table10[[#This Row],[DIRECTOR_NAME]],Table9[imdb_score])</f>
        <v>6.7</v>
      </c>
    </row>
    <row r="912" spans="1:6" x14ac:dyDescent="0.3">
      <c r="A912" t="s">
        <v>10433</v>
      </c>
      <c r="B912">
        <v>7.4</v>
      </c>
      <c r="E912" t="s">
        <v>18362</v>
      </c>
      <c r="F912">
        <f t="array" ref="F912">AVERAGEIF(Table9[director_name],Table10[[#This Row],[DIRECTOR_NAME]],Table9[imdb_score])</f>
        <v>6.7</v>
      </c>
    </row>
    <row r="913" spans="1:6" x14ac:dyDescent="0.3">
      <c r="A913" t="s">
        <v>2265</v>
      </c>
      <c r="B913">
        <v>7.4</v>
      </c>
      <c r="E913" t="s">
        <v>18678</v>
      </c>
      <c r="F913">
        <f t="array" ref="F913">AVERAGEIF(Table9[director_name],Table10[[#This Row],[DIRECTOR_NAME]],Table9[imdb_score])</f>
        <v>6.7</v>
      </c>
    </row>
    <row r="914" spans="1:6" x14ac:dyDescent="0.3">
      <c r="A914" t="s">
        <v>6246</v>
      </c>
      <c r="B914">
        <v>7.4</v>
      </c>
      <c r="E914" t="s">
        <v>19003</v>
      </c>
      <c r="F914">
        <f t="array" ref="F914">AVERAGEIF(Table9[director_name],Table10[[#This Row],[DIRECTOR_NAME]],Table9[imdb_score])</f>
        <v>6.7</v>
      </c>
    </row>
    <row r="915" spans="1:6" x14ac:dyDescent="0.3">
      <c r="A915" t="s">
        <v>8535</v>
      </c>
      <c r="B915">
        <v>7.4</v>
      </c>
      <c r="E915" t="s">
        <v>1789</v>
      </c>
      <c r="F915">
        <f t="array" ref="F915">AVERAGEIF(Table9[director_name],Table10[[#This Row],[DIRECTOR_NAME]],Table9[imdb_score])</f>
        <v>6.7</v>
      </c>
    </row>
    <row r="916" spans="1:6" x14ac:dyDescent="0.3">
      <c r="A916" t="s">
        <v>12255</v>
      </c>
      <c r="B916">
        <v>7.4</v>
      </c>
      <c r="E916" t="s">
        <v>19772</v>
      </c>
      <c r="F916">
        <f t="array" ref="F916">AVERAGEIF(Table9[director_name],Table10[[#This Row],[DIRECTOR_NAME]],Table9[imdb_score])</f>
        <v>6.7</v>
      </c>
    </row>
    <row r="917" spans="1:6" x14ac:dyDescent="0.3">
      <c r="A917" t="s">
        <v>786</v>
      </c>
      <c r="B917">
        <v>7.4</v>
      </c>
      <c r="E917" t="s">
        <v>20009</v>
      </c>
      <c r="F917">
        <f t="array" ref="F917">AVERAGEIF(Table9[director_name],Table10[[#This Row],[DIRECTOR_NAME]],Table9[imdb_score])</f>
        <v>6.7</v>
      </c>
    </row>
    <row r="918" spans="1:6" x14ac:dyDescent="0.3">
      <c r="A918" t="s">
        <v>2232</v>
      </c>
      <c r="B918">
        <v>7.4</v>
      </c>
      <c r="E918" t="s">
        <v>20278</v>
      </c>
      <c r="F918">
        <f t="array" ref="F918">AVERAGEIF(Table9[director_name],Table10[[#This Row],[DIRECTOR_NAME]],Table9[imdb_score])</f>
        <v>6.7</v>
      </c>
    </row>
    <row r="919" spans="1:6" x14ac:dyDescent="0.3">
      <c r="A919" t="s">
        <v>4227</v>
      </c>
      <c r="B919">
        <v>7.4</v>
      </c>
      <c r="E919" t="s">
        <v>20659</v>
      </c>
      <c r="F919">
        <f t="array" ref="F919">AVERAGEIF(Table9[director_name],Table10[[#This Row],[DIRECTOR_NAME]],Table9[imdb_score])</f>
        <v>6.7</v>
      </c>
    </row>
    <row r="920" spans="1:6" x14ac:dyDescent="0.3">
      <c r="A920" t="s">
        <v>5477</v>
      </c>
      <c r="B920">
        <v>7.4</v>
      </c>
      <c r="E920" t="s">
        <v>20855</v>
      </c>
      <c r="F920">
        <f t="array" ref="F920">AVERAGEIF(Table9[director_name],Table10[[#This Row],[DIRECTOR_NAME]],Table9[imdb_score])</f>
        <v>6.7</v>
      </c>
    </row>
    <row r="921" spans="1:6" x14ac:dyDescent="0.3">
      <c r="A921" t="s">
        <v>13067</v>
      </c>
      <c r="B921">
        <v>7.4</v>
      </c>
      <c r="E921" t="s">
        <v>20890</v>
      </c>
      <c r="F921">
        <f t="array" ref="F921">AVERAGEIF(Table9[director_name],Table10[[#This Row],[DIRECTOR_NAME]],Table9[imdb_score])</f>
        <v>6.7</v>
      </c>
    </row>
    <row r="922" spans="1:6" x14ac:dyDescent="0.3">
      <c r="A922" t="s">
        <v>13308</v>
      </c>
      <c r="B922">
        <v>7.4</v>
      </c>
      <c r="E922" t="s">
        <v>20931</v>
      </c>
      <c r="F922">
        <f t="array" ref="F922">AVERAGEIF(Table9[director_name],Table10[[#This Row],[DIRECTOR_NAME]],Table9[imdb_score])</f>
        <v>6.7</v>
      </c>
    </row>
    <row r="923" spans="1:6" x14ac:dyDescent="0.3">
      <c r="A923" t="s">
        <v>11350</v>
      </c>
      <c r="B923">
        <v>7.4</v>
      </c>
      <c r="E923" t="s">
        <v>20937</v>
      </c>
      <c r="F923">
        <f t="array" ref="F923">AVERAGEIF(Table9[director_name],Table10[[#This Row],[DIRECTOR_NAME]],Table9[imdb_score])</f>
        <v>6.7</v>
      </c>
    </row>
    <row r="924" spans="1:6" x14ac:dyDescent="0.3">
      <c r="A924" t="s">
        <v>9114</v>
      </c>
      <c r="B924">
        <v>7.4</v>
      </c>
      <c r="E924" t="s">
        <v>21010</v>
      </c>
      <c r="F924">
        <f t="array" ref="F924">AVERAGEIF(Table9[director_name],Table10[[#This Row],[DIRECTOR_NAME]],Table9[imdb_score])</f>
        <v>6.7</v>
      </c>
    </row>
    <row r="925" spans="1:6" x14ac:dyDescent="0.3">
      <c r="A925" t="s">
        <v>24161</v>
      </c>
      <c r="B925">
        <v>7.4</v>
      </c>
      <c r="E925" t="s">
        <v>21401</v>
      </c>
      <c r="F925">
        <f t="array" ref="F925">AVERAGEIF(Table9[director_name],Table10[[#This Row],[DIRECTOR_NAME]],Table9[imdb_score])</f>
        <v>6.7</v>
      </c>
    </row>
    <row r="926" spans="1:6" x14ac:dyDescent="0.3">
      <c r="A926" t="s">
        <v>2414</v>
      </c>
      <c r="B926">
        <v>7.4</v>
      </c>
      <c r="E926" t="s">
        <v>21798</v>
      </c>
      <c r="F926">
        <f t="array" ref="F926">AVERAGEIF(Table9[director_name],Table10[[#This Row],[DIRECTOR_NAME]],Table9[imdb_score])</f>
        <v>6.7</v>
      </c>
    </row>
    <row r="927" spans="1:6" x14ac:dyDescent="0.3">
      <c r="A927" t="s">
        <v>3597</v>
      </c>
      <c r="B927">
        <v>7.4</v>
      </c>
      <c r="E927" t="s">
        <v>22002</v>
      </c>
      <c r="F927">
        <f t="array" ref="F927">AVERAGEIF(Table9[director_name],Table10[[#This Row],[DIRECTOR_NAME]],Table9[imdb_score])</f>
        <v>6.7</v>
      </c>
    </row>
    <row r="928" spans="1:6" x14ac:dyDescent="0.3">
      <c r="A928" t="s">
        <v>1121</v>
      </c>
      <c r="B928">
        <v>7.4</v>
      </c>
      <c r="E928" t="s">
        <v>23069</v>
      </c>
      <c r="F928">
        <f t="array" ref="F928">AVERAGEIF(Table9[director_name],Table10[[#This Row],[DIRECTOR_NAME]],Table9[imdb_score])</f>
        <v>6.7</v>
      </c>
    </row>
    <row r="929" spans="1:6" x14ac:dyDescent="0.3">
      <c r="A929" t="s">
        <v>5882</v>
      </c>
      <c r="B929">
        <v>7.4</v>
      </c>
      <c r="E929" t="s">
        <v>23102</v>
      </c>
      <c r="F929">
        <f t="array" ref="F929">AVERAGEIF(Table9[director_name],Table10[[#This Row],[DIRECTOR_NAME]],Table9[imdb_score])</f>
        <v>6.7</v>
      </c>
    </row>
    <row r="930" spans="1:6" x14ac:dyDescent="0.3">
      <c r="A930" t="s">
        <v>4432</v>
      </c>
      <c r="B930">
        <v>7.4</v>
      </c>
      <c r="E930" t="s">
        <v>23263</v>
      </c>
      <c r="F930">
        <f t="array" ref="F930">AVERAGEIF(Table9[director_name],Table10[[#This Row],[DIRECTOR_NAME]],Table9[imdb_score])</f>
        <v>6.7</v>
      </c>
    </row>
    <row r="931" spans="1:6" x14ac:dyDescent="0.3">
      <c r="A931" t="s">
        <v>2630</v>
      </c>
      <c r="B931">
        <v>7.4</v>
      </c>
      <c r="E931" t="s">
        <v>23399</v>
      </c>
      <c r="F931">
        <f t="array" ref="F931">AVERAGEIF(Table9[director_name],Table10[[#This Row],[DIRECTOR_NAME]],Table9[imdb_score])</f>
        <v>6.7</v>
      </c>
    </row>
    <row r="932" spans="1:6" x14ac:dyDescent="0.3">
      <c r="A932" t="s">
        <v>7108</v>
      </c>
      <c r="B932">
        <v>7.4</v>
      </c>
      <c r="E932" t="s">
        <v>23548</v>
      </c>
      <c r="F932">
        <f t="array" ref="F932">AVERAGEIF(Table9[director_name],Table10[[#This Row],[DIRECTOR_NAME]],Table9[imdb_score])</f>
        <v>6.7</v>
      </c>
    </row>
    <row r="933" spans="1:6" x14ac:dyDescent="0.3">
      <c r="A933" t="s">
        <v>14722</v>
      </c>
      <c r="B933">
        <v>7.4</v>
      </c>
      <c r="E933" t="s">
        <v>23742</v>
      </c>
      <c r="F933">
        <f t="array" ref="F933">AVERAGEIF(Table9[director_name],Table10[[#This Row],[DIRECTOR_NAME]],Table9[imdb_score])</f>
        <v>6.7</v>
      </c>
    </row>
    <row r="934" spans="1:6" x14ac:dyDescent="0.3">
      <c r="A934" t="s">
        <v>7129</v>
      </c>
      <c r="B934">
        <v>7.4</v>
      </c>
      <c r="E934" t="s">
        <v>23871</v>
      </c>
      <c r="F934">
        <f t="array" ref="F934">AVERAGEIF(Table9[director_name],Table10[[#This Row],[DIRECTOR_NAME]],Table9[imdb_score])</f>
        <v>6.7</v>
      </c>
    </row>
    <row r="935" spans="1:6" x14ac:dyDescent="0.3">
      <c r="A935" t="s">
        <v>11970</v>
      </c>
      <c r="B935">
        <v>7.4</v>
      </c>
      <c r="E935" t="s">
        <v>23966</v>
      </c>
      <c r="F935">
        <f t="array" ref="F935">AVERAGEIF(Table9[director_name],Table10[[#This Row],[DIRECTOR_NAME]],Table9[imdb_score])</f>
        <v>6.7</v>
      </c>
    </row>
    <row r="936" spans="1:6" x14ac:dyDescent="0.3">
      <c r="A936" t="s">
        <v>14995</v>
      </c>
      <c r="B936">
        <v>7.4</v>
      </c>
      <c r="E936" t="s">
        <v>6959</v>
      </c>
      <c r="F936">
        <f t="array" ref="F936">AVERAGEIF(Table9[director_name],Table10[[#This Row],[DIRECTOR_NAME]],Table9[imdb_score])</f>
        <v>6.7</v>
      </c>
    </row>
    <row r="937" spans="1:6" x14ac:dyDescent="0.3">
      <c r="A937" t="s">
        <v>5647</v>
      </c>
      <c r="B937">
        <v>7.4</v>
      </c>
      <c r="E937" t="s">
        <v>2265</v>
      </c>
      <c r="F937">
        <f t="array" ref="F937">AVERAGEIF(Table9[director_name],Table10[[#This Row],[DIRECTOR_NAME]],Table9[imdb_score])</f>
        <v>6.6833333333333327</v>
      </c>
    </row>
    <row r="938" spans="1:6" x14ac:dyDescent="0.3">
      <c r="A938" t="s">
        <v>11159</v>
      </c>
      <c r="B938">
        <v>7.4</v>
      </c>
      <c r="E938" t="s">
        <v>3081</v>
      </c>
      <c r="F938">
        <f t="array" ref="F938">AVERAGEIF(Table9[director_name],Table10[[#This Row],[DIRECTOR_NAME]],Table9[imdb_score])</f>
        <v>6.6833333333333336</v>
      </c>
    </row>
    <row r="939" spans="1:6" x14ac:dyDescent="0.3">
      <c r="A939" t="s">
        <v>883</v>
      </c>
      <c r="B939">
        <v>7.4</v>
      </c>
      <c r="E939" t="s">
        <v>1548</v>
      </c>
      <c r="F939">
        <f t="array" ref="F939">AVERAGEIF(Table9[director_name],Table10[[#This Row],[DIRECTOR_NAME]],Table9[imdb_score])</f>
        <v>6.6799999999999988</v>
      </c>
    </row>
    <row r="940" spans="1:6" x14ac:dyDescent="0.3">
      <c r="A940" t="s">
        <v>16134</v>
      </c>
      <c r="B940">
        <v>7.4</v>
      </c>
      <c r="E940" t="s">
        <v>555</v>
      </c>
      <c r="F940">
        <f t="array" ref="F940">AVERAGEIF(Table9[director_name],Table10[[#This Row],[DIRECTOR_NAME]],Table9[imdb_score])</f>
        <v>6.68</v>
      </c>
    </row>
    <row r="941" spans="1:6" x14ac:dyDescent="0.3">
      <c r="A941" t="s">
        <v>6246</v>
      </c>
      <c r="B941">
        <v>7.4</v>
      </c>
      <c r="E941" t="s">
        <v>10287</v>
      </c>
      <c r="F941">
        <f t="array" ref="F941">AVERAGEIF(Table9[director_name],Table10[[#This Row],[DIRECTOR_NAME]],Table9[imdb_score])</f>
        <v>6.68</v>
      </c>
    </row>
    <row r="942" spans="1:6" x14ac:dyDescent="0.3">
      <c r="A942" t="s">
        <v>5126</v>
      </c>
      <c r="B942">
        <v>7.4</v>
      </c>
      <c r="E942" t="s">
        <v>597</v>
      </c>
      <c r="F942">
        <f t="array" ref="F942">AVERAGEIF(Table9[director_name],Table10[[#This Row],[DIRECTOR_NAME]],Table9[imdb_score])</f>
        <v>6.6750000000000007</v>
      </c>
    </row>
    <row r="943" spans="1:6" x14ac:dyDescent="0.3">
      <c r="A943" t="s">
        <v>24161</v>
      </c>
      <c r="B943">
        <v>7.4</v>
      </c>
      <c r="E943" t="s">
        <v>1416</v>
      </c>
      <c r="F943">
        <f t="array" ref="F943">AVERAGEIF(Table9[director_name],Table10[[#This Row],[DIRECTOR_NAME]],Table9[imdb_score])</f>
        <v>6.6750000000000007</v>
      </c>
    </row>
    <row r="944" spans="1:6" x14ac:dyDescent="0.3">
      <c r="A944" t="s">
        <v>16709</v>
      </c>
      <c r="B944">
        <v>7.4</v>
      </c>
      <c r="E944" t="s">
        <v>14670</v>
      </c>
      <c r="F944">
        <f t="array" ref="F944">AVERAGEIF(Table9[director_name],Table10[[#This Row],[DIRECTOR_NAME]],Table9[imdb_score])</f>
        <v>6.6749999999999989</v>
      </c>
    </row>
    <row r="945" spans="1:6" x14ac:dyDescent="0.3">
      <c r="A945" t="s">
        <v>719</v>
      </c>
      <c r="B945">
        <v>7.4</v>
      </c>
      <c r="E945" t="s">
        <v>252</v>
      </c>
      <c r="F945">
        <f t="array" ref="F945">AVERAGEIF(Table9[director_name],Table10[[#This Row],[DIRECTOR_NAME]],Table9[imdb_score])</f>
        <v>6.6666666666666652</v>
      </c>
    </row>
    <row r="946" spans="1:6" x14ac:dyDescent="0.3">
      <c r="A946" t="s">
        <v>4227</v>
      </c>
      <c r="B946">
        <v>7.4</v>
      </c>
      <c r="E946" t="s">
        <v>1795</v>
      </c>
      <c r="F946">
        <f t="array" ref="F946">AVERAGEIF(Table9[director_name],Table10[[#This Row],[DIRECTOR_NAME]],Table9[imdb_score])</f>
        <v>6.666666666666667</v>
      </c>
    </row>
    <row r="947" spans="1:6" x14ac:dyDescent="0.3">
      <c r="A947" t="s">
        <v>17057</v>
      </c>
      <c r="B947">
        <v>7.4</v>
      </c>
      <c r="E947" t="s">
        <v>5769</v>
      </c>
      <c r="F947">
        <f t="array" ref="F947">AVERAGEIF(Table9[director_name],Table10[[#This Row],[DIRECTOR_NAME]],Table9[imdb_score])</f>
        <v>6.666666666666667</v>
      </c>
    </row>
    <row r="948" spans="1:6" x14ac:dyDescent="0.3">
      <c r="A948" t="s">
        <v>17185</v>
      </c>
      <c r="B948">
        <v>7.4</v>
      </c>
      <c r="E948" t="s">
        <v>5774</v>
      </c>
      <c r="F948">
        <f t="array" ref="F948">AVERAGEIF(Table9[director_name],Table10[[#This Row],[DIRECTOR_NAME]],Table9[imdb_score])</f>
        <v>6.666666666666667</v>
      </c>
    </row>
    <row r="949" spans="1:6" x14ac:dyDescent="0.3">
      <c r="A949" t="s">
        <v>11733</v>
      </c>
      <c r="B949">
        <v>7.4</v>
      </c>
      <c r="E949" t="s">
        <v>8407</v>
      </c>
      <c r="F949">
        <f t="array" ref="F949">AVERAGEIF(Table9[director_name],Table10[[#This Row],[DIRECTOR_NAME]],Table9[imdb_score])</f>
        <v>6.666666666666667</v>
      </c>
    </row>
    <row r="950" spans="1:6" x14ac:dyDescent="0.3">
      <c r="A950" t="s">
        <v>12549</v>
      </c>
      <c r="B950">
        <v>7.4</v>
      </c>
      <c r="E950" t="s">
        <v>9169</v>
      </c>
      <c r="F950">
        <f t="array" ref="F950">AVERAGEIF(Table9[director_name],Table10[[#This Row],[DIRECTOR_NAME]],Table9[imdb_score])</f>
        <v>6.666666666666667</v>
      </c>
    </row>
    <row r="951" spans="1:6" x14ac:dyDescent="0.3">
      <c r="A951" t="s">
        <v>7129</v>
      </c>
      <c r="B951">
        <v>7.4</v>
      </c>
      <c r="E951" t="s">
        <v>1139</v>
      </c>
      <c r="F951">
        <f t="array" ref="F951">AVERAGEIF(Table9[director_name],Table10[[#This Row],[DIRECTOR_NAME]],Table9[imdb_score])</f>
        <v>6.666666666666667</v>
      </c>
    </row>
    <row r="952" spans="1:6" x14ac:dyDescent="0.3">
      <c r="A952" t="s">
        <v>6572</v>
      </c>
      <c r="B952">
        <v>7.4</v>
      </c>
      <c r="E952" t="s">
        <v>16044</v>
      </c>
      <c r="F952">
        <f t="array" ref="F952">AVERAGEIF(Table9[director_name],Table10[[#This Row],[DIRECTOR_NAME]],Table9[imdb_score])</f>
        <v>6.6599999999999993</v>
      </c>
    </row>
    <row r="953" spans="1:6" x14ac:dyDescent="0.3">
      <c r="A953" t="s">
        <v>198</v>
      </c>
      <c r="B953">
        <v>7.4</v>
      </c>
      <c r="E953" t="s">
        <v>5463</v>
      </c>
      <c r="F953">
        <f t="array" ref="F953">AVERAGEIF(Table9[director_name],Table10[[#This Row],[DIRECTOR_NAME]],Table9[imdb_score])</f>
        <v>6.6599999999999993</v>
      </c>
    </row>
    <row r="954" spans="1:6" x14ac:dyDescent="0.3">
      <c r="A954" t="s">
        <v>17878</v>
      </c>
      <c r="B954">
        <v>7.4</v>
      </c>
      <c r="E954" t="s">
        <v>2560</v>
      </c>
      <c r="F954">
        <f t="array" ref="F954">AVERAGEIF(Table9[director_name],Table10[[#This Row],[DIRECTOR_NAME]],Table9[imdb_score])</f>
        <v>6.6571428571428575</v>
      </c>
    </row>
    <row r="955" spans="1:6" x14ac:dyDescent="0.3">
      <c r="A955" t="s">
        <v>18031</v>
      </c>
      <c r="B955">
        <v>7.4</v>
      </c>
      <c r="E955" t="s">
        <v>1276</v>
      </c>
      <c r="F955">
        <f t="array" ref="F955">AVERAGEIF(Table9[director_name],Table10[[#This Row],[DIRECTOR_NAME]],Table9[imdb_score])</f>
        <v>6.6545454545454534</v>
      </c>
    </row>
    <row r="956" spans="1:6" x14ac:dyDescent="0.3">
      <c r="A956" t="s">
        <v>11970</v>
      </c>
      <c r="B956">
        <v>7.4</v>
      </c>
      <c r="E956" t="s">
        <v>4955</v>
      </c>
      <c r="F956">
        <f t="array" ref="F956">AVERAGEIF(Table9[director_name],Table10[[#This Row],[DIRECTOR_NAME]],Table9[imdb_score])</f>
        <v>6.6499999999999995</v>
      </c>
    </row>
    <row r="957" spans="1:6" x14ac:dyDescent="0.3">
      <c r="A957" t="s">
        <v>17128</v>
      </c>
      <c r="B957">
        <v>7.4</v>
      </c>
      <c r="E957" t="s">
        <v>5144</v>
      </c>
      <c r="F957">
        <f t="array" ref="F957">AVERAGEIF(Table9[director_name],Table10[[#This Row],[DIRECTOR_NAME]],Table9[imdb_score])</f>
        <v>6.65</v>
      </c>
    </row>
    <row r="958" spans="1:6" x14ac:dyDescent="0.3">
      <c r="A958" t="s">
        <v>18148</v>
      </c>
      <c r="B958">
        <v>7.4</v>
      </c>
      <c r="E958" t="s">
        <v>5234</v>
      </c>
      <c r="F958">
        <f t="array" ref="F958">AVERAGEIF(Table9[director_name],Table10[[#This Row],[DIRECTOR_NAME]],Table9[imdb_score])</f>
        <v>6.65</v>
      </c>
    </row>
    <row r="959" spans="1:6" x14ac:dyDescent="0.3">
      <c r="A959" t="s">
        <v>470</v>
      </c>
      <c r="B959">
        <v>7.4</v>
      </c>
      <c r="E959" t="s">
        <v>6175</v>
      </c>
      <c r="F959">
        <f t="array" ref="F959">AVERAGEIF(Table9[director_name],Table10[[#This Row],[DIRECTOR_NAME]],Table9[imdb_score])</f>
        <v>6.65</v>
      </c>
    </row>
    <row r="960" spans="1:6" x14ac:dyDescent="0.3">
      <c r="A960" t="s">
        <v>18148</v>
      </c>
      <c r="B960">
        <v>7.4</v>
      </c>
      <c r="E960" t="s">
        <v>10358</v>
      </c>
      <c r="F960">
        <f t="array" ref="F960">AVERAGEIF(Table9[director_name],Table10[[#This Row],[DIRECTOR_NAME]],Table9[imdb_score])</f>
        <v>6.65</v>
      </c>
    </row>
    <row r="961" spans="1:6" x14ac:dyDescent="0.3">
      <c r="A961" t="s">
        <v>11308</v>
      </c>
      <c r="B961">
        <v>7.4</v>
      </c>
      <c r="E961" t="s">
        <v>10448</v>
      </c>
      <c r="F961">
        <f t="array" ref="F961">AVERAGEIF(Table9[director_name],Table10[[#This Row],[DIRECTOR_NAME]],Table9[imdb_score])</f>
        <v>6.65</v>
      </c>
    </row>
    <row r="962" spans="1:6" x14ac:dyDescent="0.3">
      <c r="A962" t="s">
        <v>7104</v>
      </c>
      <c r="B962">
        <v>7.4</v>
      </c>
      <c r="E962" t="s">
        <v>19259</v>
      </c>
      <c r="F962">
        <f t="array" ref="F962">AVERAGEIF(Table9[director_name],Table10[[#This Row],[DIRECTOR_NAME]],Table9[imdb_score])</f>
        <v>6.65</v>
      </c>
    </row>
    <row r="963" spans="1:6" x14ac:dyDescent="0.3">
      <c r="A963" t="s">
        <v>12527</v>
      </c>
      <c r="B963">
        <v>7.4</v>
      </c>
      <c r="E963" t="s">
        <v>23850</v>
      </c>
      <c r="F963">
        <f t="array" ref="F963">AVERAGEIF(Table9[director_name],Table10[[#This Row],[DIRECTOR_NAME]],Table9[imdb_score])</f>
        <v>6.65</v>
      </c>
    </row>
    <row r="964" spans="1:6" x14ac:dyDescent="0.3">
      <c r="A964" t="s">
        <v>24161</v>
      </c>
      <c r="B964">
        <v>7.4</v>
      </c>
      <c r="E964" t="s">
        <v>744</v>
      </c>
      <c r="F964">
        <f t="array" ref="F964">AVERAGEIF(Table9[director_name],Table10[[#This Row],[DIRECTOR_NAME]],Table9[imdb_score])</f>
        <v>6.6333333333333329</v>
      </c>
    </row>
    <row r="965" spans="1:6" x14ac:dyDescent="0.3">
      <c r="A965" t="s">
        <v>15180</v>
      </c>
      <c r="B965">
        <v>7.4</v>
      </c>
      <c r="E965" t="s">
        <v>2372</v>
      </c>
      <c r="F965">
        <f t="array" ref="F965">AVERAGEIF(Table9[director_name],Table10[[#This Row],[DIRECTOR_NAME]],Table9[imdb_score])</f>
        <v>6.6333333333333329</v>
      </c>
    </row>
    <row r="966" spans="1:6" x14ac:dyDescent="0.3">
      <c r="A966" t="s">
        <v>14334</v>
      </c>
      <c r="B966">
        <v>7.4</v>
      </c>
      <c r="E966" t="s">
        <v>6864</v>
      </c>
      <c r="F966">
        <f t="array" ref="F966">AVERAGEIF(Table9[director_name],Table10[[#This Row],[DIRECTOR_NAME]],Table9[imdb_score])</f>
        <v>6.6333333333333329</v>
      </c>
    </row>
    <row r="967" spans="1:6" x14ac:dyDescent="0.3">
      <c r="A967" t="s">
        <v>11887</v>
      </c>
      <c r="B967">
        <v>7.4</v>
      </c>
      <c r="E967" t="s">
        <v>14250</v>
      </c>
      <c r="F967">
        <f t="array" ref="F967">AVERAGEIF(Table9[director_name],Table10[[#This Row],[DIRECTOR_NAME]],Table9[imdb_score])</f>
        <v>6.6333333333333329</v>
      </c>
    </row>
    <row r="968" spans="1:6" x14ac:dyDescent="0.3">
      <c r="A968" t="s">
        <v>13041</v>
      </c>
      <c r="B968">
        <v>7.4</v>
      </c>
      <c r="E968" t="s">
        <v>17702</v>
      </c>
      <c r="F968">
        <f t="array" ref="F968">AVERAGEIF(Table9[director_name],Table10[[#This Row],[DIRECTOR_NAME]],Table9[imdb_score])</f>
        <v>6.6333333333333329</v>
      </c>
    </row>
    <row r="969" spans="1:6" x14ac:dyDescent="0.3">
      <c r="A969" t="s">
        <v>14307</v>
      </c>
      <c r="B969">
        <v>7.4</v>
      </c>
      <c r="E969" t="s">
        <v>1334</v>
      </c>
      <c r="F969">
        <f t="array" ref="F969">AVERAGEIF(Table9[director_name],Table10[[#This Row],[DIRECTOR_NAME]],Table9[imdb_score])</f>
        <v>6.6300000000000008</v>
      </c>
    </row>
    <row r="970" spans="1:6" x14ac:dyDescent="0.3">
      <c r="A970" t="s">
        <v>19659</v>
      </c>
      <c r="B970">
        <v>7.4</v>
      </c>
      <c r="E970" t="s">
        <v>3380</v>
      </c>
      <c r="F970">
        <f t="array" ref="F970">AVERAGEIF(Table9[director_name],Table10[[#This Row],[DIRECTOR_NAME]],Table9[imdb_score])</f>
        <v>6.6250000000000009</v>
      </c>
    </row>
    <row r="971" spans="1:6" x14ac:dyDescent="0.3">
      <c r="A971" t="s">
        <v>19688</v>
      </c>
      <c r="B971">
        <v>7.4</v>
      </c>
      <c r="E971" t="s">
        <v>305</v>
      </c>
      <c r="F971">
        <f t="array" ref="F971">AVERAGEIF(Table9[director_name],Table10[[#This Row],[DIRECTOR_NAME]],Table9[imdb_score])</f>
        <v>6.6166666666666663</v>
      </c>
    </row>
    <row r="972" spans="1:6" x14ac:dyDescent="0.3">
      <c r="A972" t="s">
        <v>24161</v>
      </c>
      <c r="B972">
        <v>7.4</v>
      </c>
      <c r="E972" t="s">
        <v>4919</v>
      </c>
      <c r="F972">
        <f t="array" ref="F972">AVERAGEIF(Table9[director_name],Table10[[#This Row],[DIRECTOR_NAME]],Table9[imdb_score])</f>
        <v>6.6166666666666671</v>
      </c>
    </row>
    <row r="973" spans="1:6" x14ac:dyDescent="0.3">
      <c r="A973" t="s">
        <v>20134</v>
      </c>
      <c r="B973">
        <v>7.4</v>
      </c>
      <c r="E973" t="s">
        <v>5168</v>
      </c>
      <c r="F973">
        <f t="array" ref="F973">AVERAGEIF(Table9[director_name],Table10[[#This Row],[DIRECTOR_NAME]],Table9[imdb_score])</f>
        <v>6.6166666666666671</v>
      </c>
    </row>
    <row r="974" spans="1:6" x14ac:dyDescent="0.3">
      <c r="A974" t="s">
        <v>20158</v>
      </c>
      <c r="B974">
        <v>7.4</v>
      </c>
      <c r="E974" t="s">
        <v>3482</v>
      </c>
      <c r="F974">
        <f t="array" ref="F974">AVERAGEIF(Table9[director_name],Table10[[#This Row],[DIRECTOR_NAME]],Table9[imdb_score])</f>
        <v>6.6000000000000005</v>
      </c>
    </row>
    <row r="975" spans="1:6" x14ac:dyDescent="0.3">
      <c r="A975" t="s">
        <v>11636</v>
      </c>
      <c r="B975">
        <v>7.4</v>
      </c>
      <c r="E975" t="s">
        <v>3940</v>
      </c>
      <c r="F975">
        <f t="array" ref="F975">AVERAGEIF(Table9[director_name],Table10[[#This Row],[DIRECTOR_NAME]],Table9[imdb_score])</f>
        <v>6.6</v>
      </c>
    </row>
    <row r="976" spans="1:6" x14ac:dyDescent="0.3">
      <c r="A976" t="s">
        <v>20403</v>
      </c>
      <c r="B976">
        <v>7.4</v>
      </c>
      <c r="E976" t="s">
        <v>5277</v>
      </c>
      <c r="F976">
        <f t="array" ref="F976">AVERAGEIF(Table9[director_name],Table10[[#This Row],[DIRECTOR_NAME]],Table9[imdb_score])</f>
        <v>6.6000000000000005</v>
      </c>
    </row>
    <row r="977" spans="1:6" x14ac:dyDescent="0.3">
      <c r="A977" t="s">
        <v>9860</v>
      </c>
      <c r="B977">
        <v>7.4</v>
      </c>
      <c r="E977" t="s">
        <v>184</v>
      </c>
      <c r="F977">
        <f t="array" ref="F977">AVERAGEIF(Table9[director_name],Table10[[#This Row],[DIRECTOR_NAME]],Table9[imdb_score])</f>
        <v>6.6</v>
      </c>
    </row>
    <row r="978" spans="1:6" x14ac:dyDescent="0.3">
      <c r="A978" t="s">
        <v>19045</v>
      </c>
      <c r="B978">
        <v>7.4</v>
      </c>
      <c r="E978" t="s">
        <v>1990</v>
      </c>
      <c r="F978">
        <f t="array" ref="F978">AVERAGEIF(Table9[director_name],Table10[[#This Row],[DIRECTOR_NAME]],Table9[imdb_score])</f>
        <v>6.6</v>
      </c>
    </row>
    <row r="979" spans="1:6" x14ac:dyDescent="0.3">
      <c r="A979" t="s">
        <v>15180</v>
      </c>
      <c r="B979">
        <v>7.4</v>
      </c>
      <c r="E979" t="s">
        <v>3163</v>
      </c>
      <c r="F979">
        <f t="array" ref="F979">AVERAGEIF(Table9[director_name],Table10[[#This Row],[DIRECTOR_NAME]],Table9[imdb_score])</f>
        <v>6.6</v>
      </c>
    </row>
    <row r="980" spans="1:6" x14ac:dyDescent="0.3">
      <c r="A980" t="s">
        <v>21074</v>
      </c>
      <c r="B980">
        <v>7.4</v>
      </c>
      <c r="E980" t="s">
        <v>3232</v>
      </c>
      <c r="F980">
        <f t="array" ref="F980">AVERAGEIF(Table9[director_name],Table10[[#This Row],[DIRECTOR_NAME]],Table9[imdb_score])</f>
        <v>6.6</v>
      </c>
    </row>
    <row r="981" spans="1:6" x14ac:dyDescent="0.3">
      <c r="A981" t="s">
        <v>10287</v>
      </c>
      <c r="B981">
        <v>7.4</v>
      </c>
      <c r="E981" t="s">
        <v>4031</v>
      </c>
      <c r="F981">
        <f t="array" ref="F981">AVERAGEIF(Table9[director_name],Table10[[#This Row],[DIRECTOR_NAME]],Table9[imdb_score])</f>
        <v>6.6</v>
      </c>
    </row>
    <row r="982" spans="1:6" x14ac:dyDescent="0.3">
      <c r="A982" t="s">
        <v>14690</v>
      </c>
      <c r="B982">
        <v>7.4</v>
      </c>
      <c r="E982" t="s">
        <v>4354</v>
      </c>
      <c r="F982">
        <f t="array" ref="F982">AVERAGEIF(Table9[director_name],Table10[[#This Row],[DIRECTOR_NAME]],Table9[imdb_score])</f>
        <v>6.6</v>
      </c>
    </row>
    <row r="983" spans="1:6" x14ac:dyDescent="0.3">
      <c r="A983" t="s">
        <v>12922</v>
      </c>
      <c r="B983">
        <v>7.4</v>
      </c>
      <c r="E983" t="s">
        <v>4360</v>
      </c>
      <c r="F983">
        <f t="array" ref="F983">AVERAGEIF(Table9[director_name],Table10[[#This Row],[DIRECTOR_NAME]],Table9[imdb_score])</f>
        <v>6.6</v>
      </c>
    </row>
    <row r="984" spans="1:6" x14ac:dyDescent="0.3">
      <c r="A984" t="s">
        <v>21468</v>
      </c>
      <c r="B984">
        <v>7.4</v>
      </c>
      <c r="E984" t="s">
        <v>4580</v>
      </c>
      <c r="F984">
        <f t="array" ref="F984">AVERAGEIF(Table9[director_name],Table10[[#This Row],[DIRECTOR_NAME]],Table9[imdb_score])</f>
        <v>6.6</v>
      </c>
    </row>
    <row r="985" spans="1:6" x14ac:dyDescent="0.3">
      <c r="A985" t="s">
        <v>21562</v>
      </c>
      <c r="B985">
        <v>7.4</v>
      </c>
      <c r="E985" t="s">
        <v>4868</v>
      </c>
      <c r="F985">
        <f t="array" ref="F985">AVERAGEIF(Table9[director_name],Table10[[#This Row],[DIRECTOR_NAME]],Table9[imdb_score])</f>
        <v>6.6</v>
      </c>
    </row>
    <row r="986" spans="1:6" x14ac:dyDescent="0.3">
      <c r="A986" t="s">
        <v>21633</v>
      </c>
      <c r="B986">
        <v>7.4</v>
      </c>
      <c r="E986" t="s">
        <v>5158</v>
      </c>
      <c r="F986">
        <f t="array" ref="F986">AVERAGEIF(Table9[director_name],Table10[[#This Row],[DIRECTOR_NAME]],Table9[imdb_score])</f>
        <v>6.6</v>
      </c>
    </row>
    <row r="987" spans="1:6" x14ac:dyDescent="0.3">
      <c r="A987" t="s">
        <v>21639</v>
      </c>
      <c r="B987">
        <v>7.4</v>
      </c>
      <c r="E987" t="s">
        <v>5223</v>
      </c>
      <c r="F987">
        <f t="array" ref="F987">AVERAGEIF(Table9[director_name],Table10[[#This Row],[DIRECTOR_NAME]],Table9[imdb_score])</f>
        <v>6.6</v>
      </c>
    </row>
    <row r="988" spans="1:6" x14ac:dyDescent="0.3">
      <c r="A988" t="s">
        <v>21673</v>
      </c>
      <c r="B988">
        <v>7.4</v>
      </c>
      <c r="E988" t="s">
        <v>5341</v>
      </c>
      <c r="F988">
        <f t="array" ref="F988">AVERAGEIF(Table9[director_name],Table10[[#This Row],[DIRECTOR_NAME]],Table9[imdb_score])</f>
        <v>6.6</v>
      </c>
    </row>
    <row r="989" spans="1:6" x14ac:dyDescent="0.3">
      <c r="A989" t="s">
        <v>2766</v>
      </c>
      <c r="B989">
        <v>7.4</v>
      </c>
      <c r="E989" t="s">
        <v>6141</v>
      </c>
      <c r="F989">
        <f t="array" ref="F989">AVERAGEIF(Table9[director_name],Table10[[#This Row],[DIRECTOR_NAME]],Table9[imdb_score])</f>
        <v>6.6</v>
      </c>
    </row>
    <row r="990" spans="1:6" x14ac:dyDescent="0.3">
      <c r="A990" t="s">
        <v>22078</v>
      </c>
      <c r="B990">
        <v>7.4</v>
      </c>
      <c r="E990" t="s">
        <v>6222</v>
      </c>
      <c r="F990">
        <f t="array" ref="F990">AVERAGEIF(Table9[director_name],Table10[[#This Row],[DIRECTOR_NAME]],Table9[imdb_score])</f>
        <v>6.6</v>
      </c>
    </row>
    <row r="991" spans="1:6" x14ac:dyDescent="0.3">
      <c r="A991" t="s">
        <v>22253</v>
      </c>
      <c r="B991">
        <v>7.4</v>
      </c>
      <c r="E991" t="s">
        <v>6969</v>
      </c>
      <c r="F991">
        <f t="array" ref="F991">AVERAGEIF(Table9[director_name],Table10[[#This Row],[DIRECTOR_NAME]],Table9[imdb_score])</f>
        <v>6.6</v>
      </c>
    </row>
    <row r="992" spans="1:6" x14ac:dyDescent="0.3">
      <c r="A992" t="s">
        <v>22257</v>
      </c>
      <c r="B992">
        <v>7.4</v>
      </c>
      <c r="E992" t="s">
        <v>7104</v>
      </c>
      <c r="F992">
        <f t="array" ref="F992">AVERAGEIF(Table9[director_name],Table10[[#This Row],[DIRECTOR_NAME]],Table9[imdb_score])</f>
        <v>6.6000000000000014</v>
      </c>
    </row>
    <row r="993" spans="1:6" x14ac:dyDescent="0.3">
      <c r="A993" t="s">
        <v>22428</v>
      </c>
      <c r="B993">
        <v>7.4</v>
      </c>
      <c r="E993" t="s">
        <v>7373</v>
      </c>
      <c r="F993">
        <f t="array" ref="F993">AVERAGEIF(Table9[director_name],Table10[[#This Row],[DIRECTOR_NAME]],Table9[imdb_score])</f>
        <v>6.6</v>
      </c>
    </row>
    <row r="994" spans="1:6" x14ac:dyDescent="0.3">
      <c r="A994" t="s">
        <v>22448</v>
      </c>
      <c r="B994">
        <v>7.4</v>
      </c>
      <c r="E994" t="s">
        <v>8032</v>
      </c>
      <c r="F994">
        <f t="array" ref="F994">AVERAGEIF(Table9[director_name],Table10[[#This Row],[DIRECTOR_NAME]],Table9[imdb_score])</f>
        <v>6.6</v>
      </c>
    </row>
    <row r="995" spans="1:6" x14ac:dyDescent="0.3">
      <c r="A995" t="s">
        <v>14737</v>
      </c>
      <c r="B995">
        <v>7.4</v>
      </c>
      <c r="E995" t="s">
        <v>2609</v>
      </c>
      <c r="F995">
        <f t="array" ref="F995">AVERAGEIF(Table9[director_name],Table10[[#This Row],[DIRECTOR_NAME]],Table9[imdb_score])</f>
        <v>6.6</v>
      </c>
    </row>
    <row r="996" spans="1:6" x14ac:dyDescent="0.3">
      <c r="A996" t="s">
        <v>548</v>
      </c>
      <c r="B996">
        <v>7.4</v>
      </c>
      <c r="E996" t="s">
        <v>9568</v>
      </c>
      <c r="F996">
        <f t="array" ref="F996">AVERAGEIF(Table9[director_name],Table10[[#This Row],[DIRECTOR_NAME]],Table9[imdb_score])</f>
        <v>6.6</v>
      </c>
    </row>
    <row r="997" spans="1:6" x14ac:dyDescent="0.3">
      <c r="A997" t="s">
        <v>23357</v>
      </c>
      <c r="B997">
        <v>7.4</v>
      </c>
      <c r="E997" t="s">
        <v>9750</v>
      </c>
      <c r="F997">
        <f t="array" ref="F997">AVERAGEIF(Table9[director_name],Table10[[#This Row],[DIRECTOR_NAME]],Table9[imdb_score])</f>
        <v>6.6</v>
      </c>
    </row>
    <row r="998" spans="1:6" x14ac:dyDescent="0.3">
      <c r="A998" t="s">
        <v>23476</v>
      </c>
      <c r="B998">
        <v>7.4</v>
      </c>
      <c r="E998" t="s">
        <v>11119</v>
      </c>
      <c r="F998">
        <f t="array" ref="F998">AVERAGEIF(Table9[director_name],Table10[[#This Row],[DIRECTOR_NAME]],Table9[imdb_score])</f>
        <v>6.6</v>
      </c>
    </row>
    <row r="999" spans="1:6" x14ac:dyDescent="0.3">
      <c r="A999" t="s">
        <v>22954</v>
      </c>
      <c r="B999">
        <v>7.4</v>
      </c>
      <c r="E999" t="s">
        <v>12053</v>
      </c>
      <c r="F999">
        <f t="array" ref="F999">AVERAGEIF(Table9[director_name],Table10[[#This Row],[DIRECTOR_NAME]],Table9[imdb_score])</f>
        <v>6.6</v>
      </c>
    </row>
    <row r="1000" spans="1:6" x14ac:dyDescent="0.3">
      <c r="A1000" t="s">
        <v>5877</v>
      </c>
      <c r="B1000">
        <v>7.4</v>
      </c>
      <c r="E1000" t="s">
        <v>12259</v>
      </c>
      <c r="F1000">
        <f t="array" ref="F1000">AVERAGEIF(Table9[director_name],Table10[[#This Row],[DIRECTOR_NAME]],Table9[imdb_score])</f>
        <v>6.6</v>
      </c>
    </row>
    <row r="1001" spans="1:6" x14ac:dyDescent="0.3">
      <c r="A1001" t="s">
        <v>23791</v>
      </c>
      <c r="B1001">
        <v>7.4</v>
      </c>
      <c r="E1001" t="s">
        <v>2869</v>
      </c>
      <c r="F1001">
        <f t="array" ref="F1001">AVERAGEIF(Table9[director_name],Table10[[#This Row],[DIRECTOR_NAME]],Table9[imdb_score])</f>
        <v>6.6</v>
      </c>
    </row>
    <row r="1002" spans="1:6" x14ac:dyDescent="0.3">
      <c r="A1002" t="s">
        <v>23931</v>
      </c>
      <c r="B1002">
        <v>7.4</v>
      </c>
      <c r="E1002" t="s">
        <v>12293</v>
      </c>
      <c r="F1002">
        <f t="array" ref="F1002">AVERAGEIF(Table9[director_name],Table10[[#This Row],[DIRECTOR_NAME]],Table9[imdb_score])</f>
        <v>6.6</v>
      </c>
    </row>
    <row r="1003" spans="1:6" x14ac:dyDescent="0.3">
      <c r="A1003" t="s">
        <v>23972</v>
      </c>
      <c r="B1003">
        <v>7.4</v>
      </c>
      <c r="E1003" t="s">
        <v>12434</v>
      </c>
      <c r="F1003">
        <f t="array" ref="F1003">AVERAGEIF(Table9[director_name],Table10[[#This Row],[DIRECTOR_NAME]],Table9[imdb_score])</f>
        <v>6.6</v>
      </c>
    </row>
    <row r="1004" spans="1:6" x14ac:dyDescent="0.3">
      <c r="A1004" t="s">
        <v>70</v>
      </c>
      <c r="B1004">
        <v>7.3</v>
      </c>
      <c r="E1004" t="s">
        <v>12598</v>
      </c>
      <c r="F1004">
        <f t="array" ref="F1004">AVERAGEIF(Table9[director_name],Table10[[#This Row],[DIRECTOR_NAME]],Table9[imdb_score])</f>
        <v>6.6</v>
      </c>
    </row>
    <row r="1005" spans="1:6" x14ac:dyDescent="0.3">
      <c r="A1005" t="s">
        <v>106</v>
      </c>
      <c r="B1005">
        <v>7.3</v>
      </c>
      <c r="E1005" t="s">
        <v>12712</v>
      </c>
      <c r="F1005">
        <f t="array" ref="F1005">AVERAGEIF(Table9[director_name],Table10[[#This Row],[DIRECTOR_NAME]],Table9[imdb_score])</f>
        <v>6.6</v>
      </c>
    </row>
    <row r="1006" spans="1:6" x14ac:dyDescent="0.3">
      <c r="A1006" t="s">
        <v>296</v>
      </c>
      <c r="B1006">
        <v>7.3</v>
      </c>
      <c r="E1006" t="s">
        <v>12793</v>
      </c>
      <c r="F1006">
        <f t="array" ref="F1006">AVERAGEIF(Table9[director_name],Table10[[#This Row],[DIRECTOR_NAME]],Table9[imdb_score])</f>
        <v>6.6</v>
      </c>
    </row>
    <row r="1007" spans="1:6" x14ac:dyDescent="0.3">
      <c r="A1007" t="s">
        <v>391</v>
      </c>
      <c r="B1007">
        <v>7.3</v>
      </c>
      <c r="E1007" t="s">
        <v>13278</v>
      </c>
      <c r="F1007">
        <f t="array" ref="F1007">AVERAGEIF(Table9[director_name],Table10[[#This Row],[DIRECTOR_NAME]],Table9[imdb_score])</f>
        <v>6.6</v>
      </c>
    </row>
    <row r="1008" spans="1:6" x14ac:dyDescent="0.3">
      <c r="A1008" t="s">
        <v>145</v>
      </c>
      <c r="B1008">
        <v>7.3</v>
      </c>
      <c r="E1008" t="s">
        <v>12422</v>
      </c>
      <c r="F1008">
        <f t="array" ref="F1008">AVERAGEIF(Table9[director_name],Table10[[#This Row],[DIRECTOR_NAME]],Table9[imdb_score])</f>
        <v>6.6</v>
      </c>
    </row>
    <row r="1009" spans="1:6" x14ac:dyDescent="0.3">
      <c r="A1009" t="s">
        <v>755</v>
      </c>
      <c r="B1009">
        <v>7.3</v>
      </c>
      <c r="E1009" t="s">
        <v>13930</v>
      </c>
      <c r="F1009">
        <f t="array" ref="F1009">AVERAGEIF(Table9[director_name],Table10[[#This Row],[DIRECTOR_NAME]],Table9[imdb_score])</f>
        <v>6.6</v>
      </c>
    </row>
    <row r="1010" spans="1:6" x14ac:dyDescent="0.3">
      <c r="A1010" t="s">
        <v>933</v>
      </c>
      <c r="B1010">
        <v>7.3</v>
      </c>
      <c r="E1010" t="s">
        <v>14205</v>
      </c>
      <c r="F1010">
        <f t="array" ref="F1010">AVERAGEIF(Table9[director_name],Table10[[#This Row],[DIRECTOR_NAME]],Table9[imdb_score])</f>
        <v>6.6</v>
      </c>
    </row>
    <row r="1011" spans="1:6" x14ac:dyDescent="0.3">
      <c r="A1011" t="s">
        <v>1026</v>
      </c>
      <c r="B1011">
        <v>7.3</v>
      </c>
      <c r="E1011" t="s">
        <v>14717</v>
      </c>
      <c r="F1011">
        <f t="array" ref="F1011">AVERAGEIF(Table9[director_name],Table10[[#This Row],[DIRECTOR_NAME]],Table9[imdb_score])</f>
        <v>6.6</v>
      </c>
    </row>
    <row r="1012" spans="1:6" x14ac:dyDescent="0.3">
      <c r="A1012" t="s">
        <v>106</v>
      </c>
      <c r="B1012">
        <v>7.3</v>
      </c>
      <c r="E1012" t="s">
        <v>15138</v>
      </c>
      <c r="F1012">
        <f t="array" ref="F1012">AVERAGEIF(Table9[director_name],Table10[[#This Row],[DIRECTOR_NAME]],Table9[imdb_score])</f>
        <v>6.6</v>
      </c>
    </row>
    <row r="1013" spans="1:6" x14ac:dyDescent="0.3">
      <c r="A1013" t="s">
        <v>1270</v>
      </c>
      <c r="B1013">
        <v>7.3</v>
      </c>
      <c r="E1013" t="s">
        <v>15258</v>
      </c>
      <c r="F1013">
        <f t="array" ref="F1013">AVERAGEIF(Table9[director_name],Table10[[#This Row],[DIRECTOR_NAME]],Table9[imdb_score])</f>
        <v>6.6</v>
      </c>
    </row>
    <row r="1014" spans="1:6" x14ac:dyDescent="0.3">
      <c r="A1014" t="s">
        <v>435</v>
      </c>
      <c r="B1014">
        <v>7.3</v>
      </c>
      <c r="E1014" t="s">
        <v>5009</v>
      </c>
      <c r="F1014">
        <f t="array" ref="F1014">AVERAGEIF(Table9[director_name],Table10[[#This Row],[DIRECTOR_NAME]],Table9[imdb_score])</f>
        <v>6.6</v>
      </c>
    </row>
    <row r="1015" spans="1:6" x14ac:dyDescent="0.3">
      <c r="A1015" t="s">
        <v>1475</v>
      </c>
      <c r="B1015">
        <v>7.3</v>
      </c>
      <c r="E1015" t="s">
        <v>15546</v>
      </c>
      <c r="F1015">
        <f t="array" ref="F1015">AVERAGEIF(Table9[director_name],Table10[[#This Row],[DIRECTOR_NAME]],Table9[imdb_score])</f>
        <v>6.6</v>
      </c>
    </row>
    <row r="1016" spans="1:6" x14ac:dyDescent="0.3">
      <c r="A1016" t="s">
        <v>1795</v>
      </c>
      <c r="B1016">
        <v>7.3</v>
      </c>
      <c r="E1016" t="s">
        <v>15687</v>
      </c>
      <c r="F1016">
        <f t="array" ref="F1016">AVERAGEIF(Table9[director_name],Table10[[#This Row],[DIRECTOR_NAME]],Table9[imdb_score])</f>
        <v>6.6</v>
      </c>
    </row>
    <row r="1017" spans="1:6" x14ac:dyDescent="0.3">
      <c r="A1017" t="s">
        <v>1941</v>
      </c>
      <c r="B1017">
        <v>7.3</v>
      </c>
      <c r="E1017" t="s">
        <v>16849</v>
      </c>
      <c r="F1017">
        <f t="array" ref="F1017">AVERAGEIF(Table9[director_name],Table10[[#This Row],[DIRECTOR_NAME]],Table9[imdb_score])</f>
        <v>6.6</v>
      </c>
    </row>
    <row r="1018" spans="1:6" x14ac:dyDescent="0.3">
      <c r="A1018" t="s">
        <v>190</v>
      </c>
      <c r="B1018">
        <v>7.3</v>
      </c>
      <c r="E1018" t="s">
        <v>92</v>
      </c>
      <c r="F1018">
        <f t="array" ref="F1018">AVERAGEIF(Table9[director_name],Table10[[#This Row],[DIRECTOR_NAME]],Table9[imdb_score])</f>
        <v>6.6</v>
      </c>
    </row>
    <row r="1019" spans="1:6" x14ac:dyDescent="0.3">
      <c r="A1019" t="s">
        <v>2131</v>
      </c>
      <c r="B1019">
        <v>7.3</v>
      </c>
      <c r="E1019" t="s">
        <v>17720</v>
      </c>
      <c r="F1019">
        <f t="array" ref="F1019">AVERAGEIF(Table9[director_name],Table10[[#This Row],[DIRECTOR_NAME]],Table9[imdb_score])</f>
        <v>6.6</v>
      </c>
    </row>
    <row r="1020" spans="1:6" x14ac:dyDescent="0.3">
      <c r="A1020" t="s">
        <v>2315</v>
      </c>
      <c r="B1020">
        <v>7.3</v>
      </c>
      <c r="E1020" t="s">
        <v>17960</v>
      </c>
      <c r="F1020">
        <f t="array" ref="F1020">AVERAGEIF(Table9[director_name],Table10[[#This Row],[DIRECTOR_NAME]],Table9[imdb_score])</f>
        <v>6.6</v>
      </c>
    </row>
    <row r="1021" spans="1:6" x14ac:dyDescent="0.3">
      <c r="A1021" t="s">
        <v>1758</v>
      </c>
      <c r="B1021">
        <v>7.3</v>
      </c>
      <c r="E1021" t="s">
        <v>18242</v>
      </c>
      <c r="F1021">
        <f t="array" ref="F1021">AVERAGEIF(Table9[director_name],Table10[[#This Row],[DIRECTOR_NAME]],Table9[imdb_score])</f>
        <v>6.6</v>
      </c>
    </row>
    <row r="1022" spans="1:6" x14ac:dyDescent="0.3">
      <c r="A1022" t="s">
        <v>184</v>
      </c>
      <c r="B1022">
        <v>7.3</v>
      </c>
      <c r="E1022" t="s">
        <v>18472</v>
      </c>
      <c r="F1022">
        <f t="array" ref="F1022">AVERAGEIF(Table9[director_name],Table10[[#This Row],[DIRECTOR_NAME]],Table9[imdb_score])</f>
        <v>6.6</v>
      </c>
    </row>
    <row r="1023" spans="1:6" x14ac:dyDescent="0.3">
      <c r="A1023" t="s">
        <v>2315</v>
      </c>
      <c r="B1023">
        <v>7.3</v>
      </c>
      <c r="E1023" t="s">
        <v>18537</v>
      </c>
      <c r="F1023">
        <f t="array" ref="F1023">AVERAGEIF(Table9[director_name],Table10[[#This Row],[DIRECTOR_NAME]],Table9[imdb_score])</f>
        <v>6.6</v>
      </c>
    </row>
    <row r="1024" spans="1:6" x14ac:dyDescent="0.3">
      <c r="A1024" t="s">
        <v>1362</v>
      </c>
      <c r="B1024">
        <v>7.3</v>
      </c>
      <c r="E1024" t="s">
        <v>18561</v>
      </c>
      <c r="F1024">
        <f t="array" ref="F1024">AVERAGEIF(Table9[director_name],Table10[[#This Row],[DIRECTOR_NAME]],Table9[imdb_score])</f>
        <v>6.6</v>
      </c>
    </row>
    <row r="1025" spans="1:6" x14ac:dyDescent="0.3">
      <c r="A1025" t="s">
        <v>2766</v>
      </c>
      <c r="B1025">
        <v>7.3</v>
      </c>
      <c r="E1025" t="s">
        <v>18997</v>
      </c>
      <c r="F1025">
        <f t="array" ref="F1025">AVERAGEIF(Table9[director_name],Table10[[#This Row],[DIRECTOR_NAME]],Table9[imdb_score])</f>
        <v>6.6</v>
      </c>
    </row>
    <row r="1026" spans="1:6" x14ac:dyDescent="0.3">
      <c r="A1026" t="s">
        <v>1511</v>
      </c>
      <c r="B1026">
        <v>7.3</v>
      </c>
      <c r="E1026" t="s">
        <v>19383</v>
      </c>
      <c r="F1026">
        <f t="array" ref="F1026">AVERAGEIF(Table9[director_name],Table10[[#This Row],[DIRECTOR_NAME]],Table9[imdb_score])</f>
        <v>6.6</v>
      </c>
    </row>
    <row r="1027" spans="1:6" x14ac:dyDescent="0.3">
      <c r="A1027" t="s">
        <v>1139</v>
      </c>
      <c r="B1027">
        <v>7.3</v>
      </c>
      <c r="E1027" t="s">
        <v>19619</v>
      </c>
      <c r="F1027">
        <f t="array" ref="F1027">AVERAGEIF(Table9[director_name],Table10[[#This Row],[DIRECTOR_NAME]],Table9[imdb_score])</f>
        <v>6.6</v>
      </c>
    </row>
    <row r="1028" spans="1:6" x14ac:dyDescent="0.3">
      <c r="A1028" t="s">
        <v>416</v>
      </c>
      <c r="B1028">
        <v>7.3</v>
      </c>
      <c r="E1028" t="s">
        <v>19755</v>
      </c>
      <c r="F1028">
        <f t="array" ref="F1028">AVERAGEIF(Table9[director_name],Table10[[#This Row],[DIRECTOR_NAME]],Table9[imdb_score])</f>
        <v>6.6</v>
      </c>
    </row>
    <row r="1029" spans="1:6" x14ac:dyDescent="0.3">
      <c r="A1029" t="s">
        <v>1317</v>
      </c>
      <c r="B1029">
        <v>7.3</v>
      </c>
      <c r="E1029" t="s">
        <v>19813</v>
      </c>
      <c r="F1029">
        <f t="array" ref="F1029">AVERAGEIF(Table9[director_name],Table10[[#This Row],[DIRECTOR_NAME]],Table9[imdb_score])</f>
        <v>6.6</v>
      </c>
    </row>
    <row r="1030" spans="1:6" x14ac:dyDescent="0.3">
      <c r="A1030" t="s">
        <v>3738</v>
      </c>
      <c r="B1030">
        <v>7.3</v>
      </c>
      <c r="E1030" t="s">
        <v>20344</v>
      </c>
      <c r="F1030">
        <f t="array" ref="F1030">AVERAGEIF(Table9[director_name],Table10[[#This Row],[DIRECTOR_NAME]],Table9[imdb_score])</f>
        <v>6.6</v>
      </c>
    </row>
    <row r="1031" spans="1:6" x14ac:dyDescent="0.3">
      <c r="A1031" t="s">
        <v>4076</v>
      </c>
      <c r="B1031">
        <v>7.3</v>
      </c>
      <c r="E1031" t="s">
        <v>20348</v>
      </c>
      <c r="F1031">
        <f t="array" ref="F1031">AVERAGEIF(Table9[director_name],Table10[[#This Row],[DIRECTOR_NAME]],Table9[imdb_score])</f>
        <v>6.6</v>
      </c>
    </row>
    <row r="1032" spans="1:6" x14ac:dyDescent="0.3">
      <c r="A1032" t="s">
        <v>24161</v>
      </c>
      <c r="B1032">
        <v>7.3</v>
      </c>
      <c r="E1032" t="s">
        <v>20444</v>
      </c>
      <c r="F1032">
        <f t="array" ref="F1032">AVERAGEIF(Table9[director_name],Table10[[#This Row],[DIRECTOR_NAME]],Table9[imdb_score])</f>
        <v>6.6</v>
      </c>
    </row>
    <row r="1033" spans="1:6" x14ac:dyDescent="0.3">
      <c r="A1033" t="s">
        <v>3705</v>
      </c>
      <c r="B1033">
        <v>7.3</v>
      </c>
      <c r="E1033" t="s">
        <v>21021</v>
      </c>
      <c r="F1033">
        <f t="array" ref="F1033">AVERAGEIF(Table9[director_name],Table10[[#This Row],[DIRECTOR_NAME]],Table9[imdb_score])</f>
        <v>6.6</v>
      </c>
    </row>
    <row r="1034" spans="1:6" x14ac:dyDescent="0.3">
      <c r="A1034" t="s">
        <v>1083</v>
      </c>
      <c r="B1034">
        <v>7.3</v>
      </c>
      <c r="E1034" t="s">
        <v>16990</v>
      </c>
      <c r="F1034">
        <f t="array" ref="F1034">AVERAGEIF(Table9[director_name],Table10[[#This Row],[DIRECTOR_NAME]],Table9[imdb_score])</f>
        <v>6.6</v>
      </c>
    </row>
    <row r="1035" spans="1:6" x14ac:dyDescent="0.3">
      <c r="A1035" t="s">
        <v>1758</v>
      </c>
      <c r="B1035">
        <v>7.3</v>
      </c>
      <c r="E1035" t="s">
        <v>22315</v>
      </c>
      <c r="F1035">
        <f t="array" ref="F1035">AVERAGEIF(Table9[director_name],Table10[[#This Row],[DIRECTOR_NAME]],Table9[imdb_score])</f>
        <v>6.6</v>
      </c>
    </row>
    <row r="1036" spans="1:6" x14ac:dyDescent="0.3">
      <c r="A1036" t="s">
        <v>4717</v>
      </c>
      <c r="B1036">
        <v>7.3</v>
      </c>
      <c r="E1036" t="s">
        <v>22611</v>
      </c>
      <c r="F1036">
        <f t="array" ref="F1036">AVERAGEIF(Table9[director_name],Table10[[#This Row],[DIRECTOR_NAME]],Table9[imdb_score])</f>
        <v>6.6</v>
      </c>
    </row>
    <row r="1037" spans="1:6" x14ac:dyDescent="0.3">
      <c r="A1037" t="s">
        <v>3360</v>
      </c>
      <c r="B1037">
        <v>7.3</v>
      </c>
      <c r="E1037" t="s">
        <v>22921</v>
      </c>
      <c r="F1037">
        <f t="array" ref="F1037">AVERAGEIF(Table9[director_name],Table10[[#This Row],[DIRECTOR_NAME]],Table9[imdb_score])</f>
        <v>6.6</v>
      </c>
    </row>
    <row r="1038" spans="1:6" x14ac:dyDescent="0.3">
      <c r="A1038" t="s">
        <v>1548</v>
      </c>
      <c r="B1038">
        <v>7.3</v>
      </c>
      <c r="E1038" t="s">
        <v>22978</v>
      </c>
      <c r="F1038">
        <f t="array" ref="F1038">AVERAGEIF(Table9[director_name],Table10[[#This Row],[DIRECTOR_NAME]],Table9[imdb_score])</f>
        <v>6.6</v>
      </c>
    </row>
    <row r="1039" spans="1:6" x14ac:dyDescent="0.3">
      <c r="A1039" t="s">
        <v>5203</v>
      </c>
      <c r="B1039">
        <v>7.3</v>
      </c>
      <c r="E1039" t="s">
        <v>22991</v>
      </c>
      <c r="F1039">
        <f t="array" ref="F1039">AVERAGEIF(Table9[director_name],Table10[[#This Row],[DIRECTOR_NAME]],Table9[imdb_score])</f>
        <v>6.6</v>
      </c>
    </row>
    <row r="1040" spans="1:6" x14ac:dyDescent="0.3">
      <c r="A1040" t="s">
        <v>3102</v>
      </c>
      <c r="B1040">
        <v>7.3</v>
      </c>
      <c r="E1040" t="s">
        <v>23544</v>
      </c>
      <c r="F1040">
        <f t="array" ref="F1040">AVERAGEIF(Table9[director_name],Table10[[#This Row],[DIRECTOR_NAME]],Table9[imdb_score])</f>
        <v>6.6</v>
      </c>
    </row>
    <row r="1041" spans="1:6" x14ac:dyDescent="0.3">
      <c r="A1041" t="s">
        <v>5384</v>
      </c>
      <c r="B1041">
        <v>7.3</v>
      </c>
      <c r="E1041" t="s">
        <v>23798</v>
      </c>
      <c r="F1041">
        <f t="array" ref="F1041">AVERAGEIF(Table9[director_name],Table10[[#This Row],[DIRECTOR_NAME]],Table9[imdb_score])</f>
        <v>6.6</v>
      </c>
    </row>
    <row r="1042" spans="1:6" x14ac:dyDescent="0.3">
      <c r="A1042" t="s">
        <v>5683</v>
      </c>
      <c r="B1042">
        <v>7.3</v>
      </c>
      <c r="E1042" t="s">
        <v>5133</v>
      </c>
      <c r="F1042">
        <f t="array" ref="F1042">AVERAGEIF(Table9[director_name],Table10[[#This Row],[DIRECTOR_NAME]],Table9[imdb_score])</f>
        <v>6.5999999999999988</v>
      </c>
    </row>
    <row r="1043" spans="1:6" x14ac:dyDescent="0.3">
      <c r="A1043" t="s">
        <v>1032</v>
      </c>
      <c r="B1043">
        <v>7.3</v>
      </c>
      <c r="E1043" t="s">
        <v>1053</v>
      </c>
      <c r="F1043">
        <f t="array" ref="F1043">AVERAGEIF(Table9[director_name],Table10[[#This Row],[DIRECTOR_NAME]],Table9[imdb_score])</f>
        <v>6.5999999999999988</v>
      </c>
    </row>
    <row r="1044" spans="1:6" x14ac:dyDescent="0.3">
      <c r="A1044" t="s">
        <v>78</v>
      </c>
      <c r="B1044">
        <v>7.3</v>
      </c>
      <c r="E1044" t="s">
        <v>2232</v>
      </c>
      <c r="F1044">
        <f t="array" ref="F1044">AVERAGEIF(Table9[director_name],Table10[[#This Row],[DIRECTOR_NAME]],Table9[imdb_score])</f>
        <v>6.580000000000001</v>
      </c>
    </row>
    <row r="1045" spans="1:6" x14ac:dyDescent="0.3">
      <c r="A1045" t="s">
        <v>6050</v>
      </c>
      <c r="B1045">
        <v>7.3</v>
      </c>
      <c r="E1045" t="s">
        <v>3136</v>
      </c>
      <c r="F1045">
        <f t="array" ref="F1045">AVERAGEIF(Table9[director_name],Table10[[#This Row],[DIRECTOR_NAME]],Table9[imdb_score])</f>
        <v>6.5769230769230766</v>
      </c>
    </row>
    <row r="1046" spans="1:6" x14ac:dyDescent="0.3">
      <c r="A1046" t="s">
        <v>4175</v>
      </c>
      <c r="B1046">
        <v>7.3</v>
      </c>
      <c r="E1046" t="s">
        <v>5420</v>
      </c>
      <c r="F1046">
        <f t="array" ref="F1046">AVERAGEIF(Table9[director_name],Table10[[#This Row],[DIRECTOR_NAME]],Table9[imdb_score])</f>
        <v>6.5750000000000002</v>
      </c>
    </row>
    <row r="1047" spans="1:6" x14ac:dyDescent="0.3">
      <c r="A1047" t="s">
        <v>2664</v>
      </c>
      <c r="B1047">
        <v>7.3</v>
      </c>
      <c r="E1047" t="s">
        <v>5081</v>
      </c>
      <c r="F1047">
        <f t="array" ref="F1047">AVERAGEIF(Table9[director_name],Table10[[#This Row],[DIRECTOR_NAME]],Table9[imdb_score])</f>
        <v>6.5687499999999988</v>
      </c>
    </row>
    <row r="1048" spans="1:6" x14ac:dyDescent="0.3">
      <c r="A1048" t="s">
        <v>5092</v>
      </c>
      <c r="B1048">
        <v>7.3</v>
      </c>
      <c r="E1048" t="s">
        <v>11625</v>
      </c>
      <c r="F1048">
        <f t="array" ref="F1048">AVERAGEIF(Table9[director_name],Table10[[#This Row],[DIRECTOR_NAME]],Table9[imdb_score])</f>
        <v>6.5666666666666673</v>
      </c>
    </row>
    <row r="1049" spans="1:6" x14ac:dyDescent="0.3">
      <c r="A1049" t="s">
        <v>5683</v>
      </c>
      <c r="B1049">
        <v>7.3</v>
      </c>
      <c r="E1049" t="s">
        <v>2002</v>
      </c>
      <c r="F1049">
        <f t="array" ref="F1049">AVERAGEIF(Table9[director_name],Table10[[#This Row],[DIRECTOR_NAME]],Table9[imdb_score])</f>
        <v>6.5666666666666664</v>
      </c>
    </row>
    <row r="1050" spans="1:6" x14ac:dyDescent="0.3">
      <c r="A1050" t="s">
        <v>5293</v>
      </c>
      <c r="B1050">
        <v>7.3</v>
      </c>
      <c r="E1050" t="s">
        <v>4391</v>
      </c>
      <c r="F1050">
        <f t="array" ref="F1050">AVERAGEIF(Table9[director_name],Table10[[#This Row],[DIRECTOR_NAME]],Table9[imdb_score])</f>
        <v>6.5666666666666664</v>
      </c>
    </row>
    <row r="1051" spans="1:6" x14ac:dyDescent="0.3">
      <c r="A1051" t="s">
        <v>4269</v>
      </c>
      <c r="B1051">
        <v>7.3</v>
      </c>
      <c r="E1051" t="s">
        <v>6125</v>
      </c>
      <c r="F1051">
        <f t="array" ref="F1051">AVERAGEIF(Table9[director_name],Table10[[#This Row],[DIRECTOR_NAME]],Table9[imdb_score])</f>
        <v>6.5666666666666664</v>
      </c>
    </row>
    <row r="1052" spans="1:6" x14ac:dyDescent="0.3">
      <c r="A1052" t="s">
        <v>7032</v>
      </c>
      <c r="B1052">
        <v>7.3</v>
      </c>
      <c r="E1052" t="s">
        <v>7129</v>
      </c>
      <c r="F1052">
        <f t="array" ref="F1052">AVERAGEIF(Table9[director_name],Table10[[#This Row],[DIRECTOR_NAME]],Table9[imdb_score])</f>
        <v>6.5666666666666673</v>
      </c>
    </row>
    <row r="1053" spans="1:6" x14ac:dyDescent="0.3">
      <c r="A1053" t="s">
        <v>5168</v>
      </c>
      <c r="B1053">
        <v>7.3</v>
      </c>
      <c r="E1053" t="s">
        <v>10104</v>
      </c>
      <c r="F1053">
        <f t="array" ref="F1053">AVERAGEIF(Table9[director_name],Table10[[#This Row],[DIRECTOR_NAME]],Table9[imdb_score])</f>
        <v>6.5666666666666664</v>
      </c>
    </row>
    <row r="1054" spans="1:6" x14ac:dyDescent="0.3">
      <c r="A1054" t="s">
        <v>514</v>
      </c>
      <c r="B1054">
        <v>7.3</v>
      </c>
      <c r="E1054" t="s">
        <v>11332</v>
      </c>
      <c r="F1054">
        <f t="array" ref="F1054">AVERAGEIF(Table9[director_name],Table10[[#This Row],[DIRECTOR_NAME]],Table9[imdb_score])</f>
        <v>6.5666666666666664</v>
      </c>
    </row>
    <row r="1055" spans="1:6" x14ac:dyDescent="0.3">
      <c r="A1055" t="s">
        <v>7436</v>
      </c>
      <c r="B1055">
        <v>7.3</v>
      </c>
      <c r="E1055" t="s">
        <v>1129</v>
      </c>
      <c r="F1055">
        <f t="array" ref="F1055">AVERAGEIF(Table9[director_name],Table10[[#This Row],[DIRECTOR_NAME]],Table9[imdb_score])</f>
        <v>6.56</v>
      </c>
    </row>
    <row r="1056" spans="1:6" x14ac:dyDescent="0.3">
      <c r="A1056" t="s">
        <v>3081</v>
      </c>
      <c r="B1056">
        <v>7.3</v>
      </c>
      <c r="E1056" t="s">
        <v>1327</v>
      </c>
      <c r="F1056">
        <f t="array" ref="F1056">AVERAGEIF(Table9[director_name],Table10[[#This Row],[DIRECTOR_NAME]],Table9[imdb_score])</f>
        <v>6.56</v>
      </c>
    </row>
    <row r="1057" spans="1:6" x14ac:dyDescent="0.3">
      <c r="A1057" t="s">
        <v>7637</v>
      </c>
      <c r="B1057">
        <v>7.3</v>
      </c>
      <c r="E1057" t="s">
        <v>14737</v>
      </c>
      <c r="F1057">
        <f t="array" ref="F1057">AVERAGEIF(Table9[director_name],Table10[[#This Row],[DIRECTOR_NAME]],Table9[imdb_score])</f>
        <v>6.5600000000000005</v>
      </c>
    </row>
    <row r="1058" spans="1:6" x14ac:dyDescent="0.3">
      <c r="A1058" t="s">
        <v>1228</v>
      </c>
      <c r="B1058">
        <v>7.3</v>
      </c>
      <c r="E1058" t="s">
        <v>340</v>
      </c>
      <c r="F1058">
        <f t="array" ref="F1058">AVERAGEIF(Table9[director_name],Table10[[#This Row],[DIRECTOR_NAME]],Table9[imdb_score])</f>
        <v>6.55</v>
      </c>
    </row>
    <row r="1059" spans="1:6" x14ac:dyDescent="0.3">
      <c r="A1059" t="s">
        <v>4446</v>
      </c>
      <c r="B1059">
        <v>7.3</v>
      </c>
      <c r="E1059" t="s">
        <v>7052</v>
      </c>
      <c r="F1059">
        <f t="array" ref="F1059">AVERAGEIF(Table9[director_name],Table10[[#This Row],[DIRECTOR_NAME]],Table9[imdb_score])</f>
        <v>6.5500000000000007</v>
      </c>
    </row>
    <row r="1060" spans="1:6" x14ac:dyDescent="0.3">
      <c r="A1060" t="s">
        <v>462</v>
      </c>
      <c r="B1060">
        <v>7.3</v>
      </c>
      <c r="E1060" t="s">
        <v>10433</v>
      </c>
      <c r="F1060">
        <f t="array" ref="F1060">AVERAGEIF(Table9[director_name],Table10[[#This Row],[DIRECTOR_NAME]],Table9[imdb_score])</f>
        <v>6.5500000000000007</v>
      </c>
    </row>
    <row r="1061" spans="1:6" x14ac:dyDescent="0.3">
      <c r="A1061" t="s">
        <v>3482</v>
      </c>
      <c r="B1061">
        <v>7.3</v>
      </c>
      <c r="E1061" t="s">
        <v>19372</v>
      </c>
      <c r="F1061">
        <f t="array" ref="F1061">AVERAGEIF(Table9[director_name],Table10[[#This Row],[DIRECTOR_NAME]],Table9[imdb_score])</f>
        <v>6.5500000000000007</v>
      </c>
    </row>
    <row r="1062" spans="1:6" x14ac:dyDescent="0.3">
      <c r="A1062" t="s">
        <v>8444</v>
      </c>
      <c r="B1062">
        <v>7.3</v>
      </c>
      <c r="E1062" t="s">
        <v>3131</v>
      </c>
      <c r="F1062">
        <f t="array" ref="F1062">AVERAGEIF(Table9[director_name],Table10[[#This Row],[DIRECTOR_NAME]],Table9[imdb_score])</f>
        <v>6.55</v>
      </c>
    </row>
    <row r="1063" spans="1:6" x14ac:dyDescent="0.3">
      <c r="A1063" t="s">
        <v>8535</v>
      </c>
      <c r="B1063">
        <v>7.3</v>
      </c>
      <c r="E1063" t="s">
        <v>4227</v>
      </c>
      <c r="F1063">
        <f t="array" ref="F1063">AVERAGEIF(Table9[director_name],Table10[[#This Row],[DIRECTOR_NAME]],Table9[imdb_score])</f>
        <v>6.5499999999999989</v>
      </c>
    </row>
    <row r="1064" spans="1:6" x14ac:dyDescent="0.3">
      <c r="A1064" t="s">
        <v>8626</v>
      </c>
      <c r="B1064">
        <v>7.3</v>
      </c>
      <c r="E1064" t="s">
        <v>4401</v>
      </c>
      <c r="F1064">
        <f t="array" ref="F1064">AVERAGEIF(Table9[director_name],Table10[[#This Row],[DIRECTOR_NAME]],Table9[imdb_score])</f>
        <v>6.5500000000000007</v>
      </c>
    </row>
    <row r="1065" spans="1:6" x14ac:dyDescent="0.3">
      <c r="A1065" t="s">
        <v>1443</v>
      </c>
      <c r="B1065">
        <v>7.3</v>
      </c>
      <c r="E1065" t="s">
        <v>8542</v>
      </c>
      <c r="F1065">
        <f t="array" ref="F1065">AVERAGEIF(Table9[director_name],Table10[[#This Row],[DIRECTOR_NAME]],Table9[imdb_score])</f>
        <v>6.55</v>
      </c>
    </row>
    <row r="1066" spans="1:6" x14ac:dyDescent="0.3">
      <c r="A1066" t="s">
        <v>7628</v>
      </c>
      <c r="B1066">
        <v>7.3</v>
      </c>
      <c r="E1066" t="s">
        <v>13088</v>
      </c>
      <c r="F1066">
        <f t="array" ref="F1066">AVERAGEIF(Table9[director_name],Table10[[#This Row],[DIRECTOR_NAME]],Table9[imdb_score])</f>
        <v>6.55</v>
      </c>
    </row>
    <row r="1067" spans="1:6" x14ac:dyDescent="0.3">
      <c r="A1067" t="s">
        <v>9694</v>
      </c>
      <c r="B1067">
        <v>7.3</v>
      </c>
      <c r="E1067" t="s">
        <v>17849</v>
      </c>
      <c r="F1067">
        <f t="array" ref="F1067">AVERAGEIF(Table9[director_name],Table10[[#This Row],[DIRECTOR_NAME]],Table9[imdb_score])</f>
        <v>6.55</v>
      </c>
    </row>
    <row r="1068" spans="1:6" x14ac:dyDescent="0.3">
      <c r="A1068" t="s">
        <v>7071</v>
      </c>
      <c r="B1068">
        <v>7.3</v>
      </c>
      <c r="E1068" t="s">
        <v>19139</v>
      </c>
      <c r="F1068">
        <f t="array" ref="F1068">AVERAGEIF(Table9[director_name],Table10[[#This Row],[DIRECTOR_NAME]],Table9[imdb_score])</f>
        <v>6.55</v>
      </c>
    </row>
    <row r="1069" spans="1:6" x14ac:dyDescent="0.3">
      <c r="A1069" t="s">
        <v>4709</v>
      </c>
      <c r="B1069">
        <v>7.3</v>
      </c>
      <c r="E1069" t="s">
        <v>673</v>
      </c>
      <c r="F1069">
        <f t="array" ref="F1069">AVERAGEIF(Table9[director_name],Table10[[#This Row],[DIRECTOR_NAME]],Table9[imdb_score])</f>
        <v>6.55</v>
      </c>
    </row>
    <row r="1070" spans="1:6" x14ac:dyDescent="0.3">
      <c r="A1070" t="s">
        <v>5370</v>
      </c>
      <c r="B1070">
        <v>7.3</v>
      </c>
      <c r="E1070" t="s">
        <v>3733</v>
      </c>
      <c r="F1070">
        <f t="array" ref="F1070">AVERAGEIF(Table9[director_name],Table10[[#This Row],[DIRECTOR_NAME]],Table9[imdb_score])</f>
        <v>6.5400000000000009</v>
      </c>
    </row>
    <row r="1071" spans="1:6" x14ac:dyDescent="0.3">
      <c r="A1071" t="s">
        <v>9929</v>
      </c>
      <c r="B1071">
        <v>7.3</v>
      </c>
      <c r="E1071" t="s">
        <v>5208</v>
      </c>
      <c r="F1071">
        <f t="array" ref="F1071">AVERAGEIF(Table9[director_name],Table10[[#This Row],[DIRECTOR_NAME]],Table9[imdb_score])</f>
        <v>6.5333333333333341</v>
      </c>
    </row>
    <row r="1072" spans="1:6" x14ac:dyDescent="0.3">
      <c r="A1072" t="s">
        <v>10039</v>
      </c>
      <c r="B1072">
        <v>7.3</v>
      </c>
      <c r="E1072" t="s">
        <v>7867</v>
      </c>
      <c r="F1072">
        <f t="array" ref="F1072">AVERAGEIF(Table9[director_name],Table10[[#This Row],[DIRECTOR_NAME]],Table9[imdb_score])</f>
        <v>6.5333333333333341</v>
      </c>
    </row>
    <row r="1073" spans="1:6" x14ac:dyDescent="0.3">
      <c r="A1073" t="s">
        <v>1053</v>
      </c>
      <c r="B1073">
        <v>7.3</v>
      </c>
      <c r="E1073" t="s">
        <v>11852</v>
      </c>
      <c r="F1073">
        <f t="array" ref="F1073">AVERAGEIF(Table9[director_name],Table10[[#This Row],[DIRECTOR_NAME]],Table9[imdb_score])</f>
        <v>6.5333333333333341</v>
      </c>
    </row>
    <row r="1074" spans="1:6" x14ac:dyDescent="0.3">
      <c r="A1074" t="s">
        <v>1443</v>
      </c>
      <c r="B1074">
        <v>7.3</v>
      </c>
      <c r="E1074" t="s">
        <v>13370</v>
      </c>
      <c r="F1074">
        <f t="array" ref="F1074">AVERAGEIF(Table9[director_name],Table10[[#This Row],[DIRECTOR_NAME]],Table9[imdb_score])</f>
        <v>6.5333333333333341</v>
      </c>
    </row>
    <row r="1075" spans="1:6" x14ac:dyDescent="0.3">
      <c r="A1075" t="s">
        <v>7628</v>
      </c>
      <c r="B1075">
        <v>7.3</v>
      </c>
      <c r="E1075" t="s">
        <v>13473</v>
      </c>
      <c r="F1075">
        <f t="array" ref="F1075">AVERAGEIF(Table9[director_name],Table10[[#This Row],[DIRECTOR_NAME]],Table9[imdb_score])</f>
        <v>6.5333333333333341</v>
      </c>
    </row>
    <row r="1076" spans="1:6" x14ac:dyDescent="0.3">
      <c r="A1076" t="s">
        <v>8700</v>
      </c>
      <c r="B1076">
        <v>7.3</v>
      </c>
      <c r="E1076" t="s">
        <v>3535</v>
      </c>
      <c r="F1076">
        <f t="array" ref="F1076">AVERAGEIF(Table9[director_name],Table10[[#This Row],[DIRECTOR_NAME]],Table9[imdb_score])</f>
        <v>6.5250000000000004</v>
      </c>
    </row>
    <row r="1077" spans="1:6" x14ac:dyDescent="0.3">
      <c r="A1077" t="s">
        <v>1341</v>
      </c>
      <c r="B1077">
        <v>7.3</v>
      </c>
      <c r="E1077" t="s">
        <v>1362</v>
      </c>
      <c r="F1077">
        <f t="array" ref="F1077">AVERAGEIF(Table9[director_name],Table10[[#This Row],[DIRECTOR_NAME]],Table9[imdb_score])</f>
        <v>6.5166666666666666</v>
      </c>
    </row>
    <row r="1078" spans="1:6" x14ac:dyDescent="0.3">
      <c r="A1078" t="s">
        <v>8183</v>
      </c>
      <c r="B1078">
        <v>7.3</v>
      </c>
      <c r="E1078" t="s">
        <v>768</v>
      </c>
      <c r="F1078">
        <f t="array" ref="F1078">AVERAGEIF(Table9[director_name],Table10[[#This Row],[DIRECTOR_NAME]],Table9[imdb_score])</f>
        <v>6.5166666666666666</v>
      </c>
    </row>
    <row r="1079" spans="1:6" x14ac:dyDescent="0.3">
      <c r="A1079" t="s">
        <v>1511</v>
      </c>
      <c r="B1079">
        <v>7.3</v>
      </c>
      <c r="E1079" t="s">
        <v>730</v>
      </c>
      <c r="F1079">
        <f t="array" ref="F1079">AVERAGEIF(Table9[director_name],Table10[[#This Row],[DIRECTOR_NAME]],Table9[imdb_score])</f>
        <v>6.5</v>
      </c>
    </row>
    <row r="1080" spans="1:6" x14ac:dyDescent="0.3">
      <c r="A1080" t="s">
        <v>4908</v>
      </c>
      <c r="B1080">
        <v>7.3</v>
      </c>
      <c r="E1080" t="s">
        <v>961</v>
      </c>
      <c r="F1080">
        <f t="array" ref="F1080">AVERAGEIF(Table9[director_name],Table10[[#This Row],[DIRECTOR_NAME]],Table9[imdb_score])</f>
        <v>6.5000000000000009</v>
      </c>
    </row>
    <row r="1081" spans="1:6" x14ac:dyDescent="0.3">
      <c r="A1081" t="s">
        <v>5624</v>
      </c>
      <c r="B1081">
        <v>7.3</v>
      </c>
      <c r="E1081" t="s">
        <v>1163</v>
      </c>
      <c r="F1081">
        <f t="array" ref="F1081">AVERAGEIF(Table9[director_name],Table10[[#This Row],[DIRECTOR_NAME]],Table9[imdb_score])</f>
        <v>6.5</v>
      </c>
    </row>
    <row r="1082" spans="1:6" x14ac:dyDescent="0.3">
      <c r="A1082" t="s">
        <v>3733</v>
      </c>
      <c r="B1082">
        <v>7.3</v>
      </c>
      <c r="E1082" t="s">
        <v>1253</v>
      </c>
      <c r="F1082">
        <f t="array" ref="F1082">AVERAGEIF(Table9[director_name],Table10[[#This Row],[DIRECTOR_NAME]],Table9[imdb_score])</f>
        <v>6.5</v>
      </c>
    </row>
    <row r="1083" spans="1:6" x14ac:dyDescent="0.3">
      <c r="A1083" t="s">
        <v>11653</v>
      </c>
      <c r="B1083">
        <v>7.3</v>
      </c>
      <c r="E1083" t="s">
        <v>1435</v>
      </c>
      <c r="F1083">
        <f t="array" ref="F1083">AVERAGEIF(Table9[director_name],Table10[[#This Row],[DIRECTOR_NAME]],Table9[imdb_score])</f>
        <v>6.5</v>
      </c>
    </row>
    <row r="1084" spans="1:6" x14ac:dyDescent="0.3">
      <c r="A1084" t="s">
        <v>4013</v>
      </c>
      <c r="B1084">
        <v>7.3</v>
      </c>
      <c r="E1084" t="s">
        <v>2451</v>
      </c>
      <c r="F1084">
        <f t="array" ref="F1084">AVERAGEIF(Table9[director_name],Table10[[#This Row],[DIRECTOR_NAME]],Table9[imdb_score])</f>
        <v>6.5</v>
      </c>
    </row>
    <row r="1085" spans="1:6" x14ac:dyDescent="0.3">
      <c r="A1085" t="s">
        <v>2036</v>
      </c>
      <c r="B1085">
        <v>7.3</v>
      </c>
      <c r="E1085" t="s">
        <v>2513</v>
      </c>
      <c r="F1085">
        <f t="array" ref="F1085">AVERAGEIF(Table9[director_name],Table10[[#This Row],[DIRECTOR_NAME]],Table9[imdb_score])</f>
        <v>6.5</v>
      </c>
    </row>
    <row r="1086" spans="1:6" x14ac:dyDescent="0.3">
      <c r="A1086" t="s">
        <v>1317</v>
      </c>
      <c r="B1086">
        <v>7.3</v>
      </c>
      <c r="E1086" t="s">
        <v>2942</v>
      </c>
      <c r="F1086">
        <f t="array" ref="F1086">AVERAGEIF(Table9[director_name],Table10[[#This Row],[DIRECTOR_NAME]],Table9[imdb_score])</f>
        <v>6.5</v>
      </c>
    </row>
    <row r="1087" spans="1:6" x14ac:dyDescent="0.3">
      <c r="A1087" t="s">
        <v>12346</v>
      </c>
      <c r="B1087">
        <v>7.3</v>
      </c>
      <c r="E1087" t="s">
        <v>3487</v>
      </c>
      <c r="F1087">
        <f t="array" ref="F1087">AVERAGEIF(Table9[director_name],Table10[[#This Row],[DIRECTOR_NAME]],Table9[imdb_score])</f>
        <v>6.5</v>
      </c>
    </row>
    <row r="1088" spans="1:6" x14ac:dyDescent="0.3">
      <c r="A1088" t="s">
        <v>12549</v>
      </c>
      <c r="B1088">
        <v>7.3</v>
      </c>
      <c r="E1088" t="s">
        <v>2531</v>
      </c>
      <c r="F1088">
        <f t="array" ref="F1088">AVERAGEIF(Table9[director_name],Table10[[#This Row],[DIRECTOR_NAME]],Table9[imdb_score])</f>
        <v>6.5</v>
      </c>
    </row>
    <row r="1089" spans="1:6" x14ac:dyDescent="0.3">
      <c r="A1089" t="s">
        <v>2447</v>
      </c>
      <c r="B1089">
        <v>7.3</v>
      </c>
      <c r="E1089" t="s">
        <v>3638</v>
      </c>
      <c r="F1089">
        <f t="array" ref="F1089">AVERAGEIF(Table9[director_name],Table10[[#This Row],[DIRECTOR_NAME]],Table9[imdb_score])</f>
        <v>6.5</v>
      </c>
    </row>
    <row r="1090" spans="1:6" x14ac:dyDescent="0.3">
      <c r="A1090" t="s">
        <v>24161</v>
      </c>
      <c r="B1090">
        <v>7.3</v>
      </c>
      <c r="E1090" t="s">
        <v>6809</v>
      </c>
      <c r="F1090">
        <f t="array" ref="F1090">AVERAGEIF(Table9[director_name],Table10[[#This Row],[DIRECTOR_NAME]],Table9[imdb_score])</f>
        <v>6.5</v>
      </c>
    </row>
    <row r="1091" spans="1:6" x14ac:dyDescent="0.3">
      <c r="A1091" t="s">
        <v>5647</v>
      </c>
      <c r="B1091">
        <v>7.3</v>
      </c>
      <c r="E1091" t="s">
        <v>7827</v>
      </c>
      <c r="F1091">
        <f t="array" ref="F1091">AVERAGEIF(Table9[director_name],Table10[[#This Row],[DIRECTOR_NAME]],Table9[imdb_score])</f>
        <v>6.5</v>
      </c>
    </row>
    <row r="1092" spans="1:6" x14ac:dyDescent="0.3">
      <c r="A1092" t="s">
        <v>12707</v>
      </c>
      <c r="B1092">
        <v>7.3</v>
      </c>
      <c r="E1092" t="s">
        <v>7844</v>
      </c>
      <c r="F1092">
        <f t="array" ref="F1092">AVERAGEIF(Table9[director_name],Table10[[#This Row],[DIRECTOR_NAME]],Table9[imdb_score])</f>
        <v>6.5</v>
      </c>
    </row>
    <row r="1093" spans="1:6" x14ac:dyDescent="0.3">
      <c r="A1093" t="s">
        <v>12922</v>
      </c>
      <c r="B1093">
        <v>7.3</v>
      </c>
      <c r="E1093" t="s">
        <v>349</v>
      </c>
      <c r="F1093">
        <f t="array" ref="F1093">AVERAGEIF(Table9[director_name],Table10[[#This Row],[DIRECTOR_NAME]],Table9[imdb_score])</f>
        <v>6.5</v>
      </c>
    </row>
    <row r="1094" spans="1:6" x14ac:dyDescent="0.3">
      <c r="A1094" t="s">
        <v>5430</v>
      </c>
      <c r="B1094">
        <v>7.3</v>
      </c>
      <c r="E1094" t="s">
        <v>8871</v>
      </c>
      <c r="F1094">
        <f t="array" ref="F1094">AVERAGEIF(Table9[director_name],Table10[[#This Row],[DIRECTOR_NAME]],Table9[imdb_score])</f>
        <v>6.5</v>
      </c>
    </row>
    <row r="1095" spans="1:6" x14ac:dyDescent="0.3">
      <c r="A1095" t="s">
        <v>3136</v>
      </c>
      <c r="B1095">
        <v>7.3</v>
      </c>
      <c r="E1095" t="s">
        <v>9012</v>
      </c>
      <c r="F1095">
        <f t="array" ref="F1095">AVERAGEIF(Table9[director_name],Table10[[#This Row],[DIRECTOR_NAME]],Table9[imdb_score])</f>
        <v>6.5</v>
      </c>
    </row>
    <row r="1096" spans="1:6" x14ac:dyDescent="0.3">
      <c r="A1096" t="s">
        <v>13638</v>
      </c>
      <c r="B1096">
        <v>7.3</v>
      </c>
      <c r="E1096" t="s">
        <v>9215</v>
      </c>
      <c r="F1096">
        <f t="array" ref="F1096">AVERAGEIF(Table9[director_name],Table10[[#This Row],[DIRECTOR_NAME]],Table9[imdb_score])</f>
        <v>6.5</v>
      </c>
    </row>
    <row r="1097" spans="1:6" x14ac:dyDescent="0.3">
      <c r="A1097" t="s">
        <v>13782</v>
      </c>
      <c r="B1097">
        <v>7.3</v>
      </c>
      <c r="E1097" t="s">
        <v>10080</v>
      </c>
      <c r="F1097">
        <f t="array" ref="F1097">AVERAGEIF(Table9[director_name],Table10[[#This Row],[DIRECTOR_NAME]],Table9[imdb_score])</f>
        <v>6.5</v>
      </c>
    </row>
    <row r="1098" spans="1:6" x14ac:dyDescent="0.3">
      <c r="A1098" t="s">
        <v>13795</v>
      </c>
      <c r="B1098">
        <v>7.3</v>
      </c>
      <c r="E1098" t="s">
        <v>10652</v>
      </c>
      <c r="F1098">
        <f t="array" ref="F1098">AVERAGEIF(Table9[director_name],Table10[[#This Row],[DIRECTOR_NAME]],Table9[imdb_score])</f>
        <v>6.5</v>
      </c>
    </row>
    <row r="1099" spans="1:6" x14ac:dyDescent="0.3">
      <c r="A1099" t="s">
        <v>1746</v>
      </c>
      <c r="B1099">
        <v>7.3</v>
      </c>
      <c r="E1099" t="s">
        <v>10891</v>
      </c>
      <c r="F1099">
        <f t="array" ref="F1099">AVERAGEIF(Table9[director_name],Table10[[#This Row],[DIRECTOR_NAME]],Table9[imdb_score])</f>
        <v>6.5</v>
      </c>
    </row>
    <row r="1100" spans="1:6" x14ac:dyDescent="0.3">
      <c r="A1100" t="s">
        <v>3168</v>
      </c>
      <c r="B1100">
        <v>7.3</v>
      </c>
      <c r="E1100" t="s">
        <v>10943</v>
      </c>
      <c r="F1100">
        <f t="array" ref="F1100">AVERAGEIF(Table9[director_name],Table10[[#This Row],[DIRECTOR_NAME]],Table9[imdb_score])</f>
        <v>6.5</v>
      </c>
    </row>
    <row r="1101" spans="1:6" x14ac:dyDescent="0.3">
      <c r="A1101" t="s">
        <v>14307</v>
      </c>
      <c r="B1101">
        <v>7.3</v>
      </c>
      <c r="E1101" t="s">
        <v>11806</v>
      </c>
      <c r="F1101">
        <f t="array" ref="F1101">AVERAGEIF(Table9[director_name],Table10[[#This Row],[DIRECTOR_NAME]],Table9[imdb_score])</f>
        <v>6.5</v>
      </c>
    </row>
    <row r="1102" spans="1:6" x14ac:dyDescent="0.3">
      <c r="A1102" t="s">
        <v>12840</v>
      </c>
      <c r="B1102">
        <v>7.3</v>
      </c>
      <c r="E1102" t="s">
        <v>12073</v>
      </c>
      <c r="F1102">
        <f t="array" ref="F1102">AVERAGEIF(Table9[director_name],Table10[[#This Row],[DIRECTOR_NAME]],Table9[imdb_score])</f>
        <v>6.5</v>
      </c>
    </row>
    <row r="1103" spans="1:6" x14ac:dyDescent="0.3">
      <c r="A1103" t="s">
        <v>9779</v>
      </c>
      <c r="B1103">
        <v>7.3</v>
      </c>
      <c r="E1103" t="s">
        <v>12230</v>
      </c>
      <c r="F1103">
        <f t="array" ref="F1103">AVERAGEIF(Table9[director_name],Table10[[#This Row],[DIRECTOR_NAME]],Table9[imdb_score])</f>
        <v>6.5</v>
      </c>
    </row>
    <row r="1104" spans="1:6" x14ac:dyDescent="0.3">
      <c r="A1104" t="s">
        <v>14562</v>
      </c>
      <c r="B1104">
        <v>7.3</v>
      </c>
      <c r="E1104" t="s">
        <v>12504</v>
      </c>
      <c r="F1104">
        <f t="array" ref="F1104">AVERAGEIF(Table9[director_name],Table10[[#This Row],[DIRECTOR_NAME]],Table9[imdb_score])</f>
        <v>6.5</v>
      </c>
    </row>
    <row r="1105" spans="1:6" x14ac:dyDescent="0.3">
      <c r="A1105" t="s">
        <v>4544</v>
      </c>
      <c r="B1105">
        <v>7.3</v>
      </c>
      <c r="E1105" t="s">
        <v>12589</v>
      </c>
      <c r="F1105">
        <f t="array" ref="F1105">AVERAGEIF(Table9[director_name],Table10[[#This Row],[DIRECTOR_NAME]],Table9[imdb_score])</f>
        <v>6.5</v>
      </c>
    </row>
    <row r="1106" spans="1:6" x14ac:dyDescent="0.3">
      <c r="A1106" t="s">
        <v>14882</v>
      </c>
      <c r="B1106">
        <v>7.3</v>
      </c>
      <c r="E1106" t="s">
        <v>12738</v>
      </c>
      <c r="F1106">
        <f t="array" ref="F1106">AVERAGEIF(Table9[director_name],Table10[[#This Row],[DIRECTOR_NAME]],Table9[imdb_score])</f>
        <v>6.5</v>
      </c>
    </row>
    <row r="1107" spans="1:6" x14ac:dyDescent="0.3">
      <c r="A1107" t="s">
        <v>10000</v>
      </c>
      <c r="B1107">
        <v>7.3</v>
      </c>
      <c r="E1107" t="s">
        <v>12887</v>
      </c>
      <c r="F1107">
        <f t="array" ref="F1107">AVERAGEIF(Table9[director_name],Table10[[#This Row],[DIRECTOR_NAME]],Table9[imdb_score])</f>
        <v>6.5</v>
      </c>
    </row>
    <row r="1108" spans="1:6" x14ac:dyDescent="0.3">
      <c r="A1108" t="s">
        <v>9594</v>
      </c>
      <c r="B1108">
        <v>7.3</v>
      </c>
      <c r="E1108" t="s">
        <v>13112</v>
      </c>
      <c r="F1108">
        <f t="array" ref="F1108">AVERAGEIF(Table9[director_name],Table10[[#This Row],[DIRECTOR_NAME]],Table9[imdb_score])</f>
        <v>6.5</v>
      </c>
    </row>
    <row r="1109" spans="1:6" x14ac:dyDescent="0.3">
      <c r="A1109" t="s">
        <v>11071</v>
      </c>
      <c r="B1109">
        <v>7.3</v>
      </c>
      <c r="E1109" t="s">
        <v>13501</v>
      </c>
      <c r="F1109">
        <f t="array" ref="F1109">AVERAGEIF(Table9[director_name],Table10[[#This Row],[DIRECTOR_NAME]],Table9[imdb_score])</f>
        <v>6.5</v>
      </c>
    </row>
    <row r="1110" spans="1:6" x14ac:dyDescent="0.3">
      <c r="A1110" t="s">
        <v>15280</v>
      </c>
      <c r="B1110">
        <v>7.3</v>
      </c>
      <c r="E1110" t="s">
        <v>14004</v>
      </c>
      <c r="F1110">
        <f t="array" ref="F1110">AVERAGEIF(Table9[director_name],Table10[[#This Row],[DIRECTOR_NAME]],Table9[imdb_score])</f>
        <v>6.5</v>
      </c>
    </row>
    <row r="1111" spans="1:6" x14ac:dyDescent="0.3">
      <c r="A1111" t="s">
        <v>8596</v>
      </c>
      <c r="B1111">
        <v>7.3</v>
      </c>
      <c r="E1111" t="s">
        <v>14686</v>
      </c>
      <c r="F1111">
        <f t="array" ref="F1111">AVERAGEIF(Table9[director_name],Table10[[#This Row],[DIRECTOR_NAME]],Table9[imdb_score])</f>
        <v>6.5</v>
      </c>
    </row>
    <row r="1112" spans="1:6" x14ac:dyDescent="0.3">
      <c r="A1112" t="s">
        <v>15563</v>
      </c>
      <c r="B1112">
        <v>7.3</v>
      </c>
      <c r="E1112" t="s">
        <v>14804</v>
      </c>
      <c r="F1112">
        <f t="array" ref="F1112">AVERAGEIF(Table9[director_name],Table10[[#This Row],[DIRECTOR_NAME]],Table9[imdb_score])</f>
        <v>6.5</v>
      </c>
    </row>
    <row r="1113" spans="1:6" x14ac:dyDescent="0.3">
      <c r="A1113" t="s">
        <v>15717</v>
      </c>
      <c r="B1113">
        <v>7.3</v>
      </c>
      <c r="E1113" t="s">
        <v>15016</v>
      </c>
      <c r="F1113">
        <f t="array" ref="F1113">AVERAGEIF(Table9[director_name],Table10[[#This Row],[DIRECTOR_NAME]],Table9[imdb_score])</f>
        <v>6.5</v>
      </c>
    </row>
    <row r="1114" spans="1:6" x14ac:dyDescent="0.3">
      <c r="A1114" t="s">
        <v>15764</v>
      </c>
      <c r="B1114">
        <v>7.3</v>
      </c>
      <c r="E1114" t="s">
        <v>15219</v>
      </c>
      <c r="F1114">
        <f t="array" ref="F1114">AVERAGEIF(Table9[director_name],Table10[[#This Row],[DIRECTOR_NAME]],Table9[imdb_score])</f>
        <v>6.5</v>
      </c>
    </row>
    <row r="1115" spans="1:6" x14ac:dyDescent="0.3">
      <c r="A1115" t="s">
        <v>4898</v>
      </c>
      <c r="B1115">
        <v>7.3</v>
      </c>
      <c r="E1115" t="s">
        <v>15440</v>
      </c>
      <c r="F1115">
        <f t="array" ref="F1115">AVERAGEIF(Table9[director_name],Table10[[#This Row],[DIRECTOR_NAME]],Table9[imdb_score])</f>
        <v>6.5</v>
      </c>
    </row>
    <row r="1116" spans="1:6" x14ac:dyDescent="0.3">
      <c r="A1116" t="s">
        <v>8183</v>
      </c>
      <c r="B1116">
        <v>7.3</v>
      </c>
      <c r="E1116" t="s">
        <v>15642</v>
      </c>
      <c r="F1116">
        <f t="array" ref="F1116">AVERAGEIF(Table9[director_name],Table10[[#This Row],[DIRECTOR_NAME]],Table9[imdb_score])</f>
        <v>6.5</v>
      </c>
    </row>
    <row r="1117" spans="1:6" x14ac:dyDescent="0.3">
      <c r="A1117" t="s">
        <v>15856</v>
      </c>
      <c r="B1117">
        <v>7.3</v>
      </c>
      <c r="E1117" t="s">
        <v>15739</v>
      </c>
      <c r="F1117">
        <f t="array" ref="F1117">AVERAGEIF(Table9[director_name],Table10[[#This Row],[DIRECTOR_NAME]],Table9[imdb_score])</f>
        <v>6.5</v>
      </c>
    </row>
    <row r="1118" spans="1:6" x14ac:dyDescent="0.3">
      <c r="A1118" t="s">
        <v>16081</v>
      </c>
      <c r="B1118">
        <v>7.3</v>
      </c>
      <c r="E1118" t="s">
        <v>15743</v>
      </c>
      <c r="F1118">
        <f t="array" ref="F1118">AVERAGEIF(Table9[director_name],Table10[[#This Row],[DIRECTOR_NAME]],Table9[imdb_score])</f>
        <v>6.5</v>
      </c>
    </row>
    <row r="1119" spans="1:6" x14ac:dyDescent="0.3">
      <c r="A1119" t="s">
        <v>11302</v>
      </c>
      <c r="B1119">
        <v>7.3</v>
      </c>
      <c r="E1119" t="s">
        <v>15768</v>
      </c>
      <c r="F1119">
        <f t="array" ref="F1119">AVERAGEIF(Table9[director_name],Table10[[#This Row],[DIRECTOR_NAME]],Table9[imdb_score])</f>
        <v>6.5</v>
      </c>
    </row>
    <row r="1120" spans="1:6" x14ac:dyDescent="0.3">
      <c r="A1120" t="s">
        <v>16269</v>
      </c>
      <c r="B1120">
        <v>7.3</v>
      </c>
      <c r="E1120" t="s">
        <v>15818</v>
      </c>
      <c r="F1120">
        <f t="array" ref="F1120">AVERAGEIF(Table9[director_name],Table10[[#This Row],[DIRECTOR_NAME]],Table9[imdb_score])</f>
        <v>6.5</v>
      </c>
    </row>
    <row r="1121" spans="1:6" x14ac:dyDescent="0.3">
      <c r="A1121" t="s">
        <v>12981</v>
      </c>
      <c r="B1121">
        <v>7.3</v>
      </c>
      <c r="E1121" t="s">
        <v>16140</v>
      </c>
      <c r="F1121">
        <f t="array" ref="F1121">AVERAGEIF(Table9[director_name],Table10[[#This Row],[DIRECTOR_NAME]],Table9[imdb_score])</f>
        <v>6.5</v>
      </c>
    </row>
    <row r="1122" spans="1:6" x14ac:dyDescent="0.3">
      <c r="A1122" t="s">
        <v>13413</v>
      </c>
      <c r="B1122">
        <v>7.3</v>
      </c>
      <c r="E1122" t="s">
        <v>16242</v>
      </c>
      <c r="F1122">
        <f t="array" ref="F1122">AVERAGEIF(Table9[director_name],Table10[[#This Row],[DIRECTOR_NAME]],Table9[imdb_score])</f>
        <v>6.5</v>
      </c>
    </row>
    <row r="1123" spans="1:6" x14ac:dyDescent="0.3">
      <c r="A1123" t="s">
        <v>3705</v>
      </c>
      <c r="B1123">
        <v>7.3</v>
      </c>
      <c r="E1123" t="s">
        <v>16602</v>
      </c>
      <c r="F1123">
        <f t="array" ref="F1123">AVERAGEIF(Table9[director_name],Table10[[#This Row],[DIRECTOR_NAME]],Table9[imdb_score])</f>
        <v>6.5</v>
      </c>
    </row>
    <row r="1124" spans="1:6" x14ac:dyDescent="0.3">
      <c r="A1124" t="s">
        <v>16734</v>
      </c>
      <c r="B1124">
        <v>7.3</v>
      </c>
      <c r="E1124" t="s">
        <v>16871</v>
      </c>
      <c r="F1124">
        <f t="array" ref="F1124">AVERAGEIF(Table9[director_name],Table10[[#This Row],[DIRECTOR_NAME]],Table9[imdb_score])</f>
        <v>6.5</v>
      </c>
    </row>
    <row r="1125" spans="1:6" x14ac:dyDescent="0.3">
      <c r="A1125" t="s">
        <v>548</v>
      </c>
      <c r="B1125">
        <v>7.3</v>
      </c>
      <c r="E1125" t="s">
        <v>17034</v>
      </c>
      <c r="F1125">
        <f t="array" ref="F1125">AVERAGEIF(Table9[director_name],Table10[[#This Row],[DIRECTOR_NAME]],Table9[imdb_score])</f>
        <v>6.5</v>
      </c>
    </row>
    <row r="1126" spans="1:6" x14ac:dyDescent="0.3">
      <c r="A1126" t="s">
        <v>10701</v>
      </c>
      <c r="B1126">
        <v>7.3</v>
      </c>
      <c r="E1126" t="s">
        <v>17251</v>
      </c>
      <c r="F1126">
        <f t="array" ref="F1126">AVERAGEIF(Table9[director_name],Table10[[#This Row],[DIRECTOR_NAME]],Table9[imdb_score])</f>
        <v>6.5</v>
      </c>
    </row>
    <row r="1127" spans="1:6" x14ac:dyDescent="0.3">
      <c r="A1127" t="s">
        <v>16861</v>
      </c>
      <c r="B1127">
        <v>7.3</v>
      </c>
      <c r="E1127" t="s">
        <v>18048</v>
      </c>
      <c r="F1127">
        <f t="array" ref="F1127">AVERAGEIF(Table9[director_name],Table10[[#This Row],[DIRECTOR_NAME]],Table9[imdb_score])</f>
        <v>6.5</v>
      </c>
    </row>
    <row r="1128" spans="1:6" x14ac:dyDescent="0.3">
      <c r="A1128" t="s">
        <v>16893</v>
      </c>
      <c r="B1128">
        <v>7.3</v>
      </c>
      <c r="E1128" t="s">
        <v>18234</v>
      </c>
      <c r="F1128">
        <f t="array" ref="F1128">AVERAGEIF(Table9[director_name],Table10[[#This Row],[DIRECTOR_NAME]],Table9[imdb_score])</f>
        <v>6.5</v>
      </c>
    </row>
    <row r="1129" spans="1:6" x14ac:dyDescent="0.3">
      <c r="A1129" t="s">
        <v>11200</v>
      </c>
      <c r="B1129">
        <v>7.3</v>
      </c>
      <c r="E1129" t="s">
        <v>18378</v>
      </c>
      <c r="F1129">
        <f t="array" ref="F1129">AVERAGEIF(Table9[director_name],Table10[[#This Row],[DIRECTOR_NAME]],Table9[imdb_score])</f>
        <v>6.5</v>
      </c>
    </row>
    <row r="1130" spans="1:6" x14ac:dyDescent="0.3">
      <c r="A1130" t="s">
        <v>17062</v>
      </c>
      <c r="B1130">
        <v>7.3</v>
      </c>
      <c r="E1130" t="s">
        <v>18613</v>
      </c>
      <c r="F1130">
        <f t="array" ref="F1130">AVERAGEIF(Table9[director_name],Table10[[#This Row],[DIRECTOR_NAME]],Table9[imdb_score])</f>
        <v>6.5</v>
      </c>
    </row>
    <row r="1131" spans="1:6" x14ac:dyDescent="0.3">
      <c r="A1131" t="s">
        <v>5405</v>
      </c>
      <c r="B1131">
        <v>7.3</v>
      </c>
      <c r="E1131" t="s">
        <v>18896</v>
      </c>
      <c r="F1131">
        <f t="array" ref="F1131">AVERAGEIF(Table9[director_name],Table10[[#This Row],[DIRECTOR_NAME]],Table9[imdb_score])</f>
        <v>6.5</v>
      </c>
    </row>
    <row r="1132" spans="1:6" x14ac:dyDescent="0.3">
      <c r="A1132" t="s">
        <v>17234</v>
      </c>
      <c r="B1132">
        <v>7.3</v>
      </c>
      <c r="E1132" t="s">
        <v>18980</v>
      </c>
      <c r="F1132">
        <f t="array" ref="F1132">AVERAGEIF(Table9[director_name],Table10[[#This Row],[DIRECTOR_NAME]],Table9[imdb_score])</f>
        <v>6.5</v>
      </c>
    </row>
    <row r="1133" spans="1:6" x14ac:dyDescent="0.3">
      <c r="A1133" t="s">
        <v>10652</v>
      </c>
      <c r="B1133">
        <v>7.3</v>
      </c>
      <c r="E1133" t="s">
        <v>19538</v>
      </c>
      <c r="F1133">
        <f t="array" ref="F1133">AVERAGEIF(Table9[director_name],Table10[[#This Row],[DIRECTOR_NAME]],Table9[imdb_score])</f>
        <v>6.5</v>
      </c>
    </row>
    <row r="1134" spans="1:6" x14ac:dyDescent="0.3">
      <c r="A1134" t="s">
        <v>17459</v>
      </c>
      <c r="B1134">
        <v>7.3</v>
      </c>
      <c r="E1134" t="s">
        <v>20905</v>
      </c>
      <c r="F1134">
        <f t="array" ref="F1134">AVERAGEIF(Table9[director_name],Table10[[#This Row],[DIRECTOR_NAME]],Table9[imdb_score])</f>
        <v>6.5</v>
      </c>
    </row>
    <row r="1135" spans="1:6" x14ac:dyDescent="0.3">
      <c r="A1135" t="s">
        <v>17513</v>
      </c>
      <c r="B1135">
        <v>7.3</v>
      </c>
      <c r="E1135" t="s">
        <v>21050</v>
      </c>
      <c r="F1135">
        <f t="array" ref="F1135">AVERAGEIF(Table9[director_name],Table10[[#This Row],[DIRECTOR_NAME]],Table9[imdb_score])</f>
        <v>6.5</v>
      </c>
    </row>
    <row r="1136" spans="1:6" x14ac:dyDescent="0.3">
      <c r="A1136" t="s">
        <v>871</v>
      </c>
      <c r="B1136">
        <v>7.3</v>
      </c>
      <c r="E1136" t="s">
        <v>21082</v>
      </c>
      <c r="F1136">
        <f t="array" ref="F1136">AVERAGEIF(Table9[director_name],Table10[[#This Row],[DIRECTOR_NAME]],Table9[imdb_score])</f>
        <v>6.5</v>
      </c>
    </row>
    <row r="1137" spans="1:6" x14ac:dyDescent="0.3">
      <c r="A1137" t="s">
        <v>12088</v>
      </c>
      <c r="B1137">
        <v>7.3</v>
      </c>
      <c r="E1137" t="s">
        <v>21212</v>
      </c>
      <c r="F1137">
        <f t="array" ref="F1137">AVERAGEIF(Table9[director_name],Table10[[#This Row],[DIRECTOR_NAME]],Table9[imdb_score])</f>
        <v>6.5</v>
      </c>
    </row>
    <row r="1138" spans="1:6" x14ac:dyDescent="0.3">
      <c r="A1138" t="s">
        <v>17904</v>
      </c>
      <c r="B1138">
        <v>7.3</v>
      </c>
      <c r="E1138" t="s">
        <v>6280</v>
      </c>
      <c r="F1138">
        <f t="array" ref="F1138">AVERAGEIF(Table9[director_name],Table10[[#This Row],[DIRECTOR_NAME]],Table9[imdb_score])</f>
        <v>6.5</v>
      </c>
    </row>
    <row r="1139" spans="1:6" x14ac:dyDescent="0.3">
      <c r="A1139" t="s">
        <v>18040</v>
      </c>
      <c r="B1139">
        <v>7.3</v>
      </c>
      <c r="E1139" t="s">
        <v>22228</v>
      </c>
      <c r="F1139">
        <f t="array" ref="F1139">AVERAGEIF(Table9[director_name],Table10[[#This Row],[DIRECTOR_NAME]],Table9[imdb_score])</f>
        <v>6.5</v>
      </c>
    </row>
    <row r="1140" spans="1:6" x14ac:dyDescent="0.3">
      <c r="A1140" t="s">
        <v>18238</v>
      </c>
      <c r="B1140">
        <v>7.3</v>
      </c>
      <c r="E1140" t="s">
        <v>22234</v>
      </c>
      <c r="F1140">
        <f t="array" ref="F1140">AVERAGEIF(Table9[director_name],Table10[[#This Row],[DIRECTOR_NAME]],Table9[imdb_score])</f>
        <v>6.5</v>
      </c>
    </row>
    <row r="1141" spans="1:6" x14ac:dyDescent="0.3">
      <c r="A1141" t="s">
        <v>11332</v>
      </c>
      <c r="B1141">
        <v>7.3</v>
      </c>
      <c r="E1141" t="s">
        <v>22553</v>
      </c>
      <c r="F1141">
        <f t="array" ref="F1141">AVERAGEIF(Table9[director_name],Table10[[#This Row],[DIRECTOR_NAME]],Table9[imdb_score])</f>
        <v>6.5</v>
      </c>
    </row>
    <row r="1142" spans="1:6" x14ac:dyDescent="0.3">
      <c r="A1142" t="s">
        <v>5055</v>
      </c>
      <c r="B1142">
        <v>7.3</v>
      </c>
      <c r="E1142" t="s">
        <v>23061</v>
      </c>
      <c r="F1142">
        <f t="array" ref="F1142">AVERAGEIF(Table9[director_name],Table10[[#This Row],[DIRECTOR_NAME]],Table9[imdb_score])</f>
        <v>6.5</v>
      </c>
    </row>
    <row r="1143" spans="1:6" x14ac:dyDescent="0.3">
      <c r="A1143" t="s">
        <v>18386</v>
      </c>
      <c r="B1143">
        <v>7.3</v>
      </c>
      <c r="E1143" t="s">
        <v>23219</v>
      </c>
      <c r="F1143">
        <f t="array" ref="F1143">AVERAGEIF(Table9[director_name],Table10[[#This Row],[DIRECTOR_NAME]],Table9[imdb_score])</f>
        <v>6.5</v>
      </c>
    </row>
    <row r="1144" spans="1:6" x14ac:dyDescent="0.3">
      <c r="A1144" t="s">
        <v>5370</v>
      </c>
      <c r="B1144">
        <v>7.3</v>
      </c>
      <c r="E1144" t="s">
        <v>23286</v>
      </c>
      <c r="F1144">
        <f t="array" ref="F1144">AVERAGEIF(Table9[director_name],Table10[[#This Row],[DIRECTOR_NAME]],Table9[imdb_score])</f>
        <v>6.5</v>
      </c>
    </row>
    <row r="1145" spans="1:6" x14ac:dyDescent="0.3">
      <c r="A1145" t="s">
        <v>786</v>
      </c>
      <c r="B1145">
        <v>7.3</v>
      </c>
      <c r="E1145" t="s">
        <v>23370</v>
      </c>
      <c r="F1145">
        <f t="array" ref="F1145">AVERAGEIF(Table9[director_name],Table10[[#This Row],[DIRECTOR_NAME]],Table9[imdb_score])</f>
        <v>6.5</v>
      </c>
    </row>
    <row r="1146" spans="1:6" x14ac:dyDescent="0.3">
      <c r="A1146" t="s">
        <v>18726</v>
      </c>
      <c r="B1146">
        <v>7.3</v>
      </c>
      <c r="E1146" t="s">
        <v>23438</v>
      </c>
      <c r="F1146">
        <f t="array" ref="F1146">AVERAGEIF(Table9[director_name],Table10[[#This Row],[DIRECTOR_NAME]],Table9[imdb_score])</f>
        <v>6.5</v>
      </c>
    </row>
    <row r="1147" spans="1:6" x14ac:dyDescent="0.3">
      <c r="A1147" t="s">
        <v>18738</v>
      </c>
      <c r="B1147">
        <v>7.3</v>
      </c>
      <c r="E1147" t="s">
        <v>1984</v>
      </c>
      <c r="F1147">
        <f t="array" ref="F1147">AVERAGEIF(Table9[director_name],Table10[[#This Row],[DIRECTOR_NAME]],Table9[imdb_score])</f>
        <v>6.4874999999999998</v>
      </c>
    </row>
    <row r="1148" spans="1:6" x14ac:dyDescent="0.3">
      <c r="A1148" t="s">
        <v>3102</v>
      </c>
      <c r="B1148">
        <v>7.3</v>
      </c>
      <c r="E1148" t="s">
        <v>1189</v>
      </c>
      <c r="F1148">
        <f t="array" ref="F1148">AVERAGEIF(Table9[director_name],Table10[[#This Row],[DIRECTOR_NAME]],Table9[imdb_score])</f>
        <v>6.4750000000000005</v>
      </c>
    </row>
    <row r="1149" spans="1:6" x14ac:dyDescent="0.3">
      <c r="A1149" t="s">
        <v>17128</v>
      </c>
      <c r="B1149">
        <v>7.3</v>
      </c>
      <c r="E1149" t="s">
        <v>5989</v>
      </c>
      <c r="F1149">
        <f t="array" ref="F1149">AVERAGEIF(Table9[director_name],Table10[[#This Row],[DIRECTOR_NAME]],Table9[imdb_score])</f>
        <v>6.4750000000000005</v>
      </c>
    </row>
    <row r="1150" spans="1:6" x14ac:dyDescent="0.3">
      <c r="A1150" t="s">
        <v>24161</v>
      </c>
      <c r="B1150">
        <v>7.3</v>
      </c>
      <c r="E1150" t="s">
        <v>3837</v>
      </c>
      <c r="F1150">
        <f t="array" ref="F1150">AVERAGEIF(Table9[director_name],Table10[[#This Row],[DIRECTOR_NAME]],Table9[imdb_score])</f>
        <v>6.4666666666666659</v>
      </c>
    </row>
    <row r="1151" spans="1:6" x14ac:dyDescent="0.3">
      <c r="A1151" t="s">
        <v>1958</v>
      </c>
      <c r="B1151">
        <v>7.3</v>
      </c>
      <c r="E1151" t="s">
        <v>4410</v>
      </c>
      <c r="F1151">
        <f t="array" ref="F1151">AVERAGEIF(Table9[director_name],Table10[[#This Row],[DIRECTOR_NAME]],Table9[imdb_score])</f>
        <v>6.4599999999999991</v>
      </c>
    </row>
    <row r="1152" spans="1:6" x14ac:dyDescent="0.3">
      <c r="A1152" t="s">
        <v>842</v>
      </c>
      <c r="B1152">
        <v>7.3</v>
      </c>
      <c r="E1152" t="s">
        <v>190</v>
      </c>
      <c r="F1152">
        <f t="array" ref="F1152">AVERAGEIF(Table9[director_name],Table10[[#This Row],[DIRECTOR_NAME]],Table9[imdb_score])</f>
        <v>6.4571428571428564</v>
      </c>
    </row>
    <row r="1153" spans="1:6" x14ac:dyDescent="0.3">
      <c r="A1153" t="s">
        <v>19378</v>
      </c>
      <c r="B1153">
        <v>7.3</v>
      </c>
      <c r="E1153" t="s">
        <v>287</v>
      </c>
      <c r="F1153">
        <f t="array" ref="F1153">AVERAGEIF(Table9[director_name],Table10[[#This Row],[DIRECTOR_NAME]],Table9[imdb_score])</f>
        <v>6.4555555555555557</v>
      </c>
    </row>
    <row r="1154" spans="1:6" x14ac:dyDescent="0.3">
      <c r="A1154" t="s">
        <v>19083</v>
      </c>
      <c r="B1154">
        <v>7.3</v>
      </c>
      <c r="E1154" t="s">
        <v>10269</v>
      </c>
      <c r="F1154">
        <f t="array" ref="F1154">AVERAGEIF(Table9[director_name],Table10[[#This Row],[DIRECTOR_NAME]],Table9[imdb_score])</f>
        <v>6.45</v>
      </c>
    </row>
    <row r="1155" spans="1:6" x14ac:dyDescent="0.3">
      <c r="A1155" t="s">
        <v>19908</v>
      </c>
      <c r="B1155">
        <v>7.3</v>
      </c>
      <c r="E1155" t="s">
        <v>10496</v>
      </c>
      <c r="F1155">
        <f t="array" ref="F1155">AVERAGEIF(Table9[director_name],Table10[[#This Row],[DIRECTOR_NAME]],Table9[imdb_score])</f>
        <v>6.45</v>
      </c>
    </row>
    <row r="1156" spans="1:6" x14ac:dyDescent="0.3">
      <c r="A1156" t="s">
        <v>4013</v>
      </c>
      <c r="B1156">
        <v>7.3</v>
      </c>
      <c r="E1156" t="s">
        <v>21998</v>
      </c>
      <c r="F1156">
        <f t="array" ref="F1156">AVERAGEIF(Table9[director_name],Table10[[#This Row],[DIRECTOR_NAME]],Table9[imdb_score])</f>
        <v>6.45</v>
      </c>
    </row>
    <row r="1157" spans="1:6" x14ac:dyDescent="0.3">
      <c r="A1157" t="s">
        <v>24161</v>
      </c>
      <c r="B1157">
        <v>7.3</v>
      </c>
      <c r="E1157" t="s">
        <v>2987</v>
      </c>
      <c r="F1157">
        <f t="array" ref="F1157">AVERAGEIF(Table9[director_name],Table10[[#This Row],[DIRECTOR_NAME]],Table9[imdb_score])</f>
        <v>6.4499999999999993</v>
      </c>
    </row>
    <row r="1158" spans="1:6" x14ac:dyDescent="0.3">
      <c r="A1158" t="s">
        <v>20248</v>
      </c>
      <c r="B1158">
        <v>7.3</v>
      </c>
      <c r="E1158" t="s">
        <v>6700</v>
      </c>
      <c r="F1158">
        <f t="array" ref="F1158">AVERAGEIF(Table9[director_name],Table10[[#This Row],[DIRECTOR_NAME]],Table9[imdb_score])</f>
        <v>6.45</v>
      </c>
    </row>
    <row r="1159" spans="1:6" x14ac:dyDescent="0.3">
      <c r="A1159" t="s">
        <v>24161</v>
      </c>
      <c r="B1159">
        <v>7.3</v>
      </c>
      <c r="E1159" t="s">
        <v>12312</v>
      </c>
      <c r="F1159">
        <f t="array" ref="F1159">AVERAGEIF(Table9[director_name],Table10[[#This Row],[DIRECTOR_NAME]],Table9[imdb_score])</f>
        <v>6.4499999999999993</v>
      </c>
    </row>
    <row r="1160" spans="1:6" x14ac:dyDescent="0.3">
      <c r="A1160" t="s">
        <v>20521</v>
      </c>
      <c r="B1160">
        <v>7.3</v>
      </c>
      <c r="E1160" t="s">
        <v>18213</v>
      </c>
      <c r="F1160">
        <f t="array" ref="F1160">AVERAGEIF(Table9[director_name],Table10[[#This Row],[DIRECTOR_NAME]],Table9[imdb_score])</f>
        <v>6.4499999999999993</v>
      </c>
    </row>
    <row r="1161" spans="1:6" x14ac:dyDescent="0.3">
      <c r="A1161" t="s">
        <v>20581</v>
      </c>
      <c r="B1161">
        <v>7.3</v>
      </c>
      <c r="E1161" t="s">
        <v>6414</v>
      </c>
      <c r="F1161">
        <f t="array" ref="F1161">AVERAGEIF(Table9[director_name],Table10[[#This Row],[DIRECTOR_NAME]],Table9[imdb_score])</f>
        <v>6.44</v>
      </c>
    </row>
    <row r="1162" spans="1:6" x14ac:dyDescent="0.3">
      <c r="A1162" t="s">
        <v>20592</v>
      </c>
      <c r="B1162">
        <v>7.3</v>
      </c>
      <c r="E1162" t="s">
        <v>3143</v>
      </c>
      <c r="F1162">
        <f t="array" ref="F1162">AVERAGEIF(Table9[director_name],Table10[[#This Row],[DIRECTOR_NAME]],Table9[imdb_score])</f>
        <v>6.4333333333333336</v>
      </c>
    </row>
    <row r="1163" spans="1:6" x14ac:dyDescent="0.3">
      <c r="A1163" t="s">
        <v>20752</v>
      </c>
      <c r="B1163">
        <v>7.3</v>
      </c>
      <c r="E1163" t="s">
        <v>6469</v>
      </c>
      <c r="F1163">
        <f t="array" ref="F1163">AVERAGEIF(Table9[director_name],Table10[[#This Row],[DIRECTOR_NAME]],Table9[imdb_score])</f>
        <v>6.4333333333333336</v>
      </c>
    </row>
    <row r="1164" spans="1:6" x14ac:dyDescent="0.3">
      <c r="A1164" t="s">
        <v>24161</v>
      </c>
      <c r="B1164">
        <v>7.3</v>
      </c>
      <c r="E1164" t="s">
        <v>11020</v>
      </c>
      <c r="F1164">
        <f t="array" ref="F1164">AVERAGEIF(Table9[director_name],Table10[[#This Row],[DIRECTOR_NAME]],Table9[imdb_score])</f>
        <v>6.4333333333333336</v>
      </c>
    </row>
    <row r="1165" spans="1:6" x14ac:dyDescent="0.3">
      <c r="A1165" t="s">
        <v>24161</v>
      </c>
      <c r="B1165">
        <v>7.3</v>
      </c>
      <c r="E1165" t="s">
        <v>5092</v>
      </c>
      <c r="F1165">
        <f t="array" ref="F1165">AVERAGEIF(Table9[director_name],Table10[[#This Row],[DIRECTOR_NAME]],Table9[imdb_score])</f>
        <v>6.4249999999999998</v>
      </c>
    </row>
    <row r="1166" spans="1:6" x14ac:dyDescent="0.3">
      <c r="A1166" t="s">
        <v>5689</v>
      </c>
      <c r="B1166">
        <v>7.3</v>
      </c>
      <c r="E1166" t="s">
        <v>6073</v>
      </c>
      <c r="F1166">
        <f t="array" ref="F1166">AVERAGEIF(Table9[director_name],Table10[[#This Row],[DIRECTOR_NAME]],Table9[imdb_score])</f>
        <v>6.4249999999999998</v>
      </c>
    </row>
    <row r="1167" spans="1:6" x14ac:dyDescent="0.3">
      <c r="A1167" t="s">
        <v>21643</v>
      </c>
      <c r="B1167">
        <v>7.3</v>
      </c>
      <c r="E1167" t="s">
        <v>18668</v>
      </c>
      <c r="F1167">
        <f t="array" ref="F1167">AVERAGEIF(Table9[director_name],Table10[[#This Row],[DIRECTOR_NAME]],Table9[imdb_score])</f>
        <v>6.4250000000000007</v>
      </c>
    </row>
    <row r="1168" spans="1:6" x14ac:dyDescent="0.3">
      <c r="A1168" t="s">
        <v>21666</v>
      </c>
      <c r="B1168">
        <v>7.3</v>
      </c>
      <c r="E1168" t="s">
        <v>8937</v>
      </c>
      <c r="F1168">
        <f t="array" ref="F1168">AVERAGEIF(Table9[director_name],Table10[[#This Row],[DIRECTOR_NAME]],Table9[imdb_score])</f>
        <v>6.42</v>
      </c>
    </row>
    <row r="1169" spans="1:6" x14ac:dyDescent="0.3">
      <c r="A1169" t="s">
        <v>16391</v>
      </c>
      <c r="B1169">
        <v>7.3</v>
      </c>
      <c r="E1169" t="s">
        <v>1973</v>
      </c>
      <c r="F1169">
        <f t="array" ref="F1169">AVERAGEIF(Table9[director_name],Table10[[#This Row],[DIRECTOR_NAME]],Table9[imdb_score])</f>
        <v>6.4142857142857137</v>
      </c>
    </row>
    <row r="1170" spans="1:6" x14ac:dyDescent="0.3">
      <c r="A1170" t="s">
        <v>21956</v>
      </c>
      <c r="B1170">
        <v>7.3</v>
      </c>
      <c r="E1170" t="s">
        <v>1347</v>
      </c>
      <c r="F1170">
        <f t="array" ref="F1170">AVERAGEIF(Table9[director_name],Table10[[#This Row],[DIRECTOR_NAME]],Table9[imdb_score])</f>
        <v>6.4076923076923089</v>
      </c>
    </row>
    <row r="1171" spans="1:6" x14ac:dyDescent="0.3">
      <c r="A1171" t="s">
        <v>9454</v>
      </c>
      <c r="B1171">
        <v>7.3</v>
      </c>
      <c r="E1171" t="s">
        <v>748</v>
      </c>
      <c r="F1171">
        <f t="array" ref="F1171">AVERAGEIF(Table9[director_name],Table10[[#This Row],[DIRECTOR_NAME]],Table9[imdb_score])</f>
        <v>6.4</v>
      </c>
    </row>
    <row r="1172" spans="1:6" x14ac:dyDescent="0.3">
      <c r="A1172" t="s">
        <v>13734</v>
      </c>
      <c r="B1172">
        <v>7.3</v>
      </c>
      <c r="E1172" t="s">
        <v>1106</v>
      </c>
      <c r="F1172">
        <f t="array" ref="F1172">AVERAGEIF(Table9[director_name],Table10[[#This Row],[DIRECTOR_NAME]],Table9[imdb_score])</f>
        <v>6.4</v>
      </c>
    </row>
    <row r="1173" spans="1:6" x14ac:dyDescent="0.3">
      <c r="A1173" t="s">
        <v>22477</v>
      </c>
      <c r="B1173">
        <v>7.3</v>
      </c>
      <c r="E1173" t="s">
        <v>2815</v>
      </c>
      <c r="F1173">
        <f t="array" ref="F1173">AVERAGEIF(Table9[director_name],Table10[[#This Row],[DIRECTOR_NAME]],Table9[imdb_score])</f>
        <v>6.4</v>
      </c>
    </row>
    <row r="1174" spans="1:6" x14ac:dyDescent="0.3">
      <c r="A1174" t="s">
        <v>22568</v>
      </c>
      <c r="B1174">
        <v>7.3</v>
      </c>
      <c r="E1174" t="s">
        <v>3203</v>
      </c>
      <c r="F1174">
        <f t="array" ref="F1174">AVERAGEIF(Table9[director_name],Table10[[#This Row],[DIRECTOR_NAME]],Table9[imdb_score])</f>
        <v>6.4</v>
      </c>
    </row>
    <row r="1175" spans="1:6" x14ac:dyDescent="0.3">
      <c r="A1175" t="s">
        <v>22904</v>
      </c>
      <c r="B1175">
        <v>7.3</v>
      </c>
      <c r="E1175" t="s">
        <v>3468</v>
      </c>
      <c r="F1175">
        <f t="array" ref="F1175">AVERAGEIF(Table9[director_name],Table10[[#This Row],[DIRECTOR_NAME]],Table9[imdb_score])</f>
        <v>6.4</v>
      </c>
    </row>
    <row r="1176" spans="1:6" x14ac:dyDescent="0.3">
      <c r="A1176" t="s">
        <v>7129</v>
      </c>
      <c r="B1176">
        <v>7.3</v>
      </c>
      <c r="E1176" t="s">
        <v>3548</v>
      </c>
      <c r="F1176">
        <f t="array" ref="F1176">AVERAGEIF(Table9[director_name],Table10[[#This Row],[DIRECTOR_NAME]],Table9[imdb_score])</f>
        <v>6.4</v>
      </c>
    </row>
    <row r="1177" spans="1:6" x14ac:dyDescent="0.3">
      <c r="A1177" t="s">
        <v>8542</v>
      </c>
      <c r="B1177">
        <v>7.3</v>
      </c>
      <c r="E1177" t="s">
        <v>4265</v>
      </c>
      <c r="F1177">
        <f t="array" ref="F1177">AVERAGEIF(Table9[director_name],Table10[[#This Row],[DIRECTOR_NAME]],Table9[imdb_score])</f>
        <v>6.4</v>
      </c>
    </row>
    <row r="1178" spans="1:6" x14ac:dyDescent="0.3">
      <c r="A1178" t="s">
        <v>11970</v>
      </c>
      <c r="B1178">
        <v>7.3</v>
      </c>
      <c r="E1178" t="s">
        <v>4814</v>
      </c>
      <c r="F1178">
        <f t="array" ref="F1178">AVERAGEIF(Table9[director_name],Table10[[#This Row],[DIRECTOR_NAME]],Table9[imdb_score])</f>
        <v>6.4</v>
      </c>
    </row>
    <row r="1179" spans="1:6" x14ac:dyDescent="0.3">
      <c r="A1179" t="s">
        <v>23469</v>
      </c>
      <c r="B1179">
        <v>7.3</v>
      </c>
      <c r="E1179" t="s">
        <v>5179</v>
      </c>
      <c r="F1179">
        <f t="array" ref="F1179">AVERAGEIF(Table9[director_name],Table10[[#This Row],[DIRECTOR_NAME]],Table9[imdb_score])</f>
        <v>6.4</v>
      </c>
    </row>
    <row r="1180" spans="1:6" x14ac:dyDescent="0.3">
      <c r="A1180" t="s">
        <v>1698</v>
      </c>
      <c r="B1180">
        <v>7.3</v>
      </c>
      <c r="E1180" t="s">
        <v>5925</v>
      </c>
      <c r="F1180">
        <f t="array" ref="F1180">AVERAGEIF(Table9[director_name],Table10[[#This Row],[DIRECTOR_NAME]],Table9[imdb_score])</f>
        <v>6.4</v>
      </c>
    </row>
    <row r="1181" spans="1:6" x14ac:dyDescent="0.3">
      <c r="A1181" t="s">
        <v>14974</v>
      </c>
      <c r="B1181">
        <v>7.3</v>
      </c>
      <c r="E1181" t="s">
        <v>6023</v>
      </c>
      <c r="F1181">
        <f t="array" ref="F1181">AVERAGEIF(Table9[director_name],Table10[[#This Row],[DIRECTOR_NAME]],Table9[imdb_score])</f>
        <v>6.4</v>
      </c>
    </row>
    <row r="1182" spans="1:6" x14ac:dyDescent="0.3">
      <c r="A1182" t="s">
        <v>23774</v>
      </c>
      <c r="B1182">
        <v>7.3</v>
      </c>
      <c r="E1182" t="s">
        <v>6986</v>
      </c>
      <c r="F1182">
        <f t="array" ref="F1182">AVERAGEIF(Table9[director_name],Table10[[#This Row],[DIRECTOR_NAME]],Table9[imdb_score])</f>
        <v>6.4</v>
      </c>
    </row>
    <row r="1183" spans="1:6" x14ac:dyDescent="0.3">
      <c r="A1183" t="s">
        <v>10104</v>
      </c>
      <c r="B1183">
        <v>7.3</v>
      </c>
      <c r="E1183" t="s">
        <v>7398</v>
      </c>
      <c r="F1183">
        <f t="array" ref="F1183">AVERAGEIF(Table9[director_name],Table10[[#This Row],[DIRECTOR_NAME]],Table9[imdb_score])</f>
        <v>6.4</v>
      </c>
    </row>
    <row r="1184" spans="1:6" x14ac:dyDescent="0.3">
      <c r="A1184" t="s">
        <v>138</v>
      </c>
      <c r="B1184">
        <v>7.2</v>
      </c>
      <c r="E1184" t="s">
        <v>7497</v>
      </c>
      <c r="F1184">
        <f t="array" ref="F1184">AVERAGEIF(Table9[director_name],Table10[[#This Row],[DIRECTOR_NAME]],Table9[imdb_score])</f>
        <v>6.4</v>
      </c>
    </row>
    <row r="1185" spans="1:6" x14ac:dyDescent="0.3">
      <c r="A1185" t="s">
        <v>198</v>
      </c>
      <c r="B1185">
        <v>7.2</v>
      </c>
      <c r="E1185" t="s">
        <v>7788</v>
      </c>
      <c r="F1185">
        <f t="array" ref="F1185">AVERAGEIF(Table9[director_name],Table10[[#This Row],[DIRECTOR_NAME]],Table9[imdb_score])</f>
        <v>6.4</v>
      </c>
    </row>
    <row r="1186" spans="1:6" x14ac:dyDescent="0.3">
      <c r="A1186" t="s">
        <v>276</v>
      </c>
      <c r="B1186">
        <v>7.2</v>
      </c>
      <c r="E1186" t="s">
        <v>8769</v>
      </c>
      <c r="F1186">
        <f t="array" ref="F1186">AVERAGEIF(Table9[director_name],Table10[[#This Row],[DIRECTOR_NAME]],Table9[imdb_score])</f>
        <v>6.4</v>
      </c>
    </row>
    <row r="1187" spans="1:6" x14ac:dyDescent="0.3">
      <c r="A1187" t="s">
        <v>359</v>
      </c>
      <c r="B1187">
        <v>7.2</v>
      </c>
      <c r="E1187" t="s">
        <v>9157</v>
      </c>
      <c r="F1187">
        <f t="array" ref="F1187">AVERAGEIF(Table9[director_name],Table10[[#This Row],[DIRECTOR_NAME]],Table9[imdb_score])</f>
        <v>6.4</v>
      </c>
    </row>
    <row r="1188" spans="1:6" x14ac:dyDescent="0.3">
      <c r="A1188" t="s">
        <v>429</v>
      </c>
      <c r="B1188">
        <v>7.2</v>
      </c>
      <c r="E1188" t="s">
        <v>9896</v>
      </c>
      <c r="F1188">
        <f t="array" ref="F1188">AVERAGEIF(Table9[director_name],Table10[[#This Row],[DIRECTOR_NAME]],Table9[imdb_score])</f>
        <v>6.4</v>
      </c>
    </row>
    <row r="1189" spans="1:6" x14ac:dyDescent="0.3">
      <c r="A1189" t="s">
        <v>723</v>
      </c>
      <c r="B1189">
        <v>7.2</v>
      </c>
      <c r="E1189" t="s">
        <v>147</v>
      </c>
      <c r="F1189">
        <f t="array" ref="F1189">AVERAGEIF(Table9[director_name],Table10[[#This Row],[DIRECTOR_NAME]],Table9[imdb_score])</f>
        <v>6.4</v>
      </c>
    </row>
    <row r="1190" spans="1:6" x14ac:dyDescent="0.3">
      <c r="A1190" t="s">
        <v>470</v>
      </c>
      <c r="B1190">
        <v>7.2</v>
      </c>
      <c r="E1190" t="s">
        <v>10462</v>
      </c>
      <c r="F1190">
        <f t="array" ref="F1190">AVERAGEIF(Table9[director_name],Table10[[#This Row],[DIRECTOR_NAME]],Table9[imdb_score])</f>
        <v>6.4</v>
      </c>
    </row>
    <row r="1191" spans="1:6" x14ac:dyDescent="0.3">
      <c r="A1191" t="s">
        <v>737</v>
      </c>
      <c r="B1191">
        <v>7.2</v>
      </c>
      <c r="E1191" t="s">
        <v>10950</v>
      </c>
      <c r="F1191">
        <f t="array" ref="F1191">AVERAGEIF(Table9[director_name],Table10[[#This Row],[DIRECTOR_NAME]],Table9[imdb_score])</f>
        <v>6.4</v>
      </c>
    </row>
    <row r="1192" spans="1:6" x14ac:dyDescent="0.3">
      <c r="A1192" t="s">
        <v>1017</v>
      </c>
      <c r="B1192">
        <v>7.2</v>
      </c>
      <c r="E1192" t="s">
        <v>10977</v>
      </c>
      <c r="F1192">
        <f t="array" ref="F1192">AVERAGEIF(Table9[director_name],Table10[[#This Row],[DIRECTOR_NAME]],Table9[imdb_score])</f>
        <v>6.4</v>
      </c>
    </row>
    <row r="1193" spans="1:6" x14ac:dyDescent="0.3">
      <c r="A1193" t="s">
        <v>70</v>
      </c>
      <c r="B1193">
        <v>7.2</v>
      </c>
      <c r="E1193" t="s">
        <v>11062</v>
      </c>
      <c r="F1193">
        <f t="array" ref="F1193">AVERAGEIF(Table9[director_name],Table10[[#This Row],[DIRECTOR_NAME]],Table9[imdb_score])</f>
        <v>6.4</v>
      </c>
    </row>
    <row r="1194" spans="1:6" x14ac:dyDescent="0.3">
      <c r="A1194" t="s">
        <v>1638</v>
      </c>
      <c r="B1194">
        <v>7.2</v>
      </c>
      <c r="E1194" t="s">
        <v>11513</v>
      </c>
      <c r="F1194">
        <f t="array" ref="F1194">AVERAGEIF(Table9[director_name],Table10[[#This Row],[DIRECTOR_NAME]],Table9[imdb_score])</f>
        <v>6.4</v>
      </c>
    </row>
    <row r="1195" spans="1:6" x14ac:dyDescent="0.3">
      <c r="A1195" t="s">
        <v>214</v>
      </c>
      <c r="B1195">
        <v>7.2</v>
      </c>
      <c r="E1195" t="s">
        <v>11683</v>
      </c>
      <c r="F1195">
        <f t="array" ref="F1195">AVERAGEIF(Table9[director_name],Table10[[#This Row],[DIRECTOR_NAME]],Table9[imdb_score])</f>
        <v>6.4</v>
      </c>
    </row>
    <row r="1196" spans="1:6" x14ac:dyDescent="0.3">
      <c r="A1196" t="s">
        <v>1691</v>
      </c>
      <c r="B1196">
        <v>7.2</v>
      </c>
      <c r="E1196" t="s">
        <v>12273</v>
      </c>
      <c r="F1196">
        <f t="array" ref="F1196">AVERAGEIF(Table9[director_name],Table10[[#This Row],[DIRECTOR_NAME]],Table9[imdb_score])</f>
        <v>6.4</v>
      </c>
    </row>
    <row r="1197" spans="1:6" x14ac:dyDescent="0.3">
      <c r="A1197" t="s">
        <v>59</v>
      </c>
      <c r="B1197">
        <v>7.2</v>
      </c>
      <c r="E1197" t="s">
        <v>12909</v>
      </c>
      <c r="F1197">
        <f t="array" ref="F1197">AVERAGEIF(Table9[director_name],Table10[[#This Row],[DIRECTOR_NAME]],Table9[imdb_score])</f>
        <v>6.4</v>
      </c>
    </row>
    <row r="1198" spans="1:6" x14ac:dyDescent="0.3">
      <c r="A1198" t="s">
        <v>1327</v>
      </c>
      <c r="B1198">
        <v>7.2</v>
      </c>
      <c r="E1198" t="s">
        <v>13185</v>
      </c>
      <c r="F1198">
        <f t="array" ref="F1198">AVERAGEIF(Table9[director_name],Table10[[#This Row],[DIRECTOR_NAME]],Table9[imdb_score])</f>
        <v>6.4</v>
      </c>
    </row>
    <row r="1199" spans="1:6" x14ac:dyDescent="0.3">
      <c r="A1199" t="s">
        <v>1934</v>
      </c>
      <c r="B1199">
        <v>7.2</v>
      </c>
      <c r="E1199" t="s">
        <v>13413</v>
      </c>
      <c r="F1199">
        <f t="array" ref="F1199">AVERAGEIF(Table9[director_name],Table10[[#This Row],[DIRECTOR_NAME]],Table9[imdb_score])</f>
        <v>6.4</v>
      </c>
    </row>
    <row r="1200" spans="1:6" x14ac:dyDescent="0.3">
      <c r="A1200" t="s">
        <v>666</v>
      </c>
      <c r="B1200">
        <v>7.2</v>
      </c>
      <c r="E1200" t="s">
        <v>13884</v>
      </c>
      <c r="F1200">
        <f t="array" ref="F1200">AVERAGEIF(Table9[director_name],Table10[[#This Row],[DIRECTOR_NAME]],Table9[imdb_score])</f>
        <v>6.4</v>
      </c>
    </row>
    <row r="1201" spans="1:6" x14ac:dyDescent="0.3">
      <c r="A1201" t="s">
        <v>2664</v>
      </c>
      <c r="B1201">
        <v>7.2</v>
      </c>
      <c r="E1201" t="s">
        <v>14209</v>
      </c>
      <c r="F1201">
        <f t="array" ref="F1201">AVERAGEIF(Table9[director_name],Table10[[#This Row],[DIRECTOR_NAME]],Table9[imdb_score])</f>
        <v>6.4</v>
      </c>
    </row>
    <row r="1202" spans="1:6" x14ac:dyDescent="0.3">
      <c r="A1202" t="s">
        <v>287</v>
      </c>
      <c r="B1202">
        <v>7.2</v>
      </c>
      <c r="E1202" t="s">
        <v>14648</v>
      </c>
      <c r="F1202">
        <f t="array" ref="F1202">AVERAGEIF(Table9[director_name],Table10[[#This Row],[DIRECTOR_NAME]],Table9[imdb_score])</f>
        <v>6.4</v>
      </c>
    </row>
    <row r="1203" spans="1:6" x14ac:dyDescent="0.3">
      <c r="A1203" t="s">
        <v>938</v>
      </c>
      <c r="B1203">
        <v>7.2</v>
      </c>
      <c r="E1203" t="s">
        <v>14695</v>
      </c>
      <c r="F1203">
        <f t="array" ref="F1203">AVERAGEIF(Table9[director_name],Table10[[#This Row],[DIRECTOR_NAME]],Table9[imdb_score])</f>
        <v>6.4</v>
      </c>
    </row>
    <row r="1204" spans="1:6" x14ac:dyDescent="0.3">
      <c r="A1204" t="s">
        <v>173</v>
      </c>
      <c r="B1204">
        <v>7.2</v>
      </c>
      <c r="E1204" t="s">
        <v>16144</v>
      </c>
      <c r="F1204">
        <f t="array" ref="F1204">AVERAGEIF(Table9[director_name],Table10[[#This Row],[DIRECTOR_NAME]],Table9[imdb_score])</f>
        <v>6.4</v>
      </c>
    </row>
    <row r="1205" spans="1:6" x14ac:dyDescent="0.3">
      <c r="A1205" t="s">
        <v>333</v>
      </c>
      <c r="B1205">
        <v>7.2</v>
      </c>
      <c r="E1205" t="s">
        <v>16181</v>
      </c>
      <c r="F1205">
        <f t="array" ref="F1205">AVERAGEIF(Table9[director_name],Table10[[#This Row],[DIRECTOR_NAME]],Table9[imdb_score])</f>
        <v>6.4</v>
      </c>
    </row>
    <row r="1206" spans="1:6" x14ac:dyDescent="0.3">
      <c r="A1206" t="s">
        <v>416</v>
      </c>
      <c r="B1206">
        <v>7.2</v>
      </c>
      <c r="E1206" t="s">
        <v>16292</v>
      </c>
      <c r="F1206">
        <f t="array" ref="F1206">AVERAGEIF(Table9[director_name],Table10[[#This Row],[DIRECTOR_NAME]],Table9[imdb_score])</f>
        <v>6.4</v>
      </c>
    </row>
    <row r="1207" spans="1:6" x14ac:dyDescent="0.3">
      <c r="A1207" t="s">
        <v>3575</v>
      </c>
      <c r="B1207">
        <v>7.2</v>
      </c>
      <c r="E1207" t="s">
        <v>16745</v>
      </c>
      <c r="F1207">
        <f t="array" ref="F1207">AVERAGEIF(Table9[director_name],Table10[[#This Row],[DIRECTOR_NAME]],Table9[imdb_score])</f>
        <v>6.4</v>
      </c>
    </row>
    <row r="1208" spans="1:6" x14ac:dyDescent="0.3">
      <c r="A1208" t="s">
        <v>592</v>
      </c>
      <c r="B1208">
        <v>7.2</v>
      </c>
      <c r="E1208" t="s">
        <v>16768</v>
      </c>
      <c r="F1208">
        <f t="array" ref="F1208">AVERAGEIF(Table9[director_name],Table10[[#This Row],[DIRECTOR_NAME]],Table9[imdb_score])</f>
        <v>6.4</v>
      </c>
    </row>
    <row r="1209" spans="1:6" x14ac:dyDescent="0.3">
      <c r="A1209" t="s">
        <v>340</v>
      </c>
      <c r="B1209">
        <v>7.2</v>
      </c>
      <c r="E1209" t="s">
        <v>17272</v>
      </c>
      <c r="F1209">
        <f t="array" ref="F1209">AVERAGEIF(Table9[director_name],Table10[[#This Row],[DIRECTOR_NAME]],Table9[imdb_score])</f>
        <v>6.4</v>
      </c>
    </row>
    <row r="1210" spans="1:6" x14ac:dyDescent="0.3">
      <c r="A1210" t="s">
        <v>3112</v>
      </c>
      <c r="B1210">
        <v>7.2</v>
      </c>
      <c r="E1210" t="s">
        <v>17623</v>
      </c>
      <c r="F1210">
        <f t="array" ref="F1210">AVERAGEIF(Table9[director_name],Table10[[#This Row],[DIRECTOR_NAME]],Table9[imdb_score])</f>
        <v>6.4</v>
      </c>
    </row>
    <row r="1211" spans="1:6" x14ac:dyDescent="0.3">
      <c r="A1211" t="s">
        <v>3112</v>
      </c>
      <c r="B1211">
        <v>7.2</v>
      </c>
      <c r="E1211" t="s">
        <v>17827</v>
      </c>
      <c r="F1211">
        <f t="array" ref="F1211">AVERAGEIF(Table9[director_name],Table10[[#This Row],[DIRECTOR_NAME]],Table9[imdb_score])</f>
        <v>6.4</v>
      </c>
    </row>
    <row r="1212" spans="1:6" x14ac:dyDescent="0.3">
      <c r="A1212" t="s">
        <v>4727</v>
      </c>
      <c r="B1212">
        <v>7.2</v>
      </c>
      <c r="E1212" t="s">
        <v>18227</v>
      </c>
      <c r="F1212">
        <f t="array" ref="F1212">AVERAGEIF(Table9[director_name],Table10[[#This Row],[DIRECTOR_NAME]],Table9[imdb_score])</f>
        <v>6.4</v>
      </c>
    </row>
    <row r="1213" spans="1:6" x14ac:dyDescent="0.3">
      <c r="A1213" t="s">
        <v>87</v>
      </c>
      <c r="B1213">
        <v>7.2</v>
      </c>
      <c r="E1213" t="s">
        <v>18484</v>
      </c>
      <c r="F1213">
        <f t="array" ref="F1213">AVERAGEIF(Table9[director_name],Table10[[#This Row],[DIRECTOR_NAME]],Table9[imdb_score])</f>
        <v>6.4</v>
      </c>
    </row>
    <row r="1214" spans="1:6" x14ac:dyDescent="0.3">
      <c r="A1214" t="s">
        <v>5769</v>
      </c>
      <c r="B1214">
        <v>7.2</v>
      </c>
      <c r="E1214" t="s">
        <v>18900</v>
      </c>
      <c r="F1214">
        <f t="array" ref="F1214">AVERAGEIF(Table9[director_name],Table10[[#This Row],[DIRECTOR_NAME]],Table9[imdb_score])</f>
        <v>6.4</v>
      </c>
    </row>
    <row r="1215" spans="1:6" x14ac:dyDescent="0.3">
      <c r="A1215" t="s">
        <v>333</v>
      </c>
      <c r="B1215">
        <v>7.2</v>
      </c>
      <c r="E1215" t="s">
        <v>19030</v>
      </c>
      <c r="F1215">
        <f t="array" ref="F1215">AVERAGEIF(Table9[director_name],Table10[[#This Row],[DIRECTOR_NAME]],Table9[imdb_score])</f>
        <v>6.4</v>
      </c>
    </row>
    <row r="1216" spans="1:6" x14ac:dyDescent="0.3">
      <c r="A1216" t="s">
        <v>5815</v>
      </c>
      <c r="B1216">
        <v>7.2</v>
      </c>
      <c r="E1216" t="s">
        <v>19065</v>
      </c>
      <c r="F1216">
        <f t="array" ref="F1216">AVERAGEIF(Table9[director_name],Table10[[#This Row],[DIRECTOR_NAME]],Table9[imdb_score])</f>
        <v>6.4</v>
      </c>
    </row>
    <row r="1217" spans="1:6" x14ac:dyDescent="0.3">
      <c r="A1217" t="s">
        <v>3827</v>
      </c>
      <c r="B1217">
        <v>7.2</v>
      </c>
      <c r="E1217" t="s">
        <v>19548</v>
      </c>
      <c r="F1217">
        <f t="array" ref="F1217">AVERAGEIF(Table9[director_name],Table10[[#This Row],[DIRECTOR_NAME]],Table9[imdb_score])</f>
        <v>6.4</v>
      </c>
    </row>
    <row r="1218" spans="1:6" x14ac:dyDescent="0.3">
      <c r="A1218" t="s">
        <v>2118</v>
      </c>
      <c r="B1218">
        <v>7.2</v>
      </c>
      <c r="E1218" t="s">
        <v>20380</v>
      </c>
      <c r="F1218">
        <f t="array" ref="F1218">AVERAGEIF(Table9[director_name],Table10[[#This Row],[DIRECTOR_NAME]],Table9[imdb_score])</f>
        <v>6.4</v>
      </c>
    </row>
    <row r="1219" spans="1:6" x14ac:dyDescent="0.3">
      <c r="A1219" t="s">
        <v>4185</v>
      </c>
      <c r="B1219">
        <v>7.2</v>
      </c>
      <c r="E1219" t="s">
        <v>20538</v>
      </c>
      <c r="F1219">
        <f t="array" ref="F1219">AVERAGEIF(Table9[director_name],Table10[[#This Row],[DIRECTOR_NAME]],Table9[imdb_score])</f>
        <v>6.4</v>
      </c>
    </row>
    <row r="1220" spans="1:6" x14ac:dyDescent="0.3">
      <c r="A1220" t="s">
        <v>6232</v>
      </c>
      <c r="B1220">
        <v>7.2</v>
      </c>
      <c r="E1220" t="s">
        <v>21929</v>
      </c>
      <c r="F1220">
        <f t="array" ref="F1220">AVERAGEIF(Table9[director_name],Table10[[#This Row],[DIRECTOR_NAME]],Table9[imdb_score])</f>
        <v>6.4</v>
      </c>
    </row>
    <row r="1221" spans="1:6" x14ac:dyDescent="0.3">
      <c r="A1221" t="s">
        <v>5624</v>
      </c>
      <c r="B1221">
        <v>7.2</v>
      </c>
      <c r="E1221" t="s">
        <v>21982</v>
      </c>
      <c r="F1221">
        <f t="array" ref="F1221">AVERAGEIF(Table9[director_name],Table10[[#This Row],[DIRECTOR_NAME]],Table9[imdb_score])</f>
        <v>6.4</v>
      </c>
    </row>
    <row r="1222" spans="1:6" x14ac:dyDescent="0.3">
      <c r="A1222" t="s">
        <v>2385</v>
      </c>
      <c r="B1222">
        <v>7.2</v>
      </c>
      <c r="E1222" t="s">
        <v>22151</v>
      </c>
      <c r="F1222">
        <f t="array" ref="F1222">AVERAGEIF(Table9[director_name],Table10[[#This Row],[DIRECTOR_NAME]],Table9[imdb_score])</f>
        <v>6.4</v>
      </c>
    </row>
    <row r="1223" spans="1:6" x14ac:dyDescent="0.3">
      <c r="A1223" t="s">
        <v>416</v>
      </c>
      <c r="B1223">
        <v>7.2</v>
      </c>
      <c r="E1223" t="s">
        <v>22284</v>
      </c>
      <c r="F1223">
        <f t="array" ref="F1223">AVERAGEIF(Table9[director_name],Table10[[#This Row],[DIRECTOR_NAME]],Table9[imdb_score])</f>
        <v>6.4</v>
      </c>
    </row>
    <row r="1224" spans="1:6" x14ac:dyDescent="0.3">
      <c r="A1224" t="s">
        <v>786</v>
      </c>
      <c r="B1224">
        <v>7.2</v>
      </c>
      <c r="E1224" t="s">
        <v>22367</v>
      </c>
      <c r="F1224">
        <f t="array" ref="F1224">AVERAGEIF(Table9[director_name],Table10[[#This Row],[DIRECTOR_NAME]],Table9[imdb_score])</f>
        <v>6.4</v>
      </c>
    </row>
    <row r="1225" spans="1:6" x14ac:dyDescent="0.3">
      <c r="A1225" t="s">
        <v>2583</v>
      </c>
      <c r="B1225">
        <v>7.2</v>
      </c>
      <c r="E1225" t="s">
        <v>22545</v>
      </c>
      <c r="F1225">
        <f t="array" ref="F1225">AVERAGEIF(Table9[director_name],Table10[[#This Row],[DIRECTOR_NAME]],Table9[imdb_score])</f>
        <v>6.4</v>
      </c>
    </row>
    <row r="1226" spans="1:6" x14ac:dyDescent="0.3">
      <c r="A1226" t="s">
        <v>7229</v>
      </c>
      <c r="B1226">
        <v>7.2</v>
      </c>
      <c r="E1226" t="s">
        <v>23031</v>
      </c>
      <c r="F1226">
        <f t="array" ref="F1226">AVERAGEIF(Table9[director_name],Table10[[#This Row],[DIRECTOR_NAME]],Table9[imdb_score])</f>
        <v>6.4</v>
      </c>
    </row>
    <row r="1227" spans="1:6" x14ac:dyDescent="0.3">
      <c r="A1227" t="s">
        <v>3380</v>
      </c>
      <c r="B1227">
        <v>7.2</v>
      </c>
      <c r="E1227" t="s">
        <v>23036</v>
      </c>
      <c r="F1227">
        <f t="array" ref="F1227">AVERAGEIF(Table9[director_name],Table10[[#This Row],[DIRECTOR_NAME]],Table9[imdb_score])</f>
        <v>6.4</v>
      </c>
    </row>
    <row r="1228" spans="1:6" x14ac:dyDescent="0.3">
      <c r="A1228" t="s">
        <v>7736</v>
      </c>
      <c r="B1228">
        <v>7.2</v>
      </c>
      <c r="E1228" t="s">
        <v>23085</v>
      </c>
      <c r="F1228">
        <f t="array" ref="F1228">AVERAGEIF(Table9[director_name],Table10[[#This Row],[DIRECTOR_NAME]],Table9[imdb_score])</f>
        <v>6.4</v>
      </c>
    </row>
    <row r="1229" spans="1:6" x14ac:dyDescent="0.3">
      <c r="A1229" t="s">
        <v>514</v>
      </c>
      <c r="B1229">
        <v>7.2</v>
      </c>
      <c r="E1229" t="s">
        <v>23300</v>
      </c>
      <c r="F1229">
        <f t="array" ref="F1229">AVERAGEIF(Table9[director_name],Table10[[#This Row],[DIRECTOR_NAME]],Table9[imdb_score])</f>
        <v>6.4</v>
      </c>
    </row>
    <row r="1230" spans="1:6" x14ac:dyDescent="0.3">
      <c r="A1230" t="s">
        <v>7777</v>
      </c>
      <c r="B1230">
        <v>7.2</v>
      </c>
      <c r="E1230" t="s">
        <v>23748</v>
      </c>
      <c r="F1230">
        <f t="array" ref="F1230">AVERAGEIF(Table9[director_name],Table10[[#This Row],[DIRECTOR_NAME]],Table9[imdb_score])</f>
        <v>6.4</v>
      </c>
    </row>
    <row r="1231" spans="1:6" x14ac:dyDescent="0.3">
      <c r="A1231" t="s">
        <v>2232</v>
      </c>
      <c r="B1231">
        <v>7.2</v>
      </c>
      <c r="E1231" t="s">
        <v>23993</v>
      </c>
      <c r="F1231">
        <f t="array" ref="F1231">AVERAGEIF(Table9[director_name],Table10[[#This Row],[DIRECTOR_NAME]],Table9[imdb_score])</f>
        <v>6.4</v>
      </c>
    </row>
    <row r="1232" spans="1:6" x14ac:dyDescent="0.3">
      <c r="A1232" t="s">
        <v>184</v>
      </c>
      <c r="B1232">
        <v>7.2</v>
      </c>
      <c r="E1232" t="s">
        <v>2583</v>
      </c>
      <c r="F1232">
        <f t="array" ref="F1232">AVERAGEIF(Table9[director_name],Table10[[#This Row],[DIRECTOR_NAME]],Table9[imdb_score])</f>
        <v>6.4000000000000012</v>
      </c>
    </row>
    <row r="1233" spans="1:6" x14ac:dyDescent="0.3">
      <c r="A1233" t="s">
        <v>1626</v>
      </c>
      <c r="B1233">
        <v>7.2</v>
      </c>
      <c r="E1233" t="s">
        <v>9785</v>
      </c>
      <c r="F1233">
        <f t="array" ref="F1233">AVERAGEIF(Table9[director_name],Table10[[#This Row],[DIRECTOR_NAME]],Table9[imdb_score])</f>
        <v>6.3999999999999995</v>
      </c>
    </row>
    <row r="1234" spans="1:6" x14ac:dyDescent="0.3">
      <c r="A1234" t="s">
        <v>7032</v>
      </c>
      <c r="B1234">
        <v>7.2</v>
      </c>
      <c r="E1234" t="s">
        <v>10143</v>
      </c>
      <c r="F1234">
        <f t="array" ref="F1234">AVERAGEIF(Table9[director_name],Table10[[#This Row],[DIRECTOR_NAME]],Table9[imdb_score])</f>
        <v>6.4000000000000012</v>
      </c>
    </row>
    <row r="1235" spans="1:6" x14ac:dyDescent="0.3">
      <c r="A1235" t="s">
        <v>8183</v>
      </c>
      <c r="B1235">
        <v>7.2</v>
      </c>
      <c r="E1235" t="s">
        <v>9651</v>
      </c>
      <c r="F1235">
        <f t="array" ref="F1235">AVERAGEIF(Table9[director_name],Table10[[#This Row],[DIRECTOR_NAME]],Table9[imdb_score])</f>
        <v>6.375</v>
      </c>
    </row>
    <row r="1236" spans="1:6" x14ac:dyDescent="0.3">
      <c r="A1236" t="s">
        <v>6414</v>
      </c>
      <c r="B1236">
        <v>7.2</v>
      </c>
      <c r="E1236" t="s">
        <v>5984</v>
      </c>
      <c r="F1236">
        <f t="array" ref="F1236">AVERAGEIF(Table9[director_name],Table10[[#This Row],[DIRECTOR_NAME]],Table9[imdb_score])</f>
        <v>6.3666666666666671</v>
      </c>
    </row>
    <row r="1237" spans="1:6" x14ac:dyDescent="0.3">
      <c r="A1237" t="s">
        <v>8324</v>
      </c>
      <c r="B1237">
        <v>7.2</v>
      </c>
      <c r="E1237" t="s">
        <v>6096</v>
      </c>
      <c r="F1237">
        <f t="array" ref="F1237">AVERAGEIF(Table9[director_name],Table10[[#This Row],[DIRECTOR_NAME]],Table9[imdb_score])</f>
        <v>6.3666666666666671</v>
      </c>
    </row>
    <row r="1238" spans="1:6" x14ac:dyDescent="0.3">
      <c r="A1238" t="s">
        <v>8342</v>
      </c>
      <c r="B1238">
        <v>7.2</v>
      </c>
      <c r="E1238" t="s">
        <v>9018</v>
      </c>
      <c r="F1238">
        <f t="array" ref="F1238">AVERAGEIF(Table9[director_name],Table10[[#This Row],[DIRECTOR_NAME]],Table9[imdb_score])</f>
        <v>6.3666666666666671</v>
      </c>
    </row>
    <row r="1239" spans="1:6" x14ac:dyDescent="0.3">
      <c r="A1239" t="s">
        <v>8700</v>
      </c>
      <c r="B1239">
        <v>7.2</v>
      </c>
      <c r="E1239" t="s">
        <v>4128</v>
      </c>
      <c r="F1239">
        <f t="array" ref="F1239">AVERAGEIF(Table9[director_name],Table10[[#This Row],[DIRECTOR_NAME]],Table9[imdb_score])</f>
        <v>6.35</v>
      </c>
    </row>
    <row r="1240" spans="1:6" x14ac:dyDescent="0.3">
      <c r="A1240" t="s">
        <v>9071</v>
      </c>
      <c r="B1240">
        <v>7.2</v>
      </c>
      <c r="E1240" t="s">
        <v>4936</v>
      </c>
      <c r="F1240">
        <f t="array" ref="F1240">AVERAGEIF(Table9[director_name],Table10[[#This Row],[DIRECTOR_NAME]],Table9[imdb_score])</f>
        <v>6.35</v>
      </c>
    </row>
    <row r="1241" spans="1:6" x14ac:dyDescent="0.3">
      <c r="A1241" t="s">
        <v>4544</v>
      </c>
      <c r="B1241">
        <v>7.2</v>
      </c>
      <c r="E1241" t="s">
        <v>9317</v>
      </c>
      <c r="F1241">
        <f t="array" ref="F1241">AVERAGEIF(Table9[director_name],Table10[[#This Row],[DIRECTOR_NAME]],Table9[imdb_score])</f>
        <v>6.35</v>
      </c>
    </row>
    <row r="1242" spans="1:6" x14ac:dyDescent="0.3">
      <c r="A1242" t="s">
        <v>3650</v>
      </c>
      <c r="B1242">
        <v>7.2</v>
      </c>
      <c r="E1242" t="s">
        <v>1041</v>
      </c>
      <c r="F1242">
        <f t="array" ref="F1242">AVERAGEIF(Table9[director_name],Table10[[#This Row],[DIRECTOR_NAME]],Table9[imdb_score])</f>
        <v>6.35</v>
      </c>
    </row>
    <row r="1243" spans="1:6" x14ac:dyDescent="0.3">
      <c r="A1243" t="s">
        <v>9492</v>
      </c>
      <c r="B1243">
        <v>7.2</v>
      </c>
      <c r="E1243" t="s">
        <v>15122</v>
      </c>
      <c r="F1243">
        <f t="array" ref="F1243">AVERAGEIF(Table9[director_name],Table10[[#This Row],[DIRECTOR_NAME]],Table9[imdb_score])</f>
        <v>6.35</v>
      </c>
    </row>
    <row r="1244" spans="1:6" x14ac:dyDescent="0.3">
      <c r="A1244" t="s">
        <v>1770</v>
      </c>
      <c r="B1244">
        <v>7.2</v>
      </c>
      <c r="E1244" t="s">
        <v>17915</v>
      </c>
      <c r="F1244">
        <f t="array" ref="F1244">AVERAGEIF(Table9[director_name],Table10[[#This Row],[DIRECTOR_NAME]],Table9[imdb_score])</f>
        <v>6.35</v>
      </c>
    </row>
    <row r="1245" spans="1:6" x14ac:dyDescent="0.3">
      <c r="A1245" t="s">
        <v>24161</v>
      </c>
      <c r="B1245">
        <v>7.2</v>
      </c>
      <c r="E1245" t="s">
        <v>1281</v>
      </c>
      <c r="F1245">
        <f t="array" ref="F1245">AVERAGEIF(Table9[director_name],Table10[[#This Row],[DIRECTOR_NAME]],Table9[imdb_score])</f>
        <v>6.3500000000000005</v>
      </c>
    </row>
    <row r="1246" spans="1:6" x14ac:dyDescent="0.3">
      <c r="A1246" t="s">
        <v>3827</v>
      </c>
      <c r="B1246">
        <v>7.2</v>
      </c>
      <c r="E1246" t="s">
        <v>2131</v>
      </c>
      <c r="F1246">
        <f t="array" ref="F1246">AVERAGEIF(Table9[director_name],Table10[[#This Row],[DIRECTOR_NAME]],Table9[imdb_score])</f>
        <v>6.34</v>
      </c>
    </row>
    <row r="1247" spans="1:6" x14ac:dyDescent="0.3">
      <c r="A1247" t="s">
        <v>9984</v>
      </c>
      <c r="B1247">
        <v>7.2</v>
      </c>
      <c r="E1247" t="s">
        <v>2296</v>
      </c>
      <c r="F1247">
        <f t="array" ref="F1247">AVERAGEIF(Table9[director_name],Table10[[#This Row],[DIRECTOR_NAME]],Table9[imdb_score])</f>
        <v>6.333333333333333</v>
      </c>
    </row>
    <row r="1248" spans="1:6" x14ac:dyDescent="0.3">
      <c r="A1248" t="s">
        <v>1803</v>
      </c>
      <c r="B1248">
        <v>7.2</v>
      </c>
      <c r="E1248" t="s">
        <v>9594</v>
      </c>
      <c r="F1248">
        <f t="array" ref="F1248">AVERAGEIF(Table9[director_name],Table10[[#This Row],[DIRECTOR_NAME]],Table9[imdb_score])</f>
        <v>6.333333333333333</v>
      </c>
    </row>
    <row r="1249" spans="1:6" x14ac:dyDescent="0.3">
      <c r="A1249" t="s">
        <v>2560</v>
      </c>
      <c r="B1249">
        <v>7.2</v>
      </c>
      <c r="E1249" t="s">
        <v>13749</v>
      </c>
      <c r="F1249">
        <f t="array" ref="F1249">AVERAGEIF(Table9[director_name],Table10[[#This Row],[DIRECTOR_NAME]],Table9[imdb_score])</f>
        <v>6.333333333333333</v>
      </c>
    </row>
    <row r="1250" spans="1:6" x14ac:dyDescent="0.3">
      <c r="A1250" t="s">
        <v>10158</v>
      </c>
      <c r="B1250">
        <v>7.2</v>
      </c>
      <c r="E1250" t="s">
        <v>919</v>
      </c>
      <c r="F1250">
        <f t="array" ref="F1250">AVERAGEIF(Table9[director_name],Table10[[#This Row],[DIRECTOR_NAME]],Table9[imdb_score])</f>
        <v>6.3250000000000002</v>
      </c>
    </row>
    <row r="1251" spans="1:6" x14ac:dyDescent="0.3">
      <c r="A1251" t="s">
        <v>5055</v>
      </c>
      <c r="B1251">
        <v>7.2</v>
      </c>
      <c r="E1251" t="s">
        <v>12940</v>
      </c>
      <c r="F1251">
        <f t="array" ref="F1251">AVERAGEIF(Table9[director_name],Table10[[#This Row],[DIRECTOR_NAME]],Table9[imdb_score])</f>
        <v>6.3250000000000002</v>
      </c>
    </row>
    <row r="1252" spans="1:6" x14ac:dyDescent="0.3">
      <c r="A1252" t="s">
        <v>8497</v>
      </c>
      <c r="B1252">
        <v>7.2</v>
      </c>
      <c r="E1252" t="s">
        <v>541</v>
      </c>
      <c r="F1252">
        <f t="array" ref="F1252">AVERAGEIF(Table9[director_name],Table10[[#This Row],[DIRECTOR_NAME]],Table9[imdb_score])</f>
        <v>6.3142857142857141</v>
      </c>
    </row>
    <row r="1253" spans="1:6" x14ac:dyDescent="0.3">
      <c r="A1253" t="s">
        <v>6130</v>
      </c>
      <c r="B1253">
        <v>7.2</v>
      </c>
      <c r="E1253" t="s">
        <v>2175</v>
      </c>
      <c r="F1253">
        <f t="array" ref="F1253">AVERAGEIF(Table9[director_name],Table10[[#This Row],[DIRECTOR_NAME]],Table9[imdb_score])</f>
        <v>6.2999999999999989</v>
      </c>
    </row>
    <row r="1254" spans="1:6" x14ac:dyDescent="0.3">
      <c r="A1254" t="s">
        <v>10538</v>
      </c>
      <c r="B1254">
        <v>7.2</v>
      </c>
      <c r="E1254" t="s">
        <v>10731</v>
      </c>
      <c r="F1254">
        <f t="array" ref="F1254">AVERAGEIF(Table9[director_name],Table10[[#This Row],[DIRECTOR_NAME]],Table9[imdb_score])</f>
        <v>6.3000000000000007</v>
      </c>
    </row>
    <row r="1255" spans="1:6" x14ac:dyDescent="0.3">
      <c r="A1255" t="s">
        <v>597</v>
      </c>
      <c r="B1255">
        <v>7.2</v>
      </c>
      <c r="E1255" t="s">
        <v>13942</v>
      </c>
      <c r="F1255">
        <f t="array" ref="F1255">AVERAGEIF(Table9[director_name],Table10[[#This Row],[DIRECTOR_NAME]],Table9[imdb_score])</f>
        <v>6.3000000000000007</v>
      </c>
    </row>
    <row r="1256" spans="1:6" x14ac:dyDescent="0.3">
      <c r="A1256" t="s">
        <v>7104</v>
      </c>
      <c r="B1256">
        <v>7.2</v>
      </c>
      <c r="E1256" t="s">
        <v>613</v>
      </c>
      <c r="F1256">
        <f t="array" ref="F1256">AVERAGEIF(Table9[director_name],Table10[[#This Row],[DIRECTOR_NAME]],Table9[imdb_score])</f>
        <v>6.3</v>
      </c>
    </row>
    <row r="1257" spans="1:6" x14ac:dyDescent="0.3">
      <c r="A1257" t="s">
        <v>768</v>
      </c>
      <c r="B1257">
        <v>7.2</v>
      </c>
      <c r="E1257" t="s">
        <v>1538</v>
      </c>
      <c r="F1257">
        <f t="array" ref="F1257">AVERAGEIF(Table9[director_name],Table10[[#This Row],[DIRECTOR_NAME]],Table9[imdb_score])</f>
        <v>6.3</v>
      </c>
    </row>
    <row r="1258" spans="1:6" x14ac:dyDescent="0.3">
      <c r="A1258" t="s">
        <v>24161</v>
      </c>
      <c r="B1258">
        <v>7.2</v>
      </c>
      <c r="E1258" t="s">
        <v>2045</v>
      </c>
      <c r="F1258">
        <f t="array" ref="F1258">AVERAGEIF(Table9[director_name],Table10[[#This Row],[DIRECTOR_NAME]],Table9[imdb_score])</f>
        <v>6.3</v>
      </c>
    </row>
    <row r="1259" spans="1:6" x14ac:dyDescent="0.3">
      <c r="A1259" t="s">
        <v>11505</v>
      </c>
      <c r="B1259">
        <v>7.2</v>
      </c>
      <c r="E1259" t="s">
        <v>2061</v>
      </c>
      <c r="F1259">
        <f t="array" ref="F1259">AVERAGEIF(Table9[director_name],Table10[[#This Row],[DIRECTOR_NAME]],Table9[imdb_score])</f>
        <v>6.3</v>
      </c>
    </row>
    <row r="1260" spans="1:6" x14ac:dyDescent="0.3">
      <c r="A1260" t="s">
        <v>6306</v>
      </c>
      <c r="B1260">
        <v>7.2</v>
      </c>
      <c r="E1260" t="s">
        <v>2285</v>
      </c>
      <c r="F1260">
        <f t="array" ref="F1260">AVERAGEIF(Table9[director_name],Table10[[#This Row],[DIRECTOR_NAME]],Table9[imdb_score])</f>
        <v>6.3</v>
      </c>
    </row>
    <row r="1261" spans="1:6" x14ac:dyDescent="0.3">
      <c r="A1261" t="s">
        <v>3081</v>
      </c>
      <c r="B1261">
        <v>7.2</v>
      </c>
      <c r="E1261" t="s">
        <v>2686</v>
      </c>
      <c r="F1261">
        <f t="array" ref="F1261">AVERAGEIF(Table9[director_name],Table10[[#This Row],[DIRECTOR_NAME]],Table9[imdb_score])</f>
        <v>6.3</v>
      </c>
    </row>
    <row r="1262" spans="1:6" x14ac:dyDescent="0.3">
      <c r="A1262" t="s">
        <v>5293</v>
      </c>
      <c r="B1262">
        <v>7.2</v>
      </c>
      <c r="E1262" t="s">
        <v>2699</v>
      </c>
      <c r="F1262">
        <f t="array" ref="F1262">AVERAGEIF(Table9[director_name],Table10[[#This Row],[DIRECTOR_NAME]],Table9[imdb_score])</f>
        <v>6.3</v>
      </c>
    </row>
    <row r="1263" spans="1:6" x14ac:dyDescent="0.3">
      <c r="A1263" t="s">
        <v>2658</v>
      </c>
      <c r="B1263">
        <v>7.2</v>
      </c>
      <c r="E1263" t="s">
        <v>2859</v>
      </c>
      <c r="F1263">
        <f t="array" ref="F1263">AVERAGEIF(Table9[director_name],Table10[[#This Row],[DIRECTOR_NAME]],Table9[imdb_score])</f>
        <v>6.3000000000000016</v>
      </c>
    </row>
    <row r="1264" spans="1:6" x14ac:dyDescent="0.3">
      <c r="A1264" t="s">
        <v>6469</v>
      </c>
      <c r="B1264">
        <v>7.2</v>
      </c>
      <c r="E1264" t="s">
        <v>3221</v>
      </c>
      <c r="F1264">
        <f t="array" ref="F1264">AVERAGEIF(Table9[director_name],Table10[[#This Row],[DIRECTOR_NAME]],Table9[imdb_score])</f>
        <v>6.3</v>
      </c>
    </row>
    <row r="1265" spans="1:6" x14ac:dyDescent="0.3">
      <c r="A1265" t="s">
        <v>2513</v>
      </c>
      <c r="B1265">
        <v>7.2</v>
      </c>
      <c r="E1265" t="s">
        <v>3426</v>
      </c>
      <c r="F1265">
        <f t="array" ref="F1265">AVERAGEIF(Table9[director_name],Table10[[#This Row],[DIRECTOR_NAME]],Table9[imdb_score])</f>
        <v>6.3</v>
      </c>
    </row>
    <row r="1266" spans="1:6" x14ac:dyDescent="0.3">
      <c r="A1266" t="s">
        <v>12193</v>
      </c>
      <c r="B1266">
        <v>7.2</v>
      </c>
      <c r="E1266" t="s">
        <v>3743</v>
      </c>
      <c r="F1266">
        <f t="array" ref="F1266">AVERAGEIF(Table9[director_name],Table10[[#This Row],[DIRECTOR_NAME]],Table9[imdb_score])</f>
        <v>6.3</v>
      </c>
    </row>
    <row r="1267" spans="1:6" x14ac:dyDescent="0.3">
      <c r="A1267" t="s">
        <v>4013</v>
      </c>
      <c r="B1267">
        <v>7.2</v>
      </c>
      <c r="E1267" t="s">
        <v>5653</v>
      </c>
      <c r="F1267">
        <f t="array" ref="F1267">AVERAGEIF(Table9[director_name],Table10[[#This Row],[DIRECTOR_NAME]],Table9[imdb_score])</f>
        <v>6.3</v>
      </c>
    </row>
    <row r="1268" spans="1:6" x14ac:dyDescent="0.3">
      <c r="A1268" t="s">
        <v>12446</v>
      </c>
      <c r="B1268">
        <v>7.2</v>
      </c>
      <c r="E1268" t="s">
        <v>6181</v>
      </c>
      <c r="F1268">
        <f t="array" ref="F1268">AVERAGEIF(Table9[director_name],Table10[[#This Row],[DIRECTOR_NAME]],Table9[imdb_score])</f>
        <v>6.3</v>
      </c>
    </row>
    <row r="1269" spans="1:6" x14ac:dyDescent="0.3">
      <c r="A1269" t="s">
        <v>12464</v>
      </c>
      <c r="B1269">
        <v>7.2</v>
      </c>
      <c r="E1269" t="s">
        <v>6779</v>
      </c>
      <c r="F1269">
        <f t="array" ref="F1269">AVERAGEIF(Table9[director_name],Table10[[#This Row],[DIRECTOR_NAME]],Table9[imdb_score])</f>
        <v>6.3</v>
      </c>
    </row>
    <row r="1270" spans="1:6" x14ac:dyDescent="0.3">
      <c r="A1270" t="s">
        <v>5834</v>
      </c>
      <c r="B1270">
        <v>7.2</v>
      </c>
      <c r="E1270" t="s">
        <v>7815</v>
      </c>
      <c r="F1270">
        <f t="array" ref="F1270">AVERAGEIF(Table9[director_name],Table10[[#This Row],[DIRECTOR_NAME]],Table9[imdb_score])</f>
        <v>6.3</v>
      </c>
    </row>
    <row r="1271" spans="1:6" x14ac:dyDescent="0.3">
      <c r="A1271" t="s">
        <v>12513</v>
      </c>
      <c r="B1271">
        <v>7.2</v>
      </c>
      <c r="E1271" t="s">
        <v>7985</v>
      </c>
      <c r="F1271">
        <f t="array" ref="F1271">AVERAGEIF(Table9[director_name],Table10[[#This Row],[DIRECTOR_NAME]],Table9[imdb_score])</f>
        <v>6.3</v>
      </c>
    </row>
    <row r="1272" spans="1:6" x14ac:dyDescent="0.3">
      <c r="A1272" t="s">
        <v>6023</v>
      </c>
      <c r="B1272">
        <v>7.2</v>
      </c>
      <c r="E1272" t="s">
        <v>8024</v>
      </c>
      <c r="F1272">
        <f t="array" ref="F1272">AVERAGEIF(Table9[director_name],Table10[[#This Row],[DIRECTOR_NAME]],Table9[imdb_score])</f>
        <v>6.3</v>
      </c>
    </row>
    <row r="1273" spans="1:6" x14ac:dyDescent="0.3">
      <c r="A1273" t="s">
        <v>12840</v>
      </c>
      <c r="B1273">
        <v>7.2</v>
      </c>
      <c r="E1273" t="s">
        <v>8100</v>
      </c>
      <c r="F1273">
        <f t="array" ref="F1273">AVERAGEIF(Table9[director_name],Table10[[#This Row],[DIRECTOR_NAME]],Table9[imdb_score])</f>
        <v>6.3</v>
      </c>
    </row>
    <row r="1274" spans="1:6" x14ac:dyDescent="0.3">
      <c r="A1274" t="s">
        <v>4013</v>
      </c>
      <c r="B1274">
        <v>7.2</v>
      </c>
      <c r="E1274" t="s">
        <v>8508</v>
      </c>
      <c r="F1274">
        <f t="array" ref="F1274">AVERAGEIF(Table9[director_name],Table10[[#This Row],[DIRECTOR_NAME]],Table9[imdb_score])</f>
        <v>6.3</v>
      </c>
    </row>
    <row r="1275" spans="1:6" x14ac:dyDescent="0.3">
      <c r="A1275" t="s">
        <v>13136</v>
      </c>
      <c r="B1275">
        <v>7.2</v>
      </c>
      <c r="E1275" t="s">
        <v>9321</v>
      </c>
      <c r="F1275">
        <f t="array" ref="F1275">AVERAGEIF(Table9[director_name],Table10[[#This Row],[DIRECTOR_NAME]],Table9[imdb_score])</f>
        <v>6.3</v>
      </c>
    </row>
    <row r="1276" spans="1:6" x14ac:dyDescent="0.3">
      <c r="A1276" t="s">
        <v>4970</v>
      </c>
      <c r="B1276">
        <v>7.2</v>
      </c>
      <c r="E1276" t="s">
        <v>9616</v>
      </c>
      <c r="F1276">
        <f t="array" ref="F1276">AVERAGEIF(Table9[director_name],Table10[[#This Row],[DIRECTOR_NAME]],Table9[imdb_score])</f>
        <v>6.3</v>
      </c>
    </row>
    <row r="1277" spans="1:6" x14ac:dyDescent="0.3">
      <c r="A1277" t="s">
        <v>786</v>
      </c>
      <c r="B1277">
        <v>7.2</v>
      </c>
      <c r="E1277" t="s">
        <v>9741</v>
      </c>
      <c r="F1277">
        <f t="array" ref="F1277">AVERAGEIF(Table9[director_name],Table10[[#This Row],[DIRECTOR_NAME]],Table9[imdb_score])</f>
        <v>6.3</v>
      </c>
    </row>
    <row r="1278" spans="1:6" x14ac:dyDescent="0.3">
      <c r="A1278" t="s">
        <v>13076</v>
      </c>
      <c r="B1278">
        <v>7.2</v>
      </c>
      <c r="E1278" t="s">
        <v>9871</v>
      </c>
      <c r="F1278">
        <f t="array" ref="F1278">AVERAGEIF(Table9[director_name],Table10[[#This Row],[DIRECTOR_NAME]],Table9[imdb_score])</f>
        <v>6.3</v>
      </c>
    </row>
    <row r="1279" spans="1:6" x14ac:dyDescent="0.3">
      <c r="A1279" t="s">
        <v>7432</v>
      </c>
      <c r="B1279">
        <v>7.2</v>
      </c>
      <c r="E1279" t="s">
        <v>10275</v>
      </c>
      <c r="F1279">
        <f t="array" ref="F1279">AVERAGEIF(Table9[director_name],Table10[[#This Row],[DIRECTOR_NAME]],Table9[imdb_score])</f>
        <v>6.3</v>
      </c>
    </row>
    <row r="1280" spans="1:6" x14ac:dyDescent="0.3">
      <c r="A1280" t="s">
        <v>3273</v>
      </c>
      <c r="B1280">
        <v>7.2</v>
      </c>
      <c r="E1280" t="s">
        <v>10765</v>
      </c>
      <c r="F1280">
        <f t="array" ref="F1280">AVERAGEIF(Table9[director_name],Table10[[#This Row],[DIRECTOR_NAME]],Table9[imdb_score])</f>
        <v>6.3</v>
      </c>
    </row>
    <row r="1281" spans="1:6" x14ac:dyDescent="0.3">
      <c r="A1281" t="s">
        <v>14316</v>
      </c>
      <c r="B1281">
        <v>7.2</v>
      </c>
      <c r="E1281" t="s">
        <v>10887</v>
      </c>
      <c r="F1281">
        <f t="array" ref="F1281">AVERAGEIF(Table9[director_name],Table10[[#This Row],[DIRECTOR_NAME]],Table9[imdb_score])</f>
        <v>6.3</v>
      </c>
    </row>
    <row r="1282" spans="1:6" x14ac:dyDescent="0.3">
      <c r="A1282" t="s">
        <v>2859</v>
      </c>
      <c r="B1282">
        <v>7.2</v>
      </c>
      <c r="E1282" t="s">
        <v>11427</v>
      </c>
      <c r="F1282">
        <f t="array" ref="F1282">AVERAGEIF(Table9[director_name],Table10[[#This Row],[DIRECTOR_NAME]],Table9[imdb_score])</f>
        <v>6.3</v>
      </c>
    </row>
    <row r="1283" spans="1:6" x14ac:dyDescent="0.3">
      <c r="A1283" t="s">
        <v>6616</v>
      </c>
      <c r="B1283">
        <v>7.2</v>
      </c>
      <c r="E1283" t="s">
        <v>13153</v>
      </c>
      <c r="F1283">
        <f t="array" ref="F1283">AVERAGEIF(Table9[director_name],Table10[[#This Row],[DIRECTOR_NAME]],Table9[imdb_score])</f>
        <v>6.3</v>
      </c>
    </row>
    <row r="1284" spans="1:6" x14ac:dyDescent="0.3">
      <c r="A1284" t="s">
        <v>14478</v>
      </c>
      <c r="B1284">
        <v>7.2</v>
      </c>
      <c r="E1284" t="s">
        <v>13512</v>
      </c>
      <c r="F1284">
        <f t="array" ref="F1284">AVERAGEIF(Table9[director_name],Table10[[#This Row],[DIRECTOR_NAME]],Table9[imdb_score])</f>
        <v>6.3</v>
      </c>
    </row>
    <row r="1285" spans="1:6" x14ac:dyDescent="0.3">
      <c r="A1285" t="s">
        <v>4855</v>
      </c>
      <c r="B1285">
        <v>7.2</v>
      </c>
      <c r="E1285" t="s">
        <v>13629</v>
      </c>
      <c r="F1285">
        <f t="array" ref="F1285">AVERAGEIF(Table9[director_name],Table10[[#This Row],[DIRECTOR_NAME]],Table9[imdb_score])</f>
        <v>6.3</v>
      </c>
    </row>
    <row r="1286" spans="1:6" x14ac:dyDescent="0.3">
      <c r="A1286" t="s">
        <v>225</v>
      </c>
      <c r="B1286">
        <v>7.2</v>
      </c>
      <c r="E1286" t="s">
        <v>13633</v>
      </c>
      <c r="F1286">
        <f t="array" ref="F1286">AVERAGEIF(Table9[director_name],Table10[[#This Row],[DIRECTOR_NAME]],Table9[imdb_score])</f>
        <v>6.3</v>
      </c>
    </row>
    <row r="1287" spans="1:6" x14ac:dyDescent="0.3">
      <c r="A1287" t="s">
        <v>10143</v>
      </c>
      <c r="B1287">
        <v>7.2</v>
      </c>
      <c r="E1287" t="s">
        <v>14064</v>
      </c>
      <c r="F1287">
        <f t="array" ref="F1287">AVERAGEIF(Table9[director_name],Table10[[#This Row],[DIRECTOR_NAME]],Table9[imdb_score])</f>
        <v>6.3</v>
      </c>
    </row>
    <row r="1288" spans="1:6" x14ac:dyDescent="0.3">
      <c r="A1288" t="s">
        <v>15224</v>
      </c>
      <c r="B1288">
        <v>7.2</v>
      </c>
      <c r="E1288" t="s">
        <v>14542</v>
      </c>
      <c r="F1288">
        <f t="array" ref="F1288">AVERAGEIF(Table9[director_name],Table10[[#This Row],[DIRECTOR_NAME]],Table9[imdb_score])</f>
        <v>6.3</v>
      </c>
    </row>
    <row r="1289" spans="1:6" x14ac:dyDescent="0.3">
      <c r="A1289" t="s">
        <v>15624</v>
      </c>
      <c r="B1289">
        <v>7.2</v>
      </c>
      <c r="E1289" t="s">
        <v>15204</v>
      </c>
      <c r="F1289">
        <f t="array" ref="F1289">AVERAGEIF(Table9[director_name],Table10[[#This Row],[DIRECTOR_NAME]],Table9[imdb_score])</f>
        <v>6.3</v>
      </c>
    </row>
    <row r="1290" spans="1:6" x14ac:dyDescent="0.3">
      <c r="A1290" t="s">
        <v>1347</v>
      </c>
      <c r="B1290">
        <v>7.2</v>
      </c>
      <c r="E1290" t="s">
        <v>16581</v>
      </c>
      <c r="F1290">
        <f t="array" ref="F1290">AVERAGEIF(Table9[director_name],Table10[[#This Row],[DIRECTOR_NAME]],Table9[imdb_score])</f>
        <v>6.3</v>
      </c>
    </row>
    <row r="1291" spans="1:6" x14ac:dyDescent="0.3">
      <c r="A1291" t="s">
        <v>15832</v>
      </c>
      <c r="B1291">
        <v>7.2</v>
      </c>
      <c r="E1291" t="s">
        <v>16614</v>
      </c>
      <c r="F1291">
        <f t="array" ref="F1291">AVERAGEIF(Table9[director_name],Table10[[#This Row],[DIRECTOR_NAME]],Table9[imdb_score])</f>
        <v>6.3</v>
      </c>
    </row>
    <row r="1292" spans="1:6" x14ac:dyDescent="0.3">
      <c r="A1292" t="s">
        <v>15875</v>
      </c>
      <c r="B1292">
        <v>7.2</v>
      </c>
      <c r="E1292" t="s">
        <v>16784</v>
      </c>
      <c r="F1292">
        <f t="array" ref="F1292">AVERAGEIF(Table9[director_name],Table10[[#This Row],[DIRECTOR_NAME]],Table9[imdb_score])</f>
        <v>6.3</v>
      </c>
    </row>
    <row r="1293" spans="1:6" x14ac:dyDescent="0.3">
      <c r="A1293" t="s">
        <v>16104</v>
      </c>
      <c r="B1293">
        <v>7.2</v>
      </c>
      <c r="E1293" t="s">
        <v>16951</v>
      </c>
      <c r="F1293">
        <f t="array" ref="F1293">AVERAGEIF(Table9[director_name],Table10[[#This Row],[DIRECTOR_NAME]],Table9[imdb_score])</f>
        <v>6.3</v>
      </c>
    </row>
    <row r="1294" spans="1:6" x14ac:dyDescent="0.3">
      <c r="A1294" t="s">
        <v>9705</v>
      </c>
      <c r="B1294">
        <v>7.2</v>
      </c>
      <c r="E1294" t="s">
        <v>17426</v>
      </c>
      <c r="F1294">
        <f t="array" ref="F1294">AVERAGEIF(Table9[director_name],Table10[[#This Row],[DIRECTOR_NAME]],Table9[imdb_score])</f>
        <v>6.3</v>
      </c>
    </row>
    <row r="1295" spans="1:6" x14ac:dyDescent="0.3">
      <c r="A1295" t="s">
        <v>16150</v>
      </c>
      <c r="B1295">
        <v>7.2</v>
      </c>
      <c r="E1295" t="s">
        <v>17680</v>
      </c>
      <c r="F1295">
        <f t="array" ref="F1295">AVERAGEIF(Table9[director_name],Table10[[#This Row],[DIRECTOR_NAME]],Table9[imdb_score])</f>
        <v>6.3</v>
      </c>
    </row>
    <row r="1296" spans="1:6" x14ac:dyDescent="0.3">
      <c r="A1296" t="s">
        <v>9505</v>
      </c>
      <c r="B1296">
        <v>7.2</v>
      </c>
      <c r="E1296" t="s">
        <v>18569</v>
      </c>
      <c r="F1296">
        <f t="array" ref="F1296">AVERAGEIF(Table9[director_name],Table10[[#This Row],[DIRECTOR_NAME]],Table9[imdb_score])</f>
        <v>6.3</v>
      </c>
    </row>
    <row r="1297" spans="1:6" x14ac:dyDescent="0.3">
      <c r="A1297" t="s">
        <v>16372</v>
      </c>
      <c r="B1297">
        <v>7.2</v>
      </c>
      <c r="E1297" t="s">
        <v>18691</v>
      </c>
      <c r="F1297">
        <f t="array" ref="F1297">AVERAGEIF(Table9[director_name],Table10[[#This Row],[DIRECTOR_NAME]],Table9[imdb_score])</f>
        <v>6.3</v>
      </c>
    </row>
    <row r="1298" spans="1:6" x14ac:dyDescent="0.3">
      <c r="A1298" t="s">
        <v>16428</v>
      </c>
      <c r="B1298">
        <v>7.2</v>
      </c>
      <c r="E1298" t="s">
        <v>19351</v>
      </c>
      <c r="F1298">
        <f t="array" ref="F1298">AVERAGEIF(Table9[director_name],Table10[[#This Row],[DIRECTOR_NAME]],Table9[imdb_score])</f>
        <v>6.3</v>
      </c>
    </row>
    <row r="1299" spans="1:6" x14ac:dyDescent="0.3">
      <c r="A1299" t="s">
        <v>4908</v>
      </c>
      <c r="B1299">
        <v>7.2</v>
      </c>
      <c r="E1299" t="s">
        <v>19725</v>
      </c>
      <c r="F1299">
        <f t="array" ref="F1299">AVERAGEIF(Table9[director_name],Table10[[#This Row],[DIRECTOR_NAME]],Table9[imdb_score])</f>
        <v>6.3</v>
      </c>
    </row>
    <row r="1300" spans="1:6" x14ac:dyDescent="0.3">
      <c r="A1300" t="s">
        <v>7867</v>
      </c>
      <c r="B1300">
        <v>7.2</v>
      </c>
      <c r="E1300" t="s">
        <v>19855</v>
      </c>
      <c r="F1300">
        <f t="array" ref="F1300">AVERAGEIF(Table9[director_name],Table10[[#This Row],[DIRECTOR_NAME]],Table9[imdb_score])</f>
        <v>6.3</v>
      </c>
    </row>
    <row r="1301" spans="1:6" x14ac:dyDescent="0.3">
      <c r="A1301" t="s">
        <v>16333</v>
      </c>
      <c r="B1301">
        <v>7.2</v>
      </c>
      <c r="E1301" t="s">
        <v>20549</v>
      </c>
      <c r="F1301">
        <f t="array" ref="F1301">AVERAGEIF(Table9[director_name],Table10[[#This Row],[DIRECTOR_NAME]],Table9[imdb_score])</f>
        <v>6.3</v>
      </c>
    </row>
    <row r="1302" spans="1:6" x14ac:dyDescent="0.3">
      <c r="A1302" t="s">
        <v>16722</v>
      </c>
      <c r="B1302">
        <v>7.2</v>
      </c>
      <c r="E1302" t="s">
        <v>20596</v>
      </c>
      <c r="F1302">
        <f t="array" ref="F1302">AVERAGEIF(Table9[director_name],Table10[[#This Row],[DIRECTOR_NAME]],Table9[imdb_score])</f>
        <v>6.3</v>
      </c>
    </row>
    <row r="1303" spans="1:6" x14ac:dyDescent="0.3">
      <c r="A1303" t="s">
        <v>16803</v>
      </c>
      <c r="B1303">
        <v>7.2</v>
      </c>
      <c r="E1303" t="s">
        <v>20670</v>
      </c>
      <c r="F1303">
        <f t="array" ref="F1303">AVERAGEIF(Table9[director_name],Table10[[#This Row],[DIRECTOR_NAME]],Table9[imdb_score])</f>
        <v>6.3</v>
      </c>
    </row>
    <row r="1304" spans="1:6" x14ac:dyDescent="0.3">
      <c r="A1304" t="s">
        <v>7275</v>
      </c>
      <c r="B1304">
        <v>7.2</v>
      </c>
      <c r="E1304" t="s">
        <v>20688</v>
      </c>
      <c r="F1304">
        <f t="array" ref="F1304">AVERAGEIF(Table9[director_name],Table10[[#This Row],[DIRECTOR_NAME]],Table9[imdb_score])</f>
        <v>6.3</v>
      </c>
    </row>
    <row r="1305" spans="1:6" x14ac:dyDescent="0.3">
      <c r="A1305" t="s">
        <v>16867</v>
      </c>
      <c r="B1305">
        <v>7.2</v>
      </c>
      <c r="E1305" t="s">
        <v>20694</v>
      </c>
      <c r="F1305">
        <f t="array" ref="F1305">AVERAGEIF(Table9[director_name],Table10[[#This Row],[DIRECTOR_NAME]],Table9[imdb_score])</f>
        <v>6.3</v>
      </c>
    </row>
    <row r="1306" spans="1:6" x14ac:dyDescent="0.3">
      <c r="A1306" t="s">
        <v>7129</v>
      </c>
      <c r="B1306">
        <v>7.2</v>
      </c>
      <c r="E1306" t="s">
        <v>6249</v>
      </c>
      <c r="F1306">
        <f t="array" ref="F1306">AVERAGEIF(Table9[director_name],Table10[[#This Row],[DIRECTOR_NAME]],Table9[imdb_score])</f>
        <v>6.3</v>
      </c>
    </row>
    <row r="1307" spans="1:6" x14ac:dyDescent="0.3">
      <c r="A1307" t="s">
        <v>13370</v>
      </c>
      <c r="B1307">
        <v>7.2</v>
      </c>
      <c r="E1307" t="s">
        <v>20969</v>
      </c>
      <c r="F1307">
        <f t="array" ref="F1307">AVERAGEIF(Table9[director_name],Table10[[#This Row],[DIRECTOR_NAME]],Table9[imdb_score])</f>
        <v>6.3</v>
      </c>
    </row>
    <row r="1308" spans="1:6" x14ac:dyDescent="0.3">
      <c r="A1308" t="s">
        <v>5370</v>
      </c>
      <c r="B1308">
        <v>7.2</v>
      </c>
      <c r="E1308" t="s">
        <v>153</v>
      </c>
      <c r="F1308">
        <f t="array" ref="F1308">AVERAGEIF(Table9[director_name],Table10[[#This Row],[DIRECTOR_NAME]],Table9[imdb_score])</f>
        <v>6.3</v>
      </c>
    </row>
    <row r="1309" spans="1:6" x14ac:dyDescent="0.3">
      <c r="A1309" t="s">
        <v>6720</v>
      </c>
      <c r="B1309">
        <v>7.2</v>
      </c>
      <c r="E1309" t="s">
        <v>21628</v>
      </c>
      <c r="F1309">
        <f t="array" ref="F1309">AVERAGEIF(Table9[director_name],Table10[[#This Row],[DIRECTOR_NAME]],Table9[imdb_score])</f>
        <v>6.3</v>
      </c>
    </row>
    <row r="1310" spans="1:6" x14ac:dyDescent="0.3">
      <c r="A1310" t="s">
        <v>11124</v>
      </c>
      <c r="B1310">
        <v>7.2</v>
      </c>
      <c r="E1310" t="s">
        <v>21737</v>
      </c>
      <c r="F1310">
        <f t="array" ref="F1310">AVERAGEIF(Table9[director_name],Table10[[#This Row],[DIRECTOR_NAME]],Table9[imdb_score])</f>
        <v>6.3</v>
      </c>
    </row>
    <row r="1311" spans="1:6" x14ac:dyDescent="0.3">
      <c r="A1311" t="s">
        <v>17199</v>
      </c>
      <c r="B1311">
        <v>7.2</v>
      </c>
      <c r="E1311" t="s">
        <v>22212</v>
      </c>
      <c r="F1311">
        <f t="array" ref="F1311">AVERAGEIF(Table9[director_name],Table10[[#This Row],[DIRECTOR_NAME]],Table9[imdb_score])</f>
        <v>6.3</v>
      </c>
    </row>
    <row r="1312" spans="1:6" x14ac:dyDescent="0.3">
      <c r="A1312" t="s">
        <v>15423</v>
      </c>
      <c r="B1312">
        <v>7.2</v>
      </c>
      <c r="E1312" t="s">
        <v>22320</v>
      </c>
      <c r="F1312">
        <f t="array" ref="F1312">AVERAGEIF(Table9[director_name],Table10[[#This Row],[DIRECTOR_NAME]],Table9[imdb_score])</f>
        <v>6.3</v>
      </c>
    </row>
    <row r="1313" spans="1:6" x14ac:dyDescent="0.3">
      <c r="A1313" t="s">
        <v>7788</v>
      </c>
      <c r="B1313">
        <v>7.2</v>
      </c>
      <c r="E1313" t="s">
        <v>22840</v>
      </c>
      <c r="F1313">
        <f t="array" ref="F1313">AVERAGEIF(Table9[director_name],Table10[[#This Row],[DIRECTOR_NAME]],Table9[imdb_score])</f>
        <v>6.3</v>
      </c>
    </row>
    <row r="1314" spans="1:6" x14ac:dyDescent="0.3">
      <c r="A1314" t="s">
        <v>17376</v>
      </c>
      <c r="B1314">
        <v>7.2</v>
      </c>
      <c r="E1314" t="s">
        <v>23149</v>
      </c>
      <c r="F1314">
        <f t="array" ref="F1314">AVERAGEIF(Table9[director_name],Table10[[#This Row],[DIRECTOR_NAME]],Table9[imdb_score])</f>
        <v>6.3</v>
      </c>
    </row>
    <row r="1315" spans="1:6" x14ac:dyDescent="0.3">
      <c r="A1315" t="s">
        <v>9651</v>
      </c>
      <c r="B1315">
        <v>7.2</v>
      </c>
      <c r="E1315" t="s">
        <v>23405</v>
      </c>
      <c r="F1315">
        <f t="array" ref="F1315">AVERAGEIF(Table9[director_name],Table10[[#This Row],[DIRECTOR_NAME]],Table9[imdb_score])</f>
        <v>6.3</v>
      </c>
    </row>
    <row r="1316" spans="1:6" x14ac:dyDescent="0.3">
      <c r="A1316" t="s">
        <v>1708</v>
      </c>
      <c r="B1316">
        <v>7.2</v>
      </c>
      <c r="E1316" t="s">
        <v>23727</v>
      </c>
      <c r="F1316">
        <f t="array" ref="F1316">AVERAGEIF(Table9[director_name],Table10[[#This Row],[DIRECTOR_NAME]],Table9[imdb_score])</f>
        <v>6.3</v>
      </c>
    </row>
    <row r="1317" spans="1:6" x14ac:dyDescent="0.3">
      <c r="A1317" t="s">
        <v>3136</v>
      </c>
      <c r="B1317">
        <v>7.2</v>
      </c>
      <c r="E1317" t="s">
        <v>21709</v>
      </c>
      <c r="F1317">
        <f t="array" ref="F1317">AVERAGEIF(Table9[director_name],Table10[[#This Row],[DIRECTOR_NAME]],Table9[imdb_score])</f>
        <v>6.3</v>
      </c>
    </row>
    <row r="1318" spans="1:6" x14ac:dyDescent="0.3">
      <c r="A1318" t="s">
        <v>17800</v>
      </c>
      <c r="B1318">
        <v>7.2</v>
      </c>
      <c r="E1318" t="s">
        <v>23839</v>
      </c>
      <c r="F1318">
        <f t="array" ref="F1318">AVERAGEIF(Table9[director_name],Table10[[#This Row],[DIRECTOR_NAME]],Table9[imdb_score])</f>
        <v>6.3</v>
      </c>
    </row>
    <row r="1319" spans="1:6" x14ac:dyDescent="0.3">
      <c r="A1319" t="s">
        <v>17893</v>
      </c>
      <c r="B1319">
        <v>7.2</v>
      </c>
      <c r="E1319" t="s">
        <v>24004</v>
      </c>
      <c r="F1319">
        <f t="array" ref="F1319">AVERAGEIF(Table9[director_name],Table10[[#This Row],[DIRECTOR_NAME]],Table9[imdb_score])</f>
        <v>6.3</v>
      </c>
    </row>
    <row r="1320" spans="1:6" x14ac:dyDescent="0.3">
      <c r="A1320" t="s">
        <v>14670</v>
      </c>
      <c r="B1320">
        <v>7.2</v>
      </c>
      <c r="E1320" t="s">
        <v>24041</v>
      </c>
      <c r="F1320">
        <f t="array" ref="F1320">AVERAGEIF(Table9[director_name],Table10[[#This Row],[DIRECTOR_NAME]],Table9[imdb_score])</f>
        <v>6.3</v>
      </c>
    </row>
    <row r="1321" spans="1:6" x14ac:dyDescent="0.3">
      <c r="A1321" t="s">
        <v>18119</v>
      </c>
      <c r="B1321">
        <v>7.2</v>
      </c>
      <c r="E1321" t="s">
        <v>24047</v>
      </c>
      <c r="F1321">
        <f t="array" ref="F1321">AVERAGEIF(Table9[director_name],Table10[[#This Row],[DIRECTOR_NAME]],Table9[imdb_score])</f>
        <v>6.3</v>
      </c>
    </row>
    <row r="1322" spans="1:6" x14ac:dyDescent="0.3">
      <c r="A1322" t="s">
        <v>11107</v>
      </c>
      <c r="B1322">
        <v>7.2</v>
      </c>
      <c r="E1322" t="s">
        <v>1032</v>
      </c>
      <c r="F1322">
        <f t="array" ref="F1322">AVERAGEIF(Table9[director_name],Table10[[#This Row],[DIRECTOR_NAME]],Table9[imdb_score])</f>
        <v>6.2750000000000004</v>
      </c>
    </row>
    <row r="1323" spans="1:6" x14ac:dyDescent="0.3">
      <c r="A1323" t="s">
        <v>18176</v>
      </c>
      <c r="B1323">
        <v>7.2</v>
      </c>
      <c r="E1323" t="s">
        <v>5834</v>
      </c>
      <c r="F1323">
        <f t="array" ref="F1323">AVERAGEIF(Table9[director_name],Table10[[#This Row],[DIRECTOR_NAME]],Table9[imdb_score])</f>
        <v>6.2750000000000004</v>
      </c>
    </row>
    <row r="1324" spans="1:6" x14ac:dyDescent="0.3">
      <c r="A1324" t="s">
        <v>18308</v>
      </c>
      <c r="B1324">
        <v>7.2</v>
      </c>
      <c r="E1324" t="s">
        <v>2036</v>
      </c>
      <c r="F1324">
        <f t="array" ref="F1324">AVERAGEIF(Table9[director_name],Table10[[#This Row],[DIRECTOR_NAME]],Table9[imdb_score])</f>
        <v>6.2666666666666666</v>
      </c>
    </row>
    <row r="1325" spans="1:6" x14ac:dyDescent="0.3">
      <c r="A1325" t="s">
        <v>13088</v>
      </c>
      <c r="B1325">
        <v>7.2</v>
      </c>
      <c r="E1325" t="s">
        <v>6823</v>
      </c>
      <c r="F1325">
        <f t="array" ref="F1325">AVERAGEIF(Table9[director_name],Table10[[#This Row],[DIRECTOR_NAME]],Table9[imdb_score])</f>
        <v>6.2666666666666666</v>
      </c>
    </row>
    <row r="1326" spans="1:6" x14ac:dyDescent="0.3">
      <c r="A1326" t="s">
        <v>19049</v>
      </c>
      <c r="B1326">
        <v>7.2</v>
      </c>
      <c r="E1326" t="s">
        <v>5470</v>
      </c>
      <c r="F1326">
        <f t="array" ref="F1326">AVERAGEIF(Table9[director_name],Table10[[#This Row],[DIRECTOR_NAME]],Table9[imdb_score])</f>
        <v>6.2666666666666666</v>
      </c>
    </row>
    <row r="1327" spans="1:6" x14ac:dyDescent="0.3">
      <c r="A1327" t="s">
        <v>18510</v>
      </c>
      <c r="B1327">
        <v>7.2</v>
      </c>
      <c r="E1327" t="s">
        <v>3650</v>
      </c>
      <c r="F1327">
        <f t="array" ref="F1327">AVERAGEIF(Table9[director_name],Table10[[#This Row],[DIRECTOR_NAME]],Table9[imdb_score])</f>
        <v>6.2600000000000007</v>
      </c>
    </row>
    <row r="1328" spans="1:6" x14ac:dyDescent="0.3">
      <c r="A1328" t="s">
        <v>1577</v>
      </c>
      <c r="B1328">
        <v>7.2</v>
      </c>
      <c r="E1328" t="s">
        <v>2959</v>
      </c>
      <c r="F1328">
        <f t="array" ref="F1328">AVERAGEIF(Table9[director_name],Table10[[#This Row],[DIRECTOR_NAME]],Table9[imdb_score])</f>
        <v>6.2571428571428571</v>
      </c>
    </row>
    <row r="1329" spans="1:6" x14ac:dyDescent="0.3">
      <c r="A1329" t="s">
        <v>19372</v>
      </c>
      <c r="B1329">
        <v>7.2</v>
      </c>
      <c r="E1329" t="s">
        <v>3150</v>
      </c>
      <c r="F1329">
        <f t="array" ref="F1329">AVERAGEIF(Table9[director_name],Table10[[#This Row],[DIRECTOR_NAME]],Table9[imdb_score])</f>
        <v>6.25</v>
      </c>
    </row>
    <row r="1330" spans="1:6" x14ac:dyDescent="0.3">
      <c r="A1330" t="s">
        <v>19682</v>
      </c>
      <c r="B1330">
        <v>7.2</v>
      </c>
      <c r="E1330" t="s">
        <v>5174</v>
      </c>
      <c r="F1330">
        <f t="array" ref="F1330">AVERAGEIF(Table9[director_name],Table10[[#This Row],[DIRECTOR_NAME]],Table9[imdb_score])</f>
        <v>6.25</v>
      </c>
    </row>
    <row r="1331" spans="1:6" x14ac:dyDescent="0.3">
      <c r="A1331" t="s">
        <v>19994</v>
      </c>
      <c r="B1331">
        <v>7.2</v>
      </c>
      <c r="E1331" t="s">
        <v>7518</v>
      </c>
      <c r="F1331">
        <f t="array" ref="F1331">AVERAGEIF(Table9[director_name],Table10[[#This Row],[DIRECTOR_NAME]],Table9[imdb_score])</f>
        <v>6.25</v>
      </c>
    </row>
    <row r="1332" spans="1:6" x14ac:dyDescent="0.3">
      <c r="A1332" t="s">
        <v>20111</v>
      </c>
      <c r="B1332">
        <v>7.2</v>
      </c>
      <c r="E1332" t="s">
        <v>8629</v>
      </c>
      <c r="F1332">
        <f t="array" ref="F1332">AVERAGEIF(Table9[director_name],Table10[[#This Row],[DIRECTOR_NAME]],Table9[imdb_score])</f>
        <v>6.25</v>
      </c>
    </row>
    <row r="1333" spans="1:6" x14ac:dyDescent="0.3">
      <c r="A1333" t="s">
        <v>20140</v>
      </c>
      <c r="B1333">
        <v>7.2</v>
      </c>
      <c r="E1333" t="s">
        <v>12989</v>
      </c>
      <c r="F1333">
        <f t="array" ref="F1333">AVERAGEIF(Table9[director_name],Table10[[#This Row],[DIRECTOR_NAME]],Table9[imdb_score])</f>
        <v>6.25</v>
      </c>
    </row>
    <row r="1334" spans="1:6" x14ac:dyDescent="0.3">
      <c r="A1334" t="s">
        <v>20556</v>
      </c>
      <c r="B1334">
        <v>7.2</v>
      </c>
      <c r="E1334" t="s">
        <v>14616</v>
      </c>
      <c r="F1334">
        <f t="array" ref="F1334">AVERAGEIF(Table9[director_name],Table10[[#This Row],[DIRECTOR_NAME]],Table9[imdb_score])</f>
        <v>6.25</v>
      </c>
    </row>
    <row r="1335" spans="1:6" x14ac:dyDescent="0.3">
      <c r="A1335" t="s">
        <v>6260</v>
      </c>
      <c r="B1335">
        <v>7.2</v>
      </c>
      <c r="E1335" t="s">
        <v>13931</v>
      </c>
      <c r="F1335">
        <f t="array" ref="F1335">AVERAGEIF(Table9[director_name],Table10[[#This Row],[DIRECTOR_NAME]],Table9[imdb_score])</f>
        <v>6.25</v>
      </c>
    </row>
    <row r="1336" spans="1:6" x14ac:dyDescent="0.3">
      <c r="A1336" t="s">
        <v>18813</v>
      </c>
      <c r="B1336">
        <v>7.2</v>
      </c>
      <c r="E1336" t="s">
        <v>5589</v>
      </c>
      <c r="F1336">
        <f t="array" ref="F1336">AVERAGEIF(Table9[director_name],Table10[[#This Row],[DIRECTOR_NAME]],Table9[imdb_score])</f>
        <v>6.2333333333333334</v>
      </c>
    </row>
    <row r="1337" spans="1:6" x14ac:dyDescent="0.3">
      <c r="A1337" t="s">
        <v>20740</v>
      </c>
      <c r="B1337">
        <v>7.2</v>
      </c>
      <c r="E1337" t="s">
        <v>7897</v>
      </c>
      <c r="F1337">
        <f t="array" ref="F1337">AVERAGEIF(Table9[director_name],Table10[[#This Row],[DIRECTOR_NAME]],Table9[imdb_score])</f>
        <v>6.2333333333333334</v>
      </c>
    </row>
    <row r="1338" spans="1:6" x14ac:dyDescent="0.3">
      <c r="A1338" t="s">
        <v>20767</v>
      </c>
      <c r="B1338">
        <v>7.2</v>
      </c>
      <c r="E1338" t="s">
        <v>9796</v>
      </c>
      <c r="F1338">
        <f t="array" ref="F1338">AVERAGEIF(Table9[director_name],Table10[[#This Row],[DIRECTOR_NAME]],Table9[imdb_score])</f>
        <v>6.2333333333333334</v>
      </c>
    </row>
    <row r="1339" spans="1:6" x14ac:dyDescent="0.3">
      <c r="A1339" t="s">
        <v>8627</v>
      </c>
      <c r="B1339">
        <v>7.2</v>
      </c>
      <c r="E1339" t="s">
        <v>5867</v>
      </c>
      <c r="F1339">
        <f t="array" ref="F1339">AVERAGEIF(Table9[director_name],Table10[[#This Row],[DIRECTOR_NAME]],Table9[imdb_score])</f>
        <v>6.2249999999999996</v>
      </c>
    </row>
    <row r="1340" spans="1:6" x14ac:dyDescent="0.3">
      <c r="A1340" t="s">
        <v>20868</v>
      </c>
      <c r="B1340">
        <v>7.2</v>
      </c>
      <c r="E1340" t="s">
        <v>7473</v>
      </c>
      <c r="F1340">
        <f t="array" ref="F1340">AVERAGEIF(Table9[director_name],Table10[[#This Row],[DIRECTOR_NAME]],Table9[imdb_score])</f>
        <v>6.2249999999999996</v>
      </c>
    </row>
    <row r="1341" spans="1:6" x14ac:dyDescent="0.3">
      <c r="A1341" t="s">
        <v>299</v>
      </c>
      <c r="B1341">
        <v>7.2</v>
      </c>
      <c r="E1341" t="s">
        <v>2479</v>
      </c>
      <c r="F1341">
        <f t="array" ref="F1341">AVERAGEIF(Table9[director_name],Table10[[#This Row],[DIRECTOR_NAME]],Table9[imdb_score])</f>
        <v>6.1999999999999993</v>
      </c>
    </row>
    <row r="1342" spans="1:6" x14ac:dyDescent="0.3">
      <c r="A1342" t="s">
        <v>1548</v>
      </c>
      <c r="B1342">
        <v>7.2</v>
      </c>
      <c r="E1342" t="s">
        <v>926</v>
      </c>
      <c r="F1342">
        <f t="array" ref="F1342">AVERAGEIF(Table9[director_name],Table10[[#This Row],[DIRECTOR_NAME]],Table9[imdb_score])</f>
        <v>6.2</v>
      </c>
    </row>
    <row r="1343" spans="1:6" x14ac:dyDescent="0.3">
      <c r="A1343" t="s">
        <v>11009</v>
      </c>
      <c r="B1343">
        <v>7.2</v>
      </c>
      <c r="E1343" t="s">
        <v>1590</v>
      </c>
      <c r="F1343">
        <f t="array" ref="F1343">AVERAGEIF(Table9[director_name],Table10[[#This Row],[DIRECTOR_NAME]],Table9[imdb_score])</f>
        <v>6.2</v>
      </c>
    </row>
    <row r="1344" spans="1:6" x14ac:dyDescent="0.3">
      <c r="A1344" t="s">
        <v>21268</v>
      </c>
      <c r="B1344">
        <v>7.2</v>
      </c>
      <c r="E1344" t="s">
        <v>1892</v>
      </c>
      <c r="F1344">
        <f t="array" ref="F1344">AVERAGEIF(Table9[director_name],Table10[[#This Row],[DIRECTOR_NAME]],Table9[imdb_score])</f>
        <v>6.1999999999999993</v>
      </c>
    </row>
    <row r="1345" spans="1:6" x14ac:dyDescent="0.3">
      <c r="A1345" t="s">
        <v>21495</v>
      </c>
      <c r="B1345">
        <v>7.2</v>
      </c>
      <c r="E1345" t="s">
        <v>3190</v>
      </c>
      <c r="F1345">
        <f t="array" ref="F1345">AVERAGEIF(Table9[director_name],Table10[[#This Row],[DIRECTOR_NAME]],Table9[imdb_score])</f>
        <v>6.2</v>
      </c>
    </row>
    <row r="1346" spans="1:6" x14ac:dyDescent="0.3">
      <c r="A1346" t="s">
        <v>514</v>
      </c>
      <c r="B1346">
        <v>7.2</v>
      </c>
      <c r="E1346" t="s">
        <v>3553</v>
      </c>
      <c r="F1346">
        <f t="array" ref="F1346">AVERAGEIF(Table9[director_name],Table10[[#This Row],[DIRECTOR_NAME]],Table9[imdb_score])</f>
        <v>6.2</v>
      </c>
    </row>
    <row r="1347" spans="1:6" x14ac:dyDescent="0.3">
      <c r="A1347" t="s">
        <v>21520</v>
      </c>
      <c r="B1347">
        <v>7.2</v>
      </c>
      <c r="E1347" t="s">
        <v>4372</v>
      </c>
      <c r="F1347">
        <f t="array" ref="F1347">AVERAGEIF(Table9[director_name],Table10[[#This Row],[DIRECTOR_NAME]],Table9[imdb_score])</f>
        <v>6.2</v>
      </c>
    </row>
    <row r="1348" spans="1:6" x14ac:dyDescent="0.3">
      <c r="A1348" t="s">
        <v>21556</v>
      </c>
      <c r="B1348">
        <v>7.2</v>
      </c>
      <c r="E1348" t="s">
        <v>4733</v>
      </c>
      <c r="F1348">
        <f t="array" ref="F1348">AVERAGEIF(Table9[director_name],Table10[[#This Row],[DIRECTOR_NAME]],Table9[imdb_score])</f>
        <v>6.2</v>
      </c>
    </row>
    <row r="1349" spans="1:6" x14ac:dyDescent="0.3">
      <c r="A1349" t="s">
        <v>17702</v>
      </c>
      <c r="B1349">
        <v>7.2</v>
      </c>
      <c r="E1349" t="s">
        <v>5267</v>
      </c>
      <c r="F1349">
        <f t="array" ref="F1349">AVERAGEIF(Table9[director_name],Table10[[#This Row],[DIRECTOR_NAME]],Table9[imdb_score])</f>
        <v>6.2</v>
      </c>
    </row>
    <row r="1350" spans="1:6" x14ac:dyDescent="0.3">
      <c r="A1350" t="s">
        <v>21591</v>
      </c>
      <c r="B1350">
        <v>7.2</v>
      </c>
      <c r="E1350" t="s">
        <v>6771</v>
      </c>
      <c r="F1350">
        <f t="array" ref="F1350">AVERAGEIF(Table9[director_name],Table10[[#This Row],[DIRECTOR_NAME]],Table9[imdb_score])</f>
        <v>6.2</v>
      </c>
    </row>
    <row r="1351" spans="1:6" x14ac:dyDescent="0.3">
      <c r="A1351" t="s">
        <v>21597</v>
      </c>
      <c r="B1351">
        <v>7.2</v>
      </c>
      <c r="E1351" t="s">
        <v>7000</v>
      </c>
      <c r="F1351">
        <f t="array" ref="F1351">AVERAGEIF(Table9[director_name],Table10[[#This Row],[DIRECTOR_NAME]],Table9[imdb_score])</f>
        <v>6.2</v>
      </c>
    </row>
    <row r="1352" spans="1:6" x14ac:dyDescent="0.3">
      <c r="A1352" t="s">
        <v>21847</v>
      </c>
      <c r="B1352">
        <v>7.2</v>
      </c>
      <c r="E1352" t="s">
        <v>7436</v>
      </c>
      <c r="F1352">
        <f t="array" ref="F1352">AVERAGEIF(Table9[director_name],Table10[[#This Row],[DIRECTOR_NAME]],Table9[imdb_score])</f>
        <v>6.2</v>
      </c>
    </row>
    <row r="1353" spans="1:6" x14ac:dyDescent="0.3">
      <c r="A1353" t="s">
        <v>21998</v>
      </c>
      <c r="B1353">
        <v>7.2</v>
      </c>
      <c r="E1353" t="s">
        <v>7565</v>
      </c>
      <c r="F1353">
        <f t="array" ref="F1353">AVERAGEIF(Table9[director_name],Table10[[#This Row],[DIRECTOR_NAME]],Table9[imdb_score])</f>
        <v>6.2</v>
      </c>
    </row>
    <row r="1354" spans="1:6" x14ac:dyDescent="0.3">
      <c r="A1354" t="s">
        <v>19607</v>
      </c>
      <c r="B1354">
        <v>7.2</v>
      </c>
      <c r="E1354" t="s">
        <v>7911</v>
      </c>
      <c r="F1354">
        <f t="array" ref="F1354">AVERAGEIF(Table9[director_name],Table10[[#This Row],[DIRECTOR_NAME]],Table9[imdb_score])</f>
        <v>6.2</v>
      </c>
    </row>
    <row r="1355" spans="1:6" x14ac:dyDescent="0.3">
      <c r="A1355" t="s">
        <v>14845</v>
      </c>
      <c r="B1355">
        <v>7.2</v>
      </c>
      <c r="E1355" t="s">
        <v>9454</v>
      </c>
      <c r="F1355">
        <f t="array" ref="F1355">AVERAGEIF(Table9[director_name],Table10[[#This Row],[DIRECTOR_NAME]],Table9[imdb_score])</f>
        <v>6.2</v>
      </c>
    </row>
    <row r="1356" spans="1:6" x14ac:dyDescent="0.3">
      <c r="A1356" t="s">
        <v>22084</v>
      </c>
      <c r="B1356">
        <v>7.2</v>
      </c>
      <c r="E1356" t="s">
        <v>10034</v>
      </c>
      <c r="F1356">
        <f t="array" ref="F1356">AVERAGEIF(Table9[director_name],Table10[[#This Row],[DIRECTOR_NAME]],Table9[imdb_score])</f>
        <v>6.2</v>
      </c>
    </row>
    <row r="1357" spans="1:6" x14ac:dyDescent="0.3">
      <c r="A1357" t="s">
        <v>22094</v>
      </c>
      <c r="B1357">
        <v>7.2</v>
      </c>
      <c r="E1357" t="s">
        <v>1512</v>
      </c>
      <c r="F1357">
        <f t="array" ref="F1357">AVERAGEIF(Table9[director_name],Table10[[#This Row],[DIRECTOR_NAME]],Table9[imdb_score])</f>
        <v>6.2</v>
      </c>
    </row>
    <row r="1358" spans="1:6" x14ac:dyDescent="0.3">
      <c r="A1358" t="s">
        <v>17841</v>
      </c>
      <c r="B1358">
        <v>7.2</v>
      </c>
      <c r="E1358" t="s">
        <v>11422</v>
      </c>
      <c r="F1358">
        <f t="array" ref="F1358">AVERAGEIF(Table9[director_name],Table10[[#This Row],[DIRECTOR_NAME]],Table9[imdb_score])</f>
        <v>6.2</v>
      </c>
    </row>
    <row r="1359" spans="1:6" x14ac:dyDescent="0.3">
      <c r="A1359" t="s">
        <v>22223</v>
      </c>
      <c r="B1359">
        <v>7.2</v>
      </c>
      <c r="E1359" t="s">
        <v>11605</v>
      </c>
      <c r="F1359">
        <f t="array" ref="F1359">AVERAGEIF(Table9[director_name],Table10[[#This Row],[DIRECTOR_NAME]],Table9[imdb_score])</f>
        <v>6.2</v>
      </c>
    </row>
    <row r="1360" spans="1:6" x14ac:dyDescent="0.3">
      <c r="A1360" t="s">
        <v>22343</v>
      </c>
      <c r="B1360">
        <v>7.2</v>
      </c>
      <c r="E1360" t="s">
        <v>12028</v>
      </c>
      <c r="F1360">
        <f t="array" ref="F1360">AVERAGEIF(Table9[director_name],Table10[[#This Row],[DIRECTOR_NAME]],Table9[imdb_score])</f>
        <v>6.2</v>
      </c>
    </row>
    <row r="1361" spans="1:6" x14ac:dyDescent="0.3">
      <c r="A1361" t="s">
        <v>22359</v>
      </c>
      <c r="B1361">
        <v>7.2</v>
      </c>
      <c r="E1361" t="s">
        <v>12160</v>
      </c>
      <c r="F1361">
        <f t="array" ref="F1361">AVERAGEIF(Table9[director_name],Table10[[#This Row],[DIRECTOR_NAME]],Table9[imdb_score])</f>
        <v>6.2</v>
      </c>
    </row>
    <row r="1362" spans="1:6" x14ac:dyDescent="0.3">
      <c r="A1362" t="s">
        <v>22331</v>
      </c>
      <c r="B1362">
        <v>7.2</v>
      </c>
      <c r="E1362" t="s">
        <v>12544</v>
      </c>
      <c r="F1362">
        <f t="array" ref="F1362">AVERAGEIF(Table9[director_name],Table10[[#This Row],[DIRECTOR_NAME]],Table9[imdb_score])</f>
        <v>6.2</v>
      </c>
    </row>
    <row r="1363" spans="1:6" x14ac:dyDescent="0.3">
      <c r="A1363" t="s">
        <v>16222</v>
      </c>
      <c r="B1363">
        <v>7.2</v>
      </c>
      <c r="E1363" t="s">
        <v>12681</v>
      </c>
      <c r="F1363">
        <f t="array" ref="F1363">AVERAGEIF(Table9[director_name],Table10[[#This Row],[DIRECTOR_NAME]],Table9[imdb_score])</f>
        <v>6.2</v>
      </c>
    </row>
    <row r="1364" spans="1:6" x14ac:dyDescent="0.3">
      <c r="A1364" t="s">
        <v>22765</v>
      </c>
      <c r="B1364">
        <v>7.2</v>
      </c>
      <c r="E1364" t="s">
        <v>12742</v>
      </c>
      <c r="F1364">
        <f t="array" ref="F1364">AVERAGEIF(Table9[director_name],Table10[[#This Row],[DIRECTOR_NAME]],Table9[imdb_score])</f>
        <v>6.2</v>
      </c>
    </row>
    <row r="1365" spans="1:6" x14ac:dyDescent="0.3">
      <c r="A1365" t="s">
        <v>22858</v>
      </c>
      <c r="B1365">
        <v>7.2</v>
      </c>
      <c r="E1365" t="s">
        <v>12976</v>
      </c>
      <c r="F1365">
        <f t="array" ref="F1365">AVERAGEIF(Table9[director_name],Table10[[#This Row],[DIRECTOR_NAME]],Table9[imdb_score])</f>
        <v>6.2</v>
      </c>
    </row>
    <row r="1366" spans="1:6" x14ac:dyDescent="0.3">
      <c r="A1366" t="s">
        <v>23013</v>
      </c>
      <c r="B1366">
        <v>7.2</v>
      </c>
      <c r="E1366" t="s">
        <v>13120</v>
      </c>
      <c r="F1366">
        <f t="array" ref="F1366">AVERAGEIF(Table9[director_name],Table10[[#This Row],[DIRECTOR_NAME]],Table9[imdb_score])</f>
        <v>6.2</v>
      </c>
    </row>
    <row r="1367" spans="1:6" x14ac:dyDescent="0.3">
      <c r="A1367" t="s">
        <v>435</v>
      </c>
      <c r="B1367">
        <v>7.2</v>
      </c>
      <c r="E1367" t="s">
        <v>13201</v>
      </c>
      <c r="F1367">
        <f t="array" ref="F1367">AVERAGEIF(Table9[director_name],Table10[[#This Row],[DIRECTOR_NAME]],Table9[imdb_score])</f>
        <v>6.2</v>
      </c>
    </row>
    <row r="1368" spans="1:6" x14ac:dyDescent="0.3">
      <c r="A1368" t="s">
        <v>23294</v>
      </c>
      <c r="B1368">
        <v>7.2</v>
      </c>
      <c r="E1368" t="s">
        <v>13298</v>
      </c>
      <c r="F1368">
        <f t="array" ref="F1368">AVERAGEIF(Table9[director_name],Table10[[#This Row],[DIRECTOR_NAME]],Table9[imdb_score])</f>
        <v>6.2</v>
      </c>
    </row>
    <row r="1369" spans="1:6" x14ac:dyDescent="0.3">
      <c r="A1369" t="s">
        <v>23385</v>
      </c>
      <c r="B1369">
        <v>7.2</v>
      </c>
      <c r="E1369" t="s">
        <v>14424</v>
      </c>
      <c r="F1369">
        <f t="array" ref="F1369">AVERAGEIF(Table9[director_name],Table10[[#This Row],[DIRECTOR_NAME]],Table9[imdb_score])</f>
        <v>6.2</v>
      </c>
    </row>
    <row r="1370" spans="1:6" x14ac:dyDescent="0.3">
      <c r="A1370" t="s">
        <v>23527</v>
      </c>
      <c r="B1370">
        <v>7.2</v>
      </c>
      <c r="E1370" t="s">
        <v>1524</v>
      </c>
      <c r="F1370">
        <f t="array" ref="F1370">AVERAGEIF(Table9[director_name],Table10[[#This Row],[DIRECTOR_NAME]],Table9[imdb_score])</f>
        <v>6.2</v>
      </c>
    </row>
    <row r="1371" spans="1:6" x14ac:dyDescent="0.3">
      <c r="A1371" t="s">
        <v>70</v>
      </c>
      <c r="B1371">
        <v>7.1</v>
      </c>
      <c r="E1371" t="s">
        <v>14636</v>
      </c>
      <c r="F1371">
        <f t="array" ref="F1371">AVERAGEIF(Table9[director_name],Table10[[#This Row],[DIRECTOR_NAME]],Table9[imdb_score])</f>
        <v>6.2</v>
      </c>
    </row>
    <row r="1372" spans="1:6" x14ac:dyDescent="0.3">
      <c r="A1372" t="s">
        <v>95</v>
      </c>
      <c r="B1372">
        <v>7.1</v>
      </c>
      <c r="E1372" t="s">
        <v>15275</v>
      </c>
      <c r="F1372">
        <f t="array" ref="F1372">AVERAGEIF(Table9[director_name],Table10[[#This Row],[DIRECTOR_NAME]],Table9[imdb_score])</f>
        <v>6.2</v>
      </c>
    </row>
    <row r="1373" spans="1:6" x14ac:dyDescent="0.3">
      <c r="A1373" t="s">
        <v>305</v>
      </c>
      <c r="B1373">
        <v>7.1</v>
      </c>
      <c r="E1373" t="s">
        <v>15286</v>
      </c>
      <c r="F1373">
        <f t="array" ref="F1373">AVERAGEIF(Table9[director_name],Table10[[#This Row],[DIRECTOR_NAME]],Table9[imdb_score])</f>
        <v>6.2</v>
      </c>
    </row>
    <row r="1374" spans="1:6" x14ac:dyDescent="0.3">
      <c r="A1374" t="s">
        <v>762</v>
      </c>
      <c r="B1374">
        <v>7.1</v>
      </c>
      <c r="E1374" t="s">
        <v>15317</v>
      </c>
      <c r="F1374">
        <f t="array" ref="F1374">AVERAGEIF(Table9[director_name],Table10[[#This Row],[DIRECTOR_NAME]],Table9[imdb_score])</f>
        <v>6.2</v>
      </c>
    </row>
    <row r="1375" spans="1:6" x14ac:dyDescent="0.3">
      <c r="A1375" t="s">
        <v>1179</v>
      </c>
      <c r="B1375">
        <v>7.1</v>
      </c>
      <c r="E1375" t="s">
        <v>15706</v>
      </c>
      <c r="F1375">
        <f t="array" ref="F1375">AVERAGEIF(Table9[director_name],Table10[[#This Row],[DIRECTOR_NAME]],Table9[imdb_score])</f>
        <v>6.2</v>
      </c>
    </row>
    <row r="1376" spans="1:6" x14ac:dyDescent="0.3">
      <c r="A1376" t="s">
        <v>455</v>
      </c>
      <c r="B1376">
        <v>7.1</v>
      </c>
      <c r="E1376" t="s">
        <v>16054</v>
      </c>
      <c r="F1376">
        <f t="array" ref="F1376">AVERAGEIF(Table9[director_name],Table10[[#This Row],[DIRECTOR_NAME]],Table9[imdb_score])</f>
        <v>6.2</v>
      </c>
    </row>
    <row r="1377" spans="1:6" x14ac:dyDescent="0.3">
      <c r="A1377" t="s">
        <v>835</v>
      </c>
      <c r="B1377">
        <v>7.1</v>
      </c>
      <c r="E1377" t="s">
        <v>16553</v>
      </c>
      <c r="F1377">
        <f t="array" ref="F1377">AVERAGEIF(Table9[director_name],Table10[[#This Row],[DIRECTOR_NAME]],Table9[imdb_score])</f>
        <v>6.2</v>
      </c>
    </row>
    <row r="1378" spans="1:6" x14ac:dyDescent="0.3">
      <c r="A1378" t="s">
        <v>1064</v>
      </c>
      <c r="B1378">
        <v>7.1</v>
      </c>
      <c r="E1378" t="s">
        <v>11478</v>
      </c>
      <c r="F1378">
        <f t="array" ref="F1378">AVERAGEIF(Table9[director_name],Table10[[#This Row],[DIRECTOR_NAME]],Table9[imdb_score])</f>
        <v>6.2</v>
      </c>
    </row>
    <row r="1379" spans="1:6" x14ac:dyDescent="0.3">
      <c r="A1379" t="s">
        <v>1679</v>
      </c>
      <c r="B1379">
        <v>7.1</v>
      </c>
      <c r="E1379" t="s">
        <v>8081</v>
      </c>
      <c r="F1379">
        <f t="array" ref="F1379">AVERAGEIF(Table9[director_name],Table10[[#This Row],[DIRECTOR_NAME]],Table9[imdb_score])</f>
        <v>6.2</v>
      </c>
    </row>
    <row r="1380" spans="1:6" x14ac:dyDescent="0.3">
      <c r="A1380" t="s">
        <v>1679</v>
      </c>
      <c r="B1380">
        <v>7.1</v>
      </c>
      <c r="E1380" t="s">
        <v>17400</v>
      </c>
      <c r="F1380">
        <f t="array" ref="F1380">AVERAGEIF(Table9[director_name],Table10[[#This Row],[DIRECTOR_NAME]],Table9[imdb_score])</f>
        <v>6.2</v>
      </c>
    </row>
    <row r="1381" spans="1:6" x14ac:dyDescent="0.3">
      <c r="A1381" t="s">
        <v>145</v>
      </c>
      <c r="B1381">
        <v>7.1</v>
      </c>
      <c r="E1381" t="s">
        <v>17447</v>
      </c>
      <c r="F1381">
        <f t="array" ref="F1381">AVERAGEIF(Table9[director_name],Table10[[#This Row],[DIRECTOR_NAME]],Table9[imdb_score])</f>
        <v>6.2</v>
      </c>
    </row>
    <row r="1382" spans="1:6" x14ac:dyDescent="0.3">
      <c r="A1382" t="s">
        <v>416</v>
      </c>
      <c r="B1382">
        <v>7.1</v>
      </c>
      <c r="E1382" t="s">
        <v>17671</v>
      </c>
      <c r="F1382">
        <f t="array" ref="F1382">AVERAGEIF(Table9[director_name],Table10[[#This Row],[DIRECTOR_NAME]],Table9[imdb_score])</f>
        <v>6.2</v>
      </c>
    </row>
    <row r="1383" spans="1:6" x14ac:dyDescent="0.3">
      <c r="A1383" t="s">
        <v>2354</v>
      </c>
      <c r="B1383">
        <v>7.1</v>
      </c>
      <c r="E1383" t="s">
        <v>17809</v>
      </c>
      <c r="F1383">
        <f t="array" ref="F1383">AVERAGEIF(Table9[director_name],Table10[[#This Row],[DIRECTOR_NAME]],Table9[imdb_score])</f>
        <v>6.2</v>
      </c>
    </row>
    <row r="1384" spans="1:6" x14ac:dyDescent="0.3">
      <c r="A1384" t="s">
        <v>2358</v>
      </c>
      <c r="B1384">
        <v>7.1</v>
      </c>
      <c r="E1384" t="s">
        <v>17908</v>
      </c>
      <c r="F1384">
        <f t="array" ref="F1384">AVERAGEIF(Table9[director_name],Table10[[#This Row],[DIRECTOR_NAME]],Table9[imdb_score])</f>
        <v>6.2</v>
      </c>
    </row>
    <row r="1385" spans="1:6" x14ac:dyDescent="0.3">
      <c r="A1385" t="s">
        <v>2441</v>
      </c>
      <c r="B1385">
        <v>7.1</v>
      </c>
      <c r="E1385" t="s">
        <v>18125</v>
      </c>
      <c r="F1385">
        <f t="array" ref="F1385">AVERAGEIF(Table9[director_name],Table10[[#This Row],[DIRECTOR_NAME]],Table9[imdb_score])</f>
        <v>6.2</v>
      </c>
    </row>
    <row r="1386" spans="1:6" x14ac:dyDescent="0.3">
      <c r="A1386" t="s">
        <v>2447</v>
      </c>
      <c r="B1386">
        <v>7.1</v>
      </c>
      <c r="E1386" t="s">
        <v>18314</v>
      </c>
      <c r="F1386">
        <f t="array" ref="F1386">AVERAGEIF(Table9[director_name],Table10[[#This Row],[DIRECTOR_NAME]],Table9[imdb_score])</f>
        <v>6.2</v>
      </c>
    </row>
    <row r="1387" spans="1:6" x14ac:dyDescent="0.3">
      <c r="A1387" t="s">
        <v>2500</v>
      </c>
      <c r="B1387">
        <v>7.1</v>
      </c>
      <c r="E1387" t="s">
        <v>19434</v>
      </c>
      <c r="F1387">
        <f t="array" ref="F1387">AVERAGEIF(Table9[director_name],Table10[[#This Row],[DIRECTOR_NAME]],Table9[imdb_score])</f>
        <v>6.2</v>
      </c>
    </row>
    <row r="1388" spans="1:6" x14ac:dyDescent="0.3">
      <c r="A1388" t="s">
        <v>2265</v>
      </c>
      <c r="B1388">
        <v>7.1</v>
      </c>
      <c r="E1388" t="s">
        <v>19451</v>
      </c>
      <c r="F1388">
        <f t="array" ref="F1388">AVERAGEIF(Table9[director_name],Table10[[#This Row],[DIRECTOR_NAME]],Table9[imdb_score])</f>
        <v>6.2</v>
      </c>
    </row>
    <row r="1389" spans="1:6" x14ac:dyDescent="0.3">
      <c r="A1389" t="s">
        <v>3081</v>
      </c>
      <c r="B1389">
        <v>7.1</v>
      </c>
      <c r="E1389" t="s">
        <v>19506</v>
      </c>
      <c r="F1389">
        <f t="array" ref="F1389">AVERAGEIF(Table9[director_name],Table10[[#This Row],[DIRECTOR_NAME]],Table9[imdb_score])</f>
        <v>6.2</v>
      </c>
    </row>
    <row r="1390" spans="1:6" x14ac:dyDescent="0.3">
      <c r="A1390" t="s">
        <v>252</v>
      </c>
      <c r="B1390">
        <v>7.1</v>
      </c>
      <c r="E1390" t="s">
        <v>19513</v>
      </c>
      <c r="F1390">
        <f t="array" ref="F1390">AVERAGEIF(Table9[director_name],Table10[[#This Row],[DIRECTOR_NAME]],Table9[imdb_score])</f>
        <v>6.2</v>
      </c>
    </row>
    <row r="1391" spans="1:6" x14ac:dyDescent="0.3">
      <c r="A1391" t="s">
        <v>78</v>
      </c>
      <c r="B1391">
        <v>7.1</v>
      </c>
      <c r="E1391" t="s">
        <v>19827</v>
      </c>
      <c r="F1391">
        <f t="array" ref="F1391">AVERAGEIF(Table9[director_name],Table10[[#This Row],[DIRECTOR_NAME]],Table9[imdb_score])</f>
        <v>6.2</v>
      </c>
    </row>
    <row r="1392" spans="1:6" x14ac:dyDescent="0.3">
      <c r="A1392" t="s">
        <v>2414</v>
      </c>
      <c r="B1392">
        <v>7.1</v>
      </c>
      <c r="E1392" t="s">
        <v>20333</v>
      </c>
      <c r="F1392">
        <f t="array" ref="F1392">AVERAGEIF(Table9[director_name],Table10[[#This Row],[DIRECTOR_NAME]],Table9[imdb_score])</f>
        <v>6.2</v>
      </c>
    </row>
    <row r="1393" spans="1:6" x14ac:dyDescent="0.3">
      <c r="A1393" t="s">
        <v>2085</v>
      </c>
      <c r="B1393">
        <v>7.1</v>
      </c>
      <c r="E1393" t="s">
        <v>445</v>
      </c>
      <c r="F1393">
        <f t="array" ref="F1393">AVERAGEIF(Table9[director_name],Table10[[#This Row],[DIRECTOR_NAME]],Table9[imdb_score])</f>
        <v>6.2</v>
      </c>
    </row>
    <row r="1394" spans="1:6" x14ac:dyDescent="0.3">
      <c r="A1394" t="s">
        <v>3380</v>
      </c>
      <c r="B1394">
        <v>7.1</v>
      </c>
      <c r="E1394" t="s">
        <v>21108</v>
      </c>
      <c r="F1394">
        <f t="array" ref="F1394">AVERAGEIF(Table9[director_name],Table10[[#This Row],[DIRECTOR_NAME]],Table9[imdb_score])</f>
        <v>6.2</v>
      </c>
    </row>
    <row r="1395" spans="1:6" x14ac:dyDescent="0.3">
      <c r="A1395" t="s">
        <v>214</v>
      </c>
      <c r="B1395">
        <v>7.1</v>
      </c>
      <c r="E1395" t="s">
        <v>21257</v>
      </c>
      <c r="F1395">
        <f t="array" ref="F1395">AVERAGEIF(Table9[director_name],Table10[[#This Row],[DIRECTOR_NAME]],Table9[imdb_score])</f>
        <v>6.2</v>
      </c>
    </row>
    <row r="1396" spans="1:6" x14ac:dyDescent="0.3">
      <c r="A1396" t="s">
        <v>354</v>
      </c>
      <c r="B1396">
        <v>7.1</v>
      </c>
      <c r="E1396" t="s">
        <v>21478</v>
      </c>
      <c r="F1396">
        <f t="array" ref="F1396">AVERAGEIF(Table9[director_name],Table10[[#This Row],[DIRECTOR_NAME]],Table9[imdb_score])</f>
        <v>6.2</v>
      </c>
    </row>
    <row r="1397" spans="1:6" x14ac:dyDescent="0.3">
      <c r="A1397" t="s">
        <v>3846</v>
      </c>
      <c r="B1397">
        <v>7.1</v>
      </c>
      <c r="E1397" t="s">
        <v>21484</v>
      </c>
      <c r="F1397">
        <f t="array" ref="F1397">AVERAGEIF(Table9[director_name],Table10[[#This Row],[DIRECTOR_NAME]],Table9[imdb_score])</f>
        <v>6.2</v>
      </c>
    </row>
    <row r="1398" spans="1:6" x14ac:dyDescent="0.3">
      <c r="A1398" t="s">
        <v>3940</v>
      </c>
      <c r="B1398">
        <v>7.1</v>
      </c>
      <c r="E1398" t="s">
        <v>21603</v>
      </c>
      <c r="F1398">
        <f t="array" ref="F1398">AVERAGEIF(Table9[director_name],Table10[[#This Row],[DIRECTOR_NAME]],Table9[imdb_score])</f>
        <v>6.2</v>
      </c>
    </row>
    <row r="1399" spans="1:6" x14ac:dyDescent="0.3">
      <c r="A1399" t="s">
        <v>1281</v>
      </c>
      <c r="B1399">
        <v>7.1</v>
      </c>
      <c r="E1399" t="s">
        <v>21808</v>
      </c>
      <c r="F1399">
        <f t="array" ref="F1399">AVERAGEIF(Table9[director_name],Table10[[#This Row],[DIRECTOR_NAME]],Table9[imdb_score])</f>
        <v>6.2</v>
      </c>
    </row>
    <row r="1400" spans="1:6" x14ac:dyDescent="0.3">
      <c r="A1400" t="s">
        <v>4238</v>
      </c>
      <c r="B1400">
        <v>7.1</v>
      </c>
      <c r="E1400" t="s">
        <v>22120</v>
      </c>
      <c r="F1400">
        <f t="array" ref="F1400">AVERAGEIF(Table9[director_name],Table10[[#This Row],[DIRECTOR_NAME]],Table9[imdb_score])</f>
        <v>6.2</v>
      </c>
    </row>
    <row r="1401" spans="1:6" x14ac:dyDescent="0.3">
      <c r="A1401" t="s">
        <v>3168</v>
      </c>
      <c r="B1401">
        <v>7.1</v>
      </c>
      <c r="E1401" t="s">
        <v>22442</v>
      </c>
      <c r="F1401">
        <f t="array" ref="F1401">AVERAGEIF(Table9[director_name],Table10[[#This Row],[DIRECTOR_NAME]],Table9[imdb_score])</f>
        <v>6.2</v>
      </c>
    </row>
    <row r="1402" spans="1:6" x14ac:dyDescent="0.3">
      <c r="A1402" t="s">
        <v>3705</v>
      </c>
      <c r="B1402">
        <v>7.1</v>
      </c>
      <c r="E1402" t="s">
        <v>22683</v>
      </c>
      <c r="F1402">
        <f t="array" ref="F1402">AVERAGEIF(Table9[director_name],Table10[[#This Row],[DIRECTOR_NAME]],Table9[imdb_score])</f>
        <v>6.2</v>
      </c>
    </row>
    <row r="1403" spans="1:6" x14ac:dyDescent="0.3">
      <c r="A1403" t="s">
        <v>5006</v>
      </c>
      <c r="B1403">
        <v>7.1</v>
      </c>
      <c r="E1403" t="s">
        <v>22997</v>
      </c>
      <c r="F1403">
        <f t="array" ref="F1403">AVERAGEIF(Table9[director_name],Table10[[#This Row],[DIRECTOR_NAME]],Table9[imdb_score])</f>
        <v>6.2</v>
      </c>
    </row>
    <row r="1404" spans="1:6" x14ac:dyDescent="0.3">
      <c r="A1404" t="s">
        <v>378</v>
      </c>
      <c r="B1404">
        <v>7.1</v>
      </c>
      <c r="E1404" t="s">
        <v>23173</v>
      </c>
      <c r="F1404">
        <f t="array" ref="F1404">AVERAGEIF(Table9[director_name],Table10[[#This Row],[DIRECTOR_NAME]],Table9[imdb_score])</f>
        <v>6.2</v>
      </c>
    </row>
    <row r="1405" spans="1:6" x14ac:dyDescent="0.3">
      <c r="A1405" t="s">
        <v>2118</v>
      </c>
      <c r="B1405">
        <v>7.1</v>
      </c>
      <c r="E1405" t="s">
        <v>23939</v>
      </c>
      <c r="F1405">
        <f t="array" ref="F1405">AVERAGEIF(Table9[director_name],Table10[[#This Row],[DIRECTOR_NAME]],Table9[imdb_score])</f>
        <v>6.2</v>
      </c>
    </row>
    <row r="1406" spans="1:6" x14ac:dyDescent="0.3">
      <c r="A1406" t="s">
        <v>5086</v>
      </c>
      <c r="B1406">
        <v>7.1</v>
      </c>
      <c r="E1406" t="s">
        <v>3922</v>
      </c>
      <c r="F1406">
        <f t="array" ref="F1406">AVERAGEIF(Table9[director_name],Table10[[#This Row],[DIRECTOR_NAME]],Table9[imdb_score])</f>
        <v>6.1999999999999993</v>
      </c>
    </row>
    <row r="1407" spans="1:6" x14ac:dyDescent="0.3">
      <c r="A1407" t="s">
        <v>3360</v>
      </c>
      <c r="B1407">
        <v>7.1</v>
      </c>
      <c r="E1407" t="s">
        <v>4987</v>
      </c>
      <c r="F1407">
        <f t="array" ref="F1407">AVERAGEIF(Table9[director_name],Table10[[#This Row],[DIRECTOR_NAME]],Table9[imdb_score])</f>
        <v>6.1999999999999993</v>
      </c>
    </row>
    <row r="1408" spans="1:6" x14ac:dyDescent="0.3">
      <c r="A1408" t="s">
        <v>4175</v>
      </c>
      <c r="B1408">
        <v>7.1</v>
      </c>
      <c r="E1408" t="s">
        <v>6295</v>
      </c>
      <c r="F1408">
        <f t="array" ref="F1408">AVERAGEIF(Table9[director_name],Table10[[#This Row],[DIRECTOR_NAME]],Table9[imdb_score])</f>
        <v>6.2</v>
      </c>
    </row>
    <row r="1409" spans="1:6" x14ac:dyDescent="0.3">
      <c r="A1409" t="s">
        <v>744</v>
      </c>
      <c r="B1409">
        <v>7.1</v>
      </c>
      <c r="E1409" t="s">
        <v>17363</v>
      </c>
      <c r="F1409">
        <f t="array" ref="F1409">AVERAGEIF(Table9[director_name],Table10[[#This Row],[DIRECTOR_NAME]],Table9[imdb_score])</f>
        <v>6.1999999999999993</v>
      </c>
    </row>
    <row r="1410" spans="1:6" x14ac:dyDescent="0.3">
      <c r="A1410" t="s">
        <v>2987</v>
      </c>
      <c r="B1410">
        <v>7.1</v>
      </c>
      <c r="E1410" t="s">
        <v>455</v>
      </c>
      <c r="F1410">
        <f t="array" ref="F1410">AVERAGEIF(Table9[director_name],Table10[[#This Row],[DIRECTOR_NAME]],Table9[imdb_score])</f>
        <v>6.1874999999999991</v>
      </c>
    </row>
    <row r="1411" spans="1:6" x14ac:dyDescent="0.3">
      <c r="A1411" t="s">
        <v>786</v>
      </c>
      <c r="B1411">
        <v>7.1</v>
      </c>
      <c r="E1411" t="s">
        <v>2485</v>
      </c>
      <c r="F1411">
        <f t="array" ref="F1411">AVERAGEIF(Table9[director_name],Table10[[#This Row],[DIRECTOR_NAME]],Table9[imdb_score])</f>
        <v>6.1857142857142851</v>
      </c>
    </row>
    <row r="1412" spans="1:6" x14ac:dyDescent="0.3">
      <c r="A1412" t="s">
        <v>6096</v>
      </c>
      <c r="B1412">
        <v>7.1</v>
      </c>
      <c r="E1412" t="s">
        <v>9414</v>
      </c>
      <c r="F1412">
        <f t="array" ref="F1412">AVERAGEIF(Table9[director_name],Table10[[#This Row],[DIRECTOR_NAME]],Table9[imdb_score])</f>
        <v>6.1833333333333336</v>
      </c>
    </row>
    <row r="1413" spans="1:6" x14ac:dyDescent="0.3">
      <c r="A1413" t="s">
        <v>4855</v>
      </c>
      <c r="B1413">
        <v>7.1</v>
      </c>
      <c r="E1413" t="s">
        <v>1101</v>
      </c>
      <c r="F1413">
        <f t="array" ref="F1413">AVERAGEIF(Table9[director_name],Table10[[#This Row],[DIRECTOR_NAME]],Table9[imdb_score])</f>
        <v>6.166666666666667</v>
      </c>
    </row>
    <row r="1414" spans="1:6" x14ac:dyDescent="0.3">
      <c r="A1414" t="s">
        <v>6876</v>
      </c>
      <c r="B1414">
        <v>7.1</v>
      </c>
      <c r="E1414" t="s">
        <v>1706</v>
      </c>
      <c r="F1414">
        <f t="array" ref="F1414">AVERAGEIF(Table9[director_name],Table10[[#This Row],[DIRECTOR_NAME]],Table9[imdb_score])</f>
        <v>6.166666666666667</v>
      </c>
    </row>
    <row r="1415" spans="1:6" x14ac:dyDescent="0.3">
      <c r="A1415" t="s">
        <v>1281</v>
      </c>
      <c r="B1415">
        <v>7.1</v>
      </c>
      <c r="E1415" t="s">
        <v>3679</v>
      </c>
      <c r="F1415">
        <f t="array" ref="F1415">AVERAGEIF(Table9[director_name],Table10[[#This Row],[DIRECTOR_NAME]],Table9[imdb_score])</f>
        <v>6.166666666666667</v>
      </c>
    </row>
    <row r="1416" spans="1:6" x14ac:dyDescent="0.3">
      <c r="A1416" t="s">
        <v>7071</v>
      </c>
      <c r="B1416">
        <v>7.1</v>
      </c>
      <c r="E1416" t="s">
        <v>3883</v>
      </c>
      <c r="F1416">
        <f t="array" ref="F1416">AVERAGEIF(Table9[director_name],Table10[[#This Row],[DIRECTOR_NAME]],Table9[imdb_score])</f>
        <v>6.15</v>
      </c>
    </row>
    <row r="1417" spans="1:6" x14ac:dyDescent="0.3">
      <c r="A1417" t="s">
        <v>7538</v>
      </c>
      <c r="B1417">
        <v>7.1</v>
      </c>
      <c r="E1417" t="s">
        <v>4300</v>
      </c>
      <c r="F1417">
        <f t="array" ref="F1417">AVERAGEIF(Table9[director_name],Table10[[#This Row],[DIRECTOR_NAME]],Table9[imdb_score])</f>
        <v>6.15</v>
      </c>
    </row>
    <row r="1418" spans="1:6" x14ac:dyDescent="0.3">
      <c r="A1418" t="s">
        <v>7713</v>
      </c>
      <c r="B1418">
        <v>7.1</v>
      </c>
      <c r="E1418" t="s">
        <v>5477</v>
      </c>
      <c r="F1418">
        <f t="array" ref="F1418">AVERAGEIF(Table9[director_name],Table10[[#This Row],[DIRECTOR_NAME]],Table9[imdb_score])</f>
        <v>6.15</v>
      </c>
    </row>
    <row r="1419" spans="1:6" x14ac:dyDescent="0.3">
      <c r="A1419" t="s">
        <v>7777</v>
      </c>
      <c r="B1419">
        <v>7.1</v>
      </c>
      <c r="E1419" t="s">
        <v>10937</v>
      </c>
      <c r="F1419">
        <f t="array" ref="F1419">AVERAGEIF(Table9[director_name],Table10[[#This Row],[DIRECTOR_NAME]],Table9[imdb_score])</f>
        <v>6.15</v>
      </c>
    </row>
    <row r="1420" spans="1:6" x14ac:dyDescent="0.3">
      <c r="A1420" t="s">
        <v>6663</v>
      </c>
      <c r="B1420">
        <v>7.1</v>
      </c>
      <c r="E1420" t="s">
        <v>12957</v>
      </c>
      <c r="F1420">
        <f t="array" ref="F1420">AVERAGEIF(Table9[director_name],Table10[[#This Row],[DIRECTOR_NAME]],Table9[imdb_score])</f>
        <v>6.15</v>
      </c>
    </row>
    <row r="1421" spans="1:6" x14ac:dyDescent="0.3">
      <c r="A1421" t="s">
        <v>5092</v>
      </c>
      <c r="B1421">
        <v>7.1</v>
      </c>
      <c r="E1421" t="s">
        <v>14300</v>
      </c>
      <c r="F1421">
        <f t="array" ref="F1421">AVERAGEIF(Table9[director_name],Table10[[#This Row],[DIRECTOR_NAME]],Table9[imdb_score])</f>
        <v>6.15</v>
      </c>
    </row>
    <row r="1422" spans="1:6" x14ac:dyDescent="0.3">
      <c r="A1422" t="s">
        <v>4185</v>
      </c>
      <c r="B1422">
        <v>7.1</v>
      </c>
      <c r="E1422" t="s">
        <v>15466</v>
      </c>
      <c r="F1422">
        <f t="array" ref="F1422">AVERAGEIF(Table9[director_name],Table10[[#This Row],[DIRECTOR_NAME]],Table9[imdb_score])</f>
        <v>6.15</v>
      </c>
    </row>
    <row r="1423" spans="1:6" x14ac:dyDescent="0.3">
      <c r="A1423" t="s">
        <v>5463</v>
      </c>
      <c r="B1423">
        <v>7.1</v>
      </c>
      <c r="E1423" t="s">
        <v>17123</v>
      </c>
      <c r="F1423">
        <f t="array" ref="F1423">AVERAGEIF(Table9[director_name],Table10[[#This Row],[DIRECTOR_NAME]],Table9[imdb_score])</f>
        <v>6.15</v>
      </c>
    </row>
    <row r="1424" spans="1:6" x14ac:dyDescent="0.3">
      <c r="A1424" t="s">
        <v>8428</v>
      </c>
      <c r="B1424">
        <v>7.1</v>
      </c>
      <c r="E1424" t="s">
        <v>17544</v>
      </c>
      <c r="F1424">
        <f t="array" ref="F1424">AVERAGEIF(Table9[director_name],Table10[[#This Row],[DIRECTOR_NAME]],Table9[imdb_score])</f>
        <v>6.15</v>
      </c>
    </row>
    <row r="1425" spans="1:6" x14ac:dyDescent="0.3">
      <c r="A1425" t="s">
        <v>1548</v>
      </c>
      <c r="B1425">
        <v>7.1</v>
      </c>
      <c r="E1425" t="s">
        <v>22640</v>
      </c>
      <c r="F1425">
        <f t="array" ref="F1425">AVERAGEIF(Table9[director_name],Table10[[#This Row],[DIRECTOR_NAME]],Table9[imdb_score])</f>
        <v>6.15</v>
      </c>
    </row>
    <row r="1426" spans="1:6" x14ac:dyDescent="0.3">
      <c r="A1426" t="s">
        <v>8659</v>
      </c>
      <c r="B1426">
        <v>7.1</v>
      </c>
      <c r="E1426" t="s">
        <v>987</v>
      </c>
      <c r="F1426">
        <f t="array" ref="F1426">AVERAGEIF(Table9[director_name],Table10[[#This Row],[DIRECTOR_NAME]],Table9[imdb_score])</f>
        <v>6.14</v>
      </c>
    </row>
    <row r="1427" spans="1:6" x14ac:dyDescent="0.3">
      <c r="A1427" t="s">
        <v>7699</v>
      </c>
      <c r="B1427">
        <v>7.1</v>
      </c>
      <c r="E1427" t="s">
        <v>2579</v>
      </c>
      <c r="F1427">
        <f t="array" ref="F1427">AVERAGEIF(Table9[director_name],Table10[[#This Row],[DIRECTOR_NAME]],Table9[imdb_score])</f>
        <v>6.1399999999999988</v>
      </c>
    </row>
    <row r="1428" spans="1:6" x14ac:dyDescent="0.3">
      <c r="A1428" t="s">
        <v>3414</v>
      </c>
      <c r="B1428">
        <v>7.1</v>
      </c>
      <c r="E1428" t="s">
        <v>4717</v>
      </c>
      <c r="F1428">
        <f t="array" ref="F1428">AVERAGEIF(Table9[director_name],Table10[[#This Row],[DIRECTOR_NAME]],Table9[imdb_score])</f>
        <v>6.1399999999999988</v>
      </c>
    </row>
    <row r="1429" spans="1:6" x14ac:dyDescent="0.3">
      <c r="A1429" t="s">
        <v>8807</v>
      </c>
      <c r="B1429">
        <v>7.1</v>
      </c>
      <c r="E1429" t="s">
        <v>7137</v>
      </c>
      <c r="F1429">
        <f t="array" ref="F1429">AVERAGEIF(Table9[director_name],Table10[[#This Row],[DIRECTOR_NAME]],Table9[imdb_score])</f>
        <v>6.1333333333333329</v>
      </c>
    </row>
    <row r="1430" spans="1:6" x14ac:dyDescent="0.3">
      <c r="A1430" t="s">
        <v>5647</v>
      </c>
      <c r="B1430">
        <v>7.1</v>
      </c>
      <c r="E1430" t="s">
        <v>3506</v>
      </c>
      <c r="F1430">
        <f t="array" ref="F1430">AVERAGEIF(Table9[director_name],Table10[[#This Row],[DIRECTOR_NAME]],Table9[imdb_score])</f>
        <v>6.13</v>
      </c>
    </row>
    <row r="1431" spans="1:6" x14ac:dyDescent="0.3">
      <c r="A1431" t="s">
        <v>225</v>
      </c>
      <c r="B1431">
        <v>7.1</v>
      </c>
      <c r="E1431" t="s">
        <v>2466</v>
      </c>
      <c r="F1431">
        <f t="array" ref="F1431">AVERAGEIF(Table9[director_name],Table10[[#This Row],[DIRECTOR_NAME]],Table9[imdb_score])</f>
        <v>6.125</v>
      </c>
    </row>
    <row r="1432" spans="1:6" x14ac:dyDescent="0.3">
      <c r="A1432" t="s">
        <v>3232</v>
      </c>
      <c r="B1432">
        <v>7.1</v>
      </c>
      <c r="E1432" t="s">
        <v>4446</v>
      </c>
      <c r="F1432">
        <f t="array" ref="F1432">AVERAGEIF(Table9[director_name],Table10[[#This Row],[DIRECTOR_NAME]],Table9[imdb_score])</f>
        <v>6.1249999999999991</v>
      </c>
    </row>
    <row r="1433" spans="1:6" x14ac:dyDescent="0.3">
      <c r="A1433" t="s">
        <v>5425</v>
      </c>
      <c r="B1433">
        <v>7.1</v>
      </c>
      <c r="E1433" t="s">
        <v>4523</v>
      </c>
      <c r="F1433">
        <f t="array" ref="F1433">AVERAGEIF(Table9[director_name],Table10[[#This Row],[DIRECTOR_NAME]],Table9[imdb_score])</f>
        <v>6.125</v>
      </c>
    </row>
    <row r="1434" spans="1:6" x14ac:dyDescent="0.3">
      <c r="A1434" t="s">
        <v>3253</v>
      </c>
      <c r="B1434">
        <v>7.1</v>
      </c>
      <c r="E1434" t="s">
        <v>5689</v>
      </c>
      <c r="F1434">
        <f t="array" ref="F1434">AVERAGEIF(Table9[director_name],Table10[[#This Row],[DIRECTOR_NAME]],Table9[imdb_score])</f>
        <v>6.125</v>
      </c>
    </row>
    <row r="1435" spans="1:6" x14ac:dyDescent="0.3">
      <c r="A1435" t="s">
        <v>6147</v>
      </c>
      <c r="B1435">
        <v>7.1</v>
      </c>
      <c r="E1435" t="s">
        <v>6570</v>
      </c>
      <c r="F1435">
        <f t="array" ref="F1435">AVERAGEIF(Table9[director_name],Table10[[#This Row],[DIRECTOR_NAME]],Table9[imdb_score])</f>
        <v>6.125</v>
      </c>
    </row>
    <row r="1436" spans="1:6" x14ac:dyDescent="0.3">
      <c r="A1436" t="s">
        <v>5055</v>
      </c>
      <c r="B1436">
        <v>7.1</v>
      </c>
      <c r="E1436" t="s">
        <v>6147</v>
      </c>
      <c r="F1436">
        <f t="array" ref="F1436">AVERAGEIF(Table9[director_name],Table10[[#This Row],[DIRECTOR_NAME]],Table9[imdb_score])</f>
        <v>6.1166666666666671</v>
      </c>
    </row>
    <row r="1437" spans="1:6" x14ac:dyDescent="0.3">
      <c r="A1437" t="s">
        <v>9630</v>
      </c>
      <c r="B1437">
        <v>7.1</v>
      </c>
      <c r="E1437" t="s">
        <v>2447</v>
      </c>
      <c r="F1437">
        <f t="array" ref="F1437">AVERAGEIF(Table9[director_name],Table10[[#This Row],[DIRECTOR_NAME]],Table9[imdb_score])</f>
        <v>6.1</v>
      </c>
    </row>
    <row r="1438" spans="1:6" x14ac:dyDescent="0.3">
      <c r="A1438" t="s">
        <v>3414</v>
      </c>
      <c r="B1438">
        <v>7.1</v>
      </c>
      <c r="E1438" t="s">
        <v>14749</v>
      </c>
      <c r="F1438">
        <f t="array" ref="F1438">AVERAGEIF(Table9[director_name],Table10[[#This Row],[DIRECTOR_NAME]],Table9[imdb_score])</f>
        <v>6.1000000000000005</v>
      </c>
    </row>
    <row r="1439" spans="1:6" x14ac:dyDescent="0.3">
      <c r="A1439" t="s">
        <v>1416</v>
      </c>
      <c r="B1439">
        <v>7.1</v>
      </c>
      <c r="E1439" t="s">
        <v>15413</v>
      </c>
      <c r="F1439">
        <f t="array" ref="F1439">AVERAGEIF(Table9[director_name],Table10[[#This Row],[DIRECTOR_NAME]],Table9[imdb_score])</f>
        <v>6.1000000000000005</v>
      </c>
    </row>
    <row r="1440" spans="1:6" x14ac:dyDescent="0.3">
      <c r="A1440" t="s">
        <v>10306</v>
      </c>
      <c r="B1440">
        <v>7.1</v>
      </c>
      <c r="E1440" t="s">
        <v>583</v>
      </c>
      <c r="F1440">
        <f t="array" ref="F1440">AVERAGEIF(Table9[director_name],Table10[[#This Row],[DIRECTOR_NAME]],Table9[imdb_score])</f>
        <v>6.1</v>
      </c>
    </row>
    <row r="1441" spans="1:6" x14ac:dyDescent="0.3">
      <c r="A1441" t="s">
        <v>10313</v>
      </c>
      <c r="B1441">
        <v>7.1</v>
      </c>
      <c r="E1441" t="s">
        <v>1494</v>
      </c>
      <c r="F1441">
        <f t="array" ref="F1441">AVERAGEIF(Table9[director_name],Table10[[#This Row],[DIRECTOR_NAME]],Table9[imdb_score])</f>
        <v>6.1</v>
      </c>
    </row>
    <row r="1442" spans="1:6" x14ac:dyDescent="0.3">
      <c r="A1442" t="s">
        <v>3506</v>
      </c>
      <c r="B1442">
        <v>7.1</v>
      </c>
      <c r="E1442" t="s">
        <v>1899</v>
      </c>
      <c r="F1442">
        <f t="array" ref="F1442">AVERAGEIF(Table9[director_name],Table10[[#This Row],[DIRECTOR_NAME]],Table9[imdb_score])</f>
        <v>6.1</v>
      </c>
    </row>
    <row r="1443" spans="1:6" x14ac:dyDescent="0.3">
      <c r="A1443" t="s">
        <v>78</v>
      </c>
      <c r="B1443">
        <v>7.1</v>
      </c>
      <c r="E1443" t="s">
        <v>3523</v>
      </c>
      <c r="F1443">
        <f t="array" ref="F1443">AVERAGEIF(Table9[director_name],Table10[[#This Row],[DIRECTOR_NAME]],Table9[imdb_score])</f>
        <v>6.1</v>
      </c>
    </row>
    <row r="1444" spans="1:6" x14ac:dyDescent="0.3">
      <c r="A1444" t="s">
        <v>10593</v>
      </c>
      <c r="B1444">
        <v>7.1</v>
      </c>
      <c r="E1444" t="s">
        <v>4149</v>
      </c>
      <c r="F1444">
        <f t="array" ref="F1444">AVERAGEIF(Table9[director_name],Table10[[#This Row],[DIRECTOR_NAME]],Table9[imdb_score])</f>
        <v>6.1</v>
      </c>
    </row>
    <row r="1445" spans="1:6" x14ac:dyDescent="0.3">
      <c r="A1445" t="s">
        <v>10644</v>
      </c>
      <c r="B1445">
        <v>7.1</v>
      </c>
      <c r="E1445" t="s">
        <v>4261</v>
      </c>
      <c r="F1445">
        <f t="array" ref="F1445">AVERAGEIF(Table9[director_name],Table10[[#This Row],[DIRECTOR_NAME]],Table9[imdb_score])</f>
        <v>6.1</v>
      </c>
    </row>
    <row r="1446" spans="1:6" x14ac:dyDescent="0.3">
      <c r="A1446" t="s">
        <v>9147</v>
      </c>
      <c r="B1446">
        <v>7.1</v>
      </c>
      <c r="E1446" t="s">
        <v>7133</v>
      </c>
      <c r="F1446">
        <f t="array" ref="F1446">AVERAGEIF(Table9[director_name],Table10[[#This Row],[DIRECTOR_NAME]],Table9[imdb_score])</f>
        <v>6.1</v>
      </c>
    </row>
    <row r="1447" spans="1:6" x14ac:dyDescent="0.3">
      <c r="A1447" t="s">
        <v>2451</v>
      </c>
      <c r="B1447">
        <v>7.1</v>
      </c>
      <c r="E1447" t="s">
        <v>7514</v>
      </c>
      <c r="F1447">
        <f t="array" ref="F1447">AVERAGEIF(Table9[director_name],Table10[[#This Row],[DIRECTOR_NAME]],Table9[imdb_score])</f>
        <v>6.1</v>
      </c>
    </row>
    <row r="1448" spans="1:6" x14ac:dyDescent="0.3">
      <c r="A1448" t="s">
        <v>10990</v>
      </c>
      <c r="B1448">
        <v>7.1</v>
      </c>
      <c r="E1448" t="s">
        <v>8067</v>
      </c>
      <c r="F1448">
        <f t="array" ref="F1448">AVERAGEIF(Table9[director_name],Table10[[#This Row],[DIRECTOR_NAME]],Table9[imdb_score])</f>
        <v>6.1</v>
      </c>
    </row>
    <row r="1449" spans="1:6" x14ac:dyDescent="0.3">
      <c r="A1449" t="s">
        <v>1222</v>
      </c>
      <c r="B1449">
        <v>7.1</v>
      </c>
      <c r="E1449" t="s">
        <v>8166</v>
      </c>
      <c r="F1449">
        <f t="array" ref="F1449">AVERAGEIF(Table9[director_name],Table10[[#This Row],[DIRECTOR_NAME]],Table9[imdb_score])</f>
        <v>6.1</v>
      </c>
    </row>
    <row r="1450" spans="1:6" x14ac:dyDescent="0.3">
      <c r="A1450" t="s">
        <v>5647</v>
      </c>
      <c r="B1450">
        <v>7.1</v>
      </c>
      <c r="E1450" t="s">
        <v>8607</v>
      </c>
      <c r="F1450">
        <f t="array" ref="F1450">AVERAGEIF(Table9[director_name],Table10[[#This Row],[DIRECTOR_NAME]],Table9[imdb_score])</f>
        <v>6.1</v>
      </c>
    </row>
    <row r="1451" spans="1:6" x14ac:dyDescent="0.3">
      <c r="A1451" t="s">
        <v>9147</v>
      </c>
      <c r="B1451">
        <v>7.1</v>
      </c>
      <c r="E1451" t="s">
        <v>9023</v>
      </c>
      <c r="F1451">
        <f t="array" ref="F1451">AVERAGEIF(Table9[director_name],Table10[[#This Row],[DIRECTOR_NAME]],Table9[imdb_score])</f>
        <v>6.1</v>
      </c>
    </row>
    <row r="1452" spans="1:6" x14ac:dyDescent="0.3">
      <c r="A1452" t="s">
        <v>1538</v>
      </c>
      <c r="B1452">
        <v>7.1</v>
      </c>
      <c r="E1452" t="s">
        <v>10005</v>
      </c>
      <c r="F1452">
        <f t="array" ref="F1452">AVERAGEIF(Table9[director_name],Table10[[#This Row],[DIRECTOR_NAME]],Table9[imdb_score])</f>
        <v>6.1</v>
      </c>
    </row>
    <row r="1453" spans="1:6" x14ac:dyDescent="0.3">
      <c r="A1453" t="s">
        <v>987</v>
      </c>
      <c r="B1453">
        <v>7.1</v>
      </c>
      <c r="E1453" t="s">
        <v>10477</v>
      </c>
      <c r="F1453">
        <f t="array" ref="F1453">AVERAGEIF(Table9[director_name],Table10[[#This Row],[DIRECTOR_NAME]],Table9[imdb_score])</f>
        <v>6.1</v>
      </c>
    </row>
    <row r="1454" spans="1:6" x14ac:dyDescent="0.3">
      <c r="A1454" t="s">
        <v>11733</v>
      </c>
      <c r="B1454">
        <v>7.1</v>
      </c>
      <c r="E1454" t="s">
        <v>10586</v>
      </c>
      <c r="F1454">
        <f t="array" ref="F1454">AVERAGEIF(Table9[director_name],Table10[[#This Row],[DIRECTOR_NAME]],Table9[imdb_score])</f>
        <v>6.1</v>
      </c>
    </row>
    <row r="1455" spans="1:6" x14ac:dyDescent="0.3">
      <c r="A1455" t="s">
        <v>11806</v>
      </c>
      <c r="B1455">
        <v>7.1</v>
      </c>
      <c r="E1455" t="s">
        <v>11107</v>
      </c>
      <c r="F1455">
        <f t="array" ref="F1455">AVERAGEIF(Table9[director_name],Table10[[#This Row],[DIRECTOR_NAME]],Table9[imdb_score])</f>
        <v>6.1</v>
      </c>
    </row>
    <row r="1456" spans="1:6" x14ac:dyDescent="0.3">
      <c r="A1456" t="s">
        <v>11917</v>
      </c>
      <c r="B1456">
        <v>7.1</v>
      </c>
      <c r="E1456" t="s">
        <v>11144</v>
      </c>
      <c r="F1456">
        <f t="array" ref="F1456">AVERAGEIF(Table9[director_name],Table10[[#This Row],[DIRECTOR_NAME]],Table9[imdb_score])</f>
        <v>6.1</v>
      </c>
    </row>
    <row r="1457" spans="1:6" x14ac:dyDescent="0.3">
      <c r="A1457" t="s">
        <v>11979</v>
      </c>
      <c r="B1457">
        <v>7.1</v>
      </c>
      <c r="E1457" t="s">
        <v>11213</v>
      </c>
      <c r="F1457">
        <f t="array" ref="F1457">AVERAGEIF(Table9[director_name],Table10[[#This Row],[DIRECTOR_NAME]],Table9[imdb_score])</f>
        <v>6.1</v>
      </c>
    </row>
    <row r="1458" spans="1:6" x14ac:dyDescent="0.3">
      <c r="A1458" t="s">
        <v>12328</v>
      </c>
      <c r="B1458">
        <v>7.1</v>
      </c>
      <c r="E1458" t="s">
        <v>12298</v>
      </c>
      <c r="F1458">
        <f t="array" ref="F1458">AVERAGEIF(Table9[director_name],Table10[[#This Row],[DIRECTOR_NAME]],Table9[imdb_score])</f>
        <v>6.1</v>
      </c>
    </row>
    <row r="1459" spans="1:6" x14ac:dyDescent="0.3">
      <c r="A1459" t="s">
        <v>6193</v>
      </c>
      <c r="B1459">
        <v>7.1</v>
      </c>
      <c r="E1459" t="s">
        <v>12415</v>
      </c>
      <c r="F1459">
        <f t="array" ref="F1459">AVERAGEIF(Table9[director_name],Table10[[#This Row],[DIRECTOR_NAME]],Table9[imdb_score])</f>
        <v>6.1</v>
      </c>
    </row>
    <row r="1460" spans="1:6" x14ac:dyDescent="0.3">
      <c r="A1460" t="s">
        <v>3136</v>
      </c>
      <c r="B1460">
        <v>7.1</v>
      </c>
      <c r="E1460" t="s">
        <v>13220</v>
      </c>
      <c r="F1460">
        <f t="array" ref="F1460">AVERAGEIF(Table9[director_name],Table10[[#This Row],[DIRECTOR_NAME]],Table9[imdb_score])</f>
        <v>6.1</v>
      </c>
    </row>
    <row r="1461" spans="1:6" x14ac:dyDescent="0.3">
      <c r="A1461" t="s">
        <v>7637</v>
      </c>
      <c r="B1461">
        <v>7.1</v>
      </c>
      <c r="E1461" t="s">
        <v>13256</v>
      </c>
      <c r="F1461">
        <f t="array" ref="F1461">AVERAGEIF(Table9[director_name],Table10[[#This Row],[DIRECTOR_NAME]],Table9[imdb_score])</f>
        <v>6.1</v>
      </c>
    </row>
    <row r="1462" spans="1:6" x14ac:dyDescent="0.3">
      <c r="A1462" t="s">
        <v>13273</v>
      </c>
      <c r="B1462">
        <v>7.1</v>
      </c>
      <c r="E1462" t="s">
        <v>13427</v>
      </c>
      <c r="F1462">
        <f t="array" ref="F1462">AVERAGEIF(Table9[director_name],Table10[[#This Row],[DIRECTOR_NAME]],Table9[imdb_score])</f>
        <v>6.1</v>
      </c>
    </row>
    <row r="1463" spans="1:6" x14ac:dyDescent="0.3">
      <c r="A1463" t="s">
        <v>8044</v>
      </c>
      <c r="B1463">
        <v>7.1</v>
      </c>
      <c r="E1463" t="s">
        <v>13654</v>
      </c>
      <c r="F1463">
        <f t="array" ref="F1463">AVERAGEIF(Table9[director_name],Table10[[#This Row],[DIRECTOR_NAME]],Table9[imdb_score])</f>
        <v>6.1</v>
      </c>
    </row>
    <row r="1464" spans="1:6" x14ac:dyDescent="0.3">
      <c r="A1464" t="s">
        <v>10127</v>
      </c>
      <c r="B1464">
        <v>7.1</v>
      </c>
      <c r="E1464" t="s">
        <v>13677</v>
      </c>
      <c r="F1464">
        <f t="array" ref="F1464">AVERAGEIF(Table9[director_name],Table10[[#This Row],[DIRECTOR_NAME]],Table9[imdb_score])</f>
        <v>6.1</v>
      </c>
    </row>
    <row r="1465" spans="1:6" x14ac:dyDescent="0.3">
      <c r="A1465" t="s">
        <v>10143</v>
      </c>
      <c r="B1465">
        <v>7.1</v>
      </c>
      <c r="E1465" t="s">
        <v>13772</v>
      </c>
      <c r="F1465">
        <f t="array" ref="F1465">AVERAGEIF(Table9[director_name],Table10[[#This Row],[DIRECTOR_NAME]],Table9[imdb_score])</f>
        <v>6.1</v>
      </c>
    </row>
    <row r="1466" spans="1:6" x14ac:dyDescent="0.3">
      <c r="A1466" t="s">
        <v>13996</v>
      </c>
      <c r="B1466">
        <v>7.1</v>
      </c>
      <c r="E1466" t="s">
        <v>14227</v>
      </c>
      <c r="F1466">
        <f t="array" ref="F1466">AVERAGEIF(Table9[director_name],Table10[[#This Row],[DIRECTOR_NAME]],Table9[imdb_score])</f>
        <v>6.1</v>
      </c>
    </row>
    <row r="1467" spans="1:6" x14ac:dyDescent="0.3">
      <c r="A1467" t="s">
        <v>1522</v>
      </c>
      <c r="B1467">
        <v>7.1</v>
      </c>
      <c r="E1467" t="s">
        <v>14370</v>
      </c>
      <c r="F1467">
        <f t="array" ref="F1467">AVERAGEIF(Table9[director_name],Table10[[#This Row],[DIRECTOR_NAME]],Table9[imdb_score])</f>
        <v>6.1</v>
      </c>
    </row>
    <row r="1468" spans="1:6" x14ac:dyDescent="0.3">
      <c r="A1468" t="s">
        <v>8959</v>
      </c>
      <c r="B1468">
        <v>7.1</v>
      </c>
      <c r="E1468" t="s">
        <v>14739</v>
      </c>
      <c r="F1468">
        <f t="array" ref="F1468">AVERAGEIF(Table9[director_name],Table10[[#This Row],[DIRECTOR_NAME]],Table9[imdb_score])</f>
        <v>6.1</v>
      </c>
    </row>
    <row r="1469" spans="1:6" x14ac:dyDescent="0.3">
      <c r="A1469" t="s">
        <v>14270</v>
      </c>
      <c r="B1469">
        <v>7.1</v>
      </c>
      <c r="E1469" t="s">
        <v>14954</v>
      </c>
      <c r="F1469">
        <f t="array" ref="F1469">AVERAGEIF(Table9[director_name],Table10[[#This Row],[DIRECTOR_NAME]],Table9[imdb_score])</f>
        <v>6.1</v>
      </c>
    </row>
    <row r="1470" spans="1:6" x14ac:dyDescent="0.3">
      <c r="A1470" t="s">
        <v>14285</v>
      </c>
      <c r="B1470">
        <v>7.1</v>
      </c>
      <c r="E1470" t="s">
        <v>15064</v>
      </c>
      <c r="F1470">
        <f t="array" ref="F1470">AVERAGEIF(Table9[director_name],Table10[[#This Row],[DIRECTOR_NAME]],Table9[imdb_score])</f>
        <v>6.1</v>
      </c>
    </row>
    <row r="1471" spans="1:6" x14ac:dyDescent="0.3">
      <c r="A1471" t="s">
        <v>14338</v>
      </c>
      <c r="B1471">
        <v>7.1</v>
      </c>
      <c r="E1471" t="s">
        <v>15364</v>
      </c>
      <c r="F1471">
        <f t="array" ref="F1471">AVERAGEIF(Table9[director_name],Table10[[#This Row],[DIRECTOR_NAME]],Table9[imdb_score])</f>
        <v>6.1</v>
      </c>
    </row>
    <row r="1472" spans="1:6" x14ac:dyDescent="0.3">
      <c r="A1472" t="s">
        <v>10644</v>
      </c>
      <c r="B1472">
        <v>7.1</v>
      </c>
      <c r="E1472" t="s">
        <v>15693</v>
      </c>
      <c r="F1472">
        <f t="array" ref="F1472">AVERAGEIF(Table9[director_name],Table10[[#This Row],[DIRECTOR_NAME]],Table9[imdb_score])</f>
        <v>6.1</v>
      </c>
    </row>
    <row r="1473" spans="1:6" x14ac:dyDescent="0.3">
      <c r="A1473" t="s">
        <v>1347</v>
      </c>
      <c r="B1473">
        <v>7.1</v>
      </c>
      <c r="E1473" t="s">
        <v>15697</v>
      </c>
      <c r="F1473">
        <f t="array" ref="F1473">AVERAGEIF(Table9[director_name],Table10[[#This Row],[DIRECTOR_NAME]],Table9[imdb_score])</f>
        <v>6.1</v>
      </c>
    </row>
    <row r="1474" spans="1:6" x14ac:dyDescent="0.3">
      <c r="A1474" t="s">
        <v>1129</v>
      </c>
      <c r="B1474">
        <v>7.1</v>
      </c>
      <c r="E1474" t="s">
        <v>15754</v>
      </c>
      <c r="F1474">
        <f t="array" ref="F1474">AVERAGEIF(Table9[director_name],Table10[[#This Row],[DIRECTOR_NAME]],Table9[imdb_score])</f>
        <v>6.1</v>
      </c>
    </row>
    <row r="1475" spans="1:6" x14ac:dyDescent="0.3">
      <c r="A1475" t="s">
        <v>1921</v>
      </c>
      <c r="B1475">
        <v>7.1</v>
      </c>
      <c r="E1475" t="s">
        <v>15970</v>
      </c>
      <c r="F1475">
        <f t="array" ref="F1475">AVERAGEIF(Table9[director_name],Table10[[#This Row],[DIRECTOR_NAME]],Table9[imdb_score])</f>
        <v>6.1</v>
      </c>
    </row>
    <row r="1476" spans="1:6" x14ac:dyDescent="0.3">
      <c r="A1476" t="s">
        <v>4365</v>
      </c>
      <c r="B1476">
        <v>7.1</v>
      </c>
      <c r="E1476" t="s">
        <v>17015</v>
      </c>
      <c r="F1476">
        <f t="array" ref="F1476">AVERAGEIF(Table9[director_name],Table10[[#This Row],[DIRECTOR_NAME]],Table9[imdb_score])</f>
        <v>6.1</v>
      </c>
    </row>
    <row r="1477" spans="1:6" x14ac:dyDescent="0.3">
      <c r="A1477" t="s">
        <v>14999</v>
      </c>
      <c r="B1477">
        <v>7.1</v>
      </c>
      <c r="E1477" t="s">
        <v>17388</v>
      </c>
      <c r="F1477">
        <f t="array" ref="F1477">AVERAGEIF(Table9[director_name],Table10[[#This Row],[DIRECTOR_NAME]],Table9[imdb_score])</f>
        <v>6.1</v>
      </c>
    </row>
    <row r="1478" spans="1:6" x14ac:dyDescent="0.3">
      <c r="A1478" t="s">
        <v>15118</v>
      </c>
      <c r="B1478">
        <v>7.1</v>
      </c>
      <c r="E1478" t="s">
        <v>5088</v>
      </c>
      <c r="F1478">
        <f t="array" ref="F1478">AVERAGEIF(Table9[director_name],Table10[[#This Row],[DIRECTOR_NAME]],Table9[imdb_score])</f>
        <v>6.1</v>
      </c>
    </row>
    <row r="1479" spans="1:6" x14ac:dyDescent="0.3">
      <c r="A1479" t="s">
        <v>1548</v>
      </c>
      <c r="B1479">
        <v>7.1</v>
      </c>
      <c r="E1479" t="s">
        <v>18188</v>
      </c>
      <c r="F1479">
        <f t="array" ref="F1479">AVERAGEIF(Table9[director_name],Table10[[#This Row],[DIRECTOR_NAME]],Table9[imdb_score])</f>
        <v>6.1</v>
      </c>
    </row>
    <row r="1480" spans="1:6" x14ac:dyDescent="0.3">
      <c r="A1480" t="s">
        <v>15149</v>
      </c>
      <c r="B1480">
        <v>7.1</v>
      </c>
      <c r="E1480" t="s">
        <v>18627</v>
      </c>
      <c r="F1480">
        <f t="array" ref="F1480">AVERAGEIF(Table9[director_name],Table10[[#This Row],[DIRECTOR_NAME]],Table9[imdb_score])</f>
        <v>6.1</v>
      </c>
    </row>
    <row r="1481" spans="1:6" x14ac:dyDescent="0.3">
      <c r="A1481" t="s">
        <v>13308</v>
      </c>
      <c r="B1481">
        <v>7.1</v>
      </c>
      <c r="E1481" t="s">
        <v>18913</v>
      </c>
      <c r="F1481">
        <f t="array" ref="F1481">AVERAGEIF(Table9[director_name],Table10[[#This Row],[DIRECTOR_NAME]],Table9[imdb_score])</f>
        <v>6.1</v>
      </c>
    </row>
    <row r="1482" spans="1:6" x14ac:dyDescent="0.3">
      <c r="A1482" t="s">
        <v>13629</v>
      </c>
      <c r="B1482">
        <v>7.1</v>
      </c>
      <c r="E1482" t="s">
        <v>18973</v>
      </c>
      <c r="F1482">
        <f t="array" ref="F1482">AVERAGEIF(Table9[director_name],Table10[[#This Row],[DIRECTOR_NAME]],Table9[imdb_score])</f>
        <v>6.1</v>
      </c>
    </row>
    <row r="1483" spans="1:6" x14ac:dyDescent="0.3">
      <c r="A1483" t="s">
        <v>12328</v>
      </c>
      <c r="B1483">
        <v>7.1</v>
      </c>
      <c r="E1483" t="s">
        <v>19358</v>
      </c>
      <c r="F1483">
        <f t="array" ref="F1483">AVERAGEIF(Table9[director_name],Table10[[#This Row],[DIRECTOR_NAME]],Table9[imdb_score])</f>
        <v>6.1</v>
      </c>
    </row>
    <row r="1484" spans="1:6" x14ac:dyDescent="0.3">
      <c r="A1484" t="s">
        <v>15758</v>
      </c>
      <c r="B1484">
        <v>7.1</v>
      </c>
      <c r="E1484" t="s">
        <v>19558</v>
      </c>
      <c r="F1484">
        <f t="array" ref="F1484">AVERAGEIF(Table9[director_name],Table10[[#This Row],[DIRECTOR_NAME]],Table9[imdb_score])</f>
        <v>6.1</v>
      </c>
    </row>
    <row r="1485" spans="1:6" x14ac:dyDescent="0.3">
      <c r="A1485" t="s">
        <v>15850</v>
      </c>
      <c r="B1485">
        <v>7.1</v>
      </c>
      <c r="E1485" t="s">
        <v>20168</v>
      </c>
      <c r="F1485">
        <f t="array" ref="F1485">AVERAGEIF(Table9[director_name],Table10[[#This Row],[DIRECTOR_NAME]],Table9[imdb_score])</f>
        <v>6.1</v>
      </c>
    </row>
    <row r="1486" spans="1:6" x14ac:dyDescent="0.3">
      <c r="A1486" t="s">
        <v>24161</v>
      </c>
      <c r="B1486">
        <v>7.1</v>
      </c>
      <c r="E1486" t="s">
        <v>20384</v>
      </c>
      <c r="F1486">
        <f t="array" ref="F1486">AVERAGEIF(Table9[director_name],Table10[[#This Row],[DIRECTOR_NAME]],Table9[imdb_score])</f>
        <v>6.1</v>
      </c>
    </row>
    <row r="1487" spans="1:6" x14ac:dyDescent="0.3">
      <c r="A1487" t="s">
        <v>16044</v>
      </c>
      <c r="B1487">
        <v>7.1</v>
      </c>
      <c r="E1487" t="s">
        <v>20611</v>
      </c>
      <c r="F1487">
        <f t="array" ref="F1487">AVERAGEIF(Table9[director_name],Table10[[#This Row],[DIRECTOR_NAME]],Table9[imdb_score])</f>
        <v>6.1</v>
      </c>
    </row>
    <row r="1488" spans="1:6" x14ac:dyDescent="0.3">
      <c r="A1488" t="s">
        <v>3743</v>
      </c>
      <c r="B1488">
        <v>7.1</v>
      </c>
      <c r="E1488" t="s">
        <v>20726</v>
      </c>
      <c r="F1488">
        <f t="array" ref="F1488">AVERAGEIF(Table9[director_name],Table10[[#This Row],[DIRECTOR_NAME]],Table9[imdb_score])</f>
        <v>6.1</v>
      </c>
    </row>
    <row r="1489" spans="1:6" x14ac:dyDescent="0.3">
      <c r="A1489" t="s">
        <v>16090</v>
      </c>
      <c r="B1489">
        <v>7.1</v>
      </c>
      <c r="E1489" t="s">
        <v>20915</v>
      </c>
      <c r="F1489">
        <f t="array" ref="F1489">AVERAGEIF(Table9[director_name],Table10[[#This Row],[DIRECTOR_NAME]],Table9[imdb_score])</f>
        <v>6.1</v>
      </c>
    </row>
    <row r="1490" spans="1:6" x14ac:dyDescent="0.3">
      <c r="A1490" t="s">
        <v>16514</v>
      </c>
      <c r="B1490">
        <v>7.1</v>
      </c>
      <c r="E1490" t="s">
        <v>21247</v>
      </c>
      <c r="F1490">
        <f t="array" ref="F1490">AVERAGEIF(Table9[director_name],Table10[[#This Row],[DIRECTOR_NAME]],Table9[imdb_score])</f>
        <v>6.1</v>
      </c>
    </row>
    <row r="1491" spans="1:6" x14ac:dyDescent="0.3">
      <c r="A1491" t="s">
        <v>16639</v>
      </c>
      <c r="B1491">
        <v>7.1</v>
      </c>
      <c r="E1491" t="s">
        <v>21274</v>
      </c>
      <c r="F1491">
        <f t="array" ref="F1491">AVERAGEIF(Table9[director_name],Table10[[#This Row],[DIRECTOR_NAME]],Table9[imdb_score])</f>
        <v>6.1</v>
      </c>
    </row>
    <row r="1492" spans="1:6" x14ac:dyDescent="0.3">
      <c r="A1492" t="s">
        <v>2265</v>
      </c>
      <c r="B1492">
        <v>7.1</v>
      </c>
      <c r="E1492" t="s">
        <v>21360</v>
      </c>
      <c r="F1492">
        <f t="array" ref="F1492">AVERAGEIF(Table9[director_name],Table10[[#This Row],[DIRECTOR_NAME]],Table9[imdb_score])</f>
        <v>6.1</v>
      </c>
    </row>
    <row r="1493" spans="1:6" x14ac:dyDescent="0.3">
      <c r="A1493" t="s">
        <v>17048</v>
      </c>
      <c r="B1493">
        <v>7.1</v>
      </c>
      <c r="E1493" t="s">
        <v>21388</v>
      </c>
      <c r="F1493">
        <f t="array" ref="F1493">AVERAGEIF(Table9[director_name],Table10[[#This Row],[DIRECTOR_NAME]],Table9[imdb_score])</f>
        <v>6.1</v>
      </c>
    </row>
    <row r="1494" spans="1:6" x14ac:dyDescent="0.3">
      <c r="A1494" t="s">
        <v>17244</v>
      </c>
      <c r="B1494">
        <v>7.1</v>
      </c>
      <c r="E1494" t="s">
        <v>21649</v>
      </c>
      <c r="F1494">
        <f t="array" ref="F1494">AVERAGEIF(Table9[director_name],Table10[[#This Row],[DIRECTOR_NAME]],Table9[imdb_score])</f>
        <v>6.1</v>
      </c>
    </row>
    <row r="1495" spans="1:6" x14ac:dyDescent="0.3">
      <c r="A1495" t="s">
        <v>17266</v>
      </c>
      <c r="B1495">
        <v>7.1</v>
      </c>
      <c r="E1495" t="s">
        <v>21744</v>
      </c>
      <c r="F1495">
        <f t="array" ref="F1495">AVERAGEIF(Table9[director_name],Table10[[#This Row],[DIRECTOR_NAME]],Table9[imdb_score])</f>
        <v>6.1</v>
      </c>
    </row>
    <row r="1496" spans="1:6" x14ac:dyDescent="0.3">
      <c r="A1496" t="s">
        <v>9057</v>
      </c>
      <c r="B1496">
        <v>7.1</v>
      </c>
      <c r="E1496" t="s">
        <v>21831</v>
      </c>
      <c r="F1496">
        <f t="array" ref="F1496">AVERAGEIF(Table9[director_name],Table10[[#This Row],[DIRECTOR_NAME]],Table9[imdb_score])</f>
        <v>6.1</v>
      </c>
    </row>
    <row r="1497" spans="1:6" x14ac:dyDescent="0.3">
      <c r="A1497" t="s">
        <v>10448</v>
      </c>
      <c r="B1497">
        <v>7.1</v>
      </c>
      <c r="E1497" t="s">
        <v>22363</v>
      </c>
      <c r="F1497">
        <f t="array" ref="F1497">AVERAGEIF(Table9[director_name],Table10[[#This Row],[DIRECTOR_NAME]],Table9[imdb_score])</f>
        <v>6.1</v>
      </c>
    </row>
    <row r="1498" spans="1:6" x14ac:dyDescent="0.3">
      <c r="A1498" t="s">
        <v>2739</v>
      </c>
      <c r="B1498">
        <v>7.1</v>
      </c>
      <c r="E1498" t="s">
        <v>22389</v>
      </c>
      <c r="F1498">
        <f t="array" ref="F1498">AVERAGEIF(Table9[director_name],Table10[[#This Row],[DIRECTOR_NAME]],Table9[imdb_score])</f>
        <v>6.1</v>
      </c>
    </row>
    <row r="1499" spans="1:6" x14ac:dyDescent="0.3">
      <c r="A1499" t="s">
        <v>17854</v>
      </c>
      <c r="B1499">
        <v>7.1</v>
      </c>
      <c r="E1499" t="s">
        <v>22540</v>
      </c>
      <c r="F1499">
        <f t="array" ref="F1499">AVERAGEIF(Table9[director_name],Table10[[#This Row],[DIRECTOR_NAME]],Table9[imdb_score])</f>
        <v>6.1</v>
      </c>
    </row>
    <row r="1500" spans="1:6" x14ac:dyDescent="0.3">
      <c r="A1500" t="s">
        <v>5384</v>
      </c>
      <c r="B1500">
        <v>7.1</v>
      </c>
      <c r="E1500" t="s">
        <v>22800</v>
      </c>
      <c r="F1500">
        <f t="array" ref="F1500">AVERAGEIF(Table9[director_name],Table10[[#This Row],[DIRECTOR_NAME]],Table9[imdb_score])</f>
        <v>6.1</v>
      </c>
    </row>
    <row r="1501" spans="1:6" x14ac:dyDescent="0.3">
      <c r="A1501" t="s">
        <v>18102</v>
      </c>
      <c r="B1501">
        <v>7.1</v>
      </c>
      <c r="E1501" t="s">
        <v>22851</v>
      </c>
      <c r="F1501">
        <f t="array" ref="F1501">AVERAGEIF(Table9[director_name],Table10[[#This Row],[DIRECTOR_NAME]],Table9[imdb_score])</f>
        <v>6.1</v>
      </c>
    </row>
    <row r="1502" spans="1:6" x14ac:dyDescent="0.3">
      <c r="A1502" t="s">
        <v>398</v>
      </c>
      <c r="B1502">
        <v>7.1</v>
      </c>
      <c r="E1502" t="s">
        <v>23785</v>
      </c>
      <c r="F1502">
        <f t="array" ref="F1502">AVERAGEIF(Table9[director_name],Table10[[#This Row],[DIRECTOR_NAME]],Table9[imdb_score])</f>
        <v>6.1</v>
      </c>
    </row>
    <row r="1503" spans="1:6" x14ac:dyDescent="0.3">
      <c r="A1503" t="s">
        <v>18169</v>
      </c>
      <c r="B1503">
        <v>7.1</v>
      </c>
      <c r="E1503" t="s">
        <v>23979</v>
      </c>
      <c r="F1503">
        <f t="array" ref="F1503">AVERAGEIF(Table9[director_name],Table10[[#This Row],[DIRECTOR_NAME]],Table9[imdb_score])</f>
        <v>6.1</v>
      </c>
    </row>
    <row r="1504" spans="1:6" x14ac:dyDescent="0.3">
      <c r="A1504" t="s">
        <v>15224</v>
      </c>
      <c r="B1504">
        <v>7.1</v>
      </c>
      <c r="E1504" t="s">
        <v>835</v>
      </c>
      <c r="F1504">
        <f t="array" ref="F1504">AVERAGEIF(Table9[director_name],Table10[[#This Row],[DIRECTOR_NAME]],Table9[imdb_score])</f>
        <v>6.0909090909090908</v>
      </c>
    </row>
    <row r="1505" spans="1:6" x14ac:dyDescent="0.3">
      <c r="A1505" t="s">
        <v>152</v>
      </c>
      <c r="B1505">
        <v>7.1</v>
      </c>
      <c r="E1505" t="s">
        <v>354</v>
      </c>
      <c r="F1505">
        <f t="array" ref="F1505">AVERAGEIF(Table9[director_name],Table10[[#This Row],[DIRECTOR_NAME]],Table9[imdb_score])</f>
        <v>6.083333333333333</v>
      </c>
    </row>
    <row r="1506" spans="1:6" x14ac:dyDescent="0.3">
      <c r="A1506" t="s">
        <v>18400</v>
      </c>
      <c r="B1506">
        <v>7.1</v>
      </c>
      <c r="E1506" t="s">
        <v>225</v>
      </c>
      <c r="F1506">
        <f t="array" ref="F1506">AVERAGEIF(Table9[director_name],Table10[[#This Row],[DIRECTOR_NAME]],Table9[imdb_score])</f>
        <v>6.08</v>
      </c>
    </row>
    <row r="1507" spans="1:6" x14ac:dyDescent="0.3">
      <c r="A1507" t="s">
        <v>12316</v>
      </c>
      <c r="B1507">
        <v>7.1</v>
      </c>
      <c r="E1507" t="s">
        <v>562</v>
      </c>
      <c r="F1507">
        <f t="array" ref="F1507">AVERAGEIF(Table9[director_name],Table10[[#This Row],[DIRECTOR_NAME]],Table9[imdb_score])</f>
        <v>6.0750000000000002</v>
      </c>
    </row>
    <row r="1508" spans="1:6" x14ac:dyDescent="0.3">
      <c r="A1508" t="s">
        <v>18553</v>
      </c>
      <c r="B1508">
        <v>7.1</v>
      </c>
      <c r="E1508" t="s">
        <v>2715</v>
      </c>
      <c r="F1508">
        <f t="array" ref="F1508">AVERAGEIF(Table9[director_name],Table10[[#This Row],[DIRECTOR_NAME]],Table9[imdb_score])</f>
        <v>6.0750000000000002</v>
      </c>
    </row>
    <row r="1509" spans="1:6" x14ac:dyDescent="0.3">
      <c r="A1509" t="s">
        <v>18754</v>
      </c>
      <c r="B1509">
        <v>7.1</v>
      </c>
      <c r="E1509" t="s">
        <v>2617</v>
      </c>
      <c r="F1509">
        <f t="array" ref="F1509">AVERAGEIF(Table9[director_name],Table10[[#This Row],[DIRECTOR_NAME]],Table9[imdb_score])</f>
        <v>6.0666666666666673</v>
      </c>
    </row>
    <row r="1510" spans="1:6" x14ac:dyDescent="0.3">
      <c r="A1510" t="s">
        <v>11336</v>
      </c>
      <c r="B1510">
        <v>7.1</v>
      </c>
      <c r="E1510" t="s">
        <v>1384</v>
      </c>
      <c r="F1510">
        <f t="array" ref="F1510">AVERAGEIF(Table9[director_name],Table10[[#This Row],[DIRECTOR_NAME]],Table9[imdb_score])</f>
        <v>6.0500000000000007</v>
      </c>
    </row>
    <row r="1511" spans="1:6" x14ac:dyDescent="0.3">
      <c r="A1511" t="s">
        <v>18992</v>
      </c>
      <c r="B1511">
        <v>7.1</v>
      </c>
      <c r="E1511" t="s">
        <v>3418</v>
      </c>
      <c r="F1511">
        <f t="array" ref="F1511">AVERAGEIF(Table9[director_name],Table10[[#This Row],[DIRECTOR_NAME]],Table9[imdb_score])</f>
        <v>6.0500000000000007</v>
      </c>
    </row>
    <row r="1512" spans="1:6" x14ac:dyDescent="0.3">
      <c r="A1512" t="s">
        <v>19312</v>
      </c>
      <c r="B1512">
        <v>7.1</v>
      </c>
      <c r="E1512" t="s">
        <v>1373</v>
      </c>
      <c r="F1512">
        <f t="array" ref="F1512">AVERAGEIF(Table9[director_name],Table10[[#This Row],[DIRECTOR_NAME]],Table9[imdb_score])</f>
        <v>6.05</v>
      </c>
    </row>
    <row r="1513" spans="1:6" x14ac:dyDescent="0.3">
      <c r="A1513" t="s">
        <v>19607</v>
      </c>
      <c r="B1513">
        <v>7.1</v>
      </c>
      <c r="E1513" t="s">
        <v>1517</v>
      </c>
      <c r="F1513">
        <f t="array" ref="F1513">AVERAGEIF(Table9[director_name],Table10[[#This Row],[DIRECTOR_NAME]],Table9[imdb_score])</f>
        <v>6.05</v>
      </c>
    </row>
    <row r="1514" spans="1:6" x14ac:dyDescent="0.3">
      <c r="A1514" t="s">
        <v>6050</v>
      </c>
      <c r="B1514">
        <v>7.1</v>
      </c>
      <c r="E1514" t="s">
        <v>3348</v>
      </c>
      <c r="F1514">
        <f t="array" ref="F1514">AVERAGEIF(Table9[director_name],Table10[[#This Row],[DIRECTOR_NAME]],Table9[imdb_score])</f>
        <v>6.05</v>
      </c>
    </row>
    <row r="1515" spans="1:6" x14ac:dyDescent="0.3">
      <c r="A1515" t="s">
        <v>14139</v>
      </c>
      <c r="B1515">
        <v>7.1</v>
      </c>
      <c r="E1515" t="s">
        <v>3624</v>
      </c>
      <c r="F1515">
        <f t="array" ref="F1515">AVERAGEIF(Table9[director_name],Table10[[#This Row],[DIRECTOR_NAME]],Table9[imdb_score])</f>
        <v>6.05</v>
      </c>
    </row>
    <row r="1516" spans="1:6" x14ac:dyDescent="0.3">
      <c r="A1516" t="s">
        <v>19790</v>
      </c>
      <c r="B1516">
        <v>7.1</v>
      </c>
      <c r="E1516" t="s">
        <v>7533</v>
      </c>
      <c r="F1516">
        <f t="array" ref="F1516">AVERAGEIF(Table9[director_name],Table10[[#This Row],[DIRECTOR_NAME]],Table9[imdb_score])</f>
        <v>6.05</v>
      </c>
    </row>
    <row r="1517" spans="1:6" x14ac:dyDescent="0.3">
      <c r="A1517" t="s">
        <v>17805</v>
      </c>
      <c r="B1517">
        <v>7.1</v>
      </c>
      <c r="E1517" t="s">
        <v>10955</v>
      </c>
      <c r="F1517">
        <f t="array" ref="F1517">AVERAGEIF(Table9[director_name],Table10[[#This Row],[DIRECTOR_NAME]],Table9[imdb_score])</f>
        <v>6.05</v>
      </c>
    </row>
    <row r="1518" spans="1:6" x14ac:dyDescent="0.3">
      <c r="A1518" t="s">
        <v>19820</v>
      </c>
      <c r="B1518">
        <v>7.1</v>
      </c>
      <c r="E1518" t="s">
        <v>12083</v>
      </c>
      <c r="F1518">
        <f t="array" ref="F1518">AVERAGEIF(Table9[director_name],Table10[[#This Row],[DIRECTOR_NAME]],Table9[imdb_score])</f>
        <v>6.05</v>
      </c>
    </row>
    <row r="1519" spans="1:6" x14ac:dyDescent="0.3">
      <c r="A1519" t="s">
        <v>20096</v>
      </c>
      <c r="B1519">
        <v>7.1</v>
      </c>
      <c r="E1519" t="s">
        <v>938</v>
      </c>
      <c r="F1519">
        <f t="array" ref="F1519">AVERAGEIF(Table9[director_name],Table10[[#This Row],[DIRECTOR_NAME]],Table9[imdb_score])</f>
        <v>6.0444444444444452</v>
      </c>
    </row>
    <row r="1520" spans="1:6" x14ac:dyDescent="0.3">
      <c r="A1520" t="s">
        <v>17415</v>
      </c>
      <c r="B1520">
        <v>7.1</v>
      </c>
      <c r="E1520" t="s">
        <v>6242</v>
      </c>
      <c r="F1520">
        <f t="array" ref="F1520">AVERAGEIF(Table9[director_name],Table10[[#This Row],[DIRECTOR_NAME]],Table9[imdb_score])</f>
        <v>6.0399999999999991</v>
      </c>
    </row>
    <row r="1521" spans="1:6" x14ac:dyDescent="0.3">
      <c r="A1521" t="s">
        <v>4013</v>
      </c>
      <c r="B1521">
        <v>7.1</v>
      </c>
      <c r="E1521" t="s">
        <v>5425</v>
      </c>
      <c r="F1521">
        <f t="array" ref="F1521">AVERAGEIF(Table9[director_name],Table10[[#This Row],[DIRECTOR_NAME]],Table9[imdb_score])</f>
        <v>6.0333333333333341</v>
      </c>
    </row>
    <row r="1522" spans="1:6" x14ac:dyDescent="0.3">
      <c r="A1522" t="s">
        <v>20504</v>
      </c>
      <c r="B1522">
        <v>7.1</v>
      </c>
      <c r="E1522" t="s">
        <v>19940</v>
      </c>
      <c r="F1522">
        <f t="array" ref="F1522">AVERAGEIF(Table9[director_name],Table10[[#This Row],[DIRECTOR_NAME]],Table9[imdb_score])</f>
        <v>6.0333333333333341</v>
      </c>
    </row>
    <row r="1523" spans="1:6" x14ac:dyDescent="0.3">
      <c r="A1523" t="s">
        <v>20784</v>
      </c>
      <c r="B1523">
        <v>7.1</v>
      </c>
      <c r="E1523" t="s">
        <v>4603</v>
      </c>
      <c r="F1523">
        <f t="array" ref="F1523">AVERAGEIF(Table9[director_name],Table10[[#This Row],[DIRECTOR_NAME]],Table9[imdb_score])</f>
        <v>6.0333333333333341</v>
      </c>
    </row>
    <row r="1524" spans="1:6" x14ac:dyDescent="0.3">
      <c r="A1524" t="s">
        <v>20972</v>
      </c>
      <c r="B1524">
        <v>7.1</v>
      </c>
      <c r="E1524" t="s">
        <v>1802</v>
      </c>
      <c r="F1524">
        <f t="array" ref="F1524">AVERAGEIF(Table9[director_name],Table10[[#This Row],[DIRECTOR_NAME]],Table9[imdb_score])</f>
        <v>6.0250000000000004</v>
      </c>
    </row>
    <row r="1525" spans="1:6" x14ac:dyDescent="0.3">
      <c r="A1525" t="s">
        <v>21059</v>
      </c>
      <c r="B1525">
        <v>7.1</v>
      </c>
      <c r="E1525" t="s">
        <v>4944</v>
      </c>
      <c r="F1525">
        <f t="array" ref="F1525">AVERAGEIF(Table9[director_name],Table10[[#This Row],[DIRECTOR_NAME]],Table9[imdb_score])</f>
        <v>6.0250000000000004</v>
      </c>
    </row>
    <row r="1526" spans="1:6" x14ac:dyDescent="0.3">
      <c r="A1526" t="s">
        <v>21158</v>
      </c>
      <c r="B1526">
        <v>7.1</v>
      </c>
      <c r="E1526" t="s">
        <v>4625</v>
      </c>
      <c r="F1526">
        <f t="array" ref="F1526">AVERAGEIF(Table9[director_name],Table10[[#This Row],[DIRECTOR_NAME]],Table9[imdb_score])</f>
        <v>6.0200000000000005</v>
      </c>
    </row>
    <row r="1527" spans="1:6" x14ac:dyDescent="0.3">
      <c r="A1527" t="s">
        <v>4944</v>
      </c>
      <c r="B1527">
        <v>7.1</v>
      </c>
      <c r="E1527" t="s">
        <v>1763</v>
      </c>
      <c r="F1527">
        <f t="array" ref="F1527">AVERAGEIF(Table9[director_name],Table10[[#This Row],[DIRECTOR_NAME]],Table9[imdb_score])</f>
        <v>6.0166666666666657</v>
      </c>
    </row>
    <row r="1528" spans="1:6" x14ac:dyDescent="0.3">
      <c r="A1528" t="s">
        <v>17618</v>
      </c>
      <c r="B1528">
        <v>7.1</v>
      </c>
      <c r="E1528" t="s">
        <v>994</v>
      </c>
      <c r="F1528">
        <f t="array" ref="F1528">AVERAGEIF(Table9[director_name],Table10[[#This Row],[DIRECTOR_NAME]],Table9[imdb_score])</f>
        <v>6</v>
      </c>
    </row>
    <row r="1529" spans="1:6" x14ac:dyDescent="0.3">
      <c r="A1529" t="s">
        <v>24161</v>
      </c>
      <c r="B1529">
        <v>7.1</v>
      </c>
      <c r="E1529" t="s">
        <v>2739</v>
      </c>
      <c r="F1529">
        <f t="array" ref="F1529">AVERAGEIF(Table9[director_name],Table10[[#This Row],[DIRECTOR_NAME]],Table9[imdb_score])</f>
        <v>6</v>
      </c>
    </row>
    <row r="1530" spans="1:6" x14ac:dyDescent="0.3">
      <c r="A1530" t="s">
        <v>21909</v>
      </c>
      <c r="B1530">
        <v>7.1</v>
      </c>
      <c r="E1530" t="s">
        <v>3116</v>
      </c>
      <c r="F1530">
        <f t="array" ref="F1530">AVERAGEIF(Table9[director_name],Table10[[#This Row],[DIRECTOR_NAME]],Table9[imdb_score])</f>
        <v>6</v>
      </c>
    </row>
    <row r="1531" spans="1:6" x14ac:dyDescent="0.3">
      <c r="A1531" t="s">
        <v>21933</v>
      </c>
      <c r="B1531">
        <v>7.1</v>
      </c>
      <c r="E1531" t="s">
        <v>3183</v>
      </c>
      <c r="F1531">
        <f t="array" ref="F1531">AVERAGEIF(Table9[director_name],Table10[[#This Row],[DIRECTOR_NAME]],Table9[imdb_score])</f>
        <v>6</v>
      </c>
    </row>
    <row r="1532" spans="1:6" x14ac:dyDescent="0.3">
      <c r="A1532" t="s">
        <v>3553</v>
      </c>
      <c r="B1532">
        <v>7.1</v>
      </c>
      <c r="E1532" t="s">
        <v>3327</v>
      </c>
      <c r="F1532">
        <f t="array" ref="F1532">AVERAGEIF(Table9[director_name],Table10[[#This Row],[DIRECTOR_NAME]],Table9[imdb_score])</f>
        <v>6</v>
      </c>
    </row>
    <row r="1533" spans="1:6" x14ac:dyDescent="0.3">
      <c r="A1533" t="s">
        <v>22009</v>
      </c>
      <c r="B1533">
        <v>7.1</v>
      </c>
      <c r="E1533" t="s">
        <v>3584</v>
      </c>
      <c r="F1533">
        <f t="array" ref="F1533">AVERAGEIF(Table9[director_name],Table10[[#This Row],[DIRECTOR_NAME]],Table9[imdb_score])</f>
        <v>6</v>
      </c>
    </row>
    <row r="1534" spans="1:6" x14ac:dyDescent="0.3">
      <c r="A1534" t="s">
        <v>22198</v>
      </c>
      <c r="B1534">
        <v>7.1</v>
      </c>
      <c r="E1534" t="s">
        <v>4144</v>
      </c>
      <c r="F1534">
        <f t="array" ref="F1534">AVERAGEIF(Table9[director_name],Table10[[#This Row],[DIRECTOR_NAME]],Table9[imdb_score])</f>
        <v>6</v>
      </c>
    </row>
    <row r="1535" spans="1:6" x14ac:dyDescent="0.3">
      <c r="A1535" t="s">
        <v>22424</v>
      </c>
      <c r="B1535">
        <v>7.1</v>
      </c>
      <c r="E1535" t="s">
        <v>4426</v>
      </c>
      <c r="F1535">
        <f t="array" ref="F1535">AVERAGEIF(Table9[director_name],Table10[[#This Row],[DIRECTOR_NAME]],Table9[imdb_score])</f>
        <v>6</v>
      </c>
    </row>
    <row r="1536" spans="1:6" x14ac:dyDescent="0.3">
      <c r="A1536" t="s">
        <v>22499</v>
      </c>
      <c r="B1536">
        <v>7.1</v>
      </c>
      <c r="E1536" t="s">
        <v>5331</v>
      </c>
      <c r="F1536">
        <f t="array" ref="F1536">AVERAGEIF(Table9[director_name],Table10[[#This Row],[DIRECTOR_NAME]],Table9[imdb_score])</f>
        <v>6</v>
      </c>
    </row>
    <row r="1537" spans="1:6" x14ac:dyDescent="0.3">
      <c r="A1537" t="s">
        <v>22679</v>
      </c>
      <c r="B1537">
        <v>7.1</v>
      </c>
      <c r="E1537" t="s">
        <v>6151</v>
      </c>
      <c r="F1537">
        <f t="array" ref="F1537">AVERAGEIF(Table9[director_name],Table10[[#This Row],[DIRECTOR_NAME]],Table9[imdb_score])</f>
        <v>6</v>
      </c>
    </row>
    <row r="1538" spans="1:6" x14ac:dyDescent="0.3">
      <c r="A1538" t="s">
        <v>17854</v>
      </c>
      <c r="B1538">
        <v>7.1</v>
      </c>
      <c r="E1538" t="s">
        <v>6316</v>
      </c>
      <c r="F1538">
        <f t="array" ref="F1538">AVERAGEIF(Table9[director_name],Table10[[#This Row],[DIRECTOR_NAME]],Table9[imdb_score])</f>
        <v>6</v>
      </c>
    </row>
    <row r="1539" spans="1:6" x14ac:dyDescent="0.3">
      <c r="A1539" t="s">
        <v>17614</v>
      </c>
      <c r="B1539">
        <v>7.1</v>
      </c>
      <c r="E1539" t="s">
        <v>7112</v>
      </c>
      <c r="F1539">
        <f t="array" ref="F1539">AVERAGEIF(Table9[director_name],Table10[[#This Row],[DIRECTOR_NAME]],Table9[imdb_score])</f>
        <v>6</v>
      </c>
    </row>
    <row r="1540" spans="1:6" x14ac:dyDescent="0.3">
      <c r="A1540" t="s">
        <v>6493</v>
      </c>
      <c r="B1540">
        <v>7.1</v>
      </c>
      <c r="E1540" t="s">
        <v>7421</v>
      </c>
      <c r="F1540">
        <f t="array" ref="F1540">AVERAGEIF(Table9[director_name],Table10[[#This Row],[DIRECTOR_NAME]],Table9[imdb_score])</f>
        <v>6.0000000000000009</v>
      </c>
    </row>
    <row r="1541" spans="1:6" x14ac:dyDescent="0.3">
      <c r="A1541" t="s">
        <v>20239</v>
      </c>
      <c r="B1541">
        <v>7.1</v>
      </c>
      <c r="E1541" t="s">
        <v>7432</v>
      </c>
      <c r="F1541">
        <f t="array" ref="F1541">AVERAGEIF(Table9[director_name],Table10[[#This Row],[DIRECTOR_NAME]],Table9[imdb_score])</f>
        <v>6</v>
      </c>
    </row>
    <row r="1542" spans="1:6" x14ac:dyDescent="0.3">
      <c r="A1542" t="s">
        <v>23225</v>
      </c>
      <c r="B1542">
        <v>7.1</v>
      </c>
      <c r="E1542" t="s">
        <v>7610</v>
      </c>
      <c r="F1542">
        <f t="array" ref="F1542">AVERAGEIF(Table9[director_name],Table10[[#This Row],[DIRECTOR_NAME]],Table9[imdb_score])</f>
        <v>6</v>
      </c>
    </row>
    <row r="1543" spans="1:6" x14ac:dyDescent="0.3">
      <c r="A1543" t="s">
        <v>12813</v>
      </c>
      <c r="B1543">
        <v>7.1</v>
      </c>
      <c r="E1543" t="s">
        <v>7666</v>
      </c>
      <c r="F1543">
        <f t="array" ref="F1543">AVERAGEIF(Table9[director_name],Table10[[#This Row],[DIRECTOR_NAME]],Table9[imdb_score])</f>
        <v>6</v>
      </c>
    </row>
    <row r="1544" spans="1:6" x14ac:dyDescent="0.3">
      <c r="A1544" t="s">
        <v>23490</v>
      </c>
      <c r="B1544">
        <v>7.1</v>
      </c>
      <c r="E1544" t="s">
        <v>8226</v>
      </c>
      <c r="F1544">
        <f t="array" ref="F1544">AVERAGEIF(Table9[director_name],Table10[[#This Row],[DIRECTOR_NAME]],Table9[imdb_score])</f>
        <v>6</v>
      </c>
    </row>
    <row r="1545" spans="1:6" x14ac:dyDescent="0.3">
      <c r="A1545" t="s">
        <v>23516</v>
      </c>
      <c r="B1545">
        <v>7.1</v>
      </c>
      <c r="E1545" t="s">
        <v>8695</v>
      </c>
      <c r="F1545">
        <f t="array" ref="F1545">AVERAGEIF(Table9[director_name],Table10[[#This Row],[DIRECTOR_NAME]],Table9[imdb_score])</f>
        <v>6</v>
      </c>
    </row>
    <row r="1546" spans="1:6" x14ac:dyDescent="0.3">
      <c r="A1546" t="s">
        <v>23642</v>
      </c>
      <c r="B1546">
        <v>7.1</v>
      </c>
      <c r="E1546" t="s">
        <v>9090</v>
      </c>
      <c r="F1546">
        <f t="array" ref="F1546">AVERAGEIF(Table9[director_name],Table10[[#This Row],[DIRECTOR_NAME]],Table9[imdb_score])</f>
        <v>6</v>
      </c>
    </row>
    <row r="1547" spans="1:6" x14ac:dyDescent="0.3">
      <c r="A1547" t="s">
        <v>9147</v>
      </c>
      <c r="B1547">
        <v>7.1</v>
      </c>
      <c r="E1547" t="s">
        <v>9298</v>
      </c>
      <c r="F1547">
        <f t="array" ref="F1547">AVERAGEIF(Table9[director_name],Table10[[#This Row],[DIRECTOR_NAME]],Table9[imdb_score])</f>
        <v>6</v>
      </c>
    </row>
    <row r="1548" spans="1:6" x14ac:dyDescent="0.3">
      <c r="A1548" t="s">
        <v>207</v>
      </c>
      <c r="B1548">
        <v>7</v>
      </c>
      <c r="E1548" t="s">
        <v>9427</v>
      </c>
      <c r="F1548">
        <f t="array" ref="F1548">AVERAGEIF(Table9[director_name],Table10[[#This Row],[DIRECTOR_NAME]],Table9[imdb_score])</f>
        <v>6</v>
      </c>
    </row>
    <row r="1549" spans="1:6" x14ac:dyDescent="0.3">
      <c r="A1549" t="s">
        <v>260</v>
      </c>
      <c r="B1549">
        <v>7</v>
      </c>
      <c r="E1549" t="s">
        <v>9698</v>
      </c>
      <c r="F1549">
        <f t="array" ref="F1549">AVERAGEIF(Table9[director_name],Table10[[#This Row],[DIRECTOR_NAME]],Table9[imdb_score])</f>
        <v>6</v>
      </c>
    </row>
    <row r="1550" spans="1:6" x14ac:dyDescent="0.3">
      <c r="A1550" t="s">
        <v>152</v>
      </c>
      <c r="B1550">
        <v>7</v>
      </c>
      <c r="E1550" t="s">
        <v>10485</v>
      </c>
      <c r="F1550">
        <f t="array" ref="F1550">AVERAGEIF(Table9[director_name],Table10[[#This Row],[DIRECTOR_NAME]],Table9[imdb_score])</f>
        <v>6</v>
      </c>
    </row>
    <row r="1551" spans="1:6" x14ac:dyDescent="0.3">
      <c r="A1551" t="s">
        <v>405</v>
      </c>
      <c r="B1551">
        <v>7</v>
      </c>
      <c r="E1551" t="s">
        <v>11140</v>
      </c>
      <c r="F1551">
        <f t="array" ref="F1551">AVERAGEIF(Table9[director_name],Table10[[#This Row],[DIRECTOR_NAME]],Table9[imdb_score])</f>
        <v>6</v>
      </c>
    </row>
    <row r="1552" spans="1:6" x14ac:dyDescent="0.3">
      <c r="A1552" t="s">
        <v>277</v>
      </c>
      <c r="B1552">
        <v>7</v>
      </c>
      <c r="E1552" t="s">
        <v>11640</v>
      </c>
      <c r="F1552">
        <f t="array" ref="F1552">AVERAGEIF(Table9[director_name],Table10[[#This Row],[DIRECTOR_NAME]],Table9[imdb_score])</f>
        <v>6</v>
      </c>
    </row>
    <row r="1553" spans="1:6" x14ac:dyDescent="0.3">
      <c r="A1553" t="s">
        <v>589</v>
      </c>
      <c r="B1553">
        <v>7</v>
      </c>
      <c r="E1553" t="s">
        <v>11663</v>
      </c>
      <c r="F1553">
        <f t="array" ref="F1553">AVERAGEIF(Table9[director_name],Table10[[#This Row],[DIRECTOR_NAME]],Table9[imdb_score])</f>
        <v>6</v>
      </c>
    </row>
    <row r="1554" spans="1:6" x14ac:dyDescent="0.3">
      <c r="A1554" t="s">
        <v>883</v>
      </c>
      <c r="B1554">
        <v>7</v>
      </c>
      <c r="E1554" t="s">
        <v>12013</v>
      </c>
      <c r="F1554">
        <f t="array" ref="F1554">AVERAGEIF(Table9[director_name],Table10[[#This Row],[DIRECTOR_NAME]],Table9[imdb_score])</f>
        <v>6</v>
      </c>
    </row>
    <row r="1555" spans="1:6" x14ac:dyDescent="0.3">
      <c r="A1555" t="s">
        <v>214</v>
      </c>
      <c r="B1555">
        <v>7</v>
      </c>
      <c r="E1555" t="s">
        <v>12099</v>
      </c>
      <c r="F1555">
        <f t="array" ref="F1555">AVERAGEIF(Table9[director_name],Table10[[#This Row],[DIRECTOR_NAME]],Table9[imdb_score])</f>
        <v>6</v>
      </c>
    </row>
    <row r="1556" spans="1:6" x14ac:dyDescent="0.3">
      <c r="A1556" t="s">
        <v>326</v>
      </c>
      <c r="B1556">
        <v>7</v>
      </c>
      <c r="E1556" t="s">
        <v>12186</v>
      </c>
      <c r="F1556">
        <f t="array" ref="F1556">AVERAGEIF(Table9[director_name],Table10[[#This Row],[DIRECTOR_NAME]],Table9[imdb_score])</f>
        <v>6</v>
      </c>
    </row>
    <row r="1557" spans="1:6" x14ac:dyDescent="0.3">
      <c r="A1557" t="s">
        <v>1654</v>
      </c>
      <c r="B1557">
        <v>7</v>
      </c>
      <c r="E1557" t="s">
        <v>12497</v>
      </c>
      <c r="F1557">
        <f t="array" ref="F1557">AVERAGEIF(Table9[director_name],Table10[[#This Row],[DIRECTOR_NAME]],Table9[imdb_score])</f>
        <v>6</v>
      </c>
    </row>
    <row r="1558" spans="1:6" x14ac:dyDescent="0.3">
      <c r="A1558" t="s">
        <v>138</v>
      </c>
      <c r="B1558">
        <v>7</v>
      </c>
      <c r="E1558" t="s">
        <v>12868</v>
      </c>
      <c r="F1558">
        <f t="array" ref="F1558">AVERAGEIF(Table9[director_name],Table10[[#This Row],[DIRECTOR_NAME]],Table9[imdb_score])</f>
        <v>6</v>
      </c>
    </row>
    <row r="1559" spans="1:6" x14ac:dyDescent="0.3">
      <c r="A1559" t="s">
        <v>876</v>
      </c>
      <c r="B1559">
        <v>7</v>
      </c>
      <c r="E1559" t="s">
        <v>13224</v>
      </c>
      <c r="F1559">
        <f t="array" ref="F1559">AVERAGEIF(Table9[director_name],Table10[[#This Row],[DIRECTOR_NAME]],Table9[imdb_score])</f>
        <v>6</v>
      </c>
    </row>
    <row r="1560" spans="1:6" x14ac:dyDescent="0.3">
      <c r="A1560" t="s">
        <v>883</v>
      </c>
      <c r="B1560">
        <v>7</v>
      </c>
      <c r="E1560" t="s">
        <v>13245</v>
      </c>
      <c r="F1560">
        <f t="array" ref="F1560">AVERAGEIF(Table9[director_name],Table10[[#This Row],[DIRECTOR_NAME]],Table9[imdb_score])</f>
        <v>6</v>
      </c>
    </row>
    <row r="1561" spans="1:6" x14ac:dyDescent="0.3">
      <c r="A1561" t="s">
        <v>2118</v>
      </c>
      <c r="B1561">
        <v>7</v>
      </c>
      <c r="E1561" t="s">
        <v>13418</v>
      </c>
      <c r="F1561">
        <f t="array" ref="F1561">AVERAGEIF(Table9[director_name],Table10[[#This Row],[DIRECTOR_NAME]],Table9[imdb_score])</f>
        <v>6</v>
      </c>
    </row>
    <row r="1562" spans="1:6" x14ac:dyDescent="0.3">
      <c r="A1562" t="s">
        <v>1301</v>
      </c>
      <c r="B1562">
        <v>7</v>
      </c>
      <c r="E1562" t="s">
        <v>13759</v>
      </c>
      <c r="F1562">
        <f t="array" ref="F1562">AVERAGEIF(Table9[director_name],Table10[[#This Row],[DIRECTOR_NAME]],Table9[imdb_score])</f>
        <v>6</v>
      </c>
    </row>
    <row r="1563" spans="1:6" x14ac:dyDescent="0.3">
      <c r="A1563" t="s">
        <v>2131</v>
      </c>
      <c r="B1563">
        <v>7</v>
      </c>
      <c r="E1563" t="s">
        <v>14420</v>
      </c>
      <c r="F1563">
        <f t="array" ref="F1563">AVERAGEIF(Table9[director_name],Table10[[#This Row],[DIRECTOR_NAME]],Table9[imdb_score])</f>
        <v>6</v>
      </c>
    </row>
    <row r="1564" spans="1:6" x14ac:dyDescent="0.3">
      <c r="A1564" t="s">
        <v>1758</v>
      </c>
      <c r="B1564">
        <v>7</v>
      </c>
      <c r="E1564" t="s">
        <v>14438</v>
      </c>
      <c r="F1564">
        <f t="array" ref="F1564">AVERAGEIF(Table9[director_name],Table10[[#This Row],[DIRECTOR_NAME]],Table9[imdb_score])</f>
        <v>6</v>
      </c>
    </row>
    <row r="1565" spans="1:6" x14ac:dyDescent="0.3">
      <c r="A1565" t="s">
        <v>1301</v>
      </c>
      <c r="B1565">
        <v>7</v>
      </c>
      <c r="E1565" t="s">
        <v>14974</v>
      </c>
      <c r="F1565">
        <f t="array" ref="F1565">AVERAGEIF(Table9[director_name],Table10[[#This Row],[DIRECTOR_NAME]],Table9[imdb_score])</f>
        <v>6</v>
      </c>
    </row>
    <row r="1566" spans="1:6" x14ac:dyDescent="0.3">
      <c r="A1566" t="s">
        <v>405</v>
      </c>
      <c r="B1566">
        <v>7</v>
      </c>
      <c r="E1566" t="s">
        <v>15515</v>
      </c>
      <c r="F1566">
        <f t="array" ref="F1566">AVERAGEIF(Table9[director_name],Table10[[#This Row],[DIRECTOR_NAME]],Table9[imdb_score])</f>
        <v>6</v>
      </c>
    </row>
    <row r="1567" spans="1:6" x14ac:dyDescent="0.3">
      <c r="A1567" t="s">
        <v>282</v>
      </c>
      <c r="B1567">
        <v>7</v>
      </c>
      <c r="E1567" t="s">
        <v>15733</v>
      </c>
      <c r="F1567">
        <f t="array" ref="F1567">AVERAGEIF(Table9[director_name],Table10[[#This Row],[DIRECTOR_NAME]],Table9[imdb_score])</f>
        <v>6</v>
      </c>
    </row>
    <row r="1568" spans="1:6" x14ac:dyDescent="0.3">
      <c r="A1568" t="s">
        <v>2726</v>
      </c>
      <c r="B1568">
        <v>7</v>
      </c>
      <c r="E1568" t="s">
        <v>15887</v>
      </c>
      <c r="F1568">
        <f t="array" ref="F1568">AVERAGEIF(Table9[director_name],Table10[[#This Row],[DIRECTOR_NAME]],Table9[imdb_score])</f>
        <v>6</v>
      </c>
    </row>
    <row r="1569" spans="1:6" x14ac:dyDescent="0.3">
      <c r="A1569" t="s">
        <v>2751</v>
      </c>
      <c r="B1569">
        <v>7</v>
      </c>
      <c r="E1569" t="s">
        <v>16174</v>
      </c>
      <c r="F1569">
        <f t="array" ref="F1569">AVERAGEIF(Table9[director_name],Table10[[#This Row],[DIRECTOR_NAME]],Table9[imdb_score])</f>
        <v>6</v>
      </c>
    </row>
    <row r="1570" spans="1:6" x14ac:dyDescent="0.3">
      <c r="A1570" t="s">
        <v>2795</v>
      </c>
      <c r="B1570">
        <v>7</v>
      </c>
      <c r="E1570" t="s">
        <v>16670</v>
      </c>
      <c r="F1570">
        <f t="array" ref="F1570">AVERAGEIF(Table9[director_name],Table10[[#This Row],[DIRECTOR_NAME]],Table9[imdb_score])</f>
        <v>6</v>
      </c>
    </row>
    <row r="1571" spans="1:6" x14ac:dyDescent="0.3">
      <c r="A1571" t="s">
        <v>2414</v>
      </c>
      <c r="B1571">
        <v>7</v>
      </c>
      <c r="E1571" t="s">
        <v>16697</v>
      </c>
      <c r="F1571">
        <f t="array" ref="F1571">AVERAGEIF(Table9[director_name],Table10[[#This Row],[DIRECTOR_NAME]],Table9[imdb_score])</f>
        <v>6</v>
      </c>
    </row>
    <row r="1572" spans="1:6" x14ac:dyDescent="0.3">
      <c r="A1572" t="s">
        <v>3624</v>
      </c>
      <c r="B1572">
        <v>7</v>
      </c>
      <c r="E1572" t="s">
        <v>18198</v>
      </c>
      <c r="F1572">
        <f t="array" ref="F1572">AVERAGEIF(Table9[director_name],Table10[[#This Row],[DIRECTOR_NAME]],Table9[imdb_score])</f>
        <v>6</v>
      </c>
    </row>
    <row r="1573" spans="1:6" x14ac:dyDescent="0.3">
      <c r="A1573" t="s">
        <v>3983</v>
      </c>
      <c r="B1573">
        <v>7</v>
      </c>
      <c r="E1573" t="s">
        <v>18632</v>
      </c>
      <c r="F1573">
        <f t="array" ref="F1573">AVERAGEIF(Table9[director_name],Table10[[#This Row],[DIRECTOR_NAME]],Table9[imdb_score])</f>
        <v>6</v>
      </c>
    </row>
    <row r="1574" spans="1:6" x14ac:dyDescent="0.3">
      <c r="A1574" t="s">
        <v>3102</v>
      </c>
      <c r="B1574">
        <v>7</v>
      </c>
      <c r="E1574" t="s">
        <v>18716</v>
      </c>
      <c r="F1574">
        <f t="array" ref="F1574">AVERAGEIF(Table9[director_name],Table10[[#This Row],[DIRECTOR_NAME]],Table9[imdb_score])</f>
        <v>6</v>
      </c>
    </row>
    <row r="1575" spans="1:6" x14ac:dyDescent="0.3">
      <c r="A1575" t="s">
        <v>912</v>
      </c>
      <c r="B1575">
        <v>7</v>
      </c>
      <c r="E1575" t="s">
        <v>18805</v>
      </c>
      <c r="F1575">
        <f t="array" ref="F1575">AVERAGEIF(Table9[director_name],Table10[[#This Row],[DIRECTOR_NAME]],Table9[imdb_score])</f>
        <v>6</v>
      </c>
    </row>
    <row r="1576" spans="1:6" x14ac:dyDescent="0.3">
      <c r="A1576" t="s">
        <v>4132</v>
      </c>
      <c r="B1576">
        <v>7</v>
      </c>
      <c r="E1576" t="s">
        <v>19669</v>
      </c>
      <c r="F1576">
        <f t="array" ref="F1576">AVERAGEIF(Table9[director_name],Table10[[#This Row],[DIRECTOR_NAME]],Table9[imdb_score])</f>
        <v>6</v>
      </c>
    </row>
    <row r="1577" spans="1:6" x14ac:dyDescent="0.3">
      <c r="A1577" t="s">
        <v>24161</v>
      </c>
      <c r="B1577">
        <v>7</v>
      </c>
      <c r="E1577" t="s">
        <v>20353</v>
      </c>
      <c r="F1577">
        <f t="array" ref="F1577">AVERAGEIF(Table9[director_name],Table10[[#This Row],[DIRECTOR_NAME]],Table9[imdb_score])</f>
        <v>6</v>
      </c>
    </row>
    <row r="1578" spans="1:6" x14ac:dyDescent="0.3">
      <c r="A1578" t="s">
        <v>1984</v>
      </c>
      <c r="B1578">
        <v>7</v>
      </c>
      <c r="E1578" t="s">
        <v>20460</v>
      </c>
      <c r="F1578">
        <f t="array" ref="F1578">AVERAGEIF(Table9[director_name],Table10[[#This Row],[DIRECTOR_NAME]],Table9[imdb_score])</f>
        <v>6</v>
      </c>
    </row>
    <row r="1579" spans="1:6" x14ac:dyDescent="0.3">
      <c r="A1579" t="s">
        <v>4898</v>
      </c>
      <c r="B1579">
        <v>7</v>
      </c>
      <c r="E1579" t="s">
        <v>21216</v>
      </c>
      <c r="F1579">
        <f t="array" ref="F1579">AVERAGEIF(Table9[director_name],Table10[[#This Row],[DIRECTOR_NAME]],Table9[imdb_score])</f>
        <v>6</v>
      </c>
    </row>
    <row r="1580" spans="1:6" x14ac:dyDescent="0.3">
      <c r="A1580" t="s">
        <v>2531</v>
      </c>
      <c r="B1580">
        <v>7</v>
      </c>
      <c r="E1580" t="s">
        <v>21241</v>
      </c>
      <c r="F1580">
        <f t="array" ref="F1580">AVERAGEIF(Table9[director_name],Table10[[#This Row],[DIRECTOR_NAME]],Table9[imdb_score])</f>
        <v>6</v>
      </c>
    </row>
    <row r="1581" spans="1:6" x14ac:dyDescent="0.3">
      <c r="A1581" t="s">
        <v>5133</v>
      </c>
      <c r="B1581">
        <v>7</v>
      </c>
      <c r="E1581" t="s">
        <v>21458</v>
      </c>
      <c r="F1581">
        <f t="array" ref="F1581">AVERAGEIF(Table9[director_name],Table10[[#This Row],[DIRECTOR_NAME]],Table9[imdb_score])</f>
        <v>6</v>
      </c>
    </row>
    <row r="1582" spans="1:6" x14ac:dyDescent="0.3">
      <c r="A1582" t="s">
        <v>5192</v>
      </c>
      <c r="B1582">
        <v>7</v>
      </c>
      <c r="E1582" t="s">
        <v>21924</v>
      </c>
      <c r="F1582">
        <f t="array" ref="F1582">AVERAGEIF(Table9[director_name],Table10[[#This Row],[DIRECTOR_NAME]],Table9[imdb_score])</f>
        <v>6</v>
      </c>
    </row>
    <row r="1583" spans="1:6" x14ac:dyDescent="0.3">
      <c r="A1583" t="s">
        <v>24161</v>
      </c>
      <c r="B1583">
        <v>7</v>
      </c>
      <c r="E1583" t="s">
        <v>22013</v>
      </c>
      <c r="F1583">
        <f t="array" ref="F1583">AVERAGEIF(Table9[director_name],Table10[[#This Row],[DIRECTOR_NAME]],Table9[imdb_score])</f>
        <v>6</v>
      </c>
    </row>
    <row r="1584" spans="1:6" x14ac:dyDescent="0.3">
      <c r="A1584" t="s">
        <v>1548</v>
      </c>
      <c r="B1584">
        <v>7</v>
      </c>
      <c r="E1584" t="s">
        <v>22462</v>
      </c>
      <c r="F1584">
        <f t="array" ref="F1584">AVERAGEIF(Table9[director_name],Table10[[#This Row],[DIRECTOR_NAME]],Table9[imdb_score])</f>
        <v>6</v>
      </c>
    </row>
    <row r="1585" spans="1:6" x14ac:dyDescent="0.3">
      <c r="A1585" t="s">
        <v>1958</v>
      </c>
      <c r="B1585">
        <v>7</v>
      </c>
      <c r="E1585" t="s">
        <v>22484</v>
      </c>
      <c r="F1585">
        <f t="array" ref="F1585">AVERAGEIF(Table9[director_name],Table10[[#This Row],[DIRECTOR_NAME]],Table9[imdb_score])</f>
        <v>6</v>
      </c>
    </row>
    <row r="1586" spans="1:6" x14ac:dyDescent="0.3">
      <c r="A1586" t="s">
        <v>1139</v>
      </c>
      <c r="B1586">
        <v>7</v>
      </c>
      <c r="E1586" t="s">
        <v>22817</v>
      </c>
      <c r="F1586">
        <f t="array" ref="F1586">AVERAGEIF(Table9[director_name],Table10[[#This Row],[DIRECTOR_NAME]],Table9[imdb_score])</f>
        <v>6</v>
      </c>
    </row>
    <row r="1587" spans="1:6" x14ac:dyDescent="0.3">
      <c r="A1587" t="s">
        <v>5774</v>
      </c>
      <c r="B1587">
        <v>7</v>
      </c>
      <c r="E1587" t="s">
        <v>23770</v>
      </c>
      <c r="F1587">
        <f t="array" ref="F1587">AVERAGEIF(Table9[director_name],Table10[[#This Row],[DIRECTOR_NAME]],Table9[imdb_score])</f>
        <v>6</v>
      </c>
    </row>
    <row r="1588" spans="1:6" x14ac:dyDescent="0.3">
      <c r="A1588" t="s">
        <v>4757</v>
      </c>
      <c r="B1588">
        <v>7</v>
      </c>
      <c r="E1588" t="s">
        <v>2350</v>
      </c>
      <c r="F1588">
        <f t="array" ref="F1588">AVERAGEIF(Table9[director_name],Table10[[#This Row],[DIRECTOR_NAME]],Table9[imdb_score])</f>
        <v>5.99</v>
      </c>
    </row>
    <row r="1589" spans="1:6" x14ac:dyDescent="0.3">
      <c r="A1589" t="s">
        <v>6110</v>
      </c>
      <c r="B1589">
        <v>7</v>
      </c>
      <c r="E1589" t="s">
        <v>6306</v>
      </c>
      <c r="F1589">
        <f t="array" ref="F1589">AVERAGEIF(Table9[director_name],Table10[[#This Row],[DIRECTOR_NAME]],Table9[imdb_score])</f>
        <v>5.9700000000000006</v>
      </c>
    </row>
    <row r="1590" spans="1:6" x14ac:dyDescent="0.3">
      <c r="A1590" t="s">
        <v>4919</v>
      </c>
      <c r="B1590">
        <v>7</v>
      </c>
      <c r="E1590" t="s">
        <v>5229</v>
      </c>
      <c r="F1590">
        <f t="array" ref="F1590">AVERAGEIF(Table9[director_name],Table10[[#This Row],[DIRECTOR_NAME]],Table9[imdb_score])</f>
        <v>5.9666666666666659</v>
      </c>
    </row>
    <row r="1591" spans="1:6" x14ac:dyDescent="0.3">
      <c r="A1591" t="s">
        <v>3679</v>
      </c>
      <c r="B1591">
        <v>7</v>
      </c>
      <c r="E1591" t="s">
        <v>2630</v>
      </c>
      <c r="F1591">
        <f t="array" ref="F1591">AVERAGEIF(Table9[director_name],Table10[[#This Row],[DIRECTOR_NAME]],Table9[imdb_score])</f>
        <v>5.9625000000000004</v>
      </c>
    </row>
    <row r="1592" spans="1:6" x14ac:dyDescent="0.3">
      <c r="A1592" t="s">
        <v>6546</v>
      </c>
      <c r="B1592">
        <v>7</v>
      </c>
      <c r="E1592" t="s">
        <v>4037</v>
      </c>
      <c r="F1592">
        <f t="array" ref="F1592">AVERAGEIF(Table9[director_name],Table10[[#This Row],[DIRECTOR_NAME]],Table9[imdb_score])</f>
        <v>5.95</v>
      </c>
    </row>
    <row r="1593" spans="1:6" x14ac:dyDescent="0.3">
      <c r="A1593" t="s">
        <v>1276</v>
      </c>
      <c r="B1593">
        <v>7</v>
      </c>
      <c r="E1593" t="s">
        <v>4560</v>
      </c>
      <c r="F1593">
        <f t="array" ref="F1593">AVERAGEIF(Table9[director_name],Table10[[#This Row],[DIRECTOR_NAME]],Table9[imdb_score])</f>
        <v>5.95</v>
      </c>
    </row>
    <row r="1594" spans="1:6" x14ac:dyDescent="0.3">
      <c r="A1594" t="s">
        <v>6887</v>
      </c>
      <c r="B1594">
        <v>7</v>
      </c>
      <c r="E1594" t="s">
        <v>5192</v>
      </c>
      <c r="F1594">
        <f t="array" ref="F1594">AVERAGEIF(Table9[director_name],Table10[[#This Row],[DIRECTOR_NAME]],Table9[imdb_score])</f>
        <v>5.95</v>
      </c>
    </row>
    <row r="1595" spans="1:6" x14ac:dyDescent="0.3">
      <c r="A1595" t="s">
        <v>282</v>
      </c>
      <c r="B1595">
        <v>7</v>
      </c>
      <c r="E1595" t="s">
        <v>5873</v>
      </c>
      <c r="F1595">
        <f t="array" ref="F1595">AVERAGEIF(Table9[director_name],Table10[[#This Row],[DIRECTOR_NAME]],Table9[imdb_score])</f>
        <v>5.95</v>
      </c>
    </row>
    <row r="1596" spans="1:6" x14ac:dyDescent="0.3">
      <c r="A1596" t="s">
        <v>7108</v>
      </c>
      <c r="B1596">
        <v>7</v>
      </c>
      <c r="E1596" t="s">
        <v>8503</v>
      </c>
      <c r="F1596">
        <f t="array" ref="F1596">AVERAGEIF(Table9[director_name],Table10[[#This Row],[DIRECTOR_NAME]],Table9[imdb_score])</f>
        <v>5.95</v>
      </c>
    </row>
    <row r="1597" spans="1:6" x14ac:dyDescent="0.3">
      <c r="A1597" t="s">
        <v>6394</v>
      </c>
      <c r="B1597">
        <v>7</v>
      </c>
      <c r="E1597" t="s">
        <v>17589</v>
      </c>
      <c r="F1597">
        <f t="array" ref="F1597">AVERAGEIF(Table9[director_name],Table10[[#This Row],[DIRECTOR_NAME]],Table9[imdb_score])</f>
        <v>5.95</v>
      </c>
    </row>
    <row r="1598" spans="1:6" x14ac:dyDescent="0.3">
      <c r="A1598" t="s">
        <v>5064</v>
      </c>
      <c r="B1598">
        <v>7</v>
      </c>
      <c r="E1598" t="s">
        <v>21708</v>
      </c>
      <c r="F1598">
        <f t="array" ref="F1598">AVERAGEIF(Table9[director_name],Table10[[#This Row],[DIRECTOR_NAME]],Table9[imdb_score])</f>
        <v>5.95</v>
      </c>
    </row>
    <row r="1599" spans="1:6" x14ac:dyDescent="0.3">
      <c r="A1599" t="s">
        <v>24161</v>
      </c>
      <c r="B1599">
        <v>7</v>
      </c>
      <c r="E1599" t="s">
        <v>2358</v>
      </c>
      <c r="F1599">
        <f t="array" ref="F1599">AVERAGEIF(Table9[director_name],Table10[[#This Row],[DIRECTOR_NAME]],Table9[imdb_score])</f>
        <v>5.9499999999999993</v>
      </c>
    </row>
    <row r="1600" spans="1:6" x14ac:dyDescent="0.3">
      <c r="A1600" t="s">
        <v>1083</v>
      </c>
      <c r="B1600">
        <v>7</v>
      </c>
      <c r="E1600" t="s">
        <v>3317</v>
      </c>
      <c r="F1600">
        <f t="array" ref="F1600">AVERAGEIF(Table9[director_name],Table10[[#This Row],[DIRECTOR_NAME]],Table9[imdb_score])</f>
        <v>5.95</v>
      </c>
    </row>
    <row r="1601" spans="1:6" x14ac:dyDescent="0.3">
      <c r="A1601" t="s">
        <v>8137</v>
      </c>
      <c r="B1601">
        <v>7</v>
      </c>
      <c r="E1601" t="s">
        <v>10112</v>
      </c>
      <c r="F1601">
        <f t="array" ref="F1601">AVERAGEIF(Table9[director_name],Table10[[#This Row],[DIRECTOR_NAME]],Table9[imdb_score])</f>
        <v>5.9499999999999993</v>
      </c>
    </row>
    <row r="1602" spans="1:6" x14ac:dyDescent="0.3">
      <c r="A1602" t="s">
        <v>8369</v>
      </c>
      <c r="B1602">
        <v>7</v>
      </c>
      <c r="E1602" t="s">
        <v>972</v>
      </c>
      <c r="F1602">
        <f t="array" ref="F1602">AVERAGEIF(Table9[director_name],Table10[[#This Row],[DIRECTOR_NAME]],Table9[imdb_score])</f>
        <v>5.9399999999999995</v>
      </c>
    </row>
    <row r="1603" spans="1:6" x14ac:dyDescent="0.3">
      <c r="A1603" t="s">
        <v>5277</v>
      </c>
      <c r="B1603">
        <v>7</v>
      </c>
      <c r="E1603" t="s">
        <v>503</v>
      </c>
      <c r="F1603">
        <f t="array" ref="F1603">AVERAGEIF(Table9[director_name],Table10[[#This Row],[DIRECTOR_NAME]],Table9[imdb_score])</f>
        <v>5.9333333333333336</v>
      </c>
    </row>
    <row r="1604" spans="1:6" x14ac:dyDescent="0.3">
      <c r="A1604" t="s">
        <v>6045</v>
      </c>
      <c r="B1604">
        <v>7</v>
      </c>
      <c r="E1604" t="s">
        <v>4365</v>
      </c>
      <c r="F1604">
        <f t="array" ref="F1604">AVERAGEIF(Table9[director_name],Table10[[#This Row],[DIRECTOR_NAME]],Table9[imdb_score])</f>
        <v>5.9249999999999998</v>
      </c>
    </row>
    <row r="1605" spans="1:6" x14ac:dyDescent="0.3">
      <c r="A1605" t="s">
        <v>7628</v>
      </c>
      <c r="B1605">
        <v>7</v>
      </c>
      <c r="E1605" t="s">
        <v>1648</v>
      </c>
      <c r="F1605">
        <f t="array" ref="F1605">AVERAGEIF(Table9[director_name],Table10[[#This Row],[DIRECTOR_NAME]],Table9[imdb_score])</f>
        <v>5.9142857142857137</v>
      </c>
    </row>
    <row r="1606" spans="1:6" x14ac:dyDescent="0.3">
      <c r="A1606" t="s">
        <v>8205</v>
      </c>
      <c r="B1606">
        <v>7</v>
      </c>
      <c r="E1606" t="s">
        <v>1475</v>
      </c>
      <c r="F1606">
        <f t="array" ref="F1606">AVERAGEIF(Table9[director_name],Table10[[#This Row],[DIRECTOR_NAME]],Table9[imdb_score])</f>
        <v>5.9</v>
      </c>
    </row>
    <row r="1607" spans="1:6" x14ac:dyDescent="0.3">
      <c r="A1607" t="s">
        <v>514</v>
      </c>
      <c r="B1607">
        <v>7</v>
      </c>
      <c r="E1607" t="s">
        <v>3173</v>
      </c>
      <c r="F1607">
        <f t="array" ref="F1607">AVERAGEIF(Table9[director_name],Table10[[#This Row],[DIRECTOR_NAME]],Table9[imdb_score])</f>
        <v>5.8999999999999995</v>
      </c>
    </row>
    <row r="1608" spans="1:6" x14ac:dyDescent="0.3">
      <c r="A1608" t="s">
        <v>3232</v>
      </c>
      <c r="B1608">
        <v>7</v>
      </c>
      <c r="E1608" t="s">
        <v>3528</v>
      </c>
      <c r="F1608">
        <f t="array" ref="F1608">AVERAGEIF(Table9[director_name],Table10[[#This Row],[DIRECTOR_NAME]],Table9[imdb_score])</f>
        <v>5.8999999999999995</v>
      </c>
    </row>
    <row r="1609" spans="1:6" x14ac:dyDescent="0.3">
      <c r="A1609" t="s">
        <v>5420</v>
      </c>
      <c r="B1609">
        <v>7</v>
      </c>
      <c r="E1609" t="s">
        <v>3668</v>
      </c>
      <c r="F1609">
        <f t="array" ref="F1609">AVERAGEIF(Table9[director_name],Table10[[#This Row],[DIRECTOR_NAME]],Table9[imdb_score])</f>
        <v>5.9</v>
      </c>
    </row>
    <row r="1610" spans="1:6" x14ac:dyDescent="0.3">
      <c r="A1610" t="s">
        <v>3150</v>
      </c>
      <c r="B1610">
        <v>7</v>
      </c>
      <c r="E1610" t="s">
        <v>3912</v>
      </c>
      <c r="F1610">
        <f t="array" ref="F1610">AVERAGEIF(Table9[director_name],Table10[[#This Row],[DIRECTOR_NAME]],Table9[imdb_score])</f>
        <v>5.9</v>
      </c>
    </row>
    <row r="1611" spans="1:6" x14ac:dyDescent="0.3">
      <c r="A1611" t="s">
        <v>597</v>
      </c>
      <c r="B1611">
        <v>7</v>
      </c>
      <c r="E1611" t="s">
        <v>4180</v>
      </c>
      <c r="F1611">
        <f t="array" ref="F1611">AVERAGEIF(Table9[director_name],Table10[[#This Row],[DIRECTOR_NAME]],Table9[imdb_score])</f>
        <v>5.9</v>
      </c>
    </row>
    <row r="1612" spans="1:6" x14ac:dyDescent="0.3">
      <c r="A1612" t="s">
        <v>3597</v>
      </c>
      <c r="B1612">
        <v>7</v>
      </c>
      <c r="E1612" t="s">
        <v>4203</v>
      </c>
      <c r="F1612">
        <f t="array" ref="F1612">AVERAGEIF(Table9[director_name],Table10[[#This Row],[DIRECTOR_NAME]],Table9[imdb_score])</f>
        <v>5.9</v>
      </c>
    </row>
    <row r="1613" spans="1:6" x14ac:dyDescent="0.3">
      <c r="A1613" t="s">
        <v>5086</v>
      </c>
      <c r="B1613">
        <v>7</v>
      </c>
      <c r="E1613" t="s">
        <v>4511</v>
      </c>
      <c r="F1613">
        <f t="array" ref="F1613">AVERAGEIF(Table9[director_name],Table10[[#This Row],[DIRECTOR_NAME]],Table9[imdb_score])</f>
        <v>5.9</v>
      </c>
    </row>
    <row r="1614" spans="1:6" x14ac:dyDescent="0.3">
      <c r="A1614" t="s">
        <v>4051</v>
      </c>
      <c r="B1614">
        <v>7</v>
      </c>
      <c r="E1614" t="s">
        <v>5272</v>
      </c>
      <c r="F1614">
        <f t="array" ref="F1614">AVERAGEIF(Table9[director_name],Table10[[#This Row],[DIRECTOR_NAME]],Table9[imdb_score])</f>
        <v>5.9</v>
      </c>
    </row>
    <row r="1615" spans="1:6" x14ac:dyDescent="0.3">
      <c r="A1615" t="s">
        <v>3143</v>
      </c>
      <c r="B1615">
        <v>7</v>
      </c>
      <c r="E1615" t="s">
        <v>6453</v>
      </c>
      <c r="F1615">
        <f t="array" ref="F1615">AVERAGEIF(Table9[director_name],Table10[[#This Row],[DIRECTOR_NAME]],Table9[imdb_score])</f>
        <v>5.9</v>
      </c>
    </row>
    <row r="1616" spans="1:6" x14ac:dyDescent="0.3">
      <c r="A1616" t="s">
        <v>2073</v>
      </c>
      <c r="B1616">
        <v>7</v>
      </c>
      <c r="E1616" t="s">
        <v>7346</v>
      </c>
      <c r="F1616">
        <f t="array" ref="F1616">AVERAGEIF(Table9[director_name],Table10[[#This Row],[DIRECTOR_NAME]],Table9[imdb_score])</f>
        <v>5.9</v>
      </c>
    </row>
    <row r="1617" spans="1:6" x14ac:dyDescent="0.3">
      <c r="A1617" t="s">
        <v>1638</v>
      </c>
      <c r="B1617">
        <v>7</v>
      </c>
      <c r="E1617" t="s">
        <v>7386</v>
      </c>
      <c r="F1617">
        <f t="array" ref="F1617">AVERAGEIF(Table9[director_name],Table10[[#This Row],[DIRECTOR_NAME]],Table9[imdb_score])</f>
        <v>5.9</v>
      </c>
    </row>
    <row r="1618" spans="1:6" x14ac:dyDescent="0.3">
      <c r="A1618" t="s">
        <v>10640</v>
      </c>
      <c r="B1618">
        <v>7</v>
      </c>
      <c r="E1618" t="s">
        <v>7528</v>
      </c>
      <c r="F1618">
        <f t="array" ref="F1618">AVERAGEIF(Table9[director_name],Table10[[#This Row],[DIRECTOR_NAME]],Table9[imdb_score])</f>
        <v>5.9</v>
      </c>
    </row>
    <row r="1619" spans="1:6" x14ac:dyDescent="0.3">
      <c r="A1619" t="s">
        <v>5133</v>
      </c>
      <c r="B1619">
        <v>7</v>
      </c>
      <c r="E1619" t="s">
        <v>7746</v>
      </c>
      <c r="F1619">
        <f t="array" ref="F1619">AVERAGEIF(Table9[director_name],Table10[[#This Row],[DIRECTOR_NAME]],Table9[imdb_score])</f>
        <v>5.9</v>
      </c>
    </row>
    <row r="1620" spans="1:6" x14ac:dyDescent="0.3">
      <c r="A1620" t="s">
        <v>2471</v>
      </c>
      <c r="B1620">
        <v>7</v>
      </c>
      <c r="E1620" t="s">
        <v>7998</v>
      </c>
      <c r="F1620">
        <f t="array" ref="F1620">AVERAGEIF(Table9[director_name],Table10[[#This Row],[DIRECTOR_NAME]],Table9[imdb_score])</f>
        <v>5.9</v>
      </c>
    </row>
    <row r="1621" spans="1:6" x14ac:dyDescent="0.3">
      <c r="A1621" t="s">
        <v>24161</v>
      </c>
      <c r="B1621">
        <v>7</v>
      </c>
      <c r="E1621" t="s">
        <v>8230</v>
      </c>
      <c r="F1621">
        <f t="array" ref="F1621">AVERAGEIF(Table9[director_name],Table10[[#This Row],[DIRECTOR_NAME]],Table9[imdb_score])</f>
        <v>5.9</v>
      </c>
    </row>
    <row r="1622" spans="1:6" x14ac:dyDescent="0.3">
      <c r="A1622" t="s">
        <v>1083</v>
      </c>
      <c r="B1622">
        <v>7</v>
      </c>
      <c r="E1622" t="s">
        <v>8439</v>
      </c>
      <c r="F1622">
        <f t="array" ref="F1622">AVERAGEIF(Table9[director_name],Table10[[#This Row],[DIRECTOR_NAME]],Table9[imdb_score])</f>
        <v>5.9</v>
      </c>
    </row>
    <row r="1623" spans="1:6" x14ac:dyDescent="0.3">
      <c r="A1623" t="s">
        <v>2458</v>
      </c>
      <c r="B1623">
        <v>7</v>
      </c>
      <c r="E1623" t="s">
        <v>8479</v>
      </c>
      <c r="F1623">
        <f t="array" ref="F1623">AVERAGEIF(Table9[director_name],Table10[[#This Row],[DIRECTOR_NAME]],Table9[imdb_score])</f>
        <v>5.9</v>
      </c>
    </row>
    <row r="1624" spans="1:6" x14ac:dyDescent="0.3">
      <c r="A1624" t="s">
        <v>11336</v>
      </c>
      <c r="B1624">
        <v>7</v>
      </c>
      <c r="E1624" t="s">
        <v>8827</v>
      </c>
      <c r="F1624">
        <f t="array" ref="F1624">AVERAGEIF(Table9[director_name],Table10[[#This Row],[DIRECTOR_NAME]],Table9[imdb_score])</f>
        <v>5.9</v>
      </c>
    </row>
    <row r="1625" spans="1:6" x14ac:dyDescent="0.3">
      <c r="A1625" t="s">
        <v>11343</v>
      </c>
      <c r="B1625">
        <v>7</v>
      </c>
      <c r="E1625" t="s">
        <v>9075</v>
      </c>
      <c r="F1625">
        <f t="array" ref="F1625">AVERAGEIF(Table9[director_name],Table10[[#This Row],[DIRECTOR_NAME]],Table9[imdb_score])</f>
        <v>5.9</v>
      </c>
    </row>
    <row r="1626" spans="1:6" x14ac:dyDescent="0.3">
      <c r="A1626" t="s">
        <v>11350</v>
      </c>
      <c r="B1626">
        <v>7</v>
      </c>
      <c r="E1626" t="s">
        <v>9790</v>
      </c>
      <c r="F1626">
        <f t="array" ref="F1626">AVERAGEIF(Table9[director_name],Table10[[#This Row],[DIRECTOR_NAME]],Table9[imdb_score])</f>
        <v>5.9</v>
      </c>
    </row>
    <row r="1627" spans="1:6" x14ac:dyDescent="0.3">
      <c r="A1627" t="s">
        <v>11385</v>
      </c>
      <c r="B1627">
        <v>7</v>
      </c>
      <c r="E1627" t="s">
        <v>9903</v>
      </c>
      <c r="F1627">
        <f t="array" ref="F1627">AVERAGEIF(Table9[director_name],Table10[[#This Row],[DIRECTOR_NAME]],Table9[imdb_score])</f>
        <v>5.9</v>
      </c>
    </row>
    <row r="1628" spans="1:6" x14ac:dyDescent="0.3">
      <c r="A1628" t="s">
        <v>11491</v>
      </c>
      <c r="B1628">
        <v>7</v>
      </c>
      <c r="E1628" t="s">
        <v>10424</v>
      </c>
      <c r="F1628">
        <f t="array" ref="F1628">AVERAGEIF(Table9[director_name],Table10[[#This Row],[DIRECTOR_NAME]],Table9[imdb_score])</f>
        <v>5.9</v>
      </c>
    </row>
    <row r="1629" spans="1:6" x14ac:dyDescent="0.3">
      <c r="A1629" t="s">
        <v>1511</v>
      </c>
      <c r="B1629">
        <v>7</v>
      </c>
      <c r="E1629" t="s">
        <v>10760</v>
      </c>
      <c r="F1629">
        <f t="array" ref="F1629">AVERAGEIF(Table9[director_name],Table10[[#This Row],[DIRECTOR_NAME]],Table9[imdb_score])</f>
        <v>5.9</v>
      </c>
    </row>
    <row r="1630" spans="1:6" x14ac:dyDescent="0.3">
      <c r="A1630" t="s">
        <v>1984</v>
      </c>
      <c r="B1630">
        <v>7</v>
      </c>
      <c r="E1630" t="s">
        <v>10813</v>
      </c>
      <c r="F1630">
        <f t="array" ref="F1630">AVERAGEIF(Table9[director_name],Table10[[#This Row],[DIRECTOR_NAME]],Table9[imdb_score])</f>
        <v>5.9</v>
      </c>
    </row>
    <row r="1631" spans="1:6" x14ac:dyDescent="0.3">
      <c r="A1631" t="s">
        <v>2061</v>
      </c>
      <c r="B1631">
        <v>7</v>
      </c>
      <c r="E1631" t="s">
        <v>11999</v>
      </c>
      <c r="F1631">
        <f t="array" ref="F1631">AVERAGEIF(Table9[director_name],Table10[[#This Row],[DIRECTOR_NAME]],Table9[imdb_score])</f>
        <v>5.9</v>
      </c>
    </row>
    <row r="1632" spans="1:6" x14ac:dyDescent="0.3">
      <c r="A1632" t="s">
        <v>9376</v>
      </c>
      <c r="B1632">
        <v>7</v>
      </c>
      <c r="E1632" t="s">
        <v>12469</v>
      </c>
      <c r="F1632">
        <f t="array" ref="F1632">AVERAGEIF(Table9[director_name],Table10[[#This Row],[DIRECTOR_NAME]],Table9[imdb_score])</f>
        <v>5.9</v>
      </c>
    </row>
    <row r="1633" spans="1:6" x14ac:dyDescent="0.3">
      <c r="A1633" t="s">
        <v>12481</v>
      </c>
      <c r="B1633">
        <v>7</v>
      </c>
      <c r="E1633" t="s">
        <v>12594</v>
      </c>
      <c r="F1633">
        <f t="array" ref="F1633">AVERAGEIF(Table9[director_name],Table10[[#This Row],[DIRECTOR_NAME]],Table9[imdb_score])</f>
        <v>5.9</v>
      </c>
    </row>
    <row r="1634" spans="1:6" x14ac:dyDescent="0.3">
      <c r="A1634" t="s">
        <v>5293</v>
      </c>
      <c r="B1634">
        <v>7</v>
      </c>
      <c r="E1634" t="s">
        <v>13239</v>
      </c>
      <c r="F1634">
        <f t="array" ref="F1634">AVERAGEIF(Table9[director_name],Table10[[#This Row],[DIRECTOR_NAME]],Table9[imdb_score])</f>
        <v>5.9</v>
      </c>
    </row>
    <row r="1635" spans="1:6" x14ac:dyDescent="0.3">
      <c r="A1635" t="s">
        <v>12827</v>
      </c>
      <c r="B1635">
        <v>7</v>
      </c>
      <c r="E1635" t="s">
        <v>13649</v>
      </c>
      <c r="F1635">
        <f t="array" ref="F1635">AVERAGEIF(Table9[director_name],Table10[[#This Row],[DIRECTOR_NAME]],Table9[imdb_score])</f>
        <v>5.9</v>
      </c>
    </row>
    <row r="1636" spans="1:6" x14ac:dyDescent="0.3">
      <c r="A1636" t="s">
        <v>12981</v>
      </c>
      <c r="B1636">
        <v>7</v>
      </c>
      <c r="E1636" t="s">
        <v>13682</v>
      </c>
      <c r="F1636">
        <f t="array" ref="F1636">AVERAGEIF(Table9[director_name],Table10[[#This Row],[DIRECTOR_NAME]],Table9[imdb_score])</f>
        <v>5.9</v>
      </c>
    </row>
    <row r="1637" spans="1:6" x14ac:dyDescent="0.3">
      <c r="A1637" t="s">
        <v>13041</v>
      </c>
      <c r="B1637">
        <v>7</v>
      </c>
      <c r="E1637" t="s">
        <v>13806</v>
      </c>
      <c r="F1637">
        <f t="array" ref="F1637">AVERAGEIF(Table9[director_name],Table10[[#This Row],[DIRECTOR_NAME]],Table9[imdb_score])</f>
        <v>5.9</v>
      </c>
    </row>
    <row r="1638" spans="1:6" x14ac:dyDescent="0.3">
      <c r="A1638" t="s">
        <v>8627</v>
      </c>
      <c r="B1638">
        <v>7</v>
      </c>
      <c r="E1638" t="s">
        <v>14088</v>
      </c>
      <c r="F1638">
        <f t="array" ref="F1638">AVERAGEIF(Table9[director_name],Table10[[#This Row],[DIRECTOR_NAME]],Table9[imdb_score])</f>
        <v>5.9</v>
      </c>
    </row>
    <row r="1639" spans="1:6" x14ac:dyDescent="0.3">
      <c r="A1639" t="s">
        <v>13448</v>
      </c>
      <c r="B1639">
        <v>7</v>
      </c>
      <c r="E1639" t="s">
        <v>14902</v>
      </c>
      <c r="F1639">
        <f t="array" ref="F1639">AVERAGEIF(Table9[director_name],Table10[[#This Row],[DIRECTOR_NAME]],Table9[imdb_score])</f>
        <v>5.9</v>
      </c>
    </row>
    <row r="1640" spans="1:6" x14ac:dyDescent="0.3">
      <c r="A1640" t="s">
        <v>2410</v>
      </c>
      <c r="B1640">
        <v>7</v>
      </c>
      <c r="E1640" t="s">
        <v>14909</v>
      </c>
      <c r="F1640">
        <f t="array" ref="F1640">AVERAGEIF(Table9[director_name],Table10[[#This Row],[DIRECTOR_NAME]],Table9[imdb_score])</f>
        <v>5.9</v>
      </c>
    </row>
    <row r="1641" spans="1:6" x14ac:dyDescent="0.3">
      <c r="A1641" t="s">
        <v>13958</v>
      </c>
      <c r="B1641">
        <v>7</v>
      </c>
      <c r="E1641" t="s">
        <v>14969</v>
      </c>
      <c r="F1641">
        <f t="array" ref="F1641">AVERAGEIF(Table9[director_name],Table10[[#This Row],[DIRECTOR_NAME]],Table9[imdb_score])</f>
        <v>5.9</v>
      </c>
    </row>
    <row r="1642" spans="1:6" x14ac:dyDescent="0.3">
      <c r="A1642" t="s">
        <v>1763</v>
      </c>
      <c r="B1642">
        <v>7</v>
      </c>
      <c r="E1642" t="s">
        <v>14985</v>
      </c>
      <c r="F1642">
        <f t="array" ref="F1642">AVERAGEIF(Table9[director_name],Table10[[#This Row],[DIRECTOR_NAME]],Table9[imdb_score])</f>
        <v>5.9</v>
      </c>
    </row>
    <row r="1643" spans="1:6" x14ac:dyDescent="0.3">
      <c r="A1643" t="s">
        <v>2807</v>
      </c>
      <c r="B1643">
        <v>7</v>
      </c>
      <c r="E1643" t="s">
        <v>15336</v>
      </c>
      <c r="F1643">
        <f t="array" ref="F1643">AVERAGEIF(Table9[director_name],Table10[[#This Row],[DIRECTOR_NAME]],Table9[imdb_score])</f>
        <v>5.9</v>
      </c>
    </row>
    <row r="1644" spans="1:6" x14ac:dyDescent="0.3">
      <c r="A1644" t="s">
        <v>4410</v>
      </c>
      <c r="B1644">
        <v>7</v>
      </c>
      <c r="E1644" t="s">
        <v>15798</v>
      </c>
      <c r="F1644">
        <f t="array" ref="F1644">AVERAGEIF(Table9[director_name],Table10[[#This Row],[DIRECTOR_NAME]],Table9[imdb_score])</f>
        <v>5.9</v>
      </c>
    </row>
    <row r="1645" spans="1:6" x14ac:dyDescent="0.3">
      <c r="A1645" t="s">
        <v>14055</v>
      </c>
      <c r="B1645">
        <v>7</v>
      </c>
      <c r="E1645" t="s">
        <v>17044</v>
      </c>
      <c r="F1645">
        <f t="array" ref="F1645">AVERAGEIF(Table9[director_name],Table10[[#This Row],[DIRECTOR_NAME]],Table9[imdb_score])</f>
        <v>5.9</v>
      </c>
    </row>
    <row r="1646" spans="1:6" x14ac:dyDescent="0.3">
      <c r="A1646" t="s">
        <v>4538</v>
      </c>
      <c r="B1646">
        <v>7</v>
      </c>
      <c r="E1646" t="s">
        <v>17208</v>
      </c>
      <c r="F1646">
        <f t="array" ref="F1646">AVERAGEIF(Table9[director_name],Table10[[#This Row],[DIRECTOR_NAME]],Table9[imdb_score])</f>
        <v>5.9</v>
      </c>
    </row>
    <row r="1647" spans="1:6" x14ac:dyDescent="0.3">
      <c r="A1647" t="s">
        <v>5341</v>
      </c>
      <c r="B1647">
        <v>7</v>
      </c>
      <c r="E1647" t="s">
        <v>17730</v>
      </c>
      <c r="F1647">
        <f t="array" ref="F1647">AVERAGEIF(Table9[director_name],Table10[[#This Row],[DIRECTOR_NAME]],Table9[imdb_score])</f>
        <v>5.9</v>
      </c>
    </row>
    <row r="1648" spans="1:6" x14ac:dyDescent="0.3">
      <c r="A1648" t="s">
        <v>14216</v>
      </c>
      <c r="B1648">
        <v>7</v>
      </c>
      <c r="E1648" t="s">
        <v>18129</v>
      </c>
      <c r="F1648">
        <f t="array" ref="F1648">AVERAGEIF(Table9[director_name],Table10[[#This Row],[DIRECTOR_NAME]],Table9[imdb_score])</f>
        <v>5.9</v>
      </c>
    </row>
    <row r="1649" spans="1:6" x14ac:dyDescent="0.3">
      <c r="A1649" t="s">
        <v>14260</v>
      </c>
      <c r="B1649">
        <v>7</v>
      </c>
      <c r="E1649" t="s">
        <v>18252</v>
      </c>
      <c r="F1649">
        <f t="array" ref="F1649">AVERAGEIF(Table9[director_name],Table10[[#This Row],[DIRECTOR_NAME]],Table9[imdb_score])</f>
        <v>5.9</v>
      </c>
    </row>
    <row r="1650" spans="1:6" x14ac:dyDescent="0.3">
      <c r="A1650" t="s">
        <v>14274</v>
      </c>
      <c r="B1650">
        <v>7</v>
      </c>
      <c r="E1650" t="s">
        <v>18264</v>
      </c>
      <c r="F1650">
        <f t="array" ref="F1650">AVERAGEIF(Table9[director_name],Table10[[#This Row],[DIRECTOR_NAME]],Table9[imdb_score])</f>
        <v>5.9</v>
      </c>
    </row>
    <row r="1651" spans="1:6" x14ac:dyDescent="0.3">
      <c r="A1651" t="s">
        <v>514</v>
      </c>
      <c r="B1651">
        <v>7</v>
      </c>
      <c r="E1651" t="s">
        <v>19156</v>
      </c>
      <c r="F1651">
        <f t="array" ref="F1651">AVERAGEIF(Table9[director_name],Table10[[#This Row],[DIRECTOR_NAME]],Table9[imdb_score])</f>
        <v>5.9</v>
      </c>
    </row>
    <row r="1652" spans="1:6" x14ac:dyDescent="0.3">
      <c r="A1652" t="s">
        <v>2197</v>
      </c>
      <c r="B1652">
        <v>7</v>
      </c>
      <c r="E1652" t="s">
        <v>19205</v>
      </c>
      <c r="F1652">
        <f t="array" ref="F1652">AVERAGEIF(Table9[director_name],Table10[[#This Row],[DIRECTOR_NAME]],Table9[imdb_score])</f>
        <v>5.9</v>
      </c>
    </row>
    <row r="1653" spans="1:6" x14ac:dyDescent="0.3">
      <c r="A1653" t="s">
        <v>14562</v>
      </c>
      <c r="B1653">
        <v>7</v>
      </c>
      <c r="E1653" t="s">
        <v>19417</v>
      </c>
      <c r="F1653">
        <f t="array" ref="F1653">AVERAGEIF(Table9[director_name],Table10[[#This Row],[DIRECTOR_NAME]],Table9[imdb_score])</f>
        <v>5.9</v>
      </c>
    </row>
    <row r="1654" spans="1:6" x14ac:dyDescent="0.3">
      <c r="A1654" t="s">
        <v>15003</v>
      </c>
      <c r="B1654">
        <v>7</v>
      </c>
      <c r="E1654" t="s">
        <v>19455</v>
      </c>
      <c r="F1654">
        <f t="array" ref="F1654">AVERAGEIF(Table9[director_name],Table10[[#This Row],[DIRECTOR_NAME]],Table9[imdb_score])</f>
        <v>5.9</v>
      </c>
    </row>
    <row r="1655" spans="1:6" x14ac:dyDescent="0.3">
      <c r="A1655" t="s">
        <v>282</v>
      </c>
      <c r="B1655">
        <v>7</v>
      </c>
      <c r="E1655" t="s">
        <v>19518</v>
      </c>
      <c r="F1655">
        <f t="array" ref="F1655">AVERAGEIF(Table9[director_name],Table10[[#This Row],[DIRECTOR_NAME]],Table9[imdb_score])</f>
        <v>5.9</v>
      </c>
    </row>
    <row r="1656" spans="1:6" x14ac:dyDescent="0.3">
      <c r="A1656" t="s">
        <v>15127</v>
      </c>
      <c r="B1656">
        <v>7</v>
      </c>
      <c r="E1656" t="s">
        <v>19837</v>
      </c>
      <c r="F1656">
        <f t="array" ref="F1656">AVERAGEIF(Table9[director_name],Table10[[#This Row],[DIRECTOR_NAME]],Table9[imdb_score])</f>
        <v>5.9</v>
      </c>
    </row>
    <row r="1657" spans="1:6" x14ac:dyDescent="0.3">
      <c r="A1657" t="s">
        <v>15304</v>
      </c>
      <c r="B1657">
        <v>7</v>
      </c>
      <c r="E1657" t="s">
        <v>20337</v>
      </c>
      <c r="F1657">
        <f t="array" ref="F1657">AVERAGEIF(Table9[director_name],Table10[[#This Row],[DIRECTOR_NAME]],Table9[imdb_score])</f>
        <v>5.9</v>
      </c>
    </row>
    <row r="1658" spans="1:6" x14ac:dyDescent="0.3">
      <c r="A1658" t="s">
        <v>15423</v>
      </c>
      <c r="B1658">
        <v>7</v>
      </c>
      <c r="E1658" t="s">
        <v>21336</v>
      </c>
      <c r="F1658">
        <f t="array" ref="F1658">AVERAGEIF(Table9[director_name],Table10[[#This Row],[DIRECTOR_NAME]],Table9[imdb_score])</f>
        <v>5.9</v>
      </c>
    </row>
    <row r="1659" spans="1:6" x14ac:dyDescent="0.3">
      <c r="A1659" t="s">
        <v>5689</v>
      </c>
      <c r="B1659">
        <v>7</v>
      </c>
      <c r="E1659" t="s">
        <v>21969</v>
      </c>
      <c r="F1659">
        <f t="array" ref="F1659">AVERAGEIF(Table9[director_name],Table10[[#This Row],[DIRECTOR_NAME]],Table9[imdb_score])</f>
        <v>5.9</v>
      </c>
    </row>
    <row r="1660" spans="1:6" x14ac:dyDescent="0.3">
      <c r="A1660" t="s">
        <v>4360</v>
      </c>
      <c r="B1660">
        <v>7</v>
      </c>
      <c r="E1660" t="s">
        <v>22407</v>
      </c>
      <c r="F1660">
        <f t="array" ref="F1660">AVERAGEIF(Table9[director_name],Table10[[#This Row],[DIRECTOR_NAME]],Table9[imdb_score])</f>
        <v>5.9</v>
      </c>
    </row>
    <row r="1661" spans="1:6" x14ac:dyDescent="0.3">
      <c r="A1661" t="s">
        <v>15601</v>
      </c>
      <c r="B1661">
        <v>7</v>
      </c>
      <c r="E1661" t="s">
        <v>1776</v>
      </c>
      <c r="F1661">
        <f t="array" ref="F1661">AVERAGEIF(Table9[director_name],Table10[[#This Row],[DIRECTOR_NAME]],Table9[imdb_score])</f>
        <v>5.8999999999999995</v>
      </c>
    </row>
    <row r="1662" spans="1:6" x14ac:dyDescent="0.3">
      <c r="A1662" t="s">
        <v>6073</v>
      </c>
      <c r="B1662">
        <v>7</v>
      </c>
      <c r="E1662" t="s">
        <v>12088</v>
      </c>
      <c r="F1662">
        <f t="array" ref="F1662">AVERAGEIF(Table9[director_name],Table10[[#This Row],[DIRECTOR_NAME]],Table9[imdb_score])</f>
        <v>5.9000000000000012</v>
      </c>
    </row>
    <row r="1663" spans="1:6" x14ac:dyDescent="0.3">
      <c r="A1663" t="s">
        <v>11350</v>
      </c>
      <c r="B1663">
        <v>7</v>
      </c>
      <c r="E1663" t="s">
        <v>7176</v>
      </c>
      <c r="F1663">
        <f t="array" ref="F1663">AVERAGEIF(Table9[director_name],Table10[[#This Row],[DIRECTOR_NAME]],Table9[imdb_score])</f>
        <v>5.8666666666666671</v>
      </c>
    </row>
    <row r="1664" spans="1:6" x14ac:dyDescent="0.3">
      <c r="A1664" t="s">
        <v>14250</v>
      </c>
      <c r="B1664">
        <v>7</v>
      </c>
      <c r="E1664" t="s">
        <v>3389</v>
      </c>
      <c r="F1664">
        <f t="array" ref="F1664">AVERAGEIF(Table9[director_name],Table10[[#This Row],[DIRECTOR_NAME]],Table9[imdb_score])</f>
        <v>5.85</v>
      </c>
    </row>
    <row r="1665" spans="1:6" x14ac:dyDescent="0.3">
      <c r="A1665" t="s">
        <v>16029</v>
      </c>
      <c r="B1665">
        <v>7</v>
      </c>
      <c r="E1665" t="s">
        <v>5243</v>
      </c>
      <c r="F1665">
        <f t="array" ref="F1665">AVERAGEIF(Table9[director_name],Table10[[#This Row],[DIRECTOR_NAME]],Table9[imdb_score])</f>
        <v>5.85</v>
      </c>
    </row>
    <row r="1666" spans="1:6" x14ac:dyDescent="0.3">
      <c r="A1666" t="s">
        <v>12813</v>
      </c>
      <c r="B1666">
        <v>7</v>
      </c>
      <c r="E1666" t="s">
        <v>7010</v>
      </c>
      <c r="F1666">
        <f t="array" ref="F1666">AVERAGEIF(Table9[director_name],Table10[[#This Row],[DIRECTOR_NAME]],Table9[imdb_score])</f>
        <v>5.85</v>
      </c>
    </row>
    <row r="1667" spans="1:6" x14ac:dyDescent="0.3">
      <c r="A1667" t="s">
        <v>4063</v>
      </c>
      <c r="B1667">
        <v>7</v>
      </c>
      <c r="E1667" t="s">
        <v>22495</v>
      </c>
      <c r="F1667">
        <f t="array" ref="F1667">AVERAGEIF(Table9[director_name],Table10[[#This Row],[DIRECTOR_NAME]],Table9[imdb_score])</f>
        <v>5.85</v>
      </c>
    </row>
    <row r="1668" spans="1:6" x14ac:dyDescent="0.3">
      <c r="A1668" t="s">
        <v>7108</v>
      </c>
      <c r="B1668">
        <v>7</v>
      </c>
      <c r="E1668" t="s">
        <v>2241</v>
      </c>
      <c r="F1668">
        <f t="array" ref="F1668">AVERAGEIF(Table9[director_name],Table10[[#This Row],[DIRECTOR_NAME]],Table9[imdb_score])</f>
        <v>5.833333333333333</v>
      </c>
    </row>
    <row r="1669" spans="1:6" x14ac:dyDescent="0.3">
      <c r="A1669" t="s">
        <v>6823</v>
      </c>
      <c r="B1669">
        <v>7</v>
      </c>
      <c r="E1669" t="s">
        <v>10990</v>
      </c>
      <c r="F1669">
        <f t="array" ref="F1669">AVERAGEIF(Table9[director_name],Table10[[#This Row],[DIRECTOR_NAME]],Table9[imdb_score])</f>
        <v>5.833333333333333</v>
      </c>
    </row>
    <row r="1670" spans="1:6" x14ac:dyDescent="0.3">
      <c r="A1670" t="s">
        <v>16741</v>
      </c>
      <c r="B1670">
        <v>7</v>
      </c>
      <c r="E1670" t="s">
        <v>7491</v>
      </c>
      <c r="F1670">
        <f t="array" ref="F1670">AVERAGEIF(Table9[director_name],Table10[[#This Row],[DIRECTOR_NAME]],Table9[imdb_score])</f>
        <v>5.8250000000000002</v>
      </c>
    </row>
    <row r="1671" spans="1:6" x14ac:dyDescent="0.3">
      <c r="A1671" t="s">
        <v>10996</v>
      </c>
      <c r="B1671">
        <v>7</v>
      </c>
      <c r="E1671" t="s">
        <v>8419</v>
      </c>
      <c r="F1671">
        <f t="array" ref="F1671">AVERAGEIF(Table9[director_name],Table10[[#This Row],[DIRECTOR_NAME]],Table9[imdb_score])</f>
        <v>5.8000000000000007</v>
      </c>
    </row>
    <row r="1672" spans="1:6" x14ac:dyDescent="0.3">
      <c r="A1672" t="s">
        <v>13915</v>
      </c>
      <c r="B1672">
        <v>7</v>
      </c>
      <c r="E1672" t="s">
        <v>9731</v>
      </c>
      <c r="F1672">
        <f t="array" ref="F1672">AVERAGEIF(Table9[director_name],Table10[[#This Row],[DIRECTOR_NAME]],Table9[imdb_score])</f>
        <v>5.8000000000000007</v>
      </c>
    </row>
    <row r="1673" spans="1:6" x14ac:dyDescent="0.3">
      <c r="A1673" t="s">
        <v>8189</v>
      </c>
      <c r="B1673">
        <v>7</v>
      </c>
      <c r="E1673" t="s">
        <v>12931</v>
      </c>
      <c r="F1673">
        <f t="array" ref="F1673">AVERAGEIF(Table9[director_name],Table10[[#This Row],[DIRECTOR_NAME]],Table9[imdb_score])</f>
        <v>5.8000000000000007</v>
      </c>
    </row>
    <row r="1674" spans="1:6" x14ac:dyDescent="0.3">
      <c r="A1674" t="s">
        <v>17138</v>
      </c>
      <c r="B1674">
        <v>7</v>
      </c>
      <c r="E1674" t="s">
        <v>3501</v>
      </c>
      <c r="F1674">
        <f t="array" ref="F1674">AVERAGEIF(Table9[director_name],Table10[[#This Row],[DIRECTOR_NAME]],Table9[imdb_score])</f>
        <v>5.8</v>
      </c>
    </row>
    <row r="1675" spans="1:6" x14ac:dyDescent="0.3">
      <c r="A1675" t="s">
        <v>17758</v>
      </c>
      <c r="B1675">
        <v>7</v>
      </c>
      <c r="E1675" t="s">
        <v>4753</v>
      </c>
      <c r="F1675">
        <f t="array" ref="F1675">AVERAGEIF(Table9[director_name],Table10[[#This Row],[DIRECTOR_NAME]],Table9[imdb_score])</f>
        <v>5.8</v>
      </c>
    </row>
    <row r="1676" spans="1:6" x14ac:dyDescent="0.3">
      <c r="A1676" t="s">
        <v>17763</v>
      </c>
      <c r="B1676">
        <v>7</v>
      </c>
      <c r="E1676" t="s">
        <v>6497</v>
      </c>
      <c r="F1676">
        <f t="array" ref="F1676">AVERAGEIF(Table9[director_name],Table10[[#This Row],[DIRECTOR_NAME]],Table9[imdb_score])</f>
        <v>5.8</v>
      </c>
    </row>
    <row r="1677" spans="1:6" x14ac:dyDescent="0.3">
      <c r="A1677" t="s">
        <v>6570</v>
      </c>
      <c r="B1677">
        <v>7</v>
      </c>
      <c r="E1677" t="s">
        <v>6585</v>
      </c>
      <c r="F1677">
        <f t="array" ref="F1677">AVERAGEIF(Table9[director_name],Table10[[#This Row],[DIRECTOR_NAME]],Table9[imdb_score])</f>
        <v>5.8</v>
      </c>
    </row>
    <row r="1678" spans="1:6" x14ac:dyDescent="0.3">
      <c r="A1678" t="s">
        <v>17841</v>
      </c>
      <c r="B1678">
        <v>7</v>
      </c>
      <c r="E1678" t="s">
        <v>7222</v>
      </c>
      <c r="F1678">
        <f t="array" ref="F1678">AVERAGEIF(Table9[director_name],Table10[[#This Row],[DIRECTOR_NAME]],Table9[imdb_score])</f>
        <v>5.8</v>
      </c>
    </row>
    <row r="1679" spans="1:6" x14ac:dyDescent="0.3">
      <c r="A1679" t="s">
        <v>17097</v>
      </c>
      <c r="B1679">
        <v>7</v>
      </c>
      <c r="E1679" t="s">
        <v>8252</v>
      </c>
      <c r="F1679">
        <f t="array" ref="F1679">AVERAGEIF(Table9[director_name],Table10[[#This Row],[DIRECTOR_NAME]],Table9[imdb_score])</f>
        <v>5.8</v>
      </c>
    </row>
    <row r="1680" spans="1:6" x14ac:dyDescent="0.3">
      <c r="A1680" t="s">
        <v>12255</v>
      </c>
      <c r="B1680">
        <v>7</v>
      </c>
      <c r="E1680" t="s">
        <v>10415</v>
      </c>
      <c r="F1680">
        <f t="array" ref="F1680">AVERAGEIF(Table9[director_name],Table10[[#This Row],[DIRECTOR_NAME]],Table9[imdb_score])</f>
        <v>5.8</v>
      </c>
    </row>
    <row r="1681" spans="1:6" x14ac:dyDescent="0.3">
      <c r="A1681" t="s">
        <v>18546</v>
      </c>
      <c r="B1681">
        <v>7</v>
      </c>
      <c r="E1681" t="s">
        <v>10597</v>
      </c>
      <c r="F1681">
        <f t="array" ref="F1681">AVERAGEIF(Table9[director_name],Table10[[#This Row],[DIRECTOR_NAME]],Table9[imdb_score])</f>
        <v>5.8</v>
      </c>
    </row>
    <row r="1682" spans="1:6" x14ac:dyDescent="0.3">
      <c r="A1682" t="s">
        <v>15094</v>
      </c>
      <c r="B1682">
        <v>7</v>
      </c>
      <c r="E1682" t="s">
        <v>10606</v>
      </c>
      <c r="F1682">
        <f t="array" ref="F1682">AVERAGEIF(Table9[director_name],Table10[[#This Row],[DIRECTOR_NAME]],Table9[imdb_score])</f>
        <v>5.8</v>
      </c>
    </row>
    <row r="1683" spans="1:6" x14ac:dyDescent="0.3">
      <c r="A1683" t="s">
        <v>18730</v>
      </c>
      <c r="B1683">
        <v>7</v>
      </c>
      <c r="E1683" t="s">
        <v>10739</v>
      </c>
      <c r="F1683">
        <f t="array" ref="F1683">AVERAGEIF(Table9[director_name],Table10[[#This Row],[DIRECTOR_NAME]],Table9[imdb_score])</f>
        <v>5.8</v>
      </c>
    </row>
    <row r="1684" spans="1:6" x14ac:dyDescent="0.3">
      <c r="A1684" t="s">
        <v>12298</v>
      </c>
      <c r="B1684">
        <v>7</v>
      </c>
      <c r="E1684" t="s">
        <v>11097</v>
      </c>
      <c r="F1684">
        <f t="array" ref="F1684">AVERAGEIF(Table9[director_name],Table10[[#This Row],[DIRECTOR_NAME]],Table9[imdb_score])</f>
        <v>5.8</v>
      </c>
    </row>
    <row r="1685" spans="1:6" x14ac:dyDescent="0.3">
      <c r="A1685" t="s">
        <v>18888</v>
      </c>
      <c r="B1685">
        <v>7</v>
      </c>
      <c r="E1685" t="s">
        <v>11487</v>
      </c>
      <c r="F1685">
        <f t="array" ref="F1685">AVERAGEIF(Table9[director_name],Table10[[#This Row],[DIRECTOR_NAME]],Table9[imdb_score])</f>
        <v>5.8</v>
      </c>
    </row>
    <row r="1686" spans="1:6" x14ac:dyDescent="0.3">
      <c r="A1686" t="s">
        <v>18937</v>
      </c>
      <c r="B1686">
        <v>7</v>
      </c>
      <c r="E1686" t="s">
        <v>11817</v>
      </c>
      <c r="F1686">
        <f t="array" ref="F1686">AVERAGEIF(Table9[director_name],Table10[[#This Row],[DIRECTOR_NAME]],Table9[imdb_score])</f>
        <v>5.8</v>
      </c>
    </row>
    <row r="1687" spans="1:6" x14ac:dyDescent="0.3">
      <c r="A1687" t="s">
        <v>19259</v>
      </c>
      <c r="B1687">
        <v>7</v>
      </c>
      <c r="E1687" t="s">
        <v>12152</v>
      </c>
      <c r="F1687">
        <f t="array" ref="F1687">AVERAGEIF(Table9[director_name],Table10[[#This Row],[DIRECTOR_NAME]],Table9[imdb_score])</f>
        <v>5.8</v>
      </c>
    </row>
    <row r="1688" spans="1:6" x14ac:dyDescent="0.3">
      <c r="A1688" t="s">
        <v>19637</v>
      </c>
      <c r="B1688">
        <v>7</v>
      </c>
      <c r="E1688" t="s">
        <v>12213</v>
      </c>
      <c r="F1688">
        <f t="array" ref="F1688">AVERAGEIF(Table9[director_name],Table10[[#This Row],[DIRECTOR_NAME]],Table9[imdb_score])</f>
        <v>5.8</v>
      </c>
    </row>
    <row r="1689" spans="1:6" x14ac:dyDescent="0.3">
      <c r="A1689" t="s">
        <v>18709</v>
      </c>
      <c r="B1689">
        <v>7</v>
      </c>
      <c r="E1689" t="s">
        <v>13252</v>
      </c>
      <c r="F1689">
        <f t="array" ref="F1689">AVERAGEIF(Table9[director_name],Table10[[#This Row],[DIRECTOR_NAME]],Table9[imdb_score])</f>
        <v>5.8</v>
      </c>
    </row>
    <row r="1690" spans="1:6" x14ac:dyDescent="0.3">
      <c r="A1690" t="s">
        <v>19763</v>
      </c>
      <c r="B1690">
        <v>7</v>
      </c>
      <c r="E1690" t="s">
        <v>13763</v>
      </c>
      <c r="F1690">
        <f t="array" ref="F1690">AVERAGEIF(Table9[director_name],Table10[[#This Row],[DIRECTOR_NAME]],Table9[imdb_score])</f>
        <v>5.8</v>
      </c>
    </row>
    <row r="1691" spans="1:6" x14ac:dyDescent="0.3">
      <c r="A1691" t="s">
        <v>18730</v>
      </c>
      <c r="B1691">
        <v>7</v>
      </c>
      <c r="E1691" t="s">
        <v>14981</v>
      </c>
      <c r="F1691">
        <f t="array" ref="F1691">AVERAGEIF(Table9[director_name],Table10[[#This Row],[DIRECTOR_NAME]],Table9[imdb_score])</f>
        <v>5.8</v>
      </c>
    </row>
    <row r="1692" spans="1:6" x14ac:dyDescent="0.3">
      <c r="A1692" t="s">
        <v>19983</v>
      </c>
      <c r="B1692">
        <v>7</v>
      </c>
      <c r="E1692" t="s">
        <v>15070</v>
      </c>
      <c r="F1692">
        <f t="array" ref="F1692">AVERAGEIF(Table9[director_name],Table10[[#This Row],[DIRECTOR_NAME]],Table9[imdb_score])</f>
        <v>5.8</v>
      </c>
    </row>
    <row r="1693" spans="1:6" x14ac:dyDescent="0.3">
      <c r="A1693" t="s">
        <v>18190</v>
      </c>
      <c r="B1693">
        <v>7</v>
      </c>
      <c r="E1693" t="s">
        <v>15370</v>
      </c>
      <c r="F1693">
        <f t="array" ref="F1693">AVERAGEIF(Table9[director_name],Table10[[#This Row],[DIRECTOR_NAME]],Table9[imdb_score])</f>
        <v>5.8</v>
      </c>
    </row>
    <row r="1694" spans="1:6" x14ac:dyDescent="0.3">
      <c r="A1694" t="s">
        <v>20153</v>
      </c>
      <c r="B1694">
        <v>7</v>
      </c>
      <c r="E1694" t="s">
        <v>16562</v>
      </c>
      <c r="F1694">
        <f t="array" ref="F1694">AVERAGEIF(Table9[director_name],Table10[[#This Row],[DIRECTOR_NAME]],Table9[imdb_score])</f>
        <v>5.8</v>
      </c>
    </row>
    <row r="1695" spans="1:6" x14ac:dyDescent="0.3">
      <c r="A1695" t="s">
        <v>534</v>
      </c>
      <c r="B1695">
        <v>7</v>
      </c>
      <c r="E1695" t="s">
        <v>16597</v>
      </c>
      <c r="F1695">
        <f t="array" ref="F1695">AVERAGEIF(Table9[director_name],Table10[[#This Row],[DIRECTOR_NAME]],Table9[imdb_score])</f>
        <v>5.8</v>
      </c>
    </row>
    <row r="1696" spans="1:6" x14ac:dyDescent="0.3">
      <c r="A1696" t="s">
        <v>20267</v>
      </c>
      <c r="B1696">
        <v>7</v>
      </c>
      <c r="E1696" t="s">
        <v>16728</v>
      </c>
      <c r="F1696">
        <f t="array" ref="F1696">AVERAGEIF(Table9[director_name],Table10[[#This Row],[DIRECTOR_NAME]],Table9[imdb_score])</f>
        <v>5.8</v>
      </c>
    </row>
    <row r="1697" spans="1:6" x14ac:dyDescent="0.3">
      <c r="A1697" t="s">
        <v>4868</v>
      </c>
      <c r="B1697">
        <v>7</v>
      </c>
      <c r="E1697" t="s">
        <v>17117</v>
      </c>
      <c r="F1697">
        <f t="array" ref="F1697">AVERAGEIF(Table9[director_name],Table10[[#This Row],[DIRECTOR_NAME]],Table9[imdb_score])</f>
        <v>5.8</v>
      </c>
    </row>
    <row r="1698" spans="1:6" x14ac:dyDescent="0.3">
      <c r="A1698" t="s">
        <v>12053</v>
      </c>
      <c r="B1698">
        <v>7</v>
      </c>
      <c r="E1698" t="s">
        <v>17203</v>
      </c>
      <c r="F1698">
        <f t="array" ref="F1698">AVERAGEIF(Table9[director_name],Table10[[#This Row],[DIRECTOR_NAME]],Table9[imdb_score])</f>
        <v>5.8</v>
      </c>
    </row>
    <row r="1699" spans="1:6" x14ac:dyDescent="0.3">
      <c r="A1699" t="s">
        <v>19139</v>
      </c>
      <c r="B1699">
        <v>7</v>
      </c>
      <c r="E1699" t="s">
        <v>17238</v>
      </c>
      <c r="F1699">
        <f t="array" ref="F1699">AVERAGEIF(Table9[director_name],Table10[[#This Row],[DIRECTOR_NAME]],Table9[imdb_score])</f>
        <v>5.8</v>
      </c>
    </row>
    <row r="1700" spans="1:6" x14ac:dyDescent="0.3">
      <c r="A1700" t="s">
        <v>19983</v>
      </c>
      <c r="B1700">
        <v>7</v>
      </c>
      <c r="E1700" t="s">
        <v>18502</v>
      </c>
      <c r="F1700">
        <f t="array" ref="F1700">AVERAGEIF(Table9[director_name],Table10[[#This Row],[DIRECTOR_NAME]],Table9[imdb_score])</f>
        <v>5.8</v>
      </c>
    </row>
    <row r="1701" spans="1:6" x14ac:dyDescent="0.3">
      <c r="A1701" t="s">
        <v>21194</v>
      </c>
      <c r="B1701">
        <v>7</v>
      </c>
      <c r="E1701" t="s">
        <v>6430</v>
      </c>
      <c r="F1701">
        <f t="array" ref="F1701">AVERAGEIF(Table9[director_name],Table10[[#This Row],[DIRECTOR_NAME]],Table9[imdb_score])</f>
        <v>5.8</v>
      </c>
    </row>
    <row r="1702" spans="1:6" x14ac:dyDescent="0.3">
      <c r="A1702" t="s">
        <v>21345</v>
      </c>
      <c r="B1702">
        <v>7</v>
      </c>
      <c r="E1702" t="s">
        <v>19846</v>
      </c>
      <c r="F1702">
        <f t="array" ref="F1702">AVERAGEIF(Table9[director_name],Table10[[#This Row],[DIRECTOR_NAME]],Table9[imdb_score])</f>
        <v>5.8</v>
      </c>
    </row>
    <row r="1703" spans="1:6" x14ac:dyDescent="0.3">
      <c r="A1703" t="s">
        <v>21441</v>
      </c>
      <c r="B1703">
        <v>7</v>
      </c>
      <c r="E1703" t="s">
        <v>19904</v>
      </c>
      <c r="F1703">
        <f t="array" ref="F1703">AVERAGEIF(Table9[director_name],Table10[[#This Row],[DIRECTOR_NAME]],Table9[imdb_score])</f>
        <v>5.8</v>
      </c>
    </row>
    <row r="1704" spans="1:6" x14ac:dyDescent="0.3">
      <c r="A1704" t="s">
        <v>21514</v>
      </c>
      <c r="B1704">
        <v>7</v>
      </c>
      <c r="E1704" t="s">
        <v>19961</v>
      </c>
      <c r="F1704">
        <f t="array" ref="F1704">AVERAGEIF(Table9[director_name],Table10[[#This Row],[DIRECTOR_NAME]],Table9[imdb_score])</f>
        <v>5.8</v>
      </c>
    </row>
    <row r="1705" spans="1:6" x14ac:dyDescent="0.3">
      <c r="A1705" t="s">
        <v>21582</v>
      </c>
      <c r="B1705">
        <v>7</v>
      </c>
      <c r="E1705" t="s">
        <v>20299</v>
      </c>
      <c r="F1705">
        <f t="array" ref="F1705">AVERAGEIF(Table9[director_name],Table10[[#This Row],[DIRECTOR_NAME]],Table9[imdb_score])</f>
        <v>5.8</v>
      </c>
    </row>
    <row r="1706" spans="1:6" x14ac:dyDescent="0.3">
      <c r="A1706" t="s">
        <v>21617</v>
      </c>
      <c r="B1706">
        <v>7</v>
      </c>
      <c r="E1706" t="s">
        <v>20532</v>
      </c>
      <c r="F1706">
        <f t="array" ref="F1706">AVERAGEIF(Table9[director_name],Table10[[#This Row],[DIRECTOR_NAME]],Table9[imdb_score])</f>
        <v>5.8</v>
      </c>
    </row>
    <row r="1707" spans="1:6" x14ac:dyDescent="0.3">
      <c r="A1707" t="s">
        <v>21789</v>
      </c>
      <c r="B1707">
        <v>7</v>
      </c>
      <c r="E1707" t="s">
        <v>20587</v>
      </c>
      <c r="F1707">
        <f t="array" ref="F1707">AVERAGEIF(Table9[director_name],Table10[[#This Row],[DIRECTOR_NAME]],Table9[imdb_score])</f>
        <v>5.8</v>
      </c>
    </row>
    <row r="1708" spans="1:6" x14ac:dyDescent="0.3">
      <c r="A1708" t="s">
        <v>17960</v>
      </c>
      <c r="B1708">
        <v>7</v>
      </c>
      <c r="E1708" t="s">
        <v>20860</v>
      </c>
      <c r="F1708">
        <f t="array" ref="F1708">AVERAGEIF(Table9[director_name],Table10[[#This Row],[DIRECTOR_NAME]],Table9[imdb_score])</f>
        <v>5.8</v>
      </c>
    </row>
    <row r="1709" spans="1:6" x14ac:dyDescent="0.3">
      <c r="A1709" t="s">
        <v>260</v>
      </c>
      <c r="B1709">
        <v>7</v>
      </c>
      <c r="E1709" t="s">
        <v>21804</v>
      </c>
      <c r="F1709">
        <f t="array" ref="F1709">AVERAGEIF(Table9[director_name],Table10[[#This Row],[DIRECTOR_NAME]],Table9[imdb_score])</f>
        <v>5.8</v>
      </c>
    </row>
    <row r="1710" spans="1:6" x14ac:dyDescent="0.3">
      <c r="A1710" t="s">
        <v>22331</v>
      </c>
      <c r="B1710">
        <v>7</v>
      </c>
      <c r="E1710" t="s">
        <v>21824</v>
      </c>
      <c r="F1710">
        <f t="array" ref="F1710">AVERAGEIF(Table9[director_name],Table10[[#This Row],[DIRECTOR_NAME]],Table9[imdb_score])</f>
        <v>5.8</v>
      </c>
    </row>
    <row r="1711" spans="1:6" x14ac:dyDescent="0.3">
      <c r="A1711" t="s">
        <v>22381</v>
      </c>
      <c r="B1711">
        <v>7</v>
      </c>
      <c r="E1711" t="s">
        <v>22518</v>
      </c>
      <c r="F1711">
        <f t="array" ref="F1711">AVERAGEIF(Table9[director_name],Table10[[#This Row],[DIRECTOR_NAME]],Table9[imdb_score])</f>
        <v>5.8</v>
      </c>
    </row>
    <row r="1712" spans="1:6" x14ac:dyDescent="0.3">
      <c r="A1712" t="s">
        <v>22834</v>
      </c>
      <c r="B1712">
        <v>7</v>
      </c>
      <c r="E1712" t="s">
        <v>22529</v>
      </c>
      <c r="F1712">
        <f t="array" ref="F1712">AVERAGEIF(Table9[director_name],Table10[[#This Row],[DIRECTOR_NAME]],Table9[imdb_score])</f>
        <v>5.8</v>
      </c>
    </row>
    <row r="1713" spans="1:6" x14ac:dyDescent="0.3">
      <c r="A1713" t="s">
        <v>23090</v>
      </c>
      <c r="B1713">
        <v>7</v>
      </c>
      <c r="E1713" t="s">
        <v>22582</v>
      </c>
      <c r="F1713">
        <f t="array" ref="F1713">AVERAGEIF(Table9[director_name],Table10[[#This Row],[DIRECTOR_NAME]],Table9[imdb_score])</f>
        <v>5.8</v>
      </c>
    </row>
    <row r="1714" spans="1:6" x14ac:dyDescent="0.3">
      <c r="A1714" t="s">
        <v>23165</v>
      </c>
      <c r="B1714">
        <v>7</v>
      </c>
      <c r="E1714" t="s">
        <v>22812</v>
      </c>
      <c r="F1714">
        <f t="array" ref="F1714">AVERAGEIF(Table9[director_name],Table10[[#This Row],[DIRECTOR_NAME]],Table9[imdb_score])</f>
        <v>5.8</v>
      </c>
    </row>
    <row r="1715" spans="1:6" x14ac:dyDescent="0.3">
      <c r="A1715" t="s">
        <v>23251</v>
      </c>
      <c r="B1715">
        <v>7</v>
      </c>
      <c r="E1715" t="s">
        <v>23605</v>
      </c>
      <c r="F1715">
        <f t="array" ref="F1715">AVERAGEIF(Table9[director_name],Table10[[#This Row],[DIRECTOR_NAME]],Table9[imdb_score])</f>
        <v>5.8</v>
      </c>
    </row>
    <row r="1716" spans="1:6" x14ac:dyDescent="0.3">
      <c r="A1716" t="s">
        <v>871</v>
      </c>
      <c r="B1716">
        <v>7</v>
      </c>
      <c r="E1716" t="s">
        <v>2067</v>
      </c>
      <c r="F1716">
        <f t="array" ref="F1716">AVERAGEIF(Table9[director_name],Table10[[#This Row],[DIRECTOR_NAME]],Table9[imdb_score])</f>
        <v>5.8</v>
      </c>
    </row>
    <row r="1717" spans="1:6" x14ac:dyDescent="0.3">
      <c r="A1717" t="s">
        <v>21643</v>
      </c>
      <c r="B1717">
        <v>7</v>
      </c>
      <c r="E1717" t="s">
        <v>6796</v>
      </c>
      <c r="F1717">
        <f t="array" ref="F1717">AVERAGEIF(Table9[director_name],Table10[[#This Row],[DIRECTOR_NAME]],Table9[imdb_score])</f>
        <v>5.7857142857142856</v>
      </c>
    </row>
    <row r="1718" spans="1:6" x14ac:dyDescent="0.3">
      <c r="A1718" t="s">
        <v>23453</v>
      </c>
      <c r="B1718">
        <v>7</v>
      </c>
      <c r="E1718" t="s">
        <v>1698</v>
      </c>
      <c r="F1718">
        <f t="array" ref="F1718">AVERAGEIF(Table9[director_name],Table10[[#This Row],[DIRECTOR_NAME]],Table9[imdb_score])</f>
        <v>5.7799999999999994</v>
      </c>
    </row>
    <row r="1719" spans="1:6" x14ac:dyDescent="0.3">
      <c r="A1719" t="s">
        <v>23502</v>
      </c>
      <c r="B1719">
        <v>7</v>
      </c>
      <c r="E1719" t="s">
        <v>13734</v>
      </c>
      <c r="F1719">
        <f t="array" ref="F1719">AVERAGEIF(Table9[director_name],Table10[[#This Row],[DIRECTOR_NAME]],Table9[imdb_score])</f>
        <v>5.78</v>
      </c>
    </row>
    <row r="1720" spans="1:6" x14ac:dyDescent="0.3">
      <c r="A1720" t="s">
        <v>8543</v>
      </c>
      <c r="B1720">
        <v>7</v>
      </c>
      <c r="E1720" t="s">
        <v>4008</v>
      </c>
      <c r="F1720">
        <f t="array" ref="F1720">AVERAGEIF(Table9[director_name],Table10[[#This Row],[DIRECTOR_NAME]],Table9[imdb_score])</f>
        <v>5.7666666666666666</v>
      </c>
    </row>
    <row r="1721" spans="1:6" x14ac:dyDescent="0.3">
      <c r="A1721" t="s">
        <v>18920</v>
      </c>
      <c r="B1721">
        <v>7</v>
      </c>
      <c r="E1721" t="s">
        <v>5138</v>
      </c>
      <c r="F1721">
        <f t="array" ref="F1721">AVERAGEIF(Table9[director_name],Table10[[#This Row],[DIRECTOR_NAME]],Table9[imdb_score])</f>
        <v>5.7666666666666666</v>
      </c>
    </row>
    <row r="1722" spans="1:6" x14ac:dyDescent="0.3">
      <c r="A1722" t="s">
        <v>23612</v>
      </c>
      <c r="B1722">
        <v>7</v>
      </c>
      <c r="E1722" t="s">
        <v>7059</v>
      </c>
      <c r="F1722">
        <f t="array" ref="F1722">AVERAGEIF(Table9[director_name],Table10[[#This Row],[DIRECTOR_NAME]],Table9[imdb_score])</f>
        <v>5.76</v>
      </c>
    </row>
    <row r="1723" spans="1:6" x14ac:dyDescent="0.3">
      <c r="A1723" t="s">
        <v>23885</v>
      </c>
      <c r="B1723">
        <v>7</v>
      </c>
      <c r="E1723" t="s">
        <v>2279</v>
      </c>
      <c r="F1723">
        <f t="array" ref="F1723">AVERAGEIF(Table9[director_name],Table10[[#This Row],[DIRECTOR_NAME]],Table9[imdb_score])</f>
        <v>5.75</v>
      </c>
    </row>
    <row r="1724" spans="1:6" x14ac:dyDescent="0.3">
      <c r="A1724" t="s">
        <v>23998</v>
      </c>
      <c r="B1724">
        <v>7</v>
      </c>
      <c r="E1724" t="s">
        <v>7877</v>
      </c>
      <c r="F1724">
        <f t="array" ref="F1724">AVERAGEIF(Table9[director_name],Table10[[#This Row],[DIRECTOR_NAME]],Table9[imdb_score])</f>
        <v>5.75</v>
      </c>
    </row>
    <row r="1725" spans="1:6" x14ac:dyDescent="0.3">
      <c r="A1725" t="s">
        <v>138</v>
      </c>
      <c r="B1725">
        <v>6.9</v>
      </c>
      <c r="E1725" t="s">
        <v>13693</v>
      </c>
      <c r="F1725">
        <f t="array" ref="F1725">AVERAGEIF(Table9[director_name],Table10[[#This Row],[DIRECTOR_NAME]],Table9[imdb_score])</f>
        <v>5.75</v>
      </c>
    </row>
    <row r="1726" spans="1:6" x14ac:dyDescent="0.3">
      <c r="A1726" t="s">
        <v>173</v>
      </c>
      <c r="B1726">
        <v>6.9</v>
      </c>
      <c r="E1726" t="s">
        <v>2085</v>
      </c>
      <c r="F1726">
        <f t="array" ref="F1726">AVERAGEIF(Table9[director_name],Table10[[#This Row],[DIRECTOR_NAME]],Table9[imdb_score])</f>
        <v>5.7466666666666661</v>
      </c>
    </row>
    <row r="1727" spans="1:6" x14ac:dyDescent="0.3">
      <c r="A1727" t="s">
        <v>534</v>
      </c>
      <c r="B1727">
        <v>6.9</v>
      </c>
      <c r="E1727" t="s">
        <v>11887</v>
      </c>
      <c r="F1727">
        <f t="array" ref="F1727">AVERAGEIF(Table9[director_name],Table10[[#This Row],[DIRECTOR_NAME]],Table9[imdb_score])</f>
        <v>5.7333333333333334</v>
      </c>
    </row>
    <row r="1728" spans="1:6" x14ac:dyDescent="0.3">
      <c r="A1728" t="s">
        <v>887</v>
      </c>
      <c r="B1728">
        <v>6.9</v>
      </c>
      <c r="E1728" t="s">
        <v>2197</v>
      </c>
      <c r="F1728">
        <f t="array" ref="F1728">AVERAGEIF(Table9[director_name],Table10[[#This Row],[DIRECTOR_NAME]],Table9[imdb_score])</f>
        <v>5.7333333333333334</v>
      </c>
    </row>
    <row r="1729" spans="1:6" x14ac:dyDescent="0.3">
      <c r="A1729" t="s">
        <v>378</v>
      </c>
      <c r="B1729">
        <v>6.9</v>
      </c>
      <c r="E1729" t="s">
        <v>12786</v>
      </c>
      <c r="F1729">
        <f t="array" ref="F1729">AVERAGEIF(Table9[director_name],Table10[[#This Row],[DIRECTOR_NAME]],Table9[imdb_score])</f>
        <v>5.7249999999999996</v>
      </c>
    </row>
    <row r="1730" spans="1:6" x14ac:dyDescent="0.3">
      <c r="A1730" t="s">
        <v>972</v>
      </c>
      <c r="B1730">
        <v>6.9</v>
      </c>
      <c r="E1730" t="s">
        <v>2891</v>
      </c>
      <c r="F1730">
        <f t="array" ref="F1730">AVERAGEIF(Table9[director_name],Table10[[#This Row],[DIRECTOR_NAME]],Table9[imdb_score])</f>
        <v>5.7</v>
      </c>
    </row>
    <row r="1731" spans="1:6" x14ac:dyDescent="0.3">
      <c r="A1731" t="s">
        <v>827</v>
      </c>
      <c r="B1731">
        <v>6.9</v>
      </c>
      <c r="E1731" t="s">
        <v>4076</v>
      </c>
      <c r="F1731">
        <f t="array" ref="F1731">AVERAGEIF(Table9[director_name],Table10[[#This Row],[DIRECTOR_NAME]],Table9[imdb_score])</f>
        <v>5.7</v>
      </c>
    </row>
    <row r="1732" spans="1:6" x14ac:dyDescent="0.3">
      <c r="A1732" t="s">
        <v>919</v>
      </c>
      <c r="B1732">
        <v>6.9</v>
      </c>
      <c r="E1732" t="s">
        <v>4479</v>
      </c>
      <c r="F1732">
        <f t="array" ref="F1732">AVERAGEIF(Table9[director_name],Table10[[#This Row],[DIRECTOR_NAME]],Table9[imdb_score])</f>
        <v>5.7</v>
      </c>
    </row>
    <row r="1733" spans="1:6" x14ac:dyDescent="0.3">
      <c r="A1733" t="s">
        <v>305</v>
      </c>
      <c r="B1733">
        <v>6.9</v>
      </c>
      <c r="E1733" t="s">
        <v>6690</v>
      </c>
      <c r="F1733">
        <f t="array" ref="F1733">AVERAGEIF(Table9[director_name],Table10[[#This Row],[DIRECTOR_NAME]],Table9[imdb_score])</f>
        <v>5.7</v>
      </c>
    </row>
    <row r="1734" spans="1:6" x14ac:dyDescent="0.3">
      <c r="A1734" t="s">
        <v>1788</v>
      </c>
      <c r="B1734">
        <v>6.9</v>
      </c>
      <c r="E1734" t="s">
        <v>6897</v>
      </c>
      <c r="F1734">
        <f t="array" ref="F1734">AVERAGEIF(Table9[director_name],Table10[[#This Row],[DIRECTOR_NAME]],Table9[imdb_score])</f>
        <v>5.7</v>
      </c>
    </row>
    <row r="1735" spans="1:6" x14ac:dyDescent="0.3">
      <c r="A1735" t="s">
        <v>730</v>
      </c>
      <c r="B1735">
        <v>6.9</v>
      </c>
      <c r="E1735" t="s">
        <v>7296</v>
      </c>
      <c r="F1735">
        <f t="array" ref="F1735">AVERAGEIF(Table9[director_name],Table10[[#This Row],[DIRECTOR_NAME]],Table9[imdb_score])</f>
        <v>5.7</v>
      </c>
    </row>
    <row r="1736" spans="1:6" x14ac:dyDescent="0.3">
      <c r="A1736" t="s">
        <v>1179</v>
      </c>
      <c r="B1736">
        <v>6.9</v>
      </c>
      <c r="E1736" t="s">
        <v>7731</v>
      </c>
      <c r="F1736">
        <f t="array" ref="F1736">AVERAGEIF(Table9[director_name],Table10[[#This Row],[DIRECTOR_NAME]],Table9[imdb_score])</f>
        <v>5.7</v>
      </c>
    </row>
    <row r="1737" spans="1:6" x14ac:dyDescent="0.3">
      <c r="A1737" t="s">
        <v>2002</v>
      </c>
      <c r="B1737">
        <v>6.9</v>
      </c>
      <c r="E1737" t="s">
        <v>8014</v>
      </c>
      <c r="F1737">
        <f t="array" ref="F1737">AVERAGEIF(Table9[director_name],Table10[[#This Row],[DIRECTOR_NAME]],Table9[imdb_score])</f>
        <v>5.7</v>
      </c>
    </row>
    <row r="1738" spans="1:6" x14ac:dyDescent="0.3">
      <c r="A1738" t="s">
        <v>1096</v>
      </c>
      <c r="B1738">
        <v>6.9</v>
      </c>
      <c r="E1738" t="s">
        <v>8730</v>
      </c>
      <c r="F1738">
        <f t="array" ref="F1738">AVERAGEIF(Table9[director_name],Table10[[#This Row],[DIRECTOR_NAME]],Table9[imdb_score])</f>
        <v>5.7</v>
      </c>
    </row>
    <row r="1739" spans="1:6" x14ac:dyDescent="0.3">
      <c r="A1739" t="s">
        <v>2296</v>
      </c>
      <c r="B1739">
        <v>6.9</v>
      </c>
      <c r="E1739" t="s">
        <v>11535</v>
      </c>
      <c r="F1739">
        <f t="array" ref="F1739">AVERAGEIF(Table9[director_name],Table10[[#This Row],[DIRECTOR_NAME]],Table9[imdb_score])</f>
        <v>5.7</v>
      </c>
    </row>
    <row r="1740" spans="1:6" x14ac:dyDescent="0.3">
      <c r="A1740" t="s">
        <v>2385</v>
      </c>
      <c r="B1740">
        <v>6.9</v>
      </c>
      <c r="E1740" t="s">
        <v>11645</v>
      </c>
      <c r="F1740">
        <f t="array" ref="F1740">AVERAGEIF(Table9[director_name],Table10[[#This Row],[DIRECTOR_NAME]],Table9[imdb_score])</f>
        <v>5.7</v>
      </c>
    </row>
    <row r="1741" spans="1:6" x14ac:dyDescent="0.3">
      <c r="A1741" t="s">
        <v>1548</v>
      </c>
      <c r="B1741">
        <v>6.9</v>
      </c>
      <c r="E1741" t="s">
        <v>12657</v>
      </c>
      <c r="F1741">
        <f t="array" ref="F1741">AVERAGEIF(Table9[director_name],Table10[[#This Row],[DIRECTOR_NAME]],Table9[imdb_score])</f>
        <v>5.7</v>
      </c>
    </row>
    <row r="1742" spans="1:6" x14ac:dyDescent="0.3">
      <c r="A1742" t="s">
        <v>2513</v>
      </c>
      <c r="B1742">
        <v>6.9</v>
      </c>
      <c r="E1742" t="s">
        <v>12759</v>
      </c>
      <c r="F1742">
        <f t="array" ref="F1742">AVERAGEIF(Table9[director_name],Table10[[#This Row],[DIRECTOR_NAME]],Table9[imdb_score])</f>
        <v>5.7</v>
      </c>
    </row>
    <row r="1743" spans="1:6" x14ac:dyDescent="0.3">
      <c r="A1743" t="s">
        <v>2669</v>
      </c>
      <c r="B1743">
        <v>6.9</v>
      </c>
      <c r="E1743" t="s">
        <v>13267</v>
      </c>
      <c r="F1743">
        <f t="array" ref="F1743">AVERAGEIF(Table9[director_name],Table10[[#This Row],[DIRECTOR_NAME]],Table9[imdb_score])</f>
        <v>5.7</v>
      </c>
    </row>
    <row r="1744" spans="1:6" x14ac:dyDescent="0.3">
      <c r="A1744" t="s">
        <v>987</v>
      </c>
      <c r="B1744">
        <v>6.9</v>
      </c>
      <c r="E1744" t="s">
        <v>13286</v>
      </c>
      <c r="F1744">
        <f t="array" ref="F1744">AVERAGEIF(Table9[director_name],Table10[[#This Row],[DIRECTOR_NAME]],Table9[imdb_score])</f>
        <v>5.7</v>
      </c>
    </row>
    <row r="1745" spans="1:6" x14ac:dyDescent="0.3">
      <c r="A1745" t="s">
        <v>455</v>
      </c>
      <c r="B1745">
        <v>6.9</v>
      </c>
      <c r="E1745" t="s">
        <v>13335</v>
      </c>
      <c r="F1745">
        <f t="array" ref="F1745">AVERAGEIF(Table9[director_name],Table10[[#This Row],[DIRECTOR_NAME]],Table9[imdb_score])</f>
        <v>5.7</v>
      </c>
    </row>
    <row r="1746" spans="1:6" x14ac:dyDescent="0.3">
      <c r="A1746" t="s">
        <v>827</v>
      </c>
      <c r="B1746">
        <v>6.9</v>
      </c>
      <c r="E1746" t="s">
        <v>13687</v>
      </c>
      <c r="F1746">
        <f t="array" ref="F1746">AVERAGEIF(Table9[director_name],Table10[[#This Row],[DIRECTOR_NAME]],Table9[imdb_score])</f>
        <v>5.7</v>
      </c>
    </row>
    <row r="1747" spans="1:6" x14ac:dyDescent="0.3">
      <c r="A1747" t="s">
        <v>1301</v>
      </c>
      <c r="B1747">
        <v>6.9</v>
      </c>
      <c r="E1747" t="s">
        <v>14222</v>
      </c>
      <c r="F1747">
        <f t="array" ref="F1747">AVERAGEIF(Table9[director_name],Table10[[#This Row],[DIRECTOR_NAME]],Table9[imdb_score])</f>
        <v>5.7</v>
      </c>
    </row>
    <row r="1748" spans="1:6" x14ac:dyDescent="0.3">
      <c r="A1748" t="s">
        <v>3273</v>
      </c>
      <c r="B1748">
        <v>6.9</v>
      </c>
      <c r="E1748" t="s">
        <v>14894</v>
      </c>
      <c r="F1748">
        <f t="array" ref="F1748">AVERAGEIF(Table9[director_name],Table10[[#This Row],[DIRECTOR_NAME]],Table9[imdb_score])</f>
        <v>5.7</v>
      </c>
    </row>
    <row r="1749" spans="1:6" x14ac:dyDescent="0.3">
      <c r="A1749" t="s">
        <v>3360</v>
      </c>
      <c r="B1749">
        <v>6.9</v>
      </c>
      <c r="E1749" t="s">
        <v>15194</v>
      </c>
      <c r="F1749">
        <f t="array" ref="F1749">AVERAGEIF(Table9[director_name],Table10[[#This Row],[DIRECTOR_NAME]],Table9[imdb_score])</f>
        <v>5.7</v>
      </c>
    </row>
    <row r="1750" spans="1:6" x14ac:dyDescent="0.3">
      <c r="A1750" t="s">
        <v>1770</v>
      </c>
      <c r="B1750">
        <v>6.9</v>
      </c>
      <c r="E1750" t="s">
        <v>15244</v>
      </c>
      <c r="F1750">
        <f t="array" ref="F1750">AVERAGEIF(Table9[director_name],Table10[[#This Row],[DIRECTOR_NAME]],Table9[imdb_score])</f>
        <v>5.7</v>
      </c>
    </row>
    <row r="1751" spans="1:6" x14ac:dyDescent="0.3">
      <c r="A1751" t="s">
        <v>3827</v>
      </c>
      <c r="B1751">
        <v>6.9</v>
      </c>
      <c r="E1751" t="s">
        <v>15748</v>
      </c>
      <c r="F1751">
        <f t="array" ref="F1751">AVERAGEIF(Table9[director_name],Table10[[#This Row],[DIRECTOR_NAME]],Table9[imdb_score])</f>
        <v>5.7</v>
      </c>
    </row>
    <row r="1752" spans="1:6" x14ac:dyDescent="0.3">
      <c r="A1752" t="s">
        <v>1222</v>
      </c>
      <c r="B1752">
        <v>6.9</v>
      </c>
      <c r="E1752" t="s">
        <v>15776</v>
      </c>
      <c r="F1752">
        <f t="array" ref="F1752">AVERAGEIF(Table9[director_name],Table10[[#This Row],[DIRECTOR_NAME]],Table9[imdb_score])</f>
        <v>5.7</v>
      </c>
    </row>
    <row r="1753" spans="1:6" x14ac:dyDescent="0.3">
      <c r="A1753" t="s">
        <v>4360</v>
      </c>
      <c r="B1753">
        <v>6.9</v>
      </c>
      <c r="E1753" t="s">
        <v>17157</v>
      </c>
      <c r="F1753">
        <f t="array" ref="F1753">AVERAGEIF(Table9[director_name],Table10[[#This Row],[DIRECTOR_NAME]],Table9[imdb_score])</f>
        <v>5.7</v>
      </c>
    </row>
    <row r="1754" spans="1:6" x14ac:dyDescent="0.3">
      <c r="A1754" t="s">
        <v>4778</v>
      </c>
      <c r="B1754">
        <v>6.9</v>
      </c>
      <c r="E1754" t="s">
        <v>18541</v>
      </c>
      <c r="F1754">
        <f t="array" ref="F1754">AVERAGEIF(Table9[director_name],Table10[[#This Row],[DIRECTOR_NAME]],Table9[imdb_score])</f>
        <v>5.7</v>
      </c>
    </row>
    <row r="1755" spans="1:6" x14ac:dyDescent="0.3">
      <c r="A1755" t="s">
        <v>555</v>
      </c>
      <c r="B1755">
        <v>6.9</v>
      </c>
      <c r="E1755" t="s">
        <v>19078</v>
      </c>
      <c r="F1755">
        <f t="array" ref="F1755">AVERAGEIF(Table9[director_name],Table10[[#This Row],[DIRECTOR_NAME]],Table9[imdb_score])</f>
        <v>5.7</v>
      </c>
    </row>
    <row r="1756" spans="1:6" x14ac:dyDescent="0.3">
      <c r="A1756" t="s">
        <v>1411</v>
      </c>
      <c r="B1756">
        <v>6.9</v>
      </c>
      <c r="E1756" t="s">
        <v>19095</v>
      </c>
      <c r="F1756">
        <f t="array" ref="F1756">AVERAGEIF(Table9[director_name],Table10[[#This Row],[DIRECTOR_NAME]],Table9[imdb_score])</f>
        <v>5.7</v>
      </c>
    </row>
    <row r="1757" spans="1:6" x14ac:dyDescent="0.3">
      <c r="A1757" t="s">
        <v>1222</v>
      </c>
      <c r="B1757">
        <v>6.9</v>
      </c>
      <c r="E1757" t="s">
        <v>19626</v>
      </c>
      <c r="F1757">
        <f t="array" ref="F1757">AVERAGEIF(Table9[director_name],Table10[[#This Row],[DIRECTOR_NAME]],Table9[imdb_score])</f>
        <v>5.7</v>
      </c>
    </row>
    <row r="1758" spans="1:6" x14ac:dyDescent="0.3">
      <c r="A1758" t="s">
        <v>5086</v>
      </c>
      <c r="B1758">
        <v>6.9</v>
      </c>
      <c r="E1758" t="s">
        <v>19816</v>
      </c>
      <c r="F1758">
        <f t="array" ref="F1758">AVERAGEIF(Table9[director_name],Table10[[#This Row],[DIRECTOR_NAME]],Table9[imdb_score])</f>
        <v>5.7</v>
      </c>
    </row>
    <row r="1759" spans="1:6" x14ac:dyDescent="0.3">
      <c r="A1759" t="s">
        <v>5133</v>
      </c>
      <c r="B1759">
        <v>6.9</v>
      </c>
      <c r="E1759" t="s">
        <v>20188</v>
      </c>
      <c r="F1759">
        <f t="array" ref="F1759">AVERAGEIF(Table9[director_name],Table10[[#This Row],[DIRECTOR_NAME]],Table9[imdb_score])</f>
        <v>5.7</v>
      </c>
    </row>
    <row r="1760" spans="1:6" x14ac:dyDescent="0.3">
      <c r="A1760" t="s">
        <v>3705</v>
      </c>
      <c r="B1760">
        <v>6.9</v>
      </c>
      <c r="E1760" t="s">
        <v>20390</v>
      </c>
      <c r="F1760">
        <f t="array" ref="F1760">AVERAGEIF(Table9[director_name],Table10[[#This Row],[DIRECTOR_NAME]],Table9[imdb_score])</f>
        <v>5.7</v>
      </c>
    </row>
    <row r="1761" spans="1:6" x14ac:dyDescent="0.3">
      <c r="A1761" t="s">
        <v>6616</v>
      </c>
      <c r="B1761">
        <v>6.9</v>
      </c>
      <c r="E1761" t="s">
        <v>20449</v>
      </c>
      <c r="F1761">
        <f t="array" ref="F1761">AVERAGEIF(Table9[director_name],Table10[[#This Row],[DIRECTOR_NAME]],Table9[imdb_score])</f>
        <v>5.7</v>
      </c>
    </row>
    <row r="1762" spans="1:6" x14ac:dyDescent="0.3">
      <c r="A1762" t="s">
        <v>2658</v>
      </c>
      <c r="B1762">
        <v>6.9</v>
      </c>
      <c r="E1762" t="s">
        <v>20893</v>
      </c>
      <c r="F1762">
        <f t="array" ref="F1762">AVERAGEIF(Table9[director_name],Table10[[#This Row],[DIRECTOR_NAME]],Table9[imdb_score])</f>
        <v>5.7</v>
      </c>
    </row>
    <row r="1763" spans="1:6" x14ac:dyDescent="0.3">
      <c r="A1763" t="s">
        <v>6864</v>
      </c>
      <c r="B1763">
        <v>6.9</v>
      </c>
      <c r="E1763" t="s">
        <v>21086</v>
      </c>
      <c r="F1763">
        <f t="array" ref="F1763">AVERAGEIF(Table9[director_name],Table10[[#This Row],[DIRECTOR_NAME]],Table9[imdb_score])</f>
        <v>5.7</v>
      </c>
    </row>
    <row r="1764" spans="1:6" x14ac:dyDescent="0.3">
      <c r="A1764" t="s">
        <v>723</v>
      </c>
      <c r="B1764">
        <v>6.9</v>
      </c>
      <c r="E1764" t="s">
        <v>21420</v>
      </c>
      <c r="F1764">
        <f t="array" ref="F1764">AVERAGEIF(Table9[director_name],Table10[[#This Row],[DIRECTOR_NAME]],Table9[imdb_score])</f>
        <v>5.7</v>
      </c>
    </row>
    <row r="1765" spans="1:6" x14ac:dyDescent="0.3">
      <c r="A1765" t="s">
        <v>7137</v>
      </c>
      <c r="B1765">
        <v>6.9</v>
      </c>
      <c r="E1765" t="s">
        <v>21854</v>
      </c>
      <c r="F1765">
        <f t="array" ref="F1765">AVERAGEIF(Table9[director_name],Table10[[#This Row],[DIRECTOR_NAME]],Table9[imdb_score])</f>
        <v>5.7</v>
      </c>
    </row>
    <row r="1766" spans="1:6" x14ac:dyDescent="0.3">
      <c r="A1766" t="s">
        <v>673</v>
      </c>
      <c r="B1766">
        <v>6.9</v>
      </c>
      <c r="E1766" t="s">
        <v>21944</v>
      </c>
      <c r="F1766">
        <f t="array" ref="F1766">AVERAGEIF(Table9[director_name],Table10[[#This Row],[DIRECTOR_NAME]],Table9[imdb_score])</f>
        <v>5.7</v>
      </c>
    </row>
    <row r="1767" spans="1:6" x14ac:dyDescent="0.3">
      <c r="A1767" t="s">
        <v>2617</v>
      </c>
      <c r="B1767">
        <v>6.9</v>
      </c>
      <c r="E1767" t="s">
        <v>13116</v>
      </c>
      <c r="F1767">
        <f t="array" ref="F1767">AVERAGEIF(Table9[director_name],Table10[[#This Row],[DIRECTOR_NAME]],Table9[imdb_score])</f>
        <v>5.7</v>
      </c>
    </row>
    <row r="1768" spans="1:6" x14ac:dyDescent="0.3">
      <c r="A1768" t="s">
        <v>7346</v>
      </c>
      <c r="B1768">
        <v>6.9</v>
      </c>
      <c r="E1768" t="s">
        <v>23570</v>
      </c>
      <c r="F1768">
        <f t="array" ref="F1768">AVERAGEIF(Table9[director_name],Table10[[#This Row],[DIRECTOR_NAME]],Table9[imdb_score])</f>
        <v>5.7</v>
      </c>
    </row>
    <row r="1769" spans="1:6" x14ac:dyDescent="0.3">
      <c r="A1769" t="s">
        <v>214</v>
      </c>
      <c r="B1769">
        <v>6.9</v>
      </c>
      <c r="E1769" t="s">
        <v>1522</v>
      </c>
      <c r="F1769">
        <f t="array" ref="F1769">AVERAGEIF(Table9[director_name],Table10[[#This Row],[DIRECTOR_NAME]],Table9[imdb_score])</f>
        <v>5.6999999999999993</v>
      </c>
    </row>
    <row r="1770" spans="1:6" x14ac:dyDescent="0.3">
      <c r="A1770" t="s">
        <v>1083</v>
      </c>
      <c r="B1770">
        <v>6.9</v>
      </c>
      <c r="E1770" t="s">
        <v>5896</v>
      </c>
      <c r="F1770">
        <f t="array" ref="F1770">AVERAGEIF(Table9[director_name],Table10[[#This Row],[DIRECTOR_NAME]],Table9[imdb_score])</f>
        <v>5.6999999999999993</v>
      </c>
    </row>
    <row r="1771" spans="1:6" x14ac:dyDescent="0.3">
      <c r="A1771" t="s">
        <v>277</v>
      </c>
      <c r="B1771">
        <v>6.9</v>
      </c>
      <c r="E1771" t="s">
        <v>7342</v>
      </c>
      <c r="F1771">
        <f t="array" ref="F1771">AVERAGEIF(Table9[director_name],Table10[[#This Row],[DIRECTOR_NAME]],Table9[imdb_score])</f>
        <v>5.6999999999999993</v>
      </c>
    </row>
    <row r="1772" spans="1:6" x14ac:dyDescent="0.3">
      <c r="A1772" t="s">
        <v>6835</v>
      </c>
      <c r="B1772">
        <v>6.9</v>
      </c>
      <c r="E1772" t="s">
        <v>7850</v>
      </c>
      <c r="F1772">
        <f t="array" ref="F1772">AVERAGEIF(Table9[director_name],Table10[[#This Row],[DIRECTOR_NAME]],Table9[imdb_score])</f>
        <v>5.6999999999999993</v>
      </c>
    </row>
    <row r="1773" spans="1:6" x14ac:dyDescent="0.3">
      <c r="A1773" t="s">
        <v>1795</v>
      </c>
      <c r="B1773">
        <v>6.9</v>
      </c>
      <c r="E1773" t="s">
        <v>4908</v>
      </c>
      <c r="F1773">
        <f t="array" ref="F1773">AVERAGEIF(Table9[director_name],Table10[[#This Row],[DIRECTOR_NAME]],Table9[imdb_score])</f>
        <v>5.6923076923076916</v>
      </c>
    </row>
    <row r="1774" spans="1:6" x14ac:dyDescent="0.3">
      <c r="A1774" t="s">
        <v>8007</v>
      </c>
      <c r="B1774">
        <v>6.9</v>
      </c>
      <c r="E1774" t="s">
        <v>13896</v>
      </c>
      <c r="F1774">
        <f t="array" ref="F1774">AVERAGEIF(Table9[director_name],Table10[[#This Row],[DIRECTOR_NAME]],Table9[imdb_score])</f>
        <v>5.6833333333333327</v>
      </c>
    </row>
    <row r="1775" spans="1:6" x14ac:dyDescent="0.3">
      <c r="A1775" t="s">
        <v>7199</v>
      </c>
      <c r="B1775">
        <v>6.9</v>
      </c>
      <c r="E1775" t="s">
        <v>2185</v>
      </c>
      <c r="F1775">
        <f t="array" ref="F1775">AVERAGEIF(Table9[director_name],Table10[[#This Row],[DIRECTOR_NAME]],Table9[imdb_score])</f>
        <v>5.6750000000000007</v>
      </c>
    </row>
    <row r="1776" spans="1:6" x14ac:dyDescent="0.3">
      <c r="A1776" t="s">
        <v>190</v>
      </c>
      <c r="B1776">
        <v>6.9</v>
      </c>
      <c r="E1776" t="s">
        <v>2801</v>
      </c>
      <c r="F1776">
        <f t="array" ref="F1776">AVERAGEIF(Table9[director_name],Table10[[#This Row],[DIRECTOR_NAME]],Table9[imdb_score])</f>
        <v>5.6749999999999998</v>
      </c>
    </row>
    <row r="1777" spans="1:6" x14ac:dyDescent="0.3">
      <c r="A1777" t="s">
        <v>8189</v>
      </c>
      <c r="B1777">
        <v>6.9</v>
      </c>
      <c r="E1777" t="s">
        <v>624</v>
      </c>
      <c r="F1777">
        <f t="array" ref="F1777">AVERAGEIF(Table9[director_name],Table10[[#This Row],[DIRECTOR_NAME]],Table9[imdb_score])</f>
        <v>5.6750000000000007</v>
      </c>
    </row>
    <row r="1778" spans="1:6" x14ac:dyDescent="0.3">
      <c r="A1778" t="s">
        <v>2959</v>
      </c>
      <c r="B1778">
        <v>6.9</v>
      </c>
      <c r="E1778" t="s">
        <v>12333</v>
      </c>
      <c r="F1778">
        <f t="array" ref="F1778">AVERAGEIF(Table9[director_name],Table10[[#This Row],[DIRECTOR_NAME]],Table9[imdb_score])</f>
        <v>5.666666666666667</v>
      </c>
    </row>
    <row r="1779" spans="1:6" x14ac:dyDescent="0.3">
      <c r="A1779" t="s">
        <v>1973</v>
      </c>
      <c r="B1779">
        <v>6.9</v>
      </c>
      <c r="E1779" t="s">
        <v>4248</v>
      </c>
      <c r="F1779">
        <f t="array" ref="F1779">AVERAGEIF(Table9[director_name],Table10[[#This Row],[DIRECTOR_NAME]],Table9[imdb_score])</f>
        <v>5.6625000000000005</v>
      </c>
    </row>
    <row r="1780" spans="1:6" x14ac:dyDescent="0.3">
      <c r="A1780" t="s">
        <v>8419</v>
      </c>
      <c r="B1780">
        <v>6.9</v>
      </c>
      <c r="E1780" t="s">
        <v>902</v>
      </c>
      <c r="F1780">
        <f t="array" ref="F1780">AVERAGEIF(Table9[director_name],Table10[[#This Row],[DIRECTOR_NAME]],Table9[imdb_score])</f>
        <v>5.660000000000001</v>
      </c>
    </row>
    <row r="1781" spans="1:6" x14ac:dyDescent="0.3">
      <c r="A1781" t="s">
        <v>3465</v>
      </c>
      <c r="B1781">
        <v>6.9</v>
      </c>
      <c r="E1781" t="s">
        <v>954</v>
      </c>
      <c r="F1781">
        <f t="array" ref="F1781">AVERAGEIF(Table9[director_name],Table10[[#This Row],[DIRECTOR_NAME]],Table9[imdb_score])</f>
        <v>5.65</v>
      </c>
    </row>
    <row r="1782" spans="1:6" x14ac:dyDescent="0.3">
      <c r="A1782" t="s">
        <v>3650</v>
      </c>
      <c r="B1782">
        <v>6.9</v>
      </c>
      <c r="E1782" t="s">
        <v>6260</v>
      </c>
      <c r="F1782">
        <f t="array" ref="F1782">AVERAGEIF(Table9[director_name],Table10[[#This Row],[DIRECTOR_NAME]],Table9[imdb_score])</f>
        <v>5.65</v>
      </c>
    </row>
    <row r="1783" spans="1:6" x14ac:dyDescent="0.3">
      <c r="A1783" t="s">
        <v>7877</v>
      </c>
      <c r="B1783">
        <v>6.9</v>
      </c>
      <c r="E1783" t="s">
        <v>7477</v>
      </c>
      <c r="F1783">
        <f t="array" ref="F1783">AVERAGEIF(Table9[director_name],Table10[[#This Row],[DIRECTOR_NAME]],Table9[imdb_score])</f>
        <v>5.65</v>
      </c>
    </row>
    <row r="1784" spans="1:6" x14ac:dyDescent="0.3">
      <c r="A1784" t="s">
        <v>1698</v>
      </c>
      <c r="B1784">
        <v>6.9</v>
      </c>
      <c r="E1784" t="s">
        <v>8084</v>
      </c>
      <c r="F1784">
        <f t="array" ref="F1784">AVERAGEIF(Table9[director_name],Table10[[#This Row],[DIRECTOR_NAME]],Table9[imdb_score])</f>
        <v>5.65</v>
      </c>
    </row>
    <row r="1785" spans="1:6" x14ac:dyDescent="0.3">
      <c r="A1785" t="s">
        <v>3528</v>
      </c>
      <c r="B1785">
        <v>6.9</v>
      </c>
      <c r="E1785" t="s">
        <v>15228</v>
      </c>
      <c r="F1785">
        <f t="array" ref="F1785">AVERAGEIF(Table9[director_name],Table10[[#This Row],[DIRECTOR_NAME]],Table9[imdb_score])</f>
        <v>5.65</v>
      </c>
    </row>
    <row r="1786" spans="1:6" x14ac:dyDescent="0.3">
      <c r="A1786" t="s">
        <v>8959</v>
      </c>
      <c r="B1786">
        <v>6.9</v>
      </c>
      <c r="E1786" t="s">
        <v>20030</v>
      </c>
      <c r="F1786">
        <f t="array" ref="F1786">AVERAGEIF(Table9[director_name],Table10[[#This Row],[DIRECTOR_NAME]],Table9[imdb_score])</f>
        <v>5.65</v>
      </c>
    </row>
    <row r="1787" spans="1:6" x14ac:dyDescent="0.3">
      <c r="A1787" t="s">
        <v>455</v>
      </c>
      <c r="B1787">
        <v>6.9</v>
      </c>
      <c r="E1787" t="s">
        <v>3812</v>
      </c>
      <c r="F1787">
        <f t="array" ref="F1787">AVERAGEIF(Table9[director_name],Table10[[#This Row],[DIRECTOR_NAME]],Table9[imdb_score])</f>
        <v>5.6333333333333329</v>
      </c>
    </row>
    <row r="1788" spans="1:6" x14ac:dyDescent="0.3">
      <c r="A1788" t="s">
        <v>9130</v>
      </c>
      <c r="B1788">
        <v>6.9</v>
      </c>
      <c r="E1788" t="s">
        <v>4212</v>
      </c>
      <c r="F1788">
        <f t="array" ref="F1788">AVERAGEIF(Table9[director_name],Table10[[#This Row],[DIRECTOR_NAME]],Table9[imdb_score])</f>
        <v>5.6333333333333329</v>
      </c>
    </row>
    <row r="1789" spans="1:6" x14ac:dyDescent="0.3">
      <c r="A1789" t="s">
        <v>1276</v>
      </c>
      <c r="B1789">
        <v>6.9</v>
      </c>
      <c r="E1789" t="s">
        <v>13233</v>
      </c>
      <c r="F1789">
        <f t="array" ref="F1789">AVERAGEIF(Table9[director_name],Table10[[#This Row],[DIRECTOR_NAME]],Table9[imdb_score])</f>
        <v>5.6333333333333329</v>
      </c>
    </row>
    <row r="1790" spans="1:6" x14ac:dyDescent="0.3">
      <c r="A1790" t="s">
        <v>3506</v>
      </c>
      <c r="B1790">
        <v>6.9</v>
      </c>
      <c r="E1790" t="s">
        <v>17107</v>
      </c>
      <c r="F1790">
        <f t="array" ref="F1790">AVERAGEIF(Table9[director_name],Table10[[#This Row],[DIRECTOR_NAME]],Table9[imdb_score])</f>
        <v>5.6333333333333329</v>
      </c>
    </row>
    <row r="1791" spans="1:6" x14ac:dyDescent="0.3">
      <c r="A1791" t="s">
        <v>5081</v>
      </c>
      <c r="B1791">
        <v>6.9</v>
      </c>
      <c r="E1791" t="s">
        <v>5930</v>
      </c>
      <c r="F1791">
        <f t="array" ref="F1791">AVERAGEIF(Table9[director_name],Table10[[#This Row],[DIRECTOR_NAME]],Table9[imdb_score])</f>
        <v>5.6250000000000009</v>
      </c>
    </row>
    <row r="1792" spans="1:6" x14ac:dyDescent="0.3">
      <c r="A1792" t="s">
        <v>9860</v>
      </c>
      <c r="B1792">
        <v>6.9</v>
      </c>
      <c r="E1792" t="s">
        <v>592</v>
      </c>
      <c r="F1792">
        <f t="array" ref="F1792">AVERAGEIF(Table9[director_name],Table10[[#This Row],[DIRECTOR_NAME]],Table9[imdb_score])</f>
        <v>5.6000000000000005</v>
      </c>
    </row>
    <row r="1793" spans="1:6" x14ac:dyDescent="0.3">
      <c r="A1793" t="s">
        <v>5016</v>
      </c>
      <c r="B1793">
        <v>6.9</v>
      </c>
      <c r="E1793" t="s">
        <v>3564</v>
      </c>
      <c r="F1793">
        <f t="array" ref="F1793">AVERAGEIF(Table9[director_name],Table10[[#This Row],[DIRECTOR_NAME]],Table9[imdb_score])</f>
        <v>5.6</v>
      </c>
    </row>
    <row r="1794" spans="1:6" x14ac:dyDescent="0.3">
      <c r="A1794" t="s">
        <v>10045</v>
      </c>
      <c r="B1794">
        <v>6.9</v>
      </c>
      <c r="E1794" t="s">
        <v>4799</v>
      </c>
      <c r="F1794">
        <f t="array" ref="F1794">AVERAGEIF(Table9[director_name],Table10[[#This Row],[DIRECTOR_NAME]],Table9[imdb_score])</f>
        <v>5.6</v>
      </c>
    </row>
    <row r="1795" spans="1:6" x14ac:dyDescent="0.3">
      <c r="A1795" t="s">
        <v>7129</v>
      </c>
      <c r="B1795">
        <v>6.9</v>
      </c>
      <c r="E1795" t="s">
        <v>5435</v>
      </c>
      <c r="F1795">
        <f t="array" ref="F1795">AVERAGEIF(Table9[director_name],Table10[[#This Row],[DIRECTOR_NAME]],Table9[imdb_score])</f>
        <v>5.6</v>
      </c>
    </row>
    <row r="1796" spans="1:6" x14ac:dyDescent="0.3">
      <c r="A1796" t="s">
        <v>4544</v>
      </c>
      <c r="B1796">
        <v>6.9</v>
      </c>
      <c r="E1796" t="s">
        <v>7548</v>
      </c>
      <c r="F1796">
        <f t="array" ref="F1796">AVERAGEIF(Table9[director_name],Table10[[#This Row],[DIRECTOR_NAME]],Table9[imdb_score])</f>
        <v>5.6</v>
      </c>
    </row>
    <row r="1797" spans="1:6" x14ac:dyDescent="0.3">
      <c r="A1797" t="s">
        <v>1384</v>
      </c>
      <c r="B1797">
        <v>6.9</v>
      </c>
      <c r="E1797" t="s">
        <v>7922</v>
      </c>
      <c r="F1797">
        <f t="array" ref="F1797">AVERAGEIF(Table9[director_name],Table10[[#This Row],[DIRECTOR_NAME]],Table9[imdb_score])</f>
        <v>5.6</v>
      </c>
    </row>
    <row r="1798" spans="1:6" x14ac:dyDescent="0.3">
      <c r="A1798" t="s">
        <v>8197</v>
      </c>
      <c r="B1798">
        <v>6.9</v>
      </c>
      <c r="E1798" t="s">
        <v>8493</v>
      </c>
      <c r="F1798">
        <f t="array" ref="F1798">AVERAGEIF(Table9[director_name],Table10[[#This Row],[DIRECTOR_NAME]],Table9[imdb_score])</f>
        <v>5.6</v>
      </c>
    </row>
    <row r="1799" spans="1:6" x14ac:dyDescent="0.3">
      <c r="A1799" t="s">
        <v>7713</v>
      </c>
      <c r="B1799">
        <v>6.9</v>
      </c>
      <c r="E1799" t="s">
        <v>8678</v>
      </c>
      <c r="F1799">
        <f t="array" ref="F1799">AVERAGEIF(Table9[director_name],Table10[[#This Row],[DIRECTOR_NAME]],Table9[imdb_score])</f>
        <v>5.6</v>
      </c>
    </row>
    <row r="1800" spans="1:6" x14ac:dyDescent="0.3">
      <c r="A1800" t="s">
        <v>11416</v>
      </c>
      <c r="B1800">
        <v>6.9</v>
      </c>
      <c r="E1800" t="s">
        <v>9556</v>
      </c>
      <c r="F1800">
        <f t="array" ref="F1800">AVERAGEIF(Table9[director_name],Table10[[#This Row],[DIRECTOR_NAME]],Table9[imdb_score])</f>
        <v>5.6</v>
      </c>
    </row>
    <row r="1801" spans="1:6" x14ac:dyDescent="0.3">
      <c r="A1801" t="s">
        <v>1776</v>
      </c>
      <c r="B1801">
        <v>6.9</v>
      </c>
      <c r="E1801" t="s">
        <v>9600</v>
      </c>
      <c r="F1801">
        <f t="array" ref="F1801">AVERAGEIF(Table9[director_name],Table10[[#This Row],[DIRECTOR_NAME]],Table9[imdb_score])</f>
        <v>5.6</v>
      </c>
    </row>
    <row r="1802" spans="1:6" x14ac:dyDescent="0.3">
      <c r="A1802" t="s">
        <v>8178</v>
      </c>
      <c r="B1802">
        <v>6.9</v>
      </c>
      <c r="E1802" t="s">
        <v>9736</v>
      </c>
      <c r="F1802">
        <f t="array" ref="F1802">AVERAGEIF(Table9[director_name],Table10[[#This Row],[DIRECTOR_NAME]],Table9[imdb_score])</f>
        <v>5.6</v>
      </c>
    </row>
    <row r="1803" spans="1:6" x14ac:dyDescent="0.3">
      <c r="A1803" t="s">
        <v>1347</v>
      </c>
      <c r="B1803">
        <v>6.9</v>
      </c>
      <c r="E1803" t="s">
        <v>9768</v>
      </c>
      <c r="F1803">
        <f t="array" ref="F1803">AVERAGEIF(Table9[director_name],Table10[[#This Row],[DIRECTOR_NAME]],Table9[imdb_score])</f>
        <v>5.6</v>
      </c>
    </row>
    <row r="1804" spans="1:6" x14ac:dyDescent="0.3">
      <c r="A1804" t="s">
        <v>1758</v>
      </c>
      <c r="B1804">
        <v>6.9</v>
      </c>
      <c r="E1804" t="s">
        <v>10232</v>
      </c>
      <c r="F1804">
        <f t="array" ref="F1804">AVERAGEIF(Table9[director_name],Table10[[#This Row],[DIRECTOR_NAME]],Table9[imdb_score])</f>
        <v>5.6</v>
      </c>
    </row>
    <row r="1805" spans="1:6" x14ac:dyDescent="0.3">
      <c r="A1805" t="s">
        <v>1443</v>
      </c>
      <c r="B1805">
        <v>6.9</v>
      </c>
      <c r="E1805" t="s">
        <v>10362</v>
      </c>
      <c r="F1805">
        <f t="array" ref="F1805">AVERAGEIF(Table9[director_name],Table10[[#This Row],[DIRECTOR_NAME]],Table9[imdb_score])</f>
        <v>5.6</v>
      </c>
    </row>
    <row r="1806" spans="1:6" x14ac:dyDescent="0.3">
      <c r="A1806" t="s">
        <v>12985</v>
      </c>
      <c r="B1806">
        <v>6.9</v>
      </c>
      <c r="E1806" t="s">
        <v>11831</v>
      </c>
      <c r="F1806">
        <f t="array" ref="F1806">AVERAGEIF(Table9[director_name],Table10[[#This Row],[DIRECTOR_NAME]],Table9[imdb_score])</f>
        <v>5.6</v>
      </c>
    </row>
    <row r="1807" spans="1:6" x14ac:dyDescent="0.3">
      <c r="A1807" t="s">
        <v>5989</v>
      </c>
      <c r="B1807">
        <v>6.9</v>
      </c>
      <c r="E1807" t="s">
        <v>11184</v>
      </c>
      <c r="F1807">
        <f t="array" ref="F1807">AVERAGEIF(Table9[director_name],Table10[[#This Row],[DIRECTOR_NAME]],Table9[imdb_score])</f>
        <v>5.6</v>
      </c>
    </row>
    <row r="1808" spans="1:6" x14ac:dyDescent="0.3">
      <c r="A1808" t="s">
        <v>12013</v>
      </c>
      <c r="B1808">
        <v>6.9</v>
      </c>
      <c r="E1808" t="s">
        <v>2984</v>
      </c>
      <c r="F1808">
        <f t="array" ref="F1808">AVERAGEIF(Table9[director_name],Table10[[#This Row],[DIRECTOR_NAME]],Table9[imdb_score])</f>
        <v>5.6</v>
      </c>
    </row>
    <row r="1809" spans="1:6" x14ac:dyDescent="0.3">
      <c r="A1809" t="s">
        <v>5179</v>
      </c>
      <c r="B1809">
        <v>6.9</v>
      </c>
      <c r="E1809" t="s">
        <v>13072</v>
      </c>
      <c r="F1809">
        <f t="array" ref="F1809">AVERAGEIF(Table9[director_name],Table10[[#This Row],[DIRECTOR_NAME]],Table9[imdb_score])</f>
        <v>5.6</v>
      </c>
    </row>
    <row r="1810" spans="1:6" x14ac:dyDescent="0.3">
      <c r="A1810" t="s">
        <v>3317</v>
      </c>
      <c r="B1810">
        <v>6.9</v>
      </c>
      <c r="E1810" t="s">
        <v>13103</v>
      </c>
      <c r="F1810">
        <f t="array" ref="F1810">AVERAGEIF(Table9[director_name],Table10[[#This Row],[DIRECTOR_NAME]],Table9[imdb_score])</f>
        <v>5.6</v>
      </c>
    </row>
    <row r="1811" spans="1:6" x14ac:dyDescent="0.3">
      <c r="A1811" t="s">
        <v>730</v>
      </c>
      <c r="B1811">
        <v>6.9</v>
      </c>
      <c r="E1811" t="s">
        <v>13160</v>
      </c>
      <c r="F1811">
        <f t="array" ref="F1811">AVERAGEIF(Table9[director_name],Table10[[#This Row],[DIRECTOR_NAME]],Table9[imdb_score])</f>
        <v>5.6</v>
      </c>
    </row>
    <row r="1812" spans="1:6" x14ac:dyDescent="0.3">
      <c r="A1812" t="s">
        <v>13422</v>
      </c>
      <c r="B1812">
        <v>6.9</v>
      </c>
      <c r="E1812" t="s">
        <v>13767</v>
      </c>
      <c r="F1812">
        <f t="array" ref="F1812">AVERAGEIF(Table9[director_name],Table10[[#This Row],[DIRECTOR_NAME]],Table9[imdb_score])</f>
        <v>5.6</v>
      </c>
    </row>
    <row r="1813" spans="1:6" x14ac:dyDescent="0.3">
      <c r="A1813" t="s">
        <v>5081</v>
      </c>
      <c r="B1813">
        <v>6.9</v>
      </c>
      <c r="E1813" t="s">
        <v>13958</v>
      </c>
      <c r="F1813">
        <f t="array" ref="F1813">AVERAGEIF(Table9[director_name],Table10[[#This Row],[DIRECTOR_NAME]],Table9[imdb_score])</f>
        <v>5.6</v>
      </c>
    </row>
    <row r="1814" spans="1:6" x14ac:dyDescent="0.3">
      <c r="A1814" t="s">
        <v>13523</v>
      </c>
      <c r="B1814">
        <v>6.9</v>
      </c>
      <c r="E1814" t="s">
        <v>14852</v>
      </c>
      <c r="F1814">
        <f t="array" ref="F1814">AVERAGEIF(Table9[director_name],Table10[[#This Row],[DIRECTOR_NAME]],Table9[imdb_score])</f>
        <v>5.6</v>
      </c>
    </row>
    <row r="1815" spans="1:6" x14ac:dyDescent="0.3">
      <c r="A1815" t="s">
        <v>9376</v>
      </c>
      <c r="B1815">
        <v>6.9</v>
      </c>
      <c r="E1815" t="s">
        <v>14913</v>
      </c>
      <c r="F1815">
        <f t="array" ref="F1815">AVERAGEIF(Table9[director_name],Table10[[#This Row],[DIRECTOR_NAME]],Table9[imdb_score])</f>
        <v>5.6</v>
      </c>
    </row>
    <row r="1816" spans="1:6" x14ac:dyDescent="0.3">
      <c r="A1816" t="s">
        <v>541</v>
      </c>
      <c r="B1816">
        <v>6.9</v>
      </c>
      <c r="E1816" t="s">
        <v>15085</v>
      </c>
      <c r="F1816">
        <f t="array" ref="F1816">AVERAGEIF(Table9[director_name],Table10[[#This Row],[DIRECTOR_NAME]],Table9[imdb_score])</f>
        <v>5.6</v>
      </c>
    </row>
    <row r="1817" spans="1:6" x14ac:dyDescent="0.3">
      <c r="A1817" t="s">
        <v>11042</v>
      </c>
      <c r="B1817">
        <v>6.9</v>
      </c>
      <c r="E1817" t="s">
        <v>15153</v>
      </c>
      <c r="F1817">
        <f t="array" ref="F1817">AVERAGEIF(Table9[director_name],Table10[[#This Row],[DIRECTOR_NAME]],Table9[imdb_score])</f>
        <v>5.6</v>
      </c>
    </row>
    <row r="1818" spans="1:6" x14ac:dyDescent="0.3">
      <c r="A1818" t="s">
        <v>14382</v>
      </c>
      <c r="B1818">
        <v>6.9</v>
      </c>
      <c r="E1818" t="s">
        <v>15955</v>
      </c>
      <c r="F1818">
        <f t="array" ref="F1818">AVERAGEIF(Table9[director_name],Table10[[#This Row],[DIRECTOR_NAME]],Table9[imdb_score])</f>
        <v>5.6</v>
      </c>
    </row>
    <row r="1819" spans="1:6" x14ac:dyDescent="0.3">
      <c r="A1819" t="s">
        <v>6062</v>
      </c>
      <c r="B1819">
        <v>6.9</v>
      </c>
      <c r="E1819" t="s">
        <v>16018</v>
      </c>
      <c r="F1819">
        <f t="array" ref="F1819">AVERAGEIF(Table9[director_name],Table10[[#This Row],[DIRECTOR_NAME]],Table9[imdb_score])</f>
        <v>5.6</v>
      </c>
    </row>
    <row r="1820" spans="1:6" x14ac:dyDescent="0.3">
      <c r="A1820" t="s">
        <v>10306</v>
      </c>
      <c r="B1820">
        <v>6.9</v>
      </c>
      <c r="E1820" t="s">
        <v>16154</v>
      </c>
      <c r="F1820">
        <f t="array" ref="F1820">AVERAGEIF(Table9[director_name],Table10[[#This Row],[DIRECTOR_NAME]],Table9[imdb_score])</f>
        <v>5.6</v>
      </c>
    </row>
    <row r="1821" spans="1:6" x14ac:dyDescent="0.3">
      <c r="A1821" t="s">
        <v>14611</v>
      </c>
      <c r="B1821">
        <v>6.9</v>
      </c>
      <c r="E1821" t="s">
        <v>16337</v>
      </c>
      <c r="F1821">
        <f t="array" ref="F1821">AVERAGEIF(Table9[director_name],Table10[[#This Row],[DIRECTOR_NAME]],Table9[imdb_score])</f>
        <v>5.6</v>
      </c>
    </row>
    <row r="1822" spans="1:6" x14ac:dyDescent="0.3">
      <c r="A1822" t="s">
        <v>5989</v>
      </c>
      <c r="B1822">
        <v>6.9</v>
      </c>
      <c r="E1822" t="s">
        <v>16751</v>
      </c>
      <c r="F1822">
        <f t="array" ref="F1822">AVERAGEIF(Table9[director_name],Table10[[#This Row],[DIRECTOR_NAME]],Table9[imdb_score])</f>
        <v>5.6</v>
      </c>
    </row>
    <row r="1823" spans="1:6" x14ac:dyDescent="0.3">
      <c r="A1823" t="s">
        <v>2715</v>
      </c>
      <c r="B1823">
        <v>6.9</v>
      </c>
      <c r="E1823" t="s">
        <v>17321</v>
      </c>
      <c r="F1823">
        <f t="array" ref="F1823">AVERAGEIF(Table9[director_name],Table10[[#This Row],[DIRECTOR_NAME]],Table9[imdb_score])</f>
        <v>5.6</v>
      </c>
    </row>
    <row r="1824" spans="1:6" x14ac:dyDescent="0.3">
      <c r="A1824" t="s">
        <v>4446</v>
      </c>
      <c r="B1824">
        <v>6.9</v>
      </c>
      <c r="E1824" t="s">
        <v>17436</v>
      </c>
      <c r="F1824">
        <f t="array" ref="F1824">AVERAGEIF(Table9[director_name],Table10[[#This Row],[DIRECTOR_NAME]],Table9[imdb_score])</f>
        <v>5.6</v>
      </c>
    </row>
    <row r="1825" spans="1:6" x14ac:dyDescent="0.3">
      <c r="A1825" t="s">
        <v>14834</v>
      </c>
      <c r="B1825">
        <v>6.9</v>
      </c>
      <c r="E1825" t="s">
        <v>17596</v>
      </c>
      <c r="F1825">
        <f t="array" ref="F1825">AVERAGEIF(Table9[director_name],Table10[[#This Row],[DIRECTOR_NAME]],Table9[imdb_score])</f>
        <v>5.6</v>
      </c>
    </row>
    <row r="1826" spans="1:6" x14ac:dyDescent="0.3">
      <c r="A1826" t="s">
        <v>8032</v>
      </c>
      <c r="B1826">
        <v>6.9</v>
      </c>
      <c r="E1826" t="s">
        <v>17859</v>
      </c>
      <c r="F1826">
        <f t="array" ref="F1826">AVERAGEIF(Table9[director_name],Table10[[#This Row],[DIRECTOR_NAME]],Table9[imdb_score])</f>
        <v>5.6</v>
      </c>
    </row>
    <row r="1827" spans="1:6" x14ac:dyDescent="0.3">
      <c r="A1827" t="s">
        <v>15292</v>
      </c>
      <c r="B1827">
        <v>6.9</v>
      </c>
      <c r="E1827" t="s">
        <v>18373</v>
      </c>
      <c r="F1827">
        <f t="array" ref="F1827">AVERAGEIF(Table9[director_name],Table10[[#This Row],[DIRECTOR_NAME]],Table9[imdb_score])</f>
        <v>5.6</v>
      </c>
    </row>
    <row r="1828" spans="1:6" x14ac:dyDescent="0.3">
      <c r="A1828" t="s">
        <v>15393</v>
      </c>
      <c r="B1828">
        <v>6.9</v>
      </c>
      <c r="E1828" t="s">
        <v>19149</v>
      </c>
      <c r="F1828">
        <f t="array" ref="F1828">AVERAGEIF(Table9[director_name],Table10[[#This Row],[DIRECTOR_NAME]],Table9[imdb_score])</f>
        <v>5.6</v>
      </c>
    </row>
    <row r="1829" spans="1:6" x14ac:dyDescent="0.3">
      <c r="A1829" t="s">
        <v>15407</v>
      </c>
      <c r="B1829">
        <v>6.9</v>
      </c>
      <c r="E1829" t="s">
        <v>20456</v>
      </c>
      <c r="F1829">
        <f t="array" ref="F1829">AVERAGEIF(Table9[director_name],Table10[[#This Row],[DIRECTOR_NAME]],Table9[imdb_score])</f>
        <v>5.6</v>
      </c>
    </row>
    <row r="1830" spans="1:6" x14ac:dyDescent="0.3">
      <c r="A1830" t="s">
        <v>8044</v>
      </c>
      <c r="B1830">
        <v>6.9</v>
      </c>
      <c r="E1830" t="s">
        <v>20561</v>
      </c>
      <c r="F1830">
        <f t="array" ref="F1830">AVERAGEIF(Table9[director_name],Table10[[#This Row],[DIRECTOR_NAME]],Table9[imdb_score])</f>
        <v>5.6</v>
      </c>
    </row>
    <row r="1831" spans="1:6" x14ac:dyDescent="0.3">
      <c r="A1831" t="s">
        <v>15531</v>
      </c>
      <c r="B1831">
        <v>6.9</v>
      </c>
      <c r="E1831" t="s">
        <v>21261</v>
      </c>
      <c r="F1831">
        <f t="array" ref="F1831">AVERAGEIF(Table9[director_name],Table10[[#This Row],[DIRECTOR_NAME]],Table9[imdb_score])</f>
        <v>5.6</v>
      </c>
    </row>
    <row r="1832" spans="1:6" x14ac:dyDescent="0.3">
      <c r="A1832" t="s">
        <v>15788</v>
      </c>
      <c r="B1832">
        <v>6.9</v>
      </c>
      <c r="E1832" t="s">
        <v>21697</v>
      </c>
      <c r="F1832">
        <f t="array" ref="F1832">AVERAGEIF(Table9[director_name],Table10[[#This Row],[DIRECTOR_NAME]],Table9[imdb_score])</f>
        <v>5.6</v>
      </c>
    </row>
    <row r="1833" spans="1:6" x14ac:dyDescent="0.3">
      <c r="A1833" t="s">
        <v>11336</v>
      </c>
      <c r="B1833">
        <v>6.9</v>
      </c>
      <c r="E1833" t="s">
        <v>21872</v>
      </c>
      <c r="F1833">
        <f t="array" ref="F1833">AVERAGEIF(Table9[director_name],Table10[[#This Row],[DIRECTOR_NAME]],Table9[imdb_score])</f>
        <v>5.6</v>
      </c>
    </row>
    <row r="1834" spans="1:6" x14ac:dyDescent="0.3">
      <c r="A1834" t="s">
        <v>15868</v>
      </c>
      <c r="B1834">
        <v>6.9</v>
      </c>
      <c r="E1834" t="s">
        <v>22021</v>
      </c>
      <c r="F1834">
        <f t="array" ref="F1834">AVERAGEIF(Table9[director_name],Table10[[#This Row],[DIRECTOR_NAME]],Table9[imdb_score])</f>
        <v>5.6</v>
      </c>
    </row>
    <row r="1835" spans="1:6" x14ac:dyDescent="0.3">
      <c r="A1835" t="s">
        <v>9157</v>
      </c>
      <c r="B1835">
        <v>6.9</v>
      </c>
      <c r="E1835" t="s">
        <v>22309</v>
      </c>
      <c r="F1835">
        <f t="array" ref="F1835">AVERAGEIF(Table9[director_name],Table10[[#This Row],[DIRECTOR_NAME]],Table9[imdb_score])</f>
        <v>5.6</v>
      </c>
    </row>
    <row r="1836" spans="1:6" x14ac:dyDescent="0.3">
      <c r="A1836" t="s">
        <v>11625</v>
      </c>
      <c r="B1836">
        <v>6.9</v>
      </c>
      <c r="E1836" t="s">
        <v>22934</v>
      </c>
      <c r="F1836">
        <f t="array" ref="F1836">AVERAGEIF(Table9[director_name],Table10[[#This Row],[DIRECTOR_NAME]],Table9[imdb_score])</f>
        <v>5.6</v>
      </c>
    </row>
    <row r="1837" spans="1:6" x14ac:dyDescent="0.3">
      <c r="A1837" t="s">
        <v>6959</v>
      </c>
      <c r="B1837">
        <v>6.9</v>
      </c>
      <c r="E1837" t="s">
        <v>23637</v>
      </c>
      <c r="F1837">
        <f t="array" ref="F1837">AVERAGEIF(Table9[director_name],Table10[[#This Row],[DIRECTOR_NAME]],Table9[imdb_score])</f>
        <v>5.6</v>
      </c>
    </row>
    <row r="1838" spans="1:6" x14ac:dyDescent="0.3">
      <c r="A1838" t="s">
        <v>16222</v>
      </c>
      <c r="B1838">
        <v>6.9</v>
      </c>
      <c r="E1838" t="s">
        <v>23704</v>
      </c>
      <c r="F1838">
        <f t="array" ref="F1838">AVERAGEIF(Table9[director_name],Table10[[#This Row],[DIRECTOR_NAME]],Table9[imdb_score])</f>
        <v>5.6</v>
      </c>
    </row>
    <row r="1839" spans="1:6" x14ac:dyDescent="0.3">
      <c r="A1839" t="s">
        <v>7777</v>
      </c>
      <c r="B1839">
        <v>6.9</v>
      </c>
      <c r="E1839" t="s">
        <v>526</v>
      </c>
      <c r="F1839">
        <f t="array" ref="F1839">AVERAGEIF(Table9[director_name],Table10[[#This Row],[DIRECTOR_NAME]],Table9[imdb_score])</f>
        <v>5.5777777777777793</v>
      </c>
    </row>
    <row r="1840" spans="1:6" x14ac:dyDescent="0.3">
      <c r="A1840" t="s">
        <v>16309</v>
      </c>
      <c r="B1840">
        <v>6.9</v>
      </c>
      <c r="E1840" t="s">
        <v>16280</v>
      </c>
      <c r="F1840">
        <f t="array" ref="F1840">AVERAGEIF(Table9[director_name],Table10[[#This Row],[DIRECTOR_NAME]],Table9[imdb_score])</f>
        <v>5.5666666666666673</v>
      </c>
    </row>
    <row r="1841" spans="1:6" x14ac:dyDescent="0.3">
      <c r="A1841" t="s">
        <v>16320</v>
      </c>
      <c r="B1841">
        <v>6.9</v>
      </c>
      <c r="E1841" t="s">
        <v>4538</v>
      </c>
      <c r="F1841">
        <f t="array" ref="F1841">AVERAGEIF(Table9[director_name],Table10[[#This Row],[DIRECTOR_NAME]],Table9[imdb_score])</f>
        <v>5.5600000000000005</v>
      </c>
    </row>
    <row r="1842" spans="1:6" x14ac:dyDescent="0.3">
      <c r="A1842" t="s">
        <v>12786</v>
      </c>
      <c r="B1842">
        <v>6.9</v>
      </c>
      <c r="E1842" t="s">
        <v>5961</v>
      </c>
      <c r="F1842">
        <f t="array" ref="F1842">AVERAGEIF(Table9[director_name],Table10[[#This Row],[DIRECTOR_NAME]],Table9[imdb_score])</f>
        <v>5.5500000000000007</v>
      </c>
    </row>
    <row r="1843" spans="1:6" x14ac:dyDescent="0.3">
      <c r="A1843" t="s">
        <v>12840</v>
      </c>
      <c r="B1843">
        <v>6.9</v>
      </c>
      <c r="E1843" t="s">
        <v>9922</v>
      </c>
      <c r="F1843">
        <f t="array" ref="F1843">AVERAGEIF(Table9[director_name],Table10[[#This Row],[DIRECTOR_NAME]],Table9[imdb_score])</f>
        <v>5.5500000000000007</v>
      </c>
    </row>
    <row r="1844" spans="1:6" x14ac:dyDescent="0.3">
      <c r="A1844" t="s">
        <v>2312</v>
      </c>
      <c r="B1844">
        <v>6.9</v>
      </c>
      <c r="E1844" t="s">
        <v>6170</v>
      </c>
      <c r="F1844">
        <f t="array" ref="F1844">AVERAGEIF(Table9[director_name],Table10[[#This Row],[DIRECTOR_NAME]],Table9[imdb_score])</f>
        <v>5.55</v>
      </c>
    </row>
    <row r="1845" spans="1:6" x14ac:dyDescent="0.3">
      <c r="A1845" t="s">
        <v>16854</v>
      </c>
      <c r="B1845">
        <v>6.9</v>
      </c>
      <c r="E1845" t="s">
        <v>7078</v>
      </c>
      <c r="F1845">
        <f t="array" ref="F1845">AVERAGEIF(Table9[director_name],Table10[[#This Row],[DIRECTOR_NAME]],Table9[imdb_score])</f>
        <v>5.55</v>
      </c>
    </row>
    <row r="1846" spans="1:6" x14ac:dyDescent="0.3">
      <c r="A1846" t="s">
        <v>13413</v>
      </c>
      <c r="B1846">
        <v>6.9</v>
      </c>
      <c r="E1846" t="s">
        <v>14631</v>
      </c>
      <c r="F1846">
        <f t="array" ref="F1846">AVERAGEIF(Table9[director_name],Table10[[#This Row],[DIRECTOR_NAME]],Table9[imdb_score])</f>
        <v>5.55</v>
      </c>
    </row>
    <row r="1847" spans="1:6" x14ac:dyDescent="0.3">
      <c r="A1847" t="s">
        <v>16977</v>
      </c>
      <c r="B1847">
        <v>6.9</v>
      </c>
      <c r="E1847" t="s">
        <v>4109</v>
      </c>
      <c r="F1847">
        <f t="array" ref="F1847">AVERAGEIF(Table9[director_name],Table10[[#This Row],[DIRECTOR_NAME]],Table9[imdb_score])</f>
        <v>5.5333333333333341</v>
      </c>
    </row>
    <row r="1848" spans="1:6" x14ac:dyDescent="0.3">
      <c r="A1848" t="s">
        <v>15850</v>
      </c>
      <c r="B1848">
        <v>6.9</v>
      </c>
      <c r="E1848" t="s">
        <v>1626</v>
      </c>
      <c r="F1848">
        <f t="array" ref="F1848">AVERAGEIF(Table9[director_name],Table10[[#This Row],[DIRECTOR_NAME]],Table9[imdb_score])</f>
        <v>5.52</v>
      </c>
    </row>
    <row r="1849" spans="1:6" x14ac:dyDescent="0.3">
      <c r="A1849" t="s">
        <v>17469</v>
      </c>
      <c r="B1849">
        <v>6.9</v>
      </c>
      <c r="E1849" t="s">
        <v>1603</v>
      </c>
      <c r="F1849">
        <f t="array" ref="F1849">AVERAGEIF(Table9[director_name],Table10[[#This Row],[DIRECTOR_NAME]],Table9[imdb_score])</f>
        <v>5.5</v>
      </c>
    </row>
    <row r="1850" spans="1:6" x14ac:dyDescent="0.3">
      <c r="A1850" t="s">
        <v>17692</v>
      </c>
      <c r="B1850">
        <v>6.9</v>
      </c>
      <c r="E1850" t="s">
        <v>1921</v>
      </c>
      <c r="F1850">
        <f t="array" ref="F1850">AVERAGEIF(Table9[director_name],Table10[[#This Row],[DIRECTOR_NAME]],Table9[imdb_score])</f>
        <v>5.5</v>
      </c>
    </row>
    <row r="1851" spans="1:6" x14ac:dyDescent="0.3">
      <c r="A1851" t="s">
        <v>17737</v>
      </c>
      <c r="B1851">
        <v>6.9</v>
      </c>
      <c r="E1851" t="s">
        <v>2673</v>
      </c>
      <c r="F1851">
        <f t="array" ref="F1851">AVERAGEIF(Table9[director_name],Table10[[#This Row],[DIRECTOR_NAME]],Table9[imdb_score])</f>
        <v>5.5</v>
      </c>
    </row>
    <row r="1852" spans="1:6" x14ac:dyDescent="0.3">
      <c r="A1852" t="s">
        <v>17789</v>
      </c>
      <c r="B1852">
        <v>6.9</v>
      </c>
      <c r="E1852" t="s">
        <v>4018</v>
      </c>
      <c r="F1852">
        <f t="array" ref="F1852">AVERAGEIF(Table9[director_name],Table10[[#This Row],[DIRECTOR_NAME]],Table9[imdb_score])</f>
        <v>5.5</v>
      </c>
    </row>
    <row r="1853" spans="1:6" x14ac:dyDescent="0.3">
      <c r="A1853" t="s">
        <v>18519</v>
      </c>
      <c r="B1853">
        <v>6.9</v>
      </c>
      <c r="E1853" t="s">
        <v>4379</v>
      </c>
      <c r="F1853">
        <f t="array" ref="F1853">AVERAGEIF(Table9[director_name],Table10[[#This Row],[DIRECTOR_NAME]],Table9[imdb_score])</f>
        <v>5.5</v>
      </c>
    </row>
    <row r="1854" spans="1:6" x14ac:dyDescent="0.3">
      <c r="A1854" t="s">
        <v>5420</v>
      </c>
      <c r="B1854">
        <v>6.9</v>
      </c>
      <c r="E1854" t="s">
        <v>4977</v>
      </c>
      <c r="F1854">
        <f t="array" ref="F1854">AVERAGEIF(Table9[director_name],Table10[[#This Row],[DIRECTOR_NAME]],Table9[imdb_score])</f>
        <v>5.5</v>
      </c>
    </row>
    <row r="1855" spans="1:6" x14ac:dyDescent="0.3">
      <c r="A1855" t="s">
        <v>18762</v>
      </c>
      <c r="B1855">
        <v>6.9</v>
      </c>
      <c r="E1855" t="s">
        <v>5284</v>
      </c>
      <c r="F1855">
        <f t="array" ref="F1855">AVERAGEIF(Table9[director_name],Table10[[#This Row],[DIRECTOR_NAME]],Table9[imdb_score])</f>
        <v>5.5</v>
      </c>
    </row>
    <row r="1856" spans="1:6" x14ac:dyDescent="0.3">
      <c r="A1856" t="s">
        <v>11852</v>
      </c>
      <c r="B1856">
        <v>6.9</v>
      </c>
      <c r="E1856" t="s">
        <v>7680</v>
      </c>
      <c r="F1856">
        <f t="array" ref="F1856">AVERAGEIF(Table9[director_name],Table10[[#This Row],[DIRECTOR_NAME]],Table9[imdb_score])</f>
        <v>5.5</v>
      </c>
    </row>
    <row r="1857" spans="1:6" x14ac:dyDescent="0.3">
      <c r="A1857" t="s">
        <v>19196</v>
      </c>
      <c r="B1857">
        <v>6.9</v>
      </c>
      <c r="E1857" t="s">
        <v>7918</v>
      </c>
      <c r="F1857">
        <f t="array" ref="F1857">AVERAGEIF(Table9[director_name],Table10[[#This Row],[DIRECTOR_NAME]],Table9[imdb_score])</f>
        <v>5.5</v>
      </c>
    </row>
    <row r="1858" spans="1:6" x14ac:dyDescent="0.3">
      <c r="A1858" t="s">
        <v>14834</v>
      </c>
      <c r="B1858">
        <v>6.9</v>
      </c>
      <c r="E1858" t="s">
        <v>10881</v>
      </c>
      <c r="F1858">
        <f t="array" ref="F1858">AVERAGEIF(Table9[director_name],Table10[[#This Row],[DIRECTOR_NAME]],Table9[imdb_score])</f>
        <v>5.5</v>
      </c>
    </row>
    <row r="1859" spans="1:6" x14ac:dyDescent="0.3">
      <c r="A1859" t="s">
        <v>19271</v>
      </c>
      <c r="B1859">
        <v>6.9</v>
      </c>
      <c r="E1859" t="s">
        <v>11453</v>
      </c>
      <c r="F1859">
        <f t="array" ref="F1859">AVERAGEIF(Table9[director_name],Table10[[#This Row],[DIRECTOR_NAME]],Table9[imdb_score])</f>
        <v>5.5</v>
      </c>
    </row>
    <row r="1860" spans="1:6" x14ac:dyDescent="0.3">
      <c r="A1860" t="s">
        <v>13462</v>
      </c>
      <c r="B1860">
        <v>6.9</v>
      </c>
      <c r="E1860" t="s">
        <v>11911</v>
      </c>
      <c r="F1860">
        <f t="array" ref="F1860">AVERAGEIF(Table9[director_name],Table10[[#This Row],[DIRECTOR_NAME]],Table9[imdb_score])</f>
        <v>5.5</v>
      </c>
    </row>
    <row r="1861" spans="1:6" x14ac:dyDescent="0.3">
      <c r="A1861" t="s">
        <v>19368</v>
      </c>
      <c r="B1861">
        <v>6.9</v>
      </c>
      <c r="E1861" t="s">
        <v>12021</v>
      </c>
      <c r="F1861">
        <f t="array" ref="F1861">AVERAGEIF(Table9[director_name],Table10[[#This Row],[DIRECTOR_NAME]],Table9[imdb_score])</f>
        <v>5.5</v>
      </c>
    </row>
    <row r="1862" spans="1:6" x14ac:dyDescent="0.3">
      <c r="A1862" t="s">
        <v>19045</v>
      </c>
      <c r="B1862">
        <v>6.9</v>
      </c>
      <c r="E1862" t="s">
        <v>12918</v>
      </c>
      <c r="F1862">
        <f t="array" ref="F1862">AVERAGEIF(Table9[director_name],Table10[[#This Row],[DIRECTOR_NAME]],Table9[imdb_score])</f>
        <v>5.5</v>
      </c>
    </row>
    <row r="1863" spans="1:6" x14ac:dyDescent="0.3">
      <c r="A1863" t="s">
        <v>349</v>
      </c>
      <c r="B1863">
        <v>6.9</v>
      </c>
      <c r="E1863" t="s">
        <v>13127</v>
      </c>
      <c r="F1863">
        <f t="array" ref="F1863">AVERAGEIF(Table9[director_name],Table10[[#This Row],[DIRECTOR_NAME]],Table9[imdb_score])</f>
        <v>5.5</v>
      </c>
    </row>
    <row r="1864" spans="1:6" x14ac:dyDescent="0.3">
      <c r="A1864" t="s">
        <v>19918</v>
      </c>
      <c r="B1864">
        <v>6.9</v>
      </c>
      <c r="E1864" t="s">
        <v>13330</v>
      </c>
      <c r="F1864">
        <f t="array" ref="F1864">AVERAGEIF(Table9[director_name],Table10[[#This Row],[DIRECTOR_NAME]],Table9[imdb_score])</f>
        <v>5.5</v>
      </c>
    </row>
    <row r="1865" spans="1:6" x14ac:dyDescent="0.3">
      <c r="A1865" t="s">
        <v>20047</v>
      </c>
      <c r="B1865">
        <v>6.9</v>
      </c>
      <c r="E1865" t="s">
        <v>14665</v>
      </c>
      <c r="F1865">
        <f t="array" ref="F1865">AVERAGEIF(Table9[director_name],Table10[[#This Row],[DIRECTOR_NAME]],Table9[imdb_score])</f>
        <v>5.5</v>
      </c>
    </row>
    <row r="1866" spans="1:6" x14ac:dyDescent="0.3">
      <c r="A1866" t="s">
        <v>20223</v>
      </c>
      <c r="B1866">
        <v>6.9</v>
      </c>
      <c r="E1866" t="s">
        <v>14826</v>
      </c>
      <c r="F1866">
        <f t="array" ref="F1866">AVERAGEIF(Table9[director_name],Table10[[#This Row],[DIRECTOR_NAME]],Table9[imdb_score])</f>
        <v>5.5</v>
      </c>
    </row>
    <row r="1867" spans="1:6" x14ac:dyDescent="0.3">
      <c r="A1867" t="s">
        <v>20709</v>
      </c>
      <c r="B1867">
        <v>6.9</v>
      </c>
      <c r="E1867" t="s">
        <v>14871</v>
      </c>
      <c r="F1867">
        <f t="array" ref="F1867">AVERAGEIF(Table9[director_name],Table10[[#This Row],[DIRECTOR_NAME]],Table9[imdb_score])</f>
        <v>5.5</v>
      </c>
    </row>
    <row r="1868" spans="1:6" x14ac:dyDescent="0.3">
      <c r="A1868" t="s">
        <v>20836</v>
      </c>
      <c r="B1868">
        <v>6.9</v>
      </c>
      <c r="E1868" t="s">
        <v>9826</v>
      </c>
      <c r="F1868">
        <f t="array" ref="F1868">AVERAGEIF(Table9[director_name],Table10[[#This Row],[DIRECTOR_NAME]],Table9[imdb_score])</f>
        <v>5.5</v>
      </c>
    </row>
    <row r="1869" spans="1:6" x14ac:dyDescent="0.3">
      <c r="A1869" t="s">
        <v>5420</v>
      </c>
      <c r="B1869">
        <v>6.9</v>
      </c>
      <c r="E1869" t="s">
        <v>15134</v>
      </c>
      <c r="F1869">
        <f t="array" ref="F1869">AVERAGEIF(Table9[director_name],Table10[[#This Row],[DIRECTOR_NAME]],Table9[imdb_score])</f>
        <v>5.5</v>
      </c>
    </row>
    <row r="1870" spans="1:6" x14ac:dyDescent="0.3">
      <c r="A1870" t="s">
        <v>21044</v>
      </c>
      <c r="B1870">
        <v>6.9</v>
      </c>
      <c r="E1870" t="s">
        <v>15332</v>
      </c>
      <c r="F1870">
        <f t="array" ref="F1870">AVERAGEIF(Table9[director_name],Table10[[#This Row],[DIRECTOR_NAME]],Table9[imdb_score])</f>
        <v>5.5</v>
      </c>
    </row>
    <row r="1871" spans="1:6" x14ac:dyDescent="0.3">
      <c r="A1871" t="s">
        <v>21353</v>
      </c>
      <c r="B1871">
        <v>6.9</v>
      </c>
      <c r="E1871" t="s">
        <v>15614</v>
      </c>
      <c r="F1871">
        <f t="array" ref="F1871">AVERAGEIF(Table9[director_name],Table10[[#This Row],[DIRECTOR_NAME]],Table9[imdb_score])</f>
        <v>5.5</v>
      </c>
    </row>
    <row r="1872" spans="1:6" x14ac:dyDescent="0.3">
      <c r="A1872" t="s">
        <v>21545</v>
      </c>
      <c r="B1872">
        <v>6.9</v>
      </c>
      <c r="E1872" t="s">
        <v>5478</v>
      </c>
      <c r="F1872">
        <f t="array" ref="F1872">AVERAGEIF(Table9[director_name],Table10[[#This Row],[DIRECTOR_NAME]],Table9[imdb_score])</f>
        <v>5.5</v>
      </c>
    </row>
    <row r="1873" spans="1:6" x14ac:dyDescent="0.3">
      <c r="A1873" t="s">
        <v>5420</v>
      </c>
      <c r="B1873">
        <v>6.9</v>
      </c>
      <c r="E1873" t="s">
        <v>17052</v>
      </c>
      <c r="F1873">
        <f t="array" ref="F1873">AVERAGEIF(Table9[director_name],Table10[[#This Row],[DIRECTOR_NAME]],Table9[imdb_score])</f>
        <v>5.5</v>
      </c>
    </row>
    <row r="1874" spans="1:6" x14ac:dyDescent="0.3">
      <c r="A1874" t="s">
        <v>21727</v>
      </c>
      <c r="B1874">
        <v>6.9</v>
      </c>
      <c r="E1874" t="s">
        <v>18289</v>
      </c>
      <c r="F1874">
        <f t="array" ref="F1874">AVERAGEIF(Table9[director_name],Table10[[#This Row],[DIRECTOR_NAME]],Table9[imdb_score])</f>
        <v>5.5</v>
      </c>
    </row>
    <row r="1875" spans="1:6" x14ac:dyDescent="0.3">
      <c r="A1875" t="s">
        <v>21756</v>
      </c>
      <c r="B1875">
        <v>6.9</v>
      </c>
      <c r="E1875" t="s">
        <v>18918</v>
      </c>
      <c r="F1875">
        <f t="array" ref="F1875">AVERAGEIF(Table9[director_name],Table10[[#This Row],[DIRECTOR_NAME]],Table9[imdb_score])</f>
        <v>5.5</v>
      </c>
    </row>
    <row r="1876" spans="1:6" x14ac:dyDescent="0.3">
      <c r="A1876" t="s">
        <v>22049</v>
      </c>
      <c r="B1876">
        <v>6.9</v>
      </c>
      <c r="E1876" t="s">
        <v>19316</v>
      </c>
      <c r="F1876">
        <f t="array" ref="F1876">AVERAGEIF(Table9[director_name],Table10[[#This Row],[DIRECTOR_NAME]],Table9[imdb_score])</f>
        <v>5.5</v>
      </c>
    </row>
    <row r="1877" spans="1:6" x14ac:dyDescent="0.3">
      <c r="A1877" t="s">
        <v>22138</v>
      </c>
      <c r="B1877">
        <v>6.9</v>
      </c>
      <c r="E1877" t="s">
        <v>19459</v>
      </c>
      <c r="F1877">
        <f t="array" ref="F1877">AVERAGEIF(Table9[director_name],Table10[[#This Row],[DIRECTOR_NAME]],Table9[imdb_score])</f>
        <v>5.5</v>
      </c>
    </row>
    <row r="1878" spans="1:6" x14ac:dyDescent="0.3">
      <c r="A1878" t="s">
        <v>22616</v>
      </c>
      <c r="B1878">
        <v>6.9</v>
      </c>
      <c r="E1878" t="s">
        <v>20021</v>
      </c>
      <c r="F1878">
        <f t="array" ref="F1878">AVERAGEIF(Table9[director_name],Table10[[#This Row],[DIRECTOR_NAME]],Table9[imdb_score])</f>
        <v>5.5</v>
      </c>
    </row>
    <row r="1879" spans="1:6" x14ac:dyDescent="0.3">
      <c r="A1879" t="s">
        <v>7897</v>
      </c>
      <c r="B1879">
        <v>6.9</v>
      </c>
      <c r="E1879" t="s">
        <v>20077</v>
      </c>
      <c r="F1879">
        <f t="array" ref="F1879">AVERAGEIF(Table9[director_name],Table10[[#This Row],[DIRECTOR_NAME]],Table9[imdb_score])</f>
        <v>5.5</v>
      </c>
    </row>
    <row r="1880" spans="1:6" x14ac:dyDescent="0.3">
      <c r="A1880" t="s">
        <v>22784</v>
      </c>
      <c r="B1880">
        <v>6.9</v>
      </c>
      <c r="E1880" t="s">
        <v>20397</v>
      </c>
      <c r="F1880">
        <f t="array" ref="F1880">AVERAGEIF(Table9[director_name],Table10[[#This Row],[DIRECTOR_NAME]],Table9[imdb_score])</f>
        <v>5.5</v>
      </c>
    </row>
    <row r="1881" spans="1:6" x14ac:dyDescent="0.3">
      <c r="A1881" t="s">
        <v>5647</v>
      </c>
      <c r="B1881">
        <v>6.9</v>
      </c>
      <c r="E1881" t="s">
        <v>20877</v>
      </c>
      <c r="F1881">
        <f t="array" ref="F1881">AVERAGEIF(Table9[director_name],Table10[[#This Row],[DIRECTOR_NAME]],Table9[imdb_score])</f>
        <v>5.5</v>
      </c>
    </row>
    <row r="1882" spans="1:6" x14ac:dyDescent="0.3">
      <c r="A1882" t="s">
        <v>22894</v>
      </c>
      <c r="B1882">
        <v>6.9</v>
      </c>
      <c r="E1882" t="s">
        <v>21016</v>
      </c>
      <c r="F1882">
        <f t="array" ref="F1882">AVERAGEIF(Table9[director_name],Table10[[#This Row],[DIRECTOR_NAME]],Table9[imdb_score])</f>
        <v>5.5</v>
      </c>
    </row>
    <row r="1883" spans="1:6" x14ac:dyDescent="0.3">
      <c r="A1883" t="s">
        <v>17234</v>
      </c>
      <c r="B1883">
        <v>6.9</v>
      </c>
      <c r="E1883" t="s">
        <v>21145</v>
      </c>
      <c r="F1883">
        <f t="array" ref="F1883">AVERAGEIF(Table9[director_name],Table10[[#This Row],[DIRECTOR_NAME]],Table9[imdb_score])</f>
        <v>5.5</v>
      </c>
    </row>
    <row r="1884" spans="1:6" x14ac:dyDescent="0.3">
      <c r="A1884" t="s">
        <v>16044</v>
      </c>
      <c r="B1884">
        <v>6.9</v>
      </c>
      <c r="E1884" t="s">
        <v>21750</v>
      </c>
      <c r="F1884">
        <f t="array" ref="F1884">AVERAGEIF(Table9[director_name],Table10[[#This Row],[DIRECTOR_NAME]],Table9[imdb_score])</f>
        <v>5.5</v>
      </c>
    </row>
    <row r="1885" spans="1:6" x14ac:dyDescent="0.3">
      <c r="A1885" t="s">
        <v>23132</v>
      </c>
      <c r="B1885">
        <v>6.9</v>
      </c>
      <c r="E1885" t="s">
        <v>21914</v>
      </c>
      <c r="F1885">
        <f t="array" ref="F1885">AVERAGEIF(Table9[director_name],Table10[[#This Row],[DIRECTOR_NAME]],Table9[imdb_score])</f>
        <v>5.5</v>
      </c>
    </row>
    <row r="1886" spans="1:6" x14ac:dyDescent="0.3">
      <c r="A1886" t="s">
        <v>23144</v>
      </c>
      <c r="B1886">
        <v>6.9</v>
      </c>
      <c r="E1886" t="s">
        <v>23449</v>
      </c>
      <c r="F1886">
        <f t="array" ref="F1886">AVERAGEIF(Table9[director_name],Table10[[#This Row],[DIRECTOR_NAME]],Table9[imdb_score])</f>
        <v>5.5</v>
      </c>
    </row>
    <row r="1887" spans="1:6" x14ac:dyDescent="0.3">
      <c r="A1887" t="s">
        <v>23180</v>
      </c>
      <c r="B1887">
        <v>6.9</v>
      </c>
      <c r="E1887" t="s">
        <v>4486</v>
      </c>
      <c r="F1887">
        <f t="array" ref="F1887">AVERAGEIF(Table9[director_name],Table10[[#This Row],[DIRECTOR_NAME]],Table9[imdb_score])</f>
        <v>5.5</v>
      </c>
    </row>
    <row r="1888" spans="1:6" x14ac:dyDescent="0.3">
      <c r="A1888" t="s">
        <v>23316</v>
      </c>
      <c r="B1888">
        <v>6.9</v>
      </c>
      <c r="E1888" t="s">
        <v>5861</v>
      </c>
      <c r="F1888">
        <f t="array" ref="F1888">AVERAGEIF(Table9[director_name],Table10[[#This Row],[DIRECTOR_NAME]],Table9[imdb_score])</f>
        <v>5.4999999999999991</v>
      </c>
    </row>
    <row r="1889" spans="1:6" x14ac:dyDescent="0.3">
      <c r="A1889" t="s">
        <v>23850</v>
      </c>
      <c r="B1889">
        <v>6.9</v>
      </c>
      <c r="E1889" t="s">
        <v>1838</v>
      </c>
      <c r="F1889">
        <f t="array" ref="F1889">AVERAGEIF(Table9[director_name],Table10[[#This Row],[DIRECTOR_NAME]],Table9[imdb_score])</f>
        <v>5.4833333333333334</v>
      </c>
    </row>
    <row r="1890" spans="1:6" x14ac:dyDescent="0.3">
      <c r="A1890" t="s">
        <v>18190</v>
      </c>
      <c r="B1890">
        <v>6.9</v>
      </c>
      <c r="E1890" t="s">
        <v>4678</v>
      </c>
      <c r="F1890">
        <f t="array" ref="F1890">AVERAGEIF(Table9[director_name],Table10[[#This Row],[DIRECTOR_NAME]],Table9[imdb_score])</f>
        <v>5.4666666666666659</v>
      </c>
    </row>
    <row r="1891" spans="1:6" x14ac:dyDescent="0.3">
      <c r="A1891" t="s">
        <v>13782</v>
      </c>
      <c r="B1891">
        <v>6.9</v>
      </c>
      <c r="E1891" t="s">
        <v>4326</v>
      </c>
      <c r="F1891">
        <f t="array" ref="F1891">AVERAGEIF(Table9[director_name],Table10[[#This Row],[DIRECTOR_NAME]],Table9[imdb_score])</f>
        <v>5.45</v>
      </c>
    </row>
    <row r="1892" spans="1:6" x14ac:dyDescent="0.3">
      <c r="A1892" t="s">
        <v>4908</v>
      </c>
      <c r="B1892">
        <v>6.9</v>
      </c>
      <c r="E1892" t="s">
        <v>5122</v>
      </c>
      <c r="F1892">
        <f t="array" ref="F1892">AVERAGEIF(Table9[director_name],Table10[[#This Row],[DIRECTOR_NAME]],Table9[imdb_score])</f>
        <v>5.45</v>
      </c>
    </row>
    <row r="1893" spans="1:6" x14ac:dyDescent="0.3">
      <c r="A1893" t="s">
        <v>78</v>
      </c>
      <c r="B1893">
        <v>6.8</v>
      </c>
      <c r="E1893" t="s">
        <v>8469</v>
      </c>
      <c r="F1893">
        <f t="array" ref="F1893">AVERAGEIF(Table9[director_name],Table10[[#This Row],[DIRECTOR_NAME]],Table9[imdb_score])</f>
        <v>5.45</v>
      </c>
    </row>
    <row r="1894" spans="1:6" x14ac:dyDescent="0.3">
      <c r="A1894" t="s">
        <v>190</v>
      </c>
      <c r="B1894">
        <v>6.8</v>
      </c>
      <c r="E1894" t="s">
        <v>9509</v>
      </c>
      <c r="F1894">
        <f t="array" ref="F1894">AVERAGEIF(Table9[director_name],Table10[[#This Row],[DIRECTOR_NAME]],Table9[imdb_score])</f>
        <v>5.45</v>
      </c>
    </row>
    <row r="1895" spans="1:6" x14ac:dyDescent="0.3">
      <c r="A1895" t="s">
        <v>287</v>
      </c>
      <c r="B1895">
        <v>6.8</v>
      </c>
      <c r="E1895" t="s">
        <v>10797</v>
      </c>
      <c r="F1895">
        <f t="array" ref="F1895">AVERAGEIF(Table9[director_name],Table10[[#This Row],[DIRECTOR_NAME]],Table9[imdb_score])</f>
        <v>5.45</v>
      </c>
    </row>
    <row r="1896" spans="1:6" x14ac:dyDescent="0.3">
      <c r="A1896" t="s">
        <v>326</v>
      </c>
      <c r="B1896">
        <v>6.8</v>
      </c>
      <c r="E1896" t="s">
        <v>11862</v>
      </c>
      <c r="F1896">
        <f t="array" ref="F1896">AVERAGEIF(Table9[director_name],Table10[[#This Row],[DIRECTOR_NAME]],Table9[imdb_score])</f>
        <v>5.45</v>
      </c>
    </row>
    <row r="1897" spans="1:6" x14ac:dyDescent="0.3">
      <c r="A1897" t="s">
        <v>423</v>
      </c>
      <c r="B1897">
        <v>6.8</v>
      </c>
      <c r="E1897" t="s">
        <v>19490</v>
      </c>
      <c r="F1897">
        <f t="array" ref="F1897">AVERAGEIF(Table9[director_name],Table10[[#This Row],[DIRECTOR_NAME]],Table9[imdb_score])</f>
        <v>5.45</v>
      </c>
    </row>
    <row r="1898" spans="1:6" x14ac:dyDescent="0.3">
      <c r="A1898" t="s">
        <v>462</v>
      </c>
      <c r="B1898">
        <v>6.8</v>
      </c>
      <c r="E1898" t="s">
        <v>4597</v>
      </c>
      <c r="F1898">
        <f t="array" ref="F1898">AVERAGEIF(Table9[director_name],Table10[[#This Row],[DIRECTOR_NAME]],Table9[imdb_score])</f>
        <v>5.45</v>
      </c>
    </row>
    <row r="1899" spans="1:6" x14ac:dyDescent="0.3">
      <c r="A1899" t="s">
        <v>1139</v>
      </c>
      <c r="B1899">
        <v>6.8</v>
      </c>
      <c r="E1899" t="s">
        <v>4836</v>
      </c>
      <c r="F1899">
        <f t="array" ref="F1899">AVERAGEIF(Table9[director_name],Table10[[#This Row],[DIRECTOR_NAME]],Table9[imdb_score])</f>
        <v>5.4499999999999993</v>
      </c>
    </row>
    <row r="1900" spans="1:6" x14ac:dyDescent="0.3">
      <c r="A1900" t="s">
        <v>416</v>
      </c>
      <c r="B1900">
        <v>6.8</v>
      </c>
      <c r="E1900" t="s">
        <v>5829</v>
      </c>
      <c r="F1900">
        <f t="array" ref="F1900">AVERAGEIF(Table9[director_name],Table10[[#This Row],[DIRECTOR_NAME]],Table9[imdb_score])</f>
        <v>5.4499999999999993</v>
      </c>
    </row>
    <row r="1901" spans="1:6" x14ac:dyDescent="0.3">
      <c r="A1901" t="s">
        <v>1654</v>
      </c>
      <c r="B1901">
        <v>6.8</v>
      </c>
      <c r="E1901" t="s">
        <v>16385</v>
      </c>
      <c r="F1901">
        <f t="array" ref="F1901">AVERAGEIF(Table9[director_name],Table10[[#This Row],[DIRECTOR_NAME]],Table9[imdb_score])</f>
        <v>5.4499999999999993</v>
      </c>
    </row>
    <row r="1902" spans="1:6" x14ac:dyDescent="0.3">
      <c r="A1902" t="s">
        <v>1819</v>
      </c>
      <c r="B1902">
        <v>6.8</v>
      </c>
      <c r="E1902" t="s">
        <v>3927</v>
      </c>
      <c r="F1902">
        <f t="array" ref="F1902">AVERAGEIF(Table9[director_name],Table10[[#This Row],[DIRECTOR_NAME]],Table9[imdb_score])</f>
        <v>5.4399999999999995</v>
      </c>
    </row>
    <row r="1903" spans="1:6" x14ac:dyDescent="0.3">
      <c r="A1903" t="s">
        <v>1966</v>
      </c>
      <c r="B1903">
        <v>6.8</v>
      </c>
      <c r="E1903" t="s">
        <v>3629</v>
      </c>
      <c r="F1903">
        <f t="array" ref="F1903">AVERAGEIF(Table9[director_name],Table10[[#This Row],[DIRECTOR_NAME]],Table9[imdb_score])</f>
        <v>5.4</v>
      </c>
    </row>
    <row r="1904" spans="1:6" x14ac:dyDescent="0.3">
      <c r="A1904" t="s">
        <v>1758</v>
      </c>
      <c r="B1904">
        <v>6.8</v>
      </c>
      <c r="E1904" t="s">
        <v>4163</v>
      </c>
      <c r="F1904">
        <f t="array" ref="F1904">AVERAGEIF(Table9[director_name],Table10[[#This Row],[DIRECTOR_NAME]],Table9[imdb_score])</f>
        <v>5.4</v>
      </c>
    </row>
    <row r="1905" spans="1:6" x14ac:dyDescent="0.3">
      <c r="A1905" t="s">
        <v>1788</v>
      </c>
      <c r="B1905">
        <v>6.8</v>
      </c>
      <c r="E1905" t="s">
        <v>5107</v>
      </c>
      <c r="F1905">
        <f t="array" ref="F1905">AVERAGEIF(Table9[director_name],Table10[[#This Row],[DIRECTOR_NAME]],Table9[imdb_score])</f>
        <v>5.4</v>
      </c>
    </row>
    <row r="1906" spans="1:6" x14ac:dyDescent="0.3">
      <c r="A1906" t="s">
        <v>1276</v>
      </c>
      <c r="B1906">
        <v>6.8</v>
      </c>
      <c r="E1906" t="s">
        <v>5487</v>
      </c>
      <c r="F1906">
        <f t="array" ref="F1906">AVERAGEIF(Table9[director_name],Table10[[#This Row],[DIRECTOR_NAME]],Table9[imdb_score])</f>
        <v>5.4</v>
      </c>
    </row>
    <row r="1907" spans="1:6" x14ac:dyDescent="0.3">
      <c r="A1907" t="s">
        <v>2372</v>
      </c>
      <c r="B1907">
        <v>6.8</v>
      </c>
      <c r="E1907" t="s">
        <v>6763</v>
      </c>
      <c r="F1907">
        <f t="array" ref="F1907">AVERAGEIF(Table9[director_name],Table10[[#This Row],[DIRECTOR_NAME]],Table9[imdb_score])</f>
        <v>5.3999999999999995</v>
      </c>
    </row>
    <row r="1908" spans="1:6" x14ac:dyDescent="0.3">
      <c r="A1908" t="s">
        <v>1199</v>
      </c>
      <c r="B1908">
        <v>6.8</v>
      </c>
      <c r="E1908" t="s">
        <v>8265</v>
      </c>
      <c r="F1908">
        <f t="array" ref="F1908">AVERAGEIF(Table9[director_name],Table10[[#This Row],[DIRECTOR_NAME]],Table9[imdb_score])</f>
        <v>5.4</v>
      </c>
    </row>
    <row r="1909" spans="1:6" x14ac:dyDescent="0.3">
      <c r="A1909" t="s">
        <v>1802</v>
      </c>
      <c r="B1909">
        <v>6.8</v>
      </c>
      <c r="E1909" t="s">
        <v>8523</v>
      </c>
      <c r="F1909">
        <f t="array" ref="F1909">AVERAGEIF(Table9[director_name],Table10[[#This Row],[DIRECTOR_NAME]],Table9[imdb_score])</f>
        <v>5.4</v>
      </c>
    </row>
    <row r="1910" spans="1:6" x14ac:dyDescent="0.3">
      <c r="A1910" t="s">
        <v>2980</v>
      </c>
      <c r="B1910">
        <v>6.8</v>
      </c>
      <c r="E1910" t="s">
        <v>8752</v>
      </c>
      <c r="F1910">
        <f t="array" ref="F1910">AVERAGEIF(Table9[director_name],Table10[[#This Row],[DIRECTOR_NAME]],Table9[imdb_score])</f>
        <v>5.4</v>
      </c>
    </row>
    <row r="1911" spans="1:6" x14ac:dyDescent="0.3">
      <c r="A1911" t="s">
        <v>2485</v>
      </c>
      <c r="B1911">
        <v>6.8</v>
      </c>
      <c r="E1911" t="s">
        <v>9030</v>
      </c>
      <c r="F1911">
        <f t="array" ref="F1911">AVERAGEIF(Table9[director_name],Table10[[#This Row],[DIRECTOR_NAME]],Table9[imdb_score])</f>
        <v>5.4</v>
      </c>
    </row>
    <row r="1912" spans="1:6" x14ac:dyDescent="0.3">
      <c r="A1912" t="s">
        <v>1973</v>
      </c>
      <c r="B1912">
        <v>6.8</v>
      </c>
      <c r="E1912" t="s">
        <v>9289</v>
      </c>
      <c r="F1912">
        <f t="array" ref="F1912">AVERAGEIF(Table9[director_name],Table10[[#This Row],[DIRECTOR_NAME]],Table9[imdb_score])</f>
        <v>5.4</v>
      </c>
    </row>
    <row r="1913" spans="1:6" x14ac:dyDescent="0.3">
      <c r="A1913" t="s">
        <v>3597</v>
      </c>
      <c r="B1913">
        <v>6.8</v>
      </c>
      <c r="E1913" t="s">
        <v>9402</v>
      </c>
      <c r="F1913">
        <f t="array" ref="F1913">AVERAGEIF(Table9[director_name],Table10[[#This Row],[DIRECTOR_NAME]],Table9[imdb_score])</f>
        <v>5.4</v>
      </c>
    </row>
    <row r="1914" spans="1:6" x14ac:dyDescent="0.3">
      <c r="A1914" t="s">
        <v>3901</v>
      </c>
      <c r="B1914">
        <v>6.8</v>
      </c>
      <c r="E1914" t="s">
        <v>9572</v>
      </c>
      <c r="F1914">
        <f t="array" ref="F1914">AVERAGEIF(Table9[director_name],Table10[[#This Row],[DIRECTOR_NAME]],Table9[imdb_score])</f>
        <v>5.4</v>
      </c>
    </row>
    <row r="1915" spans="1:6" x14ac:dyDescent="0.3">
      <c r="A1915" t="s">
        <v>786</v>
      </c>
      <c r="B1915">
        <v>6.8</v>
      </c>
      <c r="E1915" t="s">
        <v>9811</v>
      </c>
      <c r="F1915">
        <f t="array" ref="F1915">AVERAGEIF(Table9[director_name],Table10[[#This Row],[DIRECTOR_NAME]],Table9[imdb_score])</f>
        <v>5.4</v>
      </c>
    </row>
    <row r="1916" spans="1:6" x14ac:dyDescent="0.3">
      <c r="A1916" t="s">
        <v>405</v>
      </c>
      <c r="B1916">
        <v>6.8</v>
      </c>
      <c r="E1916" t="s">
        <v>10222</v>
      </c>
      <c r="F1916">
        <f t="array" ref="F1916">AVERAGEIF(Table9[director_name],Table10[[#This Row],[DIRECTOR_NAME]],Table9[imdb_score])</f>
        <v>5.4</v>
      </c>
    </row>
    <row r="1917" spans="1:6" x14ac:dyDescent="0.3">
      <c r="A1917" t="s">
        <v>4197</v>
      </c>
      <c r="B1917">
        <v>6.8</v>
      </c>
      <c r="E1917" t="s">
        <v>10747</v>
      </c>
      <c r="F1917">
        <f t="array" ref="F1917">AVERAGEIF(Table9[director_name],Table10[[#This Row],[DIRECTOR_NAME]],Table9[imdb_score])</f>
        <v>5.4</v>
      </c>
    </row>
    <row r="1918" spans="1:6" x14ac:dyDescent="0.3">
      <c r="A1918" t="s">
        <v>4276</v>
      </c>
      <c r="B1918">
        <v>6.8</v>
      </c>
      <c r="E1918" t="s">
        <v>12382</v>
      </c>
      <c r="F1918">
        <f t="array" ref="F1918">AVERAGEIF(Table9[director_name],Table10[[#This Row],[DIRECTOR_NAME]],Table9[imdb_score])</f>
        <v>5.4</v>
      </c>
    </row>
    <row r="1919" spans="1:6" x14ac:dyDescent="0.3">
      <c r="A1919" t="s">
        <v>2739</v>
      </c>
      <c r="B1919">
        <v>6.8</v>
      </c>
      <c r="E1919" t="s">
        <v>1748</v>
      </c>
      <c r="F1919">
        <f t="array" ref="F1919">AVERAGEIF(Table9[director_name],Table10[[#This Row],[DIRECTOR_NAME]],Table9[imdb_score])</f>
        <v>5.4</v>
      </c>
    </row>
    <row r="1920" spans="1:6" x14ac:dyDescent="0.3">
      <c r="A1920" t="s">
        <v>4868</v>
      </c>
      <c r="B1920">
        <v>6.8</v>
      </c>
      <c r="E1920" t="s">
        <v>13457</v>
      </c>
      <c r="F1920">
        <f t="array" ref="F1920">AVERAGEIF(Table9[director_name],Table10[[#This Row],[DIRECTOR_NAME]],Table9[imdb_score])</f>
        <v>5.4</v>
      </c>
    </row>
    <row r="1921" spans="1:6" x14ac:dyDescent="0.3">
      <c r="A1921" t="s">
        <v>1189</v>
      </c>
      <c r="B1921">
        <v>6.8</v>
      </c>
      <c r="E1921" t="s">
        <v>13854</v>
      </c>
      <c r="F1921">
        <f t="array" ref="F1921">AVERAGEIF(Table9[director_name],Table10[[#This Row],[DIRECTOR_NAME]],Table9[imdb_score])</f>
        <v>5.4</v>
      </c>
    </row>
    <row r="1922" spans="1:6" x14ac:dyDescent="0.3">
      <c r="A1922" t="s">
        <v>548</v>
      </c>
      <c r="B1922">
        <v>6.8</v>
      </c>
      <c r="E1922" t="s">
        <v>14068</v>
      </c>
      <c r="F1922">
        <f t="array" ref="F1922">AVERAGEIF(Table9[director_name],Table10[[#This Row],[DIRECTOR_NAME]],Table9[imdb_score])</f>
        <v>5.4</v>
      </c>
    </row>
    <row r="1923" spans="1:6" x14ac:dyDescent="0.3">
      <c r="A1923" t="s">
        <v>712</v>
      </c>
      <c r="B1923">
        <v>6.8</v>
      </c>
      <c r="E1923" t="s">
        <v>14193</v>
      </c>
      <c r="F1923">
        <f t="array" ref="F1923">AVERAGEIF(Table9[director_name],Table10[[#This Row],[DIRECTOR_NAME]],Table9[imdb_score])</f>
        <v>5.4</v>
      </c>
    </row>
    <row r="1924" spans="1:6" x14ac:dyDescent="0.3">
      <c r="A1924" t="s">
        <v>1334</v>
      </c>
      <c r="B1924">
        <v>6.8</v>
      </c>
      <c r="E1924" t="s">
        <v>16236</v>
      </c>
      <c r="F1924">
        <f t="array" ref="F1924">AVERAGEIF(Table9[director_name],Table10[[#This Row],[DIRECTOR_NAME]],Table9[imdb_score])</f>
        <v>5.4</v>
      </c>
    </row>
    <row r="1925" spans="1:6" x14ac:dyDescent="0.3">
      <c r="A1925" t="s">
        <v>541</v>
      </c>
      <c r="B1925">
        <v>6.8</v>
      </c>
      <c r="E1925" t="s">
        <v>16344</v>
      </c>
      <c r="F1925">
        <f t="array" ref="F1925">AVERAGEIF(Table9[director_name],Table10[[#This Row],[DIRECTOR_NAME]],Table9[imdb_score])</f>
        <v>5.4</v>
      </c>
    </row>
    <row r="1926" spans="1:6" x14ac:dyDescent="0.3">
      <c r="A1926" t="s">
        <v>2669</v>
      </c>
      <c r="B1926">
        <v>6.8</v>
      </c>
      <c r="E1926" t="s">
        <v>17261</v>
      </c>
      <c r="F1926">
        <f t="array" ref="F1926">AVERAGEIF(Table9[director_name],Table10[[#This Row],[DIRECTOR_NAME]],Table9[imdb_score])</f>
        <v>5.4</v>
      </c>
    </row>
    <row r="1927" spans="1:6" x14ac:dyDescent="0.3">
      <c r="A1927" t="s">
        <v>5825</v>
      </c>
      <c r="B1927">
        <v>6.8</v>
      </c>
      <c r="E1927" t="s">
        <v>18073</v>
      </c>
      <c r="F1927">
        <f t="array" ref="F1927">AVERAGEIF(Table9[director_name],Table10[[#This Row],[DIRECTOR_NAME]],Table9[imdb_score])</f>
        <v>5.4</v>
      </c>
    </row>
    <row r="1928" spans="1:6" x14ac:dyDescent="0.3">
      <c r="A1928" t="s">
        <v>5918</v>
      </c>
      <c r="B1928">
        <v>6.8</v>
      </c>
      <c r="E1928" t="s">
        <v>18092</v>
      </c>
      <c r="F1928">
        <f t="array" ref="F1928">AVERAGEIF(Table9[director_name],Table10[[#This Row],[DIRECTOR_NAME]],Table9[imdb_score])</f>
        <v>5.4</v>
      </c>
    </row>
    <row r="1929" spans="1:6" x14ac:dyDescent="0.3">
      <c r="A1929" t="s">
        <v>6036</v>
      </c>
      <c r="B1929">
        <v>6.8</v>
      </c>
      <c r="E1929" t="s">
        <v>18415</v>
      </c>
      <c r="F1929">
        <f t="array" ref="F1929">AVERAGEIF(Table9[director_name],Table10[[#This Row],[DIRECTOR_NAME]],Table9[imdb_score])</f>
        <v>5.4</v>
      </c>
    </row>
    <row r="1930" spans="1:6" x14ac:dyDescent="0.3">
      <c r="A1930" t="s">
        <v>1638</v>
      </c>
      <c r="B1930">
        <v>6.8</v>
      </c>
      <c r="E1930" t="s">
        <v>18948</v>
      </c>
      <c r="F1930">
        <f t="array" ref="F1930">AVERAGEIF(Table9[director_name],Table10[[#This Row],[DIRECTOR_NAME]],Table9[imdb_score])</f>
        <v>5.4</v>
      </c>
    </row>
    <row r="1931" spans="1:6" x14ac:dyDescent="0.3">
      <c r="A1931" t="s">
        <v>2232</v>
      </c>
      <c r="B1931">
        <v>6.8</v>
      </c>
      <c r="E1931" t="s">
        <v>19111</v>
      </c>
      <c r="F1931">
        <f t="array" ref="F1931">AVERAGEIF(Table9[director_name],Table10[[#This Row],[DIRECTOR_NAME]],Table9[imdb_score])</f>
        <v>5.4</v>
      </c>
    </row>
    <row r="1932" spans="1:6" x14ac:dyDescent="0.3">
      <c r="A1932" t="s">
        <v>6482</v>
      </c>
      <c r="B1932">
        <v>6.8</v>
      </c>
      <c r="E1932" t="s">
        <v>20271</v>
      </c>
      <c r="F1932">
        <f t="array" ref="F1932">AVERAGEIF(Table9[director_name],Table10[[#This Row],[DIRECTOR_NAME]],Table9[imdb_score])</f>
        <v>5.4</v>
      </c>
    </row>
    <row r="1933" spans="1:6" x14ac:dyDescent="0.3">
      <c r="A1933" t="s">
        <v>6809</v>
      </c>
      <c r="B1933">
        <v>6.8</v>
      </c>
      <c r="E1933" t="s">
        <v>20319</v>
      </c>
      <c r="F1933">
        <f t="array" ref="F1933">AVERAGEIF(Table9[director_name],Table10[[#This Row],[DIRECTOR_NAME]],Table9[imdb_score])</f>
        <v>5.4</v>
      </c>
    </row>
    <row r="1934" spans="1:6" x14ac:dyDescent="0.3">
      <c r="A1934" t="s">
        <v>2002</v>
      </c>
      <c r="B1934">
        <v>6.8</v>
      </c>
      <c r="E1934" t="s">
        <v>20649</v>
      </c>
      <c r="F1934">
        <f t="array" ref="F1934">AVERAGEIF(Table9[director_name],Table10[[#This Row],[DIRECTOR_NAME]],Table9[imdb_score])</f>
        <v>5.4</v>
      </c>
    </row>
    <row r="1935" spans="1:6" x14ac:dyDescent="0.3">
      <c r="A1935" t="s">
        <v>7199</v>
      </c>
      <c r="B1935">
        <v>6.8</v>
      </c>
      <c r="E1935" t="s">
        <v>2881</v>
      </c>
      <c r="F1935">
        <f t="array" ref="F1935">AVERAGEIF(Table9[director_name],Table10[[#This Row],[DIRECTOR_NAME]],Table9[imdb_score])</f>
        <v>5.4</v>
      </c>
    </row>
    <row r="1936" spans="1:6" x14ac:dyDescent="0.3">
      <c r="A1936" t="s">
        <v>3940</v>
      </c>
      <c r="B1936">
        <v>6.8</v>
      </c>
      <c r="E1936" t="s">
        <v>7524</v>
      </c>
      <c r="F1936">
        <f t="array" ref="F1936">AVERAGEIF(Table9[director_name],Table10[[#This Row],[DIRECTOR_NAME]],Table9[imdb_score])</f>
        <v>5.4</v>
      </c>
    </row>
    <row r="1937" spans="1:6" x14ac:dyDescent="0.3">
      <c r="A1937" t="s">
        <v>3116</v>
      </c>
      <c r="B1937">
        <v>6.8</v>
      </c>
      <c r="E1937" t="s">
        <v>21886</v>
      </c>
      <c r="F1937">
        <f t="array" ref="F1937">AVERAGEIF(Table9[director_name],Table10[[#This Row],[DIRECTOR_NAME]],Table9[imdb_score])</f>
        <v>5.4</v>
      </c>
    </row>
    <row r="1938" spans="1:6" x14ac:dyDescent="0.3">
      <c r="A1938" t="s">
        <v>6147</v>
      </c>
      <c r="B1938">
        <v>6.8</v>
      </c>
      <c r="E1938" t="s">
        <v>22262</v>
      </c>
      <c r="F1938">
        <f t="array" ref="F1938">AVERAGEIF(Table9[director_name],Table10[[#This Row],[DIRECTOR_NAME]],Table9[imdb_score])</f>
        <v>5.4</v>
      </c>
    </row>
    <row r="1939" spans="1:6" x14ac:dyDescent="0.3">
      <c r="A1939" t="s">
        <v>7628</v>
      </c>
      <c r="B1939">
        <v>6.8</v>
      </c>
      <c r="E1939" t="s">
        <v>3695</v>
      </c>
      <c r="F1939">
        <f t="array" ref="F1939">AVERAGEIF(Table9[director_name],Table10[[#This Row],[DIRECTOR_NAME]],Table9[imdb_score])</f>
        <v>5.4</v>
      </c>
    </row>
    <row r="1940" spans="1:6" x14ac:dyDescent="0.3">
      <c r="A1940" t="s">
        <v>1089</v>
      </c>
      <c r="B1940">
        <v>6.8</v>
      </c>
      <c r="E1940" t="s">
        <v>22778</v>
      </c>
      <c r="F1940">
        <f t="array" ref="F1940">AVERAGEIF(Table9[director_name],Table10[[#This Row],[DIRECTOR_NAME]],Table9[imdb_score])</f>
        <v>5.4</v>
      </c>
    </row>
    <row r="1941" spans="1:6" x14ac:dyDescent="0.3">
      <c r="A1941" t="s">
        <v>4031</v>
      </c>
      <c r="B1941">
        <v>6.8</v>
      </c>
      <c r="E1941" t="s">
        <v>23391</v>
      </c>
      <c r="F1941">
        <f t="array" ref="F1941">AVERAGEIF(Table9[director_name],Table10[[#This Row],[DIRECTOR_NAME]],Table9[imdb_score])</f>
        <v>5.4</v>
      </c>
    </row>
    <row r="1942" spans="1:6" x14ac:dyDescent="0.3">
      <c r="A1942" t="s">
        <v>7850</v>
      </c>
      <c r="B1942">
        <v>6.8</v>
      </c>
      <c r="E1942" t="s">
        <v>23483</v>
      </c>
      <c r="F1942">
        <f t="array" ref="F1942">AVERAGEIF(Table9[director_name],Table10[[#This Row],[DIRECTOR_NAME]],Table9[imdb_score])</f>
        <v>5.4</v>
      </c>
    </row>
    <row r="1943" spans="1:6" x14ac:dyDescent="0.3">
      <c r="A1943" t="s">
        <v>994</v>
      </c>
      <c r="B1943">
        <v>6.8</v>
      </c>
      <c r="E1943" t="s">
        <v>4512</v>
      </c>
      <c r="F1943">
        <f t="array" ref="F1943">AVERAGEIF(Table9[director_name],Table10[[#This Row],[DIRECTOR_NAME]],Table9[imdb_score])</f>
        <v>5.4</v>
      </c>
    </row>
    <row r="1944" spans="1:6" x14ac:dyDescent="0.3">
      <c r="A1944" t="s">
        <v>514</v>
      </c>
      <c r="B1944">
        <v>6.8</v>
      </c>
      <c r="E1944" t="s">
        <v>23679</v>
      </c>
      <c r="F1944">
        <f t="array" ref="F1944">AVERAGEIF(Table9[director_name],Table10[[#This Row],[DIRECTOR_NAME]],Table9[imdb_score])</f>
        <v>5.4</v>
      </c>
    </row>
    <row r="1945" spans="1:6" x14ac:dyDescent="0.3">
      <c r="A1945" t="s">
        <v>8094</v>
      </c>
      <c r="B1945">
        <v>6.8</v>
      </c>
      <c r="E1945" t="s">
        <v>23856</v>
      </c>
      <c r="F1945">
        <f t="array" ref="F1945">AVERAGEIF(Table9[director_name],Table10[[#This Row],[DIRECTOR_NAME]],Table9[imdb_score])</f>
        <v>5.4</v>
      </c>
    </row>
    <row r="1946" spans="1:6" x14ac:dyDescent="0.3">
      <c r="A1946" t="s">
        <v>190</v>
      </c>
      <c r="B1946">
        <v>6.8</v>
      </c>
      <c r="E1946" t="s">
        <v>23986</v>
      </c>
      <c r="F1946">
        <f t="array" ref="F1946">AVERAGEIF(Table9[director_name],Table10[[#This Row],[DIRECTOR_NAME]],Table9[imdb_score])</f>
        <v>5.4</v>
      </c>
    </row>
    <row r="1947" spans="1:6" x14ac:dyDescent="0.3">
      <c r="A1947" t="s">
        <v>8205</v>
      </c>
      <c r="B1947">
        <v>6.8</v>
      </c>
      <c r="E1947" t="s">
        <v>1533</v>
      </c>
      <c r="F1947">
        <f t="array" ref="F1947">AVERAGEIF(Table9[director_name],Table10[[#This Row],[DIRECTOR_NAME]],Table9[imdb_score])</f>
        <v>5.3999999999999995</v>
      </c>
    </row>
    <row r="1948" spans="1:6" x14ac:dyDescent="0.3">
      <c r="A1948" t="s">
        <v>966</v>
      </c>
      <c r="B1948">
        <v>6.8</v>
      </c>
      <c r="E1948" t="s">
        <v>5911</v>
      </c>
      <c r="F1948">
        <f t="array" ref="F1948">AVERAGEIF(Table9[director_name],Table10[[#This Row],[DIRECTOR_NAME]],Table9[imdb_score])</f>
        <v>5.4000000000000012</v>
      </c>
    </row>
    <row r="1949" spans="1:6" x14ac:dyDescent="0.3">
      <c r="A1949" t="s">
        <v>1699</v>
      </c>
      <c r="B1949">
        <v>6.8</v>
      </c>
      <c r="E1949" t="s">
        <v>13055</v>
      </c>
      <c r="F1949">
        <f t="array" ref="F1949">AVERAGEIF(Table9[director_name],Table10[[#This Row],[DIRECTOR_NAME]],Table9[imdb_score])</f>
        <v>5.3666666666666671</v>
      </c>
    </row>
    <row r="1950" spans="1:6" x14ac:dyDescent="0.3">
      <c r="A1950" t="s">
        <v>2807</v>
      </c>
      <c r="B1950">
        <v>6.8</v>
      </c>
      <c r="E1950" t="s">
        <v>2308</v>
      </c>
      <c r="F1950">
        <f t="array" ref="F1950">AVERAGEIF(Table9[director_name],Table10[[#This Row],[DIRECTOR_NAME]],Table9[imdb_score])</f>
        <v>5.35</v>
      </c>
    </row>
    <row r="1951" spans="1:6" x14ac:dyDescent="0.3">
      <c r="A1951" t="s">
        <v>152</v>
      </c>
      <c r="B1951">
        <v>6.8</v>
      </c>
      <c r="E1951" t="s">
        <v>3247</v>
      </c>
      <c r="F1951">
        <f t="array" ref="F1951">AVERAGEIF(Table9[director_name],Table10[[#This Row],[DIRECTOR_NAME]],Table9[imdb_score])</f>
        <v>5.35</v>
      </c>
    </row>
    <row r="1952" spans="1:6" x14ac:dyDescent="0.3">
      <c r="A1952" t="s">
        <v>6141</v>
      </c>
      <c r="B1952">
        <v>6.8</v>
      </c>
      <c r="E1952" t="s">
        <v>3760</v>
      </c>
      <c r="F1952">
        <f t="array" ref="F1952">AVERAGEIF(Table9[director_name],Table10[[#This Row],[DIRECTOR_NAME]],Table9[imdb_score])</f>
        <v>5.35</v>
      </c>
    </row>
    <row r="1953" spans="1:6" x14ac:dyDescent="0.3">
      <c r="A1953" t="s">
        <v>842</v>
      </c>
      <c r="B1953">
        <v>6.8</v>
      </c>
      <c r="E1953" t="s">
        <v>11293</v>
      </c>
      <c r="F1953">
        <f t="array" ref="F1953">AVERAGEIF(Table9[director_name],Table10[[#This Row],[DIRECTOR_NAME]],Table9[imdb_score])</f>
        <v>5.35</v>
      </c>
    </row>
    <row r="1954" spans="1:6" x14ac:dyDescent="0.3">
      <c r="A1954" t="s">
        <v>9162</v>
      </c>
      <c r="B1954">
        <v>6.8</v>
      </c>
      <c r="E1954" t="s">
        <v>1096</v>
      </c>
      <c r="F1954">
        <f t="array" ref="F1954">AVERAGEIF(Table9[director_name],Table10[[#This Row],[DIRECTOR_NAME]],Table9[imdb_score])</f>
        <v>5.3400000000000007</v>
      </c>
    </row>
    <row r="1955" spans="1:6" x14ac:dyDescent="0.3">
      <c r="A1955" t="s">
        <v>4013</v>
      </c>
      <c r="B1955">
        <v>6.8</v>
      </c>
      <c r="E1955" t="s">
        <v>3295</v>
      </c>
      <c r="F1955">
        <f t="array" ref="F1955">AVERAGEIF(Table9[director_name],Table10[[#This Row],[DIRECTOR_NAME]],Table9[imdb_score])</f>
        <v>5.3</v>
      </c>
    </row>
    <row r="1956" spans="1:6" x14ac:dyDescent="0.3">
      <c r="A1956" t="s">
        <v>9505</v>
      </c>
      <c r="B1956">
        <v>6.8</v>
      </c>
      <c r="E1956" t="s">
        <v>4698</v>
      </c>
      <c r="F1956">
        <f t="array" ref="F1956">AVERAGEIF(Table9[director_name],Table10[[#This Row],[DIRECTOR_NAME]],Table9[imdb_score])</f>
        <v>5.3000000000000007</v>
      </c>
    </row>
    <row r="1957" spans="1:6" x14ac:dyDescent="0.3">
      <c r="A1957" t="s">
        <v>9719</v>
      </c>
      <c r="B1957">
        <v>6.8</v>
      </c>
      <c r="E1957" t="s">
        <v>6764</v>
      </c>
      <c r="F1957">
        <f t="array" ref="F1957">AVERAGEIF(Table9[director_name],Table10[[#This Row],[DIRECTOR_NAME]],Table9[imdb_score])</f>
        <v>5.3000000000000007</v>
      </c>
    </row>
    <row r="1958" spans="1:6" x14ac:dyDescent="0.3">
      <c r="A1958" t="s">
        <v>7421</v>
      </c>
      <c r="B1958">
        <v>6.8</v>
      </c>
      <c r="E1958" t="s">
        <v>17220</v>
      </c>
      <c r="F1958">
        <f t="array" ref="F1958">AVERAGEIF(Table9[director_name],Table10[[#This Row],[DIRECTOR_NAME]],Table9[imdb_score])</f>
        <v>5.3000000000000007</v>
      </c>
    </row>
    <row r="1959" spans="1:6" x14ac:dyDescent="0.3">
      <c r="A1959" t="s">
        <v>2715</v>
      </c>
      <c r="B1959">
        <v>6.8</v>
      </c>
      <c r="E1959" t="s">
        <v>1903</v>
      </c>
      <c r="F1959">
        <f t="array" ref="F1959">AVERAGEIF(Table9[director_name],Table10[[#This Row],[DIRECTOR_NAME]],Table9[imdb_score])</f>
        <v>5.3</v>
      </c>
    </row>
    <row r="1960" spans="1:6" x14ac:dyDescent="0.3">
      <c r="A1960" t="s">
        <v>173</v>
      </c>
      <c r="B1960">
        <v>6.8</v>
      </c>
      <c r="E1960" t="s">
        <v>4158</v>
      </c>
      <c r="F1960">
        <f t="array" ref="F1960">AVERAGEIF(Table9[director_name],Table10[[#This Row],[DIRECTOR_NAME]],Table9[imdb_score])</f>
        <v>5.3</v>
      </c>
    </row>
    <row r="1961" spans="1:6" x14ac:dyDescent="0.3">
      <c r="A1961" t="s">
        <v>9147</v>
      </c>
      <c r="B1961">
        <v>6.8</v>
      </c>
      <c r="E1961" t="s">
        <v>4782</v>
      </c>
      <c r="F1961">
        <f t="array" ref="F1961">AVERAGEIF(Table9[director_name],Table10[[#This Row],[DIRECTOR_NAME]],Table9[imdb_score])</f>
        <v>5.3</v>
      </c>
    </row>
    <row r="1962" spans="1:6" x14ac:dyDescent="0.3">
      <c r="A1962" t="s">
        <v>305</v>
      </c>
      <c r="B1962">
        <v>6.8</v>
      </c>
      <c r="E1962" t="s">
        <v>5116</v>
      </c>
      <c r="F1962">
        <f t="array" ref="F1962">AVERAGEIF(Table9[director_name],Table10[[#This Row],[DIRECTOR_NAME]],Table9[imdb_score])</f>
        <v>5.3</v>
      </c>
    </row>
    <row r="1963" spans="1:6" x14ac:dyDescent="0.3">
      <c r="A1963" t="s">
        <v>5702</v>
      </c>
      <c r="B1963">
        <v>6.8</v>
      </c>
      <c r="E1963" t="s">
        <v>5901</v>
      </c>
      <c r="F1963">
        <f t="array" ref="F1963">AVERAGEIF(Table9[director_name],Table10[[#This Row],[DIRECTOR_NAME]],Table9[imdb_score])</f>
        <v>5.3</v>
      </c>
    </row>
    <row r="1964" spans="1:6" x14ac:dyDescent="0.3">
      <c r="A1964" t="s">
        <v>24161</v>
      </c>
      <c r="B1964">
        <v>6.8</v>
      </c>
      <c r="E1964" t="s">
        <v>6850</v>
      </c>
      <c r="F1964">
        <f t="array" ref="F1964">AVERAGEIF(Table9[director_name],Table10[[#This Row],[DIRECTOR_NAME]],Table9[imdb_score])</f>
        <v>5.3</v>
      </c>
    </row>
    <row r="1965" spans="1:6" x14ac:dyDescent="0.3">
      <c r="A1965" t="s">
        <v>3535</v>
      </c>
      <c r="B1965">
        <v>6.8</v>
      </c>
      <c r="E1965" t="s">
        <v>4704</v>
      </c>
      <c r="F1965">
        <f t="array" ref="F1965">AVERAGEIF(Table9[director_name],Table10[[#This Row],[DIRECTOR_NAME]],Table9[imdb_score])</f>
        <v>5.3</v>
      </c>
    </row>
    <row r="1966" spans="1:6" x14ac:dyDescent="0.3">
      <c r="A1966" t="s">
        <v>4898</v>
      </c>
      <c r="B1966">
        <v>6.8</v>
      </c>
      <c r="E1966" t="s">
        <v>7159</v>
      </c>
      <c r="F1966">
        <f t="array" ref="F1966">AVERAGEIF(Table9[director_name],Table10[[#This Row],[DIRECTOR_NAME]],Table9[imdb_score])</f>
        <v>5.3</v>
      </c>
    </row>
    <row r="1967" spans="1:6" x14ac:dyDescent="0.3">
      <c r="A1967" t="s">
        <v>1139</v>
      </c>
      <c r="B1967">
        <v>6.8</v>
      </c>
      <c r="E1967" t="s">
        <v>7416</v>
      </c>
      <c r="F1967">
        <f t="array" ref="F1967">AVERAGEIF(Table9[director_name],Table10[[#This Row],[DIRECTOR_NAME]],Table9[imdb_score])</f>
        <v>5.3</v>
      </c>
    </row>
    <row r="1968" spans="1:6" x14ac:dyDescent="0.3">
      <c r="A1968" t="s">
        <v>5405</v>
      </c>
      <c r="B1968">
        <v>6.8</v>
      </c>
      <c r="E1968" t="s">
        <v>7784</v>
      </c>
      <c r="F1968">
        <f t="array" ref="F1968">AVERAGEIF(Table9[director_name],Table10[[#This Row],[DIRECTOR_NAME]],Table9[imdb_score])</f>
        <v>5.3</v>
      </c>
    </row>
    <row r="1969" spans="1:6" x14ac:dyDescent="0.3">
      <c r="A1969" t="s">
        <v>7854</v>
      </c>
      <c r="B1969">
        <v>6.8</v>
      </c>
      <c r="E1969" t="s">
        <v>7839</v>
      </c>
      <c r="F1969">
        <f t="array" ref="F1969">AVERAGEIF(Table9[director_name],Table10[[#This Row],[DIRECTOR_NAME]],Table9[imdb_score])</f>
        <v>5.3</v>
      </c>
    </row>
    <row r="1970" spans="1:6" x14ac:dyDescent="0.3">
      <c r="A1970" t="s">
        <v>534</v>
      </c>
      <c r="B1970">
        <v>6.8</v>
      </c>
      <c r="E1970" t="s">
        <v>8517</v>
      </c>
      <c r="F1970">
        <f t="array" ref="F1970">AVERAGEIF(Table9[director_name],Table10[[#This Row],[DIRECTOR_NAME]],Table9[imdb_score])</f>
        <v>5.3</v>
      </c>
    </row>
    <row r="1971" spans="1:6" x14ac:dyDescent="0.3">
      <c r="A1971" t="s">
        <v>5930</v>
      </c>
      <c r="B1971">
        <v>6.8</v>
      </c>
      <c r="E1971" t="s">
        <v>9772</v>
      </c>
      <c r="F1971">
        <f t="array" ref="F1971">AVERAGEIF(Table9[director_name],Table10[[#This Row],[DIRECTOR_NAME]],Table9[imdb_score])</f>
        <v>5.3</v>
      </c>
    </row>
    <row r="1972" spans="1:6" x14ac:dyDescent="0.3">
      <c r="A1972" t="s">
        <v>6050</v>
      </c>
      <c r="B1972">
        <v>6.8</v>
      </c>
      <c r="E1972" t="s">
        <v>10969</v>
      </c>
      <c r="F1972">
        <f t="array" ref="F1972">AVERAGEIF(Table9[director_name],Table10[[#This Row],[DIRECTOR_NAME]],Table9[imdb_score])</f>
        <v>5.3</v>
      </c>
    </row>
    <row r="1973" spans="1:6" x14ac:dyDescent="0.3">
      <c r="A1973" t="s">
        <v>10996</v>
      </c>
      <c r="B1973">
        <v>6.8</v>
      </c>
      <c r="E1973" t="s">
        <v>11796</v>
      </c>
      <c r="F1973">
        <f t="array" ref="F1973">AVERAGEIF(Table9[director_name],Table10[[#This Row],[DIRECTOR_NAME]],Table9[imdb_score])</f>
        <v>5.3</v>
      </c>
    </row>
    <row r="1974" spans="1:6" x14ac:dyDescent="0.3">
      <c r="A1974" t="s">
        <v>4013</v>
      </c>
      <c r="B1974">
        <v>6.8</v>
      </c>
      <c r="E1974" t="s">
        <v>12063</v>
      </c>
      <c r="F1974">
        <f t="array" ref="F1974">AVERAGEIF(Table9[director_name],Table10[[#This Row],[DIRECTOR_NAME]],Table9[imdb_score])</f>
        <v>5.3</v>
      </c>
    </row>
    <row r="1975" spans="1:6" x14ac:dyDescent="0.3">
      <c r="A1975" t="s">
        <v>359</v>
      </c>
      <c r="B1975">
        <v>6.8</v>
      </c>
      <c r="E1975" t="s">
        <v>12731</v>
      </c>
      <c r="F1975">
        <f t="array" ref="F1975">AVERAGEIF(Table9[director_name],Table10[[#This Row],[DIRECTOR_NAME]],Table9[imdb_score])</f>
        <v>5.3</v>
      </c>
    </row>
    <row r="1976" spans="1:6" x14ac:dyDescent="0.3">
      <c r="A1976" t="s">
        <v>4300</v>
      </c>
      <c r="B1976">
        <v>6.8</v>
      </c>
      <c r="E1976" t="s">
        <v>13083</v>
      </c>
      <c r="F1976">
        <f t="array" ref="F1976">AVERAGEIF(Table9[director_name],Table10[[#This Row],[DIRECTOR_NAME]],Table9[imdb_score])</f>
        <v>5.3</v>
      </c>
    </row>
    <row r="1977" spans="1:6" x14ac:dyDescent="0.3">
      <c r="A1977" t="s">
        <v>5370</v>
      </c>
      <c r="B1977">
        <v>6.8</v>
      </c>
      <c r="E1977" t="s">
        <v>13092</v>
      </c>
      <c r="F1977">
        <f t="array" ref="F1977">AVERAGEIF(Table9[director_name],Table10[[#This Row],[DIRECTOR_NAME]],Table9[imdb_score])</f>
        <v>5.3</v>
      </c>
    </row>
    <row r="1978" spans="1:6" x14ac:dyDescent="0.3">
      <c r="A1978" t="s">
        <v>3136</v>
      </c>
      <c r="B1978">
        <v>6.8</v>
      </c>
      <c r="E1978" t="s">
        <v>13148</v>
      </c>
      <c r="F1978">
        <f t="array" ref="F1978">AVERAGEIF(Table9[director_name],Table10[[#This Row],[DIRECTOR_NAME]],Table9[imdb_score])</f>
        <v>5.3</v>
      </c>
    </row>
    <row r="1979" spans="1:6" x14ac:dyDescent="0.3">
      <c r="A1979" t="s">
        <v>12223</v>
      </c>
      <c r="B1979">
        <v>6.8</v>
      </c>
      <c r="E1979" t="s">
        <v>14165</v>
      </c>
      <c r="F1979">
        <f t="array" ref="F1979">AVERAGEIF(Table9[director_name],Table10[[#This Row],[DIRECTOR_NAME]],Table9[imdb_score])</f>
        <v>5.3</v>
      </c>
    </row>
    <row r="1980" spans="1:6" x14ac:dyDescent="0.3">
      <c r="A1980" t="s">
        <v>12312</v>
      </c>
      <c r="B1980">
        <v>6.8</v>
      </c>
      <c r="E1980" t="s">
        <v>14555</v>
      </c>
      <c r="F1980">
        <f t="array" ref="F1980">AVERAGEIF(Table9[director_name],Table10[[#This Row],[DIRECTOR_NAME]],Table9[imdb_score])</f>
        <v>5.3</v>
      </c>
    </row>
    <row r="1981" spans="1:6" x14ac:dyDescent="0.3">
      <c r="A1981" t="s">
        <v>12504</v>
      </c>
      <c r="B1981">
        <v>6.8</v>
      </c>
      <c r="E1981" t="s">
        <v>14573</v>
      </c>
      <c r="F1981">
        <f t="array" ref="F1981">AVERAGEIF(Table9[director_name],Table10[[#This Row],[DIRECTOR_NAME]],Table9[imdb_score])</f>
        <v>5.3</v>
      </c>
    </row>
    <row r="1982" spans="1:6" x14ac:dyDescent="0.3">
      <c r="A1982" t="s">
        <v>12649</v>
      </c>
      <c r="B1982">
        <v>6.8</v>
      </c>
      <c r="E1982" t="s">
        <v>14705</v>
      </c>
      <c r="F1982">
        <f t="array" ref="F1982">AVERAGEIF(Table9[director_name],Table10[[#This Row],[DIRECTOR_NAME]],Table9[imdb_score])</f>
        <v>5.3</v>
      </c>
    </row>
    <row r="1983" spans="1:6" x14ac:dyDescent="0.3">
      <c r="A1983" t="s">
        <v>12778</v>
      </c>
      <c r="B1983">
        <v>6.8</v>
      </c>
      <c r="E1983" t="s">
        <v>14732</v>
      </c>
      <c r="F1983">
        <f t="array" ref="F1983">AVERAGEIF(Table9[director_name],Table10[[#This Row],[DIRECTOR_NAME]],Table9[imdb_score])</f>
        <v>5.3</v>
      </c>
    </row>
    <row r="1984" spans="1:6" x14ac:dyDescent="0.3">
      <c r="A1984" t="s">
        <v>10819</v>
      </c>
      <c r="B1984">
        <v>6.8</v>
      </c>
      <c r="E1984" t="s">
        <v>15827</v>
      </c>
      <c r="F1984">
        <f t="array" ref="F1984">AVERAGEIF(Table9[director_name],Table10[[#This Row],[DIRECTOR_NAME]],Table9[imdb_score])</f>
        <v>5.3</v>
      </c>
    </row>
    <row r="1985" spans="1:6" x14ac:dyDescent="0.3">
      <c r="A1985" t="s">
        <v>5168</v>
      </c>
      <c r="B1985">
        <v>6.8</v>
      </c>
      <c r="E1985" t="s">
        <v>16070</v>
      </c>
      <c r="F1985">
        <f t="array" ref="F1985">AVERAGEIF(Table9[director_name],Table10[[#This Row],[DIRECTOR_NAME]],Table9[imdb_score])</f>
        <v>5.3</v>
      </c>
    </row>
    <row r="1986" spans="1:6" x14ac:dyDescent="0.3">
      <c r="A1986" t="s">
        <v>391</v>
      </c>
      <c r="B1986">
        <v>6.8</v>
      </c>
      <c r="E1986" t="s">
        <v>16190</v>
      </c>
      <c r="F1986">
        <f t="array" ref="F1986">AVERAGEIF(Table9[director_name],Table10[[#This Row],[DIRECTOR_NAME]],Table9[imdb_score])</f>
        <v>5.3</v>
      </c>
    </row>
    <row r="1987" spans="1:6" x14ac:dyDescent="0.3">
      <c r="A1987" t="s">
        <v>11302</v>
      </c>
      <c r="B1987">
        <v>6.8</v>
      </c>
      <c r="E1987" t="s">
        <v>16629</v>
      </c>
      <c r="F1987">
        <f t="array" ref="F1987">AVERAGEIF(Table9[director_name],Table10[[#This Row],[DIRECTOR_NAME]],Table9[imdb_score])</f>
        <v>5.3</v>
      </c>
    </row>
    <row r="1988" spans="1:6" x14ac:dyDescent="0.3">
      <c r="A1988" t="s">
        <v>11107</v>
      </c>
      <c r="B1988">
        <v>6.8</v>
      </c>
      <c r="E1988" t="s">
        <v>16682</v>
      </c>
      <c r="F1988">
        <f t="array" ref="F1988">AVERAGEIF(Table9[director_name],Table10[[#This Row],[DIRECTOR_NAME]],Table9[imdb_score])</f>
        <v>5.3</v>
      </c>
    </row>
    <row r="1989" spans="1:6" x14ac:dyDescent="0.3">
      <c r="A1989" t="s">
        <v>9860</v>
      </c>
      <c r="B1989">
        <v>6.8</v>
      </c>
      <c r="E1989" t="s">
        <v>16690</v>
      </c>
      <c r="F1989">
        <f t="array" ref="F1989">AVERAGEIF(Table9[director_name],Table10[[#This Row],[DIRECTOR_NAME]],Table9[imdb_score])</f>
        <v>5.3</v>
      </c>
    </row>
    <row r="1990" spans="1:6" x14ac:dyDescent="0.3">
      <c r="A1990" t="s">
        <v>13633</v>
      </c>
      <c r="B1990">
        <v>6.8</v>
      </c>
      <c r="E1990" t="s">
        <v>17089</v>
      </c>
      <c r="F1990">
        <f t="array" ref="F1990">AVERAGEIF(Table9[director_name],Table10[[#This Row],[DIRECTOR_NAME]],Table9[imdb_score])</f>
        <v>5.3</v>
      </c>
    </row>
    <row r="1991" spans="1:6" x14ac:dyDescent="0.3">
      <c r="A1991" t="s">
        <v>5133</v>
      </c>
      <c r="B1991">
        <v>6.8</v>
      </c>
      <c r="E1991" t="s">
        <v>17405</v>
      </c>
      <c r="F1991">
        <f t="array" ref="F1991">AVERAGEIF(Table9[director_name],Table10[[#This Row],[DIRECTOR_NAME]],Table9[imdb_score])</f>
        <v>5.3</v>
      </c>
    </row>
    <row r="1992" spans="1:6" x14ac:dyDescent="0.3">
      <c r="A1992" t="s">
        <v>4360</v>
      </c>
      <c r="B1992">
        <v>6.8</v>
      </c>
      <c r="E1992" t="s">
        <v>14294</v>
      </c>
      <c r="F1992">
        <f t="array" ref="F1992">AVERAGEIF(Table9[director_name],Table10[[#This Row],[DIRECTOR_NAME]],Table9[imdb_score])</f>
        <v>5.3</v>
      </c>
    </row>
    <row r="1993" spans="1:6" x14ac:dyDescent="0.3">
      <c r="A1993" t="s">
        <v>13849</v>
      </c>
      <c r="B1993">
        <v>6.8</v>
      </c>
      <c r="E1993" t="s">
        <v>17751</v>
      </c>
      <c r="F1993">
        <f t="array" ref="F1993">AVERAGEIF(Table9[director_name],Table10[[#This Row],[DIRECTOR_NAME]],Table9[imdb_score])</f>
        <v>5.3</v>
      </c>
    </row>
    <row r="1994" spans="1:6" x14ac:dyDescent="0.3">
      <c r="A1994" t="s">
        <v>14017</v>
      </c>
      <c r="B1994">
        <v>6.8</v>
      </c>
      <c r="E1994" t="s">
        <v>18114</v>
      </c>
      <c r="F1994">
        <f t="array" ref="F1994">AVERAGEIF(Table9[director_name],Table10[[#This Row],[DIRECTOR_NAME]],Table9[imdb_score])</f>
        <v>5.3</v>
      </c>
    </row>
    <row r="1995" spans="1:6" x14ac:dyDescent="0.3">
      <c r="A1995" t="s">
        <v>13136</v>
      </c>
      <c r="B1995">
        <v>6.8</v>
      </c>
      <c r="E1995" t="s">
        <v>19297</v>
      </c>
      <c r="F1995">
        <f t="array" ref="F1995">AVERAGEIF(Table9[director_name],Table10[[#This Row],[DIRECTOR_NAME]],Table9[imdb_score])</f>
        <v>5.3</v>
      </c>
    </row>
    <row r="1996" spans="1:6" x14ac:dyDescent="0.3">
      <c r="A1996" t="s">
        <v>14291</v>
      </c>
      <c r="B1996">
        <v>6.8</v>
      </c>
      <c r="E1996" t="s">
        <v>19302</v>
      </c>
      <c r="F1996">
        <f t="array" ref="F1996">AVERAGEIF(Table9[director_name],Table10[[#This Row],[DIRECTOR_NAME]],Table9[imdb_score])</f>
        <v>5.3</v>
      </c>
    </row>
    <row r="1997" spans="1:6" x14ac:dyDescent="0.3">
      <c r="A1997" t="s">
        <v>5055</v>
      </c>
      <c r="B1997">
        <v>6.8</v>
      </c>
      <c r="E1997" t="s">
        <v>19389</v>
      </c>
      <c r="F1997">
        <f t="array" ref="F1997">AVERAGEIF(Table9[director_name],Table10[[#This Row],[DIRECTOR_NAME]],Table9[imdb_score])</f>
        <v>5.3</v>
      </c>
    </row>
    <row r="1998" spans="1:6" x14ac:dyDescent="0.3">
      <c r="A1998" t="s">
        <v>8542</v>
      </c>
      <c r="B1998">
        <v>6.8</v>
      </c>
      <c r="E1998" t="s">
        <v>1526</v>
      </c>
      <c r="F1998">
        <f t="array" ref="F1998">AVERAGEIF(Table9[director_name],Table10[[#This Row],[DIRECTOR_NAME]],Table9[imdb_score])</f>
        <v>5.3</v>
      </c>
    </row>
    <row r="1999" spans="1:6" x14ac:dyDescent="0.3">
      <c r="A1999" t="s">
        <v>14469</v>
      </c>
      <c r="B1999">
        <v>6.8</v>
      </c>
      <c r="E1999" t="s">
        <v>19440</v>
      </c>
      <c r="F1999">
        <f t="array" ref="F1999">AVERAGEIF(Table9[director_name],Table10[[#This Row],[DIRECTOR_NAME]],Table9[imdb_score])</f>
        <v>5.3</v>
      </c>
    </row>
    <row r="2000" spans="1:6" x14ac:dyDescent="0.3">
      <c r="A2000" t="s">
        <v>14549</v>
      </c>
      <c r="B2000">
        <v>6.8</v>
      </c>
      <c r="E2000" t="s">
        <v>19583</v>
      </c>
      <c r="F2000">
        <f t="array" ref="F2000">AVERAGEIF(Table9[director_name],Table10[[#This Row],[DIRECTOR_NAME]],Table9[imdb_score])</f>
        <v>5.3</v>
      </c>
    </row>
    <row r="2001" spans="1:6" x14ac:dyDescent="0.3">
      <c r="A2001" t="s">
        <v>14620</v>
      </c>
      <c r="B2001">
        <v>6.8</v>
      </c>
      <c r="E2001" t="s">
        <v>19693</v>
      </c>
      <c r="F2001">
        <f t="array" ref="F2001">AVERAGEIF(Table9[director_name],Table10[[#This Row],[DIRECTOR_NAME]],Table9[imdb_score])</f>
        <v>5.3</v>
      </c>
    </row>
    <row r="2002" spans="1:6" x14ac:dyDescent="0.3">
      <c r="A2002" t="s">
        <v>11653</v>
      </c>
      <c r="B2002">
        <v>6.8</v>
      </c>
      <c r="E2002" t="s">
        <v>19968</v>
      </c>
      <c r="F2002">
        <f t="array" ref="F2002">AVERAGEIF(Table9[director_name],Table10[[#This Row],[DIRECTOR_NAME]],Table9[imdb_score])</f>
        <v>5.3</v>
      </c>
    </row>
    <row r="2003" spans="1:6" x14ac:dyDescent="0.3">
      <c r="A2003" t="s">
        <v>6864</v>
      </c>
      <c r="B2003">
        <v>6.8</v>
      </c>
      <c r="E2003" t="s">
        <v>20312</v>
      </c>
      <c r="F2003">
        <f t="array" ref="F2003">AVERAGEIF(Table9[director_name],Table10[[#This Row],[DIRECTOR_NAME]],Table9[imdb_score])</f>
        <v>5.3</v>
      </c>
    </row>
    <row r="2004" spans="1:6" x14ac:dyDescent="0.3">
      <c r="A2004" t="s">
        <v>2265</v>
      </c>
      <c r="B2004">
        <v>6.8</v>
      </c>
      <c r="E2004" t="s">
        <v>20633</v>
      </c>
      <c r="F2004">
        <f t="array" ref="F2004">AVERAGEIF(Table9[director_name],Table10[[#This Row],[DIRECTOR_NAME]],Table9[imdb_score])</f>
        <v>5.3</v>
      </c>
    </row>
    <row r="2005" spans="1:6" x14ac:dyDescent="0.3">
      <c r="A2005" t="s">
        <v>5405</v>
      </c>
      <c r="B2005">
        <v>6.8</v>
      </c>
      <c r="E2005" t="s">
        <v>21905</v>
      </c>
      <c r="F2005">
        <f t="array" ref="F2005">AVERAGEIF(Table9[director_name],Table10[[#This Row],[DIRECTOR_NAME]],Table9[imdb_score])</f>
        <v>5.3</v>
      </c>
    </row>
    <row r="2006" spans="1:6" x14ac:dyDescent="0.3">
      <c r="A2006" t="s">
        <v>15269</v>
      </c>
      <c r="B2006">
        <v>6.8</v>
      </c>
      <c r="E2006" t="s">
        <v>22273</v>
      </c>
      <c r="F2006">
        <f t="array" ref="F2006">AVERAGEIF(Table9[director_name],Table10[[#This Row],[DIRECTOR_NAME]],Table9[imdb_score])</f>
        <v>5.3</v>
      </c>
    </row>
    <row r="2007" spans="1:6" x14ac:dyDescent="0.3">
      <c r="A2007" t="s">
        <v>6546</v>
      </c>
      <c r="B2007">
        <v>6.8</v>
      </c>
      <c r="E2007" t="s">
        <v>22488</v>
      </c>
      <c r="F2007">
        <f t="array" ref="F2007">AVERAGEIF(Table9[director_name],Table10[[#This Row],[DIRECTOR_NAME]],Table9[imdb_score])</f>
        <v>5.3</v>
      </c>
    </row>
    <row r="2008" spans="1:6" x14ac:dyDescent="0.3">
      <c r="A2008" t="s">
        <v>3102</v>
      </c>
      <c r="B2008">
        <v>6.8</v>
      </c>
      <c r="E2008" t="s">
        <v>23509</v>
      </c>
      <c r="F2008">
        <f t="array" ref="F2008">AVERAGEIF(Table9[director_name],Table10[[#This Row],[DIRECTOR_NAME]],Table9[imdb_score])</f>
        <v>5.3</v>
      </c>
    </row>
    <row r="2009" spans="1:6" x14ac:dyDescent="0.3">
      <c r="A2009" t="s">
        <v>15990</v>
      </c>
      <c r="B2009">
        <v>6.8</v>
      </c>
      <c r="E2009" t="s">
        <v>23685</v>
      </c>
      <c r="F2009">
        <f t="array" ref="F2009">AVERAGEIF(Table9[director_name],Table10[[#This Row],[DIRECTOR_NAME]],Table9[imdb_score])</f>
        <v>5.3</v>
      </c>
    </row>
    <row r="2010" spans="1:6" x14ac:dyDescent="0.3">
      <c r="A2010" t="s">
        <v>16116</v>
      </c>
      <c r="B2010">
        <v>6.8</v>
      </c>
      <c r="E2010" t="s">
        <v>5496</v>
      </c>
      <c r="F2010">
        <f t="array" ref="F2010">AVERAGEIF(Table9[director_name],Table10[[#This Row],[DIRECTOR_NAME]],Table9[imdb_score])</f>
        <v>5.2750000000000004</v>
      </c>
    </row>
    <row r="2011" spans="1:6" x14ac:dyDescent="0.3">
      <c r="A2011" t="s">
        <v>16162</v>
      </c>
      <c r="B2011">
        <v>6.8</v>
      </c>
      <c r="E2011" t="s">
        <v>6062</v>
      </c>
      <c r="F2011">
        <f t="array" ref="F2011">AVERAGEIF(Table9[director_name],Table10[[#This Row],[DIRECTOR_NAME]],Table9[imdb_score])</f>
        <v>5.2666666666666666</v>
      </c>
    </row>
    <row r="2012" spans="1:6" x14ac:dyDescent="0.3">
      <c r="A2012" t="s">
        <v>16090</v>
      </c>
      <c r="B2012">
        <v>6.8</v>
      </c>
      <c r="E2012" t="s">
        <v>6101</v>
      </c>
      <c r="F2012">
        <f t="array" ref="F2012">AVERAGEIF(Table9[director_name],Table10[[#This Row],[DIRECTOR_NAME]],Table9[imdb_score])</f>
        <v>5.2666666666666666</v>
      </c>
    </row>
    <row r="2013" spans="1:6" x14ac:dyDescent="0.3">
      <c r="A2013" t="s">
        <v>16391</v>
      </c>
      <c r="B2013">
        <v>6.8</v>
      </c>
      <c r="E2013" t="s">
        <v>3456</v>
      </c>
      <c r="F2013">
        <f t="array" ref="F2013">AVERAGEIF(Table9[director_name],Table10[[#This Row],[DIRECTOR_NAME]],Table9[imdb_score])</f>
        <v>5.26</v>
      </c>
    </row>
    <row r="2014" spans="1:6" x14ac:dyDescent="0.3">
      <c r="A2014" t="s">
        <v>16450</v>
      </c>
      <c r="B2014">
        <v>6.8</v>
      </c>
      <c r="E2014" t="s">
        <v>5702</v>
      </c>
      <c r="F2014">
        <f t="array" ref="F2014">AVERAGEIF(Table9[director_name],Table10[[#This Row],[DIRECTOR_NAME]],Table9[imdb_score])</f>
        <v>5.26</v>
      </c>
    </row>
    <row r="2015" spans="1:6" x14ac:dyDescent="0.3">
      <c r="A2015" t="s">
        <v>16391</v>
      </c>
      <c r="B2015">
        <v>6.8</v>
      </c>
      <c r="E2015" t="s">
        <v>7558</v>
      </c>
      <c r="F2015">
        <f t="array" ref="F2015">AVERAGEIF(Table9[director_name],Table10[[#This Row],[DIRECTOR_NAME]],Table9[imdb_score])</f>
        <v>5.25</v>
      </c>
    </row>
    <row r="2016" spans="1:6" x14ac:dyDescent="0.3">
      <c r="A2016" t="s">
        <v>4175</v>
      </c>
      <c r="B2016">
        <v>6.8</v>
      </c>
      <c r="E2016" t="s">
        <v>9623</v>
      </c>
      <c r="F2016">
        <f t="array" ref="F2016">AVERAGEIF(Table9[director_name],Table10[[#This Row],[DIRECTOR_NAME]],Table9[imdb_score])</f>
        <v>5.25</v>
      </c>
    </row>
    <row r="2017" spans="1:6" x14ac:dyDescent="0.3">
      <c r="A2017" t="s">
        <v>1941</v>
      </c>
      <c r="B2017">
        <v>6.8</v>
      </c>
      <c r="E2017" t="s">
        <v>11027</v>
      </c>
      <c r="F2017">
        <f t="array" ref="F2017">AVERAGEIF(Table9[director_name],Table10[[#This Row],[DIRECTOR_NAME]],Table9[imdb_score])</f>
        <v>5.25</v>
      </c>
    </row>
    <row r="2018" spans="1:6" x14ac:dyDescent="0.3">
      <c r="A2018" t="s">
        <v>16797</v>
      </c>
      <c r="B2018">
        <v>6.8</v>
      </c>
      <c r="E2018" t="s">
        <v>11103</v>
      </c>
      <c r="F2018">
        <f t="array" ref="F2018">AVERAGEIF(Table9[director_name],Table10[[#This Row],[DIRECTOR_NAME]],Table9[imdb_score])</f>
        <v>5.25</v>
      </c>
    </row>
    <row r="2019" spans="1:6" x14ac:dyDescent="0.3">
      <c r="A2019" t="s">
        <v>12887</v>
      </c>
      <c r="B2019">
        <v>6.8</v>
      </c>
      <c r="E2019" t="s">
        <v>17372</v>
      </c>
      <c r="F2019">
        <f t="array" ref="F2019">AVERAGEIF(Table9[director_name],Table10[[#This Row],[DIRECTOR_NAME]],Table9[imdb_score])</f>
        <v>5.25</v>
      </c>
    </row>
    <row r="2020" spans="1:6" x14ac:dyDescent="0.3">
      <c r="A2020" t="s">
        <v>5867</v>
      </c>
      <c r="B2020">
        <v>6.8</v>
      </c>
      <c r="E2020" t="s">
        <v>17947</v>
      </c>
      <c r="F2020">
        <f t="array" ref="F2020">AVERAGEIF(Table9[director_name],Table10[[#This Row],[DIRECTOR_NAME]],Table9[imdb_score])</f>
        <v>5.25</v>
      </c>
    </row>
    <row r="2021" spans="1:6" x14ac:dyDescent="0.3">
      <c r="A2021" t="s">
        <v>9147</v>
      </c>
      <c r="B2021">
        <v>6.8</v>
      </c>
      <c r="E2021" t="s">
        <v>2845</v>
      </c>
      <c r="F2021">
        <f t="array" ref="F2021">AVERAGEIF(Table9[director_name],Table10[[#This Row],[DIRECTOR_NAME]],Table9[imdb_score])</f>
        <v>5.2</v>
      </c>
    </row>
    <row r="2022" spans="1:6" x14ac:dyDescent="0.3">
      <c r="A2022" t="s">
        <v>17501</v>
      </c>
      <c r="B2022">
        <v>6.8</v>
      </c>
      <c r="E2022" t="s">
        <v>6212</v>
      </c>
      <c r="F2022">
        <f t="array" ref="F2022">AVERAGEIF(Table9[director_name],Table10[[#This Row],[DIRECTOR_NAME]],Table9[imdb_score])</f>
        <v>5.2</v>
      </c>
    </row>
    <row r="2023" spans="1:6" x14ac:dyDescent="0.3">
      <c r="A2023" t="s">
        <v>14064</v>
      </c>
      <c r="B2023">
        <v>6.8</v>
      </c>
      <c r="E2023" t="s">
        <v>6429</v>
      </c>
      <c r="F2023">
        <f t="array" ref="F2023">AVERAGEIF(Table9[director_name],Table10[[#This Row],[DIRECTOR_NAME]],Table9[imdb_score])</f>
        <v>5.2</v>
      </c>
    </row>
    <row r="2024" spans="1:6" x14ac:dyDescent="0.3">
      <c r="A2024" t="s">
        <v>17805</v>
      </c>
      <c r="B2024">
        <v>6.8</v>
      </c>
      <c r="E2024" t="s">
        <v>7089</v>
      </c>
      <c r="F2024">
        <f t="array" ref="F2024">AVERAGEIF(Table9[director_name],Table10[[#This Row],[DIRECTOR_NAME]],Table9[imdb_score])</f>
        <v>5.2</v>
      </c>
    </row>
    <row r="2025" spans="1:6" x14ac:dyDescent="0.3">
      <c r="A2025" t="s">
        <v>13896</v>
      </c>
      <c r="B2025">
        <v>6.8</v>
      </c>
      <c r="E2025" t="s">
        <v>7604</v>
      </c>
      <c r="F2025">
        <f t="array" ref="F2025">AVERAGEIF(Table9[director_name],Table10[[#This Row],[DIRECTOR_NAME]],Table9[imdb_score])</f>
        <v>5.2</v>
      </c>
    </row>
    <row r="2026" spans="1:6" x14ac:dyDescent="0.3">
      <c r="A2026" t="s">
        <v>1838</v>
      </c>
      <c r="B2026">
        <v>6.8</v>
      </c>
      <c r="E2026" t="s">
        <v>7759</v>
      </c>
      <c r="F2026">
        <f t="array" ref="F2026">AVERAGEIF(Table9[director_name],Table10[[#This Row],[DIRECTOR_NAME]],Table9[imdb_score])</f>
        <v>5.2</v>
      </c>
    </row>
    <row r="2027" spans="1:6" x14ac:dyDescent="0.3">
      <c r="A2027" t="s">
        <v>9414</v>
      </c>
      <c r="B2027">
        <v>6.8</v>
      </c>
      <c r="E2027" t="s">
        <v>8484</v>
      </c>
      <c r="F2027">
        <f t="array" ref="F2027">AVERAGEIF(Table9[director_name],Table10[[#This Row],[DIRECTOR_NAME]],Table9[imdb_score])</f>
        <v>5.2</v>
      </c>
    </row>
    <row r="2028" spans="1:6" x14ac:dyDescent="0.3">
      <c r="A2028" t="s">
        <v>18069</v>
      </c>
      <c r="B2028">
        <v>6.8</v>
      </c>
      <c r="E2028" t="s">
        <v>9335</v>
      </c>
      <c r="F2028">
        <f t="array" ref="F2028">AVERAGEIF(Table9[director_name],Table10[[#This Row],[DIRECTOR_NAME]],Table9[imdb_score])</f>
        <v>5.2</v>
      </c>
    </row>
    <row r="2029" spans="1:6" x14ac:dyDescent="0.3">
      <c r="A2029" t="s">
        <v>18213</v>
      </c>
      <c r="B2029">
        <v>6.8</v>
      </c>
      <c r="E2029" t="s">
        <v>9551</v>
      </c>
      <c r="F2029">
        <f t="array" ref="F2029">AVERAGEIF(Table9[director_name],Table10[[#This Row],[DIRECTOR_NAME]],Table9[imdb_score])</f>
        <v>5.2</v>
      </c>
    </row>
    <row r="2030" spans="1:6" x14ac:dyDescent="0.3">
      <c r="A2030" t="s">
        <v>14794</v>
      </c>
      <c r="B2030">
        <v>6.8</v>
      </c>
      <c r="E2030" t="s">
        <v>10025</v>
      </c>
      <c r="F2030">
        <f t="array" ref="F2030">AVERAGEIF(Table9[director_name],Table10[[#This Row],[DIRECTOR_NAME]],Table9[imdb_score])</f>
        <v>5.2</v>
      </c>
    </row>
    <row r="2031" spans="1:6" x14ac:dyDescent="0.3">
      <c r="A2031" t="s">
        <v>17128</v>
      </c>
      <c r="B2031">
        <v>6.8</v>
      </c>
      <c r="E2031" t="s">
        <v>11470</v>
      </c>
      <c r="F2031">
        <f t="array" ref="F2031">AVERAGEIF(Table9[director_name],Table10[[#This Row],[DIRECTOR_NAME]],Table9[imdb_score])</f>
        <v>5.2</v>
      </c>
    </row>
    <row r="2032" spans="1:6" x14ac:dyDescent="0.3">
      <c r="A2032" t="s">
        <v>18750</v>
      </c>
      <c r="B2032">
        <v>6.8</v>
      </c>
      <c r="E2032" t="s">
        <v>11842</v>
      </c>
      <c r="F2032">
        <f t="array" ref="F2032">AVERAGEIF(Table9[director_name],Table10[[#This Row],[DIRECTOR_NAME]],Table9[imdb_score])</f>
        <v>5.2</v>
      </c>
    </row>
    <row r="2033" spans="1:6" x14ac:dyDescent="0.3">
      <c r="A2033" t="s">
        <v>18833</v>
      </c>
      <c r="B2033">
        <v>6.8</v>
      </c>
      <c r="E2033" t="s">
        <v>14888</v>
      </c>
      <c r="F2033">
        <f t="array" ref="F2033">AVERAGEIF(Table9[director_name],Table10[[#This Row],[DIRECTOR_NAME]],Table9[imdb_score])</f>
        <v>5.2</v>
      </c>
    </row>
    <row r="2034" spans="1:6" x14ac:dyDescent="0.3">
      <c r="A2034" t="s">
        <v>18881</v>
      </c>
      <c r="B2034">
        <v>6.8</v>
      </c>
      <c r="E2034" t="s">
        <v>15044</v>
      </c>
      <c r="F2034">
        <f t="array" ref="F2034">AVERAGEIF(Table9[director_name],Table10[[#This Row],[DIRECTOR_NAME]],Table9[imdb_score])</f>
        <v>5.2</v>
      </c>
    </row>
    <row r="2035" spans="1:6" x14ac:dyDescent="0.3">
      <c r="A2035" t="s">
        <v>2699</v>
      </c>
      <c r="B2035">
        <v>6.8</v>
      </c>
      <c r="E2035" t="s">
        <v>15347</v>
      </c>
      <c r="F2035">
        <f t="array" ref="F2035">AVERAGEIF(Table9[director_name],Table10[[#This Row],[DIRECTOR_NAME]],Table9[imdb_score])</f>
        <v>5.2</v>
      </c>
    </row>
    <row r="2036" spans="1:6" x14ac:dyDescent="0.3">
      <c r="A2036" t="s">
        <v>11009</v>
      </c>
      <c r="B2036">
        <v>6.8</v>
      </c>
      <c r="E2036" t="s">
        <v>15429</v>
      </c>
      <c r="F2036">
        <f t="array" ref="F2036">AVERAGEIF(Table9[director_name],Table10[[#This Row],[DIRECTOR_NAME]],Table9[imdb_score])</f>
        <v>5.2</v>
      </c>
    </row>
    <row r="2037" spans="1:6" x14ac:dyDescent="0.3">
      <c r="A2037" t="s">
        <v>7473</v>
      </c>
      <c r="B2037">
        <v>6.8</v>
      </c>
      <c r="E2037" t="s">
        <v>15457</v>
      </c>
      <c r="F2037">
        <f t="array" ref="F2037">AVERAGEIF(Table9[director_name],Table10[[#This Row],[DIRECTOR_NAME]],Table9[imdb_score])</f>
        <v>5.2</v>
      </c>
    </row>
    <row r="2038" spans="1:6" x14ac:dyDescent="0.3">
      <c r="A2038" t="s">
        <v>680</v>
      </c>
      <c r="B2038">
        <v>6.8</v>
      </c>
      <c r="E2038" t="s">
        <v>15963</v>
      </c>
      <c r="F2038">
        <f t="array" ref="F2038">AVERAGEIF(Table9[director_name],Table10[[#This Row],[DIRECTOR_NAME]],Table9[imdb_score])</f>
        <v>5.2</v>
      </c>
    </row>
    <row r="2039" spans="1:6" x14ac:dyDescent="0.3">
      <c r="A2039" t="s">
        <v>5081</v>
      </c>
      <c r="B2039">
        <v>6.8</v>
      </c>
      <c r="E2039" t="s">
        <v>17024</v>
      </c>
      <c r="F2039">
        <f t="array" ref="F2039">AVERAGEIF(Table9[director_name],Table10[[#This Row],[DIRECTOR_NAME]],Table9[imdb_score])</f>
        <v>5.2</v>
      </c>
    </row>
    <row r="2040" spans="1:6" x14ac:dyDescent="0.3">
      <c r="A2040" t="s">
        <v>8346</v>
      </c>
      <c r="B2040">
        <v>6.8</v>
      </c>
      <c r="E2040" t="s">
        <v>17536</v>
      </c>
      <c r="F2040">
        <f t="array" ref="F2040">AVERAGEIF(Table9[director_name],Table10[[#This Row],[DIRECTOR_NAME]],Table9[imdb_score])</f>
        <v>5.2</v>
      </c>
    </row>
    <row r="2041" spans="1:6" x14ac:dyDescent="0.3">
      <c r="A2041" t="s">
        <v>4013</v>
      </c>
      <c r="B2041">
        <v>6.8</v>
      </c>
      <c r="E2041" t="s">
        <v>17686</v>
      </c>
      <c r="F2041">
        <f t="array" ref="F2041">AVERAGEIF(Table9[director_name],Table10[[#This Row],[DIRECTOR_NAME]],Table9[imdb_score])</f>
        <v>5.2</v>
      </c>
    </row>
    <row r="2042" spans="1:6" x14ac:dyDescent="0.3">
      <c r="A2042" t="s">
        <v>6147</v>
      </c>
      <c r="B2042">
        <v>6.8</v>
      </c>
      <c r="E2042" t="s">
        <v>18655</v>
      </c>
      <c r="F2042">
        <f t="array" ref="F2042">AVERAGEIF(Table9[director_name],Table10[[#This Row],[DIRECTOR_NAME]],Table9[imdb_score])</f>
        <v>5.2</v>
      </c>
    </row>
    <row r="2043" spans="1:6" x14ac:dyDescent="0.3">
      <c r="A2043" t="s">
        <v>17849</v>
      </c>
      <c r="B2043">
        <v>6.8</v>
      </c>
      <c r="E2043" t="s">
        <v>18871</v>
      </c>
      <c r="F2043">
        <f t="array" ref="F2043">AVERAGEIF(Table9[director_name],Table10[[#This Row],[DIRECTOR_NAME]],Table9[imdb_score])</f>
        <v>5.2</v>
      </c>
    </row>
    <row r="2044" spans="1:6" x14ac:dyDescent="0.3">
      <c r="A2044" t="s">
        <v>12712</v>
      </c>
      <c r="B2044">
        <v>6.8</v>
      </c>
      <c r="E2044" t="s">
        <v>20368</v>
      </c>
      <c r="F2044">
        <f t="array" ref="F2044">AVERAGEIF(Table9[director_name],Table10[[#This Row],[DIRECTOR_NAME]],Table9[imdb_score])</f>
        <v>5.2</v>
      </c>
    </row>
    <row r="2045" spans="1:6" x14ac:dyDescent="0.3">
      <c r="A2045" t="s">
        <v>20576</v>
      </c>
      <c r="B2045">
        <v>6.8</v>
      </c>
      <c r="E2045" t="s">
        <v>21122</v>
      </c>
      <c r="F2045">
        <f t="array" ref="F2045">AVERAGEIF(Table9[director_name],Table10[[#This Row],[DIRECTOR_NAME]],Table9[imdb_score])</f>
        <v>5.2</v>
      </c>
    </row>
    <row r="2046" spans="1:6" x14ac:dyDescent="0.3">
      <c r="A2046" t="s">
        <v>19659</v>
      </c>
      <c r="B2046">
        <v>6.8</v>
      </c>
      <c r="E2046" t="s">
        <v>21720</v>
      </c>
      <c r="F2046">
        <f t="array" ref="F2046">AVERAGEIF(Table9[director_name],Table10[[#This Row],[DIRECTOR_NAME]],Table9[imdb_score])</f>
        <v>5.2</v>
      </c>
    </row>
    <row r="2047" spans="1:6" x14ac:dyDescent="0.3">
      <c r="A2047" t="s">
        <v>20788</v>
      </c>
      <c r="B2047">
        <v>6.8</v>
      </c>
      <c r="E2047" t="s">
        <v>21892</v>
      </c>
      <c r="F2047">
        <f t="array" ref="F2047">AVERAGEIF(Table9[director_name],Table10[[#This Row],[DIRECTOR_NAME]],Table9[imdb_score])</f>
        <v>5.2</v>
      </c>
    </row>
    <row r="2048" spans="1:6" x14ac:dyDescent="0.3">
      <c r="A2048" t="s">
        <v>359</v>
      </c>
      <c r="B2048">
        <v>6.8</v>
      </c>
      <c r="E2048" t="s">
        <v>22171</v>
      </c>
      <c r="F2048">
        <f t="array" ref="F2048">AVERAGEIF(Table9[director_name],Table10[[#This Row],[DIRECTOR_NAME]],Table9[imdb_score])</f>
        <v>5.2</v>
      </c>
    </row>
    <row r="2049" spans="1:6" x14ac:dyDescent="0.3">
      <c r="A2049" t="s">
        <v>20948</v>
      </c>
      <c r="B2049">
        <v>6.8</v>
      </c>
      <c r="E2049" t="s">
        <v>22246</v>
      </c>
      <c r="F2049">
        <f t="array" ref="F2049">AVERAGEIF(Table9[director_name],Table10[[#This Row],[DIRECTOR_NAME]],Table9[imdb_score])</f>
        <v>5.2</v>
      </c>
    </row>
    <row r="2050" spans="1:6" x14ac:dyDescent="0.3">
      <c r="A2050" t="s">
        <v>20955</v>
      </c>
      <c r="B2050">
        <v>6.8</v>
      </c>
      <c r="E2050" t="s">
        <v>22653</v>
      </c>
      <c r="F2050">
        <f t="array" ref="F2050">AVERAGEIF(Table9[director_name],Table10[[#This Row],[DIRECTOR_NAME]],Table9[imdb_score])</f>
        <v>5.2</v>
      </c>
    </row>
    <row r="2051" spans="1:6" x14ac:dyDescent="0.3">
      <c r="A2051" t="s">
        <v>20962</v>
      </c>
      <c r="B2051">
        <v>6.8</v>
      </c>
      <c r="E2051" t="s">
        <v>22950</v>
      </c>
      <c r="F2051">
        <f t="array" ref="F2051">AVERAGEIF(Table9[director_name],Table10[[#This Row],[DIRECTOR_NAME]],Table9[imdb_score])</f>
        <v>5.2</v>
      </c>
    </row>
    <row r="2052" spans="1:6" x14ac:dyDescent="0.3">
      <c r="A2052" t="s">
        <v>21324</v>
      </c>
      <c r="B2052">
        <v>6.8</v>
      </c>
      <c r="E2052" t="s">
        <v>2720</v>
      </c>
      <c r="F2052">
        <f t="array" ref="F2052">AVERAGEIF(Table9[director_name],Table10[[#This Row],[DIRECTOR_NAME]],Table9[imdb_score])</f>
        <v>5.1999999999999993</v>
      </c>
    </row>
    <row r="2053" spans="1:6" x14ac:dyDescent="0.3">
      <c r="A2053" t="s">
        <v>16292</v>
      </c>
      <c r="B2053">
        <v>6.8</v>
      </c>
      <c r="E2053" t="s">
        <v>13713</v>
      </c>
      <c r="F2053">
        <f t="array" ref="F2053">AVERAGEIF(Table9[director_name],Table10[[#This Row],[DIRECTOR_NAME]],Table9[imdb_score])</f>
        <v>5.1999999999999993</v>
      </c>
    </row>
    <row r="2054" spans="1:6" x14ac:dyDescent="0.3">
      <c r="A2054" t="s">
        <v>18188</v>
      </c>
      <c r="B2054">
        <v>6.8</v>
      </c>
      <c r="E2054" t="s">
        <v>3890</v>
      </c>
      <c r="F2054">
        <f t="array" ref="F2054">AVERAGEIF(Table9[director_name],Table10[[#This Row],[DIRECTOR_NAME]],Table9[imdb_score])</f>
        <v>5.1749999999999998</v>
      </c>
    </row>
    <row r="2055" spans="1:6" x14ac:dyDescent="0.3">
      <c r="A2055" t="s">
        <v>21540</v>
      </c>
      <c r="B2055">
        <v>6.8</v>
      </c>
      <c r="E2055" t="s">
        <v>603</v>
      </c>
      <c r="F2055">
        <f t="array" ref="F2055">AVERAGEIF(Table9[director_name],Table10[[#This Row],[DIRECTOR_NAME]],Table9[imdb_score])</f>
        <v>5.166666666666667</v>
      </c>
    </row>
    <row r="2056" spans="1:6" x14ac:dyDescent="0.3">
      <c r="A2056" t="s">
        <v>21550</v>
      </c>
      <c r="B2056">
        <v>6.8</v>
      </c>
      <c r="E2056" t="s">
        <v>12204</v>
      </c>
      <c r="F2056">
        <f t="array" ref="F2056">AVERAGEIF(Table9[director_name],Table10[[#This Row],[DIRECTOR_NAME]],Table9[imdb_score])</f>
        <v>5.15</v>
      </c>
    </row>
    <row r="2057" spans="1:6" x14ac:dyDescent="0.3">
      <c r="A2057" t="s">
        <v>16044</v>
      </c>
      <c r="B2057">
        <v>6.8</v>
      </c>
      <c r="E2057" t="s">
        <v>9577</v>
      </c>
      <c r="F2057">
        <f t="array" ref="F2057">AVERAGEIF(Table9[director_name],Table10[[#This Row],[DIRECTOR_NAME]],Table9[imdb_score])</f>
        <v>5.125</v>
      </c>
    </row>
    <row r="2058" spans="1:6" x14ac:dyDescent="0.3">
      <c r="A2058" t="s">
        <v>21691</v>
      </c>
      <c r="B2058">
        <v>6.8</v>
      </c>
      <c r="E2058" t="s">
        <v>10961</v>
      </c>
      <c r="F2058">
        <f t="array" ref="F2058">AVERAGEIF(Table9[director_name],Table10[[#This Row],[DIRECTOR_NAME]],Table9[imdb_score])</f>
        <v>5.1000000000000005</v>
      </c>
    </row>
    <row r="2059" spans="1:6" x14ac:dyDescent="0.3">
      <c r="A2059" t="s">
        <v>21713</v>
      </c>
      <c r="B2059">
        <v>6.8</v>
      </c>
      <c r="E2059" t="s">
        <v>894</v>
      </c>
      <c r="F2059">
        <f t="array" ref="F2059">AVERAGEIF(Table9[director_name],Table10[[#This Row],[DIRECTOR_NAME]],Table9[imdb_score])</f>
        <v>5.0999999999999996</v>
      </c>
    </row>
    <row r="2060" spans="1:6" x14ac:dyDescent="0.3">
      <c r="A2060" t="s">
        <v>21782</v>
      </c>
      <c r="B2060">
        <v>6.8</v>
      </c>
      <c r="E2060" t="s">
        <v>1479</v>
      </c>
      <c r="F2060">
        <f t="array" ref="F2060">AVERAGEIF(Table9[director_name],Table10[[#This Row],[DIRECTOR_NAME]],Table9[imdb_score])</f>
        <v>5.0999999999999996</v>
      </c>
    </row>
    <row r="2061" spans="1:6" x14ac:dyDescent="0.3">
      <c r="A2061" t="s">
        <v>22114</v>
      </c>
      <c r="B2061">
        <v>6.8</v>
      </c>
      <c r="E2061" t="s">
        <v>1813</v>
      </c>
      <c r="F2061">
        <f t="array" ref="F2061">AVERAGEIF(Table9[director_name],Table10[[#This Row],[DIRECTOR_NAME]],Table9[imdb_score])</f>
        <v>5.0999999999999996</v>
      </c>
    </row>
    <row r="2062" spans="1:6" x14ac:dyDescent="0.3">
      <c r="A2062" t="s">
        <v>22456</v>
      </c>
      <c r="B2062">
        <v>6.8</v>
      </c>
      <c r="E2062" t="s">
        <v>3820</v>
      </c>
      <c r="F2062">
        <f t="array" ref="F2062">AVERAGEIF(Table9[director_name],Table10[[#This Row],[DIRECTOR_NAME]],Table9[imdb_score])</f>
        <v>5.0999999999999996</v>
      </c>
    </row>
    <row r="2063" spans="1:6" x14ac:dyDescent="0.3">
      <c r="A2063" t="s">
        <v>22645</v>
      </c>
      <c r="B2063">
        <v>6.8</v>
      </c>
      <c r="E2063" t="s">
        <v>6633</v>
      </c>
      <c r="F2063">
        <f t="array" ref="F2063">AVERAGEIF(Table9[director_name],Table10[[#This Row],[DIRECTOR_NAME]],Table9[imdb_score])</f>
        <v>5.0999999999999996</v>
      </c>
    </row>
    <row r="2064" spans="1:6" x14ac:dyDescent="0.3">
      <c r="A2064" t="s">
        <v>22689</v>
      </c>
      <c r="B2064">
        <v>6.8</v>
      </c>
      <c r="E2064" t="s">
        <v>8558</v>
      </c>
      <c r="F2064">
        <f t="array" ref="F2064">AVERAGEIF(Table9[director_name],Table10[[#This Row],[DIRECTOR_NAME]],Table9[imdb_score])</f>
        <v>5.0999999999999996</v>
      </c>
    </row>
    <row r="2065" spans="1:6" x14ac:dyDescent="0.3">
      <c r="A2065" t="s">
        <v>23117</v>
      </c>
      <c r="B2065">
        <v>6.8</v>
      </c>
      <c r="E2065" t="s">
        <v>4318</v>
      </c>
      <c r="F2065">
        <f t="array" ref="F2065">AVERAGEIF(Table9[director_name],Table10[[#This Row],[DIRECTOR_NAME]],Table9[imdb_score])</f>
        <v>5.0999999999999996</v>
      </c>
    </row>
    <row r="2066" spans="1:6" x14ac:dyDescent="0.3">
      <c r="A2066" t="s">
        <v>1866</v>
      </c>
      <c r="B2066">
        <v>6.8</v>
      </c>
      <c r="E2066" t="s">
        <v>10166</v>
      </c>
      <c r="F2066">
        <f t="array" ref="F2066">AVERAGEIF(Table9[director_name],Table10[[#This Row],[DIRECTOR_NAME]],Table9[imdb_score])</f>
        <v>5.0999999999999996</v>
      </c>
    </row>
    <row r="2067" spans="1:6" x14ac:dyDescent="0.3">
      <c r="A2067" t="s">
        <v>23350</v>
      </c>
      <c r="B2067">
        <v>6.8</v>
      </c>
      <c r="E2067" t="s">
        <v>10251</v>
      </c>
      <c r="F2067">
        <f t="array" ref="F2067">AVERAGEIF(Table9[director_name],Table10[[#This Row],[DIRECTOR_NAME]],Table9[imdb_score])</f>
        <v>5.0999999999999996</v>
      </c>
    </row>
    <row r="2068" spans="1:6" x14ac:dyDescent="0.3">
      <c r="A2068" t="s">
        <v>23624</v>
      </c>
      <c r="B2068">
        <v>6.8</v>
      </c>
      <c r="E2068" t="s">
        <v>12141</v>
      </c>
      <c r="F2068">
        <f t="array" ref="F2068">AVERAGEIF(Table9[director_name],Table10[[#This Row],[DIRECTOR_NAME]],Table9[imdb_score])</f>
        <v>5.0999999999999996</v>
      </c>
    </row>
    <row r="2069" spans="1:6" x14ac:dyDescent="0.3">
      <c r="A2069" t="s">
        <v>23655</v>
      </c>
      <c r="B2069">
        <v>6.8</v>
      </c>
      <c r="E2069" t="s">
        <v>12892</v>
      </c>
      <c r="F2069">
        <f t="array" ref="F2069">AVERAGEIF(Table9[director_name],Table10[[#This Row],[DIRECTOR_NAME]],Table9[imdb_score])</f>
        <v>5.0999999999999996</v>
      </c>
    </row>
    <row r="2070" spans="1:6" x14ac:dyDescent="0.3">
      <c r="A2070" t="s">
        <v>23720</v>
      </c>
      <c r="B2070">
        <v>6.8</v>
      </c>
      <c r="E2070" t="s">
        <v>13022</v>
      </c>
      <c r="F2070">
        <f t="array" ref="F2070">AVERAGEIF(Table9[director_name],Table10[[#This Row],[DIRECTOR_NAME]],Table9[imdb_score])</f>
        <v>5.0999999999999996</v>
      </c>
    </row>
    <row r="2071" spans="1:6" x14ac:dyDescent="0.3">
      <c r="A2071" t="s">
        <v>152</v>
      </c>
      <c r="B2071">
        <v>6.7</v>
      </c>
      <c r="E2071" t="s">
        <v>13229</v>
      </c>
      <c r="F2071">
        <f t="array" ref="F2071">AVERAGEIF(Table9[director_name],Table10[[#This Row],[DIRECTOR_NAME]],Table9[imdb_score])</f>
        <v>5.0999999999999996</v>
      </c>
    </row>
    <row r="2072" spans="1:6" x14ac:dyDescent="0.3">
      <c r="A2072" t="s">
        <v>184</v>
      </c>
      <c r="B2072">
        <v>6.7</v>
      </c>
      <c r="E2072" t="s">
        <v>13363</v>
      </c>
      <c r="F2072">
        <f t="array" ref="F2072">AVERAGEIF(Table9[director_name],Table10[[#This Row],[DIRECTOR_NAME]],Table9[imdb_score])</f>
        <v>5.0999999999999996</v>
      </c>
    </row>
    <row r="2073" spans="1:6" x14ac:dyDescent="0.3">
      <c r="A2073" t="s">
        <v>214</v>
      </c>
      <c r="B2073">
        <v>6.7</v>
      </c>
      <c r="E2073" t="s">
        <v>13818</v>
      </c>
      <c r="F2073">
        <f t="array" ref="F2073">AVERAGEIF(Table9[director_name],Table10[[#This Row],[DIRECTOR_NAME]],Table9[imdb_score])</f>
        <v>5.0999999999999996</v>
      </c>
    </row>
    <row r="2074" spans="1:6" x14ac:dyDescent="0.3">
      <c r="A2074" t="s">
        <v>207</v>
      </c>
      <c r="B2074">
        <v>6.7</v>
      </c>
      <c r="E2074" t="s">
        <v>13900</v>
      </c>
      <c r="F2074">
        <f t="array" ref="F2074">AVERAGEIF(Table9[director_name],Table10[[#This Row],[DIRECTOR_NAME]],Table9[imdb_score])</f>
        <v>5.0999999999999996</v>
      </c>
    </row>
    <row r="2075" spans="1:6" x14ac:dyDescent="0.3">
      <c r="A2075" t="s">
        <v>526</v>
      </c>
      <c r="B2075">
        <v>6.7</v>
      </c>
      <c r="E2075" t="s">
        <v>14605</v>
      </c>
      <c r="F2075">
        <f t="array" ref="F2075">AVERAGEIF(Table9[director_name],Table10[[#This Row],[DIRECTOR_NAME]],Table9[imdb_score])</f>
        <v>5.0999999999999996</v>
      </c>
    </row>
    <row r="2076" spans="1:6" x14ac:dyDescent="0.3">
      <c r="A2076" t="s">
        <v>282</v>
      </c>
      <c r="B2076">
        <v>6.7</v>
      </c>
      <c r="E2076" t="s">
        <v>15479</v>
      </c>
      <c r="F2076">
        <f t="array" ref="F2076">AVERAGEIF(Table9[director_name],Table10[[#This Row],[DIRECTOR_NAME]],Table9[imdb_score])</f>
        <v>5.0999999999999996</v>
      </c>
    </row>
    <row r="2077" spans="1:6" x14ac:dyDescent="0.3">
      <c r="A2077" t="s">
        <v>827</v>
      </c>
      <c r="B2077">
        <v>6.7</v>
      </c>
      <c r="E2077" t="s">
        <v>17078</v>
      </c>
      <c r="F2077">
        <f t="array" ref="F2077">AVERAGEIF(Table9[director_name],Table10[[#This Row],[DIRECTOR_NAME]],Table9[imdb_score])</f>
        <v>5.0999999999999996</v>
      </c>
    </row>
    <row r="2078" spans="1:6" x14ac:dyDescent="0.3">
      <c r="A2078" t="s">
        <v>842</v>
      </c>
      <c r="B2078">
        <v>6.7</v>
      </c>
      <c r="E2078" t="s">
        <v>17561</v>
      </c>
      <c r="F2078">
        <f t="array" ref="F2078">AVERAGEIF(Table9[director_name],Table10[[#This Row],[DIRECTOR_NAME]],Table9[imdb_score])</f>
        <v>5.0999999999999996</v>
      </c>
    </row>
    <row r="2079" spans="1:6" x14ac:dyDescent="0.3">
      <c r="A2079" t="s">
        <v>470</v>
      </c>
      <c r="B2079">
        <v>6.7</v>
      </c>
      <c r="E2079" t="s">
        <v>19484</v>
      </c>
      <c r="F2079">
        <f t="array" ref="F2079">AVERAGEIF(Table9[director_name],Table10[[#This Row],[DIRECTOR_NAME]],Table9[imdb_score])</f>
        <v>5.0999999999999996</v>
      </c>
    </row>
    <row r="2080" spans="1:6" x14ac:dyDescent="0.3">
      <c r="A2080" t="s">
        <v>876</v>
      </c>
      <c r="B2080">
        <v>6.7</v>
      </c>
      <c r="E2080" t="s">
        <v>19711</v>
      </c>
      <c r="F2080">
        <f t="array" ref="F2080">AVERAGEIF(Table9[director_name],Table10[[#This Row],[DIRECTOR_NAME]],Table9[imdb_score])</f>
        <v>5.0999999999999996</v>
      </c>
    </row>
    <row r="2081" spans="1:6" x14ac:dyDescent="0.3">
      <c r="A2081" t="s">
        <v>961</v>
      </c>
      <c r="B2081">
        <v>6.7</v>
      </c>
      <c r="E2081" t="s">
        <v>19862</v>
      </c>
      <c r="F2081">
        <f t="array" ref="F2081">AVERAGEIF(Table9[director_name],Table10[[#This Row],[DIRECTOR_NAME]],Table9[imdb_score])</f>
        <v>5.0999999999999996</v>
      </c>
    </row>
    <row r="2082" spans="1:6" x14ac:dyDescent="0.3">
      <c r="A2082" t="s">
        <v>827</v>
      </c>
      <c r="B2082">
        <v>6.7</v>
      </c>
      <c r="E2082" t="s">
        <v>20600</v>
      </c>
      <c r="F2082">
        <f t="array" ref="F2082">AVERAGEIF(Table9[director_name],Table10[[#This Row],[DIRECTOR_NAME]],Table9[imdb_score])</f>
        <v>5.0999999999999996</v>
      </c>
    </row>
    <row r="2083" spans="1:6" x14ac:dyDescent="0.3">
      <c r="A2083" t="s">
        <v>1199</v>
      </c>
      <c r="B2083">
        <v>6.7</v>
      </c>
      <c r="E2083" t="s">
        <v>20763</v>
      </c>
      <c r="F2083">
        <f t="array" ref="F2083">AVERAGEIF(Table9[director_name],Table10[[#This Row],[DIRECTOR_NAME]],Table9[imdb_score])</f>
        <v>5.0999999999999996</v>
      </c>
    </row>
    <row r="2084" spans="1:6" x14ac:dyDescent="0.3">
      <c r="A2084" t="s">
        <v>748</v>
      </c>
      <c r="B2084">
        <v>6.7</v>
      </c>
      <c r="E2084" t="s">
        <v>21835</v>
      </c>
      <c r="F2084">
        <f t="array" ref="F2084">AVERAGEIF(Table9[director_name],Table10[[#This Row],[DIRECTOR_NAME]],Table9[imdb_score])</f>
        <v>5.0999999999999996</v>
      </c>
    </row>
    <row r="2085" spans="1:6" x14ac:dyDescent="0.3">
      <c r="A2085" t="s">
        <v>723</v>
      </c>
      <c r="B2085">
        <v>6.7</v>
      </c>
      <c r="E2085" t="s">
        <v>22104</v>
      </c>
      <c r="F2085">
        <f t="array" ref="F2085">AVERAGEIF(Table9[director_name],Table10[[#This Row],[DIRECTOR_NAME]],Table9[imdb_score])</f>
        <v>5.0999999999999996</v>
      </c>
    </row>
    <row r="2086" spans="1:6" x14ac:dyDescent="0.3">
      <c r="A2086" t="s">
        <v>1341</v>
      </c>
      <c r="B2086">
        <v>6.7</v>
      </c>
      <c r="E2086" t="s">
        <v>22772</v>
      </c>
      <c r="F2086">
        <f t="array" ref="F2086">AVERAGEIF(Table9[director_name],Table10[[#This Row],[DIRECTOR_NAME]],Table9[imdb_score])</f>
        <v>5.0999999999999996</v>
      </c>
    </row>
    <row r="2087" spans="1:6" x14ac:dyDescent="0.3">
      <c r="A2087" t="s">
        <v>1416</v>
      </c>
      <c r="B2087">
        <v>6.7</v>
      </c>
      <c r="E2087" t="s">
        <v>23330</v>
      </c>
      <c r="F2087">
        <f t="array" ref="F2087">AVERAGEIF(Table9[director_name],Table10[[#This Row],[DIRECTOR_NAME]],Table9[imdb_score])</f>
        <v>5.0999999999999996</v>
      </c>
    </row>
    <row r="2088" spans="1:6" x14ac:dyDescent="0.3">
      <c r="A2088" t="s">
        <v>1454</v>
      </c>
      <c r="B2088">
        <v>6.7</v>
      </c>
      <c r="E2088" t="s">
        <v>23554</v>
      </c>
      <c r="F2088">
        <f t="array" ref="F2088">AVERAGEIF(Table9[director_name],Table10[[#This Row],[DIRECTOR_NAME]],Table9[imdb_score])</f>
        <v>5.0999999999999996</v>
      </c>
    </row>
    <row r="2089" spans="1:6" x14ac:dyDescent="0.3">
      <c r="A2089" t="s">
        <v>1443</v>
      </c>
      <c r="B2089">
        <v>6.7</v>
      </c>
      <c r="E2089" t="s">
        <v>9952</v>
      </c>
      <c r="F2089">
        <f t="array" ref="F2089">AVERAGEIF(Table9[director_name],Table10[[#This Row],[DIRECTOR_NAME]],Table9[imdb_score])</f>
        <v>5.0500000000000007</v>
      </c>
    </row>
    <row r="2090" spans="1:6" x14ac:dyDescent="0.3">
      <c r="A2090" t="s">
        <v>842</v>
      </c>
      <c r="B2090">
        <v>6.7</v>
      </c>
      <c r="E2090" t="s">
        <v>9817</v>
      </c>
      <c r="F2090">
        <f t="array" ref="F2090">AVERAGEIF(Table9[director_name],Table10[[#This Row],[DIRECTOR_NAME]],Table9[imdb_score])</f>
        <v>5.05</v>
      </c>
    </row>
    <row r="2091" spans="1:6" x14ac:dyDescent="0.3">
      <c r="A2091" t="s">
        <v>1770</v>
      </c>
      <c r="B2091">
        <v>6.7</v>
      </c>
      <c r="E2091" t="s">
        <v>4090</v>
      </c>
      <c r="F2091">
        <f t="array" ref="F2091">AVERAGEIF(Table9[director_name],Table10[[#This Row],[DIRECTOR_NAME]],Table9[imdb_score])</f>
        <v>5</v>
      </c>
    </row>
    <row r="2092" spans="1:6" x14ac:dyDescent="0.3">
      <c r="A2092" t="s">
        <v>1802</v>
      </c>
      <c r="B2092">
        <v>6.7</v>
      </c>
      <c r="E2092" t="s">
        <v>5162</v>
      </c>
      <c r="F2092">
        <f t="array" ref="F2092">AVERAGEIF(Table9[director_name],Table10[[#This Row],[DIRECTOR_NAME]],Table9[imdb_score])</f>
        <v>5</v>
      </c>
    </row>
    <row r="2093" spans="1:6" x14ac:dyDescent="0.3">
      <c r="A2093" t="s">
        <v>1826</v>
      </c>
      <c r="B2093">
        <v>6.7</v>
      </c>
      <c r="E2093" t="s">
        <v>5780</v>
      </c>
      <c r="F2093">
        <f t="array" ref="F2093">AVERAGEIF(Table9[director_name],Table10[[#This Row],[DIRECTOR_NAME]],Table9[imdb_score])</f>
        <v>5</v>
      </c>
    </row>
    <row r="2094" spans="1:6" x14ac:dyDescent="0.3">
      <c r="A2094" t="s">
        <v>198</v>
      </c>
      <c r="B2094">
        <v>6.7</v>
      </c>
      <c r="E2094" t="s">
        <v>6727</v>
      </c>
      <c r="F2094">
        <f t="array" ref="F2094">AVERAGEIF(Table9[director_name],Table10[[#This Row],[DIRECTOR_NAME]],Table9[imdb_score])</f>
        <v>4.9999999999999991</v>
      </c>
    </row>
    <row r="2095" spans="1:6" x14ac:dyDescent="0.3">
      <c r="A2095" t="s">
        <v>2290</v>
      </c>
      <c r="B2095">
        <v>6.7</v>
      </c>
      <c r="E2095" t="s">
        <v>6800</v>
      </c>
      <c r="F2095">
        <f t="array" ref="F2095">AVERAGEIF(Table9[director_name],Table10[[#This Row],[DIRECTOR_NAME]],Table9[imdb_score])</f>
        <v>5</v>
      </c>
    </row>
    <row r="2096" spans="1:6" x14ac:dyDescent="0.3">
      <c r="A2096" t="s">
        <v>2410</v>
      </c>
      <c r="B2096">
        <v>6.7</v>
      </c>
      <c r="E2096" t="s">
        <v>9314</v>
      </c>
      <c r="F2096">
        <f t="array" ref="F2096">AVERAGEIF(Table9[director_name],Table10[[#This Row],[DIRECTOR_NAME]],Table9[imdb_score])</f>
        <v>5</v>
      </c>
    </row>
    <row r="2097" spans="1:6" x14ac:dyDescent="0.3">
      <c r="A2097" t="s">
        <v>252</v>
      </c>
      <c r="B2097">
        <v>6.7</v>
      </c>
      <c r="E2097" t="s">
        <v>11053</v>
      </c>
      <c r="F2097">
        <f t="array" ref="F2097">AVERAGEIF(Table9[director_name],Table10[[#This Row],[DIRECTOR_NAME]],Table9[imdb_score])</f>
        <v>5</v>
      </c>
    </row>
    <row r="2098" spans="1:6" x14ac:dyDescent="0.3">
      <c r="A2098" t="s">
        <v>541</v>
      </c>
      <c r="B2098">
        <v>6.7</v>
      </c>
      <c r="E2098" t="s">
        <v>11275</v>
      </c>
      <c r="F2098">
        <f t="array" ref="F2098">AVERAGEIF(Table9[director_name],Table10[[#This Row],[DIRECTOR_NAME]],Table9[imdb_score])</f>
        <v>5</v>
      </c>
    </row>
    <row r="2099" spans="1:6" x14ac:dyDescent="0.3">
      <c r="A2099" t="s">
        <v>1032</v>
      </c>
      <c r="B2099">
        <v>6.7</v>
      </c>
      <c r="E2099" t="s">
        <v>11567</v>
      </c>
      <c r="F2099">
        <f t="array" ref="F2099">AVERAGEIF(Table9[director_name],Table10[[#This Row],[DIRECTOR_NAME]],Table9[imdb_score])</f>
        <v>5</v>
      </c>
    </row>
    <row r="2100" spans="1:6" x14ac:dyDescent="0.3">
      <c r="A2100" t="s">
        <v>2385</v>
      </c>
      <c r="B2100">
        <v>6.7</v>
      </c>
      <c r="E2100" t="s">
        <v>11881</v>
      </c>
      <c r="F2100">
        <f t="array" ref="F2100">AVERAGEIF(Table9[director_name],Table10[[#This Row],[DIRECTOR_NAME]],Table9[imdb_score])</f>
        <v>5</v>
      </c>
    </row>
    <row r="2101" spans="1:6" x14ac:dyDescent="0.3">
      <c r="A2101" t="s">
        <v>1083</v>
      </c>
      <c r="B2101">
        <v>6.7</v>
      </c>
      <c r="E2101" t="s">
        <v>14042</v>
      </c>
      <c r="F2101">
        <f t="array" ref="F2101">AVERAGEIF(Table9[director_name],Table10[[#This Row],[DIRECTOR_NAME]],Table9[imdb_score])</f>
        <v>5</v>
      </c>
    </row>
    <row r="2102" spans="1:6" x14ac:dyDescent="0.3">
      <c r="A2102" t="s">
        <v>2354</v>
      </c>
      <c r="B2102">
        <v>6.7</v>
      </c>
      <c r="E2102" t="s">
        <v>15794</v>
      </c>
      <c r="F2102">
        <f t="array" ref="F2102">AVERAGEIF(Table9[director_name],Table10[[#This Row],[DIRECTOR_NAME]],Table9[imdb_score])</f>
        <v>5</v>
      </c>
    </row>
    <row r="2103" spans="1:6" x14ac:dyDescent="0.3">
      <c r="A2103" t="s">
        <v>919</v>
      </c>
      <c r="B2103">
        <v>6.7</v>
      </c>
      <c r="E2103" t="s">
        <v>15977</v>
      </c>
      <c r="F2103">
        <f t="array" ref="F2103">AVERAGEIF(Table9[director_name],Table10[[#This Row],[DIRECTOR_NAME]],Table9[imdb_score])</f>
        <v>5</v>
      </c>
    </row>
    <row r="2104" spans="1:6" x14ac:dyDescent="0.3">
      <c r="A2104" t="s">
        <v>2175</v>
      </c>
      <c r="B2104">
        <v>6.7</v>
      </c>
      <c r="E2104" t="s">
        <v>17523</v>
      </c>
      <c r="F2104">
        <f t="array" ref="F2104">AVERAGEIF(Table9[director_name],Table10[[#This Row],[DIRECTOR_NAME]],Table9[imdb_score])</f>
        <v>5</v>
      </c>
    </row>
    <row r="2105" spans="1:6" x14ac:dyDescent="0.3">
      <c r="A2105" t="s">
        <v>2630</v>
      </c>
      <c r="B2105">
        <v>6.7</v>
      </c>
      <c r="E2105" t="s">
        <v>17573</v>
      </c>
      <c r="F2105">
        <f t="array" ref="F2105">AVERAGEIF(Table9[director_name],Table10[[#This Row],[DIRECTOR_NAME]],Table9[imdb_score])</f>
        <v>5</v>
      </c>
    </row>
    <row r="2106" spans="1:6" x14ac:dyDescent="0.3">
      <c r="A2106" t="s">
        <v>3150</v>
      </c>
      <c r="B2106">
        <v>6.7</v>
      </c>
      <c r="E2106" t="s">
        <v>18602</v>
      </c>
      <c r="F2106">
        <f t="array" ref="F2106">AVERAGEIF(Table9[director_name],Table10[[#This Row],[DIRECTOR_NAME]],Table9[imdb_score])</f>
        <v>5</v>
      </c>
    </row>
    <row r="2107" spans="1:6" x14ac:dyDescent="0.3">
      <c r="A2107" t="s">
        <v>938</v>
      </c>
      <c r="B2107">
        <v>6.7</v>
      </c>
      <c r="E2107" t="s">
        <v>19364</v>
      </c>
      <c r="F2107">
        <f t="array" ref="F2107">AVERAGEIF(Table9[director_name],Table10[[#This Row],[DIRECTOR_NAME]],Table9[imdb_score])</f>
        <v>5</v>
      </c>
    </row>
    <row r="2108" spans="1:6" x14ac:dyDescent="0.3">
      <c r="A2108" t="s">
        <v>416</v>
      </c>
      <c r="B2108">
        <v>6.7</v>
      </c>
      <c r="E2108" t="s">
        <v>19398</v>
      </c>
      <c r="F2108">
        <f t="array" ref="F2108">AVERAGEIF(Table9[director_name],Table10[[#This Row],[DIRECTOR_NAME]],Table9[imdb_score])</f>
        <v>5</v>
      </c>
    </row>
    <row r="2109" spans="1:6" x14ac:dyDescent="0.3">
      <c r="A2109" t="s">
        <v>3535</v>
      </c>
      <c r="B2109">
        <v>6.7</v>
      </c>
      <c r="E2109" t="s">
        <v>19850</v>
      </c>
      <c r="F2109">
        <f t="array" ref="F2109">AVERAGEIF(Table9[director_name],Table10[[#This Row],[DIRECTOR_NAME]],Table9[imdb_score])</f>
        <v>5</v>
      </c>
    </row>
    <row r="2110" spans="1:6" x14ac:dyDescent="0.3">
      <c r="A2110" t="s">
        <v>340</v>
      </c>
      <c r="B2110">
        <v>6.7</v>
      </c>
      <c r="E2110" t="s">
        <v>19871</v>
      </c>
      <c r="F2110">
        <f t="array" ref="F2110">AVERAGEIF(Table9[director_name],Table10[[#This Row],[DIRECTOR_NAME]],Table9[imdb_score])</f>
        <v>5</v>
      </c>
    </row>
    <row r="2111" spans="1:6" x14ac:dyDescent="0.3">
      <c r="A2111" t="s">
        <v>3081</v>
      </c>
      <c r="B2111">
        <v>6.7</v>
      </c>
      <c r="E2111" t="s">
        <v>21437</v>
      </c>
      <c r="F2111">
        <f t="array" ref="F2111">AVERAGEIF(Table9[director_name],Table10[[#This Row],[DIRECTOR_NAME]],Table9[imdb_score])</f>
        <v>5</v>
      </c>
    </row>
    <row r="2112" spans="1:6" x14ac:dyDescent="0.3">
      <c r="A2112" t="s">
        <v>2085</v>
      </c>
      <c r="B2112">
        <v>6.7</v>
      </c>
      <c r="E2112" t="s">
        <v>22550</v>
      </c>
      <c r="F2112">
        <f t="array" ref="F2112">AVERAGEIF(Table9[director_name],Table10[[#This Row],[DIRECTOR_NAME]],Table9[imdb_score])</f>
        <v>5</v>
      </c>
    </row>
    <row r="2113" spans="1:6" x14ac:dyDescent="0.3">
      <c r="A2113" t="s">
        <v>3846</v>
      </c>
      <c r="B2113">
        <v>6.7</v>
      </c>
      <c r="E2113" t="s">
        <v>23819</v>
      </c>
      <c r="F2113">
        <f t="array" ref="F2113">AVERAGEIF(Table9[director_name],Table10[[#This Row],[DIRECTOR_NAME]],Table9[imdb_score])</f>
        <v>5</v>
      </c>
    </row>
    <row r="2114" spans="1:6" x14ac:dyDescent="0.3">
      <c r="A2114" t="s">
        <v>287</v>
      </c>
      <c r="B2114">
        <v>6.7</v>
      </c>
      <c r="E2114" t="s">
        <v>1596</v>
      </c>
      <c r="F2114">
        <f t="array" ref="F2114">AVERAGEIF(Table9[director_name],Table10[[#This Row],[DIRECTOR_NAME]],Table9[imdb_score])</f>
        <v>4.9166666666666661</v>
      </c>
    </row>
    <row r="2115" spans="1:6" x14ac:dyDescent="0.3">
      <c r="A2115" t="s">
        <v>4221</v>
      </c>
      <c r="B2115">
        <v>6.7</v>
      </c>
      <c r="E2115" t="s">
        <v>6202</v>
      </c>
      <c r="F2115">
        <f t="array" ref="F2115">AVERAGEIF(Table9[director_name],Table10[[#This Row],[DIRECTOR_NAME]],Table9[imdb_score])</f>
        <v>4.9000000000000004</v>
      </c>
    </row>
    <row r="2116" spans="1:6" x14ac:dyDescent="0.3">
      <c r="A2116" t="s">
        <v>966</v>
      </c>
      <c r="B2116">
        <v>6.7</v>
      </c>
      <c r="E2116" t="s">
        <v>6706</v>
      </c>
      <c r="F2116">
        <f t="array" ref="F2116">AVERAGEIF(Table9[director_name],Table10[[#This Row],[DIRECTOR_NAME]],Table9[imdb_score])</f>
        <v>4.9000000000000004</v>
      </c>
    </row>
    <row r="2117" spans="1:6" x14ac:dyDescent="0.3">
      <c r="A2117" t="s">
        <v>4051</v>
      </c>
      <c r="B2117">
        <v>6.7</v>
      </c>
      <c r="E2117" t="s">
        <v>7821</v>
      </c>
      <c r="F2117">
        <f t="array" ref="F2117">AVERAGEIF(Table9[director_name],Table10[[#This Row],[DIRECTOR_NAME]],Table9[imdb_score])</f>
        <v>4.9000000000000004</v>
      </c>
    </row>
    <row r="2118" spans="1:6" x14ac:dyDescent="0.3">
      <c r="A2118" t="s">
        <v>4334</v>
      </c>
      <c r="B2118">
        <v>6.7</v>
      </c>
      <c r="E2118" t="s">
        <v>8715</v>
      </c>
      <c r="F2118">
        <f t="array" ref="F2118">AVERAGEIF(Table9[director_name],Table10[[#This Row],[DIRECTOR_NAME]],Table9[imdb_score])</f>
        <v>4.9000000000000004</v>
      </c>
    </row>
    <row r="2119" spans="1:6" x14ac:dyDescent="0.3">
      <c r="A2119" t="s">
        <v>2350</v>
      </c>
      <c r="B2119">
        <v>6.7</v>
      </c>
      <c r="E2119" t="s">
        <v>8801</v>
      </c>
      <c r="F2119">
        <f t="array" ref="F2119">AVERAGEIF(Table9[director_name],Table10[[#This Row],[DIRECTOR_NAME]],Table9[imdb_score])</f>
        <v>4.9000000000000004</v>
      </c>
    </row>
    <row r="2120" spans="1:6" x14ac:dyDescent="0.3">
      <c r="A2120" t="s">
        <v>4432</v>
      </c>
      <c r="B2120">
        <v>6.7</v>
      </c>
      <c r="E2120" t="s">
        <v>9500</v>
      </c>
      <c r="F2120">
        <f t="array" ref="F2120">AVERAGEIF(Table9[director_name],Table10[[#This Row],[DIRECTOR_NAME]],Table9[imdb_score])</f>
        <v>4.9000000000000004</v>
      </c>
    </row>
    <row r="2121" spans="1:6" x14ac:dyDescent="0.3">
      <c r="A2121" t="s">
        <v>2061</v>
      </c>
      <c r="B2121">
        <v>6.7</v>
      </c>
      <c r="E2121" t="s">
        <v>11355</v>
      </c>
      <c r="F2121">
        <f t="array" ref="F2121">AVERAGEIF(Table9[director_name],Table10[[#This Row],[DIRECTOR_NAME]],Table9[imdb_score])</f>
        <v>4.9000000000000004</v>
      </c>
    </row>
    <row r="2122" spans="1:6" x14ac:dyDescent="0.3">
      <c r="A2122" t="s">
        <v>24161</v>
      </c>
      <c r="B2122">
        <v>6.7</v>
      </c>
      <c r="E2122" t="s">
        <v>12181</v>
      </c>
      <c r="F2122">
        <f t="array" ref="F2122">AVERAGEIF(Table9[director_name],Table10[[#This Row],[DIRECTOR_NAME]],Table9[imdb_score])</f>
        <v>4.9000000000000004</v>
      </c>
    </row>
    <row r="2123" spans="1:6" x14ac:dyDescent="0.3">
      <c r="A2123" t="s">
        <v>1892</v>
      </c>
      <c r="B2123">
        <v>6.7</v>
      </c>
      <c r="E2123" t="s">
        <v>12427</v>
      </c>
      <c r="F2123">
        <f t="array" ref="F2123">AVERAGEIF(Table9[director_name],Table10[[#This Row],[DIRECTOR_NAME]],Table9[imdb_score])</f>
        <v>4.9000000000000004</v>
      </c>
    </row>
    <row r="2124" spans="1:6" x14ac:dyDescent="0.3">
      <c r="A2124" t="s">
        <v>4757</v>
      </c>
      <c r="B2124">
        <v>6.7</v>
      </c>
      <c r="E2124" t="s">
        <v>12491</v>
      </c>
      <c r="F2124">
        <f t="array" ref="F2124">AVERAGEIF(Table9[director_name],Table10[[#This Row],[DIRECTOR_NAME]],Table9[imdb_score])</f>
        <v>4.9000000000000004</v>
      </c>
    </row>
    <row r="2125" spans="1:6" x14ac:dyDescent="0.3">
      <c r="A2125" t="s">
        <v>405</v>
      </c>
      <c r="B2125">
        <v>6.7</v>
      </c>
      <c r="E2125" t="s">
        <v>13060</v>
      </c>
      <c r="F2125">
        <f t="array" ref="F2125">AVERAGEIF(Table9[director_name],Table10[[#This Row],[DIRECTOR_NAME]],Table9[imdb_score])</f>
        <v>4.9000000000000004</v>
      </c>
    </row>
    <row r="2126" spans="1:6" x14ac:dyDescent="0.3">
      <c r="A2126" t="s">
        <v>541</v>
      </c>
      <c r="B2126">
        <v>6.7</v>
      </c>
      <c r="E2126" t="s">
        <v>13261</v>
      </c>
      <c r="F2126">
        <f t="array" ref="F2126">AVERAGEIF(Table9[director_name],Table10[[#This Row],[DIRECTOR_NAME]],Table9[imdb_score])</f>
        <v>4.9000000000000004</v>
      </c>
    </row>
    <row r="2127" spans="1:6" x14ac:dyDescent="0.3">
      <c r="A2127" t="s">
        <v>1276</v>
      </c>
      <c r="B2127">
        <v>6.7</v>
      </c>
      <c r="E2127" t="s">
        <v>15591</v>
      </c>
      <c r="F2127">
        <f t="array" ref="F2127">AVERAGEIF(Table9[director_name],Table10[[#This Row],[DIRECTOR_NAME]],Table9[imdb_score])</f>
        <v>4.9000000000000004</v>
      </c>
    </row>
    <row r="2128" spans="1:6" x14ac:dyDescent="0.3">
      <c r="A2128" t="s">
        <v>5179</v>
      </c>
      <c r="B2128">
        <v>6.7</v>
      </c>
      <c r="E2128" t="s">
        <v>17643</v>
      </c>
      <c r="F2128">
        <f t="array" ref="F2128">AVERAGEIF(Table9[director_name],Table10[[#This Row],[DIRECTOR_NAME]],Table9[imdb_score])</f>
        <v>4.9000000000000004</v>
      </c>
    </row>
    <row r="2129" spans="1:6" x14ac:dyDescent="0.3">
      <c r="A2129" t="s">
        <v>3705</v>
      </c>
      <c r="B2129">
        <v>6.7</v>
      </c>
      <c r="E2129" t="s">
        <v>19532</v>
      </c>
      <c r="F2129">
        <f t="array" ref="F2129">AVERAGEIF(Table9[director_name],Table10[[#This Row],[DIRECTOR_NAME]],Table9[imdb_score])</f>
        <v>4.9000000000000004</v>
      </c>
    </row>
    <row r="2130" spans="1:6" x14ac:dyDescent="0.3">
      <c r="A2130" t="s">
        <v>5234</v>
      </c>
      <c r="B2130">
        <v>6.7</v>
      </c>
      <c r="E2130" t="s">
        <v>20433</v>
      </c>
      <c r="F2130">
        <f t="array" ref="F2130">AVERAGEIF(Table9[director_name],Table10[[#This Row],[DIRECTOR_NAME]],Table9[imdb_score])</f>
        <v>4.9000000000000004</v>
      </c>
    </row>
    <row r="2131" spans="1:6" x14ac:dyDescent="0.3">
      <c r="A2131" t="s">
        <v>2315</v>
      </c>
      <c r="B2131">
        <v>6.7</v>
      </c>
      <c r="E2131" t="s">
        <v>21409</v>
      </c>
      <c r="F2131">
        <f t="array" ref="F2131">AVERAGEIF(Table9[director_name],Table10[[#This Row],[DIRECTOR_NAME]],Table9[imdb_score])</f>
        <v>4.9000000000000004</v>
      </c>
    </row>
    <row r="2132" spans="1:6" x14ac:dyDescent="0.3">
      <c r="A2132" t="s">
        <v>1222</v>
      </c>
      <c r="B2132">
        <v>6.7</v>
      </c>
      <c r="E2132" t="s">
        <v>22240</v>
      </c>
      <c r="F2132">
        <f t="array" ref="F2132">AVERAGEIF(Table9[director_name],Table10[[#This Row],[DIRECTOR_NAME]],Table9[imdb_score])</f>
        <v>4.9000000000000004</v>
      </c>
    </row>
    <row r="2133" spans="1:6" x14ac:dyDescent="0.3">
      <c r="A2133" t="s">
        <v>1347</v>
      </c>
      <c r="B2133">
        <v>6.7</v>
      </c>
      <c r="E2133" t="s">
        <v>4992</v>
      </c>
      <c r="F2133">
        <f t="array" ref="F2133">AVERAGEIF(Table9[director_name],Table10[[#This Row],[DIRECTOR_NAME]],Table9[imdb_score])</f>
        <v>4.88</v>
      </c>
    </row>
    <row r="2134" spans="1:6" x14ac:dyDescent="0.3">
      <c r="A2134" t="s">
        <v>6242</v>
      </c>
      <c r="B2134">
        <v>6.7</v>
      </c>
      <c r="E2134" t="s">
        <v>4117</v>
      </c>
      <c r="F2134">
        <f t="array" ref="F2134">AVERAGEIF(Table9[director_name],Table10[[#This Row],[DIRECTOR_NAME]],Table9[imdb_score])</f>
        <v>4.8166666666666664</v>
      </c>
    </row>
    <row r="2135" spans="1:6" x14ac:dyDescent="0.3">
      <c r="A2135" t="s">
        <v>6141</v>
      </c>
      <c r="B2135">
        <v>6.7</v>
      </c>
      <c r="E2135" t="s">
        <v>5317</v>
      </c>
      <c r="F2135">
        <f t="array" ref="F2135">AVERAGEIF(Table9[director_name],Table10[[#This Row],[DIRECTOR_NAME]],Table9[imdb_score])</f>
        <v>4.8</v>
      </c>
    </row>
    <row r="2136" spans="1:6" x14ac:dyDescent="0.3">
      <c r="A2136" t="s">
        <v>6663</v>
      </c>
      <c r="B2136">
        <v>6.7</v>
      </c>
      <c r="E2136" t="s">
        <v>7650</v>
      </c>
      <c r="F2136">
        <f t="array" ref="F2136">AVERAGEIF(Table9[director_name],Table10[[#This Row],[DIRECTOR_NAME]],Table9[imdb_score])</f>
        <v>4.8</v>
      </c>
    </row>
    <row r="2137" spans="1:6" x14ac:dyDescent="0.3">
      <c r="A2137" t="s">
        <v>6667</v>
      </c>
      <c r="B2137">
        <v>6.7</v>
      </c>
      <c r="E2137" t="s">
        <v>8602</v>
      </c>
      <c r="F2137">
        <f t="array" ref="F2137">AVERAGEIF(Table9[director_name],Table10[[#This Row],[DIRECTOR_NAME]],Table9[imdb_score])</f>
        <v>4.8</v>
      </c>
    </row>
    <row r="2138" spans="1:6" x14ac:dyDescent="0.3">
      <c r="A2138" t="s">
        <v>3827</v>
      </c>
      <c r="B2138">
        <v>6.7</v>
      </c>
      <c r="E2138" t="s">
        <v>8613</v>
      </c>
      <c r="F2138">
        <f t="array" ref="F2138">AVERAGEIF(Table9[director_name],Table10[[#This Row],[DIRECTOR_NAME]],Table9[imdb_score])</f>
        <v>4.8</v>
      </c>
    </row>
    <row r="2139" spans="1:6" x14ac:dyDescent="0.3">
      <c r="A2139" t="s">
        <v>3901</v>
      </c>
      <c r="B2139">
        <v>6.7</v>
      </c>
      <c r="E2139" t="s">
        <v>8684</v>
      </c>
      <c r="F2139">
        <f t="array" ref="F2139">AVERAGEIF(Table9[director_name],Table10[[#This Row],[DIRECTOR_NAME]],Table9[imdb_score])</f>
        <v>4.8</v>
      </c>
    </row>
    <row r="2140" spans="1:6" x14ac:dyDescent="0.3">
      <c r="A2140" t="s">
        <v>1083</v>
      </c>
      <c r="B2140">
        <v>6.7</v>
      </c>
      <c r="E2140" t="s">
        <v>8965</v>
      </c>
      <c r="F2140">
        <f t="array" ref="F2140">AVERAGEIF(Table9[director_name],Table10[[#This Row],[DIRECTOR_NAME]],Table9[imdb_score])</f>
        <v>4.8</v>
      </c>
    </row>
    <row r="2141" spans="1:6" x14ac:dyDescent="0.3">
      <c r="A2141" t="s">
        <v>2350</v>
      </c>
      <c r="B2141">
        <v>6.7</v>
      </c>
      <c r="E2141" t="s">
        <v>9933</v>
      </c>
      <c r="F2141">
        <f t="array" ref="F2141">AVERAGEIF(Table9[director_name],Table10[[#This Row],[DIRECTOR_NAME]],Table9[imdb_score])</f>
        <v>4.8</v>
      </c>
    </row>
    <row r="2142" spans="1:6" x14ac:dyDescent="0.3">
      <c r="A2142" t="s">
        <v>5352</v>
      </c>
      <c r="B2142">
        <v>6.7</v>
      </c>
      <c r="E2142" t="s">
        <v>10546</v>
      </c>
      <c r="F2142">
        <f t="array" ref="F2142">AVERAGEIF(Table9[director_name],Table10[[#This Row],[DIRECTOR_NAME]],Table9[imdb_score])</f>
        <v>4.8</v>
      </c>
    </row>
    <row r="2143" spans="1:6" x14ac:dyDescent="0.3">
      <c r="A2143" t="s">
        <v>6570</v>
      </c>
      <c r="B2143">
        <v>6.7</v>
      </c>
      <c r="E2143" t="s">
        <v>11498</v>
      </c>
      <c r="F2143">
        <f t="array" ref="F2143">AVERAGEIF(Table9[director_name],Table10[[#This Row],[DIRECTOR_NAME]],Table9[imdb_score])</f>
        <v>4.8</v>
      </c>
    </row>
    <row r="2144" spans="1:6" x14ac:dyDescent="0.3">
      <c r="A2144" t="s">
        <v>4950</v>
      </c>
      <c r="B2144">
        <v>6.7</v>
      </c>
      <c r="E2144" t="s">
        <v>12408</v>
      </c>
      <c r="F2144">
        <f t="array" ref="F2144">AVERAGEIF(Table9[director_name],Table10[[#This Row],[DIRECTOR_NAME]],Table9[imdb_score])</f>
        <v>4.8</v>
      </c>
    </row>
    <row r="2145" spans="1:6" x14ac:dyDescent="0.3">
      <c r="A2145" t="s">
        <v>6175</v>
      </c>
      <c r="B2145">
        <v>6.7</v>
      </c>
      <c r="E2145" t="s">
        <v>12848</v>
      </c>
      <c r="F2145">
        <f t="array" ref="F2145">AVERAGEIF(Table9[director_name],Table10[[#This Row],[DIRECTOR_NAME]],Table9[imdb_score])</f>
        <v>4.8</v>
      </c>
    </row>
    <row r="2146" spans="1:6" x14ac:dyDescent="0.3">
      <c r="A2146" t="s">
        <v>5064</v>
      </c>
      <c r="B2146">
        <v>6.7</v>
      </c>
      <c r="E2146" t="s">
        <v>15108</v>
      </c>
      <c r="F2146">
        <f t="array" ref="F2146">AVERAGEIF(Table9[director_name],Table10[[#This Row],[DIRECTOR_NAME]],Table9[imdb_score])</f>
        <v>4.8</v>
      </c>
    </row>
    <row r="2147" spans="1:6" x14ac:dyDescent="0.3">
      <c r="A2147" t="s">
        <v>4227</v>
      </c>
      <c r="B2147">
        <v>6.7</v>
      </c>
      <c r="E2147" t="s">
        <v>15170</v>
      </c>
      <c r="F2147">
        <f t="array" ref="F2147">AVERAGEIF(Table9[director_name],Table10[[#This Row],[DIRECTOR_NAME]],Table9[imdb_score])</f>
        <v>4.8</v>
      </c>
    </row>
    <row r="2148" spans="1:6" x14ac:dyDescent="0.3">
      <c r="A2148" t="s">
        <v>8411</v>
      </c>
      <c r="B2148">
        <v>6.7</v>
      </c>
      <c r="E2148" t="s">
        <v>15398</v>
      </c>
      <c r="F2148">
        <f t="array" ref="F2148">AVERAGEIF(Table9[director_name],Table10[[#This Row],[DIRECTOR_NAME]],Table9[imdb_score])</f>
        <v>4.8</v>
      </c>
    </row>
    <row r="2149" spans="1:6" x14ac:dyDescent="0.3">
      <c r="A2149" t="s">
        <v>1040</v>
      </c>
      <c r="B2149">
        <v>6.7</v>
      </c>
      <c r="E2149" t="s">
        <v>15629</v>
      </c>
      <c r="F2149">
        <f t="array" ref="F2149">AVERAGEIF(Table9[director_name],Table10[[#This Row],[DIRECTOR_NAME]],Table9[imdb_score])</f>
        <v>4.8</v>
      </c>
    </row>
    <row r="2150" spans="1:6" x14ac:dyDescent="0.3">
      <c r="A2150" t="s">
        <v>8554</v>
      </c>
      <c r="B2150">
        <v>6.7</v>
      </c>
      <c r="E2150" t="s">
        <v>16330</v>
      </c>
      <c r="F2150">
        <f t="array" ref="F2150">AVERAGEIF(Table9[director_name],Table10[[#This Row],[DIRECTOR_NAME]],Table9[imdb_score])</f>
        <v>4.8</v>
      </c>
    </row>
    <row r="2151" spans="1:6" x14ac:dyDescent="0.3">
      <c r="A2151" t="s">
        <v>4950</v>
      </c>
      <c r="B2151">
        <v>6.7</v>
      </c>
      <c r="E2151" t="s">
        <v>18532</v>
      </c>
      <c r="F2151">
        <f t="array" ref="F2151">AVERAGEIF(Table9[director_name],Table10[[#This Row],[DIRECTOR_NAME]],Table9[imdb_score])</f>
        <v>4.8</v>
      </c>
    </row>
    <row r="2152" spans="1:6" x14ac:dyDescent="0.3">
      <c r="A2152" t="s">
        <v>8742</v>
      </c>
      <c r="B2152">
        <v>6.7</v>
      </c>
      <c r="E2152" t="s">
        <v>18859</v>
      </c>
      <c r="F2152">
        <f t="array" ref="F2152">AVERAGEIF(Table9[director_name],Table10[[#This Row],[DIRECTOR_NAME]],Table9[imdb_score])</f>
        <v>4.8</v>
      </c>
    </row>
    <row r="2153" spans="1:6" x14ac:dyDescent="0.3">
      <c r="A2153" t="s">
        <v>1089</v>
      </c>
      <c r="B2153">
        <v>6.7</v>
      </c>
      <c r="E2153" t="s">
        <v>18927</v>
      </c>
      <c r="F2153">
        <f t="array" ref="F2153">AVERAGEIF(Table9[director_name],Table10[[#This Row],[DIRECTOR_NAME]],Table9[imdb_score])</f>
        <v>4.8</v>
      </c>
    </row>
    <row r="2154" spans="1:6" x14ac:dyDescent="0.3">
      <c r="A2154" t="s">
        <v>7628</v>
      </c>
      <c r="B2154">
        <v>6.7</v>
      </c>
      <c r="E2154" t="s">
        <v>18952</v>
      </c>
      <c r="F2154">
        <f t="array" ref="F2154">AVERAGEIF(Table9[director_name],Table10[[#This Row],[DIRECTOR_NAME]],Table9[imdb_score])</f>
        <v>4.8</v>
      </c>
    </row>
    <row r="2155" spans="1:6" x14ac:dyDescent="0.3">
      <c r="A2155" t="s">
        <v>4076</v>
      </c>
      <c r="B2155">
        <v>6.7</v>
      </c>
      <c r="E2155" t="s">
        <v>19495</v>
      </c>
      <c r="F2155">
        <f t="array" ref="F2155">AVERAGEIF(Table9[director_name],Table10[[#This Row],[DIRECTOR_NAME]],Table9[imdb_score])</f>
        <v>4.8</v>
      </c>
    </row>
    <row r="2156" spans="1:6" x14ac:dyDescent="0.3">
      <c r="A2156" t="s">
        <v>1984</v>
      </c>
      <c r="B2156">
        <v>6.7</v>
      </c>
      <c r="E2156" t="s">
        <v>19955</v>
      </c>
      <c r="F2156">
        <f t="array" ref="F2156">AVERAGEIF(Table9[director_name],Table10[[#This Row],[DIRECTOR_NAME]],Table9[imdb_score])</f>
        <v>4.8</v>
      </c>
    </row>
    <row r="2157" spans="1:6" x14ac:dyDescent="0.3">
      <c r="A2157" t="s">
        <v>9139</v>
      </c>
      <c r="B2157">
        <v>6.7</v>
      </c>
      <c r="E2157" t="s">
        <v>20015</v>
      </c>
      <c r="F2157">
        <f t="array" ref="F2157">AVERAGEIF(Table9[director_name],Table10[[#This Row],[DIRECTOR_NAME]],Table9[imdb_score])</f>
        <v>4.8</v>
      </c>
    </row>
    <row r="2158" spans="1:6" x14ac:dyDescent="0.3">
      <c r="A2158" t="s">
        <v>9169</v>
      </c>
      <c r="B2158">
        <v>6.7</v>
      </c>
      <c r="E2158" t="s">
        <v>20324</v>
      </c>
      <c r="F2158">
        <f t="array" ref="F2158">AVERAGEIF(Table9[director_name],Table10[[#This Row],[DIRECTOR_NAME]],Table9[imdb_score])</f>
        <v>4.8</v>
      </c>
    </row>
    <row r="2159" spans="1:6" x14ac:dyDescent="0.3">
      <c r="A2159" t="s">
        <v>9376</v>
      </c>
      <c r="B2159">
        <v>6.7</v>
      </c>
      <c r="E2159" t="s">
        <v>21028</v>
      </c>
      <c r="F2159">
        <f t="array" ref="F2159">AVERAGEIF(Table9[director_name],Table10[[#This Row],[DIRECTOR_NAME]],Table9[imdb_score])</f>
        <v>4.8</v>
      </c>
    </row>
    <row r="2160" spans="1:6" x14ac:dyDescent="0.3">
      <c r="A2160" t="s">
        <v>9445</v>
      </c>
      <c r="B2160">
        <v>6.7</v>
      </c>
      <c r="E2160" t="s">
        <v>21702</v>
      </c>
      <c r="F2160">
        <f t="array" ref="F2160">AVERAGEIF(Table9[director_name],Table10[[#This Row],[DIRECTOR_NAME]],Table9[imdb_score])</f>
        <v>4.8</v>
      </c>
    </row>
    <row r="2161" spans="1:6" x14ac:dyDescent="0.3">
      <c r="A2161" t="s">
        <v>4987</v>
      </c>
      <c r="B2161">
        <v>6.7</v>
      </c>
      <c r="E2161" t="s">
        <v>23002</v>
      </c>
      <c r="F2161">
        <f t="array" ref="F2161">AVERAGEIF(Table9[director_name],Table10[[#This Row],[DIRECTOR_NAME]],Table9[imdb_score])</f>
        <v>4.8</v>
      </c>
    </row>
    <row r="2162" spans="1:6" x14ac:dyDescent="0.3">
      <c r="A2162" t="s">
        <v>4733</v>
      </c>
      <c r="B2162">
        <v>6.7</v>
      </c>
      <c r="E2162" t="s">
        <v>23592</v>
      </c>
      <c r="F2162">
        <f t="array" ref="F2162">AVERAGEIF(Table9[director_name],Table10[[#This Row],[DIRECTOR_NAME]],Table9[imdb_score])</f>
        <v>4.8</v>
      </c>
    </row>
    <row r="2163" spans="1:6" x14ac:dyDescent="0.3">
      <c r="A2163" t="s">
        <v>7628</v>
      </c>
      <c r="B2163">
        <v>6.7</v>
      </c>
      <c r="E2163" t="s">
        <v>23899</v>
      </c>
      <c r="F2163">
        <f t="array" ref="F2163">AVERAGEIF(Table9[director_name],Table10[[#This Row],[DIRECTOR_NAME]],Table9[imdb_score])</f>
        <v>4.8</v>
      </c>
    </row>
    <row r="2164" spans="1:6" x14ac:dyDescent="0.3">
      <c r="A2164" t="s">
        <v>10000</v>
      </c>
      <c r="B2164">
        <v>6.7</v>
      </c>
      <c r="E2164" t="s">
        <v>10896</v>
      </c>
      <c r="F2164">
        <f t="array" ref="F2164">AVERAGEIF(Table9[director_name],Table10[[#This Row],[DIRECTOR_NAME]],Table9[imdb_score])</f>
        <v>4.75</v>
      </c>
    </row>
    <row r="2165" spans="1:6" x14ac:dyDescent="0.3">
      <c r="A2165" t="s">
        <v>6959</v>
      </c>
      <c r="B2165">
        <v>6.7</v>
      </c>
      <c r="E2165" t="s">
        <v>9909</v>
      </c>
      <c r="F2165">
        <f t="array" ref="F2165">AVERAGEIF(Table9[director_name],Table10[[#This Row],[DIRECTOR_NAME]],Table9[imdb_score])</f>
        <v>4.7333333333333334</v>
      </c>
    </row>
    <row r="2166" spans="1:6" x14ac:dyDescent="0.3">
      <c r="A2166" t="s">
        <v>147</v>
      </c>
      <c r="B2166">
        <v>6.7</v>
      </c>
      <c r="E2166" t="s">
        <v>4794</v>
      </c>
      <c r="F2166">
        <f t="array" ref="F2166">AVERAGEIF(Table9[director_name],Table10[[#This Row],[DIRECTOR_NAME]],Table9[imdb_score])</f>
        <v>4.7</v>
      </c>
    </row>
    <row r="2167" spans="1:6" x14ac:dyDescent="0.3">
      <c r="A2167" t="s">
        <v>5496</v>
      </c>
      <c r="B2167">
        <v>6.7</v>
      </c>
      <c r="E2167" t="s">
        <v>6575</v>
      </c>
      <c r="F2167">
        <f t="array" ref="F2167">AVERAGEIF(Table9[director_name],Table10[[#This Row],[DIRECTOR_NAME]],Table9[imdb_score])</f>
        <v>4.7</v>
      </c>
    </row>
    <row r="2168" spans="1:6" x14ac:dyDescent="0.3">
      <c r="A2168" t="s">
        <v>10247</v>
      </c>
      <c r="B2168">
        <v>6.7</v>
      </c>
      <c r="E2168" t="s">
        <v>10624</v>
      </c>
      <c r="F2168">
        <f t="array" ref="F2168">AVERAGEIF(Table9[director_name],Table10[[#This Row],[DIRECTOR_NAME]],Table9[imdb_score])</f>
        <v>4.7</v>
      </c>
    </row>
    <row r="2169" spans="1:6" x14ac:dyDescent="0.3">
      <c r="A2169" t="s">
        <v>10269</v>
      </c>
      <c r="B2169">
        <v>6.7</v>
      </c>
      <c r="E2169" t="s">
        <v>11897</v>
      </c>
      <c r="F2169">
        <f t="array" ref="F2169">AVERAGEIF(Table9[director_name],Table10[[#This Row],[DIRECTOR_NAME]],Table9[imdb_score])</f>
        <v>4.7</v>
      </c>
    </row>
    <row r="2170" spans="1:6" x14ac:dyDescent="0.3">
      <c r="A2170" t="s">
        <v>4175</v>
      </c>
      <c r="B2170">
        <v>6.7</v>
      </c>
      <c r="E2170" t="s">
        <v>12904</v>
      </c>
      <c r="F2170">
        <f t="array" ref="F2170">AVERAGEIF(Table9[director_name],Table10[[#This Row],[DIRECTOR_NAME]],Table9[imdb_score])</f>
        <v>4.7</v>
      </c>
    </row>
    <row r="2171" spans="1:6" x14ac:dyDescent="0.3">
      <c r="A2171" t="s">
        <v>10520</v>
      </c>
      <c r="B2171">
        <v>6.7</v>
      </c>
      <c r="E2171" t="s">
        <v>15340</v>
      </c>
      <c r="F2171">
        <f t="array" ref="F2171">AVERAGEIF(Table9[director_name],Table10[[#This Row],[DIRECTOR_NAME]],Table9[imdb_score])</f>
        <v>4.7</v>
      </c>
    </row>
    <row r="2172" spans="1:6" x14ac:dyDescent="0.3">
      <c r="A2172" t="s">
        <v>1892</v>
      </c>
      <c r="B2172">
        <v>6.7</v>
      </c>
      <c r="E2172" t="s">
        <v>17189</v>
      </c>
      <c r="F2172">
        <f t="array" ref="F2172">AVERAGEIF(Table9[director_name],Table10[[#This Row],[DIRECTOR_NAME]],Table9[imdb_score])</f>
        <v>4.7</v>
      </c>
    </row>
    <row r="2173" spans="1:6" x14ac:dyDescent="0.3">
      <c r="A2173" t="s">
        <v>9169</v>
      </c>
      <c r="B2173">
        <v>6.7</v>
      </c>
      <c r="E2173" t="s">
        <v>18256</v>
      </c>
      <c r="F2173">
        <f t="array" ref="F2173">AVERAGEIF(Table9[director_name],Table10[[#This Row],[DIRECTOR_NAME]],Table9[imdb_score])</f>
        <v>4.7</v>
      </c>
    </row>
    <row r="2174" spans="1:6" x14ac:dyDescent="0.3">
      <c r="A2174" t="s">
        <v>10731</v>
      </c>
      <c r="B2174">
        <v>6.7</v>
      </c>
      <c r="E2174" t="s">
        <v>18695</v>
      </c>
      <c r="F2174">
        <f t="array" ref="F2174">AVERAGEIF(Table9[director_name],Table10[[#This Row],[DIRECTOR_NAME]],Table9[imdb_score])</f>
        <v>4.7</v>
      </c>
    </row>
    <row r="2175" spans="1:6" x14ac:dyDescent="0.3">
      <c r="A2175" t="s">
        <v>10826</v>
      </c>
      <c r="B2175">
        <v>6.7</v>
      </c>
      <c r="E2175" t="s">
        <v>18907</v>
      </c>
      <c r="F2175">
        <f t="array" ref="F2175">AVERAGEIF(Table9[director_name],Table10[[#This Row],[DIRECTOR_NAME]],Table9[imdb_score])</f>
        <v>4.7</v>
      </c>
    </row>
    <row r="2176" spans="1:6" x14ac:dyDescent="0.3">
      <c r="A2176" t="s">
        <v>10865</v>
      </c>
      <c r="B2176">
        <v>6.7</v>
      </c>
      <c r="E2176" t="s">
        <v>19930</v>
      </c>
      <c r="F2176">
        <f t="array" ref="F2176">AVERAGEIF(Table9[director_name],Table10[[#This Row],[DIRECTOR_NAME]],Table9[imdb_score])</f>
        <v>4.7</v>
      </c>
    </row>
    <row r="2177" spans="1:6" x14ac:dyDescent="0.3">
      <c r="A2177" t="s">
        <v>24161</v>
      </c>
      <c r="B2177">
        <v>6.7</v>
      </c>
      <c r="E2177" t="s">
        <v>20664</v>
      </c>
      <c r="F2177">
        <f t="array" ref="F2177">AVERAGEIF(Table9[director_name],Table10[[#This Row],[DIRECTOR_NAME]],Table9[imdb_score])</f>
        <v>4.7</v>
      </c>
    </row>
    <row r="2178" spans="1:6" x14ac:dyDescent="0.3">
      <c r="A2178" t="s">
        <v>4410</v>
      </c>
      <c r="B2178">
        <v>6.7</v>
      </c>
      <c r="E2178" t="s">
        <v>20746</v>
      </c>
      <c r="F2178">
        <f t="array" ref="F2178">AVERAGEIF(Table9[director_name],Table10[[#This Row],[DIRECTOR_NAME]],Table9[imdb_score])</f>
        <v>4.7</v>
      </c>
    </row>
    <row r="2179" spans="1:6" x14ac:dyDescent="0.3">
      <c r="A2179" t="s">
        <v>7071</v>
      </c>
      <c r="B2179">
        <v>6.7</v>
      </c>
      <c r="E2179" t="s">
        <v>21341</v>
      </c>
      <c r="F2179">
        <f t="array" ref="F2179">AVERAGEIF(Table9[director_name],Table10[[#This Row],[DIRECTOR_NAME]],Table9[imdb_score])</f>
        <v>4.7</v>
      </c>
    </row>
    <row r="2180" spans="1:6" x14ac:dyDescent="0.3">
      <c r="A2180" t="s">
        <v>11406</v>
      </c>
      <c r="B2180">
        <v>6.7</v>
      </c>
      <c r="E2180" t="s">
        <v>16578</v>
      </c>
      <c r="F2180">
        <f t="array" ref="F2180">AVERAGEIF(Table9[director_name],Table10[[#This Row],[DIRECTOR_NAME]],Table9[imdb_score])</f>
        <v>4.7</v>
      </c>
    </row>
    <row r="2181" spans="1:6" x14ac:dyDescent="0.3">
      <c r="A2181" t="s">
        <v>11483</v>
      </c>
      <c r="B2181">
        <v>6.7</v>
      </c>
      <c r="E2181" t="s">
        <v>22755</v>
      </c>
      <c r="F2181">
        <f t="array" ref="F2181">AVERAGEIF(Table9[director_name],Table10[[#This Row],[DIRECTOR_NAME]],Table9[imdb_score])</f>
        <v>4.7</v>
      </c>
    </row>
    <row r="2182" spans="1:6" x14ac:dyDescent="0.3">
      <c r="A2182" t="s">
        <v>11630</v>
      </c>
      <c r="B2182">
        <v>6.7</v>
      </c>
      <c r="E2182" t="s">
        <v>22869</v>
      </c>
      <c r="F2182">
        <f t="array" ref="F2182">AVERAGEIF(Table9[director_name],Table10[[#This Row],[DIRECTOR_NAME]],Table9[imdb_score])</f>
        <v>4.7</v>
      </c>
    </row>
    <row r="2183" spans="1:6" x14ac:dyDescent="0.3">
      <c r="A2183" t="s">
        <v>2699</v>
      </c>
      <c r="B2183">
        <v>6.7</v>
      </c>
      <c r="E2183" t="s">
        <v>23764</v>
      </c>
      <c r="F2183">
        <f t="array" ref="F2183">AVERAGEIF(Table9[director_name],Table10[[#This Row],[DIRECTOR_NAME]],Table9[imdb_score])</f>
        <v>4.7</v>
      </c>
    </row>
    <row r="2184" spans="1:6" x14ac:dyDescent="0.3">
      <c r="A2184" t="s">
        <v>11764</v>
      </c>
      <c r="B2184">
        <v>6.7</v>
      </c>
      <c r="E2184" t="s">
        <v>11239</v>
      </c>
      <c r="F2184">
        <f t="array" ref="F2184">AVERAGEIF(Table9[director_name],Table10[[#This Row],[DIRECTOR_NAME]],Table9[imdb_score])</f>
        <v>4.6749999999999998</v>
      </c>
    </row>
    <row r="2185" spans="1:6" x14ac:dyDescent="0.3">
      <c r="A2185" t="s">
        <v>4013</v>
      </c>
      <c r="B2185">
        <v>6.7</v>
      </c>
      <c r="E2185" t="s">
        <v>15358</v>
      </c>
      <c r="F2185">
        <f t="array" ref="F2185">AVERAGEIF(Table9[director_name],Table10[[#This Row],[DIRECTOR_NAME]],Table9[imdb_score])</f>
        <v>4.6500000000000004</v>
      </c>
    </row>
    <row r="2186" spans="1:6" x14ac:dyDescent="0.3">
      <c r="A2186" t="s">
        <v>11852</v>
      </c>
      <c r="B2186">
        <v>6.7</v>
      </c>
      <c r="E2186" t="s">
        <v>5542</v>
      </c>
      <c r="F2186">
        <f t="array" ref="F2186">AVERAGEIF(Table9[director_name],Table10[[#This Row],[DIRECTOR_NAME]],Table9[imdb_score])</f>
        <v>4.5999999999999996</v>
      </c>
    </row>
    <row r="2187" spans="1:6" x14ac:dyDescent="0.3">
      <c r="A2187" t="s">
        <v>11929</v>
      </c>
      <c r="B2187">
        <v>6.7</v>
      </c>
      <c r="E2187" t="s">
        <v>8549</v>
      </c>
      <c r="F2187">
        <f t="array" ref="F2187">AVERAGEIF(Table9[director_name],Table10[[#This Row],[DIRECTOR_NAME]],Table9[imdb_score])</f>
        <v>4.5999999999999996</v>
      </c>
    </row>
    <row r="2188" spans="1:6" x14ac:dyDescent="0.3">
      <c r="A2188" t="s">
        <v>11970</v>
      </c>
      <c r="B2188">
        <v>6.7</v>
      </c>
      <c r="E2188" t="s">
        <v>10382</v>
      </c>
      <c r="F2188">
        <f t="array" ref="F2188">AVERAGEIF(Table9[director_name],Table10[[#This Row],[DIRECTOR_NAME]],Table9[imdb_score])</f>
        <v>4.5999999999999996</v>
      </c>
    </row>
    <row r="2189" spans="1:6" x14ac:dyDescent="0.3">
      <c r="A2189" t="s">
        <v>24161</v>
      </c>
      <c r="B2189">
        <v>6.7</v>
      </c>
      <c r="E2189" t="s">
        <v>10573</v>
      </c>
      <c r="F2189">
        <f t="array" ref="F2189">AVERAGEIF(Table9[director_name],Table10[[#This Row],[DIRECTOR_NAME]],Table9[imdb_score])</f>
        <v>4.5999999999999996</v>
      </c>
    </row>
    <row r="2190" spans="1:6" x14ac:dyDescent="0.3">
      <c r="A2190" t="s">
        <v>12043</v>
      </c>
      <c r="B2190">
        <v>6.7</v>
      </c>
      <c r="E2190" t="s">
        <v>12094</v>
      </c>
      <c r="F2190">
        <f t="array" ref="F2190">AVERAGEIF(Table9[director_name],Table10[[#This Row],[DIRECTOR_NAME]],Table9[imdb_score])</f>
        <v>4.5999999999999996</v>
      </c>
    </row>
    <row r="2191" spans="1:6" x14ac:dyDescent="0.3">
      <c r="A2191" t="s">
        <v>6796</v>
      </c>
      <c r="B2191">
        <v>6.7</v>
      </c>
      <c r="E2191" t="s">
        <v>12818</v>
      </c>
      <c r="F2191">
        <f t="array" ref="F2191">AVERAGEIF(Table9[director_name],Table10[[#This Row],[DIRECTOR_NAME]],Table9[imdb_score])</f>
        <v>4.5999999999999996</v>
      </c>
    </row>
    <row r="2192" spans="1:6" x14ac:dyDescent="0.3">
      <c r="A2192" t="s">
        <v>9505</v>
      </c>
      <c r="B2192">
        <v>6.7</v>
      </c>
      <c r="E2192" t="s">
        <v>12970</v>
      </c>
      <c r="F2192">
        <f t="array" ref="F2192">AVERAGEIF(Table9[director_name],Table10[[#This Row],[DIRECTOR_NAME]],Table9[imdb_score])</f>
        <v>4.5999999999999996</v>
      </c>
    </row>
    <row r="2193" spans="1:6" x14ac:dyDescent="0.3">
      <c r="A2193" t="s">
        <v>3112</v>
      </c>
      <c r="B2193">
        <v>6.7</v>
      </c>
      <c r="E2193" t="s">
        <v>13738</v>
      </c>
      <c r="F2193">
        <f t="array" ref="F2193">AVERAGEIF(Table9[director_name],Table10[[#This Row],[DIRECTOR_NAME]],Table9[imdb_score])</f>
        <v>4.5999999999999996</v>
      </c>
    </row>
    <row r="2194" spans="1:6" x14ac:dyDescent="0.3">
      <c r="A2194" t="s">
        <v>12259</v>
      </c>
      <c r="B2194">
        <v>6.7</v>
      </c>
      <c r="E2194" t="s">
        <v>14346</v>
      </c>
      <c r="F2194">
        <f t="array" ref="F2194">AVERAGEIF(Table9[director_name],Table10[[#This Row],[DIRECTOR_NAME]],Table9[imdb_score])</f>
        <v>4.5999999999999996</v>
      </c>
    </row>
    <row r="2195" spans="1:6" x14ac:dyDescent="0.3">
      <c r="A2195" t="s">
        <v>12527</v>
      </c>
      <c r="B2195">
        <v>6.7</v>
      </c>
      <c r="E2195" t="s">
        <v>14514</v>
      </c>
      <c r="F2195">
        <f t="array" ref="F2195">AVERAGEIF(Table9[director_name],Table10[[#This Row],[DIRECTOR_NAME]],Table9[imdb_score])</f>
        <v>4.5999999999999996</v>
      </c>
    </row>
    <row r="2196" spans="1:6" x14ac:dyDescent="0.3">
      <c r="A2196" t="s">
        <v>12563</v>
      </c>
      <c r="B2196">
        <v>6.7</v>
      </c>
      <c r="E2196" t="s">
        <v>16212</v>
      </c>
      <c r="F2196">
        <f t="array" ref="F2196">AVERAGEIF(Table9[director_name],Table10[[#This Row],[DIRECTOR_NAME]],Table9[imdb_score])</f>
        <v>4.5999999999999996</v>
      </c>
    </row>
    <row r="2197" spans="1:6" x14ac:dyDescent="0.3">
      <c r="A2197" t="s">
        <v>5769</v>
      </c>
      <c r="B2197">
        <v>6.7</v>
      </c>
      <c r="E2197" t="s">
        <v>17067</v>
      </c>
      <c r="F2197">
        <f t="array" ref="F2197">AVERAGEIF(Table9[director_name],Table10[[#This Row],[DIRECTOR_NAME]],Table9[imdb_score])</f>
        <v>4.5999999999999996</v>
      </c>
    </row>
    <row r="2198" spans="1:6" x14ac:dyDescent="0.3">
      <c r="A2198" t="s">
        <v>12868</v>
      </c>
      <c r="B2198">
        <v>6.7</v>
      </c>
      <c r="E2198" t="s">
        <v>17920</v>
      </c>
      <c r="F2198">
        <f t="array" ref="F2198">AVERAGEIF(Table9[director_name],Table10[[#This Row],[DIRECTOR_NAME]],Table9[imdb_score])</f>
        <v>4.5999999999999996</v>
      </c>
    </row>
    <row r="2199" spans="1:6" x14ac:dyDescent="0.3">
      <c r="A2199" t="s">
        <v>4063</v>
      </c>
      <c r="B2199">
        <v>6.7</v>
      </c>
      <c r="E2199" t="s">
        <v>18457</v>
      </c>
      <c r="F2199">
        <f t="array" ref="F2199">AVERAGEIF(Table9[director_name],Table10[[#This Row],[DIRECTOR_NAME]],Table9[imdb_score])</f>
        <v>4.5999999999999996</v>
      </c>
    </row>
    <row r="2200" spans="1:6" x14ac:dyDescent="0.3">
      <c r="A2200" t="s">
        <v>12994</v>
      </c>
      <c r="B2200">
        <v>6.7</v>
      </c>
      <c r="E2200" t="s">
        <v>19720</v>
      </c>
      <c r="F2200">
        <f t="array" ref="F2200">AVERAGEIF(Table9[director_name],Table10[[#This Row],[DIRECTOR_NAME]],Table9[imdb_score])</f>
        <v>4.5999999999999996</v>
      </c>
    </row>
    <row r="2201" spans="1:6" x14ac:dyDescent="0.3">
      <c r="A2201" t="s">
        <v>9414</v>
      </c>
      <c r="B2201">
        <v>6.7</v>
      </c>
      <c r="E2201" t="s">
        <v>20256</v>
      </c>
      <c r="F2201">
        <f t="array" ref="F2201">AVERAGEIF(Table9[director_name],Table10[[#This Row],[DIRECTOR_NAME]],Table9[imdb_score])</f>
        <v>4.5999999999999996</v>
      </c>
    </row>
    <row r="2202" spans="1:6" x14ac:dyDescent="0.3">
      <c r="A2202" t="s">
        <v>13143</v>
      </c>
      <c r="B2202">
        <v>6.7</v>
      </c>
      <c r="E2202" t="s">
        <v>20418</v>
      </c>
      <c r="F2202">
        <f t="array" ref="F2202">AVERAGEIF(Table9[director_name],Table10[[#This Row],[DIRECTOR_NAME]],Table9[imdb_score])</f>
        <v>4.5999999999999996</v>
      </c>
    </row>
    <row r="2203" spans="1:6" x14ac:dyDescent="0.3">
      <c r="A2203" t="s">
        <v>13370</v>
      </c>
      <c r="B2203">
        <v>6.7</v>
      </c>
      <c r="E2203" t="s">
        <v>21313</v>
      </c>
      <c r="F2203">
        <f t="array" ref="F2203">AVERAGEIF(Table9[director_name],Table10[[#This Row],[DIRECTOR_NAME]],Table9[imdb_score])</f>
        <v>4.5999999999999996</v>
      </c>
    </row>
    <row r="2204" spans="1:6" x14ac:dyDescent="0.3">
      <c r="A2204" t="s">
        <v>514</v>
      </c>
      <c r="B2204">
        <v>6.7</v>
      </c>
      <c r="E2204" t="s">
        <v>22559</v>
      </c>
      <c r="F2204">
        <f t="array" ref="F2204">AVERAGEIF(Table9[director_name],Table10[[#This Row],[DIRECTOR_NAME]],Table9[imdb_score])</f>
        <v>4.5999999999999996</v>
      </c>
    </row>
    <row r="2205" spans="1:6" x14ac:dyDescent="0.3">
      <c r="A2205" t="s">
        <v>1222</v>
      </c>
      <c r="B2205">
        <v>6.7</v>
      </c>
      <c r="E2205" t="s">
        <v>23915</v>
      </c>
      <c r="F2205">
        <f t="array" ref="F2205">AVERAGEIF(Table9[director_name],Table10[[#This Row],[DIRECTOR_NAME]],Table9[imdb_score])</f>
        <v>4.5999999999999996</v>
      </c>
    </row>
    <row r="2206" spans="1:6" x14ac:dyDescent="0.3">
      <c r="A2206" t="s">
        <v>12931</v>
      </c>
      <c r="B2206">
        <v>6.7</v>
      </c>
      <c r="E2206" t="s">
        <v>6526</v>
      </c>
      <c r="F2206">
        <f t="array" ref="F2206">AVERAGEIF(Table9[director_name],Table10[[#This Row],[DIRECTOR_NAME]],Table9[imdb_score])</f>
        <v>4.5500000000000007</v>
      </c>
    </row>
    <row r="2207" spans="1:6" x14ac:dyDescent="0.3">
      <c r="A2207" t="s">
        <v>13749</v>
      </c>
      <c r="B2207">
        <v>6.7</v>
      </c>
      <c r="E2207" t="s">
        <v>8400</v>
      </c>
      <c r="F2207">
        <f t="array" ref="F2207">AVERAGEIF(Table9[director_name],Table10[[#This Row],[DIRECTOR_NAME]],Table9[imdb_score])</f>
        <v>4.5500000000000007</v>
      </c>
    </row>
    <row r="2208" spans="1:6" x14ac:dyDescent="0.3">
      <c r="A2208" t="s">
        <v>13143</v>
      </c>
      <c r="B2208">
        <v>6.7</v>
      </c>
      <c r="E2208" t="s">
        <v>15655</v>
      </c>
      <c r="F2208">
        <f t="array" ref="F2208">AVERAGEIF(Table9[director_name],Table10[[#This Row],[DIRECTOR_NAME]],Table9[imdb_score])</f>
        <v>4.55</v>
      </c>
    </row>
    <row r="2209" spans="1:6" x14ac:dyDescent="0.3">
      <c r="A2209" t="s">
        <v>12707</v>
      </c>
      <c r="B2209">
        <v>6.7</v>
      </c>
      <c r="E2209" t="s">
        <v>5643</v>
      </c>
      <c r="F2209">
        <f t="array" ref="F2209">AVERAGEIF(Table9[director_name],Table10[[#This Row],[DIRECTOR_NAME]],Table9[imdb_score])</f>
        <v>4.5</v>
      </c>
    </row>
    <row r="2210" spans="1:6" x14ac:dyDescent="0.3">
      <c r="A2210" t="s">
        <v>13938</v>
      </c>
      <c r="B2210">
        <v>6.7</v>
      </c>
      <c r="E2210" t="s">
        <v>11375</v>
      </c>
      <c r="F2210">
        <f t="array" ref="F2210">AVERAGEIF(Table9[director_name],Table10[[#This Row],[DIRECTOR_NAME]],Table9[imdb_score])</f>
        <v>4.5</v>
      </c>
    </row>
    <row r="2211" spans="1:6" x14ac:dyDescent="0.3">
      <c r="A2211" t="s">
        <v>14049</v>
      </c>
      <c r="B2211">
        <v>6.7</v>
      </c>
      <c r="E2211" t="s">
        <v>12573</v>
      </c>
      <c r="F2211">
        <f t="array" ref="F2211">AVERAGEIF(Table9[director_name],Table10[[#This Row],[DIRECTOR_NAME]],Table9[imdb_score])</f>
        <v>4.5</v>
      </c>
    </row>
    <row r="2212" spans="1:6" x14ac:dyDescent="0.3">
      <c r="A2212" t="s">
        <v>14151</v>
      </c>
      <c r="B2212">
        <v>6.7</v>
      </c>
      <c r="E2212" t="s">
        <v>12953</v>
      </c>
      <c r="F2212">
        <f t="array" ref="F2212">AVERAGEIF(Table9[director_name],Table10[[#This Row],[DIRECTOR_NAME]],Table9[imdb_score])</f>
        <v>4.5</v>
      </c>
    </row>
    <row r="2213" spans="1:6" x14ac:dyDescent="0.3">
      <c r="A2213" t="s">
        <v>2745</v>
      </c>
      <c r="B2213">
        <v>6.7</v>
      </c>
      <c r="E2213" t="s">
        <v>14144</v>
      </c>
      <c r="F2213">
        <f t="array" ref="F2213">AVERAGEIF(Table9[director_name],Table10[[#This Row],[DIRECTOR_NAME]],Table9[imdb_score])</f>
        <v>4.5</v>
      </c>
    </row>
    <row r="2214" spans="1:6" x14ac:dyDescent="0.3">
      <c r="A2214" t="s">
        <v>12940</v>
      </c>
      <c r="B2214">
        <v>6.7</v>
      </c>
      <c r="E2214" t="s">
        <v>15387</v>
      </c>
      <c r="F2214">
        <f t="array" ref="F2214">AVERAGEIF(Table9[director_name],Table10[[#This Row],[DIRECTOR_NAME]],Table9[imdb_score])</f>
        <v>4.5</v>
      </c>
    </row>
    <row r="2215" spans="1:6" x14ac:dyDescent="0.3">
      <c r="A2215" t="s">
        <v>14845</v>
      </c>
      <c r="B2215">
        <v>6.7</v>
      </c>
      <c r="E2215" t="s">
        <v>15475</v>
      </c>
      <c r="F2215">
        <f t="array" ref="F2215">AVERAGEIF(Table9[director_name],Table10[[#This Row],[DIRECTOR_NAME]],Table9[imdb_score])</f>
        <v>4.5</v>
      </c>
    </row>
    <row r="2216" spans="1:6" x14ac:dyDescent="0.3">
      <c r="A2216" t="s">
        <v>14933</v>
      </c>
      <c r="B2216">
        <v>6.7</v>
      </c>
      <c r="E2216" t="s">
        <v>17629</v>
      </c>
      <c r="F2216">
        <f t="array" ref="F2216">AVERAGEIF(Table9[director_name],Table10[[#This Row],[DIRECTOR_NAME]],Table9[imdb_score])</f>
        <v>4.5</v>
      </c>
    </row>
    <row r="2217" spans="1:6" x14ac:dyDescent="0.3">
      <c r="A2217" t="s">
        <v>15048</v>
      </c>
      <c r="B2217">
        <v>6.7</v>
      </c>
      <c r="E2217" t="s">
        <v>17975</v>
      </c>
      <c r="F2217">
        <f t="array" ref="F2217">AVERAGEIF(Table9[director_name],Table10[[#This Row],[DIRECTOR_NAME]],Table9[imdb_score])</f>
        <v>4.5</v>
      </c>
    </row>
    <row r="2218" spans="1:6" x14ac:dyDescent="0.3">
      <c r="A2218" t="s">
        <v>15090</v>
      </c>
      <c r="B2218">
        <v>6.7</v>
      </c>
      <c r="E2218" t="s">
        <v>19026</v>
      </c>
      <c r="F2218">
        <f t="array" ref="F2218">AVERAGEIF(Table9[director_name],Table10[[#This Row],[DIRECTOR_NAME]],Table9[imdb_score])</f>
        <v>4.5</v>
      </c>
    </row>
    <row r="2219" spans="1:6" x14ac:dyDescent="0.3">
      <c r="A2219" t="s">
        <v>4738</v>
      </c>
      <c r="B2219">
        <v>6.7</v>
      </c>
      <c r="E2219" t="s">
        <v>20494</v>
      </c>
      <c r="F2219">
        <f t="array" ref="F2219">AVERAGEIF(Table9[director_name],Table10[[#This Row],[DIRECTOR_NAME]],Table9[imdb_score])</f>
        <v>4.5</v>
      </c>
    </row>
    <row r="2220" spans="1:6" x14ac:dyDescent="0.3">
      <c r="A2220" t="s">
        <v>6973</v>
      </c>
      <c r="B2220">
        <v>6.7</v>
      </c>
      <c r="E2220" t="s">
        <v>21289</v>
      </c>
      <c r="F2220">
        <f t="array" ref="F2220">AVERAGEIF(Table9[director_name],Table10[[#This Row],[DIRECTOR_NAME]],Table9[imdb_score])</f>
        <v>4.5</v>
      </c>
    </row>
    <row r="2221" spans="1:6" x14ac:dyDescent="0.3">
      <c r="A2221" t="s">
        <v>7052</v>
      </c>
      <c r="B2221">
        <v>6.7</v>
      </c>
      <c r="E2221" t="s">
        <v>22349</v>
      </c>
      <c r="F2221">
        <f t="array" ref="F2221">AVERAGEIF(Table9[director_name],Table10[[#This Row],[DIRECTOR_NAME]],Table9[imdb_score])</f>
        <v>4.5</v>
      </c>
    </row>
    <row r="2222" spans="1:6" x14ac:dyDescent="0.3">
      <c r="A2222" t="s">
        <v>15377</v>
      </c>
      <c r="B2222">
        <v>6.7</v>
      </c>
      <c r="E2222" t="s">
        <v>23006</v>
      </c>
      <c r="F2222">
        <f t="array" ref="F2222">AVERAGEIF(Table9[director_name],Table10[[#This Row],[DIRECTOR_NAME]],Table9[imdb_score])</f>
        <v>4.5</v>
      </c>
    </row>
    <row r="2223" spans="1:6" x14ac:dyDescent="0.3">
      <c r="A2223" t="s">
        <v>15448</v>
      </c>
      <c r="B2223">
        <v>6.7</v>
      </c>
      <c r="E2223" t="s">
        <v>23026</v>
      </c>
      <c r="F2223">
        <f t="array" ref="F2223">AVERAGEIF(Table9[director_name],Table10[[#This Row],[DIRECTOR_NAME]],Table9[imdb_score])</f>
        <v>4.5</v>
      </c>
    </row>
    <row r="2224" spans="1:6" x14ac:dyDescent="0.3">
      <c r="A2224" t="s">
        <v>15496</v>
      </c>
      <c r="B2224">
        <v>6.7</v>
      </c>
      <c r="E2224" t="s">
        <v>23188</v>
      </c>
      <c r="F2224">
        <f t="array" ref="F2224">AVERAGEIF(Table9[director_name],Table10[[#This Row],[DIRECTOR_NAME]],Table9[imdb_score])</f>
        <v>4.5</v>
      </c>
    </row>
    <row r="2225" spans="1:6" x14ac:dyDescent="0.3">
      <c r="A2225" t="s">
        <v>6796</v>
      </c>
      <c r="B2225">
        <v>6.7</v>
      </c>
      <c r="E2225" t="s">
        <v>23691</v>
      </c>
      <c r="F2225">
        <f t="array" ref="F2225">AVERAGEIF(Table9[director_name],Table10[[#This Row],[DIRECTOR_NAME]],Table9[imdb_score])</f>
        <v>4.5</v>
      </c>
    </row>
    <row r="2226" spans="1:6" x14ac:dyDescent="0.3">
      <c r="A2226" t="s">
        <v>912</v>
      </c>
      <c r="B2226">
        <v>6.7</v>
      </c>
      <c r="E2226" t="s">
        <v>6784</v>
      </c>
      <c r="F2226">
        <f t="array" ref="F2226">AVERAGEIF(Table9[director_name],Table10[[#This Row],[DIRECTOR_NAME]],Table9[imdb_score])</f>
        <v>4.4499999999999993</v>
      </c>
    </row>
    <row r="2227" spans="1:6" x14ac:dyDescent="0.3">
      <c r="A2227" t="s">
        <v>15804</v>
      </c>
      <c r="B2227">
        <v>6.7</v>
      </c>
      <c r="E2227" t="s">
        <v>17713</v>
      </c>
      <c r="F2227">
        <f t="array" ref="F2227">AVERAGEIF(Table9[director_name],Table10[[#This Row],[DIRECTOR_NAME]],Table9[imdb_score])</f>
        <v>4.4333333333333336</v>
      </c>
    </row>
    <row r="2228" spans="1:6" x14ac:dyDescent="0.3">
      <c r="A2228" t="s">
        <v>14737</v>
      </c>
      <c r="B2228">
        <v>6.7</v>
      </c>
      <c r="E2228" t="s">
        <v>2922</v>
      </c>
      <c r="F2228">
        <f t="array" ref="F2228">AVERAGEIF(Table9[director_name],Table10[[#This Row],[DIRECTOR_NAME]],Table9[imdb_score])</f>
        <v>4.4000000000000004</v>
      </c>
    </row>
    <row r="2229" spans="1:6" x14ac:dyDescent="0.3">
      <c r="A2229" t="s">
        <v>14042</v>
      </c>
      <c r="B2229">
        <v>6.7</v>
      </c>
      <c r="E2229" t="s">
        <v>5283</v>
      </c>
      <c r="F2229">
        <f t="array" ref="F2229">AVERAGEIF(Table9[director_name],Table10[[#This Row],[DIRECTOR_NAME]],Table9[imdb_score])</f>
        <v>4.4000000000000004</v>
      </c>
    </row>
    <row r="2230" spans="1:6" x14ac:dyDescent="0.3">
      <c r="A2230" t="s">
        <v>16262</v>
      </c>
      <c r="B2230">
        <v>6.7</v>
      </c>
      <c r="E2230" t="s">
        <v>6840</v>
      </c>
      <c r="F2230">
        <f t="array" ref="F2230">AVERAGEIF(Table9[director_name],Table10[[#This Row],[DIRECTOR_NAME]],Table9[imdb_score])</f>
        <v>4.4000000000000004</v>
      </c>
    </row>
    <row r="2231" spans="1:6" x14ac:dyDescent="0.3">
      <c r="A2231" t="s">
        <v>16333</v>
      </c>
      <c r="B2231">
        <v>6.7</v>
      </c>
      <c r="E2231" t="s">
        <v>12536</v>
      </c>
      <c r="F2231">
        <f t="array" ref="F2231">AVERAGEIF(Table9[director_name],Table10[[#This Row],[DIRECTOR_NAME]],Table9[imdb_score])</f>
        <v>4.4000000000000004</v>
      </c>
    </row>
    <row r="2232" spans="1:6" x14ac:dyDescent="0.3">
      <c r="A2232" t="s">
        <v>16391</v>
      </c>
      <c r="B2232">
        <v>6.7</v>
      </c>
      <c r="E2232" t="s">
        <v>13442</v>
      </c>
      <c r="F2232">
        <f t="array" ref="F2232">AVERAGEIF(Table9[director_name],Table10[[#This Row],[DIRECTOR_NAME]],Table9[imdb_score])</f>
        <v>4.4000000000000004</v>
      </c>
    </row>
    <row r="2233" spans="1:6" x14ac:dyDescent="0.3">
      <c r="A2233" t="s">
        <v>16651</v>
      </c>
      <c r="B2233">
        <v>6.7</v>
      </c>
      <c r="E2233" t="s">
        <v>17478</v>
      </c>
      <c r="F2233">
        <f t="array" ref="F2233">AVERAGEIF(Table9[director_name],Table10[[#This Row],[DIRECTOR_NAME]],Table9[imdb_score])</f>
        <v>4.4000000000000004</v>
      </c>
    </row>
    <row r="2234" spans="1:6" x14ac:dyDescent="0.3">
      <c r="A2234" t="s">
        <v>16663</v>
      </c>
      <c r="B2234">
        <v>6.7</v>
      </c>
      <c r="E2234" t="s">
        <v>17865</v>
      </c>
      <c r="F2234">
        <f t="array" ref="F2234">AVERAGEIF(Table9[director_name],Table10[[#This Row],[DIRECTOR_NAME]],Table9[imdb_score])</f>
        <v>4.4000000000000004</v>
      </c>
    </row>
    <row r="2235" spans="1:6" x14ac:dyDescent="0.3">
      <c r="A2235" t="s">
        <v>17085</v>
      </c>
      <c r="B2235">
        <v>6.7</v>
      </c>
      <c r="E2235" t="s">
        <v>18004</v>
      </c>
      <c r="F2235">
        <f t="array" ref="F2235">AVERAGEIF(Table9[director_name],Table10[[#This Row],[DIRECTOR_NAME]],Table9[imdb_score])</f>
        <v>4.4000000000000004</v>
      </c>
    </row>
    <row r="2236" spans="1:6" x14ac:dyDescent="0.3">
      <c r="A2236" t="s">
        <v>12415</v>
      </c>
      <c r="B2236">
        <v>6.7</v>
      </c>
      <c r="E2236" t="s">
        <v>19275</v>
      </c>
      <c r="F2236">
        <f t="array" ref="F2236">AVERAGEIF(Table9[director_name],Table10[[#This Row],[DIRECTOR_NAME]],Table9[imdb_score])</f>
        <v>4.4000000000000004</v>
      </c>
    </row>
    <row r="2237" spans="1:6" x14ac:dyDescent="0.3">
      <c r="A2237" t="s">
        <v>16592</v>
      </c>
      <c r="B2237">
        <v>6.7</v>
      </c>
      <c r="E2237" t="s">
        <v>20482</v>
      </c>
      <c r="F2237">
        <f t="array" ref="F2237">AVERAGEIF(Table9[director_name],Table10[[#This Row],[DIRECTOR_NAME]],Table9[imdb_score])</f>
        <v>4.4000000000000004</v>
      </c>
    </row>
    <row r="2238" spans="1:6" x14ac:dyDescent="0.3">
      <c r="A2238" t="s">
        <v>11020</v>
      </c>
      <c r="B2238">
        <v>6.7</v>
      </c>
      <c r="E2238" t="s">
        <v>23199</v>
      </c>
      <c r="F2238">
        <f t="array" ref="F2238">AVERAGEIF(Table9[director_name],Table10[[#This Row],[DIRECTOR_NAME]],Table9[imdb_score])</f>
        <v>4.4000000000000004</v>
      </c>
    </row>
    <row r="2239" spans="1:6" x14ac:dyDescent="0.3">
      <c r="A2239" t="s">
        <v>15413</v>
      </c>
      <c r="B2239">
        <v>6.7</v>
      </c>
      <c r="E2239" t="s">
        <v>12441</v>
      </c>
      <c r="F2239">
        <f t="array" ref="F2239">AVERAGEIF(Table9[director_name],Table10[[#This Row],[DIRECTOR_NAME]],Table9[imdb_score])</f>
        <v>4.3999999999999995</v>
      </c>
    </row>
    <row r="2240" spans="1:6" x14ac:dyDescent="0.3">
      <c r="A2240" t="s">
        <v>17357</v>
      </c>
      <c r="B2240">
        <v>6.7</v>
      </c>
      <c r="E2240" t="s">
        <v>1995</v>
      </c>
      <c r="F2240">
        <f t="array" ref="F2240">AVERAGEIF(Table9[director_name],Table10[[#This Row],[DIRECTOR_NAME]],Table9[imdb_score])</f>
        <v>4.3</v>
      </c>
    </row>
    <row r="2241" spans="1:6" x14ac:dyDescent="0.3">
      <c r="A2241" t="s">
        <v>17584</v>
      </c>
      <c r="B2241">
        <v>6.7</v>
      </c>
      <c r="E2241" t="s">
        <v>9311</v>
      </c>
      <c r="F2241">
        <f t="array" ref="F2241">AVERAGEIF(Table9[director_name],Table10[[#This Row],[DIRECTOR_NAME]],Table9[imdb_score])</f>
        <v>4.3</v>
      </c>
    </row>
    <row r="2242" spans="1:6" x14ac:dyDescent="0.3">
      <c r="A2242" t="s">
        <v>17988</v>
      </c>
      <c r="B2242">
        <v>6.7</v>
      </c>
      <c r="E2242" t="s">
        <v>11190</v>
      </c>
      <c r="F2242">
        <f t="array" ref="F2242">AVERAGEIF(Table9[director_name],Table10[[#This Row],[DIRECTOR_NAME]],Table9[imdb_score])</f>
        <v>4.3</v>
      </c>
    </row>
    <row r="2243" spans="1:6" x14ac:dyDescent="0.3">
      <c r="A2243" t="s">
        <v>18013</v>
      </c>
      <c r="B2243">
        <v>6.7</v>
      </c>
      <c r="E2243" t="s">
        <v>14072</v>
      </c>
      <c r="F2243">
        <f t="array" ref="F2243">AVERAGEIF(Table9[director_name],Table10[[#This Row],[DIRECTOR_NAME]],Table9[imdb_score])</f>
        <v>4.3</v>
      </c>
    </row>
    <row r="2244" spans="1:6" x14ac:dyDescent="0.3">
      <c r="A2244" t="s">
        <v>18064</v>
      </c>
      <c r="B2244">
        <v>6.7</v>
      </c>
      <c r="E2244" t="s">
        <v>14642</v>
      </c>
      <c r="F2244">
        <f t="array" ref="F2244">AVERAGEIF(Table9[director_name],Table10[[#This Row],[DIRECTOR_NAME]],Table9[imdb_score])</f>
        <v>4.3</v>
      </c>
    </row>
    <row r="2245" spans="1:6" x14ac:dyDescent="0.3">
      <c r="A2245" t="s">
        <v>7491</v>
      </c>
      <c r="B2245">
        <v>6.7</v>
      </c>
      <c r="E2245" t="s">
        <v>17296</v>
      </c>
      <c r="F2245">
        <f t="array" ref="F2245">AVERAGEIF(Table9[director_name],Table10[[#This Row],[DIRECTOR_NAME]],Table9[imdb_score])</f>
        <v>4.3</v>
      </c>
    </row>
    <row r="2246" spans="1:6" x14ac:dyDescent="0.3">
      <c r="A2246" t="s">
        <v>10306</v>
      </c>
      <c r="B2246">
        <v>6.7</v>
      </c>
      <c r="E2246" t="s">
        <v>18382</v>
      </c>
      <c r="F2246">
        <f t="array" ref="F2246">AVERAGEIF(Table9[director_name],Table10[[#This Row],[DIRECTOR_NAME]],Table9[imdb_score])</f>
        <v>4.3</v>
      </c>
    </row>
    <row r="2247" spans="1:6" x14ac:dyDescent="0.3">
      <c r="A2247" t="s">
        <v>2372</v>
      </c>
      <c r="B2247">
        <v>6.7</v>
      </c>
      <c r="E2247" t="s">
        <v>18436</v>
      </c>
      <c r="F2247">
        <f t="array" ref="F2247">AVERAGEIF(Table9[director_name],Table10[[#This Row],[DIRECTOR_NAME]],Table9[imdb_score])</f>
        <v>4.3</v>
      </c>
    </row>
    <row r="2248" spans="1:6" x14ac:dyDescent="0.3">
      <c r="A2248" t="s">
        <v>18362</v>
      </c>
      <c r="B2248">
        <v>6.7</v>
      </c>
      <c r="E2248" t="s">
        <v>19179</v>
      </c>
      <c r="F2248">
        <f t="array" ref="F2248">AVERAGEIF(Table9[director_name],Table10[[#This Row],[DIRECTOR_NAME]],Table9[imdb_score])</f>
        <v>4.3</v>
      </c>
    </row>
    <row r="2249" spans="1:6" x14ac:dyDescent="0.3">
      <c r="A2249" t="s">
        <v>4013</v>
      </c>
      <c r="B2249">
        <v>6.7</v>
      </c>
      <c r="E2249" t="s">
        <v>19944</v>
      </c>
      <c r="F2249">
        <f t="array" ref="F2249">AVERAGEIF(Table9[director_name],Table10[[#This Row],[DIRECTOR_NAME]],Table9[imdb_score])</f>
        <v>4.3</v>
      </c>
    </row>
    <row r="2250" spans="1:6" x14ac:dyDescent="0.3">
      <c r="A2250" t="s">
        <v>18472</v>
      </c>
      <c r="B2250">
        <v>6.7</v>
      </c>
      <c r="E2250" t="s">
        <v>20731</v>
      </c>
      <c r="F2250">
        <f t="array" ref="F2250">AVERAGEIF(Table9[director_name],Table10[[#This Row],[DIRECTOR_NAME]],Table9[imdb_score])</f>
        <v>4.3</v>
      </c>
    </row>
    <row r="2251" spans="1:6" x14ac:dyDescent="0.3">
      <c r="A2251" t="s">
        <v>18484</v>
      </c>
      <c r="B2251">
        <v>6.7</v>
      </c>
      <c r="E2251" t="s">
        <v>21102</v>
      </c>
      <c r="F2251">
        <f t="array" ref="F2251">AVERAGEIF(Table9[director_name],Table10[[#This Row],[DIRECTOR_NAME]],Table9[imdb_score])</f>
        <v>4.3</v>
      </c>
    </row>
    <row r="2252" spans="1:6" x14ac:dyDescent="0.3">
      <c r="A2252" t="s">
        <v>18678</v>
      </c>
      <c r="B2252">
        <v>6.7</v>
      </c>
      <c r="E2252" t="s">
        <v>22673</v>
      </c>
      <c r="F2252">
        <f t="array" ref="F2252">AVERAGEIF(Table9[director_name],Table10[[#This Row],[DIRECTOR_NAME]],Table9[imdb_score])</f>
        <v>4.3</v>
      </c>
    </row>
    <row r="2253" spans="1:6" x14ac:dyDescent="0.3">
      <c r="A2253" t="s">
        <v>10306</v>
      </c>
      <c r="B2253">
        <v>6.7</v>
      </c>
      <c r="E2253" t="s">
        <v>23019</v>
      </c>
      <c r="F2253">
        <f t="array" ref="F2253">AVERAGEIF(Table9[director_name],Table10[[#This Row],[DIRECTOR_NAME]],Table9[imdb_score])</f>
        <v>4.3</v>
      </c>
    </row>
    <row r="2254" spans="1:6" x14ac:dyDescent="0.3">
      <c r="A2254" t="s">
        <v>19003</v>
      </c>
      <c r="B2254">
        <v>6.7</v>
      </c>
      <c r="E2254" t="s">
        <v>23048</v>
      </c>
      <c r="F2254">
        <f t="array" ref="F2254">AVERAGEIF(Table9[director_name],Table10[[#This Row],[DIRECTOR_NAME]],Table9[imdb_score])</f>
        <v>4.3</v>
      </c>
    </row>
    <row r="2255" spans="1:6" x14ac:dyDescent="0.3">
      <c r="A2255" t="s">
        <v>11009</v>
      </c>
      <c r="B2255">
        <v>6.7</v>
      </c>
      <c r="E2255" t="s">
        <v>23076</v>
      </c>
      <c r="F2255">
        <f t="array" ref="F2255">AVERAGEIF(Table9[director_name],Table10[[#This Row],[DIRECTOR_NAME]],Table9[imdb_score])</f>
        <v>4.3</v>
      </c>
    </row>
    <row r="2256" spans="1:6" x14ac:dyDescent="0.3">
      <c r="A2256" t="s">
        <v>1789</v>
      </c>
      <c r="B2256">
        <v>6.7</v>
      </c>
      <c r="E2256" t="s">
        <v>23108</v>
      </c>
      <c r="F2256">
        <f t="array" ref="F2256">AVERAGEIF(Table9[director_name],Table10[[#This Row],[DIRECTOR_NAME]],Table9[imdb_score])</f>
        <v>4.3</v>
      </c>
    </row>
    <row r="2257" spans="1:6" x14ac:dyDescent="0.3">
      <c r="A2257" t="s">
        <v>19735</v>
      </c>
      <c r="B2257">
        <v>6.7</v>
      </c>
      <c r="E2257" t="s">
        <v>6738</v>
      </c>
      <c r="F2257">
        <f t="array" ref="F2257">AVERAGEIF(Table9[director_name],Table10[[#This Row],[DIRECTOR_NAME]],Table9[imdb_score])</f>
        <v>4.2</v>
      </c>
    </row>
    <row r="2258" spans="1:6" x14ac:dyDescent="0.3">
      <c r="A2258" t="s">
        <v>19772</v>
      </c>
      <c r="B2258">
        <v>6.7</v>
      </c>
      <c r="E2258" t="s">
        <v>15100</v>
      </c>
      <c r="F2258">
        <f t="array" ref="F2258">AVERAGEIF(Table9[director_name],Table10[[#This Row],[DIRECTOR_NAME]],Table9[imdb_score])</f>
        <v>4.2</v>
      </c>
    </row>
    <row r="2259" spans="1:6" x14ac:dyDescent="0.3">
      <c r="A2259" t="s">
        <v>20009</v>
      </c>
      <c r="B2259">
        <v>6.7</v>
      </c>
      <c r="E2259" t="s">
        <v>15724</v>
      </c>
      <c r="F2259">
        <f t="array" ref="F2259">AVERAGEIF(Table9[director_name],Table10[[#This Row],[DIRECTOR_NAME]],Table9[imdb_score])</f>
        <v>4.2</v>
      </c>
    </row>
    <row r="2260" spans="1:6" x14ac:dyDescent="0.3">
      <c r="A2260" t="s">
        <v>20278</v>
      </c>
      <c r="B2260">
        <v>6.7</v>
      </c>
      <c r="E2260" t="s">
        <v>16247</v>
      </c>
      <c r="F2260">
        <f t="array" ref="F2260">AVERAGEIF(Table9[director_name],Table10[[#This Row],[DIRECTOR_NAME]],Table9[imdb_score])</f>
        <v>4.2</v>
      </c>
    </row>
    <row r="2261" spans="1:6" x14ac:dyDescent="0.3">
      <c r="A2261" t="s">
        <v>20659</v>
      </c>
      <c r="B2261">
        <v>6.7</v>
      </c>
      <c r="E2261" t="s">
        <v>21317</v>
      </c>
      <c r="F2261">
        <f t="array" ref="F2261">AVERAGEIF(Table9[director_name],Table10[[#This Row],[DIRECTOR_NAME]],Table9[imdb_score])</f>
        <v>4.2</v>
      </c>
    </row>
    <row r="2262" spans="1:6" x14ac:dyDescent="0.3">
      <c r="A2262" t="s">
        <v>9454</v>
      </c>
      <c r="B2262">
        <v>6.7</v>
      </c>
      <c r="E2262" t="s">
        <v>22099</v>
      </c>
      <c r="F2262">
        <f t="array" ref="F2262">AVERAGEIF(Table9[director_name],Table10[[#This Row],[DIRECTOR_NAME]],Table9[imdb_score])</f>
        <v>4.2</v>
      </c>
    </row>
    <row r="2263" spans="1:6" x14ac:dyDescent="0.3">
      <c r="A2263" t="s">
        <v>20855</v>
      </c>
      <c r="B2263">
        <v>6.7</v>
      </c>
      <c r="E2263" t="s">
        <v>23580</v>
      </c>
      <c r="F2263">
        <f t="array" ref="F2263">AVERAGEIF(Table9[director_name],Table10[[#This Row],[DIRECTOR_NAME]],Table9[imdb_score])</f>
        <v>4.2</v>
      </c>
    </row>
    <row r="2264" spans="1:6" x14ac:dyDescent="0.3">
      <c r="A2264" t="s">
        <v>20890</v>
      </c>
      <c r="B2264">
        <v>6.7</v>
      </c>
      <c r="E2264" t="s">
        <v>10444</v>
      </c>
      <c r="F2264">
        <f t="array" ref="F2264">AVERAGEIF(Table9[director_name],Table10[[#This Row],[DIRECTOR_NAME]],Table9[imdb_score])</f>
        <v>4.1666666666666661</v>
      </c>
    </row>
    <row r="2265" spans="1:6" x14ac:dyDescent="0.3">
      <c r="A2265" t="s">
        <v>20931</v>
      </c>
      <c r="B2265">
        <v>6.7</v>
      </c>
      <c r="E2265" t="s">
        <v>2975</v>
      </c>
      <c r="F2265">
        <f t="array" ref="F2265">AVERAGEIF(Table9[director_name],Table10[[#This Row],[DIRECTOR_NAME]],Table9[imdb_score])</f>
        <v>4.0999999999999996</v>
      </c>
    </row>
    <row r="2266" spans="1:6" x14ac:dyDescent="0.3">
      <c r="A2266" t="s">
        <v>20937</v>
      </c>
      <c r="B2266">
        <v>6.7</v>
      </c>
      <c r="E2266" t="s">
        <v>3051</v>
      </c>
      <c r="F2266">
        <f t="array" ref="F2266">AVERAGEIF(Table9[director_name],Table10[[#This Row],[DIRECTOR_NAME]],Table9[imdb_score])</f>
        <v>4.0999999999999996</v>
      </c>
    </row>
    <row r="2267" spans="1:6" x14ac:dyDescent="0.3">
      <c r="A2267" t="s">
        <v>21010</v>
      </c>
      <c r="B2267">
        <v>6.7</v>
      </c>
      <c r="E2267" t="s">
        <v>6805</v>
      </c>
      <c r="F2267">
        <f t="array" ref="F2267">AVERAGEIF(Table9[director_name],Table10[[#This Row],[DIRECTOR_NAME]],Table9[imdb_score])</f>
        <v>4.0999999999999996</v>
      </c>
    </row>
    <row r="2268" spans="1:6" x14ac:dyDescent="0.3">
      <c r="A2268" t="s">
        <v>21401</v>
      </c>
      <c r="B2268">
        <v>6.7</v>
      </c>
      <c r="E2268" t="s">
        <v>8585</v>
      </c>
      <c r="F2268">
        <f t="array" ref="F2268">AVERAGEIF(Table9[director_name],Table10[[#This Row],[DIRECTOR_NAME]],Table9[imdb_score])</f>
        <v>4.0999999999999996</v>
      </c>
    </row>
    <row r="2269" spans="1:6" x14ac:dyDescent="0.3">
      <c r="A2269" t="s">
        <v>13143</v>
      </c>
      <c r="B2269">
        <v>6.7</v>
      </c>
      <c r="E2269" t="s">
        <v>8735</v>
      </c>
      <c r="F2269">
        <f t="array" ref="F2269">AVERAGEIF(Table9[director_name],Table10[[#This Row],[DIRECTOR_NAME]],Table9[imdb_score])</f>
        <v>4.0999999999999996</v>
      </c>
    </row>
    <row r="2270" spans="1:6" x14ac:dyDescent="0.3">
      <c r="A2270" t="s">
        <v>19003</v>
      </c>
      <c r="B2270">
        <v>6.7</v>
      </c>
      <c r="E2270" t="s">
        <v>9939</v>
      </c>
      <c r="F2270">
        <f t="array" ref="F2270">AVERAGEIF(Table9[director_name],Table10[[#This Row],[DIRECTOR_NAME]],Table9[imdb_score])</f>
        <v>4.0999999999999996</v>
      </c>
    </row>
    <row r="2271" spans="1:6" x14ac:dyDescent="0.3">
      <c r="A2271" t="s">
        <v>21798</v>
      </c>
      <c r="B2271">
        <v>6.7</v>
      </c>
      <c r="E2271" t="s">
        <v>9956</v>
      </c>
      <c r="F2271">
        <f t="array" ref="F2271">AVERAGEIF(Table9[director_name],Table10[[#This Row],[DIRECTOR_NAME]],Table9[imdb_score])</f>
        <v>4.0999999999999996</v>
      </c>
    </row>
    <row r="2272" spans="1:6" x14ac:dyDescent="0.3">
      <c r="A2272" t="s">
        <v>22002</v>
      </c>
      <c r="B2272">
        <v>6.7</v>
      </c>
      <c r="E2272" t="s">
        <v>12305</v>
      </c>
      <c r="F2272">
        <f t="array" ref="F2272">AVERAGEIF(Table9[director_name],Table10[[#This Row],[DIRECTOR_NAME]],Table9[imdb_score])</f>
        <v>4.0999999999999996</v>
      </c>
    </row>
    <row r="2273" spans="1:6" x14ac:dyDescent="0.3">
      <c r="A2273" t="s">
        <v>8342</v>
      </c>
      <c r="B2273">
        <v>6.7</v>
      </c>
      <c r="E2273" t="s">
        <v>12801</v>
      </c>
      <c r="F2273">
        <f t="array" ref="F2273">AVERAGEIF(Table9[director_name],Table10[[#This Row],[DIRECTOR_NAME]],Table9[imdb_score])</f>
        <v>4.0999999999999996</v>
      </c>
    </row>
    <row r="2274" spans="1:6" x14ac:dyDescent="0.3">
      <c r="A2274" t="s">
        <v>24161</v>
      </c>
      <c r="B2274">
        <v>6.7</v>
      </c>
      <c r="E2274" t="s">
        <v>12896</v>
      </c>
      <c r="F2274">
        <f t="array" ref="F2274">AVERAGEIF(Table9[director_name],Table10[[#This Row],[DIRECTOR_NAME]],Table9[imdb_score])</f>
        <v>4.0999999999999996</v>
      </c>
    </row>
    <row r="2275" spans="1:6" x14ac:dyDescent="0.3">
      <c r="A2275" t="s">
        <v>8554</v>
      </c>
      <c r="B2275">
        <v>6.7</v>
      </c>
      <c r="E2275" t="s">
        <v>13669</v>
      </c>
      <c r="F2275">
        <f t="array" ref="F2275">AVERAGEIF(Table9[director_name],Table10[[#This Row],[DIRECTOR_NAME]],Table9[imdb_score])</f>
        <v>4.0999999999999996</v>
      </c>
    </row>
    <row r="2276" spans="1:6" x14ac:dyDescent="0.3">
      <c r="A2276" t="s">
        <v>20239</v>
      </c>
      <c r="B2276">
        <v>6.7</v>
      </c>
      <c r="E2276" t="s">
        <v>16502</v>
      </c>
      <c r="F2276">
        <f t="array" ref="F2276">AVERAGEIF(Table9[director_name],Table10[[#This Row],[DIRECTOR_NAME]],Table9[imdb_score])</f>
        <v>4.0999999999999996</v>
      </c>
    </row>
    <row r="2277" spans="1:6" x14ac:dyDescent="0.3">
      <c r="A2277" t="s">
        <v>23069</v>
      </c>
      <c r="B2277">
        <v>6.7</v>
      </c>
      <c r="E2277" t="s">
        <v>19421</v>
      </c>
      <c r="F2277">
        <f t="array" ref="F2277">AVERAGEIF(Table9[director_name],Table10[[#This Row],[DIRECTOR_NAME]],Table9[imdb_score])</f>
        <v>4.0999999999999996</v>
      </c>
    </row>
    <row r="2278" spans="1:6" x14ac:dyDescent="0.3">
      <c r="A2278" t="s">
        <v>23102</v>
      </c>
      <c r="B2278">
        <v>6.7</v>
      </c>
      <c r="E2278" t="s">
        <v>22721</v>
      </c>
      <c r="F2278">
        <f t="array" ref="F2278">AVERAGEIF(Table9[director_name],Table10[[#This Row],[DIRECTOR_NAME]],Table9[imdb_score])</f>
        <v>4.0999999999999996</v>
      </c>
    </row>
    <row r="2279" spans="1:6" x14ac:dyDescent="0.3">
      <c r="A2279" t="s">
        <v>23263</v>
      </c>
      <c r="B2279">
        <v>6.7</v>
      </c>
      <c r="E2279" t="s">
        <v>23713</v>
      </c>
      <c r="F2279">
        <f t="array" ref="F2279">AVERAGEIF(Table9[director_name],Table10[[#This Row],[DIRECTOR_NAME]],Table9[imdb_score])</f>
        <v>4.0999999999999996</v>
      </c>
    </row>
    <row r="2280" spans="1:6" x14ac:dyDescent="0.3">
      <c r="A2280" t="s">
        <v>23399</v>
      </c>
      <c r="B2280">
        <v>6.7</v>
      </c>
      <c r="E2280" t="s">
        <v>23844</v>
      </c>
      <c r="F2280">
        <f t="array" ref="F2280">AVERAGEIF(Table9[director_name],Table10[[#This Row],[DIRECTOR_NAME]],Table9[imdb_score])</f>
        <v>4.0999999999999996</v>
      </c>
    </row>
    <row r="2281" spans="1:6" x14ac:dyDescent="0.3">
      <c r="A2281" t="s">
        <v>16854</v>
      </c>
      <c r="B2281">
        <v>6.7</v>
      </c>
      <c r="E2281" t="s">
        <v>6155</v>
      </c>
      <c r="F2281">
        <f t="array" ref="F2281">AVERAGEIF(Table9[director_name],Table10[[#This Row],[DIRECTOR_NAME]],Table9[imdb_score])</f>
        <v>4</v>
      </c>
    </row>
    <row r="2282" spans="1:6" x14ac:dyDescent="0.3">
      <c r="A2282" t="s">
        <v>23548</v>
      </c>
      <c r="B2282">
        <v>6.7</v>
      </c>
      <c r="E2282" t="s">
        <v>11083</v>
      </c>
      <c r="F2282">
        <f t="array" ref="F2282">AVERAGEIF(Table9[director_name],Table10[[#This Row],[DIRECTOR_NAME]],Table9[imdb_score])</f>
        <v>4</v>
      </c>
    </row>
    <row r="2283" spans="1:6" x14ac:dyDescent="0.3">
      <c r="A2283" t="s">
        <v>18190</v>
      </c>
      <c r="B2283">
        <v>6.7</v>
      </c>
      <c r="E2283" t="s">
        <v>782</v>
      </c>
      <c r="F2283">
        <f t="array" ref="F2283">AVERAGEIF(Table9[director_name],Table10[[#This Row],[DIRECTOR_NAME]],Table9[imdb_score])</f>
        <v>4</v>
      </c>
    </row>
    <row r="2284" spans="1:6" x14ac:dyDescent="0.3">
      <c r="A2284" t="s">
        <v>23742</v>
      </c>
      <c r="B2284">
        <v>6.7</v>
      </c>
      <c r="E2284" t="s">
        <v>12852</v>
      </c>
      <c r="F2284">
        <f t="array" ref="F2284">AVERAGEIF(Table9[director_name],Table10[[#This Row],[DIRECTOR_NAME]],Table9[imdb_score])</f>
        <v>4</v>
      </c>
    </row>
    <row r="2285" spans="1:6" x14ac:dyDescent="0.3">
      <c r="A2285" t="s">
        <v>23871</v>
      </c>
      <c r="B2285">
        <v>6.7</v>
      </c>
      <c r="E2285" t="s">
        <v>16122</v>
      </c>
      <c r="F2285">
        <f t="array" ref="F2285">AVERAGEIF(Table9[director_name],Table10[[#This Row],[DIRECTOR_NAME]],Table9[imdb_score])</f>
        <v>4</v>
      </c>
    </row>
    <row r="2286" spans="1:6" x14ac:dyDescent="0.3">
      <c r="A2286" t="s">
        <v>23966</v>
      </c>
      <c r="B2286">
        <v>6.7</v>
      </c>
      <c r="E2286" t="s">
        <v>16473</v>
      </c>
      <c r="F2286">
        <f t="array" ref="F2286">AVERAGEIF(Table9[director_name],Table10[[#This Row],[DIRECTOR_NAME]],Table9[imdb_score])</f>
        <v>4</v>
      </c>
    </row>
    <row r="2287" spans="1:6" x14ac:dyDescent="0.3">
      <c r="A2287" t="s">
        <v>98</v>
      </c>
      <c r="B2287">
        <v>6.6</v>
      </c>
      <c r="E2287" t="s">
        <v>18422</v>
      </c>
      <c r="F2287">
        <f t="array" ref="F2287">AVERAGEIF(Table9[director_name],Table10[[#This Row],[DIRECTOR_NAME]],Table9[imdb_score])</f>
        <v>4</v>
      </c>
    </row>
    <row r="2288" spans="1:6" x14ac:dyDescent="0.3">
      <c r="A2288" t="s">
        <v>173</v>
      </c>
      <c r="B2288">
        <v>6.6</v>
      </c>
      <c r="E2288" t="s">
        <v>19565</v>
      </c>
      <c r="F2288">
        <f t="array" ref="F2288">AVERAGEIF(Table9[director_name],Table10[[#This Row],[DIRECTOR_NAME]],Table9[imdb_score])</f>
        <v>4</v>
      </c>
    </row>
    <row r="2289" spans="1:6" x14ac:dyDescent="0.3">
      <c r="A2289" t="s">
        <v>354</v>
      </c>
      <c r="B2289">
        <v>6.6</v>
      </c>
      <c r="E2289" t="s">
        <v>22219</v>
      </c>
      <c r="F2289">
        <f t="array" ref="F2289">AVERAGEIF(Table9[director_name],Table10[[#This Row],[DIRECTOR_NAME]],Table9[imdb_score])</f>
        <v>4</v>
      </c>
    </row>
    <row r="2290" spans="1:6" x14ac:dyDescent="0.3">
      <c r="A2290" t="s">
        <v>398</v>
      </c>
      <c r="B2290">
        <v>6.6</v>
      </c>
      <c r="E2290" t="s">
        <v>22622</v>
      </c>
      <c r="F2290">
        <f t="array" ref="F2290">AVERAGEIF(Table9[director_name],Table10[[#This Row],[DIRECTOR_NAME]],Table9[imdb_score])</f>
        <v>4</v>
      </c>
    </row>
    <row r="2291" spans="1:6" x14ac:dyDescent="0.3">
      <c r="A2291" t="s">
        <v>130</v>
      </c>
      <c r="B2291">
        <v>6.6</v>
      </c>
      <c r="E2291" t="s">
        <v>23236</v>
      </c>
      <c r="F2291">
        <f t="array" ref="F2291">AVERAGEIF(Table9[director_name],Table10[[#This Row],[DIRECTOR_NAME]],Table9[imdb_score])</f>
        <v>4</v>
      </c>
    </row>
    <row r="2292" spans="1:6" x14ac:dyDescent="0.3">
      <c r="A2292" t="s">
        <v>462</v>
      </c>
      <c r="B2292">
        <v>6.6</v>
      </c>
      <c r="E2292" t="s">
        <v>23256</v>
      </c>
      <c r="F2292">
        <f t="array" ref="F2292">AVERAGEIF(Table9[director_name],Table10[[#This Row],[DIRECTOR_NAME]],Table9[imdb_score])</f>
        <v>4</v>
      </c>
    </row>
    <row r="2293" spans="1:6" x14ac:dyDescent="0.3">
      <c r="A2293" t="s">
        <v>723</v>
      </c>
      <c r="B2293">
        <v>6.6</v>
      </c>
      <c r="E2293" t="s">
        <v>23943</v>
      </c>
      <c r="F2293">
        <f t="array" ref="F2293">AVERAGEIF(Table9[director_name],Table10[[#This Row],[DIRECTOR_NAME]],Table9[imdb_score])</f>
        <v>4</v>
      </c>
    </row>
    <row r="2294" spans="1:6" x14ac:dyDescent="0.3">
      <c r="A2294" t="s">
        <v>762</v>
      </c>
      <c r="B2294">
        <v>6.6</v>
      </c>
      <c r="E2294" t="s">
        <v>8668</v>
      </c>
      <c r="F2294">
        <f t="array" ref="F2294">AVERAGEIF(Table9[director_name],Table10[[#This Row],[DIRECTOR_NAME]],Table9[imdb_score])</f>
        <v>3.95</v>
      </c>
    </row>
    <row r="2295" spans="1:6" x14ac:dyDescent="0.3">
      <c r="A2295" t="s">
        <v>305</v>
      </c>
      <c r="B2295">
        <v>6.6</v>
      </c>
      <c r="E2295" t="s">
        <v>10440</v>
      </c>
      <c r="F2295">
        <f t="array" ref="F2295">AVERAGEIF(Table9[director_name],Table10[[#This Row],[DIRECTOR_NAME]],Table9[imdb_score])</f>
        <v>3.9</v>
      </c>
    </row>
    <row r="2296" spans="1:6" x14ac:dyDescent="0.3">
      <c r="A2296" t="s">
        <v>1083</v>
      </c>
      <c r="B2296">
        <v>6.6</v>
      </c>
      <c r="E2296" t="s">
        <v>10909</v>
      </c>
      <c r="F2296">
        <f t="array" ref="F2296">AVERAGEIF(Table9[director_name],Table10[[#This Row],[DIRECTOR_NAME]],Table9[imdb_score])</f>
        <v>3.9</v>
      </c>
    </row>
    <row r="2297" spans="1:6" x14ac:dyDescent="0.3">
      <c r="A2297" t="s">
        <v>305</v>
      </c>
      <c r="B2297">
        <v>6.6</v>
      </c>
      <c r="E2297" t="s">
        <v>13486</v>
      </c>
      <c r="F2297">
        <f t="array" ref="F2297">AVERAGEIF(Table9[director_name],Table10[[#This Row],[DIRECTOR_NAME]],Table9[imdb_score])</f>
        <v>3.9</v>
      </c>
    </row>
    <row r="2298" spans="1:6" x14ac:dyDescent="0.3">
      <c r="A2298" t="s">
        <v>391</v>
      </c>
      <c r="B2298">
        <v>6.6</v>
      </c>
      <c r="E2298" t="s">
        <v>18838</v>
      </c>
      <c r="F2298">
        <f t="array" ref="F2298">AVERAGEIF(Table9[director_name],Table10[[#This Row],[DIRECTOR_NAME]],Table9[imdb_score])</f>
        <v>3.9</v>
      </c>
    </row>
    <row r="2299" spans="1:6" x14ac:dyDescent="0.3">
      <c r="A2299" t="s">
        <v>876</v>
      </c>
      <c r="B2299">
        <v>6.6</v>
      </c>
      <c r="E2299" t="s">
        <v>19500</v>
      </c>
      <c r="F2299">
        <f t="array" ref="F2299">AVERAGEIF(Table9[director_name],Table10[[#This Row],[DIRECTOR_NAME]],Table9[imdb_score])</f>
        <v>3.9</v>
      </c>
    </row>
    <row r="2300" spans="1:6" x14ac:dyDescent="0.3">
      <c r="A2300" t="s">
        <v>1334</v>
      </c>
      <c r="B2300">
        <v>6.6</v>
      </c>
      <c r="E2300" t="s">
        <v>19889</v>
      </c>
      <c r="F2300">
        <f t="array" ref="F2300">AVERAGEIF(Table9[director_name],Table10[[#This Row],[DIRECTOR_NAME]],Table9[imdb_score])</f>
        <v>3.9</v>
      </c>
    </row>
    <row r="2301" spans="1:6" x14ac:dyDescent="0.3">
      <c r="A2301" t="s">
        <v>1411</v>
      </c>
      <c r="B2301">
        <v>6.6</v>
      </c>
      <c r="E2301" t="s">
        <v>20413</v>
      </c>
      <c r="F2301">
        <f t="array" ref="F2301">AVERAGEIF(Table9[director_name],Table10[[#This Row],[DIRECTOR_NAME]],Table9[imdb_score])</f>
        <v>3.9</v>
      </c>
    </row>
    <row r="2302" spans="1:6" x14ac:dyDescent="0.3">
      <c r="A2302" t="s">
        <v>1934</v>
      </c>
      <c r="B2302">
        <v>6.6</v>
      </c>
      <c r="E2302" t="s">
        <v>21879</v>
      </c>
      <c r="F2302">
        <f t="array" ref="F2302">AVERAGEIF(Table9[director_name],Table10[[#This Row],[DIRECTOR_NAME]],Table9[imdb_score])</f>
        <v>3.9</v>
      </c>
    </row>
    <row r="2303" spans="1:6" x14ac:dyDescent="0.3">
      <c r="A2303" t="s">
        <v>2061</v>
      </c>
      <c r="B2303">
        <v>6.6</v>
      </c>
      <c r="E2303" t="s">
        <v>22268</v>
      </c>
      <c r="F2303">
        <f t="array" ref="F2303">AVERAGEIF(Table9[director_name],Table10[[#This Row],[DIRECTOR_NAME]],Table9[imdb_score])</f>
        <v>3.9</v>
      </c>
    </row>
    <row r="2304" spans="1:6" x14ac:dyDescent="0.3">
      <c r="A2304" t="s">
        <v>287</v>
      </c>
      <c r="B2304">
        <v>6.6</v>
      </c>
      <c r="E2304" t="s">
        <v>15941</v>
      </c>
      <c r="F2304">
        <f t="array" ref="F2304">AVERAGEIF(Table9[director_name],Table10[[#This Row],[DIRECTOR_NAME]],Table9[imdb_score])</f>
        <v>3.85</v>
      </c>
    </row>
    <row r="2305" spans="1:6" x14ac:dyDescent="0.3">
      <c r="A2305" t="s">
        <v>462</v>
      </c>
      <c r="B2305">
        <v>6.6</v>
      </c>
      <c r="E2305" t="s">
        <v>1659</v>
      </c>
      <c r="F2305">
        <f t="array" ref="F2305">AVERAGEIF(Table9[director_name],Table10[[#This Row],[DIRECTOR_NAME]],Table9[imdb_score])</f>
        <v>3.8</v>
      </c>
    </row>
    <row r="2306" spans="1:6" x14ac:dyDescent="0.3">
      <c r="A2306" t="s">
        <v>2385</v>
      </c>
      <c r="B2306">
        <v>6.6</v>
      </c>
      <c r="E2306" t="s">
        <v>3906</v>
      </c>
      <c r="F2306">
        <f t="array" ref="F2306">AVERAGEIF(Table9[director_name],Table10[[#This Row],[DIRECTOR_NAME]],Table9[imdb_score])</f>
        <v>3.8</v>
      </c>
    </row>
    <row r="2307" spans="1:6" x14ac:dyDescent="0.3">
      <c r="A2307" t="s">
        <v>2658</v>
      </c>
      <c r="B2307">
        <v>6.6</v>
      </c>
      <c r="E2307" t="s">
        <v>7444</v>
      </c>
      <c r="F2307">
        <f t="array" ref="F2307">AVERAGEIF(Table9[director_name],Table10[[#This Row],[DIRECTOR_NAME]],Table9[imdb_score])</f>
        <v>3.8</v>
      </c>
    </row>
    <row r="2308" spans="1:6" x14ac:dyDescent="0.3">
      <c r="A2308" t="s">
        <v>2745</v>
      </c>
      <c r="B2308">
        <v>6.6</v>
      </c>
      <c r="E2308" t="s">
        <v>4679</v>
      </c>
      <c r="F2308">
        <f t="array" ref="F2308">AVERAGEIF(Table9[director_name],Table10[[#This Row],[DIRECTOR_NAME]],Table9[imdb_score])</f>
        <v>3.8</v>
      </c>
    </row>
    <row r="2309" spans="1:6" x14ac:dyDescent="0.3">
      <c r="A2309" t="s">
        <v>3112</v>
      </c>
      <c r="B2309">
        <v>6.6</v>
      </c>
      <c r="E2309" t="s">
        <v>17151</v>
      </c>
      <c r="F2309">
        <f t="array" ref="F2309">AVERAGEIF(Table9[director_name],Table10[[#This Row],[DIRECTOR_NAME]],Table9[imdb_score])</f>
        <v>3.8</v>
      </c>
    </row>
    <row r="2310" spans="1:6" x14ac:dyDescent="0.3">
      <c r="A2310" t="s">
        <v>3131</v>
      </c>
      <c r="B2310">
        <v>6.6</v>
      </c>
      <c r="E2310" t="s">
        <v>17657</v>
      </c>
      <c r="F2310">
        <f t="array" ref="F2310">AVERAGEIF(Table9[director_name],Table10[[#This Row],[DIRECTOR_NAME]],Table9[imdb_score])</f>
        <v>3.8</v>
      </c>
    </row>
    <row r="2311" spans="1:6" x14ac:dyDescent="0.3">
      <c r="A2311" t="s">
        <v>3136</v>
      </c>
      <c r="B2311">
        <v>6.6</v>
      </c>
      <c r="E2311" t="s">
        <v>21279</v>
      </c>
      <c r="F2311">
        <f t="array" ref="F2311">AVERAGEIF(Table9[director_name],Table10[[#This Row],[DIRECTOR_NAME]],Table9[imdb_score])</f>
        <v>3.8</v>
      </c>
    </row>
    <row r="2312" spans="1:6" x14ac:dyDescent="0.3">
      <c r="A2312" t="s">
        <v>3163</v>
      </c>
      <c r="B2312">
        <v>6.6</v>
      </c>
      <c r="E2312" t="s">
        <v>21294</v>
      </c>
      <c r="F2312">
        <f t="array" ref="F2312">AVERAGEIF(Table9[director_name],Table10[[#This Row],[DIRECTOR_NAME]],Table9[imdb_score])</f>
        <v>3.8</v>
      </c>
    </row>
    <row r="2313" spans="1:6" x14ac:dyDescent="0.3">
      <c r="A2313" t="s">
        <v>3168</v>
      </c>
      <c r="B2313">
        <v>6.6</v>
      </c>
      <c r="E2313" t="s">
        <v>4417</v>
      </c>
      <c r="F2313">
        <f t="array" ref="F2313">AVERAGEIF(Table9[director_name],Table10[[#This Row],[DIRECTOR_NAME]],Table9[imdb_score])</f>
        <v>3.7199999999999998</v>
      </c>
    </row>
    <row r="2314" spans="1:6" x14ac:dyDescent="0.3">
      <c r="A2314" t="s">
        <v>1770</v>
      </c>
      <c r="B2314">
        <v>6.6</v>
      </c>
      <c r="E2314" t="s">
        <v>1908</v>
      </c>
      <c r="F2314">
        <f t="array" ref="F2314">AVERAGEIF(Table9[director_name],Table10[[#This Row],[DIRECTOR_NAME]],Table9[imdb_score])</f>
        <v>3.7</v>
      </c>
    </row>
    <row r="2315" spans="1:6" x14ac:dyDescent="0.3">
      <c r="A2315" t="s">
        <v>876</v>
      </c>
      <c r="B2315">
        <v>6.6</v>
      </c>
      <c r="E2315" t="s">
        <v>20777</v>
      </c>
      <c r="F2315">
        <f t="array" ref="F2315">AVERAGEIF(Table9[director_name],Table10[[#This Row],[DIRECTOR_NAME]],Table9[imdb_score])</f>
        <v>3.7</v>
      </c>
    </row>
    <row r="2316" spans="1:6" x14ac:dyDescent="0.3">
      <c r="A2316" t="s">
        <v>2560</v>
      </c>
      <c r="B2316">
        <v>6.6</v>
      </c>
      <c r="E2316" t="s">
        <v>21153</v>
      </c>
      <c r="F2316">
        <f t="array" ref="F2316">AVERAGEIF(Table9[director_name],Table10[[#This Row],[DIRECTOR_NAME]],Table9[imdb_score])</f>
        <v>3.7</v>
      </c>
    </row>
    <row r="2317" spans="1:6" x14ac:dyDescent="0.3">
      <c r="A2317" t="s">
        <v>3750</v>
      </c>
      <c r="B2317">
        <v>6.6</v>
      </c>
      <c r="E2317" t="s">
        <v>23833</v>
      </c>
      <c r="F2317">
        <f t="array" ref="F2317">AVERAGEIF(Table9[director_name],Table10[[#This Row],[DIRECTOR_NAME]],Table9[imdb_score])</f>
        <v>3.7</v>
      </c>
    </row>
    <row r="2318" spans="1:6" x14ac:dyDescent="0.3">
      <c r="A2318" t="s">
        <v>3650</v>
      </c>
      <c r="B2318">
        <v>6.6</v>
      </c>
      <c r="E2318" t="s">
        <v>3495</v>
      </c>
      <c r="F2318">
        <f t="array" ref="F2318">AVERAGEIF(Table9[director_name],Table10[[#This Row],[DIRECTOR_NAME]],Table9[imdb_score])</f>
        <v>3.6</v>
      </c>
    </row>
    <row r="2319" spans="1:6" x14ac:dyDescent="0.3">
      <c r="A2319" t="s">
        <v>673</v>
      </c>
      <c r="B2319">
        <v>6.6</v>
      </c>
      <c r="E2319" t="s">
        <v>7989</v>
      </c>
      <c r="F2319">
        <f t="array" ref="F2319">AVERAGEIF(Table9[director_name],Table10[[#This Row],[DIRECTOR_NAME]],Table9[imdb_score])</f>
        <v>3.6</v>
      </c>
    </row>
    <row r="2320" spans="1:6" x14ac:dyDescent="0.3">
      <c r="A2320" t="s">
        <v>827</v>
      </c>
      <c r="B2320">
        <v>6.6</v>
      </c>
      <c r="E2320" t="s">
        <v>11592</v>
      </c>
      <c r="F2320">
        <f t="array" ref="F2320">AVERAGEIF(Table9[director_name],Table10[[#This Row],[DIRECTOR_NAME]],Table9[imdb_score])</f>
        <v>3.6</v>
      </c>
    </row>
    <row r="2321" spans="1:6" x14ac:dyDescent="0.3">
      <c r="A2321" t="s">
        <v>1548</v>
      </c>
      <c r="B2321">
        <v>6.6</v>
      </c>
      <c r="E2321" t="s">
        <v>12244</v>
      </c>
      <c r="F2321">
        <f t="array" ref="F2321">AVERAGEIF(Table9[director_name],Table10[[#This Row],[DIRECTOR_NAME]],Table9[imdb_score])</f>
        <v>3.6</v>
      </c>
    </row>
    <row r="2322" spans="1:6" x14ac:dyDescent="0.3">
      <c r="A2322" t="s">
        <v>4175</v>
      </c>
      <c r="B2322">
        <v>6.6</v>
      </c>
      <c r="E2322" t="s">
        <v>12486</v>
      </c>
      <c r="F2322">
        <f t="array" ref="F2322">AVERAGEIF(Table9[director_name],Table10[[#This Row],[DIRECTOR_NAME]],Table9[imdb_score])</f>
        <v>3.6</v>
      </c>
    </row>
    <row r="2323" spans="1:6" x14ac:dyDescent="0.3">
      <c r="A2323" t="s">
        <v>340</v>
      </c>
      <c r="B2323">
        <v>6.6</v>
      </c>
      <c r="E2323" t="s">
        <v>13537</v>
      </c>
      <c r="F2323">
        <f t="array" ref="F2323">AVERAGEIF(Table9[director_name],Table10[[#This Row],[DIRECTOR_NAME]],Table9[imdb_score])</f>
        <v>3.6</v>
      </c>
    </row>
    <row r="2324" spans="1:6" x14ac:dyDescent="0.3">
      <c r="A2324" t="s">
        <v>4354</v>
      </c>
      <c r="B2324">
        <v>6.6</v>
      </c>
      <c r="E2324" t="s">
        <v>16832</v>
      </c>
      <c r="F2324">
        <f t="array" ref="F2324">AVERAGEIF(Table9[director_name],Table10[[#This Row],[DIRECTOR_NAME]],Table9[imdb_score])</f>
        <v>3.6</v>
      </c>
    </row>
    <row r="2325" spans="1:6" x14ac:dyDescent="0.3">
      <c r="A2325" t="s">
        <v>24161</v>
      </c>
      <c r="B2325">
        <v>6.6</v>
      </c>
      <c r="E2325" t="s">
        <v>20998</v>
      </c>
      <c r="F2325">
        <f t="array" ref="F2325">AVERAGEIF(Table9[director_name],Table10[[#This Row],[DIRECTOR_NAME]],Table9[imdb_score])</f>
        <v>3.6</v>
      </c>
    </row>
    <row r="2326" spans="1:6" x14ac:dyDescent="0.3">
      <c r="A2326" t="s">
        <v>4580</v>
      </c>
      <c r="B2326">
        <v>6.6</v>
      </c>
      <c r="E2326" t="s">
        <v>21624</v>
      </c>
      <c r="F2326">
        <f t="array" ref="F2326">AVERAGEIF(Table9[director_name],Table10[[#This Row],[DIRECTOR_NAME]],Table9[imdb_score])</f>
        <v>3.6</v>
      </c>
    </row>
    <row r="2327" spans="1:6" x14ac:dyDescent="0.3">
      <c r="A2327" t="s">
        <v>3150</v>
      </c>
      <c r="B2327">
        <v>6.6</v>
      </c>
      <c r="E2327" t="s">
        <v>23648</v>
      </c>
      <c r="F2327">
        <f t="array" ref="F2327">AVERAGEIF(Table9[director_name],Table10[[#This Row],[DIRECTOR_NAME]],Table9[imdb_score])</f>
        <v>3.6</v>
      </c>
    </row>
    <row r="2328" spans="1:6" x14ac:dyDescent="0.3">
      <c r="A2328" t="s">
        <v>4678</v>
      </c>
      <c r="B2328">
        <v>6.6</v>
      </c>
      <c r="E2328" t="s">
        <v>9671</v>
      </c>
      <c r="F2328">
        <f t="array" ref="F2328">AVERAGEIF(Table9[director_name],Table10[[#This Row],[DIRECTOR_NAME]],Table9[imdb_score])</f>
        <v>3.5</v>
      </c>
    </row>
    <row r="2329" spans="1:6" x14ac:dyDescent="0.3">
      <c r="A2329" t="s">
        <v>972</v>
      </c>
      <c r="B2329">
        <v>6.6</v>
      </c>
      <c r="E2329" t="s">
        <v>11955</v>
      </c>
      <c r="F2329">
        <f t="array" ref="F2329">AVERAGEIF(Table9[director_name],Table10[[#This Row],[DIRECTOR_NAME]],Table9[imdb_score])</f>
        <v>3.5</v>
      </c>
    </row>
    <row r="2330" spans="1:6" x14ac:dyDescent="0.3">
      <c r="A2330" t="s">
        <v>5064</v>
      </c>
      <c r="B2330">
        <v>6.6</v>
      </c>
      <c r="E2330" t="s">
        <v>15327</v>
      </c>
      <c r="F2330">
        <f t="array" ref="F2330">AVERAGEIF(Table9[director_name],Table10[[#This Row],[DIRECTOR_NAME]],Table9[imdb_score])</f>
        <v>3.5</v>
      </c>
    </row>
    <row r="2331" spans="1:6" x14ac:dyDescent="0.3">
      <c r="A2331" t="s">
        <v>737</v>
      </c>
      <c r="B2331">
        <v>6.6</v>
      </c>
      <c r="E2331" t="s">
        <v>16376</v>
      </c>
      <c r="F2331">
        <f t="array" ref="F2331">AVERAGEIF(Table9[director_name],Table10[[#This Row],[DIRECTOR_NAME]],Table9[imdb_score])</f>
        <v>3.5</v>
      </c>
    </row>
    <row r="2332" spans="1:6" x14ac:dyDescent="0.3">
      <c r="A2332" t="s">
        <v>5158</v>
      </c>
      <c r="B2332">
        <v>6.6</v>
      </c>
      <c r="E2332" t="s">
        <v>18791</v>
      </c>
      <c r="F2332">
        <f t="array" ref="F2332">AVERAGEIF(Table9[director_name],Table10[[#This Row],[DIRECTOR_NAME]],Table9[imdb_score])</f>
        <v>3.5</v>
      </c>
    </row>
    <row r="2333" spans="1:6" x14ac:dyDescent="0.3">
      <c r="A2333" t="s">
        <v>5223</v>
      </c>
      <c r="B2333">
        <v>6.6</v>
      </c>
      <c r="E2333" t="s">
        <v>20736</v>
      </c>
      <c r="F2333">
        <f t="array" ref="F2333">AVERAGEIF(Table9[director_name],Table10[[#This Row],[DIRECTOR_NAME]],Table9[imdb_score])</f>
        <v>3.5</v>
      </c>
    </row>
    <row r="2334" spans="1:6" x14ac:dyDescent="0.3">
      <c r="A2334" t="s">
        <v>5293</v>
      </c>
      <c r="B2334">
        <v>6.6</v>
      </c>
      <c r="E2334" t="s">
        <v>21898</v>
      </c>
      <c r="F2334">
        <f t="array" ref="F2334">AVERAGEIF(Table9[director_name],Table10[[#This Row],[DIRECTOR_NAME]],Table9[imdb_score])</f>
        <v>3.5</v>
      </c>
    </row>
    <row r="2335" spans="1:6" x14ac:dyDescent="0.3">
      <c r="A2335" t="s">
        <v>5133</v>
      </c>
      <c r="B2335">
        <v>6.6</v>
      </c>
      <c r="E2335" t="s">
        <v>22595</v>
      </c>
      <c r="F2335">
        <f t="array" ref="F2335">AVERAGEIF(Table9[director_name],Table10[[#This Row],[DIRECTOR_NAME]],Table9[imdb_score])</f>
        <v>3.5</v>
      </c>
    </row>
    <row r="2336" spans="1:6" x14ac:dyDescent="0.3">
      <c r="A2336" t="s">
        <v>966</v>
      </c>
      <c r="B2336">
        <v>6.6</v>
      </c>
      <c r="E2336" t="s">
        <v>8450</v>
      </c>
      <c r="F2336">
        <f t="array" ref="F2336">AVERAGEIF(Table9[director_name],Table10[[#This Row],[DIRECTOR_NAME]],Table9[imdb_score])</f>
        <v>3.4</v>
      </c>
    </row>
    <row r="2337" spans="1:6" x14ac:dyDescent="0.3">
      <c r="A2337" t="s">
        <v>1040</v>
      </c>
      <c r="B2337">
        <v>6.6</v>
      </c>
      <c r="E2337" t="s">
        <v>17344</v>
      </c>
      <c r="F2337">
        <f t="array" ref="F2337">AVERAGEIF(Table9[director_name],Table10[[#This Row],[DIRECTOR_NAME]],Table9[imdb_score])</f>
        <v>3.4</v>
      </c>
    </row>
    <row r="2338" spans="1:6" x14ac:dyDescent="0.3">
      <c r="A2338" t="s">
        <v>5877</v>
      </c>
      <c r="B2338">
        <v>6.6</v>
      </c>
      <c r="E2338" t="s">
        <v>18024</v>
      </c>
      <c r="F2338">
        <f t="array" ref="F2338">AVERAGEIF(Table9[director_name],Table10[[#This Row],[DIRECTOR_NAME]],Table9[imdb_score])</f>
        <v>3.4</v>
      </c>
    </row>
    <row r="2339" spans="1:6" x14ac:dyDescent="0.3">
      <c r="A2339" t="s">
        <v>1083</v>
      </c>
      <c r="B2339">
        <v>6.6</v>
      </c>
      <c r="E2339" t="s">
        <v>20487</v>
      </c>
      <c r="F2339">
        <f t="array" ref="F2339">AVERAGEIF(Table9[director_name],Table10[[#This Row],[DIRECTOR_NAME]],Table9[imdb_score])</f>
        <v>3.4</v>
      </c>
    </row>
    <row r="2340" spans="1:6" x14ac:dyDescent="0.3">
      <c r="A2340" t="s">
        <v>1802</v>
      </c>
      <c r="B2340">
        <v>6.6</v>
      </c>
      <c r="E2340" t="s">
        <v>20497</v>
      </c>
      <c r="F2340">
        <f t="array" ref="F2340">AVERAGEIF(Table9[director_name],Table10[[#This Row],[DIRECTOR_NAME]],Table9[imdb_score])</f>
        <v>3.4</v>
      </c>
    </row>
    <row r="2341" spans="1:6" x14ac:dyDescent="0.3">
      <c r="A2341" t="s">
        <v>994</v>
      </c>
      <c r="B2341">
        <v>6.6</v>
      </c>
      <c r="E2341" t="s">
        <v>20643</v>
      </c>
      <c r="F2341">
        <f t="array" ref="F2341">AVERAGEIF(Table9[director_name],Table10[[#This Row],[DIRECTOR_NAME]],Table9[imdb_score])</f>
        <v>3.4</v>
      </c>
    </row>
    <row r="2342" spans="1:6" x14ac:dyDescent="0.3">
      <c r="A2342" t="s">
        <v>6141</v>
      </c>
      <c r="B2342">
        <v>6.6</v>
      </c>
      <c r="E2342" t="s">
        <v>21448</v>
      </c>
      <c r="F2342">
        <f t="array" ref="F2342">AVERAGEIF(Table9[director_name],Table10[[#This Row],[DIRECTOR_NAME]],Table9[imdb_score])</f>
        <v>3.4</v>
      </c>
    </row>
    <row r="2343" spans="1:6" x14ac:dyDescent="0.3">
      <c r="A2343" t="s">
        <v>6175</v>
      </c>
      <c r="B2343">
        <v>6.6</v>
      </c>
      <c r="E2343" t="s">
        <v>21858</v>
      </c>
      <c r="F2343">
        <f t="array" ref="F2343">AVERAGEIF(Table9[director_name],Table10[[#This Row],[DIRECTOR_NAME]],Table9[imdb_score])</f>
        <v>3.4</v>
      </c>
    </row>
    <row r="2344" spans="1:6" x14ac:dyDescent="0.3">
      <c r="A2344" t="s">
        <v>6222</v>
      </c>
      <c r="B2344">
        <v>6.6</v>
      </c>
      <c r="E2344" t="s">
        <v>22884</v>
      </c>
      <c r="F2344">
        <f t="array" ref="F2344">AVERAGEIF(Table9[director_name],Table10[[#This Row],[DIRECTOR_NAME]],Table9[imdb_score])</f>
        <v>3.4</v>
      </c>
    </row>
    <row r="2345" spans="1:6" x14ac:dyDescent="0.3">
      <c r="A2345" t="s">
        <v>2500</v>
      </c>
      <c r="B2345">
        <v>6.6</v>
      </c>
      <c r="E2345" t="s">
        <v>23758</v>
      </c>
      <c r="F2345">
        <f t="array" ref="F2345">AVERAGEIF(Table9[director_name],Table10[[#This Row],[DIRECTOR_NAME]],Table9[imdb_score])</f>
        <v>3.4</v>
      </c>
    </row>
    <row r="2346" spans="1:6" x14ac:dyDescent="0.3">
      <c r="A2346" t="s">
        <v>4410</v>
      </c>
      <c r="B2346">
        <v>6.6</v>
      </c>
      <c r="E2346" t="s">
        <v>1877</v>
      </c>
      <c r="F2346">
        <f t="array" ref="F2346">AVERAGEIF(Table9[director_name],Table10[[#This Row],[DIRECTOR_NAME]],Table9[imdb_score])</f>
        <v>3.3</v>
      </c>
    </row>
    <row r="2347" spans="1:6" x14ac:dyDescent="0.3">
      <c r="A2347" t="s">
        <v>6493</v>
      </c>
      <c r="B2347">
        <v>6.6</v>
      </c>
      <c r="E2347" t="s">
        <v>9658</v>
      </c>
      <c r="F2347">
        <f t="array" ref="F2347">AVERAGEIF(Table9[director_name],Table10[[#This Row],[DIRECTOR_NAME]],Table9[imdb_score])</f>
        <v>3.3</v>
      </c>
    </row>
    <row r="2348" spans="1:6" x14ac:dyDescent="0.3">
      <c r="A2348" t="s">
        <v>6969</v>
      </c>
      <c r="B2348">
        <v>6.6</v>
      </c>
      <c r="E2348" t="s">
        <v>9756</v>
      </c>
      <c r="F2348">
        <f t="array" ref="F2348">AVERAGEIF(Table9[director_name],Table10[[#This Row],[DIRECTOR_NAME]],Table9[imdb_score])</f>
        <v>3.3</v>
      </c>
    </row>
    <row r="2349" spans="1:6" x14ac:dyDescent="0.3">
      <c r="A2349" t="s">
        <v>214</v>
      </c>
      <c r="B2349">
        <v>6.6</v>
      </c>
      <c r="E2349" t="s">
        <v>12248</v>
      </c>
      <c r="F2349">
        <f t="array" ref="F2349">AVERAGEIF(Table9[director_name],Table10[[#This Row],[DIRECTOR_NAME]],Table9[imdb_score])</f>
        <v>3.3</v>
      </c>
    </row>
    <row r="2350" spans="1:6" x14ac:dyDescent="0.3">
      <c r="A2350" t="s">
        <v>1984</v>
      </c>
      <c r="B2350">
        <v>6.6</v>
      </c>
      <c r="E2350" t="s">
        <v>12387</v>
      </c>
      <c r="F2350">
        <f t="array" ref="F2350">AVERAGEIF(Table9[director_name],Table10[[#This Row],[DIRECTOR_NAME]],Table9[imdb_score])</f>
        <v>3.3</v>
      </c>
    </row>
    <row r="2351" spans="1:6" x14ac:dyDescent="0.3">
      <c r="A2351" t="s">
        <v>3743</v>
      </c>
      <c r="B2351">
        <v>6.6</v>
      </c>
      <c r="E2351" t="s">
        <v>15162</v>
      </c>
      <c r="F2351">
        <f t="array" ref="F2351">AVERAGEIF(Table9[director_name],Table10[[#This Row],[DIRECTOR_NAME]],Table9[imdb_score])</f>
        <v>3.3</v>
      </c>
    </row>
    <row r="2352" spans="1:6" x14ac:dyDescent="0.3">
      <c r="A2352" t="s">
        <v>7373</v>
      </c>
      <c r="B2352">
        <v>6.6</v>
      </c>
      <c r="E2352" t="s">
        <v>15309</v>
      </c>
      <c r="F2352">
        <f t="array" ref="F2352">AVERAGEIF(Table9[director_name],Table10[[#This Row],[DIRECTOR_NAME]],Table9[imdb_score])</f>
        <v>3.3</v>
      </c>
    </row>
    <row r="2353" spans="1:6" x14ac:dyDescent="0.3">
      <c r="A2353" t="s">
        <v>3705</v>
      </c>
      <c r="B2353">
        <v>6.6</v>
      </c>
      <c r="E2353" t="s">
        <v>17940</v>
      </c>
      <c r="F2353">
        <f t="array" ref="F2353">AVERAGEIF(Table9[director_name],Table10[[#This Row],[DIRECTOR_NAME]],Table9[imdb_score])</f>
        <v>3.3</v>
      </c>
    </row>
    <row r="2354" spans="1:6" x14ac:dyDescent="0.3">
      <c r="A2354" t="s">
        <v>7491</v>
      </c>
      <c r="B2354">
        <v>6.6</v>
      </c>
      <c r="E2354" t="s">
        <v>18876</v>
      </c>
      <c r="F2354">
        <f t="array" ref="F2354">AVERAGEIF(Table9[director_name],Table10[[#This Row],[DIRECTOR_NAME]],Table9[imdb_score])</f>
        <v>3.3</v>
      </c>
    </row>
    <row r="2355" spans="1:6" x14ac:dyDescent="0.3">
      <c r="A2355" t="s">
        <v>3705</v>
      </c>
      <c r="B2355">
        <v>6.6</v>
      </c>
      <c r="E2355" t="s">
        <v>19444</v>
      </c>
      <c r="F2355">
        <f t="array" ref="F2355">AVERAGEIF(Table9[director_name],Table10[[#This Row],[DIRECTOR_NAME]],Table9[imdb_score])</f>
        <v>3.3</v>
      </c>
    </row>
    <row r="2356" spans="1:6" x14ac:dyDescent="0.3">
      <c r="A2356" t="s">
        <v>5470</v>
      </c>
      <c r="B2356">
        <v>6.6</v>
      </c>
      <c r="E2356" t="s">
        <v>20210</v>
      </c>
      <c r="F2356">
        <f t="array" ref="F2356">AVERAGEIF(Table9[director_name],Table10[[#This Row],[DIRECTOR_NAME]],Table9[imdb_score])</f>
        <v>3.3</v>
      </c>
    </row>
    <row r="2357" spans="1:6" x14ac:dyDescent="0.3">
      <c r="A2357" t="s">
        <v>6125</v>
      </c>
      <c r="B2357">
        <v>6.6</v>
      </c>
      <c r="E2357" t="s">
        <v>20992</v>
      </c>
      <c r="F2357">
        <f t="array" ref="F2357">AVERAGEIF(Table9[director_name],Table10[[#This Row],[DIRECTOR_NAME]],Table9[imdb_score])</f>
        <v>3.3</v>
      </c>
    </row>
    <row r="2358" spans="1:6" x14ac:dyDescent="0.3">
      <c r="A2358" t="s">
        <v>214</v>
      </c>
      <c r="B2358">
        <v>6.6</v>
      </c>
      <c r="E2358" t="s">
        <v>21112</v>
      </c>
      <c r="F2358">
        <f t="array" ref="F2358">AVERAGEIF(Table9[director_name],Table10[[#This Row],[DIRECTOR_NAME]],Table9[imdb_score])</f>
        <v>3.3</v>
      </c>
    </row>
    <row r="2359" spans="1:6" x14ac:dyDescent="0.3">
      <c r="A2359" t="s">
        <v>106</v>
      </c>
      <c r="B2359">
        <v>6.6</v>
      </c>
      <c r="E2359" t="s">
        <v>23824</v>
      </c>
      <c r="F2359">
        <f t="array" ref="F2359">AVERAGEIF(Table9[director_name],Table10[[#This Row],[DIRECTOR_NAME]],Table9[imdb_score])</f>
        <v>3.25</v>
      </c>
    </row>
    <row r="2360" spans="1:6" x14ac:dyDescent="0.3">
      <c r="A2360" t="s">
        <v>3553</v>
      </c>
      <c r="B2360">
        <v>6.6</v>
      </c>
      <c r="E2360" t="s">
        <v>14365</v>
      </c>
      <c r="F2360">
        <f t="array" ref="F2360">AVERAGEIF(Table9[director_name],Table10[[#This Row],[DIRECTOR_NAME]],Table9[imdb_score])</f>
        <v>3.2</v>
      </c>
    </row>
    <row r="2361" spans="1:6" x14ac:dyDescent="0.3">
      <c r="A2361" t="s">
        <v>2609</v>
      </c>
      <c r="B2361">
        <v>6.6</v>
      </c>
      <c r="E2361" t="s">
        <v>18098</v>
      </c>
      <c r="F2361">
        <f t="array" ref="F2361">AVERAGEIF(Table9[director_name],Table10[[#This Row],[DIRECTOR_NAME]],Table9[imdb_score])</f>
        <v>3.2</v>
      </c>
    </row>
    <row r="2362" spans="1:6" x14ac:dyDescent="0.3">
      <c r="A2362" t="s">
        <v>5055</v>
      </c>
      <c r="B2362">
        <v>6.6</v>
      </c>
      <c r="E2362" t="s">
        <v>19243</v>
      </c>
      <c r="F2362">
        <f t="array" ref="F2362">AVERAGEIF(Table9[director_name],Table10[[#This Row],[DIRECTOR_NAME]],Table9[imdb_score])</f>
        <v>3.2</v>
      </c>
    </row>
    <row r="2363" spans="1:6" x14ac:dyDescent="0.3">
      <c r="A2363" t="s">
        <v>730</v>
      </c>
      <c r="B2363">
        <v>6.6</v>
      </c>
      <c r="E2363" t="s">
        <v>22038</v>
      </c>
      <c r="F2363">
        <f t="array" ref="F2363">AVERAGEIF(Table9[director_name],Table10[[#This Row],[DIRECTOR_NAME]],Table9[imdb_score])</f>
        <v>3.2</v>
      </c>
    </row>
    <row r="2364" spans="1:6" x14ac:dyDescent="0.3">
      <c r="A2364" t="s">
        <v>2131</v>
      </c>
      <c r="B2364">
        <v>6.6</v>
      </c>
      <c r="E2364" t="s">
        <v>22984</v>
      </c>
      <c r="F2364">
        <f t="array" ref="F2364">AVERAGEIF(Table9[director_name],Table10[[#This Row],[DIRECTOR_NAME]],Table9[imdb_score])</f>
        <v>3.2</v>
      </c>
    </row>
    <row r="2365" spans="1:6" x14ac:dyDescent="0.3">
      <c r="A2365" t="s">
        <v>9018</v>
      </c>
      <c r="B2365">
        <v>6.6</v>
      </c>
      <c r="E2365" t="s">
        <v>23618</v>
      </c>
      <c r="F2365">
        <f t="array" ref="F2365">AVERAGEIF(Table9[director_name],Table10[[#This Row],[DIRECTOR_NAME]],Table9[imdb_score])</f>
        <v>3.2</v>
      </c>
    </row>
    <row r="2366" spans="1:6" x14ac:dyDescent="0.3">
      <c r="A2366" t="s">
        <v>6141</v>
      </c>
      <c r="B2366">
        <v>6.6</v>
      </c>
      <c r="E2366" t="s">
        <v>11720</v>
      </c>
      <c r="F2366">
        <f t="array" ref="F2366">AVERAGEIF(Table9[director_name],Table10[[#This Row],[DIRECTOR_NAME]],Table9[imdb_score])</f>
        <v>3.1</v>
      </c>
    </row>
    <row r="2367" spans="1:6" x14ac:dyDescent="0.3">
      <c r="A2367" t="s">
        <v>5168</v>
      </c>
      <c r="B2367">
        <v>6.6</v>
      </c>
      <c r="E2367" t="s">
        <v>12208</v>
      </c>
      <c r="F2367">
        <f t="array" ref="F2367">AVERAGEIF(Table9[director_name],Table10[[#This Row],[DIRECTOR_NAME]],Table9[imdb_score])</f>
        <v>3.1</v>
      </c>
    </row>
    <row r="2368" spans="1:6" x14ac:dyDescent="0.3">
      <c r="A2368" t="s">
        <v>883</v>
      </c>
      <c r="B2368">
        <v>6.6</v>
      </c>
      <c r="E2368" t="s">
        <v>16304</v>
      </c>
      <c r="F2368">
        <f t="array" ref="F2368">AVERAGEIF(Table9[director_name],Table10[[#This Row],[DIRECTOR_NAME]],Table9[imdb_score])</f>
        <v>3.1</v>
      </c>
    </row>
    <row r="2369" spans="1:6" x14ac:dyDescent="0.3">
      <c r="A2369" t="s">
        <v>1347</v>
      </c>
      <c r="B2369">
        <v>6.6</v>
      </c>
      <c r="E2369" t="s">
        <v>18956</v>
      </c>
      <c r="F2369">
        <f t="array" ref="F2369">AVERAGEIF(Table9[director_name],Table10[[#This Row],[DIRECTOR_NAME]],Table9[imdb_score])</f>
        <v>3.1</v>
      </c>
    </row>
    <row r="2370" spans="1:6" x14ac:dyDescent="0.3">
      <c r="A2370" t="s">
        <v>7104</v>
      </c>
      <c r="B2370">
        <v>6.6</v>
      </c>
      <c r="E2370" t="s">
        <v>19879</v>
      </c>
      <c r="F2370">
        <f t="array" ref="F2370">AVERAGEIF(Table9[director_name],Table10[[#This Row],[DIRECTOR_NAME]],Table9[imdb_score])</f>
        <v>3.1</v>
      </c>
    </row>
    <row r="2371" spans="1:6" x14ac:dyDescent="0.3">
      <c r="A2371" t="s">
        <v>6295</v>
      </c>
      <c r="B2371">
        <v>6.6</v>
      </c>
      <c r="E2371" t="s">
        <v>20988</v>
      </c>
      <c r="F2371">
        <f t="array" ref="F2371">AVERAGEIF(Table9[director_name],Table10[[#This Row],[DIRECTOR_NAME]],Table9[imdb_score])</f>
        <v>3.1</v>
      </c>
    </row>
    <row r="2372" spans="1:6" x14ac:dyDescent="0.3">
      <c r="A2372" t="s">
        <v>9568</v>
      </c>
      <c r="B2372">
        <v>6.6</v>
      </c>
      <c r="E2372" t="s">
        <v>22180</v>
      </c>
      <c r="F2372">
        <f t="array" ref="F2372">AVERAGEIF(Table9[director_name],Table10[[#This Row],[DIRECTOR_NAME]],Table9[imdb_score])</f>
        <v>3.1</v>
      </c>
    </row>
    <row r="2373" spans="1:6" x14ac:dyDescent="0.3">
      <c r="A2373" t="s">
        <v>9705</v>
      </c>
      <c r="B2373">
        <v>6.6</v>
      </c>
      <c r="E2373" t="s">
        <v>12263</v>
      </c>
      <c r="F2373">
        <f t="array" ref="F2373">AVERAGEIF(Table9[director_name],Table10[[#This Row],[DIRECTOR_NAME]],Table9[imdb_score])</f>
        <v>3</v>
      </c>
    </row>
    <row r="2374" spans="1:6" x14ac:dyDescent="0.3">
      <c r="A2374" t="s">
        <v>9750</v>
      </c>
      <c r="B2374">
        <v>6.6</v>
      </c>
      <c r="E2374" t="s">
        <v>19232</v>
      </c>
      <c r="F2374">
        <f t="array" ref="F2374">AVERAGEIF(Table9[director_name],Table10[[#This Row],[DIRECTOR_NAME]],Table9[imdb_score])</f>
        <v>3</v>
      </c>
    </row>
    <row r="2375" spans="1:6" x14ac:dyDescent="0.3">
      <c r="A2375" t="s">
        <v>9346</v>
      </c>
      <c r="B2375">
        <v>6.6</v>
      </c>
      <c r="E2375" t="s">
        <v>21375</v>
      </c>
      <c r="F2375">
        <f t="array" ref="F2375">AVERAGEIF(Table9[director_name],Table10[[#This Row],[DIRECTOR_NAME]],Table9[imdb_score])</f>
        <v>3</v>
      </c>
    </row>
    <row r="2376" spans="1:6" x14ac:dyDescent="0.3">
      <c r="A2376" t="s">
        <v>7129</v>
      </c>
      <c r="B2376">
        <v>6.6</v>
      </c>
      <c r="E2376" t="s">
        <v>21841</v>
      </c>
      <c r="F2376">
        <f t="array" ref="F2376">AVERAGEIF(Table9[director_name],Table10[[#This Row],[DIRECTOR_NAME]],Table9[imdb_score])</f>
        <v>3</v>
      </c>
    </row>
    <row r="2377" spans="1:6" x14ac:dyDescent="0.3">
      <c r="A2377" t="s">
        <v>4432</v>
      </c>
      <c r="B2377">
        <v>6.6</v>
      </c>
      <c r="E2377" t="s">
        <v>23921</v>
      </c>
      <c r="F2377">
        <f t="array" ref="F2377">AVERAGEIF(Table9[director_name],Table10[[#This Row],[DIRECTOR_NAME]],Table9[imdb_score])</f>
        <v>3</v>
      </c>
    </row>
    <row r="2378" spans="1:6" x14ac:dyDescent="0.3">
      <c r="A2378" t="s">
        <v>3535</v>
      </c>
      <c r="B2378">
        <v>6.6</v>
      </c>
      <c r="E2378" t="s">
        <v>10019</v>
      </c>
      <c r="F2378">
        <f t="array" ref="F2378">AVERAGEIF(Table9[director_name],Table10[[#This Row],[DIRECTOR_NAME]],Table9[imdb_score])</f>
        <v>2.9</v>
      </c>
    </row>
    <row r="2379" spans="1:6" x14ac:dyDescent="0.3">
      <c r="A2379" t="s">
        <v>5081</v>
      </c>
      <c r="B2379">
        <v>6.6</v>
      </c>
      <c r="E2379" t="s">
        <v>16994</v>
      </c>
      <c r="F2379">
        <f t="array" ref="F2379">AVERAGEIF(Table9[director_name],Table10[[#This Row],[DIRECTOR_NAME]],Table9[imdb_score])</f>
        <v>2.9</v>
      </c>
    </row>
    <row r="2380" spans="1:6" x14ac:dyDescent="0.3">
      <c r="A2380" t="s">
        <v>9018</v>
      </c>
      <c r="B2380">
        <v>6.6</v>
      </c>
      <c r="E2380" t="s">
        <v>10241</v>
      </c>
      <c r="F2380">
        <f t="array" ref="F2380">AVERAGEIF(Table9[director_name],Table10[[#This Row],[DIRECTOR_NAME]],Table9[imdb_score])</f>
        <v>2.8</v>
      </c>
    </row>
    <row r="2381" spans="1:6" x14ac:dyDescent="0.3">
      <c r="A2381" t="s">
        <v>1276</v>
      </c>
      <c r="B2381">
        <v>6.6</v>
      </c>
      <c r="E2381" t="s">
        <v>11271</v>
      </c>
      <c r="F2381">
        <f t="array" ref="F2381">AVERAGEIF(Table9[director_name],Table10[[#This Row],[DIRECTOR_NAME]],Table9[imdb_score])</f>
        <v>2.8</v>
      </c>
    </row>
    <row r="2382" spans="1:6" x14ac:dyDescent="0.3">
      <c r="A2382" t="s">
        <v>835</v>
      </c>
      <c r="B2382">
        <v>6.6</v>
      </c>
      <c r="E2382" t="s">
        <v>12518</v>
      </c>
      <c r="F2382">
        <f t="array" ref="F2382">AVERAGEIF(Table9[director_name],Table10[[#This Row],[DIRECTOR_NAME]],Table9[imdb_score])</f>
        <v>2.8</v>
      </c>
    </row>
    <row r="2383" spans="1:6" x14ac:dyDescent="0.3">
      <c r="A2383" t="s">
        <v>2479</v>
      </c>
      <c r="B2383">
        <v>6.6</v>
      </c>
      <c r="E2383" t="s">
        <v>13009</v>
      </c>
      <c r="F2383">
        <f t="array" ref="F2383">AVERAGEIF(Table9[director_name],Table10[[#This Row],[DIRECTOR_NAME]],Table9[imdb_score])</f>
        <v>2.8</v>
      </c>
    </row>
    <row r="2384" spans="1:6" x14ac:dyDescent="0.3">
      <c r="A2384" t="s">
        <v>9169</v>
      </c>
      <c r="B2384">
        <v>6.6</v>
      </c>
      <c r="E2384" t="s">
        <v>14402</v>
      </c>
      <c r="F2384">
        <f t="array" ref="F2384">AVERAGEIF(Table9[director_name],Table10[[#This Row],[DIRECTOR_NAME]],Table9[imdb_score])</f>
        <v>2.8</v>
      </c>
    </row>
    <row r="2385" spans="1:6" x14ac:dyDescent="0.3">
      <c r="A2385" t="s">
        <v>11119</v>
      </c>
      <c r="B2385">
        <v>6.6</v>
      </c>
      <c r="E2385" t="s">
        <v>20286</v>
      </c>
      <c r="F2385">
        <f t="array" ref="F2385">AVERAGEIF(Table9[director_name],Table10[[#This Row],[DIRECTOR_NAME]],Table9[imdb_score])</f>
        <v>2.8</v>
      </c>
    </row>
    <row r="2386" spans="1:6" x14ac:dyDescent="0.3">
      <c r="A2386" t="s">
        <v>2479</v>
      </c>
      <c r="B2386">
        <v>6.6</v>
      </c>
      <c r="E2386" t="s">
        <v>20978</v>
      </c>
      <c r="F2386">
        <f t="array" ref="F2386">AVERAGEIF(Table9[director_name],Table10[[#This Row],[DIRECTOR_NAME]],Table9[imdb_score])</f>
        <v>2.8</v>
      </c>
    </row>
    <row r="2387" spans="1:6" x14ac:dyDescent="0.3">
      <c r="A2387" t="s">
        <v>70</v>
      </c>
      <c r="B2387">
        <v>6.6</v>
      </c>
      <c r="E2387" t="s">
        <v>21814</v>
      </c>
      <c r="F2387">
        <f t="array" ref="F2387">AVERAGEIF(Table9[director_name],Table10[[#This Row],[DIRECTOR_NAME]],Table9[imdb_score])</f>
        <v>2.8</v>
      </c>
    </row>
    <row r="2388" spans="1:6" x14ac:dyDescent="0.3">
      <c r="A2388" t="s">
        <v>9694</v>
      </c>
      <c r="B2388">
        <v>6.6</v>
      </c>
      <c r="E2388" t="s">
        <v>10735</v>
      </c>
      <c r="F2388">
        <f t="array" ref="F2388">AVERAGEIF(Table9[director_name],Table10[[#This Row],[DIRECTOR_NAME]],Table9[imdb_score])</f>
        <v>2.7</v>
      </c>
    </row>
    <row r="2389" spans="1:6" x14ac:dyDescent="0.3">
      <c r="A2389" t="s">
        <v>24161</v>
      </c>
      <c r="B2389">
        <v>6.6</v>
      </c>
      <c r="E2389" t="s">
        <v>18491</v>
      </c>
      <c r="F2389">
        <f t="array" ref="F2389">AVERAGEIF(Table9[director_name],Table10[[#This Row],[DIRECTOR_NAME]],Table9[imdb_score])</f>
        <v>2.7</v>
      </c>
    </row>
    <row r="2390" spans="1:6" x14ac:dyDescent="0.3">
      <c r="A2390" t="s">
        <v>1053</v>
      </c>
      <c r="B2390">
        <v>6.6</v>
      </c>
      <c r="E2390" t="s">
        <v>19468</v>
      </c>
      <c r="F2390">
        <f t="array" ref="F2390">AVERAGEIF(Table9[director_name],Table10[[#This Row],[DIRECTOR_NAME]],Table9[imdb_score])</f>
        <v>2.6500000000000004</v>
      </c>
    </row>
    <row r="2391" spans="1:6" x14ac:dyDescent="0.3">
      <c r="A2391" t="s">
        <v>961</v>
      </c>
      <c r="B2391">
        <v>6.6</v>
      </c>
      <c r="E2391" t="s">
        <v>8373</v>
      </c>
      <c r="F2391">
        <f t="array" ref="F2391">AVERAGEIF(Table9[director_name],Table10[[#This Row],[DIRECTOR_NAME]],Table9[imdb_score])</f>
        <v>2.6</v>
      </c>
    </row>
    <row r="2392" spans="1:6" x14ac:dyDescent="0.3">
      <c r="A2392" t="s">
        <v>2869</v>
      </c>
      <c r="B2392">
        <v>6.6</v>
      </c>
      <c r="E2392" t="s">
        <v>21379</v>
      </c>
      <c r="F2392">
        <f t="array" ref="F2392">AVERAGEIF(Table9[director_name],Table10[[#This Row],[DIRECTOR_NAME]],Table9[imdb_score])</f>
        <v>2.6</v>
      </c>
    </row>
    <row r="2393" spans="1:6" x14ac:dyDescent="0.3">
      <c r="A2393" t="s">
        <v>12293</v>
      </c>
      <c r="B2393">
        <v>6.6</v>
      </c>
      <c r="E2393" t="s">
        <v>23155</v>
      </c>
      <c r="F2393">
        <f t="array" ref="F2393">AVERAGEIF(Table9[director_name],Table10[[#This Row],[DIRECTOR_NAME]],Table9[imdb_score])</f>
        <v>2.5</v>
      </c>
    </row>
    <row r="2394" spans="1:6" x14ac:dyDescent="0.3">
      <c r="A2394" t="s">
        <v>24161</v>
      </c>
      <c r="B2394">
        <v>6.6</v>
      </c>
      <c r="E2394" t="s">
        <v>2853</v>
      </c>
      <c r="F2394">
        <f t="array" ref="F2394">AVERAGEIF(Table9[director_name],Table10[[#This Row],[DIRECTOR_NAME]],Table9[imdb_score])</f>
        <v>2.4</v>
      </c>
    </row>
    <row r="2395" spans="1:6" x14ac:dyDescent="0.3">
      <c r="A2395" t="s">
        <v>12434</v>
      </c>
      <c r="B2395">
        <v>6.6</v>
      </c>
      <c r="E2395" t="s">
        <v>16635</v>
      </c>
      <c r="F2395">
        <f t="array" ref="F2395">AVERAGEIF(Table9[director_name],Table10[[#This Row],[DIRECTOR_NAME]],Table9[imdb_score])</f>
        <v>2.2999999999999998</v>
      </c>
    </row>
    <row r="2396" spans="1:6" x14ac:dyDescent="0.3">
      <c r="A2396" t="s">
        <v>4013</v>
      </c>
      <c r="B2396">
        <v>6.6</v>
      </c>
      <c r="E2396" t="s">
        <v>22605</v>
      </c>
      <c r="F2396">
        <f t="array" ref="F2396">AVERAGEIF(Table9[director_name],Table10[[#This Row],[DIRECTOR_NAME]],Table9[imdb_score])</f>
        <v>2.2000000000000002</v>
      </c>
    </row>
    <row r="2397" spans="1:6" x14ac:dyDescent="0.3">
      <c r="A2397" t="s">
        <v>8959</v>
      </c>
      <c r="B2397">
        <v>6.6</v>
      </c>
      <c r="E2397" t="s">
        <v>12091</v>
      </c>
      <c r="F2397">
        <f t="array" ref="F2397">AVERAGEIF(Table9[director_name],Table10[[#This Row],[DIRECTOR_NAME]],Table9[imdb_score])</f>
        <v>2.1</v>
      </c>
    </row>
    <row r="2398" spans="1:6" x14ac:dyDescent="0.3">
      <c r="A2398" t="s">
        <v>12569</v>
      </c>
      <c r="B2398">
        <v>6.6</v>
      </c>
      <c r="E2398" t="s">
        <v>8725</v>
      </c>
      <c r="F2398">
        <f t="array" ref="F2398">AVERAGEIF(Table9[director_name],Table10[[#This Row],[DIRECTOR_NAME]],Table9[imdb_score])</f>
        <v>2</v>
      </c>
    </row>
    <row r="2399" spans="1:6" x14ac:dyDescent="0.3">
      <c r="A2399" t="s">
        <v>8627</v>
      </c>
      <c r="B2399">
        <v>6.6</v>
      </c>
      <c r="E2399" t="s">
        <v>21765</v>
      </c>
      <c r="F2399">
        <f t="array" ref="F2399">AVERAGEIF(Table9[director_name],Table10[[#This Row],[DIRECTOR_NAME]],Table9[imdb_score])</f>
        <v>1.9</v>
      </c>
    </row>
    <row r="2400" spans="1:6" x14ac:dyDescent="0.3">
      <c r="A2400" t="s">
        <v>12598</v>
      </c>
      <c r="B2400">
        <v>6.6</v>
      </c>
      <c r="E2400" t="s">
        <v>5996</v>
      </c>
      <c r="F2400">
        <f t="array" ref="F2400">AVERAGEIF(Table9[director_name],Table10[[#This Row],[DIRECTOR_NAME]],Table9[imdb_score])</f>
        <v>1.7</v>
      </c>
    </row>
    <row r="2401" spans="1:2" x14ac:dyDescent="0.3">
      <c r="A2401" t="s">
        <v>10644</v>
      </c>
      <c r="B2401">
        <v>6.6</v>
      </c>
    </row>
    <row r="2402" spans="1:2" x14ac:dyDescent="0.3">
      <c r="A2402" t="s">
        <v>12793</v>
      </c>
      <c r="B2402">
        <v>6.6</v>
      </c>
    </row>
    <row r="2403" spans="1:2" x14ac:dyDescent="0.3">
      <c r="A2403" t="s">
        <v>6700</v>
      </c>
      <c r="B2403">
        <v>6.6</v>
      </c>
    </row>
    <row r="2404" spans="1:2" x14ac:dyDescent="0.3">
      <c r="A2404" t="s">
        <v>3173</v>
      </c>
      <c r="B2404">
        <v>6.6</v>
      </c>
    </row>
    <row r="2405" spans="1:2" x14ac:dyDescent="0.3">
      <c r="A2405" t="s">
        <v>6050</v>
      </c>
      <c r="B2405">
        <v>6.6</v>
      </c>
    </row>
    <row r="2406" spans="1:2" x14ac:dyDescent="0.3">
      <c r="A2406" t="s">
        <v>13278</v>
      </c>
      <c r="B2406">
        <v>6.6</v>
      </c>
    </row>
    <row r="2407" spans="1:2" x14ac:dyDescent="0.3">
      <c r="A2407" t="s">
        <v>24161</v>
      </c>
      <c r="B2407">
        <v>6.6</v>
      </c>
    </row>
    <row r="2408" spans="1:2" x14ac:dyDescent="0.3">
      <c r="A2408" t="s">
        <v>12957</v>
      </c>
      <c r="B2408">
        <v>6.6</v>
      </c>
    </row>
    <row r="2409" spans="1:2" x14ac:dyDescent="0.3">
      <c r="A2409" t="s">
        <v>1041</v>
      </c>
      <c r="B2409">
        <v>6.6</v>
      </c>
    </row>
    <row r="2410" spans="1:2" x14ac:dyDescent="0.3">
      <c r="A2410" t="s">
        <v>12422</v>
      </c>
      <c r="B2410">
        <v>6.6</v>
      </c>
    </row>
    <row r="2411" spans="1:2" x14ac:dyDescent="0.3">
      <c r="A2411" t="s">
        <v>3750</v>
      </c>
      <c r="B2411">
        <v>6.6</v>
      </c>
    </row>
    <row r="2412" spans="1:2" x14ac:dyDescent="0.3">
      <c r="A2412" t="s">
        <v>13930</v>
      </c>
      <c r="B2412">
        <v>6.6</v>
      </c>
    </row>
    <row r="2413" spans="1:2" x14ac:dyDescent="0.3">
      <c r="A2413" t="s">
        <v>1373</v>
      </c>
      <c r="B2413">
        <v>6.6</v>
      </c>
    </row>
    <row r="2414" spans="1:2" x14ac:dyDescent="0.3">
      <c r="A2414" t="s">
        <v>5234</v>
      </c>
      <c r="B2414">
        <v>6.6</v>
      </c>
    </row>
    <row r="2415" spans="1:2" x14ac:dyDescent="0.3">
      <c r="A2415" t="s">
        <v>6125</v>
      </c>
      <c r="B2415">
        <v>6.6</v>
      </c>
    </row>
    <row r="2416" spans="1:2" x14ac:dyDescent="0.3">
      <c r="A2416" t="s">
        <v>5463</v>
      </c>
      <c r="B2416">
        <v>6.6</v>
      </c>
    </row>
    <row r="2417" spans="1:2" x14ac:dyDescent="0.3">
      <c r="A2417" t="s">
        <v>9317</v>
      </c>
      <c r="B2417">
        <v>6.6</v>
      </c>
    </row>
    <row r="2418" spans="1:2" x14ac:dyDescent="0.3">
      <c r="A2418" t="s">
        <v>14205</v>
      </c>
      <c r="B2418">
        <v>6.6</v>
      </c>
    </row>
    <row r="2419" spans="1:2" x14ac:dyDescent="0.3">
      <c r="A2419" t="s">
        <v>13103</v>
      </c>
      <c r="B2419">
        <v>6.6</v>
      </c>
    </row>
    <row r="2420" spans="1:2" x14ac:dyDescent="0.3">
      <c r="A2420" t="s">
        <v>14717</v>
      </c>
      <c r="B2420">
        <v>6.6</v>
      </c>
    </row>
    <row r="2421" spans="1:2" x14ac:dyDescent="0.3">
      <c r="A2421" t="s">
        <v>4544</v>
      </c>
      <c r="B2421">
        <v>6.6</v>
      </c>
    </row>
    <row r="2422" spans="1:2" x14ac:dyDescent="0.3">
      <c r="A2422" t="s">
        <v>15094</v>
      </c>
      <c r="B2422">
        <v>6.6</v>
      </c>
    </row>
    <row r="2423" spans="1:2" x14ac:dyDescent="0.3">
      <c r="A2423" t="s">
        <v>11042</v>
      </c>
      <c r="B2423">
        <v>6.6</v>
      </c>
    </row>
    <row r="2424" spans="1:2" x14ac:dyDescent="0.3">
      <c r="A2424" t="s">
        <v>15138</v>
      </c>
      <c r="B2424">
        <v>6.6</v>
      </c>
    </row>
    <row r="2425" spans="1:2" x14ac:dyDescent="0.3">
      <c r="A2425" t="s">
        <v>15258</v>
      </c>
      <c r="B2425">
        <v>6.6</v>
      </c>
    </row>
    <row r="2426" spans="1:2" x14ac:dyDescent="0.3">
      <c r="A2426" t="s">
        <v>5009</v>
      </c>
      <c r="B2426">
        <v>6.6</v>
      </c>
    </row>
    <row r="2427" spans="1:2" x14ac:dyDescent="0.3">
      <c r="A2427" t="s">
        <v>14382</v>
      </c>
      <c r="B2427">
        <v>6.6</v>
      </c>
    </row>
    <row r="2428" spans="1:2" x14ac:dyDescent="0.3">
      <c r="A2428" t="s">
        <v>15546</v>
      </c>
      <c r="B2428">
        <v>6.6</v>
      </c>
    </row>
    <row r="2429" spans="1:2" x14ac:dyDescent="0.3">
      <c r="A2429" t="s">
        <v>15687</v>
      </c>
      <c r="B2429">
        <v>6.6</v>
      </c>
    </row>
    <row r="2430" spans="1:2" x14ac:dyDescent="0.3">
      <c r="A2430" t="s">
        <v>13088</v>
      </c>
      <c r="B2430">
        <v>6.6</v>
      </c>
    </row>
    <row r="2431" spans="1:2" x14ac:dyDescent="0.3">
      <c r="A2431" t="s">
        <v>4955</v>
      </c>
      <c r="B2431">
        <v>6.6</v>
      </c>
    </row>
    <row r="2432" spans="1:2" x14ac:dyDescent="0.3">
      <c r="A2432" t="s">
        <v>16185</v>
      </c>
      <c r="B2432">
        <v>6.6</v>
      </c>
    </row>
    <row r="2433" spans="1:2" x14ac:dyDescent="0.3">
      <c r="A2433" t="s">
        <v>13896</v>
      </c>
      <c r="B2433">
        <v>6.6</v>
      </c>
    </row>
    <row r="2434" spans="1:2" x14ac:dyDescent="0.3">
      <c r="A2434" t="s">
        <v>16849</v>
      </c>
      <c r="B2434">
        <v>6.6</v>
      </c>
    </row>
    <row r="2435" spans="1:2" x14ac:dyDescent="0.3">
      <c r="A2435" t="s">
        <v>15258</v>
      </c>
      <c r="B2435">
        <v>6.6</v>
      </c>
    </row>
    <row r="2436" spans="1:2" x14ac:dyDescent="0.3">
      <c r="A2436" t="s">
        <v>14670</v>
      </c>
      <c r="B2436">
        <v>6.6</v>
      </c>
    </row>
    <row r="2437" spans="1:2" x14ac:dyDescent="0.3">
      <c r="A2437" t="s">
        <v>92</v>
      </c>
      <c r="B2437">
        <v>6.6</v>
      </c>
    </row>
    <row r="2438" spans="1:2" x14ac:dyDescent="0.3">
      <c r="A2438" t="s">
        <v>17363</v>
      </c>
      <c r="B2438">
        <v>6.6</v>
      </c>
    </row>
    <row r="2439" spans="1:2" x14ac:dyDescent="0.3">
      <c r="A2439" t="s">
        <v>359</v>
      </c>
      <c r="B2439">
        <v>6.6</v>
      </c>
    </row>
    <row r="2440" spans="1:2" x14ac:dyDescent="0.3">
      <c r="A2440" t="s">
        <v>14737</v>
      </c>
      <c r="B2440">
        <v>6.6</v>
      </c>
    </row>
    <row r="2441" spans="1:2" x14ac:dyDescent="0.3">
      <c r="A2441" t="s">
        <v>10644</v>
      </c>
      <c r="B2441">
        <v>6.6</v>
      </c>
    </row>
    <row r="2442" spans="1:2" x14ac:dyDescent="0.3">
      <c r="A2442" t="s">
        <v>1776</v>
      </c>
      <c r="B2442">
        <v>6.6</v>
      </c>
    </row>
    <row r="2443" spans="1:2" x14ac:dyDescent="0.3">
      <c r="A2443" t="s">
        <v>17618</v>
      </c>
      <c r="B2443">
        <v>6.6</v>
      </c>
    </row>
    <row r="2444" spans="1:2" x14ac:dyDescent="0.3">
      <c r="A2444" t="s">
        <v>5829</v>
      </c>
      <c r="B2444">
        <v>6.6</v>
      </c>
    </row>
    <row r="2445" spans="1:2" x14ac:dyDescent="0.3">
      <c r="A2445" t="s">
        <v>17720</v>
      </c>
      <c r="B2445">
        <v>6.6</v>
      </c>
    </row>
    <row r="2446" spans="1:2" x14ac:dyDescent="0.3">
      <c r="A2446" t="s">
        <v>4868</v>
      </c>
      <c r="B2446">
        <v>6.6</v>
      </c>
    </row>
    <row r="2447" spans="1:2" x14ac:dyDescent="0.3">
      <c r="A2447" t="s">
        <v>15624</v>
      </c>
      <c r="B2447">
        <v>6.6</v>
      </c>
    </row>
    <row r="2448" spans="1:2" x14ac:dyDescent="0.3">
      <c r="A2448" t="s">
        <v>18242</v>
      </c>
      <c r="B2448">
        <v>6.6</v>
      </c>
    </row>
    <row r="2449" spans="1:2" x14ac:dyDescent="0.3">
      <c r="A2449" t="s">
        <v>18510</v>
      </c>
      <c r="B2449">
        <v>6.6</v>
      </c>
    </row>
    <row r="2450" spans="1:2" x14ac:dyDescent="0.3">
      <c r="A2450" t="s">
        <v>18537</v>
      </c>
      <c r="B2450">
        <v>6.6</v>
      </c>
    </row>
    <row r="2451" spans="1:2" x14ac:dyDescent="0.3">
      <c r="A2451" t="s">
        <v>18561</v>
      </c>
      <c r="B2451">
        <v>6.6</v>
      </c>
    </row>
    <row r="2452" spans="1:2" x14ac:dyDescent="0.3">
      <c r="A2452" t="s">
        <v>18668</v>
      </c>
      <c r="B2452">
        <v>6.6</v>
      </c>
    </row>
    <row r="2453" spans="1:2" x14ac:dyDescent="0.3">
      <c r="A2453" t="s">
        <v>18997</v>
      </c>
      <c r="B2453">
        <v>6.6</v>
      </c>
    </row>
    <row r="2454" spans="1:2" x14ac:dyDescent="0.3">
      <c r="A2454" t="s">
        <v>12940</v>
      </c>
      <c r="B2454">
        <v>6.6</v>
      </c>
    </row>
    <row r="2455" spans="1:2" x14ac:dyDescent="0.3">
      <c r="A2455" t="s">
        <v>5081</v>
      </c>
      <c r="B2455">
        <v>6.6</v>
      </c>
    </row>
    <row r="2456" spans="1:2" x14ac:dyDescent="0.3">
      <c r="A2456" t="s">
        <v>14834</v>
      </c>
      <c r="B2456">
        <v>6.6</v>
      </c>
    </row>
    <row r="2457" spans="1:2" x14ac:dyDescent="0.3">
      <c r="A2457" t="s">
        <v>16044</v>
      </c>
      <c r="B2457">
        <v>6.6</v>
      </c>
    </row>
    <row r="2458" spans="1:2" x14ac:dyDescent="0.3">
      <c r="A2458" t="s">
        <v>10112</v>
      </c>
      <c r="B2458">
        <v>6.6</v>
      </c>
    </row>
    <row r="2459" spans="1:2" x14ac:dyDescent="0.3">
      <c r="A2459" t="s">
        <v>19619</v>
      </c>
      <c r="B2459">
        <v>6.6</v>
      </c>
    </row>
    <row r="2460" spans="1:2" x14ac:dyDescent="0.3">
      <c r="A2460" t="s">
        <v>19755</v>
      </c>
      <c r="B2460">
        <v>6.6</v>
      </c>
    </row>
    <row r="2461" spans="1:2" x14ac:dyDescent="0.3">
      <c r="A2461" t="s">
        <v>19813</v>
      </c>
      <c r="B2461">
        <v>6.6</v>
      </c>
    </row>
    <row r="2462" spans="1:2" x14ac:dyDescent="0.3">
      <c r="A2462" t="s">
        <v>14017</v>
      </c>
      <c r="B2462">
        <v>6.6</v>
      </c>
    </row>
    <row r="2463" spans="1:2" x14ac:dyDescent="0.3">
      <c r="A2463" t="s">
        <v>20344</v>
      </c>
      <c r="B2463">
        <v>6.6</v>
      </c>
    </row>
    <row r="2464" spans="1:2" x14ac:dyDescent="0.3">
      <c r="A2464" t="s">
        <v>20348</v>
      </c>
      <c r="B2464">
        <v>6.6</v>
      </c>
    </row>
    <row r="2465" spans="1:2" x14ac:dyDescent="0.3">
      <c r="A2465" t="s">
        <v>20444</v>
      </c>
      <c r="B2465">
        <v>6.6</v>
      </c>
    </row>
    <row r="2466" spans="1:2" x14ac:dyDescent="0.3">
      <c r="A2466" t="s">
        <v>14974</v>
      </c>
      <c r="B2466">
        <v>6.6</v>
      </c>
    </row>
    <row r="2467" spans="1:2" x14ac:dyDescent="0.3">
      <c r="A2467" t="s">
        <v>21021</v>
      </c>
      <c r="B2467">
        <v>6.6</v>
      </c>
    </row>
    <row r="2468" spans="1:2" x14ac:dyDescent="0.3">
      <c r="A2468" t="s">
        <v>21212</v>
      </c>
      <c r="B2468">
        <v>6.6</v>
      </c>
    </row>
    <row r="2469" spans="1:2" x14ac:dyDescent="0.3">
      <c r="A2469" t="s">
        <v>16990</v>
      </c>
      <c r="B2469">
        <v>6.6</v>
      </c>
    </row>
    <row r="2470" spans="1:2" x14ac:dyDescent="0.3">
      <c r="A2470" t="s">
        <v>2859</v>
      </c>
      <c r="B2470">
        <v>6.6</v>
      </c>
    </row>
    <row r="2471" spans="1:2" x14ac:dyDescent="0.3">
      <c r="A2471" t="s">
        <v>2410</v>
      </c>
      <c r="B2471">
        <v>6.6</v>
      </c>
    </row>
    <row r="2472" spans="1:2" x14ac:dyDescent="0.3">
      <c r="A2472" t="s">
        <v>22315</v>
      </c>
      <c r="B2472">
        <v>6.6</v>
      </c>
    </row>
    <row r="2473" spans="1:2" x14ac:dyDescent="0.3">
      <c r="A2473" t="s">
        <v>299</v>
      </c>
      <c r="B2473">
        <v>6.6</v>
      </c>
    </row>
    <row r="2474" spans="1:2" x14ac:dyDescent="0.3">
      <c r="A2474" t="s">
        <v>152</v>
      </c>
      <c r="B2474">
        <v>6.6</v>
      </c>
    </row>
    <row r="2475" spans="1:2" x14ac:dyDescent="0.3">
      <c r="A2475" t="s">
        <v>22611</v>
      </c>
      <c r="B2475">
        <v>6.6</v>
      </c>
    </row>
    <row r="2476" spans="1:2" x14ac:dyDescent="0.3">
      <c r="A2476" t="s">
        <v>22921</v>
      </c>
      <c r="B2476">
        <v>6.6</v>
      </c>
    </row>
    <row r="2477" spans="1:2" x14ac:dyDescent="0.3">
      <c r="A2477" t="s">
        <v>22978</v>
      </c>
      <c r="B2477">
        <v>6.6</v>
      </c>
    </row>
    <row r="2478" spans="1:2" x14ac:dyDescent="0.3">
      <c r="A2478" t="s">
        <v>22991</v>
      </c>
      <c r="B2478">
        <v>6.6</v>
      </c>
    </row>
    <row r="2479" spans="1:2" x14ac:dyDescent="0.3">
      <c r="A2479" t="s">
        <v>8937</v>
      </c>
      <c r="B2479">
        <v>6.6</v>
      </c>
    </row>
    <row r="2480" spans="1:2" x14ac:dyDescent="0.3">
      <c r="A2480" t="s">
        <v>22640</v>
      </c>
      <c r="B2480">
        <v>6.6</v>
      </c>
    </row>
    <row r="2481" spans="1:2" x14ac:dyDescent="0.3">
      <c r="A2481" t="s">
        <v>23544</v>
      </c>
      <c r="B2481">
        <v>6.6</v>
      </c>
    </row>
    <row r="2482" spans="1:2" x14ac:dyDescent="0.3">
      <c r="A2482" t="s">
        <v>18668</v>
      </c>
      <c r="B2482">
        <v>6.6</v>
      </c>
    </row>
    <row r="2483" spans="1:2" x14ac:dyDescent="0.3">
      <c r="A2483" t="s">
        <v>23798</v>
      </c>
      <c r="B2483">
        <v>6.6</v>
      </c>
    </row>
    <row r="2484" spans="1:2" x14ac:dyDescent="0.3">
      <c r="A2484" t="s">
        <v>15122</v>
      </c>
      <c r="B2484">
        <v>6.6</v>
      </c>
    </row>
    <row r="2485" spans="1:2" x14ac:dyDescent="0.3">
      <c r="A2485" t="s">
        <v>19940</v>
      </c>
      <c r="B2485">
        <v>6.6</v>
      </c>
    </row>
    <row r="2486" spans="1:2" x14ac:dyDescent="0.3">
      <c r="A2486" t="s">
        <v>70</v>
      </c>
      <c r="B2486">
        <v>6.5</v>
      </c>
    </row>
    <row r="2487" spans="1:2" x14ac:dyDescent="0.3">
      <c r="A2487" t="s">
        <v>282</v>
      </c>
      <c r="B2487">
        <v>6.5</v>
      </c>
    </row>
    <row r="2488" spans="1:2" x14ac:dyDescent="0.3">
      <c r="A2488" t="s">
        <v>503</v>
      </c>
      <c r="B2488">
        <v>6.5</v>
      </c>
    </row>
    <row r="2489" spans="1:2" x14ac:dyDescent="0.3">
      <c r="A2489" t="s">
        <v>631</v>
      </c>
      <c r="B2489">
        <v>6.5</v>
      </c>
    </row>
    <row r="2490" spans="1:2" x14ac:dyDescent="0.3">
      <c r="A2490" t="s">
        <v>1163</v>
      </c>
      <c r="B2490">
        <v>6.5</v>
      </c>
    </row>
    <row r="2491" spans="1:2" x14ac:dyDescent="0.3">
      <c r="A2491" t="s">
        <v>416</v>
      </c>
      <c r="B2491">
        <v>6.5</v>
      </c>
    </row>
    <row r="2492" spans="1:2" x14ac:dyDescent="0.3">
      <c r="A2492" t="s">
        <v>1253</v>
      </c>
      <c r="B2492">
        <v>6.5</v>
      </c>
    </row>
    <row r="2493" spans="1:2" x14ac:dyDescent="0.3">
      <c r="A2493" t="s">
        <v>1454</v>
      </c>
      <c r="B2493">
        <v>6.5</v>
      </c>
    </row>
    <row r="2494" spans="1:2" x14ac:dyDescent="0.3">
      <c r="A2494" t="s">
        <v>1538</v>
      </c>
      <c r="B2494">
        <v>6.5</v>
      </c>
    </row>
    <row r="2495" spans="1:2" x14ac:dyDescent="0.3">
      <c r="A2495" t="s">
        <v>548</v>
      </c>
      <c r="B2495">
        <v>6.5</v>
      </c>
    </row>
    <row r="2496" spans="1:2" x14ac:dyDescent="0.3">
      <c r="A2496" t="s">
        <v>1706</v>
      </c>
      <c r="B2496">
        <v>6.5</v>
      </c>
    </row>
    <row r="2497" spans="1:2" x14ac:dyDescent="0.3">
      <c r="A2497" t="s">
        <v>871</v>
      </c>
      <c r="B2497">
        <v>6.5</v>
      </c>
    </row>
    <row r="2498" spans="1:2" x14ac:dyDescent="0.3">
      <c r="A2498" t="s">
        <v>1803</v>
      </c>
      <c r="B2498">
        <v>6.5</v>
      </c>
    </row>
    <row r="2499" spans="1:2" x14ac:dyDescent="0.3">
      <c r="A2499" t="s">
        <v>2560</v>
      </c>
      <c r="B2499">
        <v>6.5</v>
      </c>
    </row>
    <row r="2500" spans="1:2" x14ac:dyDescent="0.3">
      <c r="A2500" t="s">
        <v>2485</v>
      </c>
      <c r="B2500">
        <v>6.5</v>
      </c>
    </row>
    <row r="2501" spans="1:2" x14ac:dyDescent="0.3">
      <c r="A2501" t="s">
        <v>1706</v>
      </c>
      <c r="B2501">
        <v>6.5</v>
      </c>
    </row>
    <row r="2502" spans="1:2" x14ac:dyDescent="0.3">
      <c r="A2502" t="s">
        <v>2942</v>
      </c>
      <c r="B2502">
        <v>6.5</v>
      </c>
    </row>
    <row r="2503" spans="1:2" x14ac:dyDescent="0.3">
      <c r="A2503" t="s">
        <v>416</v>
      </c>
      <c r="B2503">
        <v>6.5</v>
      </c>
    </row>
    <row r="2504" spans="1:2" x14ac:dyDescent="0.3">
      <c r="A2504" t="s">
        <v>1129</v>
      </c>
      <c r="B2504">
        <v>6.5</v>
      </c>
    </row>
    <row r="2505" spans="1:2" x14ac:dyDescent="0.3">
      <c r="A2505" t="s">
        <v>1435</v>
      </c>
      <c r="B2505">
        <v>6.5</v>
      </c>
    </row>
    <row r="2506" spans="1:2" x14ac:dyDescent="0.3">
      <c r="A2506" t="s">
        <v>938</v>
      </c>
      <c r="B2506">
        <v>6.5</v>
      </c>
    </row>
    <row r="2507" spans="1:2" x14ac:dyDescent="0.3">
      <c r="A2507" t="s">
        <v>3112</v>
      </c>
      <c r="B2507">
        <v>6.5</v>
      </c>
    </row>
    <row r="2508" spans="1:2" x14ac:dyDescent="0.3">
      <c r="A2508" t="s">
        <v>3487</v>
      </c>
      <c r="B2508">
        <v>6.5</v>
      </c>
    </row>
    <row r="2509" spans="1:2" x14ac:dyDescent="0.3">
      <c r="A2509" t="s">
        <v>3638</v>
      </c>
      <c r="B2509">
        <v>6.5</v>
      </c>
    </row>
    <row r="2510" spans="1:2" x14ac:dyDescent="0.3">
      <c r="A2510" t="s">
        <v>3679</v>
      </c>
      <c r="B2510">
        <v>6.5</v>
      </c>
    </row>
    <row r="2511" spans="1:2" x14ac:dyDescent="0.3">
      <c r="A2511" t="s">
        <v>3837</v>
      </c>
      <c r="B2511">
        <v>6.5</v>
      </c>
    </row>
    <row r="2512" spans="1:2" x14ac:dyDescent="0.3">
      <c r="A2512" t="s">
        <v>4051</v>
      </c>
      <c r="B2512">
        <v>6.5</v>
      </c>
    </row>
    <row r="2513" spans="1:2" x14ac:dyDescent="0.3">
      <c r="A2513" t="s">
        <v>4063</v>
      </c>
      <c r="B2513">
        <v>6.5</v>
      </c>
    </row>
    <row r="2514" spans="1:2" x14ac:dyDescent="0.3">
      <c r="A2514" t="s">
        <v>4128</v>
      </c>
      <c r="B2514">
        <v>6.5</v>
      </c>
    </row>
    <row r="2515" spans="1:2" x14ac:dyDescent="0.3">
      <c r="A2515" t="s">
        <v>340</v>
      </c>
      <c r="B2515">
        <v>6.5</v>
      </c>
    </row>
    <row r="2516" spans="1:2" x14ac:dyDescent="0.3">
      <c r="A2516" t="s">
        <v>730</v>
      </c>
      <c r="B2516">
        <v>6.5</v>
      </c>
    </row>
    <row r="2517" spans="1:2" x14ac:dyDescent="0.3">
      <c r="A2517" t="s">
        <v>4970</v>
      </c>
      <c r="B2517">
        <v>6.5</v>
      </c>
    </row>
    <row r="2518" spans="1:2" x14ac:dyDescent="0.3">
      <c r="A2518" t="s">
        <v>3506</v>
      </c>
      <c r="B2518">
        <v>6.5</v>
      </c>
    </row>
    <row r="2519" spans="1:2" x14ac:dyDescent="0.3">
      <c r="A2519" t="s">
        <v>5229</v>
      </c>
      <c r="B2519">
        <v>6.5</v>
      </c>
    </row>
    <row r="2520" spans="1:2" x14ac:dyDescent="0.3">
      <c r="A2520" t="s">
        <v>5277</v>
      </c>
      <c r="B2520">
        <v>6.5</v>
      </c>
    </row>
    <row r="2521" spans="1:2" x14ac:dyDescent="0.3">
      <c r="A2521" t="s">
        <v>106</v>
      </c>
      <c r="B2521">
        <v>6.5</v>
      </c>
    </row>
    <row r="2522" spans="1:2" x14ac:dyDescent="0.3">
      <c r="A2522" t="s">
        <v>3705</v>
      </c>
      <c r="B2522">
        <v>6.5</v>
      </c>
    </row>
    <row r="2523" spans="1:2" x14ac:dyDescent="0.3">
      <c r="A2523" t="s">
        <v>1334</v>
      </c>
      <c r="B2523">
        <v>6.5</v>
      </c>
    </row>
    <row r="2524" spans="1:2" x14ac:dyDescent="0.3">
      <c r="A2524" t="s">
        <v>1866</v>
      </c>
      <c r="B2524">
        <v>6.5</v>
      </c>
    </row>
    <row r="2525" spans="1:2" x14ac:dyDescent="0.3">
      <c r="A2525" t="s">
        <v>4855</v>
      </c>
      <c r="B2525">
        <v>6.5</v>
      </c>
    </row>
    <row r="2526" spans="1:2" x14ac:dyDescent="0.3">
      <c r="A2526" t="s">
        <v>2285</v>
      </c>
      <c r="B2526">
        <v>6.5</v>
      </c>
    </row>
    <row r="2527" spans="1:2" x14ac:dyDescent="0.3">
      <c r="A2527" t="s">
        <v>5774</v>
      </c>
      <c r="B2527">
        <v>6.5</v>
      </c>
    </row>
    <row r="2528" spans="1:2" x14ac:dyDescent="0.3">
      <c r="A2528" t="s">
        <v>1648</v>
      </c>
      <c r="B2528">
        <v>6.5</v>
      </c>
    </row>
    <row r="2529" spans="1:2" x14ac:dyDescent="0.3">
      <c r="A2529" t="s">
        <v>786</v>
      </c>
      <c r="B2529">
        <v>6.5</v>
      </c>
    </row>
    <row r="2530" spans="1:2" x14ac:dyDescent="0.3">
      <c r="A2530" t="s">
        <v>5861</v>
      </c>
      <c r="B2530">
        <v>6.5</v>
      </c>
    </row>
    <row r="2531" spans="1:2" x14ac:dyDescent="0.3">
      <c r="A2531" t="s">
        <v>190</v>
      </c>
      <c r="B2531">
        <v>6.5</v>
      </c>
    </row>
    <row r="2532" spans="1:2" x14ac:dyDescent="0.3">
      <c r="A2532" t="s">
        <v>6073</v>
      </c>
      <c r="B2532">
        <v>6.5</v>
      </c>
    </row>
    <row r="2533" spans="1:2" x14ac:dyDescent="0.3">
      <c r="A2533" t="s">
        <v>1648</v>
      </c>
      <c r="B2533">
        <v>6.5</v>
      </c>
    </row>
    <row r="2534" spans="1:2" x14ac:dyDescent="0.3">
      <c r="A2534" t="s">
        <v>6125</v>
      </c>
      <c r="B2534">
        <v>6.5</v>
      </c>
    </row>
    <row r="2535" spans="1:2" x14ac:dyDescent="0.3">
      <c r="A2535" t="s">
        <v>6130</v>
      </c>
      <c r="B2535">
        <v>6.5</v>
      </c>
    </row>
    <row r="2536" spans="1:2" x14ac:dyDescent="0.3">
      <c r="A2536" t="s">
        <v>4401</v>
      </c>
      <c r="B2536">
        <v>6.5</v>
      </c>
    </row>
    <row r="2537" spans="1:2" x14ac:dyDescent="0.3">
      <c r="A2537" t="s">
        <v>4008</v>
      </c>
      <c r="B2537">
        <v>6.5</v>
      </c>
    </row>
    <row r="2538" spans="1:2" x14ac:dyDescent="0.3">
      <c r="A2538" t="s">
        <v>1347</v>
      </c>
      <c r="B2538">
        <v>6.5</v>
      </c>
    </row>
    <row r="2539" spans="1:2" x14ac:dyDescent="0.3">
      <c r="A2539" t="s">
        <v>5774</v>
      </c>
      <c r="B2539">
        <v>6.5</v>
      </c>
    </row>
    <row r="2540" spans="1:2" x14ac:dyDescent="0.3">
      <c r="A2540" t="s">
        <v>6295</v>
      </c>
      <c r="B2540">
        <v>6.5</v>
      </c>
    </row>
    <row r="2541" spans="1:2" x14ac:dyDescent="0.3">
      <c r="A2541" t="s">
        <v>6796</v>
      </c>
      <c r="B2541">
        <v>6.5</v>
      </c>
    </row>
    <row r="2542" spans="1:2" x14ac:dyDescent="0.3">
      <c r="A2542" t="s">
        <v>3116</v>
      </c>
      <c r="B2542">
        <v>6.5</v>
      </c>
    </row>
    <row r="2543" spans="1:2" x14ac:dyDescent="0.3">
      <c r="A2543" t="s">
        <v>6973</v>
      </c>
      <c r="B2543">
        <v>6.5</v>
      </c>
    </row>
    <row r="2544" spans="1:2" x14ac:dyDescent="0.3">
      <c r="A2544" t="s">
        <v>3131</v>
      </c>
      <c r="B2544">
        <v>6.5</v>
      </c>
    </row>
    <row r="2545" spans="1:2" x14ac:dyDescent="0.3">
      <c r="A2545" t="s">
        <v>4410</v>
      </c>
      <c r="B2545">
        <v>6.5</v>
      </c>
    </row>
    <row r="2546" spans="1:2" x14ac:dyDescent="0.3">
      <c r="A2546" t="s">
        <v>4778</v>
      </c>
      <c r="B2546">
        <v>6.5</v>
      </c>
    </row>
    <row r="2547" spans="1:2" x14ac:dyDescent="0.3">
      <c r="A2547" t="s">
        <v>7827</v>
      </c>
      <c r="B2547">
        <v>6.5</v>
      </c>
    </row>
    <row r="2548" spans="1:2" x14ac:dyDescent="0.3">
      <c r="A2548" t="s">
        <v>7844</v>
      </c>
      <c r="B2548">
        <v>6.5</v>
      </c>
    </row>
    <row r="2549" spans="1:2" x14ac:dyDescent="0.3">
      <c r="A2549" t="s">
        <v>7854</v>
      </c>
      <c r="B2549">
        <v>6.5</v>
      </c>
    </row>
    <row r="2550" spans="1:2" x14ac:dyDescent="0.3">
      <c r="A2550" t="s">
        <v>8100</v>
      </c>
      <c r="B2550">
        <v>6.5</v>
      </c>
    </row>
    <row r="2551" spans="1:2" x14ac:dyDescent="0.3">
      <c r="A2551" t="s">
        <v>2579</v>
      </c>
      <c r="B2551">
        <v>6.5</v>
      </c>
    </row>
    <row r="2552" spans="1:2" x14ac:dyDescent="0.3">
      <c r="A2552" t="s">
        <v>8654</v>
      </c>
      <c r="B2552">
        <v>6.5</v>
      </c>
    </row>
    <row r="2553" spans="1:2" x14ac:dyDescent="0.3">
      <c r="A2553" t="s">
        <v>8752</v>
      </c>
      <c r="B2553">
        <v>6.5</v>
      </c>
    </row>
    <row r="2554" spans="1:2" x14ac:dyDescent="0.3">
      <c r="A2554" t="s">
        <v>8871</v>
      </c>
      <c r="B2554">
        <v>6.5</v>
      </c>
    </row>
    <row r="2555" spans="1:2" x14ac:dyDescent="0.3">
      <c r="A2555" t="s">
        <v>9012</v>
      </c>
      <c r="B2555">
        <v>6.5</v>
      </c>
    </row>
    <row r="2556" spans="1:2" x14ac:dyDescent="0.3">
      <c r="A2556" t="s">
        <v>9215</v>
      </c>
      <c r="B2556">
        <v>6.5</v>
      </c>
    </row>
    <row r="2557" spans="1:2" x14ac:dyDescent="0.3">
      <c r="A2557" t="s">
        <v>6306</v>
      </c>
      <c r="B2557">
        <v>6.5</v>
      </c>
    </row>
    <row r="2558" spans="1:2" x14ac:dyDescent="0.3">
      <c r="A2558" t="s">
        <v>305</v>
      </c>
      <c r="B2558">
        <v>6.5</v>
      </c>
    </row>
    <row r="2559" spans="1:2" x14ac:dyDescent="0.3">
      <c r="A2559" t="s">
        <v>1763</v>
      </c>
      <c r="B2559">
        <v>6.5</v>
      </c>
    </row>
    <row r="2560" spans="1:2" x14ac:dyDescent="0.3">
      <c r="A2560" t="s">
        <v>2466</v>
      </c>
      <c r="B2560">
        <v>6.5</v>
      </c>
    </row>
    <row r="2561" spans="1:2" x14ac:dyDescent="0.3">
      <c r="A2561" t="s">
        <v>7199</v>
      </c>
      <c r="B2561">
        <v>6.5</v>
      </c>
    </row>
    <row r="2562" spans="1:2" x14ac:dyDescent="0.3">
      <c r="A2562" t="s">
        <v>3846</v>
      </c>
      <c r="B2562">
        <v>6.5</v>
      </c>
    </row>
    <row r="2563" spans="1:2" x14ac:dyDescent="0.3">
      <c r="A2563" t="s">
        <v>1222</v>
      </c>
      <c r="B2563">
        <v>6.5</v>
      </c>
    </row>
    <row r="2564" spans="1:2" x14ac:dyDescent="0.3">
      <c r="A2564" t="s">
        <v>9630</v>
      </c>
      <c r="B2564">
        <v>6.5</v>
      </c>
    </row>
    <row r="2565" spans="1:2" x14ac:dyDescent="0.3">
      <c r="A2565" t="s">
        <v>8407</v>
      </c>
      <c r="B2565">
        <v>6.5</v>
      </c>
    </row>
    <row r="2566" spans="1:2" x14ac:dyDescent="0.3">
      <c r="A2566" t="s">
        <v>8627</v>
      </c>
      <c r="B2566">
        <v>6.5</v>
      </c>
    </row>
    <row r="2567" spans="1:2" x14ac:dyDescent="0.3">
      <c r="A2567" t="s">
        <v>10045</v>
      </c>
      <c r="B2567">
        <v>6.5</v>
      </c>
    </row>
    <row r="2568" spans="1:2" x14ac:dyDescent="0.3">
      <c r="A2568" t="s">
        <v>10080</v>
      </c>
      <c r="B2568">
        <v>6.5</v>
      </c>
    </row>
    <row r="2569" spans="1:2" x14ac:dyDescent="0.3">
      <c r="A2569" t="s">
        <v>7777</v>
      </c>
      <c r="B2569">
        <v>6.5</v>
      </c>
    </row>
    <row r="2570" spans="1:2" x14ac:dyDescent="0.3">
      <c r="A2570" t="s">
        <v>1548</v>
      </c>
      <c r="B2570">
        <v>6.5</v>
      </c>
    </row>
    <row r="2571" spans="1:2" x14ac:dyDescent="0.3">
      <c r="A2571" t="s">
        <v>5168</v>
      </c>
      <c r="B2571">
        <v>6.5</v>
      </c>
    </row>
    <row r="2572" spans="1:2" x14ac:dyDescent="0.3">
      <c r="A2572" t="s">
        <v>2485</v>
      </c>
      <c r="B2572">
        <v>6.5</v>
      </c>
    </row>
    <row r="2573" spans="1:2" x14ac:dyDescent="0.3">
      <c r="A2573" t="s">
        <v>10891</v>
      </c>
      <c r="B2573">
        <v>6.5</v>
      </c>
    </row>
    <row r="2574" spans="1:2" x14ac:dyDescent="0.3">
      <c r="A2574" t="s">
        <v>10943</v>
      </c>
      <c r="B2574">
        <v>6.5</v>
      </c>
    </row>
    <row r="2575" spans="1:2" x14ac:dyDescent="0.3">
      <c r="A2575" t="s">
        <v>5405</v>
      </c>
      <c r="B2575">
        <v>6.5</v>
      </c>
    </row>
    <row r="2576" spans="1:2" x14ac:dyDescent="0.3">
      <c r="A2576" t="s">
        <v>8629</v>
      </c>
      <c r="B2576">
        <v>6.5</v>
      </c>
    </row>
    <row r="2577" spans="1:2" x14ac:dyDescent="0.3">
      <c r="A2577" t="s">
        <v>11071</v>
      </c>
      <c r="B2577">
        <v>6.5</v>
      </c>
    </row>
    <row r="2578" spans="1:2" x14ac:dyDescent="0.3">
      <c r="A2578" t="s">
        <v>1101</v>
      </c>
      <c r="B2578">
        <v>6.5</v>
      </c>
    </row>
    <row r="2579" spans="1:2" x14ac:dyDescent="0.3">
      <c r="A2579" t="s">
        <v>4523</v>
      </c>
      <c r="B2579">
        <v>6.5</v>
      </c>
    </row>
    <row r="2580" spans="1:2" x14ac:dyDescent="0.3">
      <c r="A2580" t="s">
        <v>8937</v>
      </c>
      <c r="B2580">
        <v>6.5</v>
      </c>
    </row>
    <row r="2581" spans="1:2" x14ac:dyDescent="0.3">
      <c r="A2581" t="s">
        <v>12073</v>
      </c>
      <c r="B2581">
        <v>6.5</v>
      </c>
    </row>
    <row r="2582" spans="1:2" x14ac:dyDescent="0.3">
      <c r="A2582" t="s">
        <v>7421</v>
      </c>
      <c r="B2582">
        <v>6.5</v>
      </c>
    </row>
    <row r="2583" spans="1:2" x14ac:dyDescent="0.3">
      <c r="A2583" t="s">
        <v>12230</v>
      </c>
      <c r="B2583">
        <v>6.5</v>
      </c>
    </row>
    <row r="2584" spans="1:2" x14ac:dyDescent="0.3">
      <c r="A2584" t="s">
        <v>12316</v>
      </c>
      <c r="B2584">
        <v>6.5</v>
      </c>
    </row>
    <row r="2585" spans="1:2" x14ac:dyDescent="0.3">
      <c r="A2585" t="s">
        <v>2560</v>
      </c>
      <c r="B2585">
        <v>6.5</v>
      </c>
    </row>
    <row r="2586" spans="1:2" x14ac:dyDescent="0.3">
      <c r="A2586" t="s">
        <v>12589</v>
      </c>
      <c r="B2586">
        <v>6.5</v>
      </c>
    </row>
    <row r="2587" spans="1:2" x14ac:dyDescent="0.3">
      <c r="A2587" t="s">
        <v>680</v>
      </c>
      <c r="B2587">
        <v>6.5</v>
      </c>
    </row>
    <row r="2588" spans="1:2" x14ac:dyDescent="0.3">
      <c r="A2588" t="s">
        <v>12738</v>
      </c>
      <c r="B2588">
        <v>6.5</v>
      </c>
    </row>
    <row r="2589" spans="1:2" x14ac:dyDescent="0.3">
      <c r="A2589" t="s">
        <v>13112</v>
      </c>
      <c r="B2589">
        <v>6.5</v>
      </c>
    </row>
    <row r="2590" spans="1:2" x14ac:dyDescent="0.3">
      <c r="A2590" t="s">
        <v>11988</v>
      </c>
      <c r="B2590">
        <v>6.5</v>
      </c>
    </row>
    <row r="2591" spans="1:2" x14ac:dyDescent="0.3">
      <c r="A2591" t="s">
        <v>1416</v>
      </c>
      <c r="B2591">
        <v>6.5</v>
      </c>
    </row>
    <row r="2592" spans="1:2" x14ac:dyDescent="0.3">
      <c r="A2592" t="s">
        <v>13501</v>
      </c>
      <c r="B2592">
        <v>6.5</v>
      </c>
    </row>
    <row r="2593" spans="1:2" x14ac:dyDescent="0.3">
      <c r="A2593" t="s">
        <v>13532</v>
      </c>
      <c r="B2593">
        <v>6.5</v>
      </c>
    </row>
    <row r="2594" spans="1:2" x14ac:dyDescent="0.3">
      <c r="A2594" t="s">
        <v>5410</v>
      </c>
      <c r="B2594">
        <v>6.5</v>
      </c>
    </row>
    <row r="2595" spans="1:2" x14ac:dyDescent="0.3">
      <c r="A2595" t="s">
        <v>9414</v>
      </c>
      <c r="B2595">
        <v>6.5</v>
      </c>
    </row>
    <row r="2596" spans="1:2" x14ac:dyDescent="0.3">
      <c r="A2596" t="s">
        <v>14004</v>
      </c>
      <c r="B2596">
        <v>6.5</v>
      </c>
    </row>
    <row r="2597" spans="1:2" x14ac:dyDescent="0.3">
      <c r="A2597" t="s">
        <v>6242</v>
      </c>
      <c r="B2597">
        <v>6.5</v>
      </c>
    </row>
    <row r="2598" spans="1:2" x14ac:dyDescent="0.3">
      <c r="A2598" t="s">
        <v>7222</v>
      </c>
      <c r="B2598">
        <v>6.5</v>
      </c>
    </row>
    <row r="2599" spans="1:2" x14ac:dyDescent="0.3">
      <c r="A2599" t="s">
        <v>14686</v>
      </c>
      <c r="B2599">
        <v>6.5</v>
      </c>
    </row>
    <row r="2600" spans="1:2" x14ac:dyDescent="0.3">
      <c r="A2600" t="s">
        <v>14804</v>
      </c>
      <c r="B2600">
        <v>6.5</v>
      </c>
    </row>
    <row r="2601" spans="1:2" x14ac:dyDescent="0.3">
      <c r="A2601" t="s">
        <v>2859</v>
      </c>
      <c r="B2601">
        <v>6.5</v>
      </c>
    </row>
    <row r="2602" spans="1:2" x14ac:dyDescent="0.3">
      <c r="A2602" t="s">
        <v>12259</v>
      </c>
      <c r="B2602">
        <v>6.5</v>
      </c>
    </row>
    <row r="2603" spans="1:2" x14ac:dyDescent="0.3">
      <c r="A2603" t="s">
        <v>10424</v>
      </c>
      <c r="B2603">
        <v>6.5</v>
      </c>
    </row>
    <row r="2604" spans="1:2" x14ac:dyDescent="0.3">
      <c r="A2604" t="s">
        <v>5081</v>
      </c>
      <c r="B2604">
        <v>6.5</v>
      </c>
    </row>
    <row r="2605" spans="1:2" x14ac:dyDescent="0.3">
      <c r="A2605" t="s">
        <v>15016</v>
      </c>
      <c r="B2605">
        <v>6.5</v>
      </c>
    </row>
    <row r="2606" spans="1:2" x14ac:dyDescent="0.3">
      <c r="A2606" t="s">
        <v>15122</v>
      </c>
      <c r="B2606">
        <v>6.5</v>
      </c>
    </row>
    <row r="2607" spans="1:2" x14ac:dyDescent="0.3">
      <c r="A2607" t="s">
        <v>5081</v>
      </c>
      <c r="B2607">
        <v>6.5</v>
      </c>
    </row>
    <row r="2608" spans="1:2" x14ac:dyDescent="0.3">
      <c r="A2608" t="s">
        <v>15219</v>
      </c>
      <c r="B2608">
        <v>6.5</v>
      </c>
    </row>
    <row r="2609" spans="1:2" x14ac:dyDescent="0.3">
      <c r="A2609" t="s">
        <v>8659</v>
      </c>
      <c r="B2609">
        <v>6.5</v>
      </c>
    </row>
    <row r="2610" spans="1:2" x14ac:dyDescent="0.3">
      <c r="A2610" t="s">
        <v>15440</v>
      </c>
      <c r="B2610">
        <v>6.5</v>
      </c>
    </row>
    <row r="2611" spans="1:2" x14ac:dyDescent="0.3">
      <c r="A2611" t="s">
        <v>13427</v>
      </c>
      <c r="B2611">
        <v>6.5</v>
      </c>
    </row>
    <row r="2612" spans="1:2" x14ac:dyDescent="0.3">
      <c r="A2612" t="s">
        <v>14749</v>
      </c>
      <c r="B2612">
        <v>6.5</v>
      </c>
    </row>
    <row r="2613" spans="1:2" x14ac:dyDescent="0.3">
      <c r="A2613" t="s">
        <v>15642</v>
      </c>
      <c r="B2613">
        <v>6.5</v>
      </c>
    </row>
    <row r="2614" spans="1:2" x14ac:dyDescent="0.3">
      <c r="A2614" t="s">
        <v>15739</v>
      </c>
      <c r="B2614">
        <v>6.5</v>
      </c>
    </row>
    <row r="2615" spans="1:2" x14ac:dyDescent="0.3">
      <c r="A2615" t="s">
        <v>15743</v>
      </c>
      <c r="B2615">
        <v>6.5</v>
      </c>
    </row>
    <row r="2616" spans="1:2" x14ac:dyDescent="0.3">
      <c r="A2616" t="s">
        <v>15768</v>
      </c>
      <c r="B2616">
        <v>6.5</v>
      </c>
    </row>
    <row r="2617" spans="1:2" x14ac:dyDescent="0.3">
      <c r="A2617" t="s">
        <v>15818</v>
      </c>
      <c r="B2617">
        <v>6.5</v>
      </c>
    </row>
    <row r="2618" spans="1:2" x14ac:dyDescent="0.3">
      <c r="A2618" t="s">
        <v>13413</v>
      </c>
      <c r="B2618">
        <v>6.5</v>
      </c>
    </row>
    <row r="2619" spans="1:2" x14ac:dyDescent="0.3">
      <c r="A2619" t="s">
        <v>8937</v>
      </c>
      <c r="B2619">
        <v>6.5</v>
      </c>
    </row>
    <row r="2620" spans="1:2" x14ac:dyDescent="0.3">
      <c r="A2620" t="s">
        <v>16054</v>
      </c>
      <c r="B2620">
        <v>6.5</v>
      </c>
    </row>
    <row r="2621" spans="1:2" x14ac:dyDescent="0.3">
      <c r="A2621" t="s">
        <v>16140</v>
      </c>
      <c r="B2621">
        <v>6.5</v>
      </c>
    </row>
    <row r="2622" spans="1:2" x14ac:dyDescent="0.3">
      <c r="A2622" t="s">
        <v>16242</v>
      </c>
      <c r="B2622">
        <v>6.5</v>
      </c>
    </row>
    <row r="2623" spans="1:2" x14ac:dyDescent="0.3">
      <c r="A2623" t="s">
        <v>16562</v>
      </c>
      <c r="B2623">
        <v>6.5</v>
      </c>
    </row>
    <row r="2624" spans="1:2" x14ac:dyDescent="0.3">
      <c r="A2624" t="s">
        <v>16602</v>
      </c>
      <c r="B2624">
        <v>6.5</v>
      </c>
    </row>
    <row r="2625" spans="1:2" x14ac:dyDescent="0.3">
      <c r="A2625" t="s">
        <v>14845</v>
      </c>
      <c r="B2625">
        <v>6.5</v>
      </c>
    </row>
    <row r="2626" spans="1:2" x14ac:dyDescent="0.3">
      <c r="A2626" t="s">
        <v>4634</v>
      </c>
      <c r="B2626">
        <v>6.5</v>
      </c>
    </row>
    <row r="2627" spans="1:2" x14ac:dyDescent="0.3">
      <c r="A2627" t="s">
        <v>16871</v>
      </c>
      <c r="B2627">
        <v>6.5</v>
      </c>
    </row>
    <row r="2628" spans="1:2" x14ac:dyDescent="0.3">
      <c r="A2628" t="s">
        <v>17034</v>
      </c>
      <c r="B2628">
        <v>6.5</v>
      </c>
    </row>
    <row r="2629" spans="1:2" x14ac:dyDescent="0.3">
      <c r="A2629" t="s">
        <v>17251</v>
      </c>
      <c r="B2629">
        <v>6.5</v>
      </c>
    </row>
    <row r="2630" spans="1:2" x14ac:dyDescent="0.3">
      <c r="A2630" t="s">
        <v>17544</v>
      </c>
      <c r="B2630">
        <v>6.5</v>
      </c>
    </row>
    <row r="2631" spans="1:2" x14ac:dyDescent="0.3">
      <c r="A2631" t="s">
        <v>18048</v>
      </c>
      <c r="B2631">
        <v>6.5</v>
      </c>
    </row>
    <row r="2632" spans="1:2" x14ac:dyDescent="0.3">
      <c r="A2632" t="s">
        <v>18217</v>
      </c>
      <c r="B2632">
        <v>6.5</v>
      </c>
    </row>
    <row r="2633" spans="1:2" x14ac:dyDescent="0.3">
      <c r="A2633" t="s">
        <v>18234</v>
      </c>
      <c r="B2633">
        <v>6.5</v>
      </c>
    </row>
    <row r="2634" spans="1:2" x14ac:dyDescent="0.3">
      <c r="A2634" t="s">
        <v>2175</v>
      </c>
      <c r="B2634">
        <v>6.5</v>
      </c>
    </row>
    <row r="2635" spans="1:2" x14ac:dyDescent="0.3">
      <c r="A2635" t="s">
        <v>4432</v>
      </c>
      <c r="B2635">
        <v>6.5</v>
      </c>
    </row>
    <row r="2636" spans="1:2" x14ac:dyDescent="0.3">
      <c r="A2636" t="s">
        <v>18613</v>
      </c>
      <c r="B2636">
        <v>6.5</v>
      </c>
    </row>
    <row r="2637" spans="1:2" x14ac:dyDescent="0.3">
      <c r="A2637" t="s">
        <v>18896</v>
      </c>
      <c r="B2637">
        <v>6.5</v>
      </c>
    </row>
    <row r="2638" spans="1:2" x14ac:dyDescent="0.3">
      <c r="A2638" t="s">
        <v>18980</v>
      </c>
      <c r="B2638">
        <v>6.5</v>
      </c>
    </row>
    <row r="2639" spans="1:2" x14ac:dyDescent="0.3">
      <c r="A2639" t="s">
        <v>17702</v>
      </c>
      <c r="B2639">
        <v>6.5</v>
      </c>
    </row>
    <row r="2640" spans="1:2" x14ac:dyDescent="0.3">
      <c r="A2640" t="s">
        <v>19538</v>
      </c>
      <c r="B2640">
        <v>6.5</v>
      </c>
    </row>
    <row r="2641" spans="1:2" x14ac:dyDescent="0.3">
      <c r="A2641" t="s">
        <v>18730</v>
      </c>
      <c r="B2641">
        <v>6.5</v>
      </c>
    </row>
    <row r="2642" spans="1:2" x14ac:dyDescent="0.3">
      <c r="A2642" t="s">
        <v>17097</v>
      </c>
      <c r="B2642">
        <v>6.5</v>
      </c>
    </row>
    <row r="2643" spans="1:2" x14ac:dyDescent="0.3">
      <c r="A2643" t="s">
        <v>20239</v>
      </c>
      <c r="B2643">
        <v>6.5</v>
      </c>
    </row>
    <row r="2644" spans="1:2" x14ac:dyDescent="0.3">
      <c r="A2644" t="s">
        <v>1990</v>
      </c>
      <c r="B2644">
        <v>6.5</v>
      </c>
    </row>
    <row r="2645" spans="1:2" x14ac:dyDescent="0.3">
      <c r="A2645" t="s">
        <v>18472</v>
      </c>
      <c r="B2645">
        <v>6.5</v>
      </c>
    </row>
    <row r="2646" spans="1:2" x14ac:dyDescent="0.3">
      <c r="A2646" t="s">
        <v>13143</v>
      </c>
      <c r="B2646">
        <v>6.5</v>
      </c>
    </row>
    <row r="2647" spans="1:2" x14ac:dyDescent="0.3">
      <c r="A2647" t="s">
        <v>20905</v>
      </c>
      <c r="B2647">
        <v>6.5</v>
      </c>
    </row>
    <row r="2648" spans="1:2" x14ac:dyDescent="0.3">
      <c r="A2648" t="s">
        <v>21050</v>
      </c>
      <c r="B2648">
        <v>6.5</v>
      </c>
    </row>
    <row r="2649" spans="1:2" x14ac:dyDescent="0.3">
      <c r="A2649" t="s">
        <v>21082</v>
      </c>
      <c r="B2649">
        <v>6.5</v>
      </c>
    </row>
    <row r="2650" spans="1:2" x14ac:dyDescent="0.3">
      <c r="A2650" t="s">
        <v>18169</v>
      </c>
      <c r="B2650">
        <v>6.5</v>
      </c>
    </row>
    <row r="2651" spans="1:2" x14ac:dyDescent="0.3">
      <c r="A2651" t="s">
        <v>6280</v>
      </c>
      <c r="B2651">
        <v>6.5</v>
      </c>
    </row>
    <row r="2652" spans="1:2" x14ac:dyDescent="0.3">
      <c r="A2652" t="s">
        <v>4360</v>
      </c>
      <c r="B2652">
        <v>6.5</v>
      </c>
    </row>
    <row r="2653" spans="1:2" x14ac:dyDescent="0.3">
      <c r="A2653" t="s">
        <v>22228</v>
      </c>
      <c r="B2653">
        <v>6.5</v>
      </c>
    </row>
    <row r="2654" spans="1:2" x14ac:dyDescent="0.3">
      <c r="A2654" t="s">
        <v>22234</v>
      </c>
      <c r="B2654">
        <v>6.5</v>
      </c>
    </row>
    <row r="2655" spans="1:2" x14ac:dyDescent="0.3">
      <c r="A2655" t="s">
        <v>5249</v>
      </c>
      <c r="B2655">
        <v>6.5</v>
      </c>
    </row>
    <row r="2656" spans="1:2" x14ac:dyDescent="0.3">
      <c r="A2656" t="s">
        <v>18190</v>
      </c>
      <c r="B2656">
        <v>6.5</v>
      </c>
    </row>
    <row r="2657" spans="1:2" x14ac:dyDescent="0.3">
      <c r="A2657" t="s">
        <v>22462</v>
      </c>
      <c r="B2657">
        <v>6.5</v>
      </c>
    </row>
    <row r="2658" spans="1:2" x14ac:dyDescent="0.3">
      <c r="A2658" t="s">
        <v>17915</v>
      </c>
      <c r="B2658">
        <v>6.5</v>
      </c>
    </row>
    <row r="2659" spans="1:2" x14ac:dyDescent="0.3">
      <c r="A2659" t="s">
        <v>22553</v>
      </c>
      <c r="B2659">
        <v>6.5</v>
      </c>
    </row>
    <row r="2660" spans="1:2" x14ac:dyDescent="0.3">
      <c r="A2660" t="s">
        <v>23061</v>
      </c>
      <c r="B2660">
        <v>6.5</v>
      </c>
    </row>
    <row r="2661" spans="1:2" x14ac:dyDescent="0.3">
      <c r="A2661" t="s">
        <v>23219</v>
      </c>
      <c r="B2661">
        <v>6.5</v>
      </c>
    </row>
    <row r="2662" spans="1:2" x14ac:dyDescent="0.3">
      <c r="A2662" t="s">
        <v>23286</v>
      </c>
      <c r="B2662">
        <v>6.5</v>
      </c>
    </row>
    <row r="2663" spans="1:2" x14ac:dyDescent="0.3">
      <c r="A2663" t="s">
        <v>10743</v>
      </c>
      <c r="B2663">
        <v>6.5</v>
      </c>
    </row>
    <row r="2664" spans="1:2" x14ac:dyDescent="0.3">
      <c r="A2664" t="s">
        <v>23370</v>
      </c>
      <c r="B2664">
        <v>6.5</v>
      </c>
    </row>
    <row r="2665" spans="1:2" x14ac:dyDescent="0.3">
      <c r="A2665" t="s">
        <v>5081</v>
      </c>
      <c r="B2665">
        <v>6.5</v>
      </c>
    </row>
    <row r="2666" spans="1:2" x14ac:dyDescent="0.3">
      <c r="A2666" t="s">
        <v>23438</v>
      </c>
      <c r="B2666">
        <v>6.5</v>
      </c>
    </row>
    <row r="2667" spans="1:2" x14ac:dyDescent="0.3">
      <c r="A2667" t="s">
        <v>22151</v>
      </c>
      <c r="B2667">
        <v>6.5</v>
      </c>
    </row>
    <row r="2668" spans="1:2" x14ac:dyDescent="0.3">
      <c r="A2668" t="s">
        <v>106</v>
      </c>
      <c r="B2668">
        <v>6.4</v>
      </c>
    </row>
    <row r="2669" spans="1:2" x14ac:dyDescent="0.3">
      <c r="A2669" t="s">
        <v>624</v>
      </c>
      <c r="B2669">
        <v>6.4</v>
      </c>
    </row>
    <row r="2670" spans="1:2" x14ac:dyDescent="0.3">
      <c r="A2670" t="s">
        <v>673</v>
      </c>
      <c r="B2670">
        <v>6.4</v>
      </c>
    </row>
    <row r="2671" spans="1:2" x14ac:dyDescent="0.3">
      <c r="A2671" t="s">
        <v>744</v>
      </c>
      <c r="B2671">
        <v>6.4</v>
      </c>
    </row>
    <row r="2672" spans="1:2" x14ac:dyDescent="0.3">
      <c r="A2672" t="s">
        <v>252</v>
      </c>
      <c r="B2672">
        <v>6.4</v>
      </c>
    </row>
    <row r="2673" spans="1:2" x14ac:dyDescent="0.3">
      <c r="A2673" t="s">
        <v>455</v>
      </c>
      <c r="B2673">
        <v>6.4</v>
      </c>
    </row>
    <row r="2674" spans="1:2" x14ac:dyDescent="0.3">
      <c r="A2674" t="s">
        <v>1106</v>
      </c>
      <c r="B2674">
        <v>6.4</v>
      </c>
    </row>
    <row r="2675" spans="1:2" x14ac:dyDescent="0.3">
      <c r="A2675" t="s">
        <v>768</v>
      </c>
      <c r="B2675">
        <v>6.4</v>
      </c>
    </row>
    <row r="2676" spans="1:2" x14ac:dyDescent="0.3">
      <c r="A2676" t="s">
        <v>1222</v>
      </c>
      <c r="B2676">
        <v>6.4</v>
      </c>
    </row>
    <row r="2677" spans="1:2" x14ac:dyDescent="0.3">
      <c r="A2677" t="s">
        <v>1261</v>
      </c>
      <c r="B2677">
        <v>6.4</v>
      </c>
    </row>
    <row r="2678" spans="1:2" x14ac:dyDescent="0.3">
      <c r="A2678" t="s">
        <v>1301</v>
      </c>
      <c r="B2678">
        <v>6.4</v>
      </c>
    </row>
    <row r="2679" spans="1:2" x14ac:dyDescent="0.3">
      <c r="A2679" t="s">
        <v>455</v>
      </c>
      <c r="B2679">
        <v>6.4</v>
      </c>
    </row>
    <row r="2680" spans="1:2" x14ac:dyDescent="0.3">
      <c r="A2680" t="s">
        <v>737</v>
      </c>
      <c r="B2680">
        <v>6.4</v>
      </c>
    </row>
    <row r="2681" spans="1:2" x14ac:dyDescent="0.3">
      <c r="A2681" t="s">
        <v>835</v>
      </c>
      <c r="B2681">
        <v>6.4</v>
      </c>
    </row>
    <row r="2682" spans="1:2" x14ac:dyDescent="0.3">
      <c r="A2682" t="s">
        <v>1548</v>
      </c>
      <c r="B2682">
        <v>6.4</v>
      </c>
    </row>
    <row r="2683" spans="1:2" x14ac:dyDescent="0.3">
      <c r="A2683" t="s">
        <v>1758</v>
      </c>
      <c r="B2683">
        <v>6.4</v>
      </c>
    </row>
    <row r="2684" spans="1:2" x14ac:dyDescent="0.3">
      <c r="A2684" t="s">
        <v>2232</v>
      </c>
      <c r="B2684">
        <v>6.4</v>
      </c>
    </row>
    <row r="2685" spans="1:2" x14ac:dyDescent="0.3">
      <c r="A2685" t="s">
        <v>737</v>
      </c>
      <c r="B2685">
        <v>6.4</v>
      </c>
    </row>
    <row r="2686" spans="1:2" x14ac:dyDescent="0.3">
      <c r="A2686" t="s">
        <v>1648</v>
      </c>
      <c r="B2686">
        <v>6.4</v>
      </c>
    </row>
    <row r="2687" spans="1:2" x14ac:dyDescent="0.3">
      <c r="A2687" t="s">
        <v>2579</v>
      </c>
      <c r="B2687">
        <v>6.4</v>
      </c>
    </row>
    <row r="2688" spans="1:2" x14ac:dyDescent="0.3">
      <c r="A2688" t="s">
        <v>2485</v>
      </c>
      <c r="B2688">
        <v>6.4</v>
      </c>
    </row>
    <row r="2689" spans="1:2" x14ac:dyDescent="0.3">
      <c r="A2689" t="s">
        <v>2197</v>
      </c>
      <c r="B2689">
        <v>6.4</v>
      </c>
    </row>
    <row r="2690" spans="1:2" x14ac:dyDescent="0.3">
      <c r="A2690" t="s">
        <v>2815</v>
      </c>
      <c r="B2690">
        <v>6.4</v>
      </c>
    </row>
    <row r="2691" spans="1:2" x14ac:dyDescent="0.3">
      <c r="A2691" t="s">
        <v>3203</v>
      </c>
      <c r="B2691">
        <v>6.4</v>
      </c>
    </row>
    <row r="2692" spans="1:2" x14ac:dyDescent="0.3">
      <c r="A2692" t="s">
        <v>3232</v>
      </c>
      <c r="B2692">
        <v>6.4</v>
      </c>
    </row>
    <row r="2693" spans="1:2" x14ac:dyDescent="0.3">
      <c r="A2693" t="s">
        <v>3389</v>
      </c>
      <c r="B2693">
        <v>6.4</v>
      </c>
    </row>
    <row r="2694" spans="1:2" x14ac:dyDescent="0.3">
      <c r="A2694" t="s">
        <v>3468</v>
      </c>
      <c r="B2694">
        <v>6.4</v>
      </c>
    </row>
    <row r="2695" spans="1:2" x14ac:dyDescent="0.3">
      <c r="A2695" t="s">
        <v>3548</v>
      </c>
      <c r="B2695">
        <v>6.4</v>
      </c>
    </row>
    <row r="2696" spans="1:2" x14ac:dyDescent="0.3">
      <c r="A2696" t="s">
        <v>2531</v>
      </c>
      <c r="B2696">
        <v>6.4</v>
      </c>
    </row>
    <row r="2697" spans="1:2" x14ac:dyDescent="0.3">
      <c r="A2697" t="s">
        <v>2385</v>
      </c>
      <c r="B2697">
        <v>6.4</v>
      </c>
    </row>
    <row r="2698" spans="1:2" x14ac:dyDescent="0.3">
      <c r="A2698" t="s">
        <v>3705</v>
      </c>
      <c r="B2698">
        <v>6.4</v>
      </c>
    </row>
    <row r="2699" spans="1:2" x14ac:dyDescent="0.3">
      <c r="A2699" t="s">
        <v>2085</v>
      </c>
      <c r="B2699">
        <v>6.4</v>
      </c>
    </row>
    <row r="2700" spans="1:2" x14ac:dyDescent="0.3">
      <c r="A2700" t="s">
        <v>398</v>
      </c>
      <c r="B2700">
        <v>6.4</v>
      </c>
    </row>
    <row r="2701" spans="1:2" x14ac:dyDescent="0.3">
      <c r="A2701" t="s">
        <v>3733</v>
      </c>
      <c r="B2701">
        <v>6.4</v>
      </c>
    </row>
    <row r="2702" spans="1:2" x14ac:dyDescent="0.3">
      <c r="A2702" t="s">
        <v>2296</v>
      </c>
      <c r="B2702">
        <v>6.4</v>
      </c>
    </row>
    <row r="2703" spans="1:2" x14ac:dyDescent="0.3">
      <c r="A2703" t="s">
        <v>2350</v>
      </c>
      <c r="B2703">
        <v>6.4</v>
      </c>
    </row>
    <row r="2704" spans="1:2" x14ac:dyDescent="0.3">
      <c r="A2704" t="s">
        <v>4031</v>
      </c>
      <c r="B2704">
        <v>6.4</v>
      </c>
    </row>
    <row r="2705" spans="1:2" x14ac:dyDescent="0.3">
      <c r="A2705" t="s">
        <v>4265</v>
      </c>
      <c r="B2705">
        <v>6.4</v>
      </c>
    </row>
    <row r="2706" spans="1:2" x14ac:dyDescent="0.3">
      <c r="A2706" t="s">
        <v>503</v>
      </c>
      <c r="B2706">
        <v>6.4</v>
      </c>
    </row>
    <row r="2707" spans="1:2" x14ac:dyDescent="0.3">
      <c r="A2707" t="s">
        <v>526</v>
      </c>
      <c r="B2707">
        <v>6.4</v>
      </c>
    </row>
    <row r="2708" spans="1:2" x14ac:dyDescent="0.3">
      <c r="A2708" t="s">
        <v>1973</v>
      </c>
      <c r="B2708">
        <v>6.4</v>
      </c>
    </row>
    <row r="2709" spans="1:2" x14ac:dyDescent="0.3">
      <c r="A2709" t="s">
        <v>462</v>
      </c>
      <c r="B2709">
        <v>6.4</v>
      </c>
    </row>
    <row r="2710" spans="1:2" x14ac:dyDescent="0.3">
      <c r="A2710" t="s">
        <v>4265</v>
      </c>
      <c r="B2710">
        <v>6.4</v>
      </c>
    </row>
    <row r="2711" spans="1:2" x14ac:dyDescent="0.3">
      <c r="A2711" t="s">
        <v>712</v>
      </c>
      <c r="B2711">
        <v>6.4</v>
      </c>
    </row>
    <row r="2712" spans="1:2" x14ac:dyDescent="0.3">
      <c r="A2712" t="s">
        <v>744</v>
      </c>
      <c r="B2712">
        <v>6.4</v>
      </c>
    </row>
    <row r="2713" spans="1:2" x14ac:dyDescent="0.3">
      <c r="A2713" t="s">
        <v>4814</v>
      </c>
      <c r="B2713">
        <v>6.4</v>
      </c>
    </row>
    <row r="2714" spans="1:2" x14ac:dyDescent="0.3">
      <c r="A2714" t="s">
        <v>3360</v>
      </c>
      <c r="B2714">
        <v>6.4</v>
      </c>
    </row>
    <row r="2715" spans="1:2" x14ac:dyDescent="0.3">
      <c r="A2715" t="s">
        <v>4955</v>
      </c>
      <c r="B2715">
        <v>6.4</v>
      </c>
    </row>
    <row r="2716" spans="1:2" x14ac:dyDescent="0.3">
      <c r="A2716" t="s">
        <v>4248</v>
      </c>
      <c r="B2716">
        <v>6.4</v>
      </c>
    </row>
    <row r="2717" spans="1:2" x14ac:dyDescent="0.3">
      <c r="A2717" t="s">
        <v>5144</v>
      </c>
      <c r="B2717">
        <v>6.4</v>
      </c>
    </row>
    <row r="2718" spans="1:2" x14ac:dyDescent="0.3">
      <c r="A2718" t="s">
        <v>3705</v>
      </c>
      <c r="B2718">
        <v>6.4</v>
      </c>
    </row>
    <row r="2719" spans="1:2" x14ac:dyDescent="0.3">
      <c r="A2719" t="s">
        <v>1990</v>
      </c>
      <c r="B2719">
        <v>6.4</v>
      </c>
    </row>
    <row r="2720" spans="1:2" x14ac:dyDescent="0.3">
      <c r="A2720" t="s">
        <v>5470</v>
      </c>
      <c r="B2720">
        <v>6.4</v>
      </c>
    </row>
    <row r="2721" spans="1:2" x14ac:dyDescent="0.3">
      <c r="A2721" t="s">
        <v>2372</v>
      </c>
      <c r="B2721">
        <v>6.4</v>
      </c>
    </row>
    <row r="2722" spans="1:2" x14ac:dyDescent="0.3">
      <c r="A2722" t="s">
        <v>3143</v>
      </c>
      <c r="B2722">
        <v>6.4</v>
      </c>
    </row>
    <row r="2723" spans="1:2" x14ac:dyDescent="0.3">
      <c r="A2723" t="s">
        <v>1443</v>
      </c>
      <c r="B2723">
        <v>6.4</v>
      </c>
    </row>
    <row r="2724" spans="1:2" x14ac:dyDescent="0.3">
      <c r="A2724" t="s">
        <v>5624</v>
      </c>
      <c r="B2724">
        <v>6.4</v>
      </c>
    </row>
    <row r="2725" spans="1:2" x14ac:dyDescent="0.3">
      <c r="A2725" t="s">
        <v>4625</v>
      </c>
      <c r="B2725">
        <v>6.4</v>
      </c>
    </row>
    <row r="2726" spans="1:2" x14ac:dyDescent="0.3">
      <c r="A2726" t="s">
        <v>5925</v>
      </c>
      <c r="B2726">
        <v>6.4</v>
      </c>
    </row>
    <row r="2727" spans="1:2" x14ac:dyDescent="0.3">
      <c r="A2727" t="s">
        <v>398</v>
      </c>
      <c r="B2727">
        <v>6.4</v>
      </c>
    </row>
    <row r="2728" spans="1:2" x14ac:dyDescent="0.3">
      <c r="A2728" t="s">
        <v>5984</v>
      </c>
      <c r="B2728">
        <v>6.4</v>
      </c>
    </row>
    <row r="2729" spans="1:2" x14ac:dyDescent="0.3">
      <c r="A2729" t="s">
        <v>6246</v>
      </c>
      <c r="B2729">
        <v>6.4</v>
      </c>
    </row>
    <row r="2730" spans="1:2" x14ac:dyDescent="0.3">
      <c r="A2730" t="s">
        <v>1990</v>
      </c>
      <c r="B2730">
        <v>6.4</v>
      </c>
    </row>
    <row r="2731" spans="1:2" x14ac:dyDescent="0.3">
      <c r="A2731" t="s">
        <v>6295</v>
      </c>
      <c r="B2731">
        <v>6.4</v>
      </c>
    </row>
    <row r="2732" spans="1:2" x14ac:dyDescent="0.3">
      <c r="A2732" t="s">
        <v>6073</v>
      </c>
      <c r="B2732">
        <v>6.4</v>
      </c>
    </row>
    <row r="2733" spans="1:2" x14ac:dyDescent="0.3">
      <c r="A2733" t="s">
        <v>2067</v>
      </c>
      <c r="B2733">
        <v>6.4</v>
      </c>
    </row>
    <row r="2734" spans="1:2" x14ac:dyDescent="0.3">
      <c r="A2734" t="s">
        <v>6414</v>
      </c>
      <c r="B2734">
        <v>6.4</v>
      </c>
    </row>
    <row r="2735" spans="1:2" x14ac:dyDescent="0.3">
      <c r="A2735" t="s">
        <v>6469</v>
      </c>
      <c r="B2735">
        <v>6.4</v>
      </c>
    </row>
    <row r="2736" spans="1:2" x14ac:dyDescent="0.3">
      <c r="A2736" t="s">
        <v>5589</v>
      </c>
      <c r="B2736">
        <v>6.4</v>
      </c>
    </row>
    <row r="2737" spans="1:2" x14ac:dyDescent="0.3">
      <c r="A2737" t="s">
        <v>6720</v>
      </c>
      <c r="B2737">
        <v>6.4</v>
      </c>
    </row>
    <row r="2738" spans="1:2" x14ac:dyDescent="0.3">
      <c r="A2738" t="s">
        <v>2485</v>
      </c>
      <c r="B2738">
        <v>6.4</v>
      </c>
    </row>
    <row r="2739" spans="1:2" x14ac:dyDescent="0.3">
      <c r="A2739" t="s">
        <v>6986</v>
      </c>
      <c r="B2739">
        <v>6.4</v>
      </c>
    </row>
    <row r="2740" spans="1:2" x14ac:dyDescent="0.3">
      <c r="A2740" t="s">
        <v>1416</v>
      </c>
      <c r="B2740">
        <v>6.4</v>
      </c>
    </row>
    <row r="2741" spans="1:2" x14ac:dyDescent="0.3">
      <c r="A2741" t="s">
        <v>7052</v>
      </c>
      <c r="B2741">
        <v>6.4</v>
      </c>
    </row>
    <row r="2742" spans="1:2" x14ac:dyDescent="0.3">
      <c r="A2742" t="s">
        <v>7176</v>
      </c>
      <c r="B2742">
        <v>6.4</v>
      </c>
    </row>
    <row r="2743" spans="1:2" x14ac:dyDescent="0.3">
      <c r="A2743" t="s">
        <v>7137</v>
      </c>
      <c r="B2743">
        <v>6.4</v>
      </c>
    </row>
    <row r="2744" spans="1:2" x14ac:dyDescent="0.3">
      <c r="A2744" t="s">
        <v>7275</v>
      </c>
      <c r="B2744">
        <v>6.4</v>
      </c>
    </row>
    <row r="2745" spans="1:2" x14ac:dyDescent="0.3">
      <c r="A2745" t="s">
        <v>3380</v>
      </c>
      <c r="B2745">
        <v>6.4</v>
      </c>
    </row>
    <row r="2746" spans="1:2" x14ac:dyDescent="0.3">
      <c r="A2746" t="s">
        <v>7497</v>
      </c>
      <c r="B2746">
        <v>6.4</v>
      </c>
    </row>
    <row r="2747" spans="1:2" x14ac:dyDescent="0.3">
      <c r="A2747" t="s">
        <v>7699</v>
      </c>
      <c r="B2747">
        <v>6.4</v>
      </c>
    </row>
    <row r="2748" spans="1:2" x14ac:dyDescent="0.3">
      <c r="A2748" t="s">
        <v>730</v>
      </c>
      <c r="B2748">
        <v>6.4</v>
      </c>
    </row>
    <row r="2749" spans="1:2" x14ac:dyDescent="0.3">
      <c r="A2749" t="s">
        <v>1347</v>
      </c>
      <c r="B2749">
        <v>6.4</v>
      </c>
    </row>
    <row r="2750" spans="1:2" x14ac:dyDescent="0.3">
      <c r="A2750" t="s">
        <v>106</v>
      </c>
      <c r="B2750">
        <v>6.4</v>
      </c>
    </row>
    <row r="2751" spans="1:2" x14ac:dyDescent="0.3">
      <c r="A2751" t="s">
        <v>2197</v>
      </c>
      <c r="B2751">
        <v>6.4</v>
      </c>
    </row>
    <row r="2752" spans="1:2" x14ac:dyDescent="0.3">
      <c r="A2752" t="s">
        <v>8084</v>
      </c>
      <c r="B2752">
        <v>6.4</v>
      </c>
    </row>
    <row r="2753" spans="1:2" x14ac:dyDescent="0.3">
      <c r="A2753" t="s">
        <v>2485</v>
      </c>
      <c r="B2753">
        <v>6.4</v>
      </c>
    </row>
    <row r="2754" spans="1:2" x14ac:dyDescent="0.3">
      <c r="A2754" t="s">
        <v>3597</v>
      </c>
      <c r="B2754">
        <v>6.4</v>
      </c>
    </row>
    <row r="2755" spans="1:2" x14ac:dyDescent="0.3">
      <c r="A2755" t="s">
        <v>8596</v>
      </c>
      <c r="B2755">
        <v>6.4</v>
      </c>
    </row>
    <row r="2756" spans="1:2" x14ac:dyDescent="0.3">
      <c r="A2756" t="s">
        <v>8769</v>
      </c>
      <c r="B2756">
        <v>6.4</v>
      </c>
    </row>
    <row r="2757" spans="1:2" x14ac:dyDescent="0.3">
      <c r="A2757" t="s">
        <v>4908</v>
      </c>
      <c r="B2757">
        <v>6.4</v>
      </c>
    </row>
    <row r="2758" spans="1:2" x14ac:dyDescent="0.3">
      <c r="A2758" t="s">
        <v>1347</v>
      </c>
      <c r="B2758">
        <v>6.4</v>
      </c>
    </row>
    <row r="2759" spans="1:2" x14ac:dyDescent="0.3">
      <c r="A2759" t="s">
        <v>2085</v>
      </c>
      <c r="B2759">
        <v>6.4</v>
      </c>
    </row>
    <row r="2760" spans="1:2" x14ac:dyDescent="0.3">
      <c r="A2760" t="s">
        <v>5144</v>
      </c>
      <c r="B2760">
        <v>6.4</v>
      </c>
    </row>
    <row r="2761" spans="1:2" x14ac:dyDescent="0.3">
      <c r="A2761" t="s">
        <v>786</v>
      </c>
      <c r="B2761">
        <v>6.4</v>
      </c>
    </row>
    <row r="2762" spans="1:2" x14ac:dyDescent="0.3">
      <c r="A2762" t="s">
        <v>5138</v>
      </c>
      <c r="B2762">
        <v>6.4</v>
      </c>
    </row>
    <row r="2763" spans="1:2" x14ac:dyDescent="0.3">
      <c r="A2763" t="s">
        <v>9731</v>
      </c>
      <c r="B2763">
        <v>6.4</v>
      </c>
    </row>
    <row r="2764" spans="1:2" x14ac:dyDescent="0.3">
      <c r="A2764" t="s">
        <v>9896</v>
      </c>
      <c r="B2764">
        <v>6.4</v>
      </c>
    </row>
    <row r="2765" spans="1:2" x14ac:dyDescent="0.3">
      <c r="A2765" t="s">
        <v>4212</v>
      </c>
      <c r="B2765">
        <v>6.4</v>
      </c>
    </row>
    <row r="2766" spans="1:2" x14ac:dyDescent="0.3">
      <c r="A2766" t="s">
        <v>7746</v>
      </c>
      <c r="B2766">
        <v>6.4</v>
      </c>
    </row>
    <row r="2767" spans="1:2" x14ac:dyDescent="0.3">
      <c r="A2767" t="s">
        <v>7518</v>
      </c>
      <c r="B2767">
        <v>6.4</v>
      </c>
    </row>
    <row r="2768" spans="1:2" x14ac:dyDescent="0.3">
      <c r="A2768" t="s">
        <v>961</v>
      </c>
      <c r="B2768">
        <v>6.4</v>
      </c>
    </row>
    <row r="2769" spans="1:2" x14ac:dyDescent="0.3">
      <c r="A2769" t="s">
        <v>7108</v>
      </c>
      <c r="B2769">
        <v>6.4</v>
      </c>
    </row>
    <row r="2770" spans="1:2" x14ac:dyDescent="0.3">
      <c r="A2770" t="s">
        <v>10462</v>
      </c>
      <c r="B2770">
        <v>6.4</v>
      </c>
    </row>
    <row r="2771" spans="1:2" x14ac:dyDescent="0.3">
      <c r="A2771" t="s">
        <v>1758</v>
      </c>
      <c r="B2771">
        <v>6.4</v>
      </c>
    </row>
    <row r="2772" spans="1:2" x14ac:dyDescent="0.3">
      <c r="A2772" t="s">
        <v>10950</v>
      </c>
      <c r="B2772">
        <v>6.4</v>
      </c>
    </row>
    <row r="2773" spans="1:2" x14ac:dyDescent="0.3">
      <c r="A2773" t="s">
        <v>10977</v>
      </c>
      <c r="B2773">
        <v>6.4</v>
      </c>
    </row>
    <row r="2774" spans="1:2" x14ac:dyDescent="0.3">
      <c r="A2774" t="s">
        <v>11062</v>
      </c>
      <c r="B2774">
        <v>6.4</v>
      </c>
    </row>
    <row r="2775" spans="1:2" x14ac:dyDescent="0.3">
      <c r="A2775" t="s">
        <v>1577</v>
      </c>
      <c r="B2775">
        <v>6.4</v>
      </c>
    </row>
    <row r="2776" spans="1:2" x14ac:dyDescent="0.3">
      <c r="A2776" t="s">
        <v>3418</v>
      </c>
      <c r="B2776">
        <v>6.4</v>
      </c>
    </row>
    <row r="2777" spans="1:2" x14ac:dyDescent="0.3">
      <c r="A2777" t="s">
        <v>8959</v>
      </c>
      <c r="B2777">
        <v>6.4</v>
      </c>
    </row>
    <row r="2778" spans="1:2" x14ac:dyDescent="0.3">
      <c r="A2778" t="s">
        <v>555</v>
      </c>
      <c r="B2778">
        <v>6.4</v>
      </c>
    </row>
    <row r="2779" spans="1:2" x14ac:dyDescent="0.3">
      <c r="A2779" t="s">
        <v>11513</v>
      </c>
      <c r="B2779">
        <v>6.4</v>
      </c>
    </row>
    <row r="2780" spans="1:2" x14ac:dyDescent="0.3">
      <c r="A2780" t="s">
        <v>11625</v>
      </c>
      <c r="B2780">
        <v>6.4</v>
      </c>
    </row>
    <row r="2781" spans="1:2" x14ac:dyDescent="0.3">
      <c r="A2781" t="s">
        <v>11640</v>
      </c>
      <c r="B2781">
        <v>6.4</v>
      </c>
    </row>
    <row r="2782" spans="1:2" x14ac:dyDescent="0.3">
      <c r="A2782" t="s">
        <v>11683</v>
      </c>
      <c r="B2782">
        <v>6.4</v>
      </c>
    </row>
    <row r="2783" spans="1:2" x14ac:dyDescent="0.3">
      <c r="A2783" t="s">
        <v>6414</v>
      </c>
      <c r="B2783">
        <v>6.4</v>
      </c>
    </row>
    <row r="2784" spans="1:2" x14ac:dyDescent="0.3">
      <c r="A2784" t="s">
        <v>4013</v>
      </c>
      <c r="B2784">
        <v>6.4</v>
      </c>
    </row>
    <row r="2785" spans="1:2" x14ac:dyDescent="0.3">
      <c r="A2785" t="s">
        <v>7473</v>
      </c>
      <c r="B2785">
        <v>6.4</v>
      </c>
    </row>
    <row r="2786" spans="1:2" x14ac:dyDescent="0.3">
      <c r="A2786" t="s">
        <v>12273</v>
      </c>
      <c r="B2786">
        <v>6.4</v>
      </c>
    </row>
    <row r="2787" spans="1:2" x14ac:dyDescent="0.3">
      <c r="A2787" t="s">
        <v>4109</v>
      </c>
      <c r="B2787">
        <v>6.4</v>
      </c>
    </row>
    <row r="2788" spans="1:2" x14ac:dyDescent="0.3">
      <c r="A2788" t="s">
        <v>2959</v>
      </c>
      <c r="B2788">
        <v>6.4</v>
      </c>
    </row>
    <row r="2789" spans="1:2" x14ac:dyDescent="0.3">
      <c r="A2789" t="s">
        <v>12712</v>
      </c>
      <c r="B2789">
        <v>6.4</v>
      </c>
    </row>
    <row r="2790" spans="1:2" x14ac:dyDescent="0.3">
      <c r="A2790" t="s">
        <v>4908</v>
      </c>
      <c r="B2790">
        <v>6.4</v>
      </c>
    </row>
    <row r="2791" spans="1:2" x14ac:dyDescent="0.3">
      <c r="A2791" t="s">
        <v>4625</v>
      </c>
      <c r="B2791">
        <v>6.4</v>
      </c>
    </row>
    <row r="2792" spans="1:2" x14ac:dyDescent="0.3">
      <c r="A2792" t="s">
        <v>12909</v>
      </c>
      <c r="B2792">
        <v>6.4</v>
      </c>
    </row>
    <row r="2793" spans="1:2" x14ac:dyDescent="0.3">
      <c r="A2793" t="s">
        <v>4013</v>
      </c>
      <c r="B2793">
        <v>6.4</v>
      </c>
    </row>
    <row r="2794" spans="1:2" x14ac:dyDescent="0.3">
      <c r="A2794" t="s">
        <v>13185</v>
      </c>
      <c r="B2794">
        <v>6.4</v>
      </c>
    </row>
    <row r="2795" spans="1:2" x14ac:dyDescent="0.3">
      <c r="A2795" t="s">
        <v>7867</v>
      </c>
      <c r="B2795">
        <v>6.4</v>
      </c>
    </row>
    <row r="2796" spans="1:2" x14ac:dyDescent="0.3">
      <c r="A2796" t="s">
        <v>4936</v>
      </c>
      <c r="B2796">
        <v>6.4</v>
      </c>
    </row>
    <row r="2797" spans="1:2" x14ac:dyDescent="0.3">
      <c r="A2797" t="s">
        <v>6764</v>
      </c>
      <c r="B2797">
        <v>6.4</v>
      </c>
    </row>
    <row r="2798" spans="1:2" x14ac:dyDescent="0.3">
      <c r="A2798" t="s">
        <v>13884</v>
      </c>
      <c r="B2798">
        <v>6.4</v>
      </c>
    </row>
    <row r="2799" spans="1:2" x14ac:dyDescent="0.3">
      <c r="A2799" t="s">
        <v>12989</v>
      </c>
      <c r="B2799">
        <v>6.4</v>
      </c>
    </row>
    <row r="2800" spans="1:2" x14ac:dyDescent="0.3">
      <c r="A2800" t="s">
        <v>14139</v>
      </c>
      <c r="B2800">
        <v>6.4</v>
      </c>
    </row>
    <row r="2801" spans="1:2" x14ac:dyDescent="0.3">
      <c r="A2801" t="s">
        <v>14209</v>
      </c>
      <c r="B2801">
        <v>6.4</v>
      </c>
    </row>
    <row r="2802" spans="1:2" x14ac:dyDescent="0.3">
      <c r="A2802" t="s">
        <v>247</v>
      </c>
      <c r="B2802">
        <v>6.4</v>
      </c>
    </row>
    <row r="2803" spans="1:2" x14ac:dyDescent="0.3">
      <c r="A2803" t="s">
        <v>12339</v>
      </c>
      <c r="B2803">
        <v>6.4</v>
      </c>
    </row>
    <row r="2804" spans="1:2" x14ac:dyDescent="0.3">
      <c r="A2804" t="s">
        <v>6992</v>
      </c>
      <c r="B2804">
        <v>6.4</v>
      </c>
    </row>
    <row r="2805" spans="1:2" x14ac:dyDescent="0.3">
      <c r="A2805" t="s">
        <v>14648</v>
      </c>
      <c r="B2805">
        <v>6.4</v>
      </c>
    </row>
    <row r="2806" spans="1:2" x14ac:dyDescent="0.3">
      <c r="A2806" t="s">
        <v>14695</v>
      </c>
      <c r="B2806">
        <v>6.4</v>
      </c>
    </row>
    <row r="2807" spans="1:2" x14ac:dyDescent="0.3">
      <c r="A2807" t="s">
        <v>4446</v>
      </c>
      <c r="B2807">
        <v>6.4</v>
      </c>
    </row>
    <row r="2808" spans="1:2" x14ac:dyDescent="0.3">
      <c r="A2808" t="s">
        <v>10937</v>
      </c>
      <c r="B2808">
        <v>6.4</v>
      </c>
    </row>
    <row r="2809" spans="1:2" x14ac:dyDescent="0.3">
      <c r="A2809" t="s">
        <v>6306</v>
      </c>
      <c r="B2809">
        <v>6.4</v>
      </c>
    </row>
    <row r="2810" spans="1:2" x14ac:dyDescent="0.3">
      <c r="A2810" t="s">
        <v>12527</v>
      </c>
      <c r="B2810">
        <v>6.4</v>
      </c>
    </row>
    <row r="2811" spans="1:2" x14ac:dyDescent="0.3">
      <c r="A2811" t="s">
        <v>16144</v>
      </c>
      <c r="B2811">
        <v>6.4</v>
      </c>
    </row>
    <row r="2812" spans="1:2" x14ac:dyDescent="0.3">
      <c r="A2812" t="s">
        <v>16181</v>
      </c>
      <c r="B2812">
        <v>6.4</v>
      </c>
    </row>
    <row r="2813" spans="1:2" x14ac:dyDescent="0.3">
      <c r="A2813" t="s">
        <v>11625</v>
      </c>
      <c r="B2813">
        <v>6.4</v>
      </c>
    </row>
    <row r="2814" spans="1:2" x14ac:dyDescent="0.3">
      <c r="A2814" t="s">
        <v>16144</v>
      </c>
      <c r="B2814">
        <v>6.4</v>
      </c>
    </row>
    <row r="2815" spans="1:2" x14ac:dyDescent="0.3">
      <c r="A2815" t="s">
        <v>13942</v>
      </c>
      <c r="B2815">
        <v>6.4</v>
      </c>
    </row>
    <row r="2816" spans="1:2" x14ac:dyDescent="0.3">
      <c r="A2816" t="s">
        <v>16745</v>
      </c>
      <c r="B2816">
        <v>6.4</v>
      </c>
    </row>
    <row r="2817" spans="1:2" x14ac:dyDescent="0.3">
      <c r="A2817" t="s">
        <v>16768</v>
      </c>
      <c r="B2817">
        <v>6.4</v>
      </c>
    </row>
    <row r="2818" spans="1:2" x14ac:dyDescent="0.3">
      <c r="A2818" t="s">
        <v>2185</v>
      </c>
      <c r="B2818">
        <v>6.4</v>
      </c>
    </row>
    <row r="2819" spans="1:2" x14ac:dyDescent="0.3">
      <c r="A2819" t="s">
        <v>17123</v>
      </c>
      <c r="B2819">
        <v>6.4</v>
      </c>
    </row>
    <row r="2820" spans="1:2" x14ac:dyDescent="0.3">
      <c r="A2820" t="s">
        <v>17272</v>
      </c>
      <c r="B2820">
        <v>6.4</v>
      </c>
    </row>
    <row r="2821" spans="1:2" x14ac:dyDescent="0.3">
      <c r="A2821" t="s">
        <v>17589</v>
      </c>
      <c r="B2821">
        <v>6.4</v>
      </c>
    </row>
    <row r="2822" spans="1:2" x14ac:dyDescent="0.3">
      <c r="A2822" t="s">
        <v>17623</v>
      </c>
      <c r="B2822">
        <v>6.4</v>
      </c>
    </row>
    <row r="2823" spans="1:2" x14ac:dyDescent="0.3">
      <c r="A2823" t="s">
        <v>277</v>
      </c>
      <c r="B2823">
        <v>6.4</v>
      </c>
    </row>
    <row r="2824" spans="1:2" x14ac:dyDescent="0.3">
      <c r="A2824" t="s">
        <v>17827</v>
      </c>
      <c r="B2824">
        <v>6.4</v>
      </c>
    </row>
    <row r="2825" spans="1:2" x14ac:dyDescent="0.3">
      <c r="A2825" t="s">
        <v>18227</v>
      </c>
      <c r="B2825">
        <v>6.4</v>
      </c>
    </row>
    <row r="2826" spans="1:2" x14ac:dyDescent="0.3">
      <c r="A2826" t="s">
        <v>18900</v>
      </c>
      <c r="B2826">
        <v>6.4</v>
      </c>
    </row>
    <row r="2827" spans="1:2" x14ac:dyDescent="0.3">
      <c r="A2827" t="s">
        <v>19030</v>
      </c>
      <c r="B2827">
        <v>6.4</v>
      </c>
    </row>
    <row r="2828" spans="1:2" x14ac:dyDescent="0.3">
      <c r="A2828" t="s">
        <v>19065</v>
      </c>
      <c r="B2828">
        <v>6.4</v>
      </c>
    </row>
    <row r="2829" spans="1:2" x14ac:dyDescent="0.3">
      <c r="A2829" t="s">
        <v>19548</v>
      </c>
      <c r="B2829">
        <v>6.4</v>
      </c>
    </row>
    <row r="2830" spans="1:2" x14ac:dyDescent="0.3">
      <c r="A2830" t="s">
        <v>19312</v>
      </c>
      <c r="B2830">
        <v>6.4</v>
      </c>
    </row>
    <row r="2831" spans="1:2" x14ac:dyDescent="0.3">
      <c r="A2831" t="s">
        <v>20380</v>
      </c>
      <c r="B2831">
        <v>6.4</v>
      </c>
    </row>
    <row r="2832" spans="1:2" x14ac:dyDescent="0.3">
      <c r="A2832" t="s">
        <v>13734</v>
      </c>
      <c r="B2832">
        <v>6.4</v>
      </c>
    </row>
    <row r="2833" spans="1:2" x14ac:dyDescent="0.3">
      <c r="A2833" t="s">
        <v>20538</v>
      </c>
      <c r="B2833">
        <v>6.4</v>
      </c>
    </row>
    <row r="2834" spans="1:2" x14ac:dyDescent="0.3">
      <c r="A2834" t="s">
        <v>21708</v>
      </c>
      <c r="B2834">
        <v>6.4</v>
      </c>
    </row>
    <row r="2835" spans="1:2" x14ac:dyDescent="0.3">
      <c r="A2835" t="s">
        <v>21212</v>
      </c>
      <c r="B2835">
        <v>6.4</v>
      </c>
    </row>
    <row r="2836" spans="1:2" x14ac:dyDescent="0.3">
      <c r="A2836" t="s">
        <v>21982</v>
      </c>
      <c r="B2836">
        <v>6.4</v>
      </c>
    </row>
    <row r="2837" spans="1:2" x14ac:dyDescent="0.3">
      <c r="A2837" t="s">
        <v>5174</v>
      </c>
      <c r="B2837">
        <v>6.4</v>
      </c>
    </row>
    <row r="2838" spans="1:2" x14ac:dyDescent="0.3">
      <c r="A2838" t="s">
        <v>22284</v>
      </c>
      <c r="B2838">
        <v>6.4</v>
      </c>
    </row>
    <row r="2839" spans="1:2" x14ac:dyDescent="0.3">
      <c r="A2839" t="s">
        <v>22367</v>
      </c>
      <c r="B2839">
        <v>6.4</v>
      </c>
    </row>
    <row r="2840" spans="1:2" x14ac:dyDescent="0.3">
      <c r="A2840" t="s">
        <v>22442</v>
      </c>
      <c r="B2840">
        <v>6.4</v>
      </c>
    </row>
    <row r="2841" spans="1:2" x14ac:dyDescent="0.3">
      <c r="A2841" t="s">
        <v>22545</v>
      </c>
      <c r="B2841">
        <v>6.4</v>
      </c>
    </row>
    <row r="2842" spans="1:2" x14ac:dyDescent="0.3">
      <c r="A2842" t="s">
        <v>5352</v>
      </c>
      <c r="B2842">
        <v>6.4</v>
      </c>
    </row>
    <row r="2843" spans="1:2" x14ac:dyDescent="0.3">
      <c r="A2843" t="s">
        <v>23031</v>
      </c>
      <c r="B2843">
        <v>6.4</v>
      </c>
    </row>
    <row r="2844" spans="1:2" x14ac:dyDescent="0.3">
      <c r="A2844" t="s">
        <v>23036</v>
      </c>
      <c r="B2844">
        <v>6.4</v>
      </c>
    </row>
    <row r="2845" spans="1:2" x14ac:dyDescent="0.3">
      <c r="A2845" t="s">
        <v>23085</v>
      </c>
      <c r="B2845">
        <v>6.4</v>
      </c>
    </row>
    <row r="2846" spans="1:2" x14ac:dyDescent="0.3">
      <c r="A2846" t="s">
        <v>23300</v>
      </c>
      <c r="B2846">
        <v>6.4</v>
      </c>
    </row>
    <row r="2847" spans="1:2" x14ac:dyDescent="0.3">
      <c r="A2847" t="s">
        <v>23748</v>
      </c>
      <c r="B2847">
        <v>6.4</v>
      </c>
    </row>
    <row r="2848" spans="1:2" x14ac:dyDescent="0.3">
      <c r="A2848" t="s">
        <v>23850</v>
      </c>
      <c r="B2848">
        <v>6.4</v>
      </c>
    </row>
    <row r="2849" spans="1:2" x14ac:dyDescent="0.3">
      <c r="A2849" t="s">
        <v>23993</v>
      </c>
      <c r="B2849">
        <v>6.4</v>
      </c>
    </row>
    <row r="2850" spans="1:2" x14ac:dyDescent="0.3">
      <c r="A2850" t="s">
        <v>18668</v>
      </c>
      <c r="B2850">
        <v>6.4</v>
      </c>
    </row>
    <row r="2851" spans="1:2" x14ac:dyDescent="0.3">
      <c r="A2851" t="s">
        <v>333</v>
      </c>
      <c r="B2851">
        <v>6.3</v>
      </c>
    </row>
    <row r="2852" spans="1:2" x14ac:dyDescent="0.3">
      <c r="A2852" t="s">
        <v>145</v>
      </c>
      <c r="B2852">
        <v>6.3</v>
      </c>
    </row>
    <row r="2853" spans="1:2" x14ac:dyDescent="0.3">
      <c r="A2853" t="s">
        <v>305</v>
      </c>
      <c r="B2853">
        <v>6.3</v>
      </c>
    </row>
    <row r="2854" spans="1:2" x14ac:dyDescent="0.3">
      <c r="A2854" t="s">
        <v>613</v>
      </c>
      <c r="B2854">
        <v>6.3</v>
      </c>
    </row>
    <row r="2855" spans="1:2" x14ac:dyDescent="0.3">
      <c r="A2855" t="s">
        <v>768</v>
      </c>
      <c r="B2855">
        <v>6.3</v>
      </c>
    </row>
    <row r="2856" spans="1:2" x14ac:dyDescent="0.3">
      <c r="A2856" t="s">
        <v>462</v>
      </c>
      <c r="B2856">
        <v>6.3</v>
      </c>
    </row>
    <row r="2857" spans="1:2" x14ac:dyDescent="0.3">
      <c r="A2857" t="s">
        <v>1443</v>
      </c>
      <c r="B2857">
        <v>6.3</v>
      </c>
    </row>
    <row r="2858" spans="1:2" x14ac:dyDescent="0.3">
      <c r="A2858" t="s">
        <v>1517</v>
      </c>
      <c r="B2858">
        <v>6.3</v>
      </c>
    </row>
    <row r="2859" spans="1:2" x14ac:dyDescent="0.3">
      <c r="A2859" t="s">
        <v>1281</v>
      </c>
      <c r="B2859">
        <v>6.3</v>
      </c>
    </row>
    <row r="2860" spans="1:2" x14ac:dyDescent="0.3">
      <c r="A2860" t="s">
        <v>562</v>
      </c>
      <c r="B2860">
        <v>6.3</v>
      </c>
    </row>
    <row r="2861" spans="1:2" x14ac:dyDescent="0.3">
      <c r="A2861" t="s">
        <v>2045</v>
      </c>
      <c r="B2861">
        <v>6.3</v>
      </c>
    </row>
    <row r="2862" spans="1:2" x14ac:dyDescent="0.3">
      <c r="A2862" t="s">
        <v>1626</v>
      </c>
      <c r="B2862">
        <v>6.3</v>
      </c>
    </row>
    <row r="2863" spans="1:2" x14ac:dyDescent="0.3">
      <c r="A2863" t="s">
        <v>1826</v>
      </c>
      <c r="B2863">
        <v>6.3</v>
      </c>
    </row>
    <row r="2864" spans="1:2" x14ac:dyDescent="0.3">
      <c r="A2864" t="s">
        <v>2686</v>
      </c>
      <c r="B2864">
        <v>6.3</v>
      </c>
    </row>
    <row r="2865" spans="1:2" x14ac:dyDescent="0.3">
      <c r="A2865" t="s">
        <v>282</v>
      </c>
      <c r="B2865">
        <v>6.3</v>
      </c>
    </row>
    <row r="2866" spans="1:2" x14ac:dyDescent="0.3">
      <c r="A2866" t="s">
        <v>673</v>
      </c>
      <c r="B2866">
        <v>6.3</v>
      </c>
    </row>
    <row r="2867" spans="1:2" x14ac:dyDescent="0.3">
      <c r="A2867" t="s">
        <v>3221</v>
      </c>
      <c r="B2867">
        <v>6.3</v>
      </c>
    </row>
    <row r="2868" spans="1:2" x14ac:dyDescent="0.3">
      <c r="A2868" t="s">
        <v>786</v>
      </c>
      <c r="B2868">
        <v>6.3</v>
      </c>
    </row>
    <row r="2869" spans="1:2" x14ac:dyDescent="0.3">
      <c r="A2869" t="s">
        <v>3426</v>
      </c>
      <c r="B2869">
        <v>6.3</v>
      </c>
    </row>
    <row r="2870" spans="1:2" x14ac:dyDescent="0.3">
      <c r="A2870" t="s">
        <v>1040</v>
      </c>
      <c r="B2870">
        <v>6.3</v>
      </c>
    </row>
    <row r="2871" spans="1:2" x14ac:dyDescent="0.3">
      <c r="A2871" t="s">
        <v>3482</v>
      </c>
      <c r="B2871">
        <v>6.3</v>
      </c>
    </row>
    <row r="2872" spans="1:2" x14ac:dyDescent="0.3">
      <c r="A2872" t="s">
        <v>354</v>
      </c>
      <c r="B2872">
        <v>6.3</v>
      </c>
    </row>
    <row r="2873" spans="1:2" x14ac:dyDescent="0.3">
      <c r="A2873" t="s">
        <v>961</v>
      </c>
      <c r="B2873">
        <v>6.3</v>
      </c>
    </row>
    <row r="2874" spans="1:2" x14ac:dyDescent="0.3">
      <c r="A2874" t="s">
        <v>3922</v>
      </c>
      <c r="B2874">
        <v>6.3</v>
      </c>
    </row>
    <row r="2875" spans="1:2" x14ac:dyDescent="0.3">
      <c r="A2875" t="s">
        <v>1984</v>
      </c>
      <c r="B2875">
        <v>6.3</v>
      </c>
    </row>
    <row r="2876" spans="1:2" x14ac:dyDescent="0.3">
      <c r="A2876" t="s">
        <v>1802</v>
      </c>
      <c r="B2876">
        <v>6.3</v>
      </c>
    </row>
    <row r="2877" spans="1:2" x14ac:dyDescent="0.3">
      <c r="A2877" t="s">
        <v>3528</v>
      </c>
      <c r="B2877">
        <v>6.3</v>
      </c>
    </row>
    <row r="2878" spans="1:2" x14ac:dyDescent="0.3">
      <c r="A2878" t="s">
        <v>1362</v>
      </c>
      <c r="B2878">
        <v>6.3</v>
      </c>
    </row>
    <row r="2879" spans="1:2" x14ac:dyDescent="0.3">
      <c r="A2879" t="s">
        <v>4185</v>
      </c>
      <c r="B2879">
        <v>6.3</v>
      </c>
    </row>
    <row r="2880" spans="1:2" x14ac:dyDescent="0.3">
      <c r="A2880" t="s">
        <v>4269</v>
      </c>
      <c r="B2880">
        <v>6.3</v>
      </c>
    </row>
    <row r="2881" spans="1:2" x14ac:dyDescent="0.3">
      <c r="A2881" t="s">
        <v>835</v>
      </c>
      <c r="B2881">
        <v>6.3</v>
      </c>
    </row>
    <row r="2882" spans="1:2" x14ac:dyDescent="0.3">
      <c r="A2882" t="s">
        <v>287</v>
      </c>
      <c r="B2882">
        <v>6.3</v>
      </c>
    </row>
    <row r="2883" spans="1:2" x14ac:dyDescent="0.3">
      <c r="A2883" t="s">
        <v>4603</v>
      </c>
      <c r="B2883">
        <v>6.3</v>
      </c>
    </row>
    <row r="2884" spans="1:2" x14ac:dyDescent="0.3">
      <c r="A2884" t="s">
        <v>835</v>
      </c>
      <c r="B2884">
        <v>6.3</v>
      </c>
    </row>
    <row r="2885" spans="1:2" x14ac:dyDescent="0.3">
      <c r="A2885" t="s">
        <v>2308</v>
      </c>
      <c r="B2885">
        <v>6.3</v>
      </c>
    </row>
    <row r="2886" spans="1:2" x14ac:dyDescent="0.3">
      <c r="A2886" t="s">
        <v>4709</v>
      </c>
      <c r="B2886">
        <v>6.3</v>
      </c>
    </row>
    <row r="2887" spans="1:2" x14ac:dyDescent="0.3">
      <c r="A2887" t="s">
        <v>4787</v>
      </c>
      <c r="B2887">
        <v>6.3</v>
      </c>
    </row>
    <row r="2888" spans="1:2" x14ac:dyDescent="0.3">
      <c r="A2888" t="s">
        <v>4936</v>
      </c>
      <c r="B2888">
        <v>6.3</v>
      </c>
    </row>
    <row r="2889" spans="1:2" x14ac:dyDescent="0.3">
      <c r="A2889" t="s">
        <v>1770</v>
      </c>
      <c r="B2889">
        <v>6.3</v>
      </c>
    </row>
    <row r="2890" spans="1:2" x14ac:dyDescent="0.3">
      <c r="A2890" t="s">
        <v>5168</v>
      </c>
      <c r="B2890">
        <v>6.3</v>
      </c>
    </row>
    <row r="2891" spans="1:2" x14ac:dyDescent="0.3">
      <c r="A2891" t="s">
        <v>2859</v>
      </c>
      <c r="B2891">
        <v>6.3</v>
      </c>
    </row>
    <row r="2892" spans="1:2" x14ac:dyDescent="0.3">
      <c r="A2892" t="s">
        <v>1083</v>
      </c>
      <c r="B2892">
        <v>6.3</v>
      </c>
    </row>
    <row r="2893" spans="1:2" x14ac:dyDescent="0.3">
      <c r="A2893" t="s">
        <v>2085</v>
      </c>
      <c r="B2893">
        <v>6.3</v>
      </c>
    </row>
    <row r="2894" spans="1:2" x14ac:dyDescent="0.3">
      <c r="A2894" t="s">
        <v>5653</v>
      </c>
      <c r="B2894">
        <v>6.3</v>
      </c>
    </row>
    <row r="2895" spans="1:2" x14ac:dyDescent="0.3">
      <c r="A2895" t="s">
        <v>5589</v>
      </c>
      <c r="B2895">
        <v>6.3</v>
      </c>
    </row>
    <row r="2896" spans="1:2" x14ac:dyDescent="0.3">
      <c r="A2896" t="s">
        <v>3173</v>
      </c>
      <c r="B2896">
        <v>6.3</v>
      </c>
    </row>
    <row r="2897" spans="1:2" x14ac:dyDescent="0.3">
      <c r="A2897" t="s">
        <v>5834</v>
      </c>
      <c r="B2897">
        <v>6.3</v>
      </c>
    </row>
    <row r="2898" spans="1:2" x14ac:dyDescent="0.3">
      <c r="A2898" t="s">
        <v>4919</v>
      </c>
      <c r="B2898">
        <v>6.3</v>
      </c>
    </row>
    <row r="2899" spans="1:2" x14ac:dyDescent="0.3">
      <c r="A2899" t="s">
        <v>5989</v>
      </c>
      <c r="B2899">
        <v>6.3</v>
      </c>
    </row>
    <row r="2900" spans="1:2" x14ac:dyDescent="0.3">
      <c r="A2900" t="s">
        <v>5277</v>
      </c>
      <c r="B2900">
        <v>6.3</v>
      </c>
    </row>
    <row r="2901" spans="1:2" x14ac:dyDescent="0.3">
      <c r="A2901" t="s">
        <v>6181</v>
      </c>
      <c r="B2901">
        <v>6.3</v>
      </c>
    </row>
    <row r="2902" spans="1:2" x14ac:dyDescent="0.3">
      <c r="A2902" t="s">
        <v>4523</v>
      </c>
      <c r="B2902">
        <v>6.3</v>
      </c>
    </row>
    <row r="2903" spans="1:2" x14ac:dyDescent="0.3">
      <c r="A2903" t="s">
        <v>6779</v>
      </c>
      <c r="B2903">
        <v>6.3</v>
      </c>
    </row>
    <row r="2904" spans="1:2" x14ac:dyDescent="0.3">
      <c r="A2904" t="s">
        <v>2673</v>
      </c>
      <c r="B2904">
        <v>6.3</v>
      </c>
    </row>
    <row r="2905" spans="1:2" x14ac:dyDescent="0.3">
      <c r="A2905" t="s">
        <v>3232</v>
      </c>
      <c r="B2905">
        <v>6.3</v>
      </c>
    </row>
    <row r="2906" spans="1:2" x14ac:dyDescent="0.3">
      <c r="A2906" t="s">
        <v>1973</v>
      </c>
      <c r="B2906">
        <v>6.3</v>
      </c>
    </row>
    <row r="2907" spans="1:2" x14ac:dyDescent="0.3">
      <c r="A2907" t="s">
        <v>2466</v>
      </c>
      <c r="B2907">
        <v>6.3</v>
      </c>
    </row>
    <row r="2908" spans="1:2" x14ac:dyDescent="0.3">
      <c r="A2908" t="s">
        <v>7342</v>
      </c>
      <c r="B2908">
        <v>6.3</v>
      </c>
    </row>
    <row r="2909" spans="1:2" x14ac:dyDescent="0.3">
      <c r="A2909" t="s">
        <v>7533</v>
      </c>
      <c r="B2909">
        <v>6.3</v>
      </c>
    </row>
    <row r="2910" spans="1:2" x14ac:dyDescent="0.3">
      <c r="A2910" t="s">
        <v>5208</v>
      </c>
      <c r="B2910">
        <v>6.3</v>
      </c>
    </row>
    <row r="2911" spans="1:2" x14ac:dyDescent="0.3">
      <c r="A2911" t="s">
        <v>2265</v>
      </c>
      <c r="B2911">
        <v>6.3</v>
      </c>
    </row>
    <row r="2912" spans="1:2" x14ac:dyDescent="0.3">
      <c r="A2912" t="s">
        <v>7815</v>
      </c>
      <c r="B2912">
        <v>6.3</v>
      </c>
    </row>
    <row r="2913" spans="1:2" x14ac:dyDescent="0.3">
      <c r="A2913" t="s">
        <v>1139</v>
      </c>
      <c r="B2913">
        <v>6.3</v>
      </c>
    </row>
    <row r="2914" spans="1:2" x14ac:dyDescent="0.3">
      <c r="A2914" t="s">
        <v>7985</v>
      </c>
      <c r="B2914">
        <v>6.3</v>
      </c>
    </row>
    <row r="2915" spans="1:2" x14ac:dyDescent="0.3">
      <c r="A2915" t="s">
        <v>8024</v>
      </c>
      <c r="B2915">
        <v>6.3</v>
      </c>
    </row>
    <row r="2916" spans="1:2" x14ac:dyDescent="0.3">
      <c r="A2916" t="s">
        <v>8032</v>
      </c>
      <c r="B2916">
        <v>6.3</v>
      </c>
    </row>
    <row r="2917" spans="1:2" x14ac:dyDescent="0.3">
      <c r="A2917" t="s">
        <v>8044</v>
      </c>
      <c r="B2917">
        <v>6.3</v>
      </c>
    </row>
    <row r="2918" spans="1:2" x14ac:dyDescent="0.3">
      <c r="A2918" t="s">
        <v>5092</v>
      </c>
      <c r="B2918">
        <v>6.3</v>
      </c>
    </row>
    <row r="2919" spans="1:2" x14ac:dyDescent="0.3">
      <c r="A2919" t="s">
        <v>4987</v>
      </c>
      <c r="B2919">
        <v>6.3</v>
      </c>
    </row>
    <row r="2920" spans="1:2" x14ac:dyDescent="0.3">
      <c r="A2920" t="s">
        <v>3940</v>
      </c>
      <c r="B2920">
        <v>6.3</v>
      </c>
    </row>
    <row r="2921" spans="1:2" x14ac:dyDescent="0.3">
      <c r="A2921" t="s">
        <v>6141</v>
      </c>
      <c r="B2921">
        <v>6.3</v>
      </c>
    </row>
    <row r="2922" spans="1:2" x14ac:dyDescent="0.3">
      <c r="A2922" t="s">
        <v>8508</v>
      </c>
      <c r="B2922">
        <v>6.3</v>
      </c>
    </row>
    <row r="2923" spans="1:2" x14ac:dyDescent="0.3">
      <c r="A2923" t="s">
        <v>987</v>
      </c>
      <c r="B2923">
        <v>6.3</v>
      </c>
    </row>
    <row r="2924" spans="1:2" x14ac:dyDescent="0.3">
      <c r="A2924" t="s">
        <v>7199</v>
      </c>
      <c r="B2924">
        <v>6.3</v>
      </c>
    </row>
    <row r="2925" spans="1:2" x14ac:dyDescent="0.3">
      <c r="A2925" t="s">
        <v>7680</v>
      </c>
      <c r="B2925">
        <v>6.3</v>
      </c>
    </row>
    <row r="2926" spans="1:2" x14ac:dyDescent="0.3">
      <c r="A2926" t="s">
        <v>9321</v>
      </c>
      <c r="B2926">
        <v>6.3</v>
      </c>
    </row>
    <row r="2927" spans="1:2" x14ac:dyDescent="0.3">
      <c r="A2927" t="s">
        <v>9616</v>
      </c>
      <c r="B2927">
        <v>6.3</v>
      </c>
    </row>
    <row r="2928" spans="1:2" x14ac:dyDescent="0.3">
      <c r="A2928" t="s">
        <v>7628</v>
      </c>
      <c r="B2928">
        <v>6.3</v>
      </c>
    </row>
    <row r="2929" spans="1:2" x14ac:dyDescent="0.3">
      <c r="A2929" t="s">
        <v>9741</v>
      </c>
      <c r="B2929">
        <v>6.3</v>
      </c>
    </row>
    <row r="2930" spans="1:2" x14ac:dyDescent="0.3">
      <c r="A2930" t="s">
        <v>9871</v>
      </c>
      <c r="B2930">
        <v>6.3</v>
      </c>
    </row>
    <row r="2931" spans="1:2" x14ac:dyDescent="0.3">
      <c r="A2931" t="s">
        <v>10104</v>
      </c>
      <c r="B2931">
        <v>6.3</v>
      </c>
    </row>
    <row r="2932" spans="1:2" x14ac:dyDescent="0.3">
      <c r="A2932" t="s">
        <v>10275</v>
      </c>
      <c r="B2932">
        <v>6.3</v>
      </c>
    </row>
    <row r="2933" spans="1:2" x14ac:dyDescent="0.3">
      <c r="A2933" t="s">
        <v>10485</v>
      </c>
      <c r="B2933">
        <v>6.3</v>
      </c>
    </row>
    <row r="2934" spans="1:2" x14ac:dyDescent="0.3">
      <c r="A2934" t="s">
        <v>4013</v>
      </c>
      <c r="B2934">
        <v>6.3</v>
      </c>
    </row>
    <row r="2935" spans="1:2" x14ac:dyDescent="0.3">
      <c r="A2935" t="s">
        <v>4109</v>
      </c>
      <c r="B2935">
        <v>6.3</v>
      </c>
    </row>
    <row r="2936" spans="1:2" x14ac:dyDescent="0.3">
      <c r="A2936" t="s">
        <v>10765</v>
      </c>
      <c r="B2936">
        <v>6.3</v>
      </c>
    </row>
    <row r="2937" spans="1:2" x14ac:dyDescent="0.3">
      <c r="A2937" t="s">
        <v>10819</v>
      </c>
      <c r="B2937">
        <v>6.3</v>
      </c>
    </row>
    <row r="2938" spans="1:2" x14ac:dyDescent="0.3">
      <c r="A2938" t="s">
        <v>555</v>
      </c>
      <c r="B2938">
        <v>6.3</v>
      </c>
    </row>
    <row r="2939" spans="1:2" x14ac:dyDescent="0.3">
      <c r="A2939" t="s">
        <v>10887</v>
      </c>
      <c r="B2939">
        <v>6.3</v>
      </c>
    </row>
    <row r="2940" spans="1:2" x14ac:dyDescent="0.3">
      <c r="A2940" t="s">
        <v>11020</v>
      </c>
      <c r="B2940">
        <v>6.3</v>
      </c>
    </row>
    <row r="2941" spans="1:2" x14ac:dyDescent="0.3">
      <c r="A2941" t="s">
        <v>11159</v>
      </c>
      <c r="B2941">
        <v>6.3</v>
      </c>
    </row>
    <row r="2942" spans="1:2" x14ac:dyDescent="0.3">
      <c r="A2942" t="s">
        <v>9929</v>
      </c>
      <c r="B2942">
        <v>6.3</v>
      </c>
    </row>
    <row r="2943" spans="1:2" x14ac:dyDescent="0.3">
      <c r="A2943" t="s">
        <v>3668</v>
      </c>
      <c r="B2943">
        <v>6.3</v>
      </c>
    </row>
    <row r="2944" spans="1:2" x14ac:dyDescent="0.3">
      <c r="A2944" t="s">
        <v>11427</v>
      </c>
      <c r="B2944">
        <v>6.3</v>
      </c>
    </row>
    <row r="2945" spans="1:2" x14ac:dyDescent="0.3">
      <c r="A2945" t="s">
        <v>11636</v>
      </c>
      <c r="B2945">
        <v>6.3</v>
      </c>
    </row>
    <row r="2946" spans="1:2" x14ac:dyDescent="0.3">
      <c r="A2946" t="s">
        <v>11653</v>
      </c>
      <c r="B2946">
        <v>6.3</v>
      </c>
    </row>
    <row r="2947" spans="1:2" x14ac:dyDescent="0.3">
      <c r="A2947" t="s">
        <v>10955</v>
      </c>
      <c r="B2947">
        <v>6.3</v>
      </c>
    </row>
    <row r="2948" spans="1:2" x14ac:dyDescent="0.3">
      <c r="A2948" t="s">
        <v>4855</v>
      </c>
      <c r="B2948">
        <v>6.3</v>
      </c>
    </row>
    <row r="2949" spans="1:2" x14ac:dyDescent="0.3">
      <c r="A2949" t="s">
        <v>12083</v>
      </c>
      <c r="B2949">
        <v>6.3</v>
      </c>
    </row>
    <row r="2950" spans="1:2" x14ac:dyDescent="0.3">
      <c r="A2950" t="s">
        <v>4944</v>
      </c>
      <c r="B2950">
        <v>6.3</v>
      </c>
    </row>
    <row r="2951" spans="1:2" x14ac:dyDescent="0.3">
      <c r="A2951" t="s">
        <v>12333</v>
      </c>
      <c r="B2951">
        <v>6.3</v>
      </c>
    </row>
    <row r="2952" spans="1:2" x14ac:dyDescent="0.3">
      <c r="A2952" t="s">
        <v>11020</v>
      </c>
      <c r="B2952">
        <v>6.3</v>
      </c>
    </row>
    <row r="2953" spans="1:2" x14ac:dyDescent="0.3">
      <c r="A2953" t="s">
        <v>1511</v>
      </c>
      <c r="B2953">
        <v>6.3</v>
      </c>
    </row>
    <row r="2954" spans="1:2" x14ac:dyDescent="0.3">
      <c r="A2954" t="s">
        <v>4013</v>
      </c>
      <c r="B2954">
        <v>6.3</v>
      </c>
    </row>
    <row r="2955" spans="1:2" x14ac:dyDescent="0.3">
      <c r="A2955" t="s">
        <v>13153</v>
      </c>
      <c r="B2955">
        <v>6.3</v>
      </c>
    </row>
    <row r="2956" spans="1:2" x14ac:dyDescent="0.3">
      <c r="A2956" t="s">
        <v>13512</v>
      </c>
      <c r="B2956">
        <v>6.3</v>
      </c>
    </row>
    <row r="2957" spans="1:2" x14ac:dyDescent="0.3">
      <c r="A2957" t="s">
        <v>11332</v>
      </c>
      <c r="B2957">
        <v>6.3</v>
      </c>
    </row>
    <row r="2958" spans="1:2" x14ac:dyDescent="0.3">
      <c r="A2958" t="s">
        <v>13734</v>
      </c>
      <c r="B2958">
        <v>6.3</v>
      </c>
    </row>
    <row r="2959" spans="1:2" x14ac:dyDescent="0.3">
      <c r="A2959" t="s">
        <v>8627</v>
      </c>
      <c r="B2959">
        <v>6.3</v>
      </c>
    </row>
    <row r="2960" spans="1:2" x14ac:dyDescent="0.3">
      <c r="A2960" t="s">
        <v>1373</v>
      </c>
      <c r="B2960">
        <v>6.3</v>
      </c>
    </row>
    <row r="2961" spans="1:2" x14ac:dyDescent="0.3">
      <c r="A2961" t="s">
        <v>8178</v>
      </c>
      <c r="B2961">
        <v>6.3</v>
      </c>
    </row>
    <row r="2962" spans="1:2" x14ac:dyDescent="0.3">
      <c r="A2962" t="s">
        <v>11200</v>
      </c>
      <c r="B2962">
        <v>6.3</v>
      </c>
    </row>
    <row r="2963" spans="1:2" x14ac:dyDescent="0.3">
      <c r="A2963" t="s">
        <v>4013</v>
      </c>
      <c r="B2963">
        <v>6.3</v>
      </c>
    </row>
    <row r="2964" spans="1:2" x14ac:dyDescent="0.3">
      <c r="A2964" t="s">
        <v>14300</v>
      </c>
      <c r="B2964">
        <v>6.3</v>
      </c>
    </row>
    <row r="2965" spans="1:2" x14ac:dyDescent="0.3">
      <c r="A2965" t="s">
        <v>14542</v>
      </c>
      <c r="B2965">
        <v>6.3</v>
      </c>
    </row>
    <row r="2966" spans="1:2" x14ac:dyDescent="0.3">
      <c r="A2966" t="s">
        <v>14616</v>
      </c>
      <c r="B2966">
        <v>6.3</v>
      </c>
    </row>
    <row r="2967" spans="1:2" x14ac:dyDescent="0.3">
      <c r="A2967" t="s">
        <v>14690</v>
      </c>
      <c r="B2967">
        <v>6.3</v>
      </c>
    </row>
    <row r="2968" spans="1:2" x14ac:dyDescent="0.3">
      <c r="A2968" t="s">
        <v>14064</v>
      </c>
      <c r="B2968">
        <v>6.3</v>
      </c>
    </row>
    <row r="2969" spans="1:2" x14ac:dyDescent="0.3">
      <c r="A2969" t="s">
        <v>252</v>
      </c>
      <c r="B2969">
        <v>6.3</v>
      </c>
    </row>
    <row r="2970" spans="1:2" x14ac:dyDescent="0.3">
      <c r="A2970" t="s">
        <v>8937</v>
      </c>
      <c r="B2970">
        <v>6.3</v>
      </c>
    </row>
    <row r="2971" spans="1:2" x14ac:dyDescent="0.3">
      <c r="A2971" t="s">
        <v>15180</v>
      </c>
      <c r="B2971">
        <v>6.3</v>
      </c>
    </row>
    <row r="2972" spans="1:2" x14ac:dyDescent="0.3">
      <c r="A2972" t="s">
        <v>15204</v>
      </c>
      <c r="B2972">
        <v>6.3</v>
      </c>
    </row>
    <row r="2973" spans="1:2" x14ac:dyDescent="0.3">
      <c r="A2973" t="s">
        <v>14227</v>
      </c>
      <c r="B2973">
        <v>6.3</v>
      </c>
    </row>
    <row r="2974" spans="1:2" x14ac:dyDescent="0.3">
      <c r="A2974" t="s">
        <v>13896</v>
      </c>
      <c r="B2974">
        <v>6.3</v>
      </c>
    </row>
    <row r="2975" spans="1:2" x14ac:dyDescent="0.3">
      <c r="A2975" t="s">
        <v>16035</v>
      </c>
      <c r="B2975">
        <v>6.3</v>
      </c>
    </row>
    <row r="2976" spans="1:2" x14ac:dyDescent="0.3">
      <c r="A2976" t="s">
        <v>7078</v>
      </c>
      <c r="B2976">
        <v>6.3</v>
      </c>
    </row>
    <row r="2977" spans="1:2" x14ac:dyDescent="0.3">
      <c r="A2977" t="s">
        <v>9414</v>
      </c>
      <c r="B2977">
        <v>6.3</v>
      </c>
    </row>
    <row r="2978" spans="1:2" x14ac:dyDescent="0.3">
      <c r="A2978" t="s">
        <v>15122</v>
      </c>
      <c r="B2978">
        <v>6.3</v>
      </c>
    </row>
    <row r="2979" spans="1:2" x14ac:dyDescent="0.3">
      <c r="A2979" t="s">
        <v>16581</v>
      </c>
      <c r="B2979">
        <v>6.3</v>
      </c>
    </row>
    <row r="2980" spans="1:2" x14ac:dyDescent="0.3">
      <c r="A2980" t="s">
        <v>16614</v>
      </c>
      <c r="B2980">
        <v>6.3</v>
      </c>
    </row>
    <row r="2981" spans="1:2" x14ac:dyDescent="0.3">
      <c r="A2981" t="s">
        <v>6720</v>
      </c>
      <c r="B2981">
        <v>6.3</v>
      </c>
    </row>
    <row r="2982" spans="1:2" x14ac:dyDescent="0.3">
      <c r="A2982" t="s">
        <v>16784</v>
      </c>
      <c r="B2982">
        <v>6.3</v>
      </c>
    </row>
    <row r="2983" spans="1:2" x14ac:dyDescent="0.3">
      <c r="A2983" t="s">
        <v>16951</v>
      </c>
      <c r="B2983">
        <v>6.3</v>
      </c>
    </row>
    <row r="2984" spans="1:2" x14ac:dyDescent="0.3">
      <c r="A2984" t="s">
        <v>13233</v>
      </c>
      <c r="B2984">
        <v>6.3</v>
      </c>
    </row>
    <row r="2985" spans="1:2" x14ac:dyDescent="0.3">
      <c r="A2985" t="s">
        <v>17426</v>
      </c>
      <c r="B2985">
        <v>6.3</v>
      </c>
    </row>
    <row r="2986" spans="1:2" x14ac:dyDescent="0.3">
      <c r="A2986" t="s">
        <v>17680</v>
      </c>
      <c r="B2986">
        <v>6.3</v>
      </c>
    </row>
    <row r="2987" spans="1:2" x14ac:dyDescent="0.3">
      <c r="A2987" t="s">
        <v>16391</v>
      </c>
      <c r="B2987">
        <v>6.3</v>
      </c>
    </row>
    <row r="2988" spans="1:2" x14ac:dyDescent="0.3">
      <c r="A2988" t="s">
        <v>17849</v>
      </c>
      <c r="B2988">
        <v>6.3</v>
      </c>
    </row>
    <row r="2989" spans="1:2" x14ac:dyDescent="0.3">
      <c r="A2989" t="s">
        <v>11009</v>
      </c>
      <c r="B2989">
        <v>6.3</v>
      </c>
    </row>
    <row r="2990" spans="1:2" x14ac:dyDescent="0.3">
      <c r="A2990" t="s">
        <v>18569</v>
      </c>
      <c r="B2990">
        <v>6.3</v>
      </c>
    </row>
    <row r="2991" spans="1:2" x14ac:dyDescent="0.3">
      <c r="A2991" t="s">
        <v>9289</v>
      </c>
      <c r="B2991">
        <v>6.3</v>
      </c>
    </row>
    <row r="2992" spans="1:2" x14ac:dyDescent="0.3">
      <c r="A2992" t="s">
        <v>3136</v>
      </c>
      <c r="B2992">
        <v>6.3</v>
      </c>
    </row>
    <row r="2993" spans="1:2" x14ac:dyDescent="0.3">
      <c r="A2993" t="s">
        <v>15466</v>
      </c>
      <c r="B2993">
        <v>6.3</v>
      </c>
    </row>
    <row r="2994" spans="1:2" x14ac:dyDescent="0.3">
      <c r="A2994" t="s">
        <v>8542</v>
      </c>
      <c r="B2994">
        <v>6.3</v>
      </c>
    </row>
    <row r="2995" spans="1:2" x14ac:dyDescent="0.3">
      <c r="A2995" t="s">
        <v>18691</v>
      </c>
      <c r="B2995">
        <v>6.3</v>
      </c>
    </row>
    <row r="2996" spans="1:2" x14ac:dyDescent="0.3">
      <c r="A2996" t="s">
        <v>19351</v>
      </c>
      <c r="B2996">
        <v>6.3</v>
      </c>
    </row>
    <row r="2997" spans="1:2" x14ac:dyDescent="0.3">
      <c r="A2997" t="s">
        <v>19725</v>
      </c>
      <c r="B2997">
        <v>6.3</v>
      </c>
    </row>
    <row r="2998" spans="1:2" x14ac:dyDescent="0.3">
      <c r="A2998" t="s">
        <v>19855</v>
      </c>
      <c r="B2998">
        <v>6.3</v>
      </c>
    </row>
    <row r="2999" spans="1:2" x14ac:dyDescent="0.3">
      <c r="A2999" t="s">
        <v>19259</v>
      </c>
      <c r="B2999">
        <v>6.3</v>
      </c>
    </row>
    <row r="3000" spans="1:2" x14ac:dyDescent="0.3">
      <c r="A3000" t="s">
        <v>17363</v>
      </c>
      <c r="B3000">
        <v>6.3</v>
      </c>
    </row>
    <row r="3001" spans="1:2" x14ac:dyDescent="0.3">
      <c r="A3001" t="s">
        <v>20549</v>
      </c>
      <c r="B3001">
        <v>6.3</v>
      </c>
    </row>
    <row r="3002" spans="1:2" x14ac:dyDescent="0.3">
      <c r="A3002" t="s">
        <v>20596</v>
      </c>
      <c r="B3002">
        <v>6.3</v>
      </c>
    </row>
    <row r="3003" spans="1:2" x14ac:dyDescent="0.3">
      <c r="A3003" t="s">
        <v>20670</v>
      </c>
      <c r="B3003">
        <v>6.3</v>
      </c>
    </row>
    <row r="3004" spans="1:2" x14ac:dyDescent="0.3">
      <c r="A3004" t="s">
        <v>20688</v>
      </c>
      <c r="B3004">
        <v>6.3</v>
      </c>
    </row>
    <row r="3005" spans="1:2" x14ac:dyDescent="0.3">
      <c r="A3005" t="s">
        <v>20694</v>
      </c>
      <c r="B3005">
        <v>6.3</v>
      </c>
    </row>
    <row r="3006" spans="1:2" x14ac:dyDescent="0.3">
      <c r="A3006" t="s">
        <v>6249</v>
      </c>
      <c r="B3006">
        <v>6.3</v>
      </c>
    </row>
    <row r="3007" spans="1:2" x14ac:dyDescent="0.3">
      <c r="A3007" t="s">
        <v>20969</v>
      </c>
      <c r="B3007">
        <v>6.3</v>
      </c>
    </row>
    <row r="3008" spans="1:2" x14ac:dyDescent="0.3">
      <c r="A3008" t="s">
        <v>153</v>
      </c>
      <c r="B3008">
        <v>6.3</v>
      </c>
    </row>
    <row r="3009" spans="1:2" x14ac:dyDescent="0.3">
      <c r="A3009" t="s">
        <v>21628</v>
      </c>
      <c r="B3009">
        <v>6.3</v>
      </c>
    </row>
    <row r="3010" spans="1:2" x14ac:dyDescent="0.3">
      <c r="A3010" t="s">
        <v>21737</v>
      </c>
      <c r="B3010">
        <v>6.3</v>
      </c>
    </row>
    <row r="3011" spans="1:2" x14ac:dyDescent="0.3">
      <c r="A3011" t="s">
        <v>22151</v>
      </c>
      <c r="B3011">
        <v>6.3</v>
      </c>
    </row>
    <row r="3012" spans="1:2" x14ac:dyDescent="0.3">
      <c r="A3012" t="s">
        <v>22212</v>
      </c>
      <c r="B3012">
        <v>6.3</v>
      </c>
    </row>
    <row r="3013" spans="1:2" x14ac:dyDescent="0.3">
      <c r="A3013" t="s">
        <v>22320</v>
      </c>
      <c r="B3013">
        <v>6.3</v>
      </c>
    </row>
    <row r="3014" spans="1:2" x14ac:dyDescent="0.3">
      <c r="A3014" t="s">
        <v>17947</v>
      </c>
      <c r="B3014">
        <v>6.3</v>
      </c>
    </row>
    <row r="3015" spans="1:2" x14ac:dyDescent="0.3">
      <c r="A3015" t="s">
        <v>22840</v>
      </c>
      <c r="B3015">
        <v>6.3</v>
      </c>
    </row>
    <row r="3016" spans="1:2" x14ac:dyDescent="0.3">
      <c r="A3016" t="s">
        <v>23149</v>
      </c>
      <c r="B3016">
        <v>6.3</v>
      </c>
    </row>
    <row r="3017" spans="1:2" x14ac:dyDescent="0.3">
      <c r="A3017" t="s">
        <v>23405</v>
      </c>
      <c r="B3017">
        <v>6.3</v>
      </c>
    </row>
    <row r="3018" spans="1:2" x14ac:dyDescent="0.3">
      <c r="A3018" t="s">
        <v>2579</v>
      </c>
      <c r="B3018">
        <v>6.3</v>
      </c>
    </row>
    <row r="3019" spans="1:2" x14ac:dyDescent="0.3">
      <c r="A3019" t="s">
        <v>23727</v>
      </c>
      <c r="B3019">
        <v>6.3</v>
      </c>
    </row>
    <row r="3020" spans="1:2" x14ac:dyDescent="0.3">
      <c r="A3020" t="s">
        <v>21709</v>
      </c>
      <c r="B3020">
        <v>6.3</v>
      </c>
    </row>
    <row r="3021" spans="1:2" x14ac:dyDescent="0.3">
      <c r="A3021" t="s">
        <v>23839</v>
      </c>
      <c r="B3021">
        <v>6.3</v>
      </c>
    </row>
    <row r="3022" spans="1:2" x14ac:dyDescent="0.3">
      <c r="A3022" t="s">
        <v>4417</v>
      </c>
      <c r="B3022">
        <v>6.3</v>
      </c>
    </row>
    <row r="3023" spans="1:2" x14ac:dyDescent="0.3">
      <c r="A3023" t="s">
        <v>24004</v>
      </c>
      <c r="B3023">
        <v>6.3</v>
      </c>
    </row>
    <row r="3024" spans="1:2" x14ac:dyDescent="0.3">
      <c r="A3024" t="s">
        <v>24041</v>
      </c>
      <c r="B3024">
        <v>6.3</v>
      </c>
    </row>
    <row r="3025" spans="1:2" x14ac:dyDescent="0.3">
      <c r="A3025" t="s">
        <v>24047</v>
      </c>
      <c r="B3025">
        <v>6.3</v>
      </c>
    </row>
    <row r="3026" spans="1:2" x14ac:dyDescent="0.3">
      <c r="A3026" t="s">
        <v>106</v>
      </c>
      <c r="B3026">
        <v>6.2</v>
      </c>
    </row>
    <row r="3027" spans="1:2" x14ac:dyDescent="0.3">
      <c r="A3027" t="s">
        <v>416</v>
      </c>
      <c r="B3027">
        <v>6.2</v>
      </c>
    </row>
    <row r="3028" spans="1:2" x14ac:dyDescent="0.3">
      <c r="A3028" t="s">
        <v>287</v>
      </c>
      <c r="B3028">
        <v>6.2</v>
      </c>
    </row>
    <row r="3029" spans="1:2" x14ac:dyDescent="0.3">
      <c r="A3029" t="s">
        <v>282</v>
      </c>
      <c r="B3029">
        <v>6.2</v>
      </c>
    </row>
    <row r="3030" spans="1:2" x14ac:dyDescent="0.3">
      <c r="A3030" t="s">
        <v>926</v>
      </c>
      <c r="B3030">
        <v>6.2</v>
      </c>
    </row>
    <row r="3031" spans="1:2" x14ac:dyDescent="0.3">
      <c r="A3031" t="s">
        <v>835</v>
      </c>
      <c r="B3031">
        <v>6.2</v>
      </c>
    </row>
    <row r="3032" spans="1:2" x14ac:dyDescent="0.3">
      <c r="A3032" t="s">
        <v>1421</v>
      </c>
      <c r="B3032">
        <v>6.2</v>
      </c>
    </row>
    <row r="3033" spans="1:2" x14ac:dyDescent="0.3">
      <c r="A3033" t="s">
        <v>1590</v>
      </c>
      <c r="B3033">
        <v>6.2</v>
      </c>
    </row>
    <row r="3034" spans="1:2" x14ac:dyDescent="0.3">
      <c r="A3034" t="s">
        <v>1984</v>
      </c>
      <c r="B3034">
        <v>6.2</v>
      </c>
    </row>
    <row r="3035" spans="1:2" x14ac:dyDescent="0.3">
      <c r="A3035" t="s">
        <v>1222</v>
      </c>
      <c r="B3035">
        <v>6.2</v>
      </c>
    </row>
    <row r="3036" spans="1:2" x14ac:dyDescent="0.3">
      <c r="A3036" t="s">
        <v>287</v>
      </c>
      <c r="B3036">
        <v>6.2</v>
      </c>
    </row>
    <row r="3037" spans="1:2" x14ac:dyDescent="0.3">
      <c r="A3037" t="s">
        <v>2404</v>
      </c>
      <c r="B3037">
        <v>6.2</v>
      </c>
    </row>
    <row r="3038" spans="1:2" x14ac:dyDescent="0.3">
      <c r="A3038" t="s">
        <v>1334</v>
      </c>
      <c r="B3038">
        <v>6.2</v>
      </c>
    </row>
    <row r="3039" spans="1:2" x14ac:dyDescent="0.3">
      <c r="A3039" t="s">
        <v>3081</v>
      </c>
      <c r="B3039">
        <v>6.2</v>
      </c>
    </row>
    <row r="3040" spans="1:2" x14ac:dyDescent="0.3">
      <c r="A3040" t="s">
        <v>3506</v>
      </c>
      <c r="B3040">
        <v>6.2</v>
      </c>
    </row>
    <row r="3041" spans="1:2" x14ac:dyDescent="0.3">
      <c r="A3041" t="s">
        <v>2479</v>
      </c>
      <c r="B3041">
        <v>6.2</v>
      </c>
    </row>
    <row r="3042" spans="1:2" x14ac:dyDescent="0.3">
      <c r="A3042" t="s">
        <v>3789</v>
      </c>
      <c r="B3042">
        <v>6.2</v>
      </c>
    </row>
    <row r="3043" spans="1:2" x14ac:dyDescent="0.3">
      <c r="A3043" t="s">
        <v>1984</v>
      </c>
      <c r="B3043">
        <v>6.2</v>
      </c>
    </row>
    <row r="3044" spans="1:2" x14ac:dyDescent="0.3">
      <c r="A3044" t="s">
        <v>883</v>
      </c>
      <c r="B3044">
        <v>6.2</v>
      </c>
    </row>
    <row r="3045" spans="1:2" x14ac:dyDescent="0.3">
      <c r="A3045" t="s">
        <v>3624</v>
      </c>
      <c r="B3045">
        <v>6.2</v>
      </c>
    </row>
    <row r="3046" spans="1:2" x14ac:dyDescent="0.3">
      <c r="A3046" t="s">
        <v>1341</v>
      </c>
      <c r="B3046">
        <v>6.2</v>
      </c>
    </row>
    <row r="3047" spans="1:2" x14ac:dyDescent="0.3">
      <c r="A3047" t="s">
        <v>4372</v>
      </c>
      <c r="B3047">
        <v>6.2</v>
      </c>
    </row>
    <row r="3048" spans="1:2" x14ac:dyDescent="0.3">
      <c r="A3048" t="s">
        <v>4560</v>
      </c>
      <c r="B3048">
        <v>6.2</v>
      </c>
    </row>
    <row r="3049" spans="1:2" x14ac:dyDescent="0.3">
      <c r="A3049" t="s">
        <v>1281</v>
      </c>
      <c r="B3049">
        <v>6.2</v>
      </c>
    </row>
    <row r="3050" spans="1:2" x14ac:dyDescent="0.3">
      <c r="A3050" t="s">
        <v>4128</v>
      </c>
      <c r="B3050">
        <v>6.2</v>
      </c>
    </row>
    <row r="3051" spans="1:2" x14ac:dyDescent="0.3">
      <c r="A3051" t="s">
        <v>1064</v>
      </c>
      <c r="B3051">
        <v>6.2</v>
      </c>
    </row>
    <row r="3052" spans="1:2" x14ac:dyDescent="0.3">
      <c r="A3052" t="s">
        <v>4955</v>
      </c>
      <c r="B3052">
        <v>6.2</v>
      </c>
    </row>
    <row r="3053" spans="1:2" x14ac:dyDescent="0.3">
      <c r="A3053" t="s">
        <v>5267</v>
      </c>
      <c r="B3053">
        <v>6.2</v>
      </c>
    </row>
    <row r="3054" spans="1:2" x14ac:dyDescent="0.3">
      <c r="A3054" t="s">
        <v>5341</v>
      </c>
      <c r="B3054">
        <v>6.2</v>
      </c>
    </row>
    <row r="3055" spans="1:2" x14ac:dyDescent="0.3">
      <c r="A3055" t="s">
        <v>5430</v>
      </c>
      <c r="B3055">
        <v>6.2</v>
      </c>
    </row>
    <row r="3056" spans="1:2" x14ac:dyDescent="0.3">
      <c r="A3056" t="s">
        <v>5463</v>
      </c>
      <c r="B3056">
        <v>6.2</v>
      </c>
    </row>
    <row r="3057" spans="1:2" x14ac:dyDescent="0.3">
      <c r="A3057" t="s">
        <v>4248</v>
      </c>
      <c r="B3057">
        <v>6.2</v>
      </c>
    </row>
    <row r="3058" spans="1:2" x14ac:dyDescent="0.3">
      <c r="A3058" t="s">
        <v>3940</v>
      </c>
      <c r="B3058">
        <v>6.2</v>
      </c>
    </row>
    <row r="3059" spans="1:2" x14ac:dyDescent="0.3">
      <c r="A3059" t="s">
        <v>6306</v>
      </c>
      <c r="B3059">
        <v>6.2</v>
      </c>
    </row>
    <row r="3060" spans="1:2" x14ac:dyDescent="0.3">
      <c r="A3060" t="s">
        <v>3506</v>
      </c>
      <c r="B3060">
        <v>6.2</v>
      </c>
    </row>
    <row r="3061" spans="1:2" x14ac:dyDescent="0.3">
      <c r="A3061" t="s">
        <v>6690</v>
      </c>
      <c r="B3061">
        <v>6.2</v>
      </c>
    </row>
    <row r="3062" spans="1:2" x14ac:dyDescent="0.3">
      <c r="A3062" t="s">
        <v>3528</v>
      </c>
      <c r="B3062">
        <v>6.2</v>
      </c>
    </row>
    <row r="3063" spans="1:2" x14ac:dyDescent="0.3">
      <c r="A3063" t="s">
        <v>4300</v>
      </c>
      <c r="B3063">
        <v>6.2</v>
      </c>
    </row>
    <row r="3064" spans="1:2" x14ac:dyDescent="0.3">
      <c r="A3064" t="s">
        <v>6771</v>
      </c>
      <c r="B3064">
        <v>6.2</v>
      </c>
    </row>
    <row r="3065" spans="1:2" x14ac:dyDescent="0.3">
      <c r="A3065" t="s">
        <v>5168</v>
      </c>
      <c r="B3065">
        <v>6.2</v>
      </c>
    </row>
    <row r="3066" spans="1:2" x14ac:dyDescent="0.3">
      <c r="A3066" t="s">
        <v>4401</v>
      </c>
      <c r="B3066">
        <v>6.2</v>
      </c>
    </row>
    <row r="3067" spans="1:2" x14ac:dyDescent="0.3">
      <c r="A3067" t="s">
        <v>7000</v>
      </c>
      <c r="B3067">
        <v>6.2</v>
      </c>
    </row>
    <row r="3068" spans="1:2" x14ac:dyDescent="0.3">
      <c r="A3068" t="s">
        <v>4446</v>
      </c>
      <c r="B3068">
        <v>6.2</v>
      </c>
    </row>
    <row r="3069" spans="1:2" x14ac:dyDescent="0.3">
      <c r="A3069" t="s">
        <v>7169</v>
      </c>
      <c r="B3069">
        <v>6.2</v>
      </c>
    </row>
    <row r="3070" spans="1:2" x14ac:dyDescent="0.3">
      <c r="A3070" t="s">
        <v>624</v>
      </c>
      <c r="B3070">
        <v>6.2</v>
      </c>
    </row>
    <row r="3071" spans="1:2" x14ac:dyDescent="0.3">
      <c r="A3071" t="s">
        <v>3232</v>
      </c>
      <c r="B3071">
        <v>6.2</v>
      </c>
    </row>
    <row r="3072" spans="1:2" x14ac:dyDescent="0.3">
      <c r="A3072" t="s">
        <v>7108</v>
      </c>
      <c r="B3072">
        <v>6.2</v>
      </c>
    </row>
    <row r="3073" spans="1:2" x14ac:dyDescent="0.3">
      <c r="A3073" t="s">
        <v>7473</v>
      </c>
      <c r="B3073">
        <v>6.2</v>
      </c>
    </row>
    <row r="3074" spans="1:2" x14ac:dyDescent="0.3">
      <c r="A3074" t="s">
        <v>2739</v>
      </c>
      <c r="B3074">
        <v>6.2</v>
      </c>
    </row>
    <row r="3075" spans="1:2" x14ac:dyDescent="0.3">
      <c r="A3075" t="s">
        <v>3482</v>
      </c>
      <c r="B3075">
        <v>6.2</v>
      </c>
    </row>
    <row r="3076" spans="1:2" x14ac:dyDescent="0.3">
      <c r="A3076" t="s">
        <v>7129</v>
      </c>
      <c r="B3076">
        <v>6.2</v>
      </c>
    </row>
    <row r="3077" spans="1:2" x14ac:dyDescent="0.3">
      <c r="A3077" t="s">
        <v>7565</v>
      </c>
      <c r="B3077">
        <v>6.2</v>
      </c>
    </row>
    <row r="3078" spans="1:2" x14ac:dyDescent="0.3">
      <c r="A3078" t="s">
        <v>3789</v>
      </c>
      <c r="B3078">
        <v>6.2</v>
      </c>
    </row>
    <row r="3079" spans="1:2" x14ac:dyDescent="0.3">
      <c r="A3079" t="s">
        <v>4051</v>
      </c>
      <c r="B3079">
        <v>6.2</v>
      </c>
    </row>
    <row r="3080" spans="1:2" x14ac:dyDescent="0.3">
      <c r="A3080" t="s">
        <v>7911</v>
      </c>
      <c r="B3080">
        <v>6.2</v>
      </c>
    </row>
    <row r="3081" spans="1:2" x14ac:dyDescent="0.3">
      <c r="A3081" t="s">
        <v>7918</v>
      </c>
      <c r="B3081">
        <v>6.2</v>
      </c>
    </row>
    <row r="3082" spans="1:2" x14ac:dyDescent="0.3">
      <c r="A3082" t="s">
        <v>3317</v>
      </c>
      <c r="B3082">
        <v>6.2</v>
      </c>
    </row>
    <row r="3083" spans="1:2" x14ac:dyDescent="0.3">
      <c r="A3083" t="s">
        <v>7491</v>
      </c>
      <c r="B3083">
        <v>6.2</v>
      </c>
    </row>
    <row r="3084" spans="1:2" x14ac:dyDescent="0.3">
      <c r="A3084" t="s">
        <v>1096</v>
      </c>
      <c r="B3084">
        <v>6.2</v>
      </c>
    </row>
    <row r="3085" spans="1:2" x14ac:dyDescent="0.3">
      <c r="A3085" t="s">
        <v>2699</v>
      </c>
      <c r="B3085">
        <v>6.2</v>
      </c>
    </row>
    <row r="3086" spans="1:2" x14ac:dyDescent="0.3">
      <c r="A3086" t="s">
        <v>6414</v>
      </c>
      <c r="B3086">
        <v>6.2</v>
      </c>
    </row>
    <row r="3087" spans="1:2" x14ac:dyDescent="0.3">
      <c r="A3087" t="s">
        <v>8937</v>
      </c>
      <c r="B3087">
        <v>6.2</v>
      </c>
    </row>
    <row r="3088" spans="1:2" x14ac:dyDescent="0.3">
      <c r="A3088" t="s">
        <v>354</v>
      </c>
      <c r="B3088">
        <v>6.2</v>
      </c>
    </row>
    <row r="3089" spans="1:2" x14ac:dyDescent="0.3">
      <c r="A3089" t="s">
        <v>9090</v>
      </c>
      <c r="B3089">
        <v>6.2</v>
      </c>
    </row>
    <row r="3090" spans="1:2" x14ac:dyDescent="0.3">
      <c r="A3090" t="s">
        <v>6809</v>
      </c>
      <c r="B3090">
        <v>6.2</v>
      </c>
    </row>
    <row r="3091" spans="1:2" x14ac:dyDescent="0.3">
      <c r="A3091" t="s">
        <v>6992</v>
      </c>
      <c r="B3091">
        <v>6.2</v>
      </c>
    </row>
    <row r="3092" spans="1:2" x14ac:dyDescent="0.3">
      <c r="A3092" t="s">
        <v>5861</v>
      </c>
      <c r="B3092">
        <v>6.2</v>
      </c>
    </row>
    <row r="3093" spans="1:2" x14ac:dyDescent="0.3">
      <c r="A3093" t="s">
        <v>1129</v>
      </c>
      <c r="B3093">
        <v>6.2</v>
      </c>
    </row>
    <row r="3094" spans="1:2" x14ac:dyDescent="0.3">
      <c r="A3094" t="s">
        <v>1373</v>
      </c>
      <c r="B3094">
        <v>6.2</v>
      </c>
    </row>
    <row r="3095" spans="1:2" x14ac:dyDescent="0.3">
      <c r="A3095" t="s">
        <v>2715</v>
      </c>
      <c r="B3095">
        <v>6.2</v>
      </c>
    </row>
    <row r="3096" spans="1:2" x14ac:dyDescent="0.3">
      <c r="A3096" t="s">
        <v>9909</v>
      </c>
      <c r="B3096">
        <v>6.2</v>
      </c>
    </row>
    <row r="3097" spans="1:2" x14ac:dyDescent="0.3">
      <c r="A3097" t="s">
        <v>10034</v>
      </c>
      <c r="B3097">
        <v>6.2</v>
      </c>
    </row>
    <row r="3098" spans="1:2" x14ac:dyDescent="0.3">
      <c r="A3098" t="s">
        <v>1512</v>
      </c>
      <c r="B3098">
        <v>6.2</v>
      </c>
    </row>
    <row r="3099" spans="1:2" x14ac:dyDescent="0.3">
      <c r="A3099" t="s">
        <v>3927</v>
      </c>
      <c r="B3099">
        <v>6.2</v>
      </c>
    </row>
    <row r="3100" spans="1:2" x14ac:dyDescent="0.3">
      <c r="A3100" t="s">
        <v>5647</v>
      </c>
      <c r="B3100">
        <v>6.2</v>
      </c>
    </row>
    <row r="3101" spans="1:2" x14ac:dyDescent="0.3">
      <c r="A3101" t="s">
        <v>10287</v>
      </c>
      <c r="B3101">
        <v>6.2</v>
      </c>
    </row>
    <row r="3102" spans="1:2" x14ac:dyDescent="0.3">
      <c r="A3102" t="s">
        <v>5138</v>
      </c>
      <c r="B3102">
        <v>6.2</v>
      </c>
    </row>
    <row r="3103" spans="1:2" x14ac:dyDescent="0.3">
      <c r="A3103" t="s">
        <v>10448</v>
      </c>
      <c r="B3103">
        <v>6.2</v>
      </c>
    </row>
    <row r="3104" spans="1:2" x14ac:dyDescent="0.3">
      <c r="A3104" t="s">
        <v>5116</v>
      </c>
      <c r="B3104">
        <v>6.2</v>
      </c>
    </row>
    <row r="3105" spans="1:2" x14ac:dyDescent="0.3">
      <c r="A3105" t="s">
        <v>3136</v>
      </c>
      <c r="B3105">
        <v>6.2</v>
      </c>
    </row>
    <row r="3106" spans="1:2" x14ac:dyDescent="0.3">
      <c r="A3106" t="s">
        <v>11124</v>
      </c>
      <c r="B3106">
        <v>6.2</v>
      </c>
    </row>
    <row r="3107" spans="1:2" x14ac:dyDescent="0.3">
      <c r="A3107" t="s">
        <v>4538</v>
      </c>
      <c r="B3107">
        <v>6.2</v>
      </c>
    </row>
    <row r="3108" spans="1:2" x14ac:dyDescent="0.3">
      <c r="A3108" t="s">
        <v>11293</v>
      </c>
      <c r="B3108">
        <v>6.2</v>
      </c>
    </row>
    <row r="3109" spans="1:2" x14ac:dyDescent="0.3">
      <c r="A3109" t="s">
        <v>11422</v>
      </c>
      <c r="B3109">
        <v>6.2</v>
      </c>
    </row>
    <row r="3110" spans="1:2" x14ac:dyDescent="0.3">
      <c r="A3110" t="s">
        <v>3883</v>
      </c>
      <c r="B3110">
        <v>6.2</v>
      </c>
    </row>
    <row r="3111" spans="1:2" x14ac:dyDescent="0.3">
      <c r="A3111" t="s">
        <v>11605</v>
      </c>
      <c r="B3111">
        <v>6.2</v>
      </c>
    </row>
    <row r="3112" spans="1:2" x14ac:dyDescent="0.3">
      <c r="A3112" t="s">
        <v>2513</v>
      </c>
      <c r="B3112">
        <v>6.2</v>
      </c>
    </row>
    <row r="3113" spans="1:2" x14ac:dyDescent="0.3">
      <c r="A3113" t="s">
        <v>3116</v>
      </c>
      <c r="B3113">
        <v>6.2</v>
      </c>
    </row>
    <row r="3114" spans="1:2" x14ac:dyDescent="0.3">
      <c r="A3114" t="s">
        <v>12028</v>
      </c>
      <c r="B3114">
        <v>6.2</v>
      </c>
    </row>
    <row r="3115" spans="1:2" x14ac:dyDescent="0.3">
      <c r="A3115" t="s">
        <v>12053</v>
      </c>
      <c r="B3115">
        <v>6.2</v>
      </c>
    </row>
    <row r="3116" spans="1:2" x14ac:dyDescent="0.3">
      <c r="A3116" t="s">
        <v>1096</v>
      </c>
      <c r="B3116">
        <v>6.2</v>
      </c>
    </row>
    <row r="3117" spans="1:2" x14ac:dyDescent="0.3">
      <c r="A3117" t="s">
        <v>12160</v>
      </c>
      <c r="B3117">
        <v>6.2</v>
      </c>
    </row>
    <row r="3118" spans="1:2" x14ac:dyDescent="0.3">
      <c r="A3118" t="s">
        <v>12544</v>
      </c>
      <c r="B3118">
        <v>6.2</v>
      </c>
    </row>
    <row r="3119" spans="1:2" x14ac:dyDescent="0.3">
      <c r="A3119" t="s">
        <v>2241</v>
      </c>
      <c r="B3119">
        <v>6.2</v>
      </c>
    </row>
    <row r="3120" spans="1:2" x14ac:dyDescent="0.3">
      <c r="A3120" t="s">
        <v>12681</v>
      </c>
      <c r="B3120">
        <v>6.2</v>
      </c>
    </row>
    <row r="3121" spans="1:2" x14ac:dyDescent="0.3">
      <c r="A3121" t="s">
        <v>12742</v>
      </c>
      <c r="B3121">
        <v>6.2</v>
      </c>
    </row>
    <row r="3122" spans="1:2" x14ac:dyDescent="0.3">
      <c r="A3122" t="s">
        <v>10937</v>
      </c>
      <c r="B3122">
        <v>6.2</v>
      </c>
    </row>
    <row r="3123" spans="1:2" x14ac:dyDescent="0.3">
      <c r="A3123" t="s">
        <v>12887</v>
      </c>
      <c r="B3123">
        <v>6.2</v>
      </c>
    </row>
    <row r="3124" spans="1:2" x14ac:dyDescent="0.3">
      <c r="A3124" t="s">
        <v>8690</v>
      </c>
      <c r="B3124">
        <v>6.2</v>
      </c>
    </row>
    <row r="3125" spans="1:2" x14ac:dyDescent="0.3">
      <c r="A3125" t="s">
        <v>12976</v>
      </c>
      <c r="B3125">
        <v>6.2</v>
      </c>
    </row>
    <row r="3126" spans="1:2" x14ac:dyDescent="0.3">
      <c r="A3126" t="s">
        <v>13088</v>
      </c>
      <c r="B3126">
        <v>6.2</v>
      </c>
    </row>
    <row r="3127" spans="1:2" x14ac:dyDescent="0.3">
      <c r="A3127" t="s">
        <v>13120</v>
      </c>
      <c r="B3127">
        <v>6.2</v>
      </c>
    </row>
    <row r="3128" spans="1:2" x14ac:dyDescent="0.3">
      <c r="A3128" t="s">
        <v>13201</v>
      </c>
      <c r="B3128">
        <v>6.2</v>
      </c>
    </row>
    <row r="3129" spans="1:2" x14ac:dyDescent="0.3">
      <c r="A3129" t="s">
        <v>13298</v>
      </c>
      <c r="B3129">
        <v>6.2</v>
      </c>
    </row>
    <row r="3130" spans="1:2" x14ac:dyDescent="0.3">
      <c r="A3130" t="s">
        <v>13942</v>
      </c>
      <c r="B3130">
        <v>6.2</v>
      </c>
    </row>
    <row r="3131" spans="1:2" x14ac:dyDescent="0.3">
      <c r="A3131" t="s">
        <v>4603</v>
      </c>
      <c r="B3131">
        <v>6.2</v>
      </c>
    </row>
    <row r="3132" spans="1:2" x14ac:dyDescent="0.3">
      <c r="A3132" t="s">
        <v>4037</v>
      </c>
      <c r="B3132">
        <v>6.2</v>
      </c>
    </row>
    <row r="3133" spans="1:2" x14ac:dyDescent="0.3">
      <c r="A3133" t="s">
        <v>14424</v>
      </c>
      <c r="B3133">
        <v>6.2</v>
      </c>
    </row>
    <row r="3134" spans="1:2" x14ac:dyDescent="0.3">
      <c r="A3134" t="s">
        <v>10287</v>
      </c>
      <c r="B3134">
        <v>6.2</v>
      </c>
    </row>
    <row r="3135" spans="1:2" x14ac:dyDescent="0.3">
      <c r="A3135" t="s">
        <v>1524</v>
      </c>
      <c r="B3135">
        <v>6.2</v>
      </c>
    </row>
    <row r="3136" spans="1:2" x14ac:dyDescent="0.3">
      <c r="A3136" t="s">
        <v>14636</v>
      </c>
      <c r="B3136">
        <v>6.2</v>
      </c>
    </row>
    <row r="3137" spans="1:2" x14ac:dyDescent="0.3">
      <c r="A3137" t="s">
        <v>14737</v>
      </c>
      <c r="B3137">
        <v>6.2</v>
      </c>
    </row>
    <row r="3138" spans="1:2" x14ac:dyDescent="0.3">
      <c r="A3138" t="s">
        <v>871</v>
      </c>
      <c r="B3138">
        <v>6.2</v>
      </c>
    </row>
    <row r="3139" spans="1:2" x14ac:dyDescent="0.3">
      <c r="A3139" t="s">
        <v>4987</v>
      </c>
      <c r="B3139">
        <v>6.2</v>
      </c>
    </row>
    <row r="3140" spans="1:2" x14ac:dyDescent="0.3">
      <c r="A3140" t="s">
        <v>13749</v>
      </c>
      <c r="B3140">
        <v>6.2</v>
      </c>
    </row>
    <row r="3141" spans="1:2" x14ac:dyDescent="0.3">
      <c r="A3141" t="s">
        <v>14616</v>
      </c>
      <c r="B3141">
        <v>6.2</v>
      </c>
    </row>
    <row r="3142" spans="1:2" x14ac:dyDescent="0.3">
      <c r="A3142" t="s">
        <v>15275</v>
      </c>
      <c r="B3142">
        <v>6.2</v>
      </c>
    </row>
    <row r="3143" spans="1:2" x14ac:dyDescent="0.3">
      <c r="A3143" t="s">
        <v>15286</v>
      </c>
      <c r="B3143">
        <v>6.2</v>
      </c>
    </row>
    <row r="3144" spans="1:2" x14ac:dyDescent="0.3">
      <c r="A3144" t="s">
        <v>15317</v>
      </c>
      <c r="B3144">
        <v>6.2</v>
      </c>
    </row>
    <row r="3145" spans="1:2" x14ac:dyDescent="0.3">
      <c r="A3145" t="s">
        <v>13473</v>
      </c>
      <c r="B3145">
        <v>6.2</v>
      </c>
    </row>
    <row r="3146" spans="1:2" x14ac:dyDescent="0.3">
      <c r="A3146" t="s">
        <v>15706</v>
      </c>
      <c r="B3146">
        <v>6.2</v>
      </c>
    </row>
    <row r="3147" spans="1:2" x14ac:dyDescent="0.3">
      <c r="A3147" t="s">
        <v>876</v>
      </c>
      <c r="B3147">
        <v>6.2</v>
      </c>
    </row>
    <row r="3148" spans="1:2" x14ac:dyDescent="0.3">
      <c r="A3148" t="s">
        <v>14017</v>
      </c>
      <c r="B3148">
        <v>6.2</v>
      </c>
    </row>
    <row r="3149" spans="1:2" x14ac:dyDescent="0.3">
      <c r="A3149" t="s">
        <v>7059</v>
      </c>
      <c r="B3149">
        <v>6.2</v>
      </c>
    </row>
    <row r="3150" spans="1:2" x14ac:dyDescent="0.3">
      <c r="A3150" t="s">
        <v>15413</v>
      </c>
      <c r="B3150">
        <v>6.2</v>
      </c>
    </row>
    <row r="3151" spans="1:2" x14ac:dyDescent="0.3">
      <c r="A3151" t="s">
        <v>16553</v>
      </c>
      <c r="B3151">
        <v>6.2</v>
      </c>
    </row>
    <row r="3152" spans="1:2" x14ac:dyDescent="0.3">
      <c r="A3152" t="s">
        <v>6864</v>
      </c>
      <c r="B3152">
        <v>6.2</v>
      </c>
    </row>
    <row r="3153" spans="1:2" x14ac:dyDescent="0.3">
      <c r="A3153" t="s">
        <v>6050</v>
      </c>
      <c r="B3153">
        <v>6.2</v>
      </c>
    </row>
    <row r="3154" spans="1:2" x14ac:dyDescent="0.3">
      <c r="A3154" t="s">
        <v>562</v>
      </c>
      <c r="B3154">
        <v>6.2</v>
      </c>
    </row>
    <row r="3155" spans="1:2" x14ac:dyDescent="0.3">
      <c r="A3155" t="s">
        <v>11478</v>
      </c>
      <c r="B3155">
        <v>6.2</v>
      </c>
    </row>
    <row r="3156" spans="1:2" x14ac:dyDescent="0.3">
      <c r="A3156" t="s">
        <v>4248</v>
      </c>
      <c r="B3156">
        <v>6.2</v>
      </c>
    </row>
    <row r="3157" spans="1:2" x14ac:dyDescent="0.3">
      <c r="A3157" t="s">
        <v>8081</v>
      </c>
      <c r="B3157">
        <v>6.2</v>
      </c>
    </row>
    <row r="3158" spans="1:2" x14ac:dyDescent="0.3">
      <c r="A3158" t="s">
        <v>13088</v>
      </c>
      <c r="B3158">
        <v>6.2</v>
      </c>
    </row>
    <row r="3159" spans="1:2" x14ac:dyDescent="0.3">
      <c r="A3159" t="s">
        <v>17400</v>
      </c>
      <c r="B3159">
        <v>6.2</v>
      </c>
    </row>
    <row r="3160" spans="1:2" x14ac:dyDescent="0.3">
      <c r="A3160" t="s">
        <v>17447</v>
      </c>
      <c r="B3160">
        <v>6.2</v>
      </c>
    </row>
    <row r="3161" spans="1:2" x14ac:dyDescent="0.3">
      <c r="A3161" t="s">
        <v>17671</v>
      </c>
      <c r="B3161">
        <v>6.2</v>
      </c>
    </row>
    <row r="3162" spans="1:2" x14ac:dyDescent="0.3">
      <c r="A3162" t="s">
        <v>17702</v>
      </c>
      <c r="B3162">
        <v>6.2</v>
      </c>
    </row>
    <row r="3163" spans="1:2" x14ac:dyDescent="0.3">
      <c r="A3163" t="s">
        <v>16977</v>
      </c>
      <c r="B3163">
        <v>6.2</v>
      </c>
    </row>
    <row r="3164" spans="1:2" x14ac:dyDescent="0.3">
      <c r="A3164" t="s">
        <v>17809</v>
      </c>
      <c r="B3164">
        <v>6.2</v>
      </c>
    </row>
    <row r="3165" spans="1:2" x14ac:dyDescent="0.3">
      <c r="A3165" t="s">
        <v>17908</v>
      </c>
      <c r="B3165">
        <v>6.2</v>
      </c>
    </row>
    <row r="3166" spans="1:2" x14ac:dyDescent="0.3">
      <c r="A3166" t="s">
        <v>17915</v>
      </c>
      <c r="B3166">
        <v>6.2</v>
      </c>
    </row>
    <row r="3167" spans="1:2" x14ac:dyDescent="0.3">
      <c r="A3167" t="s">
        <v>938</v>
      </c>
      <c r="B3167">
        <v>6.2</v>
      </c>
    </row>
    <row r="3168" spans="1:2" x14ac:dyDescent="0.3">
      <c r="A3168" t="s">
        <v>2265</v>
      </c>
      <c r="B3168">
        <v>6.2</v>
      </c>
    </row>
    <row r="3169" spans="1:2" x14ac:dyDescent="0.3">
      <c r="A3169" t="s">
        <v>17960</v>
      </c>
      <c r="B3169">
        <v>6.2</v>
      </c>
    </row>
    <row r="3170" spans="1:2" x14ac:dyDescent="0.3">
      <c r="A3170" t="s">
        <v>18125</v>
      </c>
      <c r="B3170">
        <v>6.2</v>
      </c>
    </row>
    <row r="3171" spans="1:2" x14ac:dyDescent="0.3">
      <c r="A3171" t="s">
        <v>18314</v>
      </c>
      <c r="B3171">
        <v>6.2</v>
      </c>
    </row>
    <row r="3172" spans="1:2" x14ac:dyDescent="0.3">
      <c r="A3172" t="s">
        <v>11239</v>
      </c>
      <c r="B3172">
        <v>6.2</v>
      </c>
    </row>
    <row r="3173" spans="1:2" x14ac:dyDescent="0.3">
      <c r="A3173" t="s">
        <v>7129</v>
      </c>
      <c r="B3173">
        <v>6.2</v>
      </c>
    </row>
    <row r="3174" spans="1:2" x14ac:dyDescent="0.3">
      <c r="A3174" t="s">
        <v>10269</v>
      </c>
      <c r="B3174">
        <v>6.2</v>
      </c>
    </row>
    <row r="3175" spans="1:2" x14ac:dyDescent="0.3">
      <c r="A3175" t="s">
        <v>19434</v>
      </c>
      <c r="B3175">
        <v>6.2</v>
      </c>
    </row>
    <row r="3176" spans="1:2" x14ac:dyDescent="0.3">
      <c r="A3176" t="s">
        <v>19451</v>
      </c>
      <c r="B3176">
        <v>6.2</v>
      </c>
    </row>
    <row r="3177" spans="1:2" x14ac:dyDescent="0.3">
      <c r="A3177" t="s">
        <v>19506</v>
      </c>
      <c r="B3177">
        <v>6.2</v>
      </c>
    </row>
    <row r="3178" spans="1:2" x14ac:dyDescent="0.3">
      <c r="A3178" t="s">
        <v>19513</v>
      </c>
      <c r="B3178">
        <v>6.2</v>
      </c>
    </row>
    <row r="3179" spans="1:2" x14ac:dyDescent="0.3">
      <c r="A3179" t="s">
        <v>19827</v>
      </c>
      <c r="B3179">
        <v>6.2</v>
      </c>
    </row>
    <row r="3180" spans="1:2" x14ac:dyDescent="0.3">
      <c r="A3180" t="s">
        <v>20333</v>
      </c>
      <c r="B3180">
        <v>6.2</v>
      </c>
    </row>
    <row r="3181" spans="1:2" x14ac:dyDescent="0.3">
      <c r="A3181" t="s">
        <v>445</v>
      </c>
      <c r="B3181">
        <v>6.2</v>
      </c>
    </row>
    <row r="3182" spans="1:2" x14ac:dyDescent="0.3">
      <c r="A3182" t="s">
        <v>21108</v>
      </c>
      <c r="B3182">
        <v>6.2</v>
      </c>
    </row>
    <row r="3183" spans="1:2" x14ac:dyDescent="0.3">
      <c r="A3183" t="s">
        <v>21257</v>
      </c>
      <c r="B3183">
        <v>6.2</v>
      </c>
    </row>
    <row r="3184" spans="1:2" x14ac:dyDescent="0.3">
      <c r="A3184" t="s">
        <v>3624</v>
      </c>
      <c r="B3184">
        <v>6.2</v>
      </c>
    </row>
    <row r="3185" spans="1:2" x14ac:dyDescent="0.3">
      <c r="A3185" t="s">
        <v>21478</v>
      </c>
      <c r="B3185">
        <v>6.2</v>
      </c>
    </row>
    <row r="3186" spans="1:2" x14ac:dyDescent="0.3">
      <c r="A3186" t="s">
        <v>21484</v>
      </c>
      <c r="B3186">
        <v>6.2</v>
      </c>
    </row>
    <row r="3187" spans="1:2" x14ac:dyDescent="0.3">
      <c r="A3187" t="s">
        <v>21603</v>
      </c>
      <c r="B3187">
        <v>6.2</v>
      </c>
    </row>
    <row r="3188" spans="1:2" x14ac:dyDescent="0.3">
      <c r="A3188" t="s">
        <v>10538</v>
      </c>
      <c r="B3188">
        <v>6.2</v>
      </c>
    </row>
    <row r="3189" spans="1:2" x14ac:dyDescent="0.3">
      <c r="A3189" t="s">
        <v>21808</v>
      </c>
      <c r="B3189">
        <v>6.2</v>
      </c>
    </row>
    <row r="3190" spans="1:2" x14ac:dyDescent="0.3">
      <c r="A3190" t="s">
        <v>22120</v>
      </c>
      <c r="B3190">
        <v>6.2</v>
      </c>
    </row>
    <row r="3191" spans="1:2" x14ac:dyDescent="0.3">
      <c r="A3191" t="s">
        <v>435</v>
      </c>
      <c r="B3191">
        <v>6.2</v>
      </c>
    </row>
    <row r="3192" spans="1:2" x14ac:dyDescent="0.3">
      <c r="A3192" t="s">
        <v>20030</v>
      </c>
      <c r="B3192">
        <v>6.2</v>
      </c>
    </row>
    <row r="3193" spans="1:2" x14ac:dyDescent="0.3">
      <c r="A3193" t="s">
        <v>22683</v>
      </c>
      <c r="B3193">
        <v>6.2</v>
      </c>
    </row>
    <row r="3194" spans="1:2" x14ac:dyDescent="0.3">
      <c r="A3194" t="s">
        <v>22997</v>
      </c>
      <c r="B3194">
        <v>6.2</v>
      </c>
    </row>
    <row r="3195" spans="1:2" x14ac:dyDescent="0.3">
      <c r="A3195" t="s">
        <v>23173</v>
      </c>
      <c r="B3195">
        <v>6.2</v>
      </c>
    </row>
    <row r="3196" spans="1:2" x14ac:dyDescent="0.3">
      <c r="A3196" t="s">
        <v>12504</v>
      </c>
      <c r="B3196">
        <v>6.2</v>
      </c>
    </row>
    <row r="3197" spans="1:2" x14ac:dyDescent="0.3">
      <c r="A3197" t="s">
        <v>23939</v>
      </c>
      <c r="B3197">
        <v>6.2</v>
      </c>
    </row>
    <row r="3198" spans="1:2" x14ac:dyDescent="0.3">
      <c r="A3198" t="s">
        <v>145</v>
      </c>
      <c r="B3198">
        <v>6.1</v>
      </c>
    </row>
    <row r="3199" spans="1:2" x14ac:dyDescent="0.3">
      <c r="A3199" t="s">
        <v>225</v>
      </c>
      <c r="B3199">
        <v>6.1</v>
      </c>
    </row>
    <row r="3200" spans="1:2" x14ac:dyDescent="0.3">
      <c r="A3200" t="s">
        <v>555</v>
      </c>
      <c r="B3200">
        <v>6.1</v>
      </c>
    </row>
    <row r="3201" spans="1:2" x14ac:dyDescent="0.3">
      <c r="A3201" t="s">
        <v>583</v>
      </c>
      <c r="B3201">
        <v>6.1</v>
      </c>
    </row>
    <row r="3202" spans="1:2" x14ac:dyDescent="0.3">
      <c r="A3202" t="s">
        <v>730</v>
      </c>
      <c r="B3202">
        <v>6.1</v>
      </c>
    </row>
    <row r="3203" spans="1:2" x14ac:dyDescent="0.3">
      <c r="A3203" t="s">
        <v>748</v>
      </c>
      <c r="B3203">
        <v>6.1</v>
      </c>
    </row>
    <row r="3204" spans="1:2" x14ac:dyDescent="0.3">
      <c r="A3204" t="s">
        <v>305</v>
      </c>
      <c r="B3204">
        <v>6.1</v>
      </c>
    </row>
    <row r="3205" spans="1:2" x14ac:dyDescent="0.3">
      <c r="A3205" t="s">
        <v>987</v>
      </c>
      <c r="B3205">
        <v>6.1</v>
      </c>
    </row>
    <row r="3206" spans="1:2" x14ac:dyDescent="0.3">
      <c r="A3206" t="s">
        <v>190</v>
      </c>
      <c r="B3206">
        <v>6.1</v>
      </c>
    </row>
    <row r="3207" spans="1:2" x14ac:dyDescent="0.3">
      <c r="A3207" t="s">
        <v>1032</v>
      </c>
      <c r="B3207">
        <v>6.1</v>
      </c>
    </row>
    <row r="3208" spans="1:2" x14ac:dyDescent="0.3">
      <c r="A3208" t="s">
        <v>214</v>
      </c>
      <c r="B3208">
        <v>6.1</v>
      </c>
    </row>
    <row r="3209" spans="1:2" x14ac:dyDescent="0.3">
      <c r="A3209" t="s">
        <v>1362</v>
      </c>
      <c r="B3209">
        <v>6.1</v>
      </c>
    </row>
    <row r="3210" spans="1:2" x14ac:dyDescent="0.3">
      <c r="A3210" t="s">
        <v>470</v>
      </c>
      <c r="B3210">
        <v>6.1</v>
      </c>
    </row>
    <row r="3211" spans="1:2" x14ac:dyDescent="0.3">
      <c r="A3211" t="s">
        <v>1494</v>
      </c>
      <c r="B3211">
        <v>6.1</v>
      </c>
    </row>
    <row r="3212" spans="1:2" x14ac:dyDescent="0.3">
      <c r="A3212" t="s">
        <v>1533</v>
      </c>
      <c r="B3212">
        <v>6.1</v>
      </c>
    </row>
    <row r="3213" spans="1:2" x14ac:dyDescent="0.3">
      <c r="A3213" t="s">
        <v>1776</v>
      </c>
      <c r="B3213">
        <v>6.1</v>
      </c>
    </row>
    <row r="3214" spans="1:2" x14ac:dyDescent="0.3">
      <c r="A3214" t="s">
        <v>1899</v>
      </c>
      <c r="B3214">
        <v>6.1</v>
      </c>
    </row>
    <row r="3215" spans="1:2" x14ac:dyDescent="0.3">
      <c r="A3215" t="s">
        <v>2175</v>
      </c>
      <c r="B3215">
        <v>6.1</v>
      </c>
    </row>
    <row r="3216" spans="1:2" x14ac:dyDescent="0.3">
      <c r="A3216" t="s">
        <v>2285</v>
      </c>
      <c r="B3216">
        <v>6.1</v>
      </c>
    </row>
    <row r="3217" spans="1:2" x14ac:dyDescent="0.3">
      <c r="A3217" t="s">
        <v>548</v>
      </c>
      <c r="B3217">
        <v>6.1</v>
      </c>
    </row>
    <row r="3218" spans="1:2" x14ac:dyDescent="0.3">
      <c r="A3218" t="s">
        <v>2583</v>
      </c>
      <c r="B3218">
        <v>6.1</v>
      </c>
    </row>
    <row r="3219" spans="1:2" x14ac:dyDescent="0.3">
      <c r="A3219" t="s">
        <v>2630</v>
      </c>
      <c r="B3219">
        <v>6.1</v>
      </c>
    </row>
    <row r="3220" spans="1:2" x14ac:dyDescent="0.3">
      <c r="A3220" t="s">
        <v>2466</v>
      </c>
      <c r="B3220">
        <v>6.1</v>
      </c>
    </row>
    <row r="3221" spans="1:2" x14ac:dyDescent="0.3">
      <c r="A3221" t="s">
        <v>2067</v>
      </c>
      <c r="B3221">
        <v>6.1</v>
      </c>
    </row>
    <row r="3222" spans="1:2" x14ac:dyDescent="0.3">
      <c r="A3222" t="s">
        <v>138</v>
      </c>
      <c r="B3222">
        <v>6.1</v>
      </c>
    </row>
    <row r="3223" spans="1:2" x14ac:dyDescent="0.3">
      <c r="A3223" t="s">
        <v>3414</v>
      </c>
      <c r="B3223">
        <v>6.1</v>
      </c>
    </row>
    <row r="3224" spans="1:2" x14ac:dyDescent="0.3">
      <c r="A3224" t="s">
        <v>3523</v>
      </c>
      <c r="B3224">
        <v>6.1</v>
      </c>
    </row>
    <row r="3225" spans="1:2" x14ac:dyDescent="0.3">
      <c r="A3225" t="s">
        <v>730</v>
      </c>
      <c r="B3225">
        <v>6.1</v>
      </c>
    </row>
    <row r="3226" spans="1:2" x14ac:dyDescent="0.3">
      <c r="A3226" t="s">
        <v>277</v>
      </c>
      <c r="B3226">
        <v>6.1</v>
      </c>
    </row>
    <row r="3227" spans="1:2" x14ac:dyDescent="0.3">
      <c r="A3227" t="s">
        <v>3883</v>
      </c>
      <c r="B3227">
        <v>6.1</v>
      </c>
    </row>
    <row r="3228" spans="1:2" x14ac:dyDescent="0.3">
      <c r="A3228" t="s">
        <v>4008</v>
      </c>
      <c r="B3228">
        <v>6.1</v>
      </c>
    </row>
    <row r="3229" spans="1:2" x14ac:dyDescent="0.3">
      <c r="A3229" t="s">
        <v>2560</v>
      </c>
      <c r="B3229">
        <v>6.1</v>
      </c>
    </row>
    <row r="3230" spans="1:2" x14ac:dyDescent="0.3">
      <c r="A3230" t="s">
        <v>4144</v>
      </c>
      <c r="B3230">
        <v>6.1</v>
      </c>
    </row>
    <row r="3231" spans="1:2" x14ac:dyDescent="0.3">
      <c r="A3231" t="s">
        <v>4149</v>
      </c>
      <c r="B3231">
        <v>6.1</v>
      </c>
    </row>
    <row r="3232" spans="1:2" x14ac:dyDescent="0.3">
      <c r="A3232" t="s">
        <v>4203</v>
      </c>
      <c r="B3232">
        <v>6.1</v>
      </c>
    </row>
    <row r="3233" spans="1:2" x14ac:dyDescent="0.3">
      <c r="A3233" t="s">
        <v>3348</v>
      </c>
      <c r="B3233">
        <v>6.1</v>
      </c>
    </row>
    <row r="3234" spans="1:2" x14ac:dyDescent="0.3">
      <c r="A3234" t="s">
        <v>4261</v>
      </c>
      <c r="B3234">
        <v>6.1</v>
      </c>
    </row>
    <row r="3235" spans="1:2" x14ac:dyDescent="0.3">
      <c r="A3235" t="s">
        <v>4300</v>
      </c>
      <c r="B3235">
        <v>6.1</v>
      </c>
    </row>
    <row r="3236" spans="1:2" x14ac:dyDescent="0.3">
      <c r="A3236" t="s">
        <v>541</v>
      </c>
      <c r="B3236">
        <v>6.1</v>
      </c>
    </row>
    <row r="3237" spans="1:2" x14ac:dyDescent="0.3">
      <c r="A3237" t="s">
        <v>876</v>
      </c>
      <c r="B3237">
        <v>6.1</v>
      </c>
    </row>
    <row r="3238" spans="1:2" x14ac:dyDescent="0.3">
      <c r="A3238" t="s">
        <v>4401</v>
      </c>
      <c r="B3238">
        <v>6.1</v>
      </c>
    </row>
    <row r="3239" spans="1:2" x14ac:dyDescent="0.3">
      <c r="A3239" t="s">
        <v>4523</v>
      </c>
      <c r="B3239">
        <v>6.1</v>
      </c>
    </row>
    <row r="3240" spans="1:2" x14ac:dyDescent="0.3">
      <c r="A3240" t="s">
        <v>5174</v>
      </c>
      <c r="B3240">
        <v>6.1</v>
      </c>
    </row>
    <row r="3241" spans="1:2" x14ac:dyDescent="0.3">
      <c r="A3241" t="s">
        <v>2658</v>
      </c>
      <c r="B3241">
        <v>6.1</v>
      </c>
    </row>
    <row r="3242" spans="1:2" x14ac:dyDescent="0.3">
      <c r="A3242" t="s">
        <v>5331</v>
      </c>
      <c r="B3242">
        <v>6.1</v>
      </c>
    </row>
    <row r="3243" spans="1:2" x14ac:dyDescent="0.3">
      <c r="A3243" t="s">
        <v>1699</v>
      </c>
      <c r="B3243">
        <v>6.1</v>
      </c>
    </row>
    <row r="3244" spans="1:2" x14ac:dyDescent="0.3">
      <c r="A3244" t="s">
        <v>5867</v>
      </c>
      <c r="B3244">
        <v>6.1</v>
      </c>
    </row>
    <row r="3245" spans="1:2" x14ac:dyDescent="0.3">
      <c r="A3245" t="s">
        <v>6151</v>
      </c>
      <c r="B3245">
        <v>6.1</v>
      </c>
    </row>
    <row r="3246" spans="1:2" x14ac:dyDescent="0.3">
      <c r="A3246" t="s">
        <v>70</v>
      </c>
      <c r="B3246">
        <v>6.1</v>
      </c>
    </row>
    <row r="3247" spans="1:2" x14ac:dyDescent="0.3">
      <c r="A3247" t="s">
        <v>1698</v>
      </c>
      <c r="B3247">
        <v>6.1</v>
      </c>
    </row>
    <row r="3248" spans="1:2" x14ac:dyDescent="0.3">
      <c r="A3248" t="s">
        <v>2859</v>
      </c>
      <c r="B3248">
        <v>6.1</v>
      </c>
    </row>
    <row r="3249" spans="1:2" x14ac:dyDescent="0.3">
      <c r="A3249" t="s">
        <v>2531</v>
      </c>
      <c r="B3249">
        <v>6.1</v>
      </c>
    </row>
    <row r="3250" spans="1:2" x14ac:dyDescent="0.3">
      <c r="A3250" t="s">
        <v>5624</v>
      </c>
      <c r="B3250">
        <v>6.1</v>
      </c>
    </row>
    <row r="3251" spans="1:2" x14ac:dyDescent="0.3">
      <c r="A3251" t="s">
        <v>3150</v>
      </c>
      <c r="B3251">
        <v>6.1</v>
      </c>
    </row>
    <row r="3252" spans="1:2" x14ac:dyDescent="0.3">
      <c r="A3252" t="s">
        <v>768</v>
      </c>
      <c r="B3252">
        <v>6.1</v>
      </c>
    </row>
    <row r="3253" spans="1:2" x14ac:dyDescent="0.3">
      <c r="A3253" t="s">
        <v>7133</v>
      </c>
      <c r="B3253">
        <v>6.1</v>
      </c>
    </row>
    <row r="3254" spans="1:2" x14ac:dyDescent="0.3">
      <c r="A3254" t="s">
        <v>3102</v>
      </c>
      <c r="B3254">
        <v>6.1</v>
      </c>
    </row>
    <row r="3255" spans="1:2" x14ac:dyDescent="0.3">
      <c r="A3255" t="s">
        <v>7514</v>
      </c>
      <c r="B3255">
        <v>6.1</v>
      </c>
    </row>
    <row r="3256" spans="1:2" x14ac:dyDescent="0.3">
      <c r="A3256" t="s">
        <v>7518</v>
      </c>
      <c r="B3256">
        <v>6.1</v>
      </c>
    </row>
    <row r="3257" spans="1:2" x14ac:dyDescent="0.3">
      <c r="A3257" t="s">
        <v>1548</v>
      </c>
      <c r="B3257">
        <v>6.1</v>
      </c>
    </row>
    <row r="3258" spans="1:2" x14ac:dyDescent="0.3">
      <c r="A3258" t="s">
        <v>8067</v>
      </c>
      <c r="B3258">
        <v>6.1</v>
      </c>
    </row>
    <row r="3259" spans="1:2" x14ac:dyDescent="0.3">
      <c r="A3259" t="s">
        <v>6242</v>
      </c>
      <c r="B3259">
        <v>6.1</v>
      </c>
    </row>
    <row r="3260" spans="1:2" x14ac:dyDescent="0.3">
      <c r="A3260" t="s">
        <v>8166</v>
      </c>
      <c r="B3260">
        <v>6.1</v>
      </c>
    </row>
    <row r="3261" spans="1:2" x14ac:dyDescent="0.3">
      <c r="A3261" t="s">
        <v>2579</v>
      </c>
      <c r="B3261">
        <v>6.1</v>
      </c>
    </row>
    <row r="3262" spans="1:2" x14ac:dyDescent="0.3">
      <c r="A3262" t="s">
        <v>7010</v>
      </c>
      <c r="B3262">
        <v>6.1</v>
      </c>
    </row>
    <row r="3263" spans="1:2" x14ac:dyDescent="0.3">
      <c r="A3263" t="s">
        <v>349</v>
      </c>
      <c r="B3263">
        <v>6.1</v>
      </c>
    </row>
    <row r="3264" spans="1:2" x14ac:dyDescent="0.3">
      <c r="A3264" t="s">
        <v>3112</v>
      </c>
      <c r="B3264">
        <v>6.1</v>
      </c>
    </row>
    <row r="3265" spans="1:2" x14ac:dyDescent="0.3">
      <c r="A3265" t="s">
        <v>8607</v>
      </c>
      <c r="B3265">
        <v>6.1</v>
      </c>
    </row>
    <row r="3266" spans="1:2" x14ac:dyDescent="0.3">
      <c r="A3266" t="s">
        <v>5867</v>
      </c>
      <c r="B3266">
        <v>6.1</v>
      </c>
    </row>
    <row r="3267" spans="1:2" x14ac:dyDescent="0.3">
      <c r="A3267" t="s">
        <v>4221</v>
      </c>
      <c r="B3267">
        <v>6.1</v>
      </c>
    </row>
    <row r="3268" spans="1:2" x14ac:dyDescent="0.3">
      <c r="A3268" t="s">
        <v>5420</v>
      </c>
      <c r="B3268">
        <v>6.1</v>
      </c>
    </row>
    <row r="3269" spans="1:2" x14ac:dyDescent="0.3">
      <c r="A3269" t="s">
        <v>9023</v>
      </c>
      <c r="B3269">
        <v>6.1</v>
      </c>
    </row>
    <row r="3270" spans="1:2" x14ac:dyDescent="0.3">
      <c r="A3270" t="s">
        <v>2061</v>
      </c>
      <c r="B3270">
        <v>6.1</v>
      </c>
    </row>
    <row r="3271" spans="1:2" x14ac:dyDescent="0.3">
      <c r="A3271" t="s">
        <v>9317</v>
      </c>
      <c r="B3271">
        <v>6.1</v>
      </c>
    </row>
    <row r="3272" spans="1:2" x14ac:dyDescent="0.3">
      <c r="A3272" t="s">
        <v>2279</v>
      </c>
      <c r="B3272">
        <v>6.1</v>
      </c>
    </row>
    <row r="3273" spans="1:2" x14ac:dyDescent="0.3">
      <c r="A3273" t="s">
        <v>5138</v>
      </c>
      <c r="B3273">
        <v>6.1</v>
      </c>
    </row>
    <row r="3274" spans="1:2" x14ac:dyDescent="0.3">
      <c r="A3274" t="s">
        <v>3456</v>
      </c>
      <c r="B3274">
        <v>6.1</v>
      </c>
    </row>
    <row r="3275" spans="1:2" x14ac:dyDescent="0.3">
      <c r="A3275" t="s">
        <v>287</v>
      </c>
      <c r="B3275">
        <v>6.1</v>
      </c>
    </row>
    <row r="3276" spans="1:2" x14ac:dyDescent="0.3">
      <c r="A3276" t="s">
        <v>7398</v>
      </c>
      <c r="B3276">
        <v>6.1</v>
      </c>
    </row>
    <row r="3277" spans="1:2" x14ac:dyDescent="0.3">
      <c r="A3277" t="s">
        <v>10005</v>
      </c>
      <c r="B3277">
        <v>6.1</v>
      </c>
    </row>
    <row r="3278" spans="1:2" x14ac:dyDescent="0.3">
      <c r="A3278" t="s">
        <v>4391</v>
      </c>
      <c r="B3278">
        <v>6.1</v>
      </c>
    </row>
    <row r="3279" spans="1:2" x14ac:dyDescent="0.3">
      <c r="A3279" t="s">
        <v>6306</v>
      </c>
      <c r="B3279">
        <v>6.1</v>
      </c>
    </row>
    <row r="3280" spans="1:2" x14ac:dyDescent="0.3">
      <c r="A3280" t="s">
        <v>1648</v>
      </c>
      <c r="B3280">
        <v>6.1</v>
      </c>
    </row>
    <row r="3281" spans="1:2" x14ac:dyDescent="0.3">
      <c r="A3281" t="s">
        <v>1041</v>
      </c>
      <c r="B3281">
        <v>6.1</v>
      </c>
    </row>
    <row r="3282" spans="1:2" x14ac:dyDescent="0.3">
      <c r="A3282" t="s">
        <v>4625</v>
      </c>
      <c r="B3282">
        <v>6.1</v>
      </c>
    </row>
    <row r="3283" spans="1:2" x14ac:dyDescent="0.3">
      <c r="A3283" t="s">
        <v>10477</v>
      </c>
      <c r="B3283">
        <v>6.1</v>
      </c>
    </row>
    <row r="3284" spans="1:2" x14ac:dyDescent="0.3">
      <c r="A3284" t="s">
        <v>10586</v>
      </c>
      <c r="B3284">
        <v>6.1</v>
      </c>
    </row>
    <row r="3285" spans="1:2" x14ac:dyDescent="0.3">
      <c r="A3285" t="s">
        <v>10104</v>
      </c>
      <c r="B3285">
        <v>6.1</v>
      </c>
    </row>
    <row r="3286" spans="1:2" x14ac:dyDescent="0.3">
      <c r="A3286" t="s">
        <v>9796</v>
      </c>
      <c r="B3286">
        <v>6.1</v>
      </c>
    </row>
    <row r="3287" spans="1:2" x14ac:dyDescent="0.3">
      <c r="A3287" t="s">
        <v>5370</v>
      </c>
      <c r="B3287">
        <v>6.1</v>
      </c>
    </row>
    <row r="3288" spans="1:2" x14ac:dyDescent="0.3">
      <c r="A3288" t="s">
        <v>11144</v>
      </c>
      <c r="B3288">
        <v>6.1</v>
      </c>
    </row>
    <row r="3289" spans="1:2" x14ac:dyDescent="0.3">
      <c r="A3289" t="s">
        <v>4365</v>
      </c>
      <c r="B3289">
        <v>6.1</v>
      </c>
    </row>
    <row r="3290" spans="1:2" x14ac:dyDescent="0.3">
      <c r="A3290" t="s">
        <v>11213</v>
      </c>
      <c r="B3290">
        <v>6.1</v>
      </c>
    </row>
    <row r="3291" spans="1:2" x14ac:dyDescent="0.3">
      <c r="A3291" t="s">
        <v>11332</v>
      </c>
      <c r="B3291">
        <v>6.1</v>
      </c>
    </row>
    <row r="3292" spans="1:2" x14ac:dyDescent="0.3">
      <c r="A3292" t="s">
        <v>3922</v>
      </c>
      <c r="B3292">
        <v>6.1</v>
      </c>
    </row>
    <row r="3293" spans="1:2" x14ac:dyDescent="0.3">
      <c r="A3293" t="s">
        <v>7104</v>
      </c>
      <c r="B3293">
        <v>6.1</v>
      </c>
    </row>
    <row r="3294" spans="1:2" x14ac:dyDescent="0.3">
      <c r="A3294" t="s">
        <v>11887</v>
      </c>
      <c r="B3294">
        <v>6.1</v>
      </c>
    </row>
    <row r="3295" spans="1:2" x14ac:dyDescent="0.3">
      <c r="A3295" t="s">
        <v>12312</v>
      </c>
      <c r="B3295">
        <v>6.1</v>
      </c>
    </row>
    <row r="3296" spans="1:2" x14ac:dyDescent="0.3">
      <c r="A3296" t="s">
        <v>12469</v>
      </c>
      <c r="B3296">
        <v>6.1</v>
      </c>
    </row>
    <row r="3297" spans="1:2" x14ac:dyDescent="0.3">
      <c r="A3297" t="s">
        <v>12989</v>
      </c>
      <c r="B3297">
        <v>6.1</v>
      </c>
    </row>
    <row r="3298" spans="1:2" x14ac:dyDescent="0.3">
      <c r="A3298" t="s">
        <v>13220</v>
      </c>
      <c r="B3298">
        <v>6.1</v>
      </c>
    </row>
    <row r="3299" spans="1:2" x14ac:dyDescent="0.3">
      <c r="A3299" t="s">
        <v>13256</v>
      </c>
      <c r="B3299">
        <v>6.1</v>
      </c>
    </row>
    <row r="3300" spans="1:2" x14ac:dyDescent="0.3">
      <c r="A3300" t="s">
        <v>5769</v>
      </c>
      <c r="B3300">
        <v>6.1</v>
      </c>
    </row>
    <row r="3301" spans="1:2" x14ac:dyDescent="0.3">
      <c r="A3301" t="s">
        <v>7176</v>
      </c>
      <c r="B3301">
        <v>6.1</v>
      </c>
    </row>
    <row r="3302" spans="1:2" x14ac:dyDescent="0.3">
      <c r="A3302" t="s">
        <v>13654</v>
      </c>
      <c r="B3302">
        <v>6.1</v>
      </c>
    </row>
    <row r="3303" spans="1:2" x14ac:dyDescent="0.3">
      <c r="A3303" t="s">
        <v>13669</v>
      </c>
      <c r="B3303">
        <v>6.1</v>
      </c>
    </row>
    <row r="3304" spans="1:2" x14ac:dyDescent="0.3">
      <c r="A3304" t="s">
        <v>13677</v>
      </c>
      <c r="B3304">
        <v>6.1</v>
      </c>
    </row>
    <row r="3305" spans="1:2" x14ac:dyDescent="0.3">
      <c r="A3305" t="s">
        <v>13713</v>
      </c>
      <c r="B3305">
        <v>6.1</v>
      </c>
    </row>
    <row r="3306" spans="1:2" x14ac:dyDescent="0.3">
      <c r="A3306" t="s">
        <v>10937</v>
      </c>
      <c r="B3306">
        <v>6.1</v>
      </c>
    </row>
    <row r="3307" spans="1:2" x14ac:dyDescent="0.3">
      <c r="A3307" t="s">
        <v>13772</v>
      </c>
      <c r="B3307">
        <v>6.1</v>
      </c>
    </row>
    <row r="3308" spans="1:2" x14ac:dyDescent="0.3">
      <c r="A3308" t="s">
        <v>9414</v>
      </c>
      <c r="B3308">
        <v>6.1</v>
      </c>
    </row>
    <row r="3309" spans="1:2" x14ac:dyDescent="0.3">
      <c r="A3309" t="s">
        <v>13896</v>
      </c>
      <c r="B3309">
        <v>6.1</v>
      </c>
    </row>
    <row r="3310" spans="1:2" x14ac:dyDescent="0.3">
      <c r="A3310" t="s">
        <v>14370</v>
      </c>
      <c r="B3310">
        <v>6.1</v>
      </c>
    </row>
    <row r="3311" spans="1:2" x14ac:dyDescent="0.3">
      <c r="A3311" t="s">
        <v>14749</v>
      </c>
      <c r="B3311">
        <v>6.1</v>
      </c>
    </row>
    <row r="3312" spans="1:2" x14ac:dyDescent="0.3">
      <c r="A3312" t="s">
        <v>9594</v>
      </c>
      <c r="B3312">
        <v>6.1</v>
      </c>
    </row>
    <row r="3313" spans="1:2" x14ac:dyDescent="0.3">
      <c r="A3313" t="s">
        <v>14739</v>
      </c>
      <c r="B3313">
        <v>6.1</v>
      </c>
    </row>
    <row r="3314" spans="1:2" x14ac:dyDescent="0.3">
      <c r="A3314" t="s">
        <v>14954</v>
      </c>
      <c r="B3314">
        <v>6.1</v>
      </c>
    </row>
    <row r="3315" spans="1:2" x14ac:dyDescent="0.3">
      <c r="A3315" t="s">
        <v>15064</v>
      </c>
      <c r="B3315">
        <v>6.1</v>
      </c>
    </row>
    <row r="3316" spans="1:2" x14ac:dyDescent="0.3">
      <c r="A3316" t="s">
        <v>15364</v>
      </c>
      <c r="B3316">
        <v>6.1</v>
      </c>
    </row>
    <row r="3317" spans="1:2" x14ac:dyDescent="0.3">
      <c r="A3317" t="s">
        <v>3247</v>
      </c>
      <c r="B3317">
        <v>6.1</v>
      </c>
    </row>
    <row r="3318" spans="1:2" x14ac:dyDescent="0.3">
      <c r="A3318" t="s">
        <v>7897</v>
      </c>
      <c r="B3318">
        <v>6.1</v>
      </c>
    </row>
    <row r="3319" spans="1:2" x14ac:dyDescent="0.3">
      <c r="A3319" t="s">
        <v>15693</v>
      </c>
      <c r="B3319">
        <v>6.1</v>
      </c>
    </row>
    <row r="3320" spans="1:2" x14ac:dyDescent="0.3">
      <c r="A3320" t="s">
        <v>15697</v>
      </c>
      <c r="B3320">
        <v>6.1</v>
      </c>
    </row>
    <row r="3321" spans="1:2" x14ac:dyDescent="0.3">
      <c r="A3321" t="s">
        <v>15754</v>
      </c>
      <c r="B3321">
        <v>6.1</v>
      </c>
    </row>
    <row r="3322" spans="1:2" x14ac:dyDescent="0.3">
      <c r="A3322" t="s">
        <v>15970</v>
      </c>
      <c r="B3322">
        <v>6.1</v>
      </c>
    </row>
    <row r="3323" spans="1:2" x14ac:dyDescent="0.3">
      <c r="A3323" t="s">
        <v>5179</v>
      </c>
      <c r="B3323">
        <v>6.1</v>
      </c>
    </row>
    <row r="3324" spans="1:2" x14ac:dyDescent="0.3">
      <c r="A3324" t="s">
        <v>1548</v>
      </c>
      <c r="B3324">
        <v>6.1</v>
      </c>
    </row>
    <row r="3325" spans="1:2" x14ac:dyDescent="0.3">
      <c r="A3325" t="s">
        <v>7477</v>
      </c>
      <c r="B3325">
        <v>6.1</v>
      </c>
    </row>
    <row r="3326" spans="1:2" x14ac:dyDescent="0.3">
      <c r="A3326" t="s">
        <v>17015</v>
      </c>
      <c r="B3326">
        <v>6.1</v>
      </c>
    </row>
    <row r="3327" spans="1:2" x14ac:dyDescent="0.3">
      <c r="A3327" t="s">
        <v>4625</v>
      </c>
      <c r="B3327">
        <v>6.1</v>
      </c>
    </row>
    <row r="3328" spans="1:2" x14ac:dyDescent="0.3">
      <c r="A3328" t="s">
        <v>17388</v>
      </c>
      <c r="B3328">
        <v>6.1</v>
      </c>
    </row>
    <row r="3329" spans="1:2" x14ac:dyDescent="0.3">
      <c r="A3329" t="s">
        <v>14064</v>
      </c>
      <c r="B3329">
        <v>6.1</v>
      </c>
    </row>
    <row r="3330" spans="1:2" x14ac:dyDescent="0.3">
      <c r="A3330" t="s">
        <v>5088</v>
      </c>
      <c r="B3330">
        <v>6.1</v>
      </c>
    </row>
    <row r="3331" spans="1:2" x14ac:dyDescent="0.3">
      <c r="A3331" t="s">
        <v>147</v>
      </c>
      <c r="B3331">
        <v>6.1</v>
      </c>
    </row>
    <row r="3332" spans="1:2" x14ac:dyDescent="0.3">
      <c r="A3332" t="s">
        <v>4446</v>
      </c>
      <c r="B3332">
        <v>6.1</v>
      </c>
    </row>
    <row r="3333" spans="1:2" x14ac:dyDescent="0.3">
      <c r="A3333" t="s">
        <v>18289</v>
      </c>
      <c r="B3333">
        <v>6.1</v>
      </c>
    </row>
    <row r="3334" spans="1:2" x14ac:dyDescent="0.3">
      <c r="A3334" t="s">
        <v>24161</v>
      </c>
      <c r="B3334">
        <v>6.1</v>
      </c>
    </row>
    <row r="3335" spans="1:2" x14ac:dyDescent="0.3">
      <c r="A3335" t="s">
        <v>18627</v>
      </c>
      <c r="B3335">
        <v>6.1</v>
      </c>
    </row>
    <row r="3336" spans="1:2" x14ac:dyDescent="0.3">
      <c r="A3336" t="s">
        <v>18668</v>
      </c>
      <c r="B3336">
        <v>6.1</v>
      </c>
    </row>
    <row r="3337" spans="1:2" x14ac:dyDescent="0.3">
      <c r="A3337" t="s">
        <v>18913</v>
      </c>
      <c r="B3337">
        <v>6.1</v>
      </c>
    </row>
    <row r="3338" spans="1:2" x14ac:dyDescent="0.3">
      <c r="A3338" t="s">
        <v>18973</v>
      </c>
      <c r="B3338">
        <v>6.1</v>
      </c>
    </row>
    <row r="3339" spans="1:2" x14ac:dyDescent="0.3">
      <c r="A3339" t="s">
        <v>19139</v>
      </c>
      <c r="B3339">
        <v>6.1</v>
      </c>
    </row>
    <row r="3340" spans="1:2" x14ac:dyDescent="0.3">
      <c r="A3340" t="s">
        <v>19358</v>
      </c>
      <c r="B3340">
        <v>6.1</v>
      </c>
    </row>
    <row r="3341" spans="1:2" x14ac:dyDescent="0.3">
      <c r="A3341" t="s">
        <v>19558</v>
      </c>
      <c r="B3341">
        <v>6.1</v>
      </c>
    </row>
    <row r="3342" spans="1:2" x14ac:dyDescent="0.3">
      <c r="A3342" t="s">
        <v>13233</v>
      </c>
      <c r="B3342">
        <v>6.1</v>
      </c>
    </row>
    <row r="3343" spans="1:2" x14ac:dyDescent="0.3">
      <c r="A3343" t="s">
        <v>20168</v>
      </c>
      <c r="B3343">
        <v>6.1</v>
      </c>
    </row>
    <row r="3344" spans="1:2" x14ac:dyDescent="0.3">
      <c r="A3344" t="s">
        <v>20384</v>
      </c>
      <c r="B3344">
        <v>6.1</v>
      </c>
    </row>
    <row r="3345" spans="1:2" x14ac:dyDescent="0.3">
      <c r="A3345" t="s">
        <v>18213</v>
      </c>
      <c r="B3345">
        <v>6.1</v>
      </c>
    </row>
    <row r="3346" spans="1:2" x14ac:dyDescent="0.3">
      <c r="A3346" t="s">
        <v>20611</v>
      </c>
      <c r="B3346">
        <v>6.1</v>
      </c>
    </row>
    <row r="3347" spans="1:2" x14ac:dyDescent="0.3">
      <c r="A3347" t="s">
        <v>20587</v>
      </c>
      <c r="B3347">
        <v>6.1</v>
      </c>
    </row>
    <row r="3348" spans="1:2" x14ac:dyDescent="0.3">
      <c r="A3348" t="s">
        <v>20726</v>
      </c>
      <c r="B3348">
        <v>6.1</v>
      </c>
    </row>
    <row r="3349" spans="1:2" x14ac:dyDescent="0.3">
      <c r="A3349" t="s">
        <v>20915</v>
      </c>
      <c r="B3349">
        <v>6.1</v>
      </c>
    </row>
    <row r="3350" spans="1:2" x14ac:dyDescent="0.3">
      <c r="A3350" t="s">
        <v>7059</v>
      </c>
      <c r="B3350">
        <v>6.1</v>
      </c>
    </row>
    <row r="3351" spans="1:2" x14ac:dyDescent="0.3">
      <c r="A3351" t="s">
        <v>21247</v>
      </c>
      <c r="B3351">
        <v>6.1</v>
      </c>
    </row>
    <row r="3352" spans="1:2" x14ac:dyDescent="0.3">
      <c r="A3352" t="s">
        <v>21274</v>
      </c>
      <c r="B3352">
        <v>6.1</v>
      </c>
    </row>
    <row r="3353" spans="1:2" x14ac:dyDescent="0.3">
      <c r="A3353" t="s">
        <v>21360</v>
      </c>
      <c r="B3353">
        <v>6.1</v>
      </c>
    </row>
    <row r="3354" spans="1:2" x14ac:dyDescent="0.3">
      <c r="A3354" t="s">
        <v>21388</v>
      </c>
      <c r="B3354">
        <v>6.1</v>
      </c>
    </row>
    <row r="3355" spans="1:2" x14ac:dyDescent="0.3">
      <c r="A3355" t="s">
        <v>21649</v>
      </c>
      <c r="B3355">
        <v>6.1</v>
      </c>
    </row>
    <row r="3356" spans="1:2" x14ac:dyDescent="0.3">
      <c r="A3356" t="s">
        <v>6096</v>
      </c>
      <c r="B3356">
        <v>6.1</v>
      </c>
    </row>
    <row r="3357" spans="1:2" x14ac:dyDescent="0.3">
      <c r="A3357" t="s">
        <v>21744</v>
      </c>
      <c r="B3357">
        <v>6.1</v>
      </c>
    </row>
    <row r="3358" spans="1:2" x14ac:dyDescent="0.3">
      <c r="A3358" t="s">
        <v>21831</v>
      </c>
      <c r="B3358">
        <v>6.1</v>
      </c>
    </row>
    <row r="3359" spans="1:2" x14ac:dyDescent="0.3">
      <c r="A3359" t="s">
        <v>22363</v>
      </c>
      <c r="B3359">
        <v>6.1</v>
      </c>
    </row>
    <row r="3360" spans="1:2" x14ac:dyDescent="0.3">
      <c r="A3360" t="s">
        <v>22389</v>
      </c>
      <c r="B3360">
        <v>6.1</v>
      </c>
    </row>
    <row r="3361" spans="1:2" x14ac:dyDescent="0.3">
      <c r="A3361" t="s">
        <v>22495</v>
      </c>
      <c r="B3361">
        <v>6.1</v>
      </c>
    </row>
    <row r="3362" spans="1:2" x14ac:dyDescent="0.3">
      <c r="A3362" t="s">
        <v>22540</v>
      </c>
      <c r="B3362">
        <v>6.1</v>
      </c>
    </row>
    <row r="3363" spans="1:2" x14ac:dyDescent="0.3">
      <c r="A3363" t="s">
        <v>8100</v>
      </c>
      <c r="B3363">
        <v>6.1</v>
      </c>
    </row>
    <row r="3364" spans="1:2" x14ac:dyDescent="0.3">
      <c r="A3364" t="s">
        <v>22800</v>
      </c>
      <c r="B3364">
        <v>6.1</v>
      </c>
    </row>
    <row r="3365" spans="1:2" x14ac:dyDescent="0.3">
      <c r="A3365" t="s">
        <v>22851</v>
      </c>
      <c r="B3365">
        <v>6.1</v>
      </c>
    </row>
    <row r="3366" spans="1:2" x14ac:dyDescent="0.3">
      <c r="A3366" t="s">
        <v>18484</v>
      </c>
      <c r="B3366">
        <v>6.1</v>
      </c>
    </row>
    <row r="3367" spans="1:2" x14ac:dyDescent="0.3">
      <c r="A3367" t="s">
        <v>23785</v>
      </c>
      <c r="B3367">
        <v>6.1</v>
      </c>
    </row>
    <row r="3368" spans="1:2" x14ac:dyDescent="0.3">
      <c r="A3368" t="s">
        <v>13749</v>
      </c>
      <c r="B3368">
        <v>6.1</v>
      </c>
    </row>
    <row r="3369" spans="1:2" x14ac:dyDescent="0.3">
      <c r="A3369" t="s">
        <v>23979</v>
      </c>
      <c r="B3369">
        <v>6.1</v>
      </c>
    </row>
    <row r="3370" spans="1:2" x14ac:dyDescent="0.3">
      <c r="A3370" t="s">
        <v>305</v>
      </c>
      <c r="B3370">
        <v>6</v>
      </c>
    </row>
    <row r="3371" spans="1:2" x14ac:dyDescent="0.3">
      <c r="A3371" t="s">
        <v>1101</v>
      </c>
      <c r="B3371">
        <v>6</v>
      </c>
    </row>
    <row r="3372" spans="1:2" x14ac:dyDescent="0.3">
      <c r="A3372" t="s">
        <v>876</v>
      </c>
      <c r="B3372">
        <v>6</v>
      </c>
    </row>
    <row r="3373" spans="1:2" x14ac:dyDescent="0.3">
      <c r="A3373" t="s">
        <v>1362</v>
      </c>
      <c r="B3373">
        <v>6</v>
      </c>
    </row>
    <row r="3374" spans="1:2" x14ac:dyDescent="0.3">
      <c r="A3374" t="s">
        <v>1832</v>
      </c>
      <c r="B3374">
        <v>6</v>
      </c>
    </row>
    <row r="3375" spans="1:2" x14ac:dyDescent="0.3">
      <c r="A3375" t="s">
        <v>287</v>
      </c>
      <c r="B3375">
        <v>6</v>
      </c>
    </row>
    <row r="3376" spans="1:2" x14ac:dyDescent="0.3">
      <c r="A3376" t="s">
        <v>2073</v>
      </c>
      <c r="B3376">
        <v>6</v>
      </c>
    </row>
    <row r="3377" spans="1:2" x14ac:dyDescent="0.3">
      <c r="A3377" t="s">
        <v>435</v>
      </c>
      <c r="B3377">
        <v>6</v>
      </c>
    </row>
    <row r="3378" spans="1:2" x14ac:dyDescent="0.3">
      <c r="A3378" t="s">
        <v>2875</v>
      </c>
      <c r="B3378">
        <v>6</v>
      </c>
    </row>
    <row r="3379" spans="1:2" x14ac:dyDescent="0.3">
      <c r="A3379" t="s">
        <v>1101</v>
      </c>
      <c r="B3379">
        <v>6</v>
      </c>
    </row>
    <row r="3380" spans="1:2" x14ac:dyDescent="0.3">
      <c r="A3380" t="s">
        <v>1990</v>
      </c>
      <c r="B3380">
        <v>6</v>
      </c>
    </row>
    <row r="3381" spans="1:2" x14ac:dyDescent="0.3">
      <c r="A3381" t="s">
        <v>2197</v>
      </c>
      <c r="B3381">
        <v>6</v>
      </c>
    </row>
    <row r="3382" spans="1:2" x14ac:dyDescent="0.3">
      <c r="A3382" t="s">
        <v>2002</v>
      </c>
      <c r="B3382">
        <v>6</v>
      </c>
    </row>
    <row r="3383" spans="1:2" x14ac:dyDescent="0.3">
      <c r="A3383" t="s">
        <v>2350</v>
      </c>
      <c r="B3383">
        <v>6</v>
      </c>
    </row>
    <row r="3384" spans="1:2" x14ac:dyDescent="0.3">
      <c r="A3384" t="s">
        <v>3183</v>
      </c>
      <c r="B3384">
        <v>6</v>
      </c>
    </row>
    <row r="3385" spans="1:2" x14ac:dyDescent="0.3">
      <c r="A3385" t="s">
        <v>3136</v>
      </c>
      <c r="B3385">
        <v>6</v>
      </c>
    </row>
    <row r="3386" spans="1:2" x14ac:dyDescent="0.3">
      <c r="A3386" t="s">
        <v>3327</v>
      </c>
      <c r="B3386">
        <v>6</v>
      </c>
    </row>
    <row r="3387" spans="1:2" x14ac:dyDescent="0.3">
      <c r="A3387" t="s">
        <v>3348</v>
      </c>
      <c r="B3387">
        <v>6</v>
      </c>
    </row>
    <row r="3388" spans="1:2" x14ac:dyDescent="0.3">
      <c r="A3388" t="s">
        <v>3584</v>
      </c>
      <c r="B3388">
        <v>6</v>
      </c>
    </row>
    <row r="3389" spans="1:2" x14ac:dyDescent="0.3">
      <c r="A3389" t="s">
        <v>1362</v>
      </c>
      <c r="B3389">
        <v>6</v>
      </c>
    </row>
    <row r="3390" spans="1:2" x14ac:dyDescent="0.3">
      <c r="A3390" t="s">
        <v>786</v>
      </c>
      <c r="B3390">
        <v>6</v>
      </c>
    </row>
    <row r="3391" spans="1:2" x14ac:dyDescent="0.3">
      <c r="A3391" t="s">
        <v>4144</v>
      </c>
      <c r="B3391">
        <v>6</v>
      </c>
    </row>
    <row r="3392" spans="1:2" x14ac:dyDescent="0.3">
      <c r="A3392" t="s">
        <v>4379</v>
      </c>
      <c r="B3392">
        <v>6</v>
      </c>
    </row>
    <row r="3393" spans="1:2" x14ac:dyDescent="0.3">
      <c r="A3393" t="s">
        <v>4426</v>
      </c>
      <c r="B3393">
        <v>6</v>
      </c>
    </row>
    <row r="3394" spans="1:2" x14ac:dyDescent="0.3">
      <c r="A3394" t="s">
        <v>3414</v>
      </c>
      <c r="B3394">
        <v>6</v>
      </c>
    </row>
    <row r="3395" spans="1:2" x14ac:dyDescent="0.3">
      <c r="A3395" t="s">
        <v>1892</v>
      </c>
      <c r="B3395">
        <v>6</v>
      </c>
    </row>
    <row r="3396" spans="1:2" x14ac:dyDescent="0.3">
      <c r="A3396" t="s">
        <v>3136</v>
      </c>
      <c r="B3396">
        <v>6</v>
      </c>
    </row>
    <row r="3397" spans="1:2" x14ac:dyDescent="0.3">
      <c r="A3397" t="s">
        <v>2061</v>
      </c>
      <c r="B3397">
        <v>6</v>
      </c>
    </row>
    <row r="3398" spans="1:2" x14ac:dyDescent="0.3">
      <c r="A3398" t="s">
        <v>4738</v>
      </c>
      <c r="B3398">
        <v>6</v>
      </c>
    </row>
    <row r="3399" spans="1:2" x14ac:dyDescent="0.3">
      <c r="A3399" t="s">
        <v>184</v>
      </c>
      <c r="B3399">
        <v>6</v>
      </c>
    </row>
    <row r="3400" spans="1:2" x14ac:dyDescent="0.3">
      <c r="A3400" t="s">
        <v>3317</v>
      </c>
      <c r="B3400">
        <v>6</v>
      </c>
    </row>
    <row r="3401" spans="1:2" x14ac:dyDescent="0.3">
      <c r="A3401" t="s">
        <v>5425</v>
      </c>
      <c r="B3401">
        <v>6</v>
      </c>
    </row>
    <row r="3402" spans="1:2" x14ac:dyDescent="0.3">
      <c r="A3402" t="s">
        <v>1758</v>
      </c>
      <c r="B3402">
        <v>6</v>
      </c>
    </row>
    <row r="3403" spans="1:2" x14ac:dyDescent="0.3">
      <c r="A3403" t="s">
        <v>4227</v>
      </c>
      <c r="B3403">
        <v>6</v>
      </c>
    </row>
    <row r="3404" spans="1:2" x14ac:dyDescent="0.3">
      <c r="A3404" t="s">
        <v>5589</v>
      </c>
      <c r="B3404">
        <v>6</v>
      </c>
    </row>
    <row r="3405" spans="1:2" x14ac:dyDescent="0.3">
      <c r="A3405" t="s">
        <v>2131</v>
      </c>
      <c r="B3405">
        <v>6</v>
      </c>
    </row>
    <row r="3406" spans="1:2" x14ac:dyDescent="0.3">
      <c r="A3406" t="s">
        <v>4227</v>
      </c>
      <c r="B3406">
        <v>6</v>
      </c>
    </row>
    <row r="3407" spans="1:2" x14ac:dyDescent="0.3">
      <c r="A3407" t="s">
        <v>562</v>
      </c>
      <c r="B3407">
        <v>6</v>
      </c>
    </row>
    <row r="3408" spans="1:2" x14ac:dyDescent="0.3">
      <c r="A3408" t="s">
        <v>5081</v>
      </c>
      <c r="B3408">
        <v>6</v>
      </c>
    </row>
    <row r="3409" spans="1:2" x14ac:dyDescent="0.3">
      <c r="A3409" t="s">
        <v>6045</v>
      </c>
      <c r="B3409">
        <v>6</v>
      </c>
    </row>
    <row r="3410" spans="1:2" x14ac:dyDescent="0.3">
      <c r="A3410" t="s">
        <v>3295</v>
      </c>
      <c r="B3410">
        <v>6</v>
      </c>
    </row>
    <row r="3411" spans="1:2" x14ac:dyDescent="0.3">
      <c r="A3411" t="s">
        <v>6316</v>
      </c>
      <c r="B3411">
        <v>6</v>
      </c>
    </row>
    <row r="3412" spans="1:2" x14ac:dyDescent="0.3">
      <c r="A3412" t="s">
        <v>6394</v>
      </c>
      <c r="B3412">
        <v>6</v>
      </c>
    </row>
    <row r="3413" spans="1:2" x14ac:dyDescent="0.3">
      <c r="A3413" t="s">
        <v>1334</v>
      </c>
      <c r="B3413">
        <v>6</v>
      </c>
    </row>
    <row r="3414" spans="1:2" x14ac:dyDescent="0.3">
      <c r="A3414" t="s">
        <v>5834</v>
      </c>
      <c r="B3414">
        <v>6</v>
      </c>
    </row>
    <row r="3415" spans="1:2" x14ac:dyDescent="0.3">
      <c r="A3415" t="s">
        <v>2036</v>
      </c>
      <c r="B3415">
        <v>6</v>
      </c>
    </row>
    <row r="3416" spans="1:2" x14ac:dyDescent="0.3">
      <c r="A3416" t="s">
        <v>7112</v>
      </c>
      <c r="B3416">
        <v>6</v>
      </c>
    </row>
    <row r="3417" spans="1:2" x14ac:dyDescent="0.3">
      <c r="A3417" t="s">
        <v>3535</v>
      </c>
      <c r="B3417">
        <v>6</v>
      </c>
    </row>
    <row r="3418" spans="1:2" x14ac:dyDescent="0.3">
      <c r="A3418" t="s">
        <v>6414</v>
      </c>
      <c r="B3418">
        <v>6</v>
      </c>
    </row>
    <row r="3419" spans="1:2" x14ac:dyDescent="0.3">
      <c r="A3419" t="s">
        <v>7610</v>
      </c>
      <c r="B3419">
        <v>6</v>
      </c>
    </row>
    <row r="3420" spans="1:2" x14ac:dyDescent="0.3">
      <c r="A3420" t="s">
        <v>2673</v>
      </c>
      <c r="B3420">
        <v>6</v>
      </c>
    </row>
    <row r="3421" spans="1:2" x14ac:dyDescent="0.3">
      <c r="A3421" t="s">
        <v>7666</v>
      </c>
      <c r="B3421">
        <v>6</v>
      </c>
    </row>
    <row r="3422" spans="1:2" x14ac:dyDescent="0.3">
      <c r="A3422" t="s">
        <v>398</v>
      </c>
      <c r="B3422">
        <v>6</v>
      </c>
    </row>
    <row r="3423" spans="1:2" x14ac:dyDescent="0.3">
      <c r="A3423" t="s">
        <v>7867</v>
      </c>
      <c r="B3423">
        <v>6</v>
      </c>
    </row>
    <row r="3424" spans="1:2" x14ac:dyDescent="0.3">
      <c r="A3424" t="s">
        <v>8226</v>
      </c>
      <c r="B3424">
        <v>6</v>
      </c>
    </row>
    <row r="3425" spans="1:2" x14ac:dyDescent="0.3">
      <c r="A3425" t="s">
        <v>8695</v>
      </c>
      <c r="B3425">
        <v>6</v>
      </c>
    </row>
    <row r="3426" spans="1:2" x14ac:dyDescent="0.3">
      <c r="A3426" t="s">
        <v>9075</v>
      </c>
      <c r="B3426">
        <v>6</v>
      </c>
    </row>
    <row r="3427" spans="1:2" x14ac:dyDescent="0.3">
      <c r="A3427" t="s">
        <v>9147</v>
      </c>
      <c r="B3427">
        <v>6</v>
      </c>
    </row>
    <row r="3428" spans="1:2" x14ac:dyDescent="0.3">
      <c r="A3428" t="s">
        <v>2715</v>
      </c>
      <c r="B3428">
        <v>6</v>
      </c>
    </row>
    <row r="3429" spans="1:2" x14ac:dyDescent="0.3">
      <c r="A3429" t="s">
        <v>9298</v>
      </c>
      <c r="B3429">
        <v>6</v>
      </c>
    </row>
    <row r="3430" spans="1:2" x14ac:dyDescent="0.3">
      <c r="A3430" t="s">
        <v>5873</v>
      </c>
      <c r="B3430">
        <v>6</v>
      </c>
    </row>
    <row r="3431" spans="1:2" x14ac:dyDescent="0.3">
      <c r="A3431" t="s">
        <v>9427</v>
      </c>
      <c r="B3431">
        <v>6</v>
      </c>
    </row>
    <row r="3432" spans="1:2" x14ac:dyDescent="0.3">
      <c r="A3432" t="s">
        <v>2056</v>
      </c>
      <c r="B3432">
        <v>6</v>
      </c>
    </row>
    <row r="3433" spans="1:2" x14ac:dyDescent="0.3">
      <c r="A3433" t="s">
        <v>9698</v>
      </c>
      <c r="B3433">
        <v>6</v>
      </c>
    </row>
    <row r="3434" spans="1:2" x14ac:dyDescent="0.3">
      <c r="A3434" t="s">
        <v>5930</v>
      </c>
      <c r="B3434">
        <v>6</v>
      </c>
    </row>
    <row r="3435" spans="1:2" x14ac:dyDescent="0.3">
      <c r="A3435" t="s">
        <v>9500</v>
      </c>
      <c r="B3435">
        <v>6</v>
      </c>
    </row>
    <row r="3436" spans="1:2" x14ac:dyDescent="0.3">
      <c r="A3436" t="s">
        <v>11140</v>
      </c>
      <c r="B3436">
        <v>6</v>
      </c>
    </row>
    <row r="3437" spans="1:2" x14ac:dyDescent="0.3">
      <c r="A3437" t="s">
        <v>5055</v>
      </c>
      <c r="B3437">
        <v>6</v>
      </c>
    </row>
    <row r="3438" spans="1:2" x14ac:dyDescent="0.3">
      <c r="A3438" t="s">
        <v>6823</v>
      </c>
      <c r="B3438">
        <v>6</v>
      </c>
    </row>
    <row r="3439" spans="1:2" x14ac:dyDescent="0.3">
      <c r="A3439" t="s">
        <v>11663</v>
      </c>
      <c r="B3439">
        <v>6</v>
      </c>
    </row>
    <row r="3440" spans="1:2" x14ac:dyDescent="0.3">
      <c r="A3440" t="s">
        <v>12099</v>
      </c>
      <c r="B3440">
        <v>6</v>
      </c>
    </row>
    <row r="3441" spans="1:2" x14ac:dyDescent="0.3">
      <c r="A3441" t="s">
        <v>12186</v>
      </c>
      <c r="B3441">
        <v>6</v>
      </c>
    </row>
    <row r="3442" spans="1:2" x14ac:dyDescent="0.3">
      <c r="A3442" t="s">
        <v>12497</v>
      </c>
      <c r="B3442">
        <v>6</v>
      </c>
    </row>
    <row r="3443" spans="1:2" x14ac:dyDescent="0.3">
      <c r="A3443" t="s">
        <v>2715</v>
      </c>
      <c r="B3443">
        <v>6</v>
      </c>
    </row>
    <row r="3444" spans="1:2" x14ac:dyDescent="0.3">
      <c r="A3444" t="s">
        <v>11852</v>
      </c>
      <c r="B3444">
        <v>6</v>
      </c>
    </row>
    <row r="3445" spans="1:2" x14ac:dyDescent="0.3">
      <c r="A3445" t="s">
        <v>12940</v>
      </c>
      <c r="B3445">
        <v>6</v>
      </c>
    </row>
    <row r="3446" spans="1:2" x14ac:dyDescent="0.3">
      <c r="A3446" t="s">
        <v>13224</v>
      </c>
      <c r="B3446">
        <v>6</v>
      </c>
    </row>
    <row r="3447" spans="1:2" x14ac:dyDescent="0.3">
      <c r="A3447" t="s">
        <v>13245</v>
      </c>
      <c r="B3447">
        <v>6</v>
      </c>
    </row>
    <row r="3448" spans="1:2" x14ac:dyDescent="0.3">
      <c r="A3448" t="s">
        <v>13418</v>
      </c>
      <c r="B3448">
        <v>6</v>
      </c>
    </row>
    <row r="3449" spans="1:2" x14ac:dyDescent="0.3">
      <c r="A3449" t="s">
        <v>12088</v>
      </c>
      <c r="B3449">
        <v>6</v>
      </c>
    </row>
    <row r="3450" spans="1:2" x14ac:dyDescent="0.3">
      <c r="A3450" t="s">
        <v>13759</v>
      </c>
      <c r="B3450">
        <v>6</v>
      </c>
    </row>
    <row r="3451" spans="1:2" x14ac:dyDescent="0.3">
      <c r="A3451" t="s">
        <v>14064</v>
      </c>
      <c r="B3451">
        <v>6</v>
      </c>
    </row>
    <row r="3452" spans="1:2" x14ac:dyDescent="0.3">
      <c r="A3452" t="s">
        <v>10127</v>
      </c>
      <c r="B3452">
        <v>6</v>
      </c>
    </row>
    <row r="3453" spans="1:2" x14ac:dyDescent="0.3">
      <c r="A3453" t="s">
        <v>14420</v>
      </c>
      <c r="B3453">
        <v>6</v>
      </c>
    </row>
    <row r="3454" spans="1:2" x14ac:dyDescent="0.3">
      <c r="A3454" t="s">
        <v>14438</v>
      </c>
      <c r="B3454">
        <v>6</v>
      </c>
    </row>
    <row r="3455" spans="1:2" x14ac:dyDescent="0.3">
      <c r="A3455" t="s">
        <v>12152</v>
      </c>
      <c r="B3455">
        <v>6</v>
      </c>
    </row>
    <row r="3456" spans="1:2" x14ac:dyDescent="0.3">
      <c r="A3456" t="s">
        <v>2265</v>
      </c>
      <c r="B3456">
        <v>6</v>
      </c>
    </row>
    <row r="3457" spans="1:2" x14ac:dyDescent="0.3">
      <c r="A3457" t="s">
        <v>14655</v>
      </c>
      <c r="B3457">
        <v>6</v>
      </c>
    </row>
    <row r="3458" spans="1:2" x14ac:dyDescent="0.3">
      <c r="A3458" t="s">
        <v>10961</v>
      </c>
      <c r="B3458">
        <v>6</v>
      </c>
    </row>
    <row r="3459" spans="1:2" x14ac:dyDescent="0.3">
      <c r="A3459" t="s">
        <v>6796</v>
      </c>
      <c r="B3459">
        <v>6</v>
      </c>
    </row>
    <row r="3460" spans="1:2" x14ac:dyDescent="0.3">
      <c r="A3460" t="s">
        <v>12994</v>
      </c>
      <c r="B3460">
        <v>6</v>
      </c>
    </row>
    <row r="3461" spans="1:2" x14ac:dyDescent="0.3">
      <c r="A3461" t="s">
        <v>15466</v>
      </c>
      <c r="B3461">
        <v>6</v>
      </c>
    </row>
    <row r="3462" spans="1:2" x14ac:dyDescent="0.3">
      <c r="A3462" t="s">
        <v>15515</v>
      </c>
      <c r="B3462">
        <v>6</v>
      </c>
    </row>
    <row r="3463" spans="1:2" x14ac:dyDescent="0.3">
      <c r="A3463" t="s">
        <v>15733</v>
      </c>
      <c r="B3463">
        <v>6</v>
      </c>
    </row>
    <row r="3464" spans="1:2" x14ac:dyDescent="0.3">
      <c r="A3464" t="s">
        <v>15887</v>
      </c>
      <c r="B3464">
        <v>6</v>
      </c>
    </row>
    <row r="3465" spans="1:2" x14ac:dyDescent="0.3">
      <c r="A3465" t="s">
        <v>12940</v>
      </c>
      <c r="B3465">
        <v>6</v>
      </c>
    </row>
    <row r="3466" spans="1:2" x14ac:dyDescent="0.3">
      <c r="A3466" t="s">
        <v>16174</v>
      </c>
      <c r="B3466">
        <v>6</v>
      </c>
    </row>
    <row r="3467" spans="1:2" x14ac:dyDescent="0.3">
      <c r="A3467" t="s">
        <v>16292</v>
      </c>
      <c r="B3467">
        <v>6</v>
      </c>
    </row>
    <row r="3468" spans="1:2" x14ac:dyDescent="0.3">
      <c r="A3468" t="s">
        <v>8629</v>
      </c>
      <c r="B3468">
        <v>6</v>
      </c>
    </row>
    <row r="3469" spans="1:2" x14ac:dyDescent="0.3">
      <c r="A3469" t="s">
        <v>12786</v>
      </c>
      <c r="B3469">
        <v>6</v>
      </c>
    </row>
    <row r="3470" spans="1:2" x14ac:dyDescent="0.3">
      <c r="A3470" t="s">
        <v>16670</v>
      </c>
      <c r="B3470">
        <v>6</v>
      </c>
    </row>
    <row r="3471" spans="1:2" x14ac:dyDescent="0.3">
      <c r="A3471" t="s">
        <v>16697</v>
      </c>
      <c r="B3471">
        <v>6</v>
      </c>
    </row>
    <row r="3472" spans="1:2" x14ac:dyDescent="0.3">
      <c r="A3472" t="s">
        <v>18198</v>
      </c>
      <c r="B3472">
        <v>6</v>
      </c>
    </row>
    <row r="3473" spans="1:2" x14ac:dyDescent="0.3">
      <c r="A3473" t="s">
        <v>15228</v>
      </c>
      <c r="B3473">
        <v>6</v>
      </c>
    </row>
    <row r="3474" spans="1:2" x14ac:dyDescent="0.3">
      <c r="A3474" t="s">
        <v>18632</v>
      </c>
      <c r="B3474">
        <v>6</v>
      </c>
    </row>
    <row r="3475" spans="1:2" x14ac:dyDescent="0.3">
      <c r="A3475" t="s">
        <v>18716</v>
      </c>
      <c r="B3475">
        <v>6</v>
      </c>
    </row>
    <row r="3476" spans="1:2" x14ac:dyDescent="0.3">
      <c r="A3476" t="s">
        <v>18805</v>
      </c>
      <c r="B3476">
        <v>6</v>
      </c>
    </row>
    <row r="3477" spans="1:2" x14ac:dyDescent="0.3">
      <c r="A3477" t="s">
        <v>10287</v>
      </c>
      <c r="B3477">
        <v>6</v>
      </c>
    </row>
    <row r="3478" spans="1:2" x14ac:dyDescent="0.3">
      <c r="A3478" t="s">
        <v>19669</v>
      </c>
      <c r="B3478">
        <v>6</v>
      </c>
    </row>
    <row r="3479" spans="1:2" x14ac:dyDescent="0.3">
      <c r="A3479" t="s">
        <v>17107</v>
      </c>
      <c r="B3479">
        <v>6</v>
      </c>
    </row>
    <row r="3480" spans="1:2" x14ac:dyDescent="0.3">
      <c r="A3480" t="s">
        <v>20353</v>
      </c>
      <c r="B3480">
        <v>6</v>
      </c>
    </row>
    <row r="3481" spans="1:2" x14ac:dyDescent="0.3">
      <c r="A3481" t="s">
        <v>20460</v>
      </c>
      <c r="B3481">
        <v>6</v>
      </c>
    </row>
    <row r="3482" spans="1:2" x14ac:dyDescent="0.3">
      <c r="A3482" t="s">
        <v>14300</v>
      </c>
      <c r="B3482">
        <v>6</v>
      </c>
    </row>
    <row r="3483" spans="1:2" x14ac:dyDescent="0.3">
      <c r="A3483" t="s">
        <v>21216</v>
      </c>
      <c r="B3483">
        <v>6</v>
      </c>
    </row>
    <row r="3484" spans="1:2" x14ac:dyDescent="0.3">
      <c r="A3484" t="s">
        <v>21241</v>
      </c>
      <c r="B3484">
        <v>6</v>
      </c>
    </row>
    <row r="3485" spans="1:2" x14ac:dyDescent="0.3">
      <c r="A3485" t="s">
        <v>21458</v>
      </c>
      <c r="B3485">
        <v>6</v>
      </c>
    </row>
    <row r="3486" spans="1:2" x14ac:dyDescent="0.3">
      <c r="A3486" t="s">
        <v>7558</v>
      </c>
      <c r="B3486">
        <v>6</v>
      </c>
    </row>
    <row r="3487" spans="1:2" x14ac:dyDescent="0.3">
      <c r="A3487" t="s">
        <v>21924</v>
      </c>
      <c r="B3487">
        <v>6</v>
      </c>
    </row>
    <row r="3488" spans="1:2" x14ac:dyDescent="0.3">
      <c r="A3488" t="s">
        <v>22013</v>
      </c>
      <c r="B3488">
        <v>6</v>
      </c>
    </row>
    <row r="3489" spans="1:2" x14ac:dyDescent="0.3">
      <c r="A3489" t="s">
        <v>22442</v>
      </c>
      <c r="B3489">
        <v>6</v>
      </c>
    </row>
    <row r="3490" spans="1:2" x14ac:dyDescent="0.3">
      <c r="A3490" t="s">
        <v>22484</v>
      </c>
      <c r="B3490">
        <v>6</v>
      </c>
    </row>
    <row r="3491" spans="1:2" x14ac:dyDescent="0.3">
      <c r="A3491" t="s">
        <v>22817</v>
      </c>
      <c r="B3491">
        <v>6</v>
      </c>
    </row>
    <row r="3492" spans="1:2" x14ac:dyDescent="0.3">
      <c r="A3492" t="s">
        <v>15122</v>
      </c>
      <c r="B3492">
        <v>6</v>
      </c>
    </row>
    <row r="3493" spans="1:2" x14ac:dyDescent="0.3">
      <c r="A3493" t="s">
        <v>23770</v>
      </c>
      <c r="B3493">
        <v>6</v>
      </c>
    </row>
    <row r="3494" spans="1:2" x14ac:dyDescent="0.3">
      <c r="A3494" t="s">
        <v>252</v>
      </c>
      <c r="B3494">
        <v>5.9</v>
      </c>
    </row>
    <row r="3495" spans="1:2" x14ac:dyDescent="0.3">
      <c r="A3495" t="s">
        <v>835</v>
      </c>
      <c r="B3495">
        <v>5.9</v>
      </c>
    </row>
    <row r="3496" spans="1:2" x14ac:dyDescent="0.3">
      <c r="A3496" t="s">
        <v>871</v>
      </c>
      <c r="B3496">
        <v>5.9</v>
      </c>
    </row>
    <row r="3497" spans="1:2" x14ac:dyDescent="0.3">
      <c r="A3497" t="s">
        <v>902</v>
      </c>
      <c r="B3497">
        <v>5.9</v>
      </c>
    </row>
    <row r="3498" spans="1:2" x14ac:dyDescent="0.3">
      <c r="A3498" t="s">
        <v>972</v>
      </c>
      <c r="B3498">
        <v>5.9</v>
      </c>
    </row>
    <row r="3499" spans="1:2" x14ac:dyDescent="0.3">
      <c r="A3499" t="s">
        <v>919</v>
      </c>
      <c r="B3499">
        <v>5.9</v>
      </c>
    </row>
    <row r="3500" spans="1:2" x14ac:dyDescent="0.3">
      <c r="A3500" t="s">
        <v>1276</v>
      </c>
      <c r="B3500">
        <v>5.9</v>
      </c>
    </row>
    <row r="3501" spans="1:2" x14ac:dyDescent="0.3">
      <c r="A3501" t="s">
        <v>2241</v>
      </c>
      <c r="B3501">
        <v>5.9</v>
      </c>
    </row>
    <row r="3502" spans="1:2" x14ac:dyDescent="0.3">
      <c r="A3502" t="s">
        <v>1538</v>
      </c>
      <c r="B3502">
        <v>5.9</v>
      </c>
    </row>
    <row r="3503" spans="1:2" x14ac:dyDescent="0.3">
      <c r="A3503" t="s">
        <v>954</v>
      </c>
      <c r="B3503">
        <v>5.9</v>
      </c>
    </row>
    <row r="3504" spans="1:2" x14ac:dyDescent="0.3">
      <c r="A3504" t="s">
        <v>340</v>
      </c>
      <c r="B3504">
        <v>5.9</v>
      </c>
    </row>
    <row r="3505" spans="1:2" x14ac:dyDescent="0.3">
      <c r="A3505" t="s">
        <v>2807</v>
      </c>
      <c r="B3505">
        <v>5.9</v>
      </c>
    </row>
    <row r="3506" spans="1:2" x14ac:dyDescent="0.3">
      <c r="A3506" t="s">
        <v>2959</v>
      </c>
      <c r="B3506">
        <v>5.9</v>
      </c>
    </row>
    <row r="3507" spans="1:2" x14ac:dyDescent="0.3">
      <c r="A3507" t="s">
        <v>2968</v>
      </c>
      <c r="B3507">
        <v>5.9</v>
      </c>
    </row>
    <row r="3508" spans="1:2" x14ac:dyDescent="0.3">
      <c r="A3508" t="s">
        <v>340</v>
      </c>
      <c r="B3508">
        <v>5.9</v>
      </c>
    </row>
    <row r="3509" spans="1:2" x14ac:dyDescent="0.3">
      <c r="A3509" t="s">
        <v>3143</v>
      </c>
      <c r="B3509">
        <v>5.9</v>
      </c>
    </row>
    <row r="3510" spans="1:2" x14ac:dyDescent="0.3">
      <c r="A3510" t="s">
        <v>2265</v>
      </c>
      <c r="B3510">
        <v>5.9</v>
      </c>
    </row>
    <row r="3511" spans="1:2" x14ac:dyDescent="0.3">
      <c r="A3511" t="s">
        <v>2630</v>
      </c>
      <c r="B3511">
        <v>5.9</v>
      </c>
    </row>
    <row r="3512" spans="1:2" x14ac:dyDescent="0.3">
      <c r="A3512" t="s">
        <v>3506</v>
      </c>
      <c r="B3512">
        <v>5.9</v>
      </c>
    </row>
    <row r="3513" spans="1:2" x14ac:dyDescent="0.3">
      <c r="A3513" t="s">
        <v>1984</v>
      </c>
      <c r="B3513">
        <v>5.9</v>
      </c>
    </row>
    <row r="3514" spans="1:2" x14ac:dyDescent="0.3">
      <c r="A3514" t="s">
        <v>2175</v>
      </c>
      <c r="B3514">
        <v>5.9</v>
      </c>
    </row>
    <row r="3515" spans="1:2" x14ac:dyDescent="0.3">
      <c r="A3515" t="s">
        <v>3760</v>
      </c>
      <c r="B3515">
        <v>5.9</v>
      </c>
    </row>
    <row r="3516" spans="1:2" x14ac:dyDescent="0.3">
      <c r="A3516" t="s">
        <v>3912</v>
      </c>
      <c r="B3516">
        <v>5.9</v>
      </c>
    </row>
    <row r="3517" spans="1:2" x14ac:dyDescent="0.3">
      <c r="A3517" t="s">
        <v>2185</v>
      </c>
      <c r="B3517">
        <v>5.9</v>
      </c>
    </row>
    <row r="3518" spans="1:2" x14ac:dyDescent="0.3">
      <c r="A3518" t="s">
        <v>1758</v>
      </c>
      <c r="B3518">
        <v>5.9</v>
      </c>
    </row>
    <row r="3519" spans="1:2" x14ac:dyDescent="0.3">
      <c r="A3519" t="s">
        <v>4180</v>
      </c>
      <c r="B3519">
        <v>5.9</v>
      </c>
    </row>
    <row r="3520" spans="1:2" x14ac:dyDescent="0.3">
      <c r="A3520" t="s">
        <v>4227</v>
      </c>
      <c r="B3520">
        <v>5.9</v>
      </c>
    </row>
    <row r="3521" spans="1:2" x14ac:dyDescent="0.3">
      <c r="A3521" t="s">
        <v>2350</v>
      </c>
      <c r="B3521">
        <v>5.9</v>
      </c>
    </row>
    <row r="3522" spans="1:2" x14ac:dyDescent="0.3">
      <c r="A3522" t="s">
        <v>4511</v>
      </c>
      <c r="B3522">
        <v>5.9</v>
      </c>
    </row>
    <row r="3523" spans="1:2" x14ac:dyDescent="0.3">
      <c r="A3523" t="s">
        <v>4544</v>
      </c>
      <c r="B3523">
        <v>5.9</v>
      </c>
    </row>
    <row r="3524" spans="1:2" x14ac:dyDescent="0.3">
      <c r="A3524" t="s">
        <v>4698</v>
      </c>
      <c r="B3524">
        <v>5.9</v>
      </c>
    </row>
    <row r="3525" spans="1:2" x14ac:dyDescent="0.3">
      <c r="A3525" t="s">
        <v>2959</v>
      </c>
      <c r="B3525">
        <v>5.9</v>
      </c>
    </row>
    <row r="3526" spans="1:2" x14ac:dyDescent="0.3">
      <c r="A3526" t="s">
        <v>2745</v>
      </c>
      <c r="B3526">
        <v>5.9</v>
      </c>
    </row>
    <row r="3527" spans="1:2" x14ac:dyDescent="0.3">
      <c r="A3527" t="s">
        <v>4919</v>
      </c>
      <c r="B3527">
        <v>5.9</v>
      </c>
    </row>
    <row r="3528" spans="1:2" x14ac:dyDescent="0.3">
      <c r="A3528" t="s">
        <v>2583</v>
      </c>
      <c r="B3528">
        <v>5.9</v>
      </c>
    </row>
    <row r="3529" spans="1:2" x14ac:dyDescent="0.3">
      <c r="A3529" t="s">
        <v>5272</v>
      </c>
      <c r="B3529">
        <v>5.9</v>
      </c>
    </row>
    <row r="3530" spans="1:2" x14ac:dyDescent="0.3">
      <c r="A3530" t="s">
        <v>3901</v>
      </c>
      <c r="B3530">
        <v>5.9</v>
      </c>
    </row>
    <row r="3531" spans="1:2" x14ac:dyDescent="0.3">
      <c r="A3531" t="s">
        <v>5352</v>
      </c>
      <c r="B3531">
        <v>5.9</v>
      </c>
    </row>
    <row r="3532" spans="1:2" x14ac:dyDescent="0.3">
      <c r="A3532" t="s">
        <v>5435</v>
      </c>
      <c r="B3532">
        <v>5.9</v>
      </c>
    </row>
    <row r="3533" spans="1:2" x14ac:dyDescent="0.3">
      <c r="A3533" t="s">
        <v>5496</v>
      </c>
      <c r="B3533">
        <v>5.9</v>
      </c>
    </row>
    <row r="3534" spans="1:2" x14ac:dyDescent="0.3">
      <c r="A3534" t="s">
        <v>1973</v>
      </c>
      <c r="B3534">
        <v>5.9</v>
      </c>
    </row>
    <row r="3535" spans="1:2" x14ac:dyDescent="0.3">
      <c r="A3535" t="s">
        <v>5873</v>
      </c>
      <c r="B3535">
        <v>5.9</v>
      </c>
    </row>
    <row r="3536" spans="1:2" x14ac:dyDescent="0.3">
      <c r="A3536" t="s">
        <v>6096</v>
      </c>
      <c r="B3536">
        <v>5.9</v>
      </c>
    </row>
    <row r="3537" spans="1:2" x14ac:dyDescent="0.3">
      <c r="A3537" t="s">
        <v>1373</v>
      </c>
      <c r="B3537">
        <v>5.9</v>
      </c>
    </row>
    <row r="3538" spans="1:2" x14ac:dyDescent="0.3">
      <c r="A3538" t="s">
        <v>3506</v>
      </c>
      <c r="B3538">
        <v>5.9</v>
      </c>
    </row>
    <row r="3539" spans="1:2" x14ac:dyDescent="0.3">
      <c r="A3539" t="s">
        <v>6453</v>
      </c>
      <c r="B3539">
        <v>5.9</v>
      </c>
    </row>
    <row r="3540" spans="1:2" x14ac:dyDescent="0.3">
      <c r="A3540" t="s">
        <v>2715</v>
      </c>
      <c r="B3540">
        <v>5.9</v>
      </c>
    </row>
    <row r="3541" spans="1:2" x14ac:dyDescent="0.3">
      <c r="A3541" t="s">
        <v>5243</v>
      </c>
      <c r="B3541">
        <v>5.9</v>
      </c>
    </row>
    <row r="3542" spans="1:2" x14ac:dyDescent="0.3">
      <c r="A3542" t="s">
        <v>6700</v>
      </c>
      <c r="B3542">
        <v>5.9</v>
      </c>
    </row>
    <row r="3543" spans="1:2" x14ac:dyDescent="0.3">
      <c r="A3543" t="s">
        <v>5331</v>
      </c>
      <c r="B3543">
        <v>5.9</v>
      </c>
    </row>
    <row r="3544" spans="1:2" x14ac:dyDescent="0.3">
      <c r="A3544" t="s">
        <v>5370</v>
      </c>
      <c r="B3544">
        <v>5.9</v>
      </c>
    </row>
    <row r="3545" spans="1:2" x14ac:dyDescent="0.3">
      <c r="A3545" t="s">
        <v>1763</v>
      </c>
      <c r="B3545">
        <v>5.9</v>
      </c>
    </row>
    <row r="3546" spans="1:2" x14ac:dyDescent="0.3">
      <c r="A3546" t="s">
        <v>4109</v>
      </c>
      <c r="B3546">
        <v>5.9</v>
      </c>
    </row>
    <row r="3547" spans="1:2" x14ac:dyDescent="0.3">
      <c r="A3547" t="s">
        <v>603</v>
      </c>
      <c r="B3547">
        <v>5.9</v>
      </c>
    </row>
    <row r="3548" spans="1:2" x14ac:dyDescent="0.3">
      <c r="A3548" t="s">
        <v>7296</v>
      </c>
      <c r="B3548">
        <v>5.9</v>
      </c>
    </row>
    <row r="3549" spans="1:2" x14ac:dyDescent="0.3">
      <c r="A3549" t="s">
        <v>7386</v>
      </c>
      <c r="B3549">
        <v>5.9</v>
      </c>
    </row>
    <row r="3550" spans="1:2" x14ac:dyDescent="0.3">
      <c r="A3550" t="s">
        <v>7421</v>
      </c>
      <c r="B3550">
        <v>5.9</v>
      </c>
    </row>
    <row r="3551" spans="1:2" x14ac:dyDescent="0.3">
      <c r="A3551" t="s">
        <v>7528</v>
      </c>
      <c r="B3551">
        <v>5.9</v>
      </c>
    </row>
    <row r="3552" spans="1:2" x14ac:dyDescent="0.3">
      <c r="A3552" t="s">
        <v>416</v>
      </c>
      <c r="B3552">
        <v>5.9</v>
      </c>
    </row>
    <row r="3553" spans="1:2" x14ac:dyDescent="0.3">
      <c r="A3553" t="s">
        <v>5867</v>
      </c>
      <c r="B3553">
        <v>5.9</v>
      </c>
    </row>
    <row r="3554" spans="1:2" x14ac:dyDescent="0.3">
      <c r="A3554" t="s">
        <v>7998</v>
      </c>
      <c r="B3554">
        <v>5.9</v>
      </c>
    </row>
    <row r="3555" spans="1:2" x14ac:dyDescent="0.3">
      <c r="A3555" t="s">
        <v>8230</v>
      </c>
      <c r="B3555">
        <v>5.9</v>
      </c>
    </row>
    <row r="3556" spans="1:2" x14ac:dyDescent="0.3">
      <c r="A3556" t="s">
        <v>2801</v>
      </c>
      <c r="B3556">
        <v>5.9</v>
      </c>
    </row>
    <row r="3557" spans="1:2" x14ac:dyDescent="0.3">
      <c r="A3557" t="s">
        <v>8407</v>
      </c>
      <c r="B3557">
        <v>5.9</v>
      </c>
    </row>
    <row r="3558" spans="1:2" x14ac:dyDescent="0.3">
      <c r="A3558" t="s">
        <v>8439</v>
      </c>
      <c r="B3558">
        <v>5.9</v>
      </c>
    </row>
    <row r="3559" spans="1:2" x14ac:dyDescent="0.3">
      <c r="A3559" t="s">
        <v>8479</v>
      </c>
      <c r="B3559">
        <v>5.9</v>
      </c>
    </row>
    <row r="3560" spans="1:2" x14ac:dyDescent="0.3">
      <c r="A3560" t="s">
        <v>4144</v>
      </c>
      <c r="B3560">
        <v>5.9</v>
      </c>
    </row>
    <row r="3561" spans="1:2" x14ac:dyDescent="0.3">
      <c r="A3561" t="s">
        <v>8827</v>
      </c>
      <c r="B3561">
        <v>5.9</v>
      </c>
    </row>
    <row r="3562" spans="1:2" x14ac:dyDescent="0.3">
      <c r="A3562" t="s">
        <v>9157</v>
      </c>
      <c r="B3562">
        <v>5.9</v>
      </c>
    </row>
    <row r="3563" spans="1:2" x14ac:dyDescent="0.3">
      <c r="A3563" t="s">
        <v>9509</v>
      </c>
      <c r="B3563">
        <v>5.9</v>
      </c>
    </row>
    <row r="3564" spans="1:2" x14ac:dyDescent="0.3">
      <c r="A3564" t="s">
        <v>9790</v>
      </c>
      <c r="B3564">
        <v>5.9</v>
      </c>
    </row>
    <row r="3565" spans="1:2" x14ac:dyDescent="0.3">
      <c r="A3565" t="s">
        <v>9903</v>
      </c>
      <c r="B3565">
        <v>5.9</v>
      </c>
    </row>
    <row r="3566" spans="1:2" x14ac:dyDescent="0.3">
      <c r="A3566" t="s">
        <v>9922</v>
      </c>
      <c r="B3566">
        <v>5.9</v>
      </c>
    </row>
    <row r="3567" spans="1:2" x14ac:dyDescent="0.3">
      <c r="A3567" t="s">
        <v>2197</v>
      </c>
      <c r="B3567">
        <v>5.9</v>
      </c>
    </row>
    <row r="3568" spans="1:2" x14ac:dyDescent="0.3">
      <c r="A3568" t="s">
        <v>3705</v>
      </c>
      <c r="B3568">
        <v>5.9</v>
      </c>
    </row>
    <row r="3569" spans="1:2" x14ac:dyDescent="0.3">
      <c r="A3569" t="s">
        <v>10760</v>
      </c>
      <c r="B3569">
        <v>5.9</v>
      </c>
    </row>
    <row r="3570" spans="1:2" x14ac:dyDescent="0.3">
      <c r="A3570" t="s">
        <v>10813</v>
      </c>
      <c r="B3570">
        <v>5.9</v>
      </c>
    </row>
    <row r="3571" spans="1:2" x14ac:dyDescent="0.3">
      <c r="A3571" t="s">
        <v>10937</v>
      </c>
      <c r="B3571">
        <v>5.9</v>
      </c>
    </row>
    <row r="3572" spans="1:2" x14ac:dyDescent="0.3">
      <c r="A3572" t="s">
        <v>5229</v>
      </c>
      <c r="B3572">
        <v>5.9</v>
      </c>
    </row>
    <row r="3573" spans="1:2" x14ac:dyDescent="0.3">
      <c r="A3573" t="s">
        <v>3317</v>
      </c>
      <c r="B3573">
        <v>5.9</v>
      </c>
    </row>
    <row r="3574" spans="1:2" x14ac:dyDescent="0.3">
      <c r="A3574" t="s">
        <v>2560</v>
      </c>
      <c r="B3574">
        <v>5.9</v>
      </c>
    </row>
    <row r="3575" spans="1:2" x14ac:dyDescent="0.3">
      <c r="A3575" t="s">
        <v>11535</v>
      </c>
      <c r="B3575">
        <v>5.9</v>
      </c>
    </row>
    <row r="3576" spans="1:2" x14ac:dyDescent="0.3">
      <c r="A3576" t="s">
        <v>5179</v>
      </c>
      <c r="B3576">
        <v>5.9</v>
      </c>
    </row>
    <row r="3577" spans="1:2" x14ac:dyDescent="0.3">
      <c r="A3577" t="s">
        <v>11999</v>
      </c>
      <c r="B3577">
        <v>5.9</v>
      </c>
    </row>
    <row r="3578" spans="1:2" x14ac:dyDescent="0.3">
      <c r="A3578" t="s">
        <v>4248</v>
      </c>
      <c r="B3578">
        <v>5.9</v>
      </c>
    </row>
    <row r="3579" spans="1:2" x14ac:dyDescent="0.3">
      <c r="A3579" t="s">
        <v>902</v>
      </c>
      <c r="B3579">
        <v>5.9</v>
      </c>
    </row>
    <row r="3580" spans="1:2" x14ac:dyDescent="0.3">
      <c r="A3580" t="s">
        <v>6763</v>
      </c>
      <c r="B3580">
        <v>5.9</v>
      </c>
    </row>
    <row r="3581" spans="1:2" x14ac:dyDescent="0.3">
      <c r="A3581" t="s">
        <v>12594</v>
      </c>
      <c r="B3581">
        <v>5.9</v>
      </c>
    </row>
    <row r="3582" spans="1:2" x14ac:dyDescent="0.3">
      <c r="A3582" t="s">
        <v>1053</v>
      </c>
      <c r="B3582">
        <v>5.9</v>
      </c>
    </row>
    <row r="3583" spans="1:2" x14ac:dyDescent="0.3">
      <c r="A3583" t="s">
        <v>11806</v>
      </c>
      <c r="B3583">
        <v>5.9</v>
      </c>
    </row>
    <row r="3584" spans="1:2" x14ac:dyDescent="0.3">
      <c r="A3584" t="s">
        <v>13239</v>
      </c>
      <c r="B3584">
        <v>5.9</v>
      </c>
    </row>
    <row r="3585" spans="1:2" x14ac:dyDescent="0.3">
      <c r="A3585" t="s">
        <v>2959</v>
      </c>
      <c r="B3585">
        <v>5.9</v>
      </c>
    </row>
    <row r="3586" spans="1:2" x14ac:dyDescent="0.3">
      <c r="A3586" t="s">
        <v>13473</v>
      </c>
      <c r="B3586">
        <v>5.9</v>
      </c>
    </row>
    <row r="3587" spans="1:2" x14ac:dyDescent="0.3">
      <c r="A3587" t="s">
        <v>13649</v>
      </c>
      <c r="B3587">
        <v>5.9</v>
      </c>
    </row>
    <row r="3588" spans="1:2" x14ac:dyDescent="0.3">
      <c r="A3588" t="s">
        <v>13682</v>
      </c>
      <c r="B3588">
        <v>5.9</v>
      </c>
    </row>
    <row r="3589" spans="1:2" x14ac:dyDescent="0.3">
      <c r="A3589" t="s">
        <v>10731</v>
      </c>
      <c r="B3589">
        <v>5.9</v>
      </c>
    </row>
    <row r="3590" spans="1:2" x14ac:dyDescent="0.3">
      <c r="A3590" t="s">
        <v>13806</v>
      </c>
      <c r="B3590">
        <v>5.9</v>
      </c>
    </row>
    <row r="3591" spans="1:2" x14ac:dyDescent="0.3">
      <c r="A3591" t="s">
        <v>7436</v>
      </c>
      <c r="B3591">
        <v>5.9</v>
      </c>
    </row>
    <row r="3592" spans="1:2" x14ac:dyDescent="0.3">
      <c r="A3592" t="s">
        <v>14088</v>
      </c>
      <c r="B3592">
        <v>5.9</v>
      </c>
    </row>
    <row r="3593" spans="1:2" x14ac:dyDescent="0.3">
      <c r="A3593" t="s">
        <v>14227</v>
      </c>
      <c r="B3593">
        <v>5.9</v>
      </c>
    </row>
    <row r="3594" spans="1:2" x14ac:dyDescent="0.3">
      <c r="A3594" t="s">
        <v>1189</v>
      </c>
      <c r="B3594">
        <v>5.9</v>
      </c>
    </row>
    <row r="3595" spans="1:2" x14ac:dyDescent="0.3">
      <c r="A3595" t="s">
        <v>14737</v>
      </c>
      <c r="B3595">
        <v>5.9</v>
      </c>
    </row>
    <row r="3596" spans="1:2" x14ac:dyDescent="0.3">
      <c r="A3596" t="s">
        <v>10797</v>
      </c>
      <c r="B3596">
        <v>5.9</v>
      </c>
    </row>
    <row r="3597" spans="1:2" x14ac:dyDescent="0.3">
      <c r="A3597" t="s">
        <v>14902</v>
      </c>
      <c r="B3597">
        <v>5.9</v>
      </c>
    </row>
    <row r="3598" spans="1:2" x14ac:dyDescent="0.3">
      <c r="A3598" t="s">
        <v>14909</v>
      </c>
      <c r="B3598">
        <v>5.9</v>
      </c>
    </row>
    <row r="3599" spans="1:2" x14ac:dyDescent="0.3">
      <c r="A3599" t="s">
        <v>14969</v>
      </c>
      <c r="B3599">
        <v>5.9</v>
      </c>
    </row>
    <row r="3600" spans="1:2" x14ac:dyDescent="0.3">
      <c r="A3600" t="s">
        <v>14985</v>
      </c>
      <c r="B3600">
        <v>5.9</v>
      </c>
    </row>
    <row r="3601" spans="1:2" x14ac:dyDescent="0.3">
      <c r="A3601" t="s">
        <v>15336</v>
      </c>
      <c r="B3601">
        <v>5.9</v>
      </c>
    </row>
    <row r="3602" spans="1:2" x14ac:dyDescent="0.3">
      <c r="A3602" t="s">
        <v>15798</v>
      </c>
      <c r="B3602">
        <v>5.9</v>
      </c>
    </row>
    <row r="3603" spans="1:2" x14ac:dyDescent="0.3">
      <c r="A3603" t="s">
        <v>6151</v>
      </c>
      <c r="B3603">
        <v>5.9</v>
      </c>
    </row>
    <row r="3604" spans="1:2" x14ac:dyDescent="0.3">
      <c r="A3604" t="s">
        <v>16659</v>
      </c>
      <c r="B3604">
        <v>5.9</v>
      </c>
    </row>
    <row r="3605" spans="1:2" x14ac:dyDescent="0.3">
      <c r="A3605" t="s">
        <v>16044</v>
      </c>
      <c r="B3605">
        <v>5.9</v>
      </c>
    </row>
    <row r="3606" spans="1:2" x14ac:dyDescent="0.3">
      <c r="A3606" t="s">
        <v>17044</v>
      </c>
      <c r="B3606">
        <v>5.9</v>
      </c>
    </row>
    <row r="3607" spans="1:2" x14ac:dyDescent="0.3">
      <c r="A3607" t="s">
        <v>17208</v>
      </c>
      <c r="B3607">
        <v>5.9</v>
      </c>
    </row>
    <row r="3608" spans="1:2" x14ac:dyDescent="0.3">
      <c r="A3608" t="s">
        <v>9623</v>
      </c>
      <c r="B3608">
        <v>5.9</v>
      </c>
    </row>
    <row r="3609" spans="1:2" x14ac:dyDescent="0.3">
      <c r="A3609" t="s">
        <v>17730</v>
      </c>
      <c r="B3609">
        <v>5.9</v>
      </c>
    </row>
    <row r="3610" spans="1:2" x14ac:dyDescent="0.3">
      <c r="A3610" t="s">
        <v>16280</v>
      </c>
      <c r="B3610">
        <v>5.9</v>
      </c>
    </row>
    <row r="3611" spans="1:2" x14ac:dyDescent="0.3">
      <c r="A3611" t="s">
        <v>18129</v>
      </c>
      <c r="B3611">
        <v>5.9</v>
      </c>
    </row>
    <row r="3612" spans="1:2" x14ac:dyDescent="0.3">
      <c r="A3612" t="s">
        <v>18252</v>
      </c>
      <c r="B3612">
        <v>5.9</v>
      </c>
    </row>
    <row r="3613" spans="1:2" x14ac:dyDescent="0.3">
      <c r="A3613" t="s">
        <v>18264</v>
      </c>
      <c r="B3613">
        <v>5.9</v>
      </c>
    </row>
    <row r="3614" spans="1:2" x14ac:dyDescent="0.3">
      <c r="A3614" t="s">
        <v>17123</v>
      </c>
      <c r="B3614">
        <v>5.9</v>
      </c>
    </row>
    <row r="3615" spans="1:2" x14ac:dyDescent="0.3">
      <c r="A3615" t="s">
        <v>2085</v>
      </c>
      <c r="B3615">
        <v>5.9</v>
      </c>
    </row>
    <row r="3616" spans="1:2" x14ac:dyDescent="0.3">
      <c r="A3616" t="s">
        <v>13693</v>
      </c>
      <c r="B3616">
        <v>5.9</v>
      </c>
    </row>
    <row r="3617" spans="1:2" x14ac:dyDescent="0.3">
      <c r="A3617" t="s">
        <v>19156</v>
      </c>
      <c r="B3617">
        <v>5.9</v>
      </c>
    </row>
    <row r="3618" spans="1:2" x14ac:dyDescent="0.3">
      <c r="A3618" t="s">
        <v>19205</v>
      </c>
      <c r="B3618">
        <v>5.9</v>
      </c>
    </row>
    <row r="3619" spans="1:2" x14ac:dyDescent="0.3">
      <c r="A3619" t="s">
        <v>19417</v>
      </c>
      <c r="B3619">
        <v>5.9</v>
      </c>
    </row>
    <row r="3620" spans="1:2" x14ac:dyDescent="0.3">
      <c r="A3620" t="s">
        <v>19455</v>
      </c>
      <c r="B3620">
        <v>5.9</v>
      </c>
    </row>
    <row r="3621" spans="1:2" x14ac:dyDescent="0.3">
      <c r="A3621" t="s">
        <v>19518</v>
      </c>
      <c r="B3621">
        <v>5.9</v>
      </c>
    </row>
    <row r="3622" spans="1:2" x14ac:dyDescent="0.3">
      <c r="A3622" t="s">
        <v>14913</v>
      </c>
      <c r="B3622">
        <v>5.9</v>
      </c>
    </row>
    <row r="3623" spans="1:2" x14ac:dyDescent="0.3">
      <c r="A3623" t="s">
        <v>19837</v>
      </c>
      <c r="B3623">
        <v>5.9</v>
      </c>
    </row>
    <row r="3624" spans="1:2" x14ac:dyDescent="0.3">
      <c r="A3624" t="s">
        <v>9314</v>
      </c>
      <c r="B3624">
        <v>5.9</v>
      </c>
    </row>
    <row r="3625" spans="1:2" x14ac:dyDescent="0.3">
      <c r="A3625" t="s">
        <v>19372</v>
      </c>
      <c r="B3625">
        <v>5.9</v>
      </c>
    </row>
    <row r="3626" spans="1:2" x14ac:dyDescent="0.3">
      <c r="A3626" t="s">
        <v>19940</v>
      </c>
      <c r="B3626">
        <v>5.9</v>
      </c>
    </row>
    <row r="3627" spans="1:2" x14ac:dyDescent="0.3">
      <c r="A3627" t="s">
        <v>5463</v>
      </c>
      <c r="B3627">
        <v>5.9</v>
      </c>
    </row>
    <row r="3628" spans="1:2" x14ac:dyDescent="0.3">
      <c r="A3628" t="s">
        <v>20337</v>
      </c>
      <c r="B3628">
        <v>5.9</v>
      </c>
    </row>
    <row r="3629" spans="1:2" x14ac:dyDescent="0.3">
      <c r="A3629" t="s">
        <v>21336</v>
      </c>
      <c r="B3629">
        <v>5.9</v>
      </c>
    </row>
    <row r="3630" spans="1:2" x14ac:dyDescent="0.3">
      <c r="A3630" t="s">
        <v>9018</v>
      </c>
      <c r="B3630">
        <v>5.9</v>
      </c>
    </row>
    <row r="3631" spans="1:2" x14ac:dyDescent="0.3">
      <c r="A3631" t="s">
        <v>24161</v>
      </c>
      <c r="B3631">
        <v>5.9</v>
      </c>
    </row>
    <row r="3632" spans="1:2" x14ac:dyDescent="0.3">
      <c r="A3632" t="s">
        <v>21969</v>
      </c>
      <c r="B3632">
        <v>5.9</v>
      </c>
    </row>
    <row r="3633" spans="1:2" x14ac:dyDescent="0.3">
      <c r="A3633" t="s">
        <v>22407</v>
      </c>
      <c r="B3633">
        <v>5.9</v>
      </c>
    </row>
    <row r="3634" spans="1:2" x14ac:dyDescent="0.3">
      <c r="A3634" t="s">
        <v>16054</v>
      </c>
      <c r="B3634">
        <v>5.9</v>
      </c>
    </row>
    <row r="3635" spans="1:2" x14ac:dyDescent="0.3">
      <c r="A3635" t="s">
        <v>455</v>
      </c>
      <c r="B3635">
        <v>5.8</v>
      </c>
    </row>
    <row r="3636" spans="1:2" x14ac:dyDescent="0.3">
      <c r="A3636" t="s">
        <v>562</v>
      </c>
      <c r="B3636">
        <v>5.8</v>
      </c>
    </row>
    <row r="3637" spans="1:2" x14ac:dyDescent="0.3">
      <c r="A3637" t="s">
        <v>902</v>
      </c>
      <c r="B3637">
        <v>5.8</v>
      </c>
    </row>
    <row r="3638" spans="1:2" x14ac:dyDescent="0.3">
      <c r="A3638" t="s">
        <v>919</v>
      </c>
      <c r="B3638">
        <v>5.8</v>
      </c>
    </row>
    <row r="3639" spans="1:2" x14ac:dyDescent="0.3">
      <c r="A3639" t="s">
        <v>966</v>
      </c>
      <c r="B3639">
        <v>5.8</v>
      </c>
    </row>
    <row r="3640" spans="1:2" x14ac:dyDescent="0.3">
      <c r="A3640" t="s">
        <v>1096</v>
      </c>
      <c r="B3640">
        <v>5.8</v>
      </c>
    </row>
    <row r="3641" spans="1:2" x14ac:dyDescent="0.3">
      <c r="A3641" t="s">
        <v>1228</v>
      </c>
      <c r="B3641">
        <v>5.8</v>
      </c>
    </row>
    <row r="3642" spans="1:2" x14ac:dyDescent="0.3">
      <c r="A3642" t="s">
        <v>1139</v>
      </c>
      <c r="B3642">
        <v>5.8</v>
      </c>
    </row>
    <row r="3643" spans="1:2" x14ac:dyDescent="0.3">
      <c r="A3643" t="s">
        <v>1511</v>
      </c>
      <c r="B3643">
        <v>5.8</v>
      </c>
    </row>
    <row r="3644" spans="1:2" x14ac:dyDescent="0.3">
      <c r="A3644" t="s">
        <v>1577</v>
      </c>
      <c r="B3644">
        <v>5.8</v>
      </c>
    </row>
    <row r="3645" spans="1:2" x14ac:dyDescent="0.3">
      <c r="A3645" t="s">
        <v>1281</v>
      </c>
      <c r="B3645">
        <v>5.8</v>
      </c>
    </row>
    <row r="3646" spans="1:2" x14ac:dyDescent="0.3">
      <c r="A3646" t="s">
        <v>1648</v>
      </c>
      <c r="B3646">
        <v>5.8</v>
      </c>
    </row>
    <row r="3647" spans="1:2" x14ac:dyDescent="0.3">
      <c r="A3647" t="s">
        <v>2350</v>
      </c>
      <c r="B3647">
        <v>5.8</v>
      </c>
    </row>
    <row r="3648" spans="1:2" x14ac:dyDescent="0.3">
      <c r="A3648" t="s">
        <v>526</v>
      </c>
      <c r="B3648">
        <v>5.8</v>
      </c>
    </row>
    <row r="3649" spans="1:2" x14ac:dyDescent="0.3">
      <c r="A3649" t="s">
        <v>184</v>
      </c>
      <c r="B3649">
        <v>5.8</v>
      </c>
    </row>
    <row r="3650" spans="1:2" x14ac:dyDescent="0.3">
      <c r="A3650" t="s">
        <v>871</v>
      </c>
      <c r="B3650">
        <v>5.8</v>
      </c>
    </row>
    <row r="3651" spans="1:2" x14ac:dyDescent="0.3">
      <c r="A3651" t="s">
        <v>1533</v>
      </c>
      <c r="B3651">
        <v>5.8</v>
      </c>
    </row>
    <row r="3652" spans="1:2" x14ac:dyDescent="0.3">
      <c r="A3652" t="s">
        <v>2987</v>
      </c>
      <c r="B3652">
        <v>5.8</v>
      </c>
    </row>
    <row r="3653" spans="1:2" x14ac:dyDescent="0.3">
      <c r="A3653" t="s">
        <v>526</v>
      </c>
      <c r="B3653">
        <v>5.8</v>
      </c>
    </row>
    <row r="3654" spans="1:2" x14ac:dyDescent="0.3">
      <c r="A3654" t="s">
        <v>902</v>
      </c>
      <c r="B3654">
        <v>5.8</v>
      </c>
    </row>
    <row r="3655" spans="1:2" x14ac:dyDescent="0.3">
      <c r="A3655" t="s">
        <v>3501</v>
      </c>
      <c r="B3655">
        <v>5.8</v>
      </c>
    </row>
    <row r="3656" spans="1:2" x14ac:dyDescent="0.3">
      <c r="A3656" t="s">
        <v>1795</v>
      </c>
      <c r="B3656">
        <v>5.8</v>
      </c>
    </row>
    <row r="3657" spans="1:2" x14ac:dyDescent="0.3">
      <c r="A3657" t="s">
        <v>2085</v>
      </c>
      <c r="B3657">
        <v>5.8</v>
      </c>
    </row>
    <row r="3658" spans="1:2" x14ac:dyDescent="0.3">
      <c r="A3658" t="s">
        <v>3506</v>
      </c>
      <c r="B3658">
        <v>5.8</v>
      </c>
    </row>
    <row r="3659" spans="1:2" x14ac:dyDescent="0.3">
      <c r="A3659" t="s">
        <v>4753</v>
      </c>
      <c r="B3659">
        <v>5.8</v>
      </c>
    </row>
    <row r="3660" spans="1:2" x14ac:dyDescent="0.3">
      <c r="A3660" t="s">
        <v>1758</v>
      </c>
      <c r="B3660">
        <v>5.8</v>
      </c>
    </row>
    <row r="3661" spans="1:2" x14ac:dyDescent="0.3">
      <c r="A3661" t="s">
        <v>1189</v>
      </c>
      <c r="B3661">
        <v>5.8</v>
      </c>
    </row>
    <row r="3662" spans="1:2" x14ac:dyDescent="0.3">
      <c r="A3662" t="s">
        <v>2801</v>
      </c>
      <c r="B3662">
        <v>5.8</v>
      </c>
    </row>
    <row r="3663" spans="1:2" x14ac:dyDescent="0.3">
      <c r="A3663" t="s">
        <v>5208</v>
      </c>
      <c r="B3663">
        <v>5.8</v>
      </c>
    </row>
    <row r="3664" spans="1:2" x14ac:dyDescent="0.3">
      <c r="A3664" t="s">
        <v>214</v>
      </c>
      <c r="B3664">
        <v>5.8</v>
      </c>
    </row>
    <row r="3665" spans="1:2" x14ac:dyDescent="0.3">
      <c r="A3665" t="s">
        <v>5243</v>
      </c>
      <c r="B3665">
        <v>5.8</v>
      </c>
    </row>
    <row r="3666" spans="1:2" x14ac:dyDescent="0.3">
      <c r="A3666" t="s">
        <v>5410</v>
      </c>
      <c r="B3666">
        <v>5.8</v>
      </c>
    </row>
    <row r="3667" spans="1:2" x14ac:dyDescent="0.3">
      <c r="A3667" t="s">
        <v>4538</v>
      </c>
      <c r="B3667">
        <v>5.8</v>
      </c>
    </row>
    <row r="3668" spans="1:2" x14ac:dyDescent="0.3">
      <c r="A3668" t="s">
        <v>5647</v>
      </c>
      <c r="B3668">
        <v>5.8</v>
      </c>
    </row>
    <row r="3669" spans="1:2" x14ac:dyDescent="0.3">
      <c r="A3669" t="s">
        <v>2720</v>
      </c>
      <c r="B3669">
        <v>5.8</v>
      </c>
    </row>
    <row r="3670" spans="1:2" x14ac:dyDescent="0.3">
      <c r="A3670" t="s">
        <v>5935</v>
      </c>
      <c r="B3670">
        <v>5.8</v>
      </c>
    </row>
    <row r="3671" spans="1:2" x14ac:dyDescent="0.3">
      <c r="A3671" t="s">
        <v>3733</v>
      </c>
      <c r="B3671">
        <v>5.8</v>
      </c>
    </row>
    <row r="3672" spans="1:2" x14ac:dyDescent="0.3">
      <c r="A3672" t="s">
        <v>835</v>
      </c>
      <c r="B3672">
        <v>5.8</v>
      </c>
    </row>
    <row r="3673" spans="1:2" x14ac:dyDescent="0.3">
      <c r="A3673" t="s">
        <v>6497</v>
      </c>
      <c r="B3673">
        <v>5.8</v>
      </c>
    </row>
    <row r="3674" spans="1:2" x14ac:dyDescent="0.3">
      <c r="A3674" t="s">
        <v>5896</v>
      </c>
      <c r="B3674">
        <v>5.8</v>
      </c>
    </row>
    <row r="3675" spans="1:2" x14ac:dyDescent="0.3">
      <c r="A3675" t="s">
        <v>6242</v>
      </c>
      <c r="B3675">
        <v>5.8</v>
      </c>
    </row>
    <row r="3676" spans="1:2" x14ac:dyDescent="0.3">
      <c r="A3676" t="s">
        <v>6585</v>
      </c>
      <c r="B3676">
        <v>5.8</v>
      </c>
    </row>
    <row r="3677" spans="1:2" x14ac:dyDescent="0.3">
      <c r="A3677" t="s">
        <v>4446</v>
      </c>
      <c r="B3677">
        <v>5.8</v>
      </c>
    </row>
    <row r="3678" spans="1:2" x14ac:dyDescent="0.3">
      <c r="A3678" t="s">
        <v>5470</v>
      </c>
      <c r="B3678">
        <v>5.8</v>
      </c>
    </row>
    <row r="3679" spans="1:2" x14ac:dyDescent="0.3">
      <c r="A3679" t="s">
        <v>6823</v>
      </c>
      <c r="B3679">
        <v>5.8</v>
      </c>
    </row>
    <row r="3680" spans="1:2" x14ac:dyDescent="0.3">
      <c r="A3680" t="s">
        <v>4970</v>
      </c>
      <c r="B3680">
        <v>5.8</v>
      </c>
    </row>
    <row r="3681" spans="1:2" x14ac:dyDescent="0.3">
      <c r="A3681" t="s">
        <v>24161</v>
      </c>
      <c r="B3681">
        <v>5.8</v>
      </c>
    </row>
    <row r="3682" spans="1:2" x14ac:dyDescent="0.3">
      <c r="A3682" t="s">
        <v>1511</v>
      </c>
      <c r="B3682">
        <v>5.8</v>
      </c>
    </row>
    <row r="3683" spans="1:2" x14ac:dyDescent="0.3">
      <c r="A3683" t="s">
        <v>8252</v>
      </c>
      <c r="B3683">
        <v>5.8</v>
      </c>
    </row>
    <row r="3684" spans="1:2" x14ac:dyDescent="0.3">
      <c r="A3684" t="s">
        <v>8542</v>
      </c>
      <c r="B3684">
        <v>5.8</v>
      </c>
    </row>
    <row r="3685" spans="1:2" x14ac:dyDescent="0.3">
      <c r="A3685" t="s">
        <v>5116</v>
      </c>
      <c r="B3685">
        <v>5.8</v>
      </c>
    </row>
    <row r="3686" spans="1:2" x14ac:dyDescent="0.3">
      <c r="A3686" t="s">
        <v>1838</v>
      </c>
      <c r="B3686">
        <v>5.8</v>
      </c>
    </row>
    <row r="3687" spans="1:2" x14ac:dyDescent="0.3">
      <c r="A3687" t="s">
        <v>6073</v>
      </c>
      <c r="B3687">
        <v>5.8</v>
      </c>
    </row>
    <row r="3688" spans="1:2" x14ac:dyDescent="0.3">
      <c r="A3688" t="s">
        <v>7680</v>
      </c>
      <c r="B3688">
        <v>5.8</v>
      </c>
    </row>
    <row r="3689" spans="1:2" x14ac:dyDescent="0.3">
      <c r="A3689" t="s">
        <v>5496</v>
      </c>
      <c r="B3689">
        <v>5.8</v>
      </c>
    </row>
    <row r="3690" spans="1:2" x14ac:dyDescent="0.3">
      <c r="A3690" t="s">
        <v>6796</v>
      </c>
      <c r="B3690">
        <v>5.8</v>
      </c>
    </row>
    <row r="3691" spans="1:2" x14ac:dyDescent="0.3">
      <c r="A3691" t="s">
        <v>6763</v>
      </c>
      <c r="B3691">
        <v>5.8</v>
      </c>
    </row>
    <row r="3692" spans="1:2" x14ac:dyDescent="0.3">
      <c r="A3692" t="s">
        <v>3456</v>
      </c>
      <c r="B3692">
        <v>5.8</v>
      </c>
    </row>
    <row r="3693" spans="1:2" x14ac:dyDescent="0.3">
      <c r="A3693" t="s">
        <v>4360</v>
      </c>
      <c r="B3693">
        <v>5.8</v>
      </c>
    </row>
    <row r="3694" spans="1:2" x14ac:dyDescent="0.3">
      <c r="A3694" t="s">
        <v>8554</v>
      </c>
      <c r="B3694">
        <v>5.8</v>
      </c>
    </row>
    <row r="3695" spans="1:2" x14ac:dyDescent="0.3">
      <c r="A3695" t="s">
        <v>1548</v>
      </c>
      <c r="B3695">
        <v>5.8</v>
      </c>
    </row>
    <row r="3696" spans="1:2" x14ac:dyDescent="0.3">
      <c r="A3696" t="s">
        <v>6700</v>
      </c>
      <c r="B3696">
        <v>5.8</v>
      </c>
    </row>
    <row r="3697" spans="1:2" x14ac:dyDescent="0.3">
      <c r="A3697" t="s">
        <v>10415</v>
      </c>
      <c r="B3697">
        <v>5.8</v>
      </c>
    </row>
    <row r="3698" spans="1:2" x14ac:dyDescent="0.3">
      <c r="A3698" t="s">
        <v>9075</v>
      </c>
      <c r="B3698">
        <v>5.8</v>
      </c>
    </row>
    <row r="3699" spans="1:2" x14ac:dyDescent="0.3">
      <c r="A3699" t="s">
        <v>10597</v>
      </c>
      <c r="B3699">
        <v>5.8</v>
      </c>
    </row>
    <row r="3700" spans="1:2" x14ac:dyDescent="0.3">
      <c r="A3700" t="s">
        <v>10606</v>
      </c>
      <c r="B3700">
        <v>5.8</v>
      </c>
    </row>
    <row r="3701" spans="1:2" x14ac:dyDescent="0.3">
      <c r="A3701" t="s">
        <v>2350</v>
      </c>
      <c r="B3701">
        <v>5.8</v>
      </c>
    </row>
    <row r="3702" spans="1:2" x14ac:dyDescent="0.3">
      <c r="A3702" t="s">
        <v>6170</v>
      </c>
      <c r="B3702">
        <v>5.8</v>
      </c>
    </row>
    <row r="3703" spans="1:2" x14ac:dyDescent="0.3">
      <c r="A3703" t="s">
        <v>10739</v>
      </c>
      <c r="B3703">
        <v>5.8</v>
      </c>
    </row>
    <row r="3704" spans="1:2" x14ac:dyDescent="0.3">
      <c r="A3704" t="s">
        <v>5138</v>
      </c>
      <c r="B3704">
        <v>5.8</v>
      </c>
    </row>
    <row r="3705" spans="1:2" x14ac:dyDescent="0.3">
      <c r="A3705" t="s">
        <v>10955</v>
      </c>
      <c r="B3705">
        <v>5.8</v>
      </c>
    </row>
    <row r="3706" spans="1:2" x14ac:dyDescent="0.3">
      <c r="A3706" t="s">
        <v>11097</v>
      </c>
      <c r="B3706">
        <v>5.8</v>
      </c>
    </row>
    <row r="3707" spans="1:2" x14ac:dyDescent="0.3">
      <c r="A3707" t="s">
        <v>11487</v>
      </c>
      <c r="B3707">
        <v>5.8</v>
      </c>
    </row>
    <row r="3708" spans="1:2" x14ac:dyDescent="0.3">
      <c r="A3708" t="s">
        <v>11817</v>
      </c>
      <c r="B3708">
        <v>5.8</v>
      </c>
    </row>
    <row r="3709" spans="1:2" x14ac:dyDescent="0.3">
      <c r="A3709" t="s">
        <v>9651</v>
      </c>
      <c r="B3709">
        <v>5.8</v>
      </c>
    </row>
    <row r="3710" spans="1:2" x14ac:dyDescent="0.3">
      <c r="A3710" t="s">
        <v>12213</v>
      </c>
      <c r="B3710">
        <v>5.8</v>
      </c>
    </row>
    <row r="3711" spans="1:2" x14ac:dyDescent="0.3">
      <c r="A3711" t="s">
        <v>13252</v>
      </c>
      <c r="B3711">
        <v>5.8</v>
      </c>
    </row>
    <row r="3712" spans="1:2" x14ac:dyDescent="0.3">
      <c r="A3712" t="s">
        <v>1517</v>
      </c>
      <c r="B3712">
        <v>5.8</v>
      </c>
    </row>
    <row r="3713" spans="1:2" x14ac:dyDescent="0.3">
      <c r="A3713" t="s">
        <v>13763</v>
      </c>
      <c r="B3713">
        <v>5.8</v>
      </c>
    </row>
    <row r="3714" spans="1:2" x14ac:dyDescent="0.3">
      <c r="A3714" t="s">
        <v>9090</v>
      </c>
      <c r="B3714">
        <v>5.8</v>
      </c>
    </row>
    <row r="3715" spans="1:2" x14ac:dyDescent="0.3">
      <c r="A3715" t="s">
        <v>3380</v>
      </c>
      <c r="B3715">
        <v>5.8</v>
      </c>
    </row>
    <row r="3716" spans="1:2" x14ac:dyDescent="0.3">
      <c r="A3716" t="s">
        <v>5989</v>
      </c>
      <c r="B3716">
        <v>5.8</v>
      </c>
    </row>
    <row r="3717" spans="1:2" x14ac:dyDescent="0.3">
      <c r="A3717" t="s">
        <v>14631</v>
      </c>
      <c r="B3717">
        <v>5.8</v>
      </c>
    </row>
    <row r="3718" spans="1:2" x14ac:dyDescent="0.3">
      <c r="A3718" t="s">
        <v>13633</v>
      </c>
      <c r="B3718">
        <v>5.8</v>
      </c>
    </row>
    <row r="3719" spans="1:2" x14ac:dyDescent="0.3">
      <c r="A3719" t="s">
        <v>12441</v>
      </c>
      <c r="B3719">
        <v>5.8</v>
      </c>
    </row>
    <row r="3720" spans="1:2" x14ac:dyDescent="0.3">
      <c r="A3720" t="s">
        <v>14826</v>
      </c>
      <c r="B3720">
        <v>5.8</v>
      </c>
    </row>
    <row r="3721" spans="1:2" x14ac:dyDescent="0.3">
      <c r="A3721" t="s">
        <v>3890</v>
      </c>
      <c r="B3721">
        <v>5.8</v>
      </c>
    </row>
    <row r="3722" spans="1:2" x14ac:dyDescent="0.3">
      <c r="A3722" t="s">
        <v>14981</v>
      </c>
      <c r="B3722">
        <v>5.8</v>
      </c>
    </row>
    <row r="3723" spans="1:2" x14ac:dyDescent="0.3">
      <c r="A3723" t="s">
        <v>7533</v>
      </c>
      <c r="B3723">
        <v>5.8</v>
      </c>
    </row>
    <row r="3724" spans="1:2" x14ac:dyDescent="0.3">
      <c r="A3724" t="s">
        <v>15070</v>
      </c>
      <c r="B3724">
        <v>5.8</v>
      </c>
    </row>
    <row r="3725" spans="1:2" x14ac:dyDescent="0.3">
      <c r="A3725" t="s">
        <v>15370</v>
      </c>
      <c r="B3725">
        <v>5.8</v>
      </c>
    </row>
    <row r="3726" spans="1:2" x14ac:dyDescent="0.3">
      <c r="A3726" t="s">
        <v>6706</v>
      </c>
      <c r="B3726">
        <v>5.8</v>
      </c>
    </row>
    <row r="3727" spans="1:2" x14ac:dyDescent="0.3">
      <c r="A3727" t="s">
        <v>16597</v>
      </c>
      <c r="B3727">
        <v>5.8</v>
      </c>
    </row>
    <row r="3728" spans="1:2" x14ac:dyDescent="0.3">
      <c r="A3728" t="s">
        <v>16728</v>
      </c>
      <c r="B3728">
        <v>5.8</v>
      </c>
    </row>
    <row r="3729" spans="1:2" x14ac:dyDescent="0.3">
      <c r="A3729" t="s">
        <v>5081</v>
      </c>
      <c r="B3729">
        <v>5.8</v>
      </c>
    </row>
    <row r="3730" spans="1:2" x14ac:dyDescent="0.3">
      <c r="A3730" t="s">
        <v>17117</v>
      </c>
      <c r="B3730">
        <v>5.8</v>
      </c>
    </row>
    <row r="3731" spans="1:2" x14ac:dyDescent="0.3">
      <c r="A3731" t="s">
        <v>17203</v>
      </c>
      <c r="B3731">
        <v>5.8</v>
      </c>
    </row>
    <row r="3732" spans="1:2" x14ac:dyDescent="0.3">
      <c r="A3732" t="s">
        <v>17238</v>
      </c>
      <c r="B3732">
        <v>5.8</v>
      </c>
    </row>
    <row r="3733" spans="1:2" x14ac:dyDescent="0.3">
      <c r="A3733" t="s">
        <v>10990</v>
      </c>
      <c r="B3733">
        <v>5.8</v>
      </c>
    </row>
    <row r="3734" spans="1:2" x14ac:dyDescent="0.3">
      <c r="A3734" t="s">
        <v>16385</v>
      </c>
      <c r="B3734">
        <v>5.8</v>
      </c>
    </row>
    <row r="3735" spans="1:2" x14ac:dyDescent="0.3">
      <c r="A3735" t="s">
        <v>18502</v>
      </c>
      <c r="B3735">
        <v>5.8</v>
      </c>
    </row>
    <row r="3736" spans="1:2" x14ac:dyDescent="0.3">
      <c r="A3736" t="s">
        <v>6727</v>
      </c>
      <c r="B3736">
        <v>5.8</v>
      </c>
    </row>
    <row r="3737" spans="1:2" x14ac:dyDescent="0.3">
      <c r="A3737" t="s">
        <v>12083</v>
      </c>
      <c r="B3737">
        <v>5.8</v>
      </c>
    </row>
    <row r="3738" spans="1:2" x14ac:dyDescent="0.3">
      <c r="A3738" t="s">
        <v>6430</v>
      </c>
      <c r="B3738">
        <v>5.8</v>
      </c>
    </row>
    <row r="3739" spans="1:2" x14ac:dyDescent="0.3">
      <c r="A3739" t="s">
        <v>19846</v>
      </c>
      <c r="B3739">
        <v>5.8</v>
      </c>
    </row>
    <row r="3740" spans="1:2" x14ac:dyDescent="0.3">
      <c r="A3740" t="s">
        <v>19904</v>
      </c>
      <c r="B3740">
        <v>5.8</v>
      </c>
    </row>
    <row r="3741" spans="1:2" x14ac:dyDescent="0.3">
      <c r="A3741" t="s">
        <v>19961</v>
      </c>
      <c r="B3741">
        <v>5.8</v>
      </c>
    </row>
    <row r="3742" spans="1:2" x14ac:dyDescent="0.3">
      <c r="A3742" t="s">
        <v>20299</v>
      </c>
      <c r="B3742">
        <v>5.8</v>
      </c>
    </row>
    <row r="3743" spans="1:2" x14ac:dyDescent="0.3">
      <c r="A3743" t="s">
        <v>20532</v>
      </c>
      <c r="B3743">
        <v>5.8</v>
      </c>
    </row>
    <row r="3744" spans="1:2" x14ac:dyDescent="0.3">
      <c r="A3744" t="s">
        <v>20860</v>
      </c>
      <c r="B3744">
        <v>5.8</v>
      </c>
    </row>
    <row r="3745" spans="1:2" x14ac:dyDescent="0.3">
      <c r="A3745" t="s">
        <v>15850</v>
      </c>
      <c r="B3745">
        <v>5.8</v>
      </c>
    </row>
    <row r="3746" spans="1:2" x14ac:dyDescent="0.3">
      <c r="A3746" t="s">
        <v>21804</v>
      </c>
      <c r="B3746">
        <v>5.8</v>
      </c>
    </row>
    <row r="3747" spans="1:2" x14ac:dyDescent="0.3">
      <c r="A3747" t="s">
        <v>21824</v>
      </c>
      <c r="B3747">
        <v>5.8</v>
      </c>
    </row>
    <row r="3748" spans="1:2" x14ac:dyDescent="0.3">
      <c r="A3748" t="s">
        <v>22518</v>
      </c>
      <c r="B3748">
        <v>5.8</v>
      </c>
    </row>
    <row r="3749" spans="1:2" x14ac:dyDescent="0.3">
      <c r="A3749" t="s">
        <v>22529</v>
      </c>
      <c r="B3749">
        <v>5.8</v>
      </c>
    </row>
    <row r="3750" spans="1:2" x14ac:dyDescent="0.3">
      <c r="A3750" t="s">
        <v>22582</v>
      </c>
      <c r="B3750">
        <v>5.8</v>
      </c>
    </row>
    <row r="3751" spans="1:2" x14ac:dyDescent="0.3">
      <c r="A3751" t="s">
        <v>22812</v>
      </c>
      <c r="B3751">
        <v>5.8</v>
      </c>
    </row>
    <row r="3752" spans="1:2" x14ac:dyDescent="0.3">
      <c r="A3752" t="s">
        <v>23605</v>
      </c>
      <c r="B3752">
        <v>5.8</v>
      </c>
    </row>
    <row r="3753" spans="1:2" x14ac:dyDescent="0.3">
      <c r="A3753" t="s">
        <v>17544</v>
      </c>
      <c r="B3753">
        <v>5.8</v>
      </c>
    </row>
    <row r="3754" spans="1:2" x14ac:dyDescent="0.3">
      <c r="A3754" t="s">
        <v>305</v>
      </c>
      <c r="B3754">
        <v>5.7</v>
      </c>
    </row>
    <row r="3755" spans="1:2" x14ac:dyDescent="0.3">
      <c r="A3755" t="s">
        <v>1089</v>
      </c>
      <c r="B3755">
        <v>5.7</v>
      </c>
    </row>
    <row r="3756" spans="1:2" x14ac:dyDescent="0.3">
      <c r="A3756" t="s">
        <v>282</v>
      </c>
      <c r="B3756">
        <v>5.7</v>
      </c>
    </row>
    <row r="3757" spans="1:2" x14ac:dyDescent="0.3">
      <c r="A3757" t="s">
        <v>1838</v>
      </c>
      <c r="B3757">
        <v>5.7</v>
      </c>
    </row>
    <row r="3758" spans="1:2" x14ac:dyDescent="0.3">
      <c r="A3758" t="s">
        <v>1802</v>
      </c>
      <c r="B3758">
        <v>5.7</v>
      </c>
    </row>
    <row r="3759" spans="1:2" x14ac:dyDescent="0.3">
      <c r="A3759" t="s">
        <v>1327</v>
      </c>
      <c r="B3759">
        <v>5.7</v>
      </c>
    </row>
    <row r="3760" spans="1:2" x14ac:dyDescent="0.3">
      <c r="A3760" t="s">
        <v>2715</v>
      </c>
      <c r="B3760">
        <v>5.7</v>
      </c>
    </row>
    <row r="3761" spans="1:2" x14ac:dyDescent="0.3">
      <c r="A3761" t="s">
        <v>2859</v>
      </c>
      <c r="B3761">
        <v>5.7</v>
      </c>
    </row>
    <row r="3762" spans="1:2" x14ac:dyDescent="0.3">
      <c r="A3762" t="s">
        <v>2891</v>
      </c>
      <c r="B3762">
        <v>5.7</v>
      </c>
    </row>
    <row r="3763" spans="1:2" x14ac:dyDescent="0.3">
      <c r="A3763" t="s">
        <v>3102</v>
      </c>
      <c r="B3763">
        <v>5.7</v>
      </c>
    </row>
    <row r="3764" spans="1:2" x14ac:dyDescent="0.3">
      <c r="A3764" t="s">
        <v>3812</v>
      </c>
      <c r="B3764">
        <v>5.7</v>
      </c>
    </row>
    <row r="3765" spans="1:2" x14ac:dyDescent="0.3">
      <c r="A3765" t="s">
        <v>4037</v>
      </c>
      <c r="B3765">
        <v>5.7</v>
      </c>
    </row>
    <row r="3766" spans="1:2" x14ac:dyDescent="0.3">
      <c r="A3766" t="s">
        <v>1838</v>
      </c>
      <c r="B3766">
        <v>5.7</v>
      </c>
    </row>
    <row r="3767" spans="1:2" x14ac:dyDescent="0.3">
      <c r="A3767" t="s">
        <v>4326</v>
      </c>
      <c r="B3767">
        <v>5.7</v>
      </c>
    </row>
    <row r="3768" spans="1:2" x14ac:dyDescent="0.3">
      <c r="A3768" t="s">
        <v>4479</v>
      </c>
      <c r="B3768">
        <v>5.7</v>
      </c>
    </row>
    <row r="3769" spans="1:2" x14ac:dyDescent="0.3">
      <c r="A3769" t="s">
        <v>4733</v>
      </c>
      <c r="B3769">
        <v>5.7</v>
      </c>
    </row>
    <row r="3770" spans="1:2" x14ac:dyDescent="0.3">
      <c r="A3770" t="s">
        <v>4365</v>
      </c>
      <c r="B3770">
        <v>5.7</v>
      </c>
    </row>
    <row r="3771" spans="1:2" x14ac:dyDescent="0.3">
      <c r="A3771" t="s">
        <v>3317</v>
      </c>
      <c r="B3771">
        <v>5.7</v>
      </c>
    </row>
    <row r="3772" spans="1:2" x14ac:dyDescent="0.3">
      <c r="A3772" t="s">
        <v>5138</v>
      </c>
      <c r="B3772">
        <v>5.7</v>
      </c>
    </row>
    <row r="3773" spans="1:2" x14ac:dyDescent="0.3">
      <c r="A3773" t="s">
        <v>5370</v>
      </c>
      <c r="B3773">
        <v>5.7</v>
      </c>
    </row>
    <row r="3774" spans="1:2" x14ac:dyDescent="0.3">
      <c r="A3774" t="s">
        <v>5122</v>
      </c>
      <c r="B3774">
        <v>5.7</v>
      </c>
    </row>
    <row r="3775" spans="1:2" x14ac:dyDescent="0.3">
      <c r="A3775" t="s">
        <v>3317</v>
      </c>
      <c r="B3775">
        <v>5.7</v>
      </c>
    </row>
    <row r="3776" spans="1:2" x14ac:dyDescent="0.3">
      <c r="A3776" t="s">
        <v>3506</v>
      </c>
      <c r="B3776">
        <v>5.7</v>
      </c>
    </row>
    <row r="3777" spans="1:2" x14ac:dyDescent="0.3">
      <c r="A3777" t="s">
        <v>2801</v>
      </c>
      <c r="B3777">
        <v>5.7</v>
      </c>
    </row>
    <row r="3778" spans="1:2" x14ac:dyDescent="0.3">
      <c r="A3778" t="s">
        <v>6633</v>
      </c>
      <c r="B3778">
        <v>5.7</v>
      </c>
    </row>
    <row r="3779" spans="1:2" x14ac:dyDescent="0.3">
      <c r="A3779" t="s">
        <v>2739</v>
      </c>
      <c r="B3779">
        <v>5.7</v>
      </c>
    </row>
    <row r="3780" spans="1:2" x14ac:dyDescent="0.3">
      <c r="A3780" t="s">
        <v>6897</v>
      </c>
      <c r="B3780">
        <v>5.7</v>
      </c>
    </row>
    <row r="3781" spans="1:2" x14ac:dyDescent="0.3">
      <c r="A3781" t="s">
        <v>6959</v>
      </c>
      <c r="B3781">
        <v>5.7</v>
      </c>
    </row>
    <row r="3782" spans="1:2" x14ac:dyDescent="0.3">
      <c r="A3782" t="s">
        <v>7104</v>
      </c>
      <c r="B3782">
        <v>5.7</v>
      </c>
    </row>
    <row r="3783" spans="1:2" x14ac:dyDescent="0.3">
      <c r="A3783" t="s">
        <v>4717</v>
      </c>
      <c r="B3783">
        <v>5.7</v>
      </c>
    </row>
    <row r="3784" spans="1:2" x14ac:dyDescent="0.3">
      <c r="A3784" t="s">
        <v>2617</v>
      </c>
      <c r="B3784">
        <v>5.7</v>
      </c>
    </row>
    <row r="3785" spans="1:2" x14ac:dyDescent="0.3">
      <c r="A3785" t="s">
        <v>2296</v>
      </c>
      <c r="B3785">
        <v>5.7</v>
      </c>
    </row>
    <row r="3786" spans="1:2" x14ac:dyDescent="0.3">
      <c r="A3786" t="s">
        <v>534</v>
      </c>
      <c r="B3786">
        <v>5.7</v>
      </c>
    </row>
    <row r="3787" spans="1:2" x14ac:dyDescent="0.3">
      <c r="A3787" t="s">
        <v>7731</v>
      </c>
      <c r="B3787">
        <v>5.7</v>
      </c>
    </row>
    <row r="3788" spans="1:2" x14ac:dyDescent="0.3">
      <c r="A3788" t="s">
        <v>4634</v>
      </c>
      <c r="B3788">
        <v>5.7</v>
      </c>
    </row>
    <row r="3789" spans="1:2" x14ac:dyDescent="0.3">
      <c r="A3789" t="s">
        <v>7897</v>
      </c>
      <c r="B3789">
        <v>5.7</v>
      </c>
    </row>
    <row r="3790" spans="1:2" x14ac:dyDescent="0.3">
      <c r="A3790" t="s">
        <v>8014</v>
      </c>
      <c r="B3790">
        <v>5.7</v>
      </c>
    </row>
    <row r="3791" spans="1:2" x14ac:dyDescent="0.3">
      <c r="A3791" t="s">
        <v>8730</v>
      </c>
      <c r="B3791">
        <v>5.7</v>
      </c>
    </row>
    <row r="3792" spans="1:2" x14ac:dyDescent="0.3">
      <c r="A3792" t="s">
        <v>9030</v>
      </c>
      <c r="B3792">
        <v>5.7</v>
      </c>
    </row>
    <row r="3793" spans="1:2" x14ac:dyDescent="0.3">
      <c r="A3793" t="s">
        <v>3418</v>
      </c>
      <c r="B3793">
        <v>5.7</v>
      </c>
    </row>
    <row r="3794" spans="1:2" x14ac:dyDescent="0.3">
      <c r="A3794" t="s">
        <v>3136</v>
      </c>
      <c r="B3794">
        <v>5.7</v>
      </c>
    </row>
    <row r="3795" spans="1:2" x14ac:dyDescent="0.3">
      <c r="A3795" t="s">
        <v>3317</v>
      </c>
      <c r="B3795">
        <v>5.7</v>
      </c>
    </row>
    <row r="3796" spans="1:2" x14ac:dyDescent="0.3">
      <c r="A3796" t="s">
        <v>5420</v>
      </c>
      <c r="B3796">
        <v>5.7</v>
      </c>
    </row>
    <row r="3797" spans="1:2" x14ac:dyDescent="0.3">
      <c r="A3797" t="s">
        <v>3789</v>
      </c>
      <c r="B3797">
        <v>5.7</v>
      </c>
    </row>
    <row r="3798" spans="1:2" x14ac:dyDescent="0.3">
      <c r="A3798" t="s">
        <v>1373</v>
      </c>
      <c r="B3798">
        <v>5.7</v>
      </c>
    </row>
    <row r="3799" spans="1:2" x14ac:dyDescent="0.3">
      <c r="A3799" t="s">
        <v>10433</v>
      </c>
      <c r="B3799">
        <v>5.7</v>
      </c>
    </row>
    <row r="3800" spans="1:2" x14ac:dyDescent="0.3">
      <c r="A3800" t="s">
        <v>10652</v>
      </c>
      <c r="B3800">
        <v>5.7</v>
      </c>
    </row>
    <row r="3801" spans="1:2" x14ac:dyDescent="0.3">
      <c r="A3801" t="s">
        <v>8493</v>
      </c>
      <c r="B3801">
        <v>5.7</v>
      </c>
    </row>
    <row r="3802" spans="1:2" x14ac:dyDescent="0.3">
      <c r="A3802" t="s">
        <v>6469</v>
      </c>
      <c r="B3802">
        <v>5.7</v>
      </c>
    </row>
    <row r="3803" spans="1:2" x14ac:dyDescent="0.3">
      <c r="A3803" t="s">
        <v>3575</v>
      </c>
      <c r="B3803">
        <v>5.7</v>
      </c>
    </row>
    <row r="3804" spans="1:2" x14ac:dyDescent="0.3">
      <c r="A3804" t="s">
        <v>6570</v>
      </c>
      <c r="B3804">
        <v>5.7</v>
      </c>
    </row>
    <row r="3805" spans="1:2" x14ac:dyDescent="0.3">
      <c r="A3805" t="s">
        <v>11645</v>
      </c>
      <c r="B3805">
        <v>5.7</v>
      </c>
    </row>
    <row r="3806" spans="1:2" x14ac:dyDescent="0.3">
      <c r="A3806" t="s">
        <v>5961</v>
      </c>
      <c r="B3806">
        <v>5.7</v>
      </c>
    </row>
    <row r="3807" spans="1:2" x14ac:dyDescent="0.3">
      <c r="A3807" t="s">
        <v>624</v>
      </c>
      <c r="B3807">
        <v>5.7</v>
      </c>
    </row>
    <row r="3808" spans="1:2" x14ac:dyDescent="0.3">
      <c r="A3808" t="s">
        <v>7296</v>
      </c>
      <c r="B3808">
        <v>5.7</v>
      </c>
    </row>
    <row r="3809" spans="1:2" x14ac:dyDescent="0.3">
      <c r="A3809" t="s">
        <v>10358</v>
      </c>
      <c r="B3809">
        <v>5.7</v>
      </c>
    </row>
    <row r="3810" spans="1:2" x14ac:dyDescent="0.3">
      <c r="A3810" t="s">
        <v>3901</v>
      </c>
      <c r="B3810">
        <v>5.7</v>
      </c>
    </row>
    <row r="3811" spans="1:2" x14ac:dyDescent="0.3">
      <c r="A3811" t="s">
        <v>12469</v>
      </c>
      <c r="B3811">
        <v>5.7</v>
      </c>
    </row>
    <row r="3812" spans="1:2" x14ac:dyDescent="0.3">
      <c r="A3812" t="s">
        <v>12657</v>
      </c>
      <c r="B3812">
        <v>5.7</v>
      </c>
    </row>
    <row r="3813" spans="1:2" x14ac:dyDescent="0.3">
      <c r="A3813" t="s">
        <v>12759</v>
      </c>
      <c r="B3813">
        <v>5.7</v>
      </c>
    </row>
    <row r="3814" spans="1:2" x14ac:dyDescent="0.3">
      <c r="A3814" t="s">
        <v>12957</v>
      </c>
      <c r="B3814">
        <v>5.7</v>
      </c>
    </row>
    <row r="3815" spans="1:2" x14ac:dyDescent="0.3">
      <c r="A3815" t="s">
        <v>13267</v>
      </c>
      <c r="B3815">
        <v>5.7</v>
      </c>
    </row>
    <row r="3816" spans="1:2" x14ac:dyDescent="0.3">
      <c r="A3816" t="s">
        <v>13286</v>
      </c>
      <c r="B3816">
        <v>5.7</v>
      </c>
    </row>
    <row r="3817" spans="1:2" x14ac:dyDescent="0.3">
      <c r="A3817" t="s">
        <v>13335</v>
      </c>
      <c r="B3817">
        <v>5.7</v>
      </c>
    </row>
    <row r="3818" spans="1:2" x14ac:dyDescent="0.3">
      <c r="A3818" t="s">
        <v>4560</v>
      </c>
      <c r="B3818">
        <v>5.7</v>
      </c>
    </row>
    <row r="3819" spans="1:2" x14ac:dyDescent="0.3">
      <c r="A3819" t="s">
        <v>13427</v>
      </c>
      <c r="B3819">
        <v>5.7</v>
      </c>
    </row>
    <row r="3820" spans="1:2" x14ac:dyDescent="0.3">
      <c r="A3820" t="s">
        <v>12527</v>
      </c>
      <c r="B3820">
        <v>5.7</v>
      </c>
    </row>
    <row r="3821" spans="1:2" x14ac:dyDescent="0.3">
      <c r="A3821" t="s">
        <v>2085</v>
      </c>
      <c r="B3821">
        <v>5.7</v>
      </c>
    </row>
    <row r="3822" spans="1:2" x14ac:dyDescent="0.3">
      <c r="A3822" t="s">
        <v>13687</v>
      </c>
      <c r="B3822">
        <v>5.7</v>
      </c>
    </row>
    <row r="3823" spans="1:2" x14ac:dyDescent="0.3">
      <c r="A3823" t="s">
        <v>1763</v>
      </c>
      <c r="B3823">
        <v>5.7</v>
      </c>
    </row>
    <row r="3824" spans="1:2" x14ac:dyDescent="0.3">
      <c r="A3824" t="s">
        <v>14222</v>
      </c>
      <c r="B3824">
        <v>5.7</v>
      </c>
    </row>
    <row r="3825" spans="1:2" x14ac:dyDescent="0.3">
      <c r="A3825" t="s">
        <v>1538</v>
      </c>
      <c r="B3825">
        <v>5.7</v>
      </c>
    </row>
    <row r="3826" spans="1:2" x14ac:dyDescent="0.3">
      <c r="A3826" t="s">
        <v>1958</v>
      </c>
      <c r="B3826">
        <v>5.7</v>
      </c>
    </row>
    <row r="3827" spans="1:2" x14ac:dyDescent="0.3">
      <c r="A3827" t="s">
        <v>10485</v>
      </c>
      <c r="B3827">
        <v>5.7</v>
      </c>
    </row>
    <row r="3828" spans="1:2" x14ac:dyDescent="0.3">
      <c r="A3828" t="s">
        <v>14894</v>
      </c>
      <c r="B3828">
        <v>5.7</v>
      </c>
    </row>
    <row r="3829" spans="1:2" x14ac:dyDescent="0.3">
      <c r="A3829" t="s">
        <v>15194</v>
      </c>
      <c r="B3829">
        <v>5.7</v>
      </c>
    </row>
    <row r="3830" spans="1:2" x14ac:dyDescent="0.3">
      <c r="A3830" t="s">
        <v>15244</v>
      </c>
      <c r="B3830">
        <v>5.7</v>
      </c>
    </row>
    <row r="3831" spans="1:2" x14ac:dyDescent="0.3">
      <c r="A3831" t="s">
        <v>5487</v>
      </c>
      <c r="B3831">
        <v>5.7</v>
      </c>
    </row>
    <row r="3832" spans="1:2" x14ac:dyDescent="0.3">
      <c r="A3832" t="s">
        <v>15655</v>
      </c>
      <c r="B3832">
        <v>5.7</v>
      </c>
    </row>
    <row r="3833" spans="1:2" x14ac:dyDescent="0.3">
      <c r="A3833" t="s">
        <v>11862</v>
      </c>
      <c r="B3833">
        <v>5.7</v>
      </c>
    </row>
    <row r="3834" spans="1:2" x14ac:dyDescent="0.3">
      <c r="A3834" t="s">
        <v>15748</v>
      </c>
      <c r="B3834">
        <v>5.7</v>
      </c>
    </row>
    <row r="3835" spans="1:2" x14ac:dyDescent="0.3">
      <c r="A3835" t="s">
        <v>15776</v>
      </c>
      <c r="B3835">
        <v>5.7</v>
      </c>
    </row>
    <row r="3836" spans="1:2" x14ac:dyDescent="0.3">
      <c r="A3836" t="s">
        <v>5911</v>
      </c>
      <c r="B3836">
        <v>5.7</v>
      </c>
    </row>
    <row r="3837" spans="1:2" x14ac:dyDescent="0.3">
      <c r="A3837" t="s">
        <v>2859</v>
      </c>
      <c r="B3837">
        <v>5.7</v>
      </c>
    </row>
    <row r="3838" spans="1:2" x14ac:dyDescent="0.3">
      <c r="A3838" t="s">
        <v>14894</v>
      </c>
      <c r="B3838">
        <v>5.7</v>
      </c>
    </row>
    <row r="3839" spans="1:2" x14ac:dyDescent="0.3">
      <c r="A3839" t="s">
        <v>17157</v>
      </c>
      <c r="B3839">
        <v>5.7</v>
      </c>
    </row>
    <row r="3840" spans="1:2" x14ac:dyDescent="0.3">
      <c r="A3840" t="s">
        <v>12813</v>
      </c>
      <c r="B3840">
        <v>5.7</v>
      </c>
    </row>
    <row r="3841" spans="1:2" x14ac:dyDescent="0.3">
      <c r="A3841" t="s">
        <v>13370</v>
      </c>
      <c r="B3841">
        <v>5.7</v>
      </c>
    </row>
    <row r="3842" spans="1:2" x14ac:dyDescent="0.3">
      <c r="A3842" t="s">
        <v>18541</v>
      </c>
      <c r="B3842">
        <v>5.7</v>
      </c>
    </row>
    <row r="3843" spans="1:2" x14ac:dyDescent="0.3">
      <c r="A3843" t="s">
        <v>19078</v>
      </c>
      <c r="B3843">
        <v>5.7</v>
      </c>
    </row>
    <row r="3844" spans="1:2" x14ac:dyDescent="0.3">
      <c r="A3844" t="s">
        <v>19095</v>
      </c>
      <c r="B3844">
        <v>5.7</v>
      </c>
    </row>
    <row r="3845" spans="1:2" x14ac:dyDescent="0.3">
      <c r="A3845" t="s">
        <v>14749</v>
      </c>
      <c r="B3845">
        <v>5.7</v>
      </c>
    </row>
    <row r="3846" spans="1:2" x14ac:dyDescent="0.3">
      <c r="A3846" t="s">
        <v>19383</v>
      </c>
      <c r="B3846">
        <v>5.7</v>
      </c>
    </row>
    <row r="3847" spans="1:2" x14ac:dyDescent="0.3">
      <c r="A3847" t="s">
        <v>2513</v>
      </c>
      <c r="B3847">
        <v>5.7</v>
      </c>
    </row>
    <row r="3848" spans="1:2" x14ac:dyDescent="0.3">
      <c r="A3848" t="s">
        <v>19626</v>
      </c>
      <c r="B3848">
        <v>5.7</v>
      </c>
    </row>
    <row r="3849" spans="1:2" x14ac:dyDescent="0.3">
      <c r="A3849" t="s">
        <v>19816</v>
      </c>
      <c r="B3849">
        <v>5.7</v>
      </c>
    </row>
    <row r="3850" spans="1:2" x14ac:dyDescent="0.3">
      <c r="A3850" t="s">
        <v>7059</v>
      </c>
      <c r="B3850">
        <v>5.7</v>
      </c>
    </row>
    <row r="3851" spans="1:2" x14ac:dyDescent="0.3">
      <c r="A3851" t="s">
        <v>20188</v>
      </c>
      <c r="B3851">
        <v>5.7</v>
      </c>
    </row>
    <row r="3852" spans="1:2" x14ac:dyDescent="0.3">
      <c r="A3852" t="s">
        <v>20390</v>
      </c>
      <c r="B3852">
        <v>5.7</v>
      </c>
    </row>
    <row r="3853" spans="1:2" x14ac:dyDescent="0.3">
      <c r="A3853" t="s">
        <v>20449</v>
      </c>
      <c r="B3853">
        <v>5.7</v>
      </c>
    </row>
    <row r="3854" spans="1:2" x14ac:dyDescent="0.3">
      <c r="A3854" t="s">
        <v>17363</v>
      </c>
      <c r="B3854">
        <v>5.7</v>
      </c>
    </row>
    <row r="3855" spans="1:2" x14ac:dyDescent="0.3">
      <c r="A3855" t="s">
        <v>20893</v>
      </c>
      <c r="B3855">
        <v>5.7</v>
      </c>
    </row>
    <row r="3856" spans="1:2" x14ac:dyDescent="0.3">
      <c r="A3856" t="s">
        <v>21086</v>
      </c>
      <c r="B3856">
        <v>5.7</v>
      </c>
    </row>
    <row r="3857" spans="1:2" x14ac:dyDescent="0.3">
      <c r="A3857" t="s">
        <v>19490</v>
      </c>
      <c r="B3857">
        <v>5.7</v>
      </c>
    </row>
    <row r="3858" spans="1:2" x14ac:dyDescent="0.3">
      <c r="A3858" t="s">
        <v>21420</v>
      </c>
      <c r="B3858">
        <v>5.7</v>
      </c>
    </row>
    <row r="3859" spans="1:2" x14ac:dyDescent="0.3">
      <c r="A3859" t="s">
        <v>4203</v>
      </c>
      <c r="B3859">
        <v>5.7</v>
      </c>
    </row>
    <row r="3860" spans="1:2" x14ac:dyDescent="0.3">
      <c r="A3860" t="s">
        <v>21854</v>
      </c>
      <c r="B3860">
        <v>5.7</v>
      </c>
    </row>
    <row r="3861" spans="1:2" x14ac:dyDescent="0.3">
      <c r="A3861" t="s">
        <v>21944</v>
      </c>
      <c r="B3861">
        <v>5.7</v>
      </c>
    </row>
    <row r="3862" spans="1:2" x14ac:dyDescent="0.3">
      <c r="A3862" t="s">
        <v>20077</v>
      </c>
      <c r="B3862">
        <v>5.7</v>
      </c>
    </row>
    <row r="3863" spans="1:2" x14ac:dyDescent="0.3">
      <c r="A3863" t="s">
        <v>21998</v>
      </c>
      <c r="B3863">
        <v>5.7</v>
      </c>
    </row>
    <row r="3864" spans="1:2" x14ac:dyDescent="0.3">
      <c r="A3864" t="s">
        <v>22640</v>
      </c>
      <c r="B3864">
        <v>5.7</v>
      </c>
    </row>
    <row r="3865" spans="1:2" x14ac:dyDescent="0.3">
      <c r="A3865" t="s">
        <v>13116</v>
      </c>
      <c r="B3865">
        <v>5.7</v>
      </c>
    </row>
    <row r="3866" spans="1:2" x14ac:dyDescent="0.3">
      <c r="A3866" t="s">
        <v>23570</v>
      </c>
      <c r="B3866">
        <v>5.7</v>
      </c>
    </row>
    <row r="3867" spans="1:2" x14ac:dyDescent="0.3">
      <c r="A3867" t="s">
        <v>340</v>
      </c>
      <c r="B3867">
        <v>5.6</v>
      </c>
    </row>
    <row r="3868" spans="1:2" x14ac:dyDescent="0.3">
      <c r="A3868" t="s">
        <v>737</v>
      </c>
      <c r="B3868">
        <v>5.6</v>
      </c>
    </row>
    <row r="3869" spans="1:2" x14ac:dyDescent="0.3">
      <c r="A3869" t="s">
        <v>1281</v>
      </c>
      <c r="B3869">
        <v>5.6</v>
      </c>
    </row>
    <row r="3870" spans="1:2" x14ac:dyDescent="0.3">
      <c r="A3870" t="s">
        <v>1373</v>
      </c>
      <c r="B3870">
        <v>5.6</v>
      </c>
    </row>
    <row r="3871" spans="1:2" x14ac:dyDescent="0.3">
      <c r="A3871" t="s">
        <v>2085</v>
      </c>
      <c r="B3871">
        <v>5.6</v>
      </c>
    </row>
    <row r="3872" spans="1:2" x14ac:dyDescent="0.3">
      <c r="A3872" t="s">
        <v>1276</v>
      </c>
      <c r="B3872">
        <v>5.6</v>
      </c>
    </row>
    <row r="3873" spans="1:2" x14ac:dyDescent="0.3">
      <c r="A3873" t="s">
        <v>2265</v>
      </c>
      <c r="B3873">
        <v>5.6</v>
      </c>
    </row>
    <row r="3874" spans="1:2" x14ac:dyDescent="0.3">
      <c r="A3874" t="s">
        <v>2466</v>
      </c>
      <c r="B3874">
        <v>5.6</v>
      </c>
    </row>
    <row r="3875" spans="1:2" x14ac:dyDescent="0.3">
      <c r="A3875" t="s">
        <v>2617</v>
      </c>
      <c r="B3875">
        <v>5.6</v>
      </c>
    </row>
    <row r="3876" spans="1:2" x14ac:dyDescent="0.3">
      <c r="A3876" t="s">
        <v>835</v>
      </c>
      <c r="B3876">
        <v>5.6</v>
      </c>
    </row>
    <row r="3877" spans="1:2" x14ac:dyDescent="0.3">
      <c r="A3877" t="s">
        <v>1921</v>
      </c>
      <c r="B3877">
        <v>5.6</v>
      </c>
    </row>
    <row r="3878" spans="1:2" x14ac:dyDescent="0.3">
      <c r="A3878" t="s">
        <v>1083</v>
      </c>
      <c r="B3878">
        <v>5.6</v>
      </c>
    </row>
    <row r="3879" spans="1:2" x14ac:dyDescent="0.3">
      <c r="A3879" t="s">
        <v>2350</v>
      </c>
      <c r="B3879">
        <v>5.6</v>
      </c>
    </row>
    <row r="3880" spans="1:2" x14ac:dyDescent="0.3">
      <c r="A3880" t="s">
        <v>3150</v>
      </c>
      <c r="B3880">
        <v>5.6</v>
      </c>
    </row>
    <row r="3881" spans="1:2" x14ac:dyDescent="0.3">
      <c r="A3881" t="s">
        <v>938</v>
      </c>
      <c r="B3881">
        <v>5.6</v>
      </c>
    </row>
    <row r="3882" spans="1:2" x14ac:dyDescent="0.3">
      <c r="A3882" t="s">
        <v>2350</v>
      </c>
      <c r="B3882">
        <v>5.6</v>
      </c>
    </row>
    <row r="3883" spans="1:2" x14ac:dyDescent="0.3">
      <c r="A3883" t="s">
        <v>1347</v>
      </c>
      <c r="B3883">
        <v>5.6</v>
      </c>
    </row>
    <row r="3884" spans="1:2" x14ac:dyDescent="0.3">
      <c r="A3884" t="s">
        <v>1603</v>
      </c>
      <c r="B3884">
        <v>5.6</v>
      </c>
    </row>
    <row r="3885" spans="1:2" x14ac:dyDescent="0.3">
      <c r="A3885" t="s">
        <v>3564</v>
      </c>
      <c r="B3885">
        <v>5.6</v>
      </c>
    </row>
    <row r="3886" spans="1:2" x14ac:dyDescent="0.3">
      <c r="A3886" t="s">
        <v>2265</v>
      </c>
      <c r="B3886">
        <v>5.6</v>
      </c>
    </row>
    <row r="3887" spans="1:2" x14ac:dyDescent="0.3">
      <c r="A3887" t="s">
        <v>4391</v>
      </c>
      <c r="B3887">
        <v>5.6</v>
      </c>
    </row>
    <row r="3888" spans="1:2" x14ac:dyDescent="0.3">
      <c r="A3888" t="s">
        <v>4523</v>
      </c>
      <c r="B3888">
        <v>5.6</v>
      </c>
    </row>
    <row r="3889" spans="1:2" x14ac:dyDescent="0.3">
      <c r="A3889" t="s">
        <v>541</v>
      </c>
      <c r="B3889">
        <v>5.6</v>
      </c>
    </row>
    <row r="3890" spans="1:2" x14ac:dyDescent="0.3">
      <c r="A3890" t="s">
        <v>2451</v>
      </c>
      <c r="B3890">
        <v>5.6</v>
      </c>
    </row>
    <row r="3891" spans="1:2" x14ac:dyDescent="0.3">
      <c r="A3891" t="s">
        <v>4799</v>
      </c>
      <c r="B3891">
        <v>5.6</v>
      </c>
    </row>
    <row r="3892" spans="1:2" x14ac:dyDescent="0.3">
      <c r="A3892" t="s">
        <v>247</v>
      </c>
      <c r="B3892">
        <v>5.6</v>
      </c>
    </row>
    <row r="3893" spans="1:2" x14ac:dyDescent="0.3">
      <c r="A3893" t="s">
        <v>4987</v>
      </c>
      <c r="B3893">
        <v>5.6</v>
      </c>
    </row>
    <row r="3894" spans="1:2" x14ac:dyDescent="0.3">
      <c r="A3894" t="s">
        <v>4678</v>
      </c>
      <c r="B3894">
        <v>5.6</v>
      </c>
    </row>
    <row r="3895" spans="1:2" x14ac:dyDescent="0.3">
      <c r="A3895" t="s">
        <v>5420</v>
      </c>
      <c r="B3895">
        <v>5.6</v>
      </c>
    </row>
    <row r="3896" spans="1:2" x14ac:dyDescent="0.3">
      <c r="A3896" t="s">
        <v>3081</v>
      </c>
      <c r="B3896">
        <v>5.6</v>
      </c>
    </row>
    <row r="3897" spans="1:2" x14ac:dyDescent="0.3">
      <c r="A3897" t="s">
        <v>4090</v>
      </c>
      <c r="B3897">
        <v>5.6</v>
      </c>
    </row>
    <row r="3898" spans="1:2" x14ac:dyDescent="0.3">
      <c r="A3898" t="s">
        <v>4603</v>
      </c>
      <c r="B3898">
        <v>5.6</v>
      </c>
    </row>
    <row r="3899" spans="1:2" x14ac:dyDescent="0.3">
      <c r="A3899" t="s">
        <v>5896</v>
      </c>
      <c r="B3899">
        <v>5.6</v>
      </c>
    </row>
    <row r="3900" spans="1:2" x14ac:dyDescent="0.3">
      <c r="A3900" t="s">
        <v>6023</v>
      </c>
      <c r="B3900">
        <v>5.6</v>
      </c>
    </row>
    <row r="3901" spans="1:2" x14ac:dyDescent="0.3">
      <c r="A3901" t="s">
        <v>3812</v>
      </c>
      <c r="B3901">
        <v>5.6</v>
      </c>
    </row>
    <row r="3902" spans="1:2" x14ac:dyDescent="0.3">
      <c r="A3902" t="s">
        <v>768</v>
      </c>
      <c r="B3902">
        <v>5.6</v>
      </c>
    </row>
    <row r="3903" spans="1:2" x14ac:dyDescent="0.3">
      <c r="A3903" t="s">
        <v>7010</v>
      </c>
      <c r="B3903">
        <v>5.6</v>
      </c>
    </row>
    <row r="3904" spans="1:2" x14ac:dyDescent="0.3">
      <c r="A3904" t="s">
        <v>7129</v>
      </c>
      <c r="B3904">
        <v>5.6</v>
      </c>
    </row>
    <row r="3905" spans="1:2" x14ac:dyDescent="0.3">
      <c r="A3905" t="s">
        <v>2197</v>
      </c>
      <c r="B3905">
        <v>5.6</v>
      </c>
    </row>
    <row r="3906" spans="1:2" x14ac:dyDescent="0.3">
      <c r="A3906" t="s">
        <v>7548</v>
      </c>
      <c r="B3906">
        <v>5.6</v>
      </c>
    </row>
    <row r="3907" spans="1:2" x14ac:dyDescent="0.3">
      <c r="A3907" t="s">
        <v>7788</v>
      </c>
      <c r="B3907">
        <v>5.6</v>
      </c>
    </row>
    <row r="3908" spans="1:2" x14ac:dyDescent="0.3">
      <c r="A3908" t="s">
        <v>5861</v>
      </c>
      <c r="B3908">
        <v>5.6</v>
      </c>
    </row>
    <row r="3909" spans="1:2" x14ac:dyDescent="0.3">
      <c r="A3909" t="s">
        <v>7877</v>
      </c>
      <c r="B3909">
        <v>5.6</v>
      </c>
    </row>
    <row r="3910" spans="1:2" x14ac:dyDescent="0.3">
      <c r="A3910" t="s">
        <v>7922</v>
      </c>
      <c r="B3910">
        <v>5.6</v>
      </c>
    </row>
    <row r="3911" spans="1:2" x14ac:dyDescent="0.3">
      <c r="A3911" t="s">
        <v>5410</v>
      </c>
      <c r="B3911">
        <v>5.6</v>
      </c>
    </row>
    <row r="3912" spans="1:2" x14ac:dyDescent="0.3">
      <c r="A3912" t="s">
        <v>3901</v>
      </c>
      <c r="B3912">
        <v>5.6</v>
      </c>
    </row>
    <row r="3913" spans="1:2" x14ac:dyDescent="0.3">
      <c r="A3913" t="s">
        <v>5683</v>
      </c>
      <c r="B3913">
        <v>5.6</v>
      </c>
    </row>
    <row r="3914" spans="1:2" x14ac:dyDescent="0.3">
      <c r="A3914" t="s">
        <v>8678</v>
      </c>
      <c r="B3914">
        <v>5.6</v>
      </c>
    </row>
    <row r="3915" spans="1:2" x14ac:dyDescent="0.3">
      <c r="A3915" t="s">
        <v>1802</v>
      </c>
      <c r="B3915">
        <v>5.6</v>
      </c>
    </row>
    <row r="3916" spans="1:2" x14ac:dyDescent="0.3">
      <c r="A3916" t="s">
        <v>7059</v>
      </c>
      <c r="B3916">
        <v>5.6</v>
      </c>
    </row>
    <row r="3917" spans="1:2" x14ac:dyDescent="0.3">
      <c r="A3917" t="s">
        <v>9556</v>
      </c>
      <c r="B3917">
        <v>5.6</v>
      </c>
    </row>
    <row r="3918" spans="1:2" x14ac:dyDescent="0.3">
      <c r="A3918" t="s">
        <v>9594</v>
      </c>
      <c r="B3918">
        <v>5.6</v>
      </c>
    </row>
    <row r="3919" spans="1:2" x14ac:dyDescent="0.3">
      <c r="A3919" t="s">
        <v>9600</v>
      </c>
      <c r="B3919">
        <v>5.6</v>
      </c>
    </row>
    <row r="3920" spans="1:2" x14ac:dyDescent="0.3">
      <c r="A3920" t="s">
        <v>9736</v>
      </c>
      <c r="B3920">
        <v>5.6</v>
      </c>
    </row>
    <row r="3921" spans="1:2" x14ac:dyDescent="0.3">
      <c r="A3921" t="s">
        <v>9768</v>
      </c>
      <c r="B3921">
        <v>5.6</v>
      </c>
    </row>
    <row r="3922" spans="1:2" x14ac:dyDescent="0.3">
      <c r="A3922" t="s">
        <v>9785</v>
      </c>
      <c r="B3922">
        <v>5.6</v>
      </c>
    </row>
    <row r="3923" spans="1:2" x14ac:dyDescent="0.3">
      <c r="A3923" t="s">
        <v>3116</v>
      </c>
      <c r="B3923">
        <v>5.6</v>
      </c>
    </row>
    <row r="3924" spans="1:2" x14ac:dyDescent="0.3">
      <c r="A3924" t="s">
        <v>10232</v>
      </c>
      <c r="B3924">
        <v>5.6</v>
      </c>
    </row>
    <row r="3925" spans="1:2" x14ac:dyDescent="0.3">
      <c r="A3925" t="s">
        <v>10362</v>
      </c>
      <c r="B3925">
        <v>5.6</v>
      </c>
    </row>
    <row r="3926" spans="1:2" x14ac:dyDescent="0.3">
      <c r="A3926" t="s">
        <v>10896</v>
      </c>
      <c r="B3926">
        <v>5.6</v>
      </c>
    </row>
    <row r="3927" spans="1:2" x14ac:dyDescent="0.3">
      <c r="A3927" t="s">
        <v>11103</v>
      </c>
      <c r="B3927">
        <v>5.6</v>
      </c>
    </row>
    <row r="3928" spans="1:2" x14ac:dyDescent="0.3">
      <c r="A3928" t="s">
        <v>2085</v>
      </c>
      <c r="B3928">
        <v>5.6</v>
      </c>
    </row>
    <row r="3929" spans="1:2" x14ac:dyDescent="0.3">
      <c r="A3929" t="s">
        <v>4908</v>
      </c>
      <c r="B3929">
        <v>5.6</v>
      </c>
    </row>
    <row r="3930" spans="1:2" x14ac:dyDescent="0.3">
      <c r="A3930" t="s">
        <v>5144</v>
      </c>
      <c r="B3930">
        <v>5.6</v>
      </c>
    </row>
    <row r="3931" spans="1:2" x14ac:dyDescent="0.3">
      <c r="A3931" t="s">
        <v>6784</v>
      </c>
      <c r="B3931">
        <v>5.6</v>
      </c>
    </row>
    <row r="3932" spans="1:2" x14ac:dyDescent="0.3">
      <c r="A3932" t="s">
        <v>11831</v>
      </c>
      <c r="B3932">
        <v>5.6</v>
      </c>
    </row>
    <row r="3933" spans="1:2" x14ac:dyDescent="0.3">
      <c r="A3933" t="s">
        <v>4836</v>
      </c>
      <c r="B3933">
        <v>5.6</v>
      </c>
    </row>
    <row r="3934" spans="1:2" x14ac:dyDescent="0.3">
      <c r="A3934" t="s">
        <v>12152</v>
      </c>
      <c r="B3934">
        <v>5.6</v>
      </c>
    </row>
    <row r="3935" spans="1:2" x14ac:dyDescent="0.3">
      <c r="A3935" t="s">
        <v>3812</v>
      </c>
      <c r="B3935">
        <v>5.6</v>
      </c>
    </row>
    <row r="3936" spans="1:2" x14ac:dyDescent="0.3">
      <c r="A3936" t="s">
        <v>11640</v>
      </c>
      <c r="B3936">
        <v>5.6</v>
      </c>
    </row>
    <row r="3937" spans="1:2" x14ac:dyDescent="0.3">
      <c r="A3937" t="s">
        <v>4597</v>
      </c>
      <c r="B3937">
        <v>5.6</v>
      </c>
    </row>
    <row r="3938" spans="1:2" x14ac:dyDescent="0.3">
      <c r="A3938" t="s">
        <v>11184</v>
      </c>
      <c r="B3938">
        <v>5.6</v>
      </c>
    </row>
    <row r="3939" spans="1:2" x14ac:dyDescent="0.3">
      <c r="A3939" t="s">
        <v>9500</v>
      </c>
      <c r="B3939">
        <v>5.6</v>
      </c>
    </row>
    <row r="3940" spans="1:2" x14ac:dyDescent="0.3">
      <c r="A3940" t="s">
        <v>526</v>
      </c>
      <c r="B3940">
        <v>5.6</v>
      </c>
    </row>
    <row r="3941" spans="1:2" x14ac:dyDescent="0.3">
      <c r="A3941" t="s">
        <v>2984</v>
      </c>
      <c r="B3941">
        <v>5.6</v>
      </c>
    </row>
    <row r="3942" spans="1:2" x14ac:dyDescent="0.3">
      <c r="A3942" t="s">
        <v>13072</v>
      </c>
      <c r="B3942">
        <v>5.6</v>
      </c>
    </row>
    <row r="3943" spans="1:2" x14ac:dyDescent="0.3">
      <c r="A3943" t="s">
        <v>13160</v>
      </c>
      <c r="B3943">
        <v>5.6</v>
      </c>
    </row>
    <row r="3944" spans="1:2" x14ac:dyDescent="0.3">
      <c r="A3944" t="s">
        <v>5834</v>
      </c>
      <c r="B3944">
        <v>5.6</v>
      </c>
    </row>
    <row r="3945" spans="1:2" x14ac:dyDescent="0.3">
      <c r="A3945" t="s">
        <v>13693</v>
      </c>
      <c r="B3945">
        <v>5.6</v>
      </c>
    </row>
    <row r="3946" spans="1:2" x14ac:dyDescent="0.3">
      <c r="A3946" t="s">
        <v>13767</v>
      </c>
      <c r="B3946">
        <v>5.6</v>
      </c>
    </row>
    <row r="3947" spans="1:2" x14ac:dyDescent="0.3">
      <c r="A3947" t="s">
        <v>2085</v>
      </c>
      <c r="B3947">
        <v>5.6</v>
      </c>
    </row>
    <row r="3948" spans="1:2" x14ac:dyDescent="0.3">
      <c r="A3948" t="s">
        <v>14852</v>
      </c>
      <c r="B3948">
        <v>5.6</v>
      </c>
    </row>
    <row r="3949" spans="1:2" x14ac:dyDescent="0.3">
      <c r="A3949" t="s">
        <v>15085</v>
      </c>
      <c r="B3949">
        <v>5.6</v>
      </c>
    </row>
    <row r="3950" spans="1:2" x14ac:dyDescent="0.3">
      <c r="A3950" t="s">
        <v>15153</v>
      </c>
      <c r="B3950">
        <v>5.6</v>
      </c>
    </row>
    <row r="3951" spans="1:2" x14ac:dyDescent="0.3">
      <c r="A3951" t="s">
        <v>4944</v>
      </c>
      <c r="B3951">
        <v>5.6</v>
      </c>
    </row>
    <row r="3952" spans="1:2" x14ac:dyDescent="0.3">
      <c r="A3952" t="s">
        <v>15955</v>
      </c>
      <c r="B3952">
        <v>5.6</v>
      </c>
    </row>
    <row r="3953" spans="1:2" x14ac:dyDescent="0.3">
      <c r="A3953" t="s">
        <v>16018</v>
      </c>
      <c r="B3953">
        <v>5.6</v>
      </c>
    </row>
    <row r="3954" spans="1:2" x14ac:dyDescent="0.3">
      <c r="A3954" t="s">
        <v>16154</v>
      </c>
      <c r="B3954">
        <v>5.6</v>
      </c>
    </row>
    <row r="3955" spans="1:2" x14ac:dyDescent="0.3">
      <c r="A3955" t="s">
        <v>16337</v>
      </c>
      <c r="B3955">
        <v>5.6</v>
      </c>
    </row>
    <row r="3956" spans="1:2" x14ac:dyDescent="0.3">
      <c r="A3956" t="s">
        <v>16751</v>
      </c>
      <c r="B3956">
        <v>5.6</v>
      </c>
    </row>
    <row r="3957" spans="1:2" x14ac:dyDescent="0.3">
      <c r="A3957" t="s">
        <v>17321</v>
      </c>
      <c r="B3957">
        <v>5.6</v>
      </c>
    </row>
    <row r="3958" spans="1:2" x14ac:dyDescent="0.3">
      <c r="A3958" t="s">
        <v>17436</v>
      </c>
      <c r="B3958">
        <v>5.6</v>
      </c>
    </row>
    <row r="3959" spans="1:2" x14ac:dyDescent="0.3">
      <c r="A3959" t="s">
        <v>17596</v>
      </c>
      <c r="B3959">
        <v>5.6</v>
      </c>
    </row>
    <row r="3960" spans="1:2" x14ac:dyDescent="0.3">
      <c r="A3960" t="s">
        <v>17859</v>
      </c>
      <c r="B3960">
        <v>5.6</v>
      </c>
    </row>
    <row r="3961" spans="1:2" x14ac:dyDescent="0.3">
      <c r="A3961" t="s">
        <v>18373</v>
      </c>
      <c r="B3961">
        <v>5.6</v>
      </c>
    </row>
    <row r="3962" spans="1:2" x14ac:dyDescent="0.3">
      <c r="A3962" t="s">
        <v>19149</v>
      </c>
      <c r="B3962">
        <v>5.6</v>
      </c>
    </row>
    <row r="3963" spans="1:2" x14ac:dyDescent="0.3">
      <c r="A3963" t="s">
        <v>20456</v>
      </c>
      <c r="B3963">
        <v>5.6</v>
      </c>
    </row>
    <row r="3964" spans="1:2" x14ac:dyDescent="0.3">
      <c r="A3964" t="s">
        <v>20561</v>
      </c>
      <c r="B3964">
        <v>5.6</v>
      </c>
    </row>
    <row r="3965" spans="1:2" x14ac:dyDescent="0.3">
      <c r="A3965" t="s">
        <v>21261</v>
      </c>
      <c r="B3965">
        <v>5.6</v>
      </c>
    </row>
    <row r="3966" spans="1:2" x14ac:dyDescent="0.3">
      <c r="A3966" t="s">
        <v>17372</v>
      </c>
      <c r="B3966">
        <v>5.6</v>
      </c>
    </row>
    <row r="3967" spans="1:2" x14ac:dyDescent="0.3">
      <c r="A3967" t="s">
        <v>21697</v>
      </c>
      <c r="B3967">
        <v>5.6</v>
      </c>
    </row>
    <row r="3968" spans="1:2" x14ac:dyDescent="0.3">
      <c r="A3968" t="s">
        <v>19316</v>
      </c>
      <c r="B3968">
        <v>5.6</v>
      </c>
    </row>
    <row r="3969" spans="1:2" x14ac:dyDescent="0.3">
      <c r="A3969" t="s">
        <v>21872</v>
      </c>
      <c r="B3969">
        <v>5.6</v>
      </c>
    </row>
    <row r="3970" spans="1:2" x14ac:dyDescent="0.3">
      <c r="A3970" t="s">
        <v>22021</v>
      </c>
      <c r="B3970">
        <v>5.6</v>
      </c>
    </row>
    <row r="3971" spans="1:2" x14ac:dyDescent="0.3">
      <c r="A3971" t="s">
        <v>8189</v>
      </c>
      <c r="B3971">
        <v>5.6</v>
      </c>
    </row>
    <row r="3972" spans="1:2" x14ac:dyDescent="0.3">
      <c r="A3972" t="s">
        <v>19940</v>
      </c>
      <c r="B3972">
        <v>5.6</v>
      </c>
    </row>
    <row r="3973" spans="1:2" x14ac:dyDescent="0.3">
      <c r="A3973" t="s">
        <v>22309</v>
      </c>
      <c r="B3973">
        <v>5.6</v>
      </c>
    </row>
    <row r="3974" spans="1:2" x14ac:dyDescent="0.3">
      <c r="A3974" t="s">
        <v>22934</v>
      </c>
      <c r="B3974">
        <v>5.6</v>
      </c>
    </row>
    <row r="3975" spans="1:2" x14ac:dyDescent="0.3">
      <c r="A3975" t="s">
        <v>23637</v>
      </c>
      <c r="B3975">
        <v>5.6</v>
      </c>
    </row>
    <row r="3976" spans="1:2" x14ac:dyDescent="0.3">
      <c r="A3976" t="s">
        <v>23704</v>
      </c>
      <c r="B3976">
        <v>5.6</v>
      </c>
    </row>
    <row r="3977" spans="1:2" x14ac:dyDescent="0.3">
      <c r="A3977" t="s">
        <v>22495</v>
      </c>
      <c r="B3977">
        <v>5.6</v>
      </c>
    </row>
    <row r="3978" spans="1:2" x14ac:dyDescent="0.3">
      <c r="A3978" t="s">
        <v>455</v>
      </c>
      <c r="B3978">
        <v>5.5</v>
      </c>
    </row>
    <row r="3979" spans="1:2" x14ac:dyDescent="0.3">
      <c r="A3979" t="s">
        <v>786</v>
      </c>
      <c r="B3979">
        <v>5.5</v>
      </c>
    </row>
    <row r="3980" spans="1:2" x14ac:dyDescent="0.3">
      <c r="A3980" t="s">
        <v>994</v>
      </c>
      <c r="B3980">
        <v>5.5</v>
      </c>
    </row>
    <row r="3981" spans="1:2" x14ac:dyDescent="0.3">
      <c r="A3981" t="s">
        <v>1064</v>
      </c>
      <c r="B3981">
        <v>5.5</v>
      </c>
    </row>
    <row r="3982" spans="1:2" x14ac:dyDescent="0.3">
      <c r="A3982" t="s">
        <v>1129</v>
      </c>
      <c r="B3982">
        <v>5.5</v>
      </c>
    </row>
    <row r="3983" spans="1:2" x14ac:dyDescent="0.3">
      <c r="A3983" t="s">
        <v>1596</v>
      </c>
      <c r="B3983">
        <v>5.5</v>
      </c>
    </row>
    <row r="3984" spans="1:2" x14ac:dyDescent="0.3">
      <c r="A3984" t="s">
        <v>1763</v>
      </c>
      <c r="B3984">
        <v>5.5</v>
      </c>
    </row>
    <row r="3985" spans="1:2" x14ac:dyDescent="0.3">
      <c r="A3985" t="s">
        <v>2036</v>
      </c>
      <c r="B3985">
        <v>5.5</v>
      </c>
    </row>
    <row r="3986" spans="1:2" x14ac:dyDescent="0.3">
      <c r="A3986" t="s">
        <v>354</v>
      </c>
      <c r="B3986">
        <v>5.5</v>
      </c>
    </row>
    <row r="3987" spans="1:2" x14ac:dyDescent="0.3">
      <c r="A3987" t="s">
        <v>2197</v>
      </c>
      <c r="B3987">
        <v>5.5</v>
      </c>
    </row>
    <row r="3988" spans="1:2" x14ac:dyDescent="0.3">
      <c r="A3988" t="s">
        <v>1626</v>
      </c>
      <c r="B3988">
        <v>5.5</v>
      </c>
    </row>
    <row r="3989" spans="1:2" x14ac:dyDescent="0.3">
      <c r="A3989" t="s">
        <v>2451</v>
      </c>
      <c r="B3989">
        <v>5.5</v>
      </c>
    </row>
    <row r="3990" spans="1:2" x14ac:dyDescent="0.3">
      <c r="A3990" t="s">
        <v>2699</v>
      </c>
      <c r="B3990">
        <v>5.5</v>
      </c>
    </row>
    <row r="3991" spans="1:2" x14ac:dyDescent="0.3">
      <c r="A3991" t="s">
        <v>3317</v>
      </c>
      <c r="B3991">
        <v>5.5</v>
      </c>
    </row>
    <row r="3992" spans="1:2" x14ac:dyDescent="0.3">
      <c r="A3992" t="s">
        <v>3650</v>
      </c>
      <c r="B3992">
        <v>5.5</v>
      </c>
    </row>
    <row r="3993" spans="1:2" x14ac:dyDescent="0.3">
      <c r="A3993" t="s">
        <v>3668</v>
      </c>
      <c r="B3993">
        <v>5.5</v>
      </c>
    </row>
    <row r="3994" spans="1:2" x14ac:dyDescent="0.3">
      <c r="A3994" t="s">
        <v>3927</v>
      </c>
      <c r="B3994">
        <v>5.5</v>
      </c>
    </row>
    <row r="3995" spans="1:2" x14ac:dyDescent="0.3">
      <c r="A3995" t="s">
        <v>3247</v>
      </c>
      <c r="B3995">
        <v>5.5</v>
      </c>
    </row>
    <row r="3996" spans="1:2" x14ac:dyDescent="0.3">
      <c r="A3996" t="s">
        <v>4018</v>
      </c>
      <c r="B3996">
        <v>5.5</v>
      </c>
    </row>
    <row r="3997" spans="1:2" x14ac:dyDescent="0.3">
      <c r="A3997" t="s">
        <v>1776</v>
      </c>
      <c r="B3997">
        <v>5.5</v>
      </c>
    </row>
    <row r="3998" spans="1:2" x14ac:dyDescent="0.3">
      <c r="A3998" t="s">
        <v>4410</v>
      </c>
      <c r="B3998">
        <v>5.5</v>
      </c>
    </row>
    <row r="3999" spans="1:2" x14ac:dyDescent="0.3">
      <c r="A3999" t="s">
        <v>2630</v>
      </c>
      <c r="B3999">
        <v>5.5</v>
      </c>
    </row>
    <row r="4000" spans="1:2" x14ac:dyDescent="0.3">
      <c r="A4000" t="s">
        <v>4782</v>
      </c>
      <c r="B4000">
        <v>5.5</v>
      </c>
    </row>
    <row r="4001" spans="1:2" x14ac:dyDescent="0.3">
      <c r="A4001" t="s">
        <v>4300</v>
      </c>
      <c r="B4001">
        <v>5.5</v>
      </c>
    </row>
    <row r="4002" spans="1:2" x14ac:dyDescent="0.3">
      <c r="A4002" t="s">
        <v>4977</v>
      </c>
      <c r="B4002">
        <v>5.5</v>
      </c>
    </row>
    <row r="4003" spans="1:2" x14ac:dyDescent="0.3">
      <c r="A4003" t="s">
        <v>5249</v>
      </c>
      <c r="B4003">
        <v>5.5</v>
      </c>
    </row>
    <row r="4004" spans="1:2" x14ac:dyDescent="0.3">
      <c r="A4004" t="s">
        <v>5487</v>
      </c>
      <c r="B4004">
        <v>5.5</v>
      </c>
    </row>
    <row r="4005" spans="1:2" x14ac:dyDescent="0.3">
      <c r="A4005" t="s">
        <v>5702</v>
      </c>
      <c r="B4005">
        <v>5.5</v>
      </c>
    </row>
    <row r="4006" spans="1:2" x14ac:dyDescent="0.3">
      <c r="A4006" t="s">
        <v>3116</v>
      </c>
      <c r="B4006">
        <v>5.5</v>
      </c>
    </row>
    <row r="4007" spans="1:2" x14ac:dyDescent="0.3">
      <c r="A4007" t="s">
        <v>3150</v>
      </c>
      <c r="B4007">
        <v>5.5</v>
      </c>
    </row>
    <row r="4008" spans="1:2" x14ac:dyDescent="0.3">
      <c r="A4008" t="s">
        <v>6306</v>
      </c>
      <c r="B4008">
        <v>5.5</v>
      </c>
    </row>
    <row r="4009" spans="1:2" x14ac:dyDescent="0.3">
      <c r="A4009" t="s">
        <v>5284</v>
      </c>
      <c r="B4009">
        <v>5.5</v>
      </c>
    </row>
    <row r="4010" spans="1:2" x14ac:dyDescent="0.3">
      <c r="A4010" t="s">
        <v>4212</v>
      </c>
      <c r="B4010">
        <v>5.5</v>
      </c>
    </row>
    <row r="4011" spans="1:2" x14ac:dyDescent="0.3">
      <c r="A4011" t="s">
        <v>1706</v>
      </c>
      <c r="B4011">
        <v>5.5</v>
      </c>
    </row>
    <row r="4012" spans="1:2" x14ac:dyDescent="0.3">
      <c r="A4012" t="s">
        <v>1802</v>
      </c>
      <c r="B4012">
        <v>5.5</v>
      </c>
    </row>
    <row r="4013" spans="1:2" x14ac:dyDescent="0.3">
      <c r="A4013" t="s">
        <v>3456</v>
      </c>
      <c r="B4013">
        <v>5.5</v>
      </c>
    </row>
    <row r="4014" spans="1:2" x14ac:dyDescent="0.3">
      <c r="A4014" t="s">
        <v>4597</v>
      </c>
      <c r="B4014">
        <v>5.5</v>
      </c>
    </row>
    <row r="4015" spans="1:2" x14ac:dyDescent="0.3">
      <c r="A4015" t="s">
        <v>8469</v>
      </c>
      <c r="B4015">
        <v>5.5</v>
      </c>
    </row>
    <row r="4016" spans="1:2" x14ac:dyDescent="0.3">
      <c r="A4016" t="s">
        <v>8493</v>
      </c>
      <c r="B4016">
        <v>5.5</v>
      </c>
    </row>
    <row r="4017" spans="1:2" x14ac:dyDescent="0.3">
      <c r="A4017" t="s">
        <v>5229</v>
      </c>
      <c r="B4017">
        <v>5.5</v>
      </c>
    </row>
    <row r="4018" spans="1:2" x14ac:dyDescent="0.3">
      <c r="A4018" t="s">
        <v>5055</v>
      </c>
      <c r="B4018">
        <v>5.5</v>
      </c>
    </row>
    <row r="4019" spans="1:2" x14ac:dyDescent="0.3">
      <c r="A4019" t="s">
        <v>9572</v>
      </c>
      <c r="B4019">
        <v>5.5</v>
      </c>
    </row>
    <row r="4020" spans="1:2" x14ac:dyDescent="0.3">
      <c r="A4020" t="s">
        <v>9577</v>
      </c>
      <c r="B4020">
        <v>5.5</v>
      </c>
    </row>
    <row r="4021" spans="1:2" x14ac:dyDescent="0.3">
      <c r="A4021" t="s">
        <v>7473</v>
      </c>
      <c r="B4021">
        <v>5.5</v>
      </c>
    </row>
    <row r="4022" spans="1:2" x14ac:dyDescent="0.3">
      <c r="A4022" t="s">
        <v>2630</v>
      </c>
      <c r="B4022">
        <v>5.5</v>
      </c>
    </row>
    <row r="4023" spans="1:2" x14ac:dyDescent="0.3">
      <c r="A4023" t="s">
        <v>7296</v>
      </c>
      <c r="B4023">
        <v>5.5</v>
      </c>
    </row>
    <row r="4024" spans="1:2" x14ac:dyDescent="0.3">
      <c r="A4024" t="s">
        <v>10881</v>
      </c>
      <c r="B4024">
        <v>5.5</v>
      </c>
    </row>
    <row r="4025" spans="1:2" x14ac:dyDescent="0.3">
      <c r="A4025" t="s">
        <v>2673</v>
      </c>
      <c r="B4025">
        <v>5.5</v>
      </c>
    </row>
    <row r="4026" spans="1:2" x14ac:dyDescent="0.3">
      <c r="A4026" t="s">
        <v>11453</v>
      </c>
      <c r="B4026">
        <v>5.5</v>
      </c>
    </row>
    <row r="4027" spans="1:2" x14ac:dyDescent="0.3">
      <c r="A4027" t="s">
        <v>10881</v>
      </c>
      <c r="B4027">
        <v>5.5</v>
      </c>
    </row>
    <row r="4028" spans="1:2" x14ac:dyDescent="0.3">
      <c r="A4028" t="s">
        <v>11911</v>
      </c>
      <c r="B4028">
        <v>5.5</v>
      </c>
    </row>
    <row r="4029" spans="1:2" x14ac:dyDescent="0.3">
      <c r="A4029" t="s">
        <v>12021</v>
      </c>
      <c r="B4029">
        <v>5.5</v>
      </c>
    </row>
    <row r="4030" spans="1:2" x14ac:dyDescent="0.3">
      <c r="A4030" t="s">
        <v>1763</v>
      </c>
      <c r="B4030">
        <v>5.5</v>
      </c>
    </row>
    <row r="4031" spans="1:2" x14ac:dyDescent="0.3">
      <c r="A4031" t="s">
        <v>9785</v>
      </c>
      <c r="B4031">
        <v>5.5</v>
      </c>
    </row>
    <row r="4032" spans="1:2" x14ac:dyDescent="0.3">
      <c r="A4032" t="s">
        <v>12415</v>
      </c>
      <c r="B4032">
        <v>5.5</v>
      </c>
    </row>
    <row r="4033" spans="1:2" x14ac:dyDescent="0.3">
      <c r="A4033" t="s">
        <v>12204</v>
      </c>
      <c r="B4033">
        <v>5.5</v>
      </c>
    </row>
    <row r="4034" spans="1:2" x14ac:dyDescent="0.3">
      <c r="A4034" t="s">
        <v>12918</v>
      </c>
      <c r="B4034">
        <v>5.5</v>
      </c>
    </row>
    <row r="4035" spans="1:2" x14ac:dyDescent="0.3">
      <c r="A4035" t="s">
        <v>13055</v>
      </c>
      <c r="B4035">
        <v>5.5</v>
      </c>
    </row>
    <row r="4036" spans="1:2" x14ac:dyDescent="0.3">
      <c r="A4036" t="s">
        <v>13127</v>
      </c>
      <c r="B4036">
        <v>5.5</v>
      </c>
    </row>
    <row r="4037" spans="1:2" x14ac:dyDescent="0.3">
      <c r="A4037" t="s">
        <v>13330</v>
      </c>
      <c r="B4037">
        <v>5.5</v>
      </c>
    </row>
    <row r="4038" spans="1:2" x14ac:dyDescent="0.3">
      <c r="A4038" t="s">
        <v>5487</v>
      </c>
      <c r="B4038">
        <v>5.5</v>
      </c>
    </row>
    <row r="4039" spans="1:2" x14ac:dyDescent="0.3">
      <c r="A4039" t="s">
        <v>13363</v>
      </c>
      <c r="B4039">
        <v>5.5</v>
      </c>
    </row>
    <row r="4040" spans="1:2" x14ac:dyDescent="0.3">
      <c r="A4040" t="s">
        <v>7222</v>
      </c>
      <c r="B4040">
        <v>5.5</v>
      </c>
    </row>
    <row r="4041" spans="1:2" x14ac:dyDescent="0.3">
      <c r="A4041" t="s">
        <v>13629</v>
      </c>
      <c r="B4041">
        <v>5.5</v>
      </c>
    </row>
    <row r="4042" spans="1:2" x14ac:dyDescent="0.3">
      <c r="A4042" t="s">
        <v>7398</v>
      </c>
      <c r="B4042">
        <v>5.5</v>
      </c>
    </row>
    <row r="4043" spans="1:2" x14ac:dyDescent="0.3">
      <c r="A4043" t="s">
        <v>14665</v>
      </c>
      <c r="B4043">
        <v>5.5</v>
      </c>
    </row>
    <row r="4044" spans="1:2" x14ac:dyDescent="0.3">
      <c r="A4044" t="s">
        <v>6850</v>
      </c>
      <c r="B4044">
        <v>5.5</v>
      </c>
    </row>
    <row r="4045" spans="1:2" x14ac:dyDescent="0.3">
      <c r="A4045" t="s">
        <v>14871</v>
      </c>
      <c r="B4045">
        <v>5.5</v>
      </c>
    </row>
    <row r="4046" spans="1:2" x14ac:dyDescent="0.3">
      <c r="A4046" t="s">
        <v>11535</v>
      </c>
      <c r="B4046">
        <v>5.5</v>
      </c>
    </row>
    <row r="4047" spans="1:2" x14ac:dyDescent="0.3">
      <c r="A4047" t="s">
        <v>9826</v>
      </c>
      <c r="B4047">
        <v>5.5</v>
      </c>
    </row>
    <row r="4048" spans="1:2" x14ac:dyDescent="0.3">
      <c r="A4048" t="s">
        <v>15134</v>
      </c>
      <c r="B4048">
        <v>5.5</v>
      </c>
    </row>
    <row r="4049" spans="1:2" x14ac:dyDescent="0.3">
      <c r="A4049" t="s">
        <v>15332</v>
      </c>
      <c r="B4049">
        <v>5.5</v>
      </c>
    </row>
    <row r="4050" spans="1:2" x14ac:dyDescent="0.3">
      <c r="A4050" t="s">
        <v>15614</v>
      </c>
      <c r="B4050">
        <v>5.5</v>
      </c>
    </row>
    <row r="4051" spans="1:2" x14ac:dyDescent="0.3">
      <c r="A4051" t="s">
        <v>5478</v>
      </c>
      <c r="B4051">
        <v>5.5</v>
      </c>
    </row>
    <row r="4052" spans="1:2" x14ac:dyDescent="0.3">
      <c r="A4052" t="s">
        <v>3733</v>
      </c>
      <c r="B4052">
        <v>5.5</v>
      </c>
    </row>
    <row r="4053" spans="1:2" x14ac:dyDescent="0.3">
      <c r="A4053" t="s">
        <v>17052</v>
      </c>
      <c r="B4053">
        <v>5.5</v>
      </c>
    </row>
    <row r="4054" spans="1:2" x14ac:dyDescent="0.3">
      <c r="A4054" t="s">
        <v>15108</v>
      </c>
      <c r="B4054">
        <v>5.5</v>
      </c>
    </row>
    <row r="4055" spans="1:2" x14ac:dyDescent="0.3">
      <c r="A4055" t="s">
        <v>7398</v>
      </c>
      <c r="B4055">
        <v>5.5</v>
      </c>
    </row>
    <row r="4056" spans="1:2" x14ac:dyDescent="0.3">
      <c r="A4056" t="s">
        <v>18918</v>
      </c>
      <c r="B4056">
        <v>5.5</v>
      </c>
    </row>
    <row r="4057" spans="1:2" x14ac:dyDescent="0.3">
      <c r="A4057" t="s">
        <v>19459</v>
      </c>
      <c r="B4057">
        <v>5.5</v>
      </c>
    </row>
    <row r="4058" spans="1:2" x14ac:dyDescent="0.3">
      <c r="A4058" t="s">
        <v>7877</v>
      </c>
      <c r="B4058">
        <v>5.5</v>
      </c>
    </row>
    <row r="4059" spans="1:2" x14ac:dyDescent="0.3">
      <c r="A4059" t="s">
        <v>20021</v>
      </c>
      <c r="B4059">
        <v>5.5</v>
      </c>
    </row>
    <row r="4060" spans="1:2" x14ac:dyDescent="0.3">
      <c r="A4060" t="s">
        <v>20397</v>
      </c>
      <c r="B4060">
        <v>5.5</v>
      </c>
    </row>
    <row r="4061" spans="1:2" x14ac:dyDescent="0.3">
      <c r="A4061" t="s">
        <v>20587</v>
      </c>
      <c r="B4061">
        <v>5.5</v>
      </c>
    </row>
    <row r="4062" spans="1:2" x14ac:dyDescent="0.3">
      <c r="A4062" t="s">
        <v>20877</v>
      </c>
      <c r="B4062">
        <v>5.5</v>
      </c>
    </row>
    <row r="4063" spans="1:2" x14ac:dyDescent="0.3">
      <c r="A4063" t="s">
        <v>21016</v>
      </c>
      <c r="B4063">
        <v>5.5</v>
      </c>
    </row>
    <row r="4064" spans="1:2" x14ac:dyDescent="0.3">
      <c r="A4064" t="s">
        <v>17107</v>
      </c>
      <c r="B4064">
        <v>5.5</v>
      </c>
    </row>
    <row r="4065" spans="1:2" x14ac:dyDescent="0.3">
      <c r="A4065" t="s">
        <v>21145</v>
      </c>
      <c r="B4065">
        <v>5.5</v>
      </c>
    </row>
    <row r="4066" spans="1:2" x14ac:dyDescent="0.3">
      <c r="A4066" t="s">
        <v>21750</v>
      </c>
      <c r="B4066">
        <v>5.5</v>
      </c>
    </row>
    <row r="4067" spans="1:2" x14ac:dyDescent="0.3">
      <c r="A4067" t="s">
        <v>21914</v>
      </c>
      <c r="B4067">
        <v>5.5</v>
      </c>
    </row>
    <row r="4068" spans="1:2" x14ac:dyDescent="0.3">
      <c r="A4068" t="s">
        <v>21708</v>
      </c>
      <c r="B4068">
        <v>5.5</v>
      </c>
    </row>
    <row r="4069" spans="1:2" x14ac:dyDescent="0.3">
      <c r="A4069" t="s">
        <v>17589</v>
      </c>
      <c r="B4069">
        <v>5.5</v>
      </c>
    </row>
    <row r="4070" spans="1:2" x14ac:dyDescent="0.3">
      <c r="A4070" t="s">
        <v>22462</v>
      </c>
      <c r="B4070">
        <v>5.5</v>
      </c>
    </row>
    <row r="4071" spans="1:2" x14ac:dyDescent="0.3">
      <c r="A4071" t="s">
        <v>23449</v>
      </c>
      <c r="B4071">
        <v>5.5</v>
      </c>
    </row>
    <row r="4072" spans="1:2" x14ac:dyDescent="0.3">
      <c r="A4072" t="s">
        <v>4486</v>
      </c>
      <c r="B4072">
        <v>5.5</v>
      </c>
    </row>
    <row r="4073" spans="1:2" x14ac:dyDescent="0.3">
      <c r="A4073" t="s">
        <v>470</v>
      </c>
      <c r="B4073">
        <v>5.4</v>
      </c>
    </row>
    <row r="4074" spans="1:2" x14ac:dyDescent="0.3">
      <c r="A4074" t="s">
        <v>541</v>
      </c>
      <c r="B4074">
        <v>5.4</v>
      </c>
    </row>
    <row r="4075" spans="1:2" x14ac:dyDescent="0.3">
      <c r="A4075" t="s">
        <v>954</v>
      </c>
      <c r="B4075">
        <v>5.4</v>
      </c>
    </row>
    <row r="4076" spans="1:2" x14ac:dyDescent="0.3">
      <c r="A4076" t="s">
        <v>972</v>
      </c>
      <c r="B4076">
        <v>5.4</v>
      </c>
    </row>
    <row r="4077" spans="1:2" x14ac:dyDescent="0.3">
      <c r="A4077" t="s">
        <v>1603</v>
      </c>
      <c r="B4077">
        <v>5.4</v>
      </c>
    </row>
    <row r="4078" spans="1:2" x14ac:dyDescent="0.3">
      <c r="A4078" t="s">
        <v>1596</v>
      </c>
      <c r="B4078">
        <v>5.4</v>
      </c>
    </row>
    <row r="4079" spans="1:2" x14ac:dyDescent="0.3">
      <c r="A4079" t="s">
        <v>1347</v>
      </c>
      <c r="B4079">
        <v>5.4</v>
      </c>
    </row>
    <row r="4080" spans="1:2" x14ac:dyDescent="0.3">
      <c r="A4080" t="s">
        <v>1892</v>
      </c>
      <c r="B4080">
        <v>5.4</v>
      </c>
    </row>
    <row r="4081" spans="1:2" x14ac:dyDescent="0.3">
      <c r="A4081" t="s">
        <v>2279</v>
      </c>
      <c r="B4081">
        <v>5.4</v>
      </c>
    </row>
    <row r="4082" spans="1:2" x14ac:dyDescent="0.3">
      <c r="A4082" t="s">
        <v>2479</v>
      </c>
      <c r="B4082">
        <v>5.4</v>
      </c>
    </row>
    <row r="4083" spans="1:2" x14ac:dyDescent="0.3">
      <c r="A4083" t="s">
        <v>2197</v>
      </c>
      <c r="B4083">
        <v>5.4</v>
      </c>
    </row>
    <row r="4084" spans="1:2" x14ac:dyDescent="0.3">
      <c r="A4084" t="s">
        <v>2241</v>
      </c>
      <c r="B4084">
        <v>5.4</v>
      </c>
    </row>
    <row r="4085" spans="1:2" x14ac:dyDescent="0.3">
      <c r="A4085" t="s">
        <v>3116</v>
      </c>
      <c r="B4085">
        <v>5.4</v>
      </c>
    </row>
    <row r="4086" spans="1:2" x14ac:dyDescent="0.3">
      <c r="A4086" t="s">
        <v>3295</v>
      </c>
      <c r="B4086">
        <v>5.4</v>
      </c>
    </row>
    <row r="4087" spans="1:2" x14ac:dyDescent="0.3">
      <c r="A4087" t="s">
        <v>1654</v>
      </c>
      <c r="B4087">
        <v>5.4</v>
      </c>
    </row>
    <row r="4088" spans="1:2" x14ac:dyDescent="0.3">
      <c r="A4088" t="s">
        <v>3629</v>
      </c>
      <c r="B4088">
        <v>5.4</v>
      </c>
    </row>
    <row r="4089" spans="1:2" x14ac:dyDescent="0.3">
      <c r="A4089" t="s">
        <v>2350</v>
      </c>
      <c r="B4089">
        <v>5.4</v>
      </c>
    </row>
    <row r="4090" spans="1:2" x14ac:dyDescent="0.3">
      <c r="A4090" t="s">
        <v>2630</v>
      </c>
      <c r="B4090">
        <v>5.4</v>
      </c>
    </row>
    <row r="4091" spans="1:2" x14ac:dyDescent="0.3">
      <c r="A4091" t="s">
        <v>4117</v>
      </c>
      <c r="B4091">
        <v>5.4</v>
      </c>
    </row>
    <row r="4092" spans="1:2" x14ac:dyDescent="0.3">
      <c r="A4092" t="s">
        <v>4163</v>
      </c>
      <c r="B4092">
        <v>5.4</v>
      </c>
    </row>
    <row r="4093" spans="1:2" x14ac:dyDescent="0.3">
      <c r="A4093" t="s">
        <v>4597</v>
      </c>
      <c r="B4093">
        <v>5.4</v>
      </c>
    </row>
    <row r="4094" spans="1:2" x14ac:dyDescent="0.3">
      <c r="A4094" t="s">
        <v>5107</v>
      </c>
      <c r="B4094">
        <v>5.4</v>
      </c>
    </row>
    <row r="4095" spans="1:2" x14ac:dyDescent="0.3">
      <c r="A4095" t="s">
        <v>4446</v>
      </c>
      <c r="B4095">
        <v>5.4</v>
      </c>
    </row>
    <row r="4096" spans="1:2" x14ac:dyDescent="0.3">
      <c r="A4096" t="s">
        <v>5780</v>
      </c>
      <c r="B4096">
        <v>5.4</v>
      </c>
    </row>
    <row r="4097" spans="1:2" x14ac:dyDescent="0.3">
      <c r="A4097" t="s">
        <v>5911</v>
      </c>
      <c r="B4097">
        <v>5.4</v>
      </c>
    </row>
    <row r="4098" spans="1:2" x14ac:dyDescent="0.3">
      <c r="A4098" t="s">
        <v>5961</v>
      </c>
      <c r="B4098">
        <v>5.4</v>
      </c>
    </row>
    <row r="4099" spans="1:2" x14ac:dyDescent="0.3">
      <c r="A4099" t="s">
        <v>6101</v>
      </c>
      <c r="B4099">
        <v>5.4</v>
      </c>
    </row>
    <row r="4100" spans="1:2" x14ac:dyDescent="0.3">
      <c r="A4100" t="s">
        <v>6147</v>
      </c>
      <c r="B4100">
        <v>5.4</v>
      </c>
    </row>
    <row r="4101" spans="1:2" x14ac:dyDescent="0.3">
      <c r="A4101" t="s">
        <v>3360</v>
      </c>
      <c r="B4101">
        <v>5.4</v>
      </c>
    </row>
    <row r="4102" spans="1:2" x14ac:dyDescent="0.3">
      <c r="A4102" t="s">
        <v>7222</v>
      </c>
      <c r="B4102">
        <v>5.4</v>
      </c>
    </row>
    <row r="4103" spans="1:2" x14ac:dyDescent="0.3">
      <c r="A4103" t="s">
        <v>4908</v>
      </c>
      <c r="B4103">
        <v>5.4</v>
      </c>
    </row>
    <row r="4104" spans="1:2" x14ac:dyDescent="0.3">
      <c r="A4104" t="s">
        <v>2185</v>
      </c>
      <c r="B4104">
        <v>5.4</v>
      </c>
    </row>
    <row r="4105" spans="1:2" x14ac:dyDescent="0.3">
      <c r="A4105" t="s">
        <v>2067</v>
      </c>
      <c r="B4105">
        <v>5.4</v>
      </c>
    </row>
    <row r="4106" spans="1:2" x14ac:dyDescent="0.3">
      <c r="A4106" t="s">
        <v>7746</v>
      </c>
      <c r="B4106">
        <v>5.4</v>
      </c>
    </row>
    <row r="4107" spans="1:2" x14ac:dyDescent="0.3">
      <c r="A4107" t="s">
        <v>225</v>
      </c>
      <c r="B4107">
        <v>5.4</v>
      </c>
    </row>
    <row r="4108" spans="1:2" x14ac:dyDescent="0.3">
      <c r="A4108" t="s">
        <v>2579</v>
      </c>
      <c r="B4108">
        <v>5.4</v>
      </c>
    </row>
    <row r="4109" spans="1:2" x14ac:dyDescent="0.3">
      <c r="A4109" t="s">
        <v>8265</v>
      </c>
      <c r="B4109">
        <v>5.4</v>
      </c>
    </row>
    <row r="4110" spans="1:2" x14ac:dyDescent="0.3">
      <c r="A4110" t="s">
        <v>8523</v>
      </c>
      <c r="B4110">
        <v>5.4</v>
      </c>
    </row>
    <row r="4111" spans="1:2" x14ac:dyDescent="0.3">
      <c r="A4111" t="s">
        <v>4117</v>
      </c>
      <c r="B4111">
        <v>5.4</v>
      </c>
    </row>
    <row r="4112" spans="1:2" x14ac:dyDescent="0.3">
      <c r="A4112" t="s">
        <v>7436</v>
      </c>
      <c r="B4112">
        <v>5.4</v>
      </c>
    </row>
    <row r="4113" spans="1:2" x14ac:dyDescent="0.3">
      <c r="A4113" t="s">
        <v>9402</v>
      </c>
      <c r="B4113">
        <v>5.4</v>
      </c>
    </row>
    <row r="4114" spans="1:2" x14ac:dyDescent="0.3">
      <c r="A4114" t="s">
        <v>9811</v>
      </c>
      <c r="B4114">
        <v>5.4</v>
      </c>
    </row>
    <row r="4115" spans="1:2" x14ac:dyDescent="0.3">
      <c r="A4115" t="s">
        <v>3173</v>
      </c>
      <c r="B4115">
        <v>5.4</v>
      </c>
    </row>
    <row r="4116" spans="1:2" x14ac:dyDescent="0.3">
      <c r="A4116" t="s">
        <v>10222</v>
      </c>
      <c r="B4116">
        <v>5.4</v>
      </c>
    </row>
    <row r="4117" spans="1:2" x14ac:dyDescent="0.3">
      <c r="A4117" t="s">
        <v>10496</v>
      </c>
      <c r="B4117">
        <v>5.4</v>
      </c>
    </row>
    <row r="4118" spans="1:2" x14ac:dyDescent="0.3">
      <c r="A4118" t="s">
        <v>3890</v>
      </c>
      <c r="B4118">
        <v>5.4</v>
      </c>
    </row>
    <row r="4119" spans="1:2" x14ac:dyDescent="0.3">
      <c r="A4119" t="s">
        <v>10747</v>
      </c>
      <c r="B4119">
        <v>5.4</v>
      </c>
    </row>
    <row r="4120" spans="1:2" x14ac:dyDescent="0.3">
      <c r="A4120" t="s">
        <v>11027</v>
      </c>
      <c r="B4120">
        <v>5.4</v>
      </c>
    </row>
    <row r="4121" spans="1:2" x14ac:dyDescent="0.3">
      <c r="A4121" t="s">
        <v>5882</v>
      </c>
      <c r="B4121">
        <v>5.4</v>
      </c>
    </row>
    <row r="4122" spans="1:2" x14ac:dyDescent="0.3">
      <c r="A4122" t="s">
        <v>835</v>
      </c>
      <c r="B4122">
        <v>5.4</v>
      </c>
    </row>
    <row r="4123" spans="1:2" x14ac:dyDescent="0.3">
      <c r="A4123" t="s">
        <v>12382</v>
      </c>
      <c r="B4123">
        <v>5.4</v>
      </c>
    </row>
    <row r="4124" spans="1:2" x14ac:dyDescent="0.3">
      <c r="A4124" t="s">
        <v>4992</v>
      </c>
      <c r="B4124">
        <v>5.4</v>
      </c>
    </row>
    <row r="4125" spans="1:2" x14ac:dyDescent="0.3">
      <c r="A4125" t="s">
        <v>835</v>
      </c>
      <c r="B4125">
        <v>5.4</v>
      </c>
    </row>
    <row r="4126" spans="1:2" x14ac:dyDescent="0.3">
      <c r="A4126" t="s">
        <v>1748</v>
      </c>
      <c r="B4126">
        <v>5.4</v>
      </c>
    </row>
    <row r="4127" spans="1:2" x14ac:dyDescent="0.3">
      <c r="A4127" t="s">
        <v>9500</v>
      </c>
      <c r="B4127">
        <v>5.4</v>
      </c>
    </row>
    <row r="4128" spans="1:2" x14ac:dyDescent="0.3">
      <c r="A4128" t="s">
        <v>2061</v>
      </c>
      <c r="B4128">
        <v>5.4</v>
      </c>
    </row>
    <row r="4129" spans="1:2" x14ac:dyDescent="0.3">
      <c r="A4129" t="s">
        <v>13457</v>
      </c>
      <c r="B4129">
        <v>5.4</v>
      </c>
    </row>
    <row r="4130" spans="1:2" x14ac:dyDescent="0.3">
      <c r="A4130" t="s">
        <v>13854</v>
      </c>
      <c r="B4130">
        <v>5.4</v>
      </c>
    </row>
    <row r="4131" spans="1:2" x14ac:dyDescent="0.3">
      <c r="A4131" t="s">
        <v>14068</v>
      </c>
      <c r="B4131">
        <v>5.4</v>
      </c>
    </row>
    <row r="4132" spans="1:2" x14ac:dyDescent="0.3">
      <c r="A4132" t="s">
        <v>4717</v>
      </c>
      <c r="B4132">
        <v>5.4</v>
      </c>
    </row>
    <row r="4133" spans="1:2" x14ac:dyDescent="0.3">
      <c r="A4133" t="s">
        <v>14193</v>
      </c>
      <c r="B4133">
        <v>5.4</v>
      </c>
    </row>
    <row r="4134" spans="1:2" x14ac:dyDescent="0.3">
      <c r="A4134" t="s">
        <v>13738</v>
      </c>
      <c r="B4134">
        <v>5.4</v>
      </c>
    </row>
    <row r="4135" spans="1:2" x14ac:dyDescent="0.3">
      <c r="A4135" t="s">
        <v>14670</v>
      </c>
      <c r="B4135">
        <v>5.4</v>
      </c>
    </row>
    <row r="4136" spans="1:2" x14ac:dyDescent="0.3">
      <c r="A4136" t="s">
        <v>8469</v>
      </c>
      <c r="B4136">
        <v>5.4</v>
      </c>
    </row>
    <row r="4137" spans="1:2" x14ac:dyDescent="0.3">
      <c r="A4137" t="s">
        <v>15413</v>
      </c>
      <c r="B4137">
        <v>5.4</v>
      </c>
    </row>
    <row r="4138" spans="1:2" x14ac:dyDescent="0.3">
      <c r="A4138" t="s">
        <v>11842</v>
      </c>
      <c r="B4138">
        <v>5.4</v>
      </c>
    </row>
    <row r="4139" spans="1:2" x14ac:dyDescent="0.3">
      <c r="A4139" t="s">
        <v>12333</v>
      </c>
      <c r="B4139">
        <v>5.4</v>
      </c>
    </row>
    <row r="4140" spans="1:2" x14ac:dyDescent="0.3">
      <c r="A4140" t="s">
        <v>16236</v>
      </c>
      <c r="B4140">
        <v>5.4</v>
      </c>
    </row>
    <row r="4141" spans="1:2" x14ac:dyDescent="0.3">
      <c r="A4141" t="s">
        <v>16280</v>
      </c>
      <c r="B4141">
        <v>5.4</v>
      </c>
    </row>
    <row r="4142" spans="1:2" x14ac:dyDescent="0.3">
      <c r="A4142" t="s">
        <v>16344</v>
      </c>
      <c r="B4142">
        <v>5.4</v>
      </c>
    </row>
    <row r="4143" spans="1:2" x14ac:dyDescent="0.3">
      <c r="A4143" t="s">
        <v>8400</v>
      </c>
      <c r="B4143">
        <v>5.4</v>
      </c>
    </row>
    <row r="4144" spans="1:2" x14ac:dyDescent="0.3">
      <c r="A4144" t="s">
        <v>17107</v>
      </c>
      <c r="B4144">
        <v>5.4</v>
      </c>
    </row>
    <row r="4145" spans="1:2" x14ac:dyDescent="0.3">
      <c r="A4145" t="s">
        <v>17220</v>
      </c>
      <c r="B4145">
        <v>5.4</v>
      </c>
    </row>
    <row r="4146" spans="1:2" x14ac:dyDescent="0.3">
      <c r="A4146" t="s">
        <v>17261</v>
      </c>
      <c r="B4146">
        <v>5.4</v>
      </c>
    </row>
    <row r="4147" spans="1:2" x14ac:dyDescent="0.3">
      <c r="A4147" t="s">
        <v>15358</v>
      </c>
      <c r="B4147">
        <v>5.4</v>
      </c>
    </row>
    <row r="4148" spans="1:2" x14ac:dyDescent="0.3">
      <c r="A4148" t="s">
        <v>18073</v>
      </c>
      <c r="B4148">
        <v>5.4</v>
      </c>
    </row>
    <row r="4149" spans="1:2" x14ac:dyDescent="0.3">
      <c r="A4149" t="s">
        <v>18092</v>
      </c>
      <c r="B4149">
        <v>5.4</v>
      </c>
    </row>
    <row r="4150" spans="1:2" x14ac:dyDescent="0.3">
      <c r="A4150" t="s">
        <v>18188</v>
      </c>
      <c r="B4150">
        <v>5.4</v>
      </c>
    </row>
    <row r="4151" spans="1:2" x14ac:dyDescent="0.3">
      <c r="A4151" t="s">
        <v>18415</v>
      </c>
      <c r="B4151">
        <v>5.4</v>
      </c>
    </row>
    <row r="4152" spans="1:2" x14ac:dyDescent="0.3">
      <c r="A4152" t="s">
        <v>18378</v>
      </c>
      <c r="B4152">
        <v>5.4</v>
      </c>
    </row>
    <row r="4153" spans="1:2" x14ac:dyDescent="0.3">
      <c r="A4153" t="s">
        <v>18948</v>
      </c>
      <c r="B4153">
        <v>5.4</v>
      </c>
    </row>
    <row r="4154" spans="1:2" x14ac:dyDescent="0.3">
      <c r="A4154" t="s">
        <v>19111</v>
      </c>
      <c r="B4154">
        <v>5.4</v>
      </c>
    </row>
    <row r="4155" spans="1:2" x14ac:dyDescent="0.3">
      <c r="A4155" t="s">
        <v>13055</v>
      </c>
      <c r="B4155">
        <v>5.4</v>
      </c>
    </row>
    <row r="4156" spans="1:2" x14ac:dyDescent="0.3">
      <c r="A4156" t="s">
        <v>19316</v>
      </c>
      <c r="B4156">
        <v>5.4</v>
      </c>
    </row>
    <row r="4157" spans="1:2" x14ac:dyDescent="0.3">
      <c r="A4157" t="s">
        <v>7129</v>
      </c>
      <c r="B4157">
        <v>5.4</v>
      </c>
    </row>
    <row r="4158" spans="1:2" x14ac:dyDescent="0.3">
      <c r="A4158" t="s">
        <v>20271</v>
      </c>
      <c r="B4158">
        <v>5.4</v>
      </c>
    </row>
    <row r="4159" spans="1:2" x14ac:dyDescent="0.3">
      <c r="A4159" t="s">
        <v>20319</v>
      </c>
      <c r="B4159">
        <v>5.4</v>
      </c>
    </row>
    <row r="4160" spans="1:2" x14ac:dyDescent="0.3">
      <c r="A4160" t="s">
        <v>6147</v>
      </c>
      <c r="B4160">
        <v>5.4</v>
      </c>
    </row>
    <row r="4161" spans="1:2" x14ac:dyDescent="0.3">
      <c r="A4161" t="s">
        <v>20649</v>
      </c>
      <c r="B4161">
        <v>5.4</v>
      </c>
    </row>
    <row r="4162" spans="1:2" x14ac:dyDescent="0.3">
      <c r="A4162" t="s">
        <v>2881</v>
      </c>
      <c r="B4162">
        <v>5.4</v>
      </c>
    </row>
    <row r="4163" spans="1:2" x14ac:dyDescent="0.3">
      <c r="A4163" t="s">
        <v>16280</v>
      </c>
      <c r="B4163">
        <v>5.4</v>
      </c>
    </row>
    <row r="4164" spans="1:2" x14ac:dyDescent="0.3">
      <c r="A4164" t="s">
        <v>7524</v>
      </c>
      <c r="B4164">
        <v>5.4</v>
      </c>
    </row>
    <row r="4165" spans="1:2" x14ac:dyDescent="0.3">
      <c r="A4165" t="s">
        <v>21886</v>
      </c>
      <c r="B4165">
        <v>5.4</v>
      </c>
    </row>
    <row r="4166" spans="1:2" x14ac:dyDescent="0.3">
      <c r="A4166" t="s">
        <v>22262</v>
      </c>
      <c r="B4166">
        <v>5.4</v>
      </c>
    </row>
    <row r="4167" spans="1:2" x14ac:dyDescent="0.3">
      <c r="A4167" t="s">
        <v>3695</v>
      </c>
      <c r="B4167">
        <v>5.4</v>
      </c>
    </row>
    <row r="4168" spans="1:2" x14ac:dyDescent="0.3">
      <c r="A4168" t="s">
        <v>22778</v>
      </c>
      <c r="B4168">
        <v>5.4</v>
      </c>
    </row>
    <row r="4169" spans="1:2" x14ac:dyDescent="0.3">
      <c r="A4169" t="s">
        <v>23391</v>
      </c>
      <c r="B4169">
        <v>5.4</v>
      </c>
    </row>
    <row r="4170" spans="1:2" x14ac:dyDescent="0.3">
      <c r="A4170" t="s">
        <v>23483</v>
      </c>
      <c r="B4170">
        <v>5.4</v>
      </c>
    </row>
    <row r="4171" spans="1:2" x14ac:dyDescent="0.3">
      <c r="A4171" t="s">
        <v>4512</v>
      </c>
      <c r="B4171">
        <v>5.4</v>
      </c>
    </row>
    <row r="4172" spans="1:2" x14ac:dyDescent="0.3">
      <c r="A4172" t="s">
        <v>23679</v>
      </c>
      <c r="B4172">
        <v>5.4</v>
      </c>
    </row>
    <row r="4173" spans="1:2" x14ac:dyDescent="0.3">
      <c r="A4173" t="s">
        <v>23856</v>
      </c>
      <c r="B4173">
        <v>5.4</v>
      </c>
    </row>
    <row r="4174" spans="1:2" x14ac:dyDescent="0.3">
      <c r="A4174" t="s">
        <v>23986</v>
      </c>
      <c r="B4174">
        <v>5.4</v>
      </c>
    </row>
    <row r="4175" spans="1:2" x14ac:dyDescent="0.3">
      <c r="A4175" t="s">
        <v>1435</v>
      </c>
      <c r="B4175">
        <v>5.3</v>
      </c>
    </row>
    <row r="4176" spans="1:2" x14ac:dyDescent="0.3">
      <c r="A4176" t="s">
        <v>1903</v>
      </c>
      <c r="B4176">
        <v>5.3</v>
      </c>
    </row>
    <row r="4177" spans="1:2" x14ac:dyDescent="0.3">
      <c r="A4177" t="s">
        <v>2067</v>
      </c>
      <c r="B4177">
        <v>5.3</v>
      </c>
    </row>
    <row r="4178" spans="1:2" x14ac:dyDescent="0.3">
      <c r="A4178" t="s">
        <v>2801</v>
      </c>
      <c r="B4178">
        <v>5.3</v>
      </c>
    </row>
    <row r="4179" spans="1:2" x14ac:dyDescent="0.3">
      <c r="A4179" t="s">
        <v>3173</v>
      </c>
      <c r="B4179">
        <v>5.3</v>
      </c>
    </row>
    <row r="4180" spans="1:2" x14ac:dyDescent="0.3">
      <c r="A4180" t="s">
        <v>3295</v>
      </c>
      <c r="B4180">
        <v>5.3</v>
      </c>
    </row>
    <row r="4181" spans="1:2" x14ac:dyDescent="0.3">
      <c r="A4181" t="s">
        <v>876</v>
      </c>
      <c r="B4181">
        <v>5.3</v>
      </c>
    </row>
    <row r="4182" spans="1:2" x14ac:dyDescent="0.3">
      <c r="A4182" t="s">
        <v>4158</v>
      </c>
      <c r="B4182">
        <v>5.3</v>
      </c>
    </row>
    <row r="4183" spans="1:2" x14ac:dyDescent="0.3">
      <c r="A4183" t="s">
        <v>4836</v>
      </c>
      <c r="B4183">
        <v>5.3</v>
      </c>
    </row>
    <row r="4184" spans="1:2" x14ac:dyDescent="0.3">
      <c r="A4184" t="s">
        <v>5901</v>
      </c>
      <c r="B4184">
        <v>5.3</v>
      </c>
    </row>
    <row r="4185" spans="1:2" x14ac:dyDescent="0.3">
      <c r="A4185" t="s">
        <v>6170</v>
      </c>
      <c r="B4185">
        <v>5.3</v>
      </c>
    </row>
    <row r="4186" spans="1:2" x14ac:dyDescent="0.3">
      <c r="A4186" t="s">
        <v>4597</v>
      </c>
      <c r="B4186">
        <v>5.3</v>
      </c>
    </row>
    <row r="4187" spans="1:2" x14ac:dyDescent="0.3">
      <c r="A4187" t="s">
        <v>4704</v>
      </c>
      <c r="B4187">
        <v>5.3</v>
      </c>
    </row>
    <row r="4188" spans="1:2" x14ac:dyDescent="0.3">
      <c r="A4188" t="s">
        <v>7159</v>
      </c>
      <c r="B4188">
        <v>5.3</v>
      </c>
    </row>
    <row r="4189" spans="1:2" x14ac:dyDescent="0.3">
      <c r="A4189" t="s">
        <v>5317</v>
      </c>
      <c r="B4189">
        <v>5.3</v>
      </c>
    </row>
    <row r="4190" spans="1:2" x14ac:dyDescent="0.3">
      <c r="A4190" t="s">
        <v>6295</v>
      </c>
      <c r="B4190">
        <v>5.3</v>
      </c>
    </row>
    <row r="4191" spans="1:2" x14ac:dyDescent="0.3">
      <c r="A4191" t="s">
        <v>7416</v>
      </c>
      <c r="B4191">
        <v>5.3</v>
      </c>
    </row>
    <row r="4192" spans="1:2" x14ac:dyDescent="0.3">
      <c r="A4192" t="s">
        <v>5133</v>
      </c>
      <c r="B4192">
        <v>5.3</v>
      </c>
    </row>
    <row r="4193" spans="1:2" x14ac:dyDescent="0.3">
      <c r="A4193" t="s">
        <v>7784</v>
      </c>
      <c r="B4193">
        <v>5.3</v>
      </c>
    </row>
    <row r="4194" spans="1:2" x14ac:dyDescent="0.3">
      <c r="A4194" t="s">
        <v>7839</v>
      </c>
      <c r="B4194">
        <v>5.3</v>
      </c>
    </row>
    <row r="4195" spans="1:2" x14ac:dyDescent="0.3">
      <c r="A4195" t="s">
        <v>6992</v>
      </c>
      <c r="B4195">
        <v>5.3</v>
      </c>
    </row>
    <row r="4196" spans="1:2" x14ac:dyDescent="0.3">
      <c r="A4196" t="s">
        <v>8517</v>
      </c>
      <c r="B4196">
        <v>5.3</v>
      </c>
    </row>
    <row r="4197" spans="1:2" x14ac:dyDescent="0.3">
      <c r="A4197" t="s">
        <v>6101</v>
      </c>
      <c r="B4197">
        <v>5.3</v>
      </c>
    </row>
    <row r="4198" spans="1:2" x14ac:dyDescent="0.3">
      <c r="A4198" t="s">
        <v>4318</v>
      </c>
      <c r="B4198">
        <v>5.3</v>
      </c>
    </row>
    <row r="4199" spans="1:2" x14ac:dyDescent="0.3">
      <c r="A4199" t="s">
        <v>4248</v>
      </c>
      <c r="B4199">
        <v>5.3</v>
      </c>
    </row>
    <row r="4200" spans="1:2" x14ac:dyDescent="0.3">
      <c r="A4200" t="s">
        <v>6796</v>
      </c>
      <c r="B4200">
        <v>5.3</v>
      </c>
    </row>
    <row r="4201" spans="1:2" x14ac:dyDescent="0.3">
      <c r="A4201" t="s">
        <v>7680</v>
      </c>
      <c r="B4201">
        <v>5.3</v>
      </c>
    </row>
    <row r="4202" spans="1:2" x14ac:dyDescent="0.3">
      <c r="A4202" t="s">
        <v>9772</v>
      </c>
      <c r="B4202">
        <v>5.3</v>
      </c>
    </row>
    <row r="4203" spans="1:2" x14ac:dyDescent="0.3">
      <c r="A4203" t="s">
        <v>214</v>
      </c>
      <c r="B4203">
        <v>5.3</v>
      </c>
    </row>
    <row r="4204" spans="1:2" x14ac:dyDescent="0.3">
      <c r="A4204" t="s">
        <v>10112</v>
      </c>
      <c r="B4204">
        <v>5.3</v>
      </c>
    </row>
    <row r="4205" spans="1:2" x14ac:dyDescent="0.3">
      <c r="A4205" t="s">
        <v>4109</v>
      </c>
      <c r="B4205">
        <v>5.3</v>
      </c>
    </row>
    <row r="4206" spans="1:2" x14ac:dyDescent="0.3">
      <c r="A4206" t="s">
        <v>10424</v>
      </c>
      <c r="B4206">
        <v>5.3</v>
      </c>
    </row>
    <row r="4207" spans="1:2" x14ac:dyDescent="0.3">
      <c r="A4207" t="s">
        <v>10969</v>
      </c>
      <c r="B4207">
        <v>5.3</v>
      </c>
    </row>
    <row r="4208" spans="1:2" x14ac:dyDescent="0.3">
      <c r="A4208" t="s">
        <v>2085</v>
      </c>
      <c r="B4208">
        <v>5.3</v>
      </c>
    </row>
    <row r="4209" spans="1:2" x14ac:dyDescent="0.3">
      <c r="A4209" t="s">
        <v>11107</v>
      </c>
      <c r="B4209">
        <v>5.3</v>
      </c>
    </row>
    <row r="4210" spans="1:2" x14ac:dyDescent="0.3">
      <c r="A4210" t="s">
        <v>9572</v>
      </c>
      <c r="B4210">
        <v>5.3</v>
      </c>
    </row>
    <row r="4211" spans="1:2" x14ac:dyDescent="0.3">
      <c r="A4211" t="s">
        <v>592</v>
      </c>
      <c r="B4211">
        <v>5.3</v>
      </c>
    </row>
    <row r="4212" spans="1:2" x14ac:dyDescent="0.3">
      <c r="A4212" t="s">
        <v>9577</v>
      </c>
      <c r="B4212">
        <v>5.3</v>
      </c>
    </row>
    <row r="4213" spans="1:2" x14ac:dyDescent="0.3">
      <c r="A4213" t="s">
        <v>11796</v>
      </c>
      <c r="B4213">
        <v>5.3</v>
      </c>
    </row>
    <row r="4214" spans="1:2" x14ac:dyDescent="0.3">
      <c r="A4214" t="s">
        <v>1276</v>
      </c>
      <c r="B4214">
        <v>5.3</v>
      </c>
    </row>
    <row r="4215" spans="1:2" x14ac:dyDescent="0.3">
      <c r="A4215" t="s">
        <v>12063</v>
      </c>
      <c r="B4215">
        <v>5.3</v>
      </c>
    </row>
    <row r="4216" spans="1:2" x14ac:dyDescent="0.3">
      <c r="A4216" t="s">
        <v>12441</v>
      </c>
      <c r="B4216">
        <v>5.3</v>
      </c>
    </row>
    <row r="4217" spans="1:2" x14ac:dyDescent="0.3">
      <c r="A4217" t="s">
        <v>12731</v>
      </c>
      <c r="B4217">
        <v>5.3</v>
      </c>
    </row>
    <row r="4218" spans="1:2" x14ac:dyDescent="0.3">
      <c r="A4218" t="s">
        <v>13083</v>
      </c>
      <c r="B4218">
        <v>5.3</v>
      </c>
    </row>
    <row r="4219" spans="1:2" x14ac:dyDescent="0.3">
      <c r="A4219" t="s">
        <v>13092</v>
      </c>
      <c r="B4219">
        <v>5.3</v>
      </c>
    </row>
    <row r="4220" spans="1:2" x14ac:dyDescent="0.3">
      <c r="A4220" t="s">
        <v>13148</v>
      </c>
      <c r="B4220">
        <v>5.3</v>
      </c>
    </row>
    <row r="4221" spans="1:2" x14ac:dyDescent="0.3">
      <c r="A4221" t="s">
        <v>12868</v>
      </c>
      <c r="B4221">
        <v>5.3</v>
      </c>
    </row>
    <row r="4222" spans="1:2" x14ac:dyDescent="0.3">
      <c r="A4222" t="s">
        <v>3927</v>
      </c>
      <c r="B4222">
        <v>5.3</v>
      </c>
    </row>
    <row r="4223" spans="1:2" x14ac:dyDescent="0.3">
      <c r="A4223" t="s">
        <v>14165</v>
      </c>
      <c r="B4223">
        <v>5.3</v>
      </c>
    </row>
    <row r="4224" spans="1:2" x14ac:dyDescent="0.3">
      <c r="A4224" t="s">
        <v>14250</v>
      </c>
      <c r="B4224">
        <v>5.3</v>
      </c>
    </row>
    <row r="4225" spans="1:2" x14ac:dyDescent="0.3">
      <c r="A4225" t="s">
        <v>14555</v>
      </c>
      <c r="B4225">
        <v>5.3</v>
      </c>
    </row>
    <row r="4226" spans="1:2" x14ac:dyDescent="0.3">
      <c r="A4226" t="s">
        <v>14573</v>
      </c>
      <c r="B4226">
        <v>5.3</v>
      </c>
    </row>
    <row r="4227" spans="1:2" x14ac:dyDescent="0.3">
      <c r="A4227" t="s">
        <v>14705</v>
      </c>
      <c r="B4227">
        <v>5.3</v>
      </c>
    </row>
    <row r="4228" spans="1:2" x14ac:dyDescent="0.3">
      <c r="A4228" t="s">
        <v>14732</v>
      </c>
      <c r="B4228">
        <v>5.3</v>
      </c>
    </row>
    <row r="4229" spans="1:2" x14ac:dyDescent="0.3">
      <c r="A4229" t="s">
        <v>14913</v>
      </c>
      <c r="B4229">
        <v>5.3</v>
      </c>
    </row>
    <row r="4230" spans="1:2" x14ac:dyDescent="0.3">
      <c r="A4230" t="s">
        <v>12333</v>
      </c>
      <c r="B4230">
        <v>5.3</v>
      </c>
    </row>
    <row r="4231" spans="1:2" x14ac:dyDescent="0.3">
      <c r="A4231" t="s">
        <v>15228</v>
      </c>
      <c r="B4231">
        <v>5.3</v>
      </c>
    </row>
    <row r="4232" spans="1:2" x14ac:dyDescent="0.3">
      <c r="A4232" t="s">
        <v>14631</v>
      </c>
      <c r="B4232">
        <v>5.3</v>
      </c>
    </row>
    <row r="4233" spans="1:2" x14ac:dyDescent="0.3">
      <c r="A4233" t="s">
        <v>15827</v>
      </c>
      <c r="B4233">
        <v>5.3</v>
      </c>
    </row>
    <row r="4234" spans="1:2" x14ac:dyDescent="0.3">
      <c r="A4234" t="s">
        <v>16070</v>
      </c>
      <c r="B4234">
        <v>5.3</v>
      </c>
    </row>
    <row r="4235" spans="1:2" x14ac:dyDescent="0.3">
      <c r="A4235" t="s">
        <v>16190</v>
      </c>
      <c r="B4235">
        <v>5.3</v>
      </c>
    </row>
    <row r="4236" spans="1:2" x14ac:dyDescent="0.3">
      <c r="A4236" t="s">
        <v>16629</v>
      </c>
      <c r="B4236">
        <v>5.3</v>
      </c>
    </row>
    <row r="4237" spans="1:2" x14ac:dyDescent="0.3">
      <c r="A4237" t="s">
        <v>16682</v>
      </c>
      <c r="B4237">
        <v>5.3</v>
      </c>
    </row>
    <row r="4238" spans="1:2" x14ac:dyDescent="0.3">
      <c r="A4238" t="s">
        <v>16690</v>
      </c>
      <c r="B4238">
        <v>5.3</v>
      </c>
    </row>
    <row r="4239" spans="1:2" x14ac:dyDescent="0.3">
      <c r="A4239" t="s">
        <v>17089</v>
      </c>
      <c r="B4239">
        <v>5.3</v>
      </c>
    </row>
    <row r="4240" spans="1:2" x14ac:dyDescent="0.3">
      <c r="A4240" t="s">
        <v>17405</v>
      </c>
      <c r="B4240">
        <v>5.3</v>
      </c>
    </row>
    <row r="4241" spans="1:2" x14ac:dyDescent="0.3">
      <c r="A4241" t="s">
        <v>14294</v>
      </c>
      <c r="B4241">
        <v>5.3</v>
      </c>
    </row>
    <row r="4242" spans="1:2" x14ac:dyDescent="0.3">
      <c r="A4242" t="s">
        <v>17751</v>
      </c>
      <c r="B4242">
        <v>5.3</v>
      </c>
    </row>
    <row r="4243" spans="1:2" x14ac:dyDescent="0.3">
      <c r="A4243" t="s">
        <v>18114</v>
      </c>
      <c r="B4243">
        <v>5.3</v>
      </c>
    </row>
    <row r="4244" spans="1:2" x14ac:dyDescent="0.3">
      <c r="A4244" t="s">
        <v>5162</v>
      </c>
      <c r="B4244">
        <v>5.3</v>
      </c>
    </row>
    <row r="4245" spans="1:2" x14ac:dyDescent="0.3">
      <c r="A4245" t="s">
        <v>5435</v>
      </c>
      <c r="B4245">
        <v>5.3</v>
      </c>
    </row>
    <row r="4246" spans="1:2" x14ac:dyDescent="0.3">
      <c r="A4246" t="s">
        <v>19297</v>
      </c>
      <c r="B4246">
        <v>5.3</v>
      </c>
    </row>
    <row r="4247" spans="1:2" x14ac:dyDescent="0.3">
      <c r="A4247" t="s">
        <v>19302</v>
      </c>
      <c r="B4247">
        <v>5.3</v>
      </c>
    </row>
    <row r="4248" spans="1:2" x14ac:dyDescent="0.3">
      <c r="A4248" t="s">
        <v>19389</v>
      </c>
      <c r="B4248">
        <v>5.3</v>
      </c>
    </row>
    <row r="4249" spans="1:2" x14ac:dyDescent="0.3">
      <c r="A4249" t="s">
        <v>1526</v>
      </c>
      <c r="B4249">
        <v>5.3</v>
      </c>
    </row>
    <row r="4250" spans="1:2" x14ac:dyDescent="0.3">
      <c r="A4250" t="s">
        <v>19440</v>
      </c>
      <c r="B4250">
        <v>5.3</v>
      </c>
    </row>
    <row r="4251" spans="1:2" x14ac:dyDescent="0.3">
      <c r="A4251" t="s">
        <v>19583</v>
      </c>
      <c r="B4251">
        <v>5.3</v>
      </c>
    </row>
    <row r="4252" spans="1:2" x14ac:dyDescent="0.3">
      <c r="A4252" t="s">
        <v>19693</v>
      </c>
      <c r="B4252">
        <v>5.3</v>
      </c>
    </row>
    <row r="4253" spans="1:2" x14ac:dyDescent="0.3">
      <c r="A4253" t="s">
        <v>19968</v>
      </c>
      <c r="B4253">
        <v>5.3</v>
      </c>
    </row>
    <row r="4254" spans="1:2" x14ac:dyDescent="0.3">
      <c r="A4254" t="s">
        <v>20077</v>
      </c>
      <c r="B4254">
        <v>5.3</v>
      </c>
    </row>
    <row r="4255" spans="1:2" x14ac:dyDescent="0.3">
      <c r="A4255" t="s">
        <v>6800</v>
      </c>
      <c r="B4255">
        <v>5.3</v>
      </c>
    </row>
    <row r="4256" spans="1:2" x14ac:dyDescent="0.3">
      <c r="A4256" t="s">
        <v>20312</v>
      </c>
      <c r="B4256">
        <v>5.3</v>
      </c>
    </row>
    <row r="4257" spans="1:2" x14ac:dyDescent="0.3">
      <c r="A4257" t="s">
        <v>3816</v>
      </c>
      <c r="B4257">
        <v>5.3</v>
      </c>
    </row>
    <row r="4258" spans="1:2" x14ac:dyDescent="0.3">
      <c r="A4258" t="s">
        <v>20633</v>
      </c>
      <c r="B4258">
        <v>5.3</v>
      </c>
    </row>
    <row r="4259" spans="1:2" x14ac:dyDescent="0.3">
      <c r="A4259" t="s">
        <v>21905</v>
      </c>
      <c r="B4259">
        <v>5.3</v>
      </c>
    </row>
    <row r="4260" spans="1:2" x14ac:dyDescent="0.3">
      <c r="A4260" t="s">
        <v>22273</v>
      </c>
      <c r="B4260">
        <v>5.3</v>
      </c>
    </row>
    <row r="4261" spans="1:2" x14ac:dyDescent="0.3">
      <c r="A4261" t="s">
        <v>22488</v>
      </c>
      <c r="B4261">
        <v>5.3</v>
      </c>
    </row>
    <row r="4262" spans="1:2" x14ac:dyDescent="0.3">
      <c r="A4262" t="s">
        <v>23509</v>
      </c>
      <c r="B4262">
        <v>5.3</v>
      </c>
    </row>
    <row r="4263" spans="1:2" x14ac:dyDescent="0.3">
      <c r="A4263" t="s">
        <v>23685</v>
      </c>
      <c r="B4263">
        <v>5.3</v>
      </c>
    </row>
    <row r="4264" spans="1:2" x14ac:dyDescent="0.3">
      <c r="A4264" t="s">
        <v>526</v>
      </c>
      <c r="B4264">
        <v>5.2</v>
      </c>
    </row>
    <row r="4265" spans="1:2" x14ac:dyDescent="0.3">
      <c r="A4265" t="s">
        <v>1384</v>
      </c>
      <c r="B4265">
        <v>5.2</v>
      </c>
    </row>
    <row r="4266" spans="1:2" x14ac:dyDescent="0.3">
      <c r="A4266" t="s">
        <v>1973</v>
      </c>
      <c r="B4266">
        <v>5.2</v>
      </c>
    </row>
    <row r="4267" spans="1:2" x14ac:dyDescent="0.3">
      <c r="A4267" t="s">
        <v>2673</v>
      </c>
      <c r="B4267">
        <v>5.2</v>
      </c>
    </row>
    <row r="4268" spans="1:2" x14ac:dyDescent="0.3">
      <c r="A4268" t="s">
        <v>1648</v>
      </c>
      <c r="B4268">
        <v>5.2</v>
      </c>
    </row>
    <row r="4269" spans="1:2" x14ac:dyDescent="0.3">
      <c r="A4269" t="s">
        <v>2845</v>
      </c>
      <c r="B4269">
        <v>5.2</v>
      </c>
    </row>
    <row r="4270" spans="1:2" x14ac:dyDescent="0.3">
      <c r="A4270" t="s">
        <v>3456</v>
      </c>
      <c r="B4270">
        <v>5.2</v>
      </c>
    </row>
    <row r="4271" spans="1:2" x14ac:dyDescent="0.3">
      <c r="A4271" t="s">
        <v>3743</v>
      </c>
      <c r="B4271">
        <v>5.2</v>
      </c>
    </row>
    <row r="4272" spans="1:2" x14ac:dyDescent="0.3">
      <c r="A4272" t="s">
        <v>1908</v>
      </c>
      <c r="B4272">
        <v>5.2</v>
      </c>
    </row>
    <row r="4273" spans="1:2" x14ac:dyDescent="0.3">
      <c r="A4273" t="s">
        <v>3927</v>
      </c>
      <c r="B4273">
        <v>5.2</v>
      </c>
    </row>
    <row r="4274" spans="1:2" x14ac:dyDescent="0.3">
      <c r="A4274" t="s">
        <v>5122</v>
      </c>
      <c r="B4274">
        <v>5.2</v>
      </c>
    </row>
    <row r="4275" spans="1:2" x14ac:dyDescent="0.3">
      <c r="A4275" t="s">
        <v>3890</v>
      </c>
      <c r="B4275">
        <v>5.2</v>
      </c>
    </row>
    <row r="4276" spans="1:2" x14ac:dyDescent="0.3">
      <c r="A4276" t="s">
        <v>6212</v>
      </c>
      <c r="B4276">
        <v>5.2</v>
      </c>
    </row>
    <row r="4277" spans="1:2" x14ac:dyDescent="0.3">
      <c r="A4277" t="s">
        <v>5861</v>
      </c>
      <c r="B4277">
        <v>5.2</v>
      </c>
    </row>
    <row r="4278" spans="1:2" x14ac:dyDescent="0.3">
      <c r="A4278" t="s">
        <v>6429</v>
      </c>
      <c r="B4278">
        <v>5.2</v>
      </c>
    </row>
    <row r="4279" spans="1:2" x14ac:dyDescent="0.3">
      <c r="A4279" t="s">
        <v>4248</v>
      </c>
      <c r="B4279">
        <v>5.2</v>
      </c>
    </row>
    <row r="4280" spans="1:2" x14ac:dyDescent="0.3">
      <c r="A4280" t="s">
        <v>7059</v>
      </c>
      <c r="B4280">
        <v>5.2</v>
      </c>
    </row>
    <row r="4281" spans="1:2" x14ac:dyDescent="0.3">
      <c r="A4281" t="s">
        <v>7089</v>
      </c>
      <c r="B4281">
        <v>5.2</v>
      </c>
    </row>
    <row r="4282" spans="1:2" x14ac:dyDescent="0.3">
      <c r="A4282" t="s">
        <v>6147</v>
      </c>
      <c r="B4282">
        <v>5.2</v>
      </c>
    </row>
    <row r="4283" spans="1:2" x14ac:dyDescent="0.3">
      <c r="A4283" t="s">
        <v>7477</v>
      </c>
      <c r="B4283">
        <v>5.2</v>
      </c>
    </row>
    <row r="4284" spans="1:2" x14ac:dyDescent="0.3">
      <c r="A4284" t="s">
        <v>7604</v>
      </c>
      <c r="B4284">
        <v>5.2</v>
      </c>
    </row>
    <row r="4285" spans="1:2" x14ac:dyDescent="0.3">
      <c r="A4285" t="s">
        <v>7759</v>
      </c>
      <c r="B4285">
        <v>5.2</v>
      </c>
    </row>
    <row r="4286" spans="1:2" x14ac:dyDescent="0.3">
      <c r="A4286" t="s">
        <v>6690</v>
      </c>
      <c r="B4286">
        <v>5.2</v>
      </c>
    </row>
    <row r="4287" spans="1:2" x14ac:dyDescent="0.3">
      <c r="A4287" t="s">
        <v>8484</v>
      </c>
      <c r="B4287">
        <v>5.2</v>
      </c>
    </row>
    <row r="4288" spans="1:2" x14ac:dyDescent="0.3">
      <c r="A4288" t="s">
        <v>2630</v>
      </c>
      <c r="B4288">
        <v>5.2</v>
      </c>
    </row>
    <row r="4289" spans="1:2" x14ac:dyDescent="0.3">
      <c r="A4289" t="s">
        <v>3247</v>
      </c>
      <c r="B4289">
        <v>5.2</v>
      </c>
    </row>
    <row r="4290" spans="1:2" x14ac:dyDescent="0.3">
      <c r="A4290" t="s">
        <v>4326</v>
      </c>
      <c r="B4290">
        <v>5.2</v>
      </c>
    </row>
    <row r="4291" spans="1:2" x14ac:dyDescent="0.3">
      <c r="A4291" t="s">
        <v>3389</v>
      </c>
      <c r="B4291">
        <v>5.2</v>
      </c>
    </row>
    <row r="4292" spans="1:2" x14ac:dyDescent="0.3">
      <c r="A4292" t="s">
        <v>4248</v>
      </c>
      <c r="B4292">
        <v>5.2</v>
      </c>
    </row>
    <row r="4293" spans="1:2" x14ac:dyDescent="0.3">
      <c r="A4293" t="s">
        <v>9335</v>
      </c>
      <c r="B4293">
        <v>5.2</v>
      </c>
    </row>
    <row r="4294" spans="1:2" x14ac:dyDescent="0.3">
      <c r="A4294" t="s">
        <v>9551</v>
      </c>
      <c r="B4294">
        <v>5.2</v>
      </c>
    </row>
    <row r="4295" spans="1:2" x14ac:dyDescent="0.3">
      <c r="A4295" t="s">
        <v>9952</v>
      </c>
      <c r="B4295">
        <v>5.2</v>
      </c>
    </row>
    <row r="4296" spans="1:2" x14ac:dyDescent="0.3">
      <c r="A4296" t="s">
        <v>10025</v>
      </c>
      <c r="B4296">
        <v>5.2</v>
      </c>
    </row>
    <row r="4297" spans="1:2" x14ac:dyDescent="0.3">
      <c r="A4297" t="s">
        <v>10127</v>
      </c>
      <c r="B4297">
        <v>5.2</v>
      </c>
    </row>
    <row r="4298" spans="1:2" x14ac:dyDescent="0.3">
      <c r="A4298" t="s">
        <v>11470</v>
      </c>
      <c r="B4298">
        <v>5.2</v>
      </c>
    </row>
    <row r="4299" spans="1:2" x14ac:dyDescent="0.3">
      <c r="A4299" t="s">
        <v>11862</v>
      </c>
      <c r="B4299">
        <v>5.2</v>
      </c>
    </row>
    <row r="4300" spans="1:2" x14ac:dyDescent="0.3">
      <c r="A4300" t="s">
        <v>1776</v>
      </c>
      <c r="B4300">
        <v>5.2</v>
      </c>
    </row>
    <row r="4301" spans="1:2" x14ac:dyDescent="0.3">
      <c r="A4301" t="s">
        <v>12298</v>
      </c>
      <c r="B4301">
        <v>5.2</v>
      </c>
    </row>
    <row r="4302" spans="1:2" x14ac:dyDescent="0.3">
      <c r="A4302" t="s">
        <v>9909</v>
      </c>
      <c r="B4302">
        <v>5.2</v>
      </c>
    </row>
    <row r="4303" spans="1:2" x14ac:dyDescent="0.3">
      <c r="A4303" t="s">
        <v>9731</v>
      </c>
      <c r="B4303">
        <v>5.2</v>
      </c>
    </row>
    <row r="4304" spans="1:2" x14ac:dyDescent="0.3">
      <c r="A4304" t="s">
        <v>14888</v>
      </c>
      <c r="B4304">
        <v>5.2</v>
      </c>
    </row>
    <row r="4305" spans="1:2" x14ac:dyDescent="0.3">
      <c r="A4305" t="s">
        <v>15044</v>
      </c>
      <c r="B4305">
        <v>5.2</v>
      </c>
    </row>
    <row r="4306" spans="1:2" x14ac:dyDescent="0.3">
      <c r="A4306" t="s">
        <v>14055</v>
      </c>
      <c r="B4306">
        <v>5.2</v>
      </c>
    </row>
    <row r="4307" spans="1:2" x14ac:dyDescent="0.3">
      <c r="A4307" t="s">
        <v>15347</v>
      </c>
      <c r="B4307">
        <v>5.2</v>
      </c>
    </row>
    <row r="4308" spans="1:2" x14ac:dyDescent="0.3">
      <c r="A4308" t="s">
        <v>14826</v>
      </c>
      <c r="B4308">
        <v>5.2</v>
      </c>
    </row>
    <row r="4309" spans="1:2" x14ac:dyDescent="0.3">
      <c r="A4309" t="s">
        <v>15429</v>
      </c>
      <c r="B4309">
        <v>5.2</v>
      </c>
    </row>
    <row r="4310" spans="1:2" x14ac:dyDescent="0.3">
      <c r="A4310" t="s">
        <v>15457</v>
      </c>
      <c r="B4310">
        <v>5.2</v>
      </c>
    </row>
    <row r="4311" spans="1:2" x14ac:dyDescent="0.3">
      <c r="A4311" t="s">
        <v>15963</v>
      </c>
      <c r="B4311">
        <v>5.2</v>
      </c>
    </row>
    <row r="4312" spans="1:2" x14ac:dyDescent="0.3">
      <c r="A4312" t="s">
        <v>9922</v>
      </c>
      <c r="B4312">
        <v>5.2</v>
      </c>
    </row>
    <row r="4313" spans="1:2" x14ac:dyDescent="0.3">
      <c r="A4313" t="s">
        <v>17024</v>
      </c>
      <c r="B4313">
        <v>5.2</v>
      </c>
    </row>
    <row r="4314" spans="1:2" x14ac:dyDescent="0.3">
      <c r="A4314" t="s">
        <v>17536</v>
      </c>
      <c r="B4314">
        <v>5.2</v>
      </c>
    </row>
    <row r="4315" spans="1:2" x14ac:dyDescent="0.3">
      <c r="A4315" t="s">
        <v>9577</v>
      </c>
      <c r="B4315">
        <v>5.2</v>
      </c>
    </row>
    <row r="4316" spans="1:2" x14ac:dyDescent="0.3">
      <c r="A4316" t="s">
        <v>17686</v>
      </c>
      <c r="B4316">
        <v>5.2</v>
      </c>
    </row>
    <row r="4317" spans="1:2" x14ac:dyDescent="0.3">
      <c r="A4317" t="s">
        <v>4076</v>
      </c>
      <c r="B4317">
        <v>5.2</v>
      </c>
    </row>
    <row r="4318" spans="1:2" x14ac:dyDescent="0.3">
      <c r="A4318" t="s">
        <v>18655</v>
      </c>
      <c r="B4318">
        <v>5.2</v>
      </c>
    </row>
    <row r="4319" spans="1:2" x14ac:dyDescent="0.3">
      <c r="A4319" t="s">
        <v>18871</v>
      </c>
      <c r="B4319">
        <v>5.2</v>
      </c>
    </row>
    <row r="4320" spans="1:2" x14ac:dyDescent="0.3">
      <c r="A4320" t="s">
        <v>13055</v>
      </c>
      <c r="B4320">
        <v>5.2</v>
      </c>
    </row>
    <row r="4321" spans="1:2" x14ac:dyDescent="0.3">
      <c r="A4321" t="s">
        <v>19490</v>
      </c>
      <c r="B4321">
        <v>5.2</v>
      </c>
    </row>
    <row r="4322" spans="1:2" x14ac:dyDescent="0.3">
      <c r="A4322" t="s">
        <v>20368</v>
      </c>
      <c r="B4322">
        <v>5.2</v>
      </c>
    </row>
    <row r="4323" spans="1:2" x14ac:dyDescent="0.3">
      <c r="A4323" t="s">
        <v>17220</v>
      </c>
      <c r="B4323">
        <v>5.2</v>
      </c>
    </row>
    <row r="4324" spans="1:2" x14ac:dyDescent="0.3">
      <c r="A4324" t="s">
        <v>21122</v>
      </c>
      <c r="B4324">
        <v>5.2</v>
      </c>
    </row>
    <row r="4325" spans="1:2" x14ac:dyDescent="0.3">
      <c r="A4325" t="s">
        <v>21720</v>
      </c>
      <c r="B4325">
        <v>5.2</v>
      </c>
    </row>
    <row r="4326" spans="1:2" x14ac:dyDescent="0.3">
      <c r="A4326" t="s">
        <v>21892</v>
      </c>
      <c r="B4326">
        <v>5.2</v>
      </c>
    </row>
    <row r="4327" spans="1:2" x14ac:dyDescent="0.3">
      <c r="A4327" t="s">
        <v>22171</v>
      </c>
      <c r="B4327">
        <v>5.2</v>
      </c>
    </row>
    <row r="4328" spans="1:2" x14ac:dyDescent="0.3">
      <c r="A4328" t="s">
        <v>22246</v>
      </c>
      <c r="B4328">
        <v>5.2</v>
      </c>
    </row>
    <row r="4329" spans="1:2" x14ac:dyDescent="0.3">
      <c r="A4329" t="s">
        <v>22653</v>
      </c>
      <c r="B4329">
        <v>5.2</v>
      </c>
    </row>
    <row r="4330" spans="1:2" x14ac:dyDescent="0.3">
      <c r="A4330" t="s">
        <v>22950</v>
      </c>
      <c r="B4330">
        <v>5.2</v>
      </c>
    </row>
    <row r="4331" spans="1:2" x14ac:dyDescent="0.3">
      <c r="A4331" t="s">
        <v>894</v>
      </c>
      <c r="B4331">
        <v>5.0999999999999996</v>
      </c>
    </row>
    <row r="4332" spans="1:2" x14ac:dyDescent="0.3">
      <c r="A4332" t="s">
        <v>1479</v>
      </c>
      <c r="B4332">
        <v>5.0999999999999996</v>
      </c>
    </row>
    <row r="4333" spans="1:2" x14ac:dyDescent="0.3">
      <c r="A4333" t="s">
        <v>1813</v>
      </c>
      <c r="B4333">
        <v>5.0999999999999996</v>
      </c>
    </row>
    <row r="4334" spans="1:2" x14ac:dyDescent="0.3">
      <c r="A4334" t="s">
        <v>2739</v>
      </c>
      <c r="B4334">
        <v>5.0999999999999996</v>
      </c>
    </row>
    <row r="4335" spans="1:2" x14ac:dyDescent="0.3">
      <c r="A4335" t="s">
        <v>2085</v>
      </c>
      <c r="B4335">
        <v>5.0999999999999996</v>
      </c>
    </row>
    <row r="4336" spans="1:2" x14ac:dyDescent="0.3">
      <c r="A4336" t="s">
        <v>3820</v>
      </c>
      <c r="B4336">
        <v>5.0999999999999996</v>
      </c>
    </row>
    <row r="4337" spans="1:2" x14ac:dyDescent="0.3">
      <c r="A4337" t="s">
        <v>2232</v>
      </c>
      <c r="B4337">
        <v>5.0999999999999996</v>
      </c>
    </row>
    <row r="4338" spans="1:2" x14ac:dyDescent="0.3">
      <c r="A4338" t="s">
        <v>4625</v>
      </c>
      <c r="B4338">
        <v>5.0999999999999996</v>
      </c>
    </row>
    <row r="4339" spans="1:2" x14ac:dyDescent="0.3">
      <c r="A4339" t="s">
        <v>4944</v>
      </c>
      <c r="B4339">
        <v>5.0999999999999996</v>
      </c>
    </row>
    <row r="4340" spans="1:2" x14ac:dyDescent="0.3">
      <c r="A4340" t="s">
        <v>603</v>
      </c>
      <c r="B4340">
        <v>5.0999999999999996</v>
      </c>
    </row>
    <row r="4341" spans="1:2" x14ac:dyDescent="0.3">
      <c r="A4341" t="s">
        <v>4738</v>
      </c>
      <c r="B4341">
        <v>5.0999999999999996</v>
      </c>
    </row>
    <row r="4342" spans="1:2" x14ac:dyDescent="0.3">
      <c r="A4342" t="s">
        <v>6062</v>
      </c>
      <c r="B4342">
        <v>5.0999999999999996</v>
      </c>
    </row>
    <row r="4343" spans="1:2" x14ac:dyDescent="0.3">
      <c r="A4343" t="s">
        <v>5702</v>
      </c>
      <c r="B4343">
        <v>5.0999999999999996</v>
      </c>
    </row>
    <row r="4344" spans="1:2" x14ac:dyDescent="0.3">
      <c r="A4344" t="s">
        <v>6570</v>
      </c>
      <c r="B4344">
        <v>5.0999999999999996</v>
      </c>
    </row>
    <row r="4345" spans="1:2" x14ac:dyDescent="0.3">
      <c r="A4345" t="s">
        <v>1776</v>
      </c>
      <c r="B4345">
        <v>5.0999999999999996</v>
      </c>
    </row>
    <row r="4346" spans="1:2" x14ac:dyDescent="0.3">
      <c r="A4346" t="s">
        <v>6727</v>
      </c>
      <c r="B4346">
        <v>5.0999999999999996</v>
      </c>
    </row>
    <row r="4347" spans="1:2" x14ac:dyDescent="0.3">
      <c r="A4347" t="s">
        <v>6850</v>
      </c>
      <c r="B4347">
        <v>5.0999999999999996</v>
      </c>
    </row>
    <row r="4348" spans="1:2" x14ac:dyDescent="0.3">
      <c r="A4348" t="s">
        <v>4908</v>
      </c>
      <c r="B4348">
        <v>5.0999999999999996</v>
      </c>
    </row>
    <row r="4349" spans="1:2" x14ac:dyDescent="0.3">
      <c r="A4349" t="s">
        <v>526</v>
      </c>
      <c r="B4349">
        <v>5.0999999999999996</v>
      </c>
    </row>
    <row r="4350" spans="1:2" x14ac:dyDescent="0.3">
      <c r="A4350" t="s">
        <v>6242</v>
      </c>
      <c r="B4350">
        <v>5.0999999999999996</v>
      </c>
    </row>
    <row r="4351" spans="1:2" x14ac:dyDescent="0.3">
      <c r="A4351" t="s">
        <v>5086</v>
      </c>
      <c r="B4351">
        <v>5.0999999999999996</v>
      </c>
    </row>
    <row r="4352" spans="1:2" x14ac:dyDescent="0.3">
      <c r="A4352" t="s">
        <v>1596</v>
      </c>
      <c r="B4352">
        <v>5.0999999999999996</v>
      </c>
    </row>
    <row r="4353" spans="1:2" x14ac:dyDescent="0.3">
      <c r="A4353" t="s">
        <v>4117</v>
      </c>
      <c r="B4353">
        <v>5.0999999999999996</v>
      </c>
    </row>
    <row r="4354" spans="1:2" x14ac:dyDescent="0.3">
      <c r="A4354" t="s">
        <v>5911</v>
      </c>
      <c r="B4354">
        <v>5.0999999999999996</v>
      </c>
    </row>
    <row r="4355" spans="1:2" x14ac:dyDescent="0.3">
      <c r="A4355" t="s">
        <v>3506</v>
      </c>
      <c r="B4355">
        <v>5.0999999999999996</v>
      </c>
    </row>
    <row r="4356" spans="1:2" x14ac:dyDescent="0.3">
      <c r="A4356" t="s">
        <v>2715</v>
      </c>
      <c r="B4356">
        <v>5.0999999999999996</v>
      </c>
    </row>
    <row r="4357" spans="1:2" x14ac:dyDescent="0.3">
      <c r="A4357" t="s">
        <v>8558</v>
      </c>
      <c r="B4357">
        <v>5.0999999999999996</v>
      </c>
    </row>
    <row r="4358" spans="1:2" x14ac:dyDescent="0.3">
      <c r="A4358" t="s">
        <v>994</v>
      </c>
      <c r="B4358">
        <v>5.0999999999999996</v>
      </c>
    </row>
    <row r="4359" spans="1:2" x14ac:dyDescent="0.3">
      <c r="A4359" t="s">
        <v>9817</v>
      </c>
      <c r="B4359">
        <v>5.0999999999999996</v>
      </c>
    </row>
    <row r="4360" spans="1:2" x14ac:dyDescent="0.3">
      <c r="A4360" t="s">
        <v>10166</v>
      </c>
      <c r="B4360">
        <v>5.0999999999999996</v>
      </c>
    </row>
    <row r="4361" spans="1:2" x14ac:dyDescent="0.3">
      <c r="A4361" t="s">
        <v>10251</v>
      </c>
      <c r="B4361">
        <v>5.0999999999999996</v>
      </c>
    </row>
    <row r="4362" spans="1:2" x14ac:dyDescent="0.3">
      <c r="A4362" t="s">
        <v>9030</v>
      </c>
      <c r="B4362">
        <v>5.0999999999999996</v>
      </c>
    </row>
    <row r="4363" spans="1:2" x14ac:dyDescent="0.3">
      <c r="A4363" t="s">
        <v>10961</v>
      </c>
      <c r="B4363">
        <v>5.0999999999999996</v>
      </c>
    </row>
    <row r="4364" spans="1:2" x14ac:dyDescent="0.3">
      <c r="A4364" t="s">
        <v>7342</v>
      </c>
      <c r="B4364">
        <v>5.0999999999999996</v>
      </c>
    </row>
    <row r="4365" spans="1:2" x14ac:dyDescent="0.3">
      <c r="A4365" t="s">
        <v>12013</v>
      </c>
      <c r="B4365">
        <v>5.0999999999999996</v>
      </c>
    </row>
    <row r="4366" spans="1:2" x14ac:dyDescent="0.3">
      <c r="A4366" t="s">
        <v>12141</v>
      </c>
      <c r="B4366">
        <v>5.0999999999999996</v>
      </c>
    </row>
    <row r="4367" spans="1:2" x14ac:dyDescent="0.3">
      <c r="A4367" t="s">
        <v>4782</v>
      </c>
      <c r="B4367">
        <v>5.0999999999999996</v>
      </c>
    </row>
    <row r="4368" spans="1:2" x14ac:dyDescent="0.3">
      <c r="A4368" t="s">
        <v>11107</v>
      </c>
      <c r="B4368">
        <v>5.0999999999999996</v>
      </c>
    </row>
    <row r="4369" spans="1:2" x14ac:dyDescent="0.3">
      <c r="A4369" t="s">
        <v>4992</v>
      </c>
      <c r="B4369">
        <v>5.0999999999999996</v>
      </c>
    </row>
    <row r="4370" spans="1:2" x14ac:dyDescent="0.3">
      <c r="A4370" t="s">
        <v>12892</v>
      </c>
      <c r="B4370">
        <v>5.0999999999999996</v>
      </c>
    </row>
    <row r="4371" spans="1:2" x14ac:dyDescent="0.3">
      <c r="A4371" t="s">
        <v>13022</v>
      </c>
      <c r="B4371">
        <v>5.0999999999999996</v>
      </c>
    </row>
    <row r="4372" spans="1:2" x14ac:dyDescent="0.3">
      <c r="A4372" t="s">
        <v>13229</v>
      </c>
      <c r="B4372">
        <v>5.0999999999999996</v>
      </c>
    </row>
    <row r="4373" spans="1:2" x14ac:dyDescent="0.3">
      <c r="A4373" t="s">
        <v>7176</v>
      </c>
      <c r="B4373">
        <v>5.0999999999999996</v>
      </c>
    </row>
    <row r="4374" spans="1:2" x14ac:dyDescent="0.3">
      <c r="A4374" t="s">
        <v>13818</v>
      </c>
      <c r="B4374">
        <v>5.0999999999999996</v>
      </c>
    </row>
    <row r="4375" spans="1:2" x14ac:dyDescent="0.3">
      <c r="A4375" t="s">
        <v>13900</v>
      </c>
      <c r="B4375">
        <v>5.0999999999999996</v>
      </c>
    </row>
    <row r="4376" spans="1:2" x14ac:dyDescent="0.3">
      <c r="A4376" t="s">
        <v>3650</v>
      </c>
      <c r="B4376">
        <v>5.0999999999999996</v>
      </c>
    </row>
    <row r="4377" spans="1:2" x14ac:dyDescent="0.3">
      <c r="A4377" t="s">
        <v>6101</v>
      </c>
      <c r="B4377">
        <v>5.0999999999999996</v>
      </c>
    </row>
    <row r="4378" spans="1:2" x14ac:dyDescent="0.3">
      <c r="A4378" t="s">
        <v>14605</v>
      </c>
      <c r="B4378">
        <v>5.0999999999999996</v>
      </c>
    </row>
    <row r="4379" spans="1:2" x14ac:dyDescent="0.3">
      <c r="A4379" t="s">
        <v>15479</v>
      </c>
      <c r="B4379">
        <v>5.0999999999999996</v>
      </c>
    </row>
    <row r="4380" spans="1:2" x14ac:dyDescent="0.3">
      <c r="A4380" t="s">
        <v>11027</v>
      </c>
      <c r="B4380">
        <v>5.0999999999999996</v>
      </c>
    </row>
    <row r="4381" spans="1:2" x14ac:dyDescent="0.3">
      <c r="A4381" t="s">
        <v>6763</v>
      </c>
      <c r="B4381">
        <v>5.0999999999999996</v>
      </c>
    </row>
    <row r="4382" spans="1:2" x14ac:dyDescent="0.3">
      <c r="A4382" t="s">
        <v>16385</v>
      </c>
      <c r="B4382">
        <v>5.0999999999999996</v>
      </c>
    </row>
    <row r="4383" spans="1:2" x14ac:dyDescent="0.3">
      <c r="A4383" t="s">
        <v>2739</v>
      </c>
      <c r="B4383">
        <v>5.0999999999999996</v>
      </c>
    </row>
    <row r="4384" spans="1:2" x14ac:dyDescent="0.3">
      <c r="A4384" t="s">
        <v>17078</v>
      </c>
      <c r="B4384">
        <v>5.0999999999999996</v>
      </c>
    </row>
    <row r="4385" spans="1:2" x14ac:dyDescent="0.3">
      <c r="A4385" t="s">
        <v>17561</v>
      </c>
      <c r="B4385">
        <v>5.0999999999999996</v>
      </c>
    </row>
    <row r="4386" spans="1:2" x14ac:dyDescent="0.3">
      <c r="A4386" t="s">
        <v>16562</v>
      </c>
      <c r="B4386">
        <v>5.0999999999999996</v>
      </c>
    </row>
    <row r="4387" spans="1:2" x14ac:dyDescent="0.3">
      <c r="A4387" t="s">
        <v>7137</v>
      </c>
      <c r="B4387">
        <v>5.0999999999999996</v>
      </c>
    </row>
    <row r="4388" spans="1:2" x14ac:dyDescent="0.3">
      <c r="A4388" t="s">
        <v>19484</v>
      </c>
      <c r="B4388">
        <v>5.0999999999999996</v>
      </c>
    </row>
    <row r="4389" spans="1:2" x14ac:dyDescent="0.3">
      <c r="A4389" t="s">
        <v>17713</v>
      </c>
      <c r="B4389">
        <v>5.0999999999999996</v>
      </c>
    </row>
    <row r="4390" spans="1:2" x14ac:dyDescent="0.3">
      <c r="A4390" t="s">
        <v>19711</v>
      </c>
      <c r="B4390">
        <v>5.0999999999999996</v>
      </c>
    </row>
    <row r="4391" spans="1:2" x14ac:dyDescent="0.3">
      <c r="A4391" t="s">
        <v>19862</v>
      </c>
      <c r="B4391">
        <v>5.0999999999999996</v>
      </c>
    </row>
    <row r="4392" spans="1:2" x14ac:dyDescent="0.3">
      <c r="A4392" t="s">
        <v>20030</v>
      </c>
      <c r="B4392">
        <v>5.0999999999999996</v>
      </c>
    </row>
    <row r="4393" spans="1:2" x14ac:dyDescent="0.3">
      <c r="A4393" t="s">
        <v>20600</v>
      </c>
      <c r="B4393">
        <v>5.0999999999999996</v>
      </c>
    </row>
    <row r="4394" spans="1:2" x14ac:dyDescent="0.3">
      <c r="A4394" t="s">
        <v>20763</v>
      </c>
      <c r="B4394">
        <v>5.0999999999999996</v>
      </c>
    </row>
    <row r="4395" spans="1:2" x14ac:dyDescent="0.3">
      <c r="A4395" t="s">
        <v>12786</v>
      </c>
      <c r="B4395">
        <v>5.0999999999999996</v>
      </c>
    </row>
    <row r="4396" spans="1:2" x14ac:dyDescent="0.3">
      <c r="A4396" t="s">
        <v>21835</v>
      </c>
      <c r="B4396">
        <v>5.0999999999999996</v>
      </c>
    </row>
    <row r="4397" spans="1:2" x14ac:dyDescent="0.3">
      <c r="A4397" t="s">
        <v>22104</v>
      </c>
      <c r="B4397">
        <v>5.0999999999999996</v>
      </c>
    </row>
    <row r="4398" spans="1:2" x14ac:dyDescent="0.3">
      <c r="A4398" t="s">
        <v>22772</v>
      </c>
      <c r="B4398">
        <v>5.0999999999999996</v>
      </c>
    </row>
    <row r="4399" spans="1:2" x14ac:dyDescent="0.3">
      <c r="A4399" t="s">
        <v>23330</v>
      </c>
      <c r="B4399">
        <v>5.0999999999999996</v>
      </c>
    </row>
    <row r="4400" spans="1:2" x14ac:dyDescent="0.3">
      <c r="A4400" t="s">
        <v>23554</v>
      </c>
      <c r="B4400">
        <v>5.0999999999999996</v>
      </c>
    </row>
    <row r="4401" spans="1:2" x14ac:dyDescent="0.3">
      <c r="A4401" t="s">
        <v>526</v>
      </c>
      <c r="B4401">
        <v>5</v>
      </c>
    </row>
    <row r="4402" spans="1:2" x14ac:dyDescent="0.3">
      <c r="A4402" t="s">
        <v>2185</v>
      </c>
      <c r="B4402">
        <v>5</v>
      </c>
    </row>
    <row r="4403" spans="1:2" x14ac:dyDescent="0.3">
      <c r="A4403" t="s">
        <v>3679</v>
      </c>
      <c r="B4403">
        <v>5</v>
      </c>
    </row>
    <row r="4404" spans="1:2" x14ac:dyDescent="0.3">
      <c r="A4404" t="s">
        <v>938</v>
      </c>
      <c r="B4404">
        <v>5</v>
      </c>
    </row>
    <row r="4405" spans="1:2" x14ac:dyDescent="0.3">
      <c r="A4405" t="s">
        <v>4212</v>
      </c>
      <c r="B4405">
        <v>5</v>
      </c>
    </row>
    <row r="4406" spans="1:2" x14ac:dyDescent="0.3">
      <c r="A4406" t="s">
        <v>3927</v>
      </c>
      <c r="B4406">
        <v>5</v>
      </c>
    </row>
    <row r="4407" spans="1:2" x14ac:dyDescent="0.3">
      <c r="A4407" t="s">
        <v>5092</v>
      </c>
      <c r="B4407">
        <v>5</v>
      </c>
    </row>
    <row r="4408" spans="1:2" x14ac:dyDescent="0.3">
      <c r="A4408" t="s">
        <v>5116</v>
      </c>
      <c r="B4408">
        <v>5</v>
      </c>
    </row>
    <row r="4409" spans="1:2" x14ac:dyDescent="0.3">
      <c r="A4409" t="s">
        <v>5425</v>
      </c>
      <c r="B4409">
        <v>5</v>
      </c>
    </row>
    <row r="4410" spans="1:2" x14ac:dyDescent="0.3">
      <c r="A4410" t="s">
        <v>2959</v>
      </c>
      <c r="B4410">
        <v>5</v>
      </c>
    </row>
    <row r="4411" spans="1:2" x14ac:dyDescent="0.3">
      <c r="A4411" t="s">
        <v>6306</v>
      </c>
      <c r="B4411">
        <v>5</v>
      </c>
    </row>
    <row r="4412" spans="1:2" x14ac:dyDescent="0.3">
      <c r="A4412" t="s">
        <v>4379</v>
      </c>
      <c r="B4412">
        <v>5</v>
      </c>
    </row>
    <row r="4413" spans="1:2" x14ac:dyDescent="0.3">
      <c r="A4413" t="s">
        <v>10797</v>
      </c>
      <c r="B4413">
        <v>5</v>
      </c>
    </row>
    <row r="4414" spans="1:2" x14ac:dyDescent="0.3">
      <c r="A4414" t="s">
        <v>11053</v>
      </c>
      <c r="B4414">
        <v>5</v>
      </c>
    </row>
    <row r="4415" spans="1:2" x14ac:dyDescent="0.3">
      <c r="A4415" t="s">
        <v>11275</v>
      </c>
      <c r="B4415">
        <v>5</v>
      </c>
    </row>
    <row r="4416" spans="1:2" x14ac:dyDescent="0.3">
      <c r="A4416" t="s">
        <v>11567</v>
      </c>
      <c r="B4416">
        <v>5</v>
      </c>
    </row>
    <row r="4417" spans="1:2" x14ac:dyDescent="0.3">
      <c r="A4417" t="s">
        <v>11842</v>
      </c>
      <c r="B4417">
        <v>5</v>
      </c>
    </row>
    <row r="4418" spans="1:2" x14ac:dyDescent="0.3">
      <c r="A4418" t="s">
        <v>11881</v>
      </c>
      <c r="B4418">
        <v>5</v>
      </c>
    </row>
    <row r="4419" spans="1:2" x14ac:dyDescent="0.3">
      <c r="A4419" t="s">
        <v>9651</v>
      </c>
      <c r="B4419">
        <v>5</v>
      </c>
    </row>
    <row r="4420" spans="1:2" x14ac:dyDescent="0.3">
      <c r="A4420" t="s">
        <v>1802</v>
      </c>
      <c r="B4420">
        <v>5</v>
      </c>
    </row>
    <row r="4421" spans="1:2" x14ac:dyDescent="0.3">
      <c r="A4421" t="s">
        <v>1032</v>
      </c>
      <c r="B4421">
        <v>5</v>
      </c>
    </row>
    <row r="4422" spans="1:2" x14ac:dyDescent="0.3">
      <c r="A4422" t="s">
        <v>9817</v>
      </c>
      <c r="B4422">
        <v>5</v>
      </c>
    </row>
    <row r="4423" spans="1:2" x14ac:dyDescent="0.3">
      <c r="A4423" t="s">
        <v>11897</v>
      </c>
      <c r="B4423">
        <v>5</v>
      </c>
    </row>
    <row r="4424" spans="1:2" x14ac:dyDescent="0.3">
      <c r="A4424" t="s">
        <v>5081</v>
      </c>
      <c r="B4424">
        <v>5</v>
      </c>
    </row>
    <row r="4425" spans="1:2" x14ac:dyDescent="0.3">
      <c r="A4425" t="s">
        <v>9500</v>
      </c>
      <c r="B4425">
        <v>5</v>
      </c>
    </row>
    <row r="4426" spans="1:2" x14ac:dyDescent="0.3">
      <c r="A4426" t="s">
        <v>9509</v>
      </c>
      <c r="B4426">
        <v>5</v>
      </c>
    </row>
    <row r="4427" spans="1:2" x14ac:dyDescent="0.3">
      <c r="A4427" t="s">
        <v>13931</v>
      </c>
      <c r="B4427">
        <v>5</v>
      </c>
    </row>
    <row r="4428" spans="1:2" x14ac:dyDescent="0.3">
      <c r="A4428" t="s">
        <v>15794</v>
      </c>
      <c r="B4428">
        <v>5</v>
      </c>
    </row>
    <row r="4429" spans="1:2" x14ac:dyDescent="0.3">
      <c r="A4429" t="s">
        <v>15977</v>
      </c>
      <c r="B4429">
        <v>5</v>
      </c>
    </row>
    <row r="4430" spans="1:2" x14ac:dyDescent="0.3">
      <c r="A4430" t="s">
        <v>7877</v>
      </c>
      <c r="B4430">
        <v>5</v>
      </c>
    </row>
    <row r="4431" spans="1:2" x14ac:dyDescent="0.3">
      <c r="A4431" t="s">
        <v>17523</v>
      </c>
      <c r="B4431">
        <v>5</v>
      </c>
    </row>
    <row r="4432" spans="1:2" x14ac:dyDescent="0.3">
      <c r="A4432" t="s">
        <v>17573</v>
      </c>
      <c r="B4432">
        <v>5</v>
      </c>
    </row>
    <row r="4433" spans="1:2" x14ac:dyDescent="0.3">
      <c r="A4433" t="s">
        <v>2513</v>
      </c>
      <c r="B4433">
        <v>5</v>
      </c>
    </row>
    <row r="4434" spans="1:2" x14ac:dyDescent="0.3">
      <c r="A4434" t="s">
        <v>18602</v>
      </c>
      <c r="B4434">
        <v>5</v>
      </c>
    </row>
    <row r="4435" spans="1:2" x14ac:dyDescent="0.3">
      <c r="A4435" t="s">
        <v>19364</v>
      </c>
      <c r="B4435">
        <v>5</v>
      </c>
    </row>
    <row r="4436" spans="1:2" x14ac:dyDescent="0.3">
      <c r="A4436" t="s">
        <v>24161</v>
      </c>
      <c r="B4436">
        <v>5</v>
      </c>
    </row>
    <row r="4437" spans="1:2" x14ac:dyDescent="0.3">
      <c r="A4437" t="s">
        <v>19398</v>
      </c>
      <c r="B4437">
        <v>5</v>
      </c>
    </row>
    <row r="4438" spans="1:2" x14ac:dyDescent="0.3">
      <c r="A4438" t="s">
        <v>19850</v>
      </c>
      <c r="B4438">
        <v>5</v>
      </c>
    </row>
    <row r="4439" spans="1:2" x14ac:dyDescent="0.3">
      <c r="A4439" t="s">
        <v>19871</v>
      </c>
      <c r="B4439">
        <v>5</v>
      </c>
    </row>
    <row r="4440" spans="1:2" x14ac:dyDescent="0.3">
      <c r="A4440" t="s">
        <v>21437</v>
      </c>
      <c r="B4440">
        <v>5</v>
      </c>
    </row>
    <row r="4441" spans="1:2" x14ac:dyDescent="0.3">
      <c r="A4441" t="s">
        <v>22550</v>
      </c>
      <c r="B4441">
        <v>5</v>
      </c>
    </row>
    <row r="4442" spans="1:2" x14ac:dyDescent="0.3">
      <c r="A4442" t="s">
        <v>23819</v>
      </c>
      <c r="B4442">
        <v>5</v>
      </c>
    </row>
    <row r="4443" spans="1:2" x14ac:dyDescent="0.3">
      <c r="A4443" t="s">
        <v>938</v>
      </c>
      <c r="B4443">
        <v>4.9000000000000004</v>
      </c>
    </row>
    <row r="4444" spans="1:2" x14ac:dyDescent="0.3">
      <c r="A4444" t="s">
        <v>503</v>
      </c>
      <c r="B4444">
        <v>4.9000000000000004</v>
      </c>
    </row>
    <row r="4445" spans="1:2" x14ac:dyDescent="0.3">
      <c r="A4445" t="s">
        <v>972</v>
      </c>
      <c r="B4445">
        <v>4.9000000000000004</v>
      </c>
    </row>
    <row r="4446" spans="1:2" x14ac:dyDescent="0.3">
      <c r="A4446" t="s">
        <v>1596</v>
      </c>
      <c r="B4446">
        <v>4.9000000000000004</v>
      </c>
    </row>
    <row r="4447" spans="1:2" x14ac:dyDescent="0.3">
      <c r="A4447" t="s">
        <v>1626</v>
      </c>
      <c r="B4447">
        <v>4.9000000000000004</v>
      </c>
    </row>
    <row r="4448" spans="1:2" x14ac:dyDescent="0.3">
      <c r="A4448" t="s">
        <v>3553</v>
      </c>
      <c r="B4448">
        <v>4.9000000000000004</v>
      </c>
    </row>
    <row r="4449" spans="1:2" x14ac:dyDescent="0.3">
      <c r="A4449" t="s">
        <v>4227</v>
      </c>
      <c r="B4449">
        <v>4.9000000000000004</v>
      </c>
    </row>
    <row r="4450" spans="1:2" x14ac:dyDescent="0.3">
      <c r="A4450" t="s">
        <v>4248</v>
      </c>
      <c r="B4450">
        <v>4.9000000000000004</v>
      </c>
    </row>
    <row r="4451" spans="1:2" x14ac:dyDescent="0.3">
      <c r="A4451" t="s">
        <v>4109</v>
      </c>
      <c r="B4451">
        <v>4.9000000000000004</v>
      </c>
    </row>
    <row r="4452" spans="1:2" x14ac:dyDescent="0.3">
      <c r="A4452" t="s">
        <v>4446</v>
      </c>
      <c r="B4452">
        <v>4.9000000000000004</v>
      </c>
    </row>
    <row r="4453" spans="1:2" x14ac:dyDescent="0.3">
      <c r="A4453" t="s">
        <v>1648</v>
      </c>
      <c r="B4453">
        <v>4.9000000000000004</v>
      </c>
    </row>
    <row r="4454" spans="1:2" x14ac:dyDescent="0.3">
      <c r="A4454" t="s">
        <v>4992</v>
      </c>
      <c r="B4454">
        <v>4.9000000000000004</v>
      </c>
    </row>
    <row r="4455" spans="1:2" x14ac:dyDescent="0.3">
      <c r="A4455" t="s">
        <v>5477</v>
      </c>
      <c r="B4455">
        <v>4.9000000000000004</v>
      </c>
    </row>
    <row r="4456" spans="1:2" x14ac:dyDescent="0.3">
      <c r="A4456" t="s">
        <v>5930</v>
      </c>
      <c r="B4456">
        <v>4.9000000000000004</v>
      </c>
    </row>
    <row r="4457" spans="1:2" x14ac:dyDescent="0.3">
      <c r="A4457" t="s">
        <v>5984</v>
      </c>
      <c r="B4457">
        <v>4.9000000000000004</v>
      </c>
    </row>
    <row r="4458" spans="1:2" x14ac:dyDescent="0.3">
      <c r="A4458" t="s">
        <v>6202</v>
      </c>
      <c r="B4458">
        <v>4.9000000000000004</v>
      </c>
    </row>
    <row r="4459" spans="1:2" x14ac:dyDescent="0.3">
      <c r="A4459" t="s">
        <v>4868</v>
      </c>
      <c r="B4459">
        <v>4.9000000000000004</v>
      </c>
    </row>
    <row r="4460" spans="1:2" x14ac:dyDescent="0.3">
      <c r="A4460" t="s">
        <v>7821</v>
      </c>
      <c r="B4460">
        <v>4.9000000000000004</v>
      </c>
    </row>
    <row r="4461" spans="1:2" x14ac:dyDescent="0.3">
      <c r="A4461" t="s">
        <v>8715</v>
      </c>
      <c r="B4461">
        <v>4.9000000000000004</v>
      </c>
    </row>
    <row r="4462" spans="1:2" x14ac:dyDescent="0.3">
      <c r="A4462" t="s">
        <v>8801</v>
      </c>
      <c r="B4462">
        <v>4.9000000000000004</v>
      </c>
    </row>
    <row r="4463" spans="1:2" x14ac:dyDescent="0.3">
      <c r="A4463" t="s">
        <v>5487</v>
      </c>
      <c r="B4463">
        <v>4.9000000000000004</v>
      </c>
    </row>
    <row r="4464" spans="1:2" x14ac:dyDescent="0.3">
      <c r="A4464" t="s">
        <v>5370</v>
      </c>
      <c r="B4464">
        <v>4.9000000000000004</v>
      </c>
    </row>
    <row r="4465" spans="1:2" x14ac:dyDescent="0.3">
      <c r="A4465" t="s">
        <v>1596</v>
      </c>
      <c r="B4465">
        <v>4.9000000000000004</v>
      </c>
    </row>
    <row r="4466" spans="1:2" x14ac:dyDescent="0.3">
      <c r="A4466" t="s">
        <v>5192</v>
      </c>
      <c r="B4466">
        <v>4.9000000000000004</v>
      </c>
    </row>
    <row r="4467" spans="1:2" x14ac:dyDescent="0.3">
      <c r="A4467" t="s">
        <v>8084</v>
      </c>
      <c r="B4467">
        <v>4.9000000000000004</v>
      </c>
    </row>
    <row r="4468" spans="1:2" x14ac:dyDescent="0.3">
      <c r="A4468" t="s">
        <v>10143</v>
      </c>
      <c r="B4468">
        <v>4.9000000000000004</v>
      </c>
    </row>
    <row r="4469" spans="1:2" x14ac:dyDescent="0.3">
      <c r="A4469" t="s">
        <v>4318</v>
      </c>
      <c r="B4469">
        <v>4.9000000000000004</v>
      </c>
    </row>
    <row r="4470" spans="1:2" x14ac:dyDescent="0.3">
      <c r="A4470" t="s">
        <v>4908</v>
      </c>
      <c r="B4470">
        <v>4.9000000000000004</v>
      </c>
    </row>
    <row r="4471" spans="1:2" x14ac:dyDescent="0.3">
      <c r="A4471" t="s">
        <v>11355</v>
      </c>
      <c r="B4471">
        <v>4.9000000000000004</v>
      </c>
    </row>
    <row r="4472" spans="1:2" x14ac:dyDescent="0.3">
      <c r="A4472" t="s">
        <v>12181</v>
      </c>
      <c r="B4472">
        <v>4.9000000000000004</v>
      </c>
    </row>
    <row r="4473" spans="1:2" x14ac:dyDescent="0.3">
      <c r="A4473" t="s">
        <v>7346</v>
      </c>
      <c r="B4473">
        <v>4.9000000000000004</v>
      </c>
    </row>
    <row r="4474" spans="1:2" x14ac:dyDescent="0.3">
      <c r="A4474" t="s">
        <v>12427</v>
      </c>
      <c r="B4474">
        <v>4.9000000000000004</v>
      </c>
    </row>
    <row r="4475" spans="1:2" x14ac:dyDescent="0.3">
      <c r="A4475" t="s">
        <v>12491</v>
      </c>
      <c r="B4475">
        <v>4.9000000000000004</v>
      </c>
    </row>
    <row r="4476" spans="1:2" x14ac:dyDescent="0.3">
      <c r="A4476" t="s">
        <v>12786</v>
      </c>
      <c r="B4476">
        <v>4.9000000000000004</v>
      </c>
    </row>
    <row r="4477" spans="1:2" x14ac:dyDescent="0.3">
      <c r="A4477" t="s">
        <v>12931</v>
      </c>
      <c r="B4477">
        <v>4.9000000000000004</v>
      </c>
    </row>
    <row r="4478" spans="1:2" x14ac:dyDescent="0.3">
      <c r="A4478" t="s">
        <v>13060</v>
      </c>
      <c r="B4478">
        <v>4.9000000000000004</v>
      </c>
    </row>
    <row r="4479" spans="1:2" x14ac:dyDescent="0.3">
      <c r="A4479" t="s">
        <v>13261</v>
      </c>
      <c r="B4479">
        <v>4.9000000000000004</v>
      </c>
    </row>
    <row r="4480" spans="1:2" x14ac:dyDescent="0.3">
      <c r="A4480" t="s">
        <v>13413</v>
      </c>
      <c r="B4480">
        <v>4.9000000000000004</v>
      </c>
    </row>
    <row r="4481" spans="1:2" x14ac:dyDescent="0.3">
      <c r="A4481" t="s">
        <v>11103</v>
      </c>
      <c r="B4481">
        <v>4.9000000000000004</v>
      </c>
    </row>
    <row r="4482" spans="1:2" x14ac:dyDescent="0.3">
      <c r="A4482" t="s">
        <v>15591</v>
      </c>
      <c r="B4482">
        <v>4.9000000000000004</v>
      </c>
    </row>
    <row r="4483" spans="1:2" x14ac:dyDescent="0.3">
      <c r="A4483" t="s">
        <v>597</v>
      </c>
      <c r="B4483">
        <v>4.9000000000000004</v>
      </c>
    </row>
    <row r="4484" spans="1:2" x14ac:dyDescent="0.3">
      <c r="A4484" t="s">
        <v>902</v>
      </c>
      <c r="B4484">
        <v>4.9000000000000004</v>
      </c>
    </row>
    <row r="4485" spans="1:2" x14ac:dyDescent="0.3">
      <c r="A4485" t="s">
        <v>17372</v>
      </c>
      <c r="B4485">
        <v>4.9000000000000004</v>
      </c>
    </row>
    <row r="4486" spans="1:2" x14ac:dyDescent="0.3">
      <c r="A4486" t="s">
        <v>9952</v>
      </c>
      <c r="B4486">
        <v>4.9000000000000004</v>
      </c>
    </row>
    <row r="4487" spans="1:2" x14ac:dyDescent="0.3">
      <c r="A4487" t="s">
        <v>17643</v>
      </c>
      <c r="B4487">
        <v>4.9000000000000004</v>
      </c>
    </row>
    <row r="4488" spans="1:2" x14ac:dyDescent="0.3">
      <c r="A4488" t="s">
        <v>19532</v>
      </c>
      <c r="B4488">
        <v>4.9000000000000004</v>
      </c>
    </row>
    <row r="4489" spans="1:2" x14ac:dyDescent="0.3">
      <c r="A4489" t="s">
        <v>20433</v>
      </c>
      <c r="B4489">
        <v>4.9000000000000004</v>
      </c>
    </row>
    <row r="4490" spans="1:2" x14ac:dyDescent="0.3">
      <c r="A4490" t="s">
        <v>21409</v>
      </c>
      <c r="B4490">
        <v>4.9000000000000004</v>
      </c>
    </row>
    <row r="4491" spans="1:2" x14ac:dyDescent="0.3">
      <c r="A4491" t="s">
        <v>18289</v>
      </c>
      <c r="B4491">
        <v>4.9000000000000004</v>
      </c>
    </row>
    <row r="4492" spans="1:2" x14ac:dyDescent="0.3">
      <c r="A4492" t="s">
        <v>22240</v>
      </c>
      <c r="B4492">
        <v>4.9000000000000004</v>
      </c>
    </row>
    <row r="4493" spans="1:2" x14ac:dyDescent="0.3">
      <c r="A4493" t="s">
        <v>190</v>
      </c>
      <c r="B4493">
        <v>4.8</v>
      </c>
    </row>
    <row r="4494" spans="1:2" x14ac:dyDescent="0.3">
      <c r="A4494" t="s">
        <v>354</v>
      </c>
      <c r="B4494">
        <v>4.8</v>
      </c>
    </row>
    <row r="4495" spans="1:2" x14ac:dyDescent="0.3">
      <c r="A4495" t="s">
        <v>2358</v>
      </c>
      <c r="B4495">
        <v>4.8</v>
      </c>
    </row>
    <row r="4496" spans="1:2" x14ac:dyDescent="0.3">
      <c r="A4496" t="s">
        <v>3624</v>
      </c>
      <c r="B4496">
        <v>4.8</v>
      </c>
    </row>
    <row r="4497" spans="1:2" x14ac:dyDescent="0.3">
      <c r="A4497" t="s">
        <v>4365</v>
      </c>
      <c r="B4497">
        <v>4.8</v>
      </c>
    </row>
    <row r="4498" spans="1:2" x14ac:dyDescent="0.3">
      <c r="A4498" t="s">
        <v>3837</v>
      </c>
      <c r="B4498">
        <v>4.8</v>
      </c>
    </row>
    <row r="4499" spans="1:2" x14ac:dyDescent="0.3">
      <c r="A4499" t="s">
        <v>2131</v>
      </c>
      <c r="B4499">
        <v>4.8</v>
      </c>
    </row>
    <row r="4500" spans="1:2" x14ac:dyDescent="0.3">
      <c r="A4500" t="s">
        <v>4117</v>
      </c>
      <c r="B4500">
        <v>4.8</v>
      </c>
    </row>
    <row r="4501" spans="1:2" x14ac:dyDescent="0.3">
      <c r="A4501" t="s">
        <v>6763</v>
      </c>
      <c r="B4501">
        <v>4.8</v>
      </c>
    </row>
    <row r="4502" spans="1:2" x14ac:dyDescent="0.3">
      <c r="A4502" t="s">
        <v>7078</v>
      </c>
      <c r="B4502">
        <v>4.8</v>
      </c>
    </row>
    <row r="4503" spans="1:2" x14ac:dyDescent="0.3">
      <c r="A4503" t="s">
        <v>7432</v>
      </c>
      <c r="B4503">
        <v>4.8</v>
      </c>
    </row>
    <row r="4504" spans="1:2" x14ac:dyDescent="0.3">
      <c r="A4504" t="s">
        <v>7650</v>
      </c>
      <c r="B4504">
        <v>4.8</v>
      </c>
    </row>
    <row r="4505" spans="1:2" x14ac:dyDescent="0.3">
      <c r="A4505" t="s">
        <v>8602</v>
      </c>
      <c r="B4505">
        <v>4.8</v>
      </c>
    </row>
    <row r="4506" spans="1:2" x14ac:dyDescent="0.3">
      <c r="A4506" t="s">
        <v>8613</v>
      </c>
      <c r="B4506">
        <v>4.8</v>
      </c>
    </row>
    <row r="4507" spans="1:2" x14ac:dyDescent="0.3">
      <c r="A4507" t="s">
        <v>8684</v>
      </c>
      <c r="B4507">
        <v>4.8</v>
      </c>
    </row>
    <row r="4508" spans="1:2" x14ac:dyDescent="0.3">
      <c r="A4508" t="s">
        <v>8965</v>
      </c>
      <c r="B4508">
        <v>4.8</v>
      </c>
    </row>
    <row r="4509" spans="1:2" x14ac:dyDescent="0.3">
      <c r="A4509" t="s">
        <v>5930</v>
      </c>
      <c r="B4509">
        <v>4.8</v>
      </c>
    </row>
    <row r="4510" spans="1:2" x14ac:dyDescent="0.3">
      <c r="A4510" t="s">
        <v>6306</v>
      </c>
      <c r="B4510">
        <v>4.8</v>
      </c>
    </row>
    <row r="4511" spans="1:2" x14ac:dyDescent="0.3">
      <c r="A4511" t="s">
        <v>9933</v>
      </c>
      <c r="B4511">
        <v>4.8</v>
      </c>
    </row>
    <row r="4512" spans="1:2" x14ac:dyDescent="0.3">
      <c r="A4512" t="s">
        <v>7421</v>
      </c>
      <c r="B4512">
        <v>4.8</v>
      </c>
    </row>
    <row r="4513" spans="1:2" x14ac:dyDescent="0.3">
      <c r="A4513" t="s">
        <v>10546</v>
      </c>
      <c r="B4513">
        <v>4.8</v>
      </c>
    </row>
    <row r="4514" spans="1:2" x14ac:dyDescent="0.3">
      <c r="A4514" t="s">
        <v>9500</v>
      </c>
      <c r="B4514">
        <v>4.8</v>
      </c>
    </row>
    <row r="4515" spans="1:2" x14ac:dyDescent="0.3">
      <c r="A4515" t="s">
        <v>7918</v>
      </c>
      <c r="B4515">
        <v>4.8</v>
      </c>
    </row>
    <row r="4516" spans="1:2" x14ac:dyDescent="0.3">
      <c r="A4516" t="s">
        <v>3136</v>
      </c>
      <c r="B4516">
        <v>4.8</v>
      </c>
    </row>
    <row r="4517" spans="1:2" x14ac:dyDescent="0.3">
      <c r="A4517" t="s">
        <v>11498</v>
      </c>
      <c r="B4517">
        <v>4.8</v>
      </c>
    </row>
    <row r="4518" spans="1:2" x14ac:dyDescent="0.3">
      <c r="A4518" t="s">
        <v>12204</v>
      </c>
      <c r="B4518">
        <v>4.8</v>
      </c>
    </row>
    <row r="4519" spans="1:2" x14ac:dyDescent="0.3">
      <c r="A4519" t="s">
        <v>3760</v>
      </c>
      <c r="B4519">
        <v>4.8</v>
      </c>
    </row>
    <row r="4520" spans="1:2" x14ac:dyDescent="0.3">
      <c r="A4520" t="s">
        <v>12408</v>
      </c>
      <c r="B4520">
        <v>4.8</v>
      </c>
    </row>
    <row r="4521" spans="1:2" x14ac:dyDescent="0.3">
      <c r="A4521" t="s">
        <v>12848</v>
      </c>
      <c r="B4521">
        <v>4.8</v>
      </c>
    </row>
    <row r="4522" spans="1:2" x14ac:dyDescent="0.3">
      <c r="A4522" t="s">
        <v>15170</v>
      </c>
      <c r="B4522">
        <v>4.8</v>
      </c>
    </row>
    <row r="4523" spans="1:2" x14ac:dyDescent="0.3">
      <c r="A4523" t="s">
        <v>15398</v>
      </c>
      <c r="B4523">
        <v>4.8</v>
      </c>
    </row>
    <row r="4524" spans="1:2" x14ac:dyDescent="0.3">
      <c r="A4524" t="s">
        <v>15629</v>
      </c>
      <c r="B4524">
        <v>4.8</v>
      </c>
    </row>
    <row r="4525" spans="1:2" x14ac:dyDescent="0.3">
      <c r="A4525" t="s">
        <v>16330</v>
      </c>
      <c r="B4525">
        <v>4.8</v>
      </c>
    </row>
    <row r="4526" spans="1:2" x14ac:dyDescent="0.3">
      <c r="A4526" t="s">
        <v>4919</v>
      </c>
      <c r="B4526">
        <v>4.8</v>
      </c>
    </row>
    <row r="4527" spans="1:2" x14ac:dyDescent="0.3">
      <c r="A4527" t="s">
        <v>4855</v>
      </c>
      <c r="B4527">
        <v>4.8</v>
      </c>
    </row>
    <row r="4528" spans="1:2" x14ac:dyDescent="0.3">
      <c r="A4528" t="s">
        <v>4076</v>
      </c>
      <c r="B4528">
        <v>4.8</v>
      </c>
    </row>
    <row r="4529" spans="1:2" x14ac:dyDescent="0.3">
      <c r="A4529" t="s">
        <v>7129</v>
      </c>
      <c r="B4529">
        <v>4.8</v>
      </c>
    </row>
    <row r="4530" spans="1:2" x14ac:dyDescent="0.3">
      <c r="A4530" t="s">
        <v>18532</v>
      </c>
      <c r="B4530">
        <v>4.8</v>
      </c>
    </row>
    <row r="4531" spans="1:2" x14ac:dyDescent="0.3">
      <c r="A4531" t="s">
        <v>18859</v>
      </c>
      <c r="B4531">
        <v>4.8</v>
      </c>
    </row>
    <row r="4532" spans="1:2" x14ac:dyDescent="0.3">
      <c r="A4532" t="s">
        <v>18927</v>
      </c>
      <c r="B4532">
        <v>4.8</v>
      </c>
    </row>
    <row r="4533" spans="1:2" x14ac:dyDescent="0.3">
      <c r="A4533" t="s">
        <v>18952</v>
      </c>
      <c r="B4533">
        <v>4.8</v>
      </c>
    </row>
    <row r="4534" spans="1:2" x14ac:dyDescent="0.3">
      <c r="A4534" t="s">
        <v>19495</v>
      </c>
      <c r="B4534">
        <v>4.8</v>
      </c>
    </row>
    <row r="4535" spans="1:2" x14ac:dyDescent="0.3">
      <c r="A4535" t="s">
        <v>19955</v>
      </c>
      <c r="B4535">
        <v>4.8</v>
      </c>
    </row>
    <row r="4536" spans="1:2" x14ac:dyDescent="0.3">
      <c r="A4536" t="s">
        <v>20015</v>
      </c>
      <c r="B4536">
        <v>4.8</v>
      </c>
    </row>
    <row r="4537" spans="1:2" x14ac:dyDescent="0.3">
      <c r="A4537" t="s">
        <v>20324</v>
      </c>
      <c r="B4537">
        <v>4.8</v>
      </c>
    </row>
    <row r="4538" spans="1:2" x14ac:dyDescent="0.3">
      <c r="A4538" t="s">
        <v>21028</v>
      </c>
      <c r="B4538">
        <v>4.8</v>
      </c>
    </row>
    <row r="4539" spans="1:2" x14ac:dyDescent="0.3">
      <c r="A4539" t="s">
        <v>21702</v>
      </c>
      <c r="B4539">
        <v>4.8</v>
      </c>
    </row>
    <row r="4540" spans="1:2" x14ac:dyDescent="0.3">
      <c r="A4540" t="s">
        <v>21929</v>
      </c>
      <c r="B4540">
        <v>4.8</v>
      </c>
    </row>
    <row r="4541" spans="1:2" x14ac:dyDescent="0.3">
      <c r="A4541" t="s">
        <v>23002</v>
      </c>
      <c r="B4541">
        <v>4.8</v>
      </c>
    </row>
    <row r="4542" spans="1:2" x14ac:dyDescent="0.3">
      <c r="A4542" t="s">
        <v>23592</v>
      </c>
      <c r="B4542">
        <v>4.8</v>
      </c>
    </row>
    <row r="4543" spans="1:2" x14ac:dyDescent="0.3">
      <c r="A4543" t="s">
        <v>23899</v>
      </c>
      <c r="B4543">
        <v>4.8</v>
      </c>
    </row>
    <row r="4544" spans="1:2" x14ac:dyDescent="0.3">
      <c r="A4544" t="s">
        <v>3190</v>
      </c>
      <c r="B4544">
        <v>4.7</v>
      </c>
    </row>
    <row r="4545" spans="1:2" x14ac:dyDescent="0.3">
      <c r="A4545" t="s">
        <v>4008</v>
      </c>
      <c r="B4545">
        <v>4.7</v>
      </c>
    </row>
    <row r="4546" spans="1:2" x14ac:dyDescent="0.3">
      <c r="A4546" t="s">
        <v>4794</v>
      </c>
      <c r="B4546">
        <v>4.7</v>
      </c>
    </row>
    <row r="4547" spans="1:2" x14ac:dyDescent="0.3">
      <c r="A4547" t="s">
        <v>5162</v>
      </c>
      <c r="B4547">
        <v>4.7</v>
      </c>
    </row>
    <row r="4548" spans="1:2" x14ac:dyDescent="0.3">
      <c r="A4548" t="s">
        <v>4698</v>
      </c>
      <c r="B4548">
        <v>4.7</v>
      </c>
    </row>
    <row r="4549" spans="1:2" x14ac:dyDescent="0.3">
      <c r="A4549" t="s">
        <v>6526</v>
      </c>
      <c r="B4549">
        <v>4.7</v>
      </c>
    </row>
    <row r="4550" spans="1:2" x14ac:dyDescent="0.3">
      <c r="A4550" t="s">
        <v>6575</v>
      </c>
      <c r="B4550">
        <v>4.7</v>
      </c>
    </row>
    <row r="4551" spans="1:2" x14ac:dyDescent="0.3">
      <c r="A4551" t="s">
        <v>1838</v>
      </c>
      <c r="B4551">
        <v>4.7</v>
      </c>
    </row>
    <row r="4552" spans="1:2" x14ac:dyDescent="0.3">
      <c r="A4552" t="s">
        <v>6800</v>
      </c>
      <c r="B4552">
        <v>4.7</v>
      </c>
    </row>
    <row r="4553" spans="1:2" x14ac:dyDescent="0.3">
      <c r="A4553" t="s">
        <v>9414</v>
      </c>
      <c r="B4553">
        <v>4.7</v>
      </c>
    </row>
    <row r="4554" spans="1:2" x14ac:dyDescent="0.3">
      <c r="A4554" t="s">
        <v>9500</v>
      </c>
      <c r="B4554">
        <v>4.7</v>
      </c>
    </row>
    <row r="4555" spans="1:2" x14ac:dyDescent="0.3">
      <c r="A4555" t="s">
        <v>9796</v>
      </c>
      <c r="B4555">
        <v>4.7</v>
      </c>
    </row>
    <row r="4556" spans="1:2" x14ac:dyDescent="0.3">
      <c r="A4556" t="s">
        <v>10624</v>
      </c>
      <c r="B4556">
        <v>4.7</v>
      </c>
    </row>
    <row r="4557" spans="1:2" x14ac:dyDescent="0.3">
      <c r="A4557" t="s">
        <v>12904</v>
      </c>
      <c r="B4557">
        <v>4.7</v>
      </c>
    </row>
    <row r="4558" spans="1:2" x14ac:dyDescent="0.3">
      <c r="A4558" t="s">
        <v>13363</v>
      </c>
      <c r="B4558">
        <v>4.7</v>
      </c>
    </row>
    <row r="4559" spans="1:2" x14ac:dyDescent="0.3">
      <c r="A4559" t="s">
        <v>15340</v>
      </c>
      <c r="B4559">
        <v>4.7</v>
      </c>
    </row>
    <row r="4560" spans="1:2" x14ac:dyDescent="0.3">
      <c r="A4560" t="s">
        <v>17189</v>
      </c>
      <c r="B4560">
        <v>4.7</v>
      </c>
    </row>
    <row r="4561" spans="1:2" x14ac:dyDescent="0.3">
      <c r="A4561" t="s">
        <v>18256</v>
      </c>
      <c r="B4561">
        <v>4.7</v>
      </c>
    </row>
    <row r="4562" spans="1:2" x14ac:dyDescent="0.3">
      <c r="A4562" t="s">
        <v>17713</v>
      </c>
      <c r="B4562">
        <v>4.7</v>
      </c>
    </row>
    <row r="4563" spans="1:2" x14ac:dyDescent="0.3">
      <c r="A4563" t="s">
        <v>8419</v>
      </c>
      <c r="B4563">
        <v>4.7</v>
      </c>
    </row>
    <row r="4564" spans="1:2" x14ac:dyDescent="0.3">
      <c r="A4564" t="s">
        <v>18695</v>
      </c>
      <c r="B4564">
        <v>4.7</v>
      </c>
    </row>
    <row r="4565" spans="1:2" x14ac:dyDescent="0.3">
      <c r="A4565" t="s">
        <v>18907</v>
      </c>
      <c r="B4565">
        <v>4.7</v>
      </c>
    </row>
    <row r="4566" spans="1:2" x14ac:dyDescent="0.3">
      <c r="A4566" t="s">
        <v>19930</v>
      </c>
      <c r="B4566">
        <v>4.7</v>
      </c>
    </row>
    <row r="4567" spans="1:2" x14ac:dyDescent="0.3">
      <c r="A4567" t="s">
        <v>1548</v>
      </c>
      <c r="B4567">
        <v>4.7</v>
      </c>
    </row>
    <row r="4568" spans="1:2" x14ac:dyDescent="0.3">
      <c r="A4568" t="s">
        <v>20664</v>
      </c>
      <c r="B4568">
        <v>4.7</v>
      </c>
    </row>
    <row r="4569" spans="1:2" x14ac:dyDescent="0.3">
      <c r="A4569" t="s">
        <v>20746</v>
      </c>
      <c r="B4569">
        <v>4.7</v>
      </c>
    </row>
    <row r="4570" spans="1:2" x14ac:dyDescent="0.3">
      <c r="A4570" t="s">
        <v>21341</v>
      </c>
      <c r="B4570">
        <v>4.7</v>
      </c>
    </row>
    <row r="4571" spans="1:2" x14ac:dyDescent="0.3">
      <c r="A4571" t="s">
        <v>16578</v>
      </c>
      <c r="B4571">
        <v>4.7</v>
      </c>
    </row>
    <row r="4572" spans="1:2" x14ac:dyDescent="0.3">
      <c r="A4572" t="s">
        <v>22755</v>
      </c>
      <c r="B4572">
        <v>4.7</v>
      </c>
    </row>
    <row r="4573" spans="1:2" x14ac:dyDescent="0.3">
      <c r="A4573" t="s">
        <v>22869</v>
      </c>
      <c r="B4573">
        <v>4.7</v>
      </c>
    </row>
    <row r="4574" spans="1:2" x14ac:dyDescent="0.3">
      <c r="A4574" t="s">
        <v>23764</v>
      </c>
      <c r="B4574">
        <v>4.7</v>
      </c>
    </row>
    <row r="4575" spans="1:2" x14ac:dyDescent="0.3">
      <c r="A4575" t="s">
        <v>2720</v>
      </c>
      <c r="B4575">
        <v>4.5999999999999996</v>
      </c>
    </row>
    <row r="4576" spans="1:2" x14ac:dyDescent="0.3">
      <c r="A4576" t="s">
        <v>3247</v>
      </c>
      <c r="B4576">
        <v>4.5999999999999996</v>
      </c>
    </row>
    <row r="4577" spans="1:2" x14ac:dyDescent="0.3">
      <c r="A4577" t="s">
        <v>225</v>
      </c>
      <c r="B4577">
        <v>4.5999999999999996</v>
      </c>
    </row>
    <row r="4578" spans="1:2" x14ac:dyDescent="0.3">
      <c r="A4578" t="s">
        <v>5542</v>
      </c>
      <c r="B4578">
        <v>4.5999999999999996</v>
      </c>
    </row>
    <row r="4579" spans="1:2" x14ac:dyDescent="0.3">
      <c r="A4579" t="s">
        <v>5780</v>
      </c>
      <c r="B4579">
        <v>4.5999999999999996</v>
      </c>
    </row>
    <row r="4580" spans="1:2" x14ac:dyDescent="0.3">
      <c r="A4580" t="s">
        <v>4992</v>
      </c>
      <c r="B4580">
        <v>4.5999999999999996</v>
      </c>
    </row>
    <row r="4581" spans="1:2" x14ac:dyDescent="0.3">
      <c r="A4581" t="s">
        <v>1327</v>
      </c>
      <c r="B4581">
        <v>4.5999999999999996</v>
      </c>
    </row>
    <row r="4582" spans="1:2" x14ac:dyDescent="0.3">
      <c r="A4582" t="s">
        <v>7680</v>
      </c>
      <c r="B4582">
        <v>4.5999999999999996</v>
      </c>
    </row>
    <row r="4583" spans="1:2" x14ac:dyDescent="0.3">
      <c r="A4583" t="s">
        <v>8549</v>
      </c>
      <c r="B4583">
        <v>4.5999999999999996</v>
      </c>
    </row>
    <row r="4584" spans="1:2" x14ac:dyDescent="0.3">
      <c r="A4584" t="s">
        <v>9454</v>
      </c>
      <c r="B4584">
        <v>4.5999999999999996</v>
      </c>
    </row>
    <row r="4585" spans="1:2" x14ac:dyDescent="0.3">
      <c r="A4585" t="s">
        <v>9623</v>
      </c>
      <c r="B4585">
        <v>4.5999999999999996</v>
      </c>
    </row>
    <row r="4586" spans="1:2" x14ac:dyDescent="0.3">
      <c r="A4586" t="s">
        <v>9756</v>
      </c>
      <c r="B4586">
        <v>4.5999999999999996</v>
      </c>
    </row>
    <row r="4587" spans="1:2" x14ac:dyDescent="0.3">
      <c r="A4587" t="s">
        <v>7850</v>
      </c>
      <c r="B4587">
        <v>4.5999999999999996</v>
      </c>
    </row>
    <row r="4588" spans="1:2" x14ac:dyDescent="0.3">
      <c r="A4588" t="s">
        <v>10382</v>
      </c>
      <c r="B4588">
        <v>4.5999999999999996</v>
      </c>
    </row>
    <row r="4589" spans="1:2" x14ac:dyDescent="0.3">
      <c r="A4589" t="s">
        <v>10573</v>
      </c>
      <c r="B4589">
        <v>4.5999999999999996</v>
      </c>
    </row>
    <row r="4590" spans="1:2" x14ac:dyDescent="0.3">
      <c r="A4590" t="s">
        <v>4117</v>
      </c>
      <c r="B4590">
        <v>4.5999999999999996</v>
      </c>
    </row>
    <row r="4591" spans="1:2" x14ac:dyDescent="0.3">
      <c r="A4591" t="s">
        <v>12094</v>
      </c>
      <c r="B4591">
        <v>4.5999999999999996</v>
      </c>
    </row>
    <row r="4592" spans="1:2" x14ac:dyDescent="0.3">
      <c r="A4592" t="s">
        <v>12818</v>
      </c>
      <c r="B4592">
        <v>4.5999999999999996</v>
      </c>
    </row>
    <row r="4593" spans="1:2" x14ac:dyDescent="0.3">
      <c r="A4593" t="s">
        <v>12970</v>
      </c>
      <c r="B4593">
        <v>4.5999999999999996</v>
      </c>
    </row>
    <row r="4594" spans="1:2" x14ac:dyDescent="0.3">
      <c r="A4594" t="s">
        <v>13103</v>
      </c>
      <c r="B4594">
        <v>4.5999999999999996</v>
      </c>
    </row>
    <row r="4595" spans="1:2" x14ac:dyDescent="0.3">
      <c r="A4595" t="s">
        <v>5702</v>
      </c>
      <c r="B4595">
        <v>4.5999999999999996</v>
      </c>
    </row>
    <row r="4596" spans="1:2" x14ac:dyDescent="0.3">
      <c r="A4596" t="s">
        <v>14346</v>
      </c>
      <c r="B4596">
        <v>4.5999999999999996</v>
      </c>
    </row>
    <row r="4597" spans="1:2" x14ac:dyDescent="0.3">
      <c r="A4597" t="s">
        <v>14514</v>
      </c>
      <c r="B4597">
        <v>4.5999999999999996</v>
      </c>
    </row>
    <row r="4598" spans="1:2" x14ac:dyDescent="0.3">
      <c r="A4598" t="s">
        <v>12970</v>
      </c>
      <c r="B4598">
        <v>4.5999999999999996</v>
      </c>
    </row>
    <row r="4599" spans="1:2" x14ac:dyDescent="0.3">
      <c r="A4599" t="s">
        <v>16212</v>
      </c>
      <c r="B4599">
        <v>4.5999999999999996</v>
      </c>
    </row>
    <row r="4600" spans="1:2" x14ac:dyDescent="0.3">
      <c r="A4600" t="s">
        <v>17067</v>
      </c>
      <c r="B4600">
        <v>4.5999999999999996</v>
      </c>
    </row>
    <row r="4601" spans="1:2" x14ac:dyDescent="0.3">
      <c r="A4601" t="s">
        <v>10990</v>
      </c>
      <c r="B4601">
        <v>4.5999999999999996</v>
      </c>
    </row>
    <row r="4602" spans="1:2" x14ac:dyDescent="0.3">
      <c r="A4602" t="s">
        <v>13734</v>
      </c>
      <c r="B4602">
        <v>4.5999999999999996</v>
      </c>
    </row>
    <row r="4603" spans="1:2" x14ac:dyDescent="0.3">
      <c r="A4603" t="s">
        <v>17920</v>
      </c>
      <c r="B4603">
        <v>4.5999999999999996</v>
      </c>
    </row>
    <row r="4604" spans="1:2" x14ac:dyDescent="0.3">
      <c r="A4604" t="s">
        <v>526</v>
      </c>
      <c r="B4604">
        <v>4.5999999999999996</v>
      </c>
    </row>
    <row r="4605" spans="1:2" x14ac:dyDescent="0.3">
      <c r="A4605" t="s">
        <v>18436</v>
      </c>
      <c r="B4605">
        <v>4.5999999999999996</v>
      </c>
    </row>
    <row r="4606" spans="1:2" x14ac:dyDescent="0.3">
      <c r="A4606" t="s">
        <v>18457</v>
      </c>
      <c r="B4606">
        <v>4.5999999999999996</v>
      </c>
    </row>
    <row r="4607" spans="1:2" x14ac:dyDescent="0.3">
      <c r="A4607" t="s">
        <v>19720</v>
      </c>
      <c r="B4607">
        <v>4.5999999999999996</v>
      </c>
    </row>
    <row r="4608" spans="1:2" x14ac:dyDescent="0.3">
      <c r="A4608" t="s">
        <v>20256</v>
      </c>
      <c r="B4608">
        <v>4.5999999999999996</v>
      </c>
    </row>
    <row r="4609" spans="1:2" x14ac:dyDescent="0.3">
      <c r="A4609" t="s">
        <v>20418</v>
      </c>
      <c r="B4609">
        <v>4.5999999999999996</v>
      </c>
    </row>
    <row r="4610" spans="1:2" x14ac:dyDescent="0.3">
      <c r="A4610" t="s">
        <v>21313</v>
      </c>
      <c r="B4610">
        <v>4.5999999999999996</v>
      </c>
    </row>
    <row r="4611" spans="1:2" x14ac:dyDescent="0.3">
      <c r="A4611" t="s">
        <v>22559</v>
      </c>
      <c r="B4611">
        <v>4.5999999999999996</v>
      </c>
    </row>
    <row r="4612" spans="1:2" x14ac:dyDescent="0.3">
      <c r="A4612" t="s">
        <v>23915</v>
      </c>
      <c r="B4612">
        <v>4.5999999999999996</v>
      </c>
    </row>
    <row r="4613" spans="1:2" x14ac:dyDescent="0.3">
      <c r="A4613" t="s">
        <v>603</v>
      </c>
      <c r="B4613">
        <v>4.5</v>
      </c>
    </row>
    <row r="4614" spans="1:2" x14ac:dyDescent="0.3">
      <c r="A4614" t="s">
        <v>2085</v>
      </c>
      <c r="B4614">
        <v>4.5</v>
      </c>
    </row>
    <row r="4615" spans="1:2" x14ac:dyDescent="0.3">
      <c r="A4615" t="s">
        <v>3295</v>
      </c>
      <c r="B4615">
        <v>4.5</v>
      </c>
    </row>
    <row r="4616" spans="1:2" x14ac:dyDescent="0.3">
      <c r="A4616" t="s">
        <v>5643</v>
      </c>
      <c r="B4616">
        <v>4.5</v>
      </c>
    </row>
    <row r="4617" spans="1:2" x14ac:dyDescent="0.3">
      <c r="A4617" t="s">
        <v>6633</v>
      </c>
      <c r="B4617">
        <v>4.5</v>
      </c>
    </row>
    <row r="4618" spans="1:2" x14ac:dyDescent="0.3">
      <c r="A4618" t="s">
        <v>1475</v>
      </c>
      <c r="B4618">
        <v>4.5</v>
      </c>
    </row>
    <row r="4619" spans="1:2" x14ac:dyDescent="0.3">
      <c r="A4619" t="s">
        <v>7558</v>
      </c>
      <c r="B4619">
        <v>4.5</v>
      </c>
    </row>
    <row r="4620" spans="1:2" x14ac:dyDescent="0.3">
      <c r="A4620" t="s">
        <v>9289</v>
      </c>
      <c r="B4620">
        <v>4.5</v>
      </c>
    </row>
    <row r="4621" spans="1:2" x14ac:dyDescent="0.3">
      <c r="A4621" t="s">
        <v>2673</v>
      </c>
      <c r="B4621">
        <v>4.5</v>
      </c>
    </row>
    <row r="4622" spans="1:2" x14ac:dyDescent="0.3">
      <c r="A4622" t="s">
        <v>11375</v>
      </c>
      <c r="B4622">
        <v>4.5</v>
      </c>
    </row>
    <row r="4623" spans="1:2" x14ac:dyDescent="0.3">
      <c r="A4623" t="s">
        <v>12573</v>
      </c>
      <c r="B4623">
        <v>4.5</v>
      </c>
    </row>
    <row r="4624" spans="1:2" x14ac:dyDescent="0.3">
      <c r="A4624" t="s">
        <v>12953</v>
      </c>
      <c r="B4624">
        <v>4.5</v>
      </c>
    </row>
    <row r="4625" spans="1:2" x14ac:dyDescent="0.3">
      <c r="A4625" t="s">
        <v>13233</v>
      </c>
      <c r="B4625">
        <v>4.5</v>
      </c>
    </row>
    <row r="4626" spans="1:2" x14ac:dyDescent="0.3">
      <c r="A4626" t="s">
        <v>6306</v>
      </c>
      <c r="B4626">
        <v>4.5</v>
      </c>
    </row>
    <row r="4627" spans="1:2" x14ac:dyDescent="0.3">
      <c r="A4627" t="s">
        <v>4538</v>
      </c>
      <c r="B4627">
        <v>4.5</v>
      </c>
    </row>
    <row r="4628" spans="1:2" x14ac:dyDescent="0.3">
      <c r="A4628" t="s">
        <v>14144</v>
      </c>
      <c r="B4628">
        <v>4.5</v>
      </c>
    </row>
    <row r="4629" spans="1:2" x14ac:dyDescent="0.3">
      <c r="A4629" t="s">
        <v>4076</v>
      </c>
      <c r="B4629">
        <v>4.5</v>
      </c>
    </row>
    <row r="4630" spans="1:2" x14ac:dyDescent="0.3">
      <c r="A4630" t="s">
        <v>15387</v>
      </c>
      <c r="B4630">
        <v>4.5</v>
      </c>
    </row>
    <row r="4631" spans="1:2" x14ac:dyDescent="0.3">
      <c r="A4631" t="s">
        <v>15475</v>
      </c>
      <c r="B4631">
        <v>4.5</v>
      </c>
    </row>
    <row r="4632" spans="1:2" x14ac:dyDescent="0.3">
      <c r="A4632" t="s">
        <v>11293</v>
      </c>
      <c r="B4632">
        <v>4.5</v>
      </c>
    </row>
    <row r="4633" spans="1:2" x14ac:dyDescent="0.3">
      <c r="A4633" t="s">
        <v>17629</v>
      </c>
      <c r="B4633">
        <v>4.5</v>
      </c>
    </row>
    <row r="4634" spans="1:2" x14ac:dyDescent="0.3">
      <c r="A4634" t="s">
        <v>9577</v>
      </c>
      <c r="B4634">
        <v>4.5</v>
      </c>
    </row>
    <row r="4635" spans="1:2" x14ac:dyDescent="0.3">
      <c r="A4635" t="s">
        <v>17975</v>
      </c>
      <c r="B4635">
        <v>4.5</v>
      </c>
    </row>
    <row r="4636" spans="1:2" x14ac:dyDescent="0.3">
      <c r="A4636" t="s">
        <v>19026</v>
      </c>
      <c r="B4636">
        <v>4.5</v>
      </c>
    </row>
    <row r="4637" spans="1:2" x14ac:dyDescent="0.3">
      <c r="A4637" t="s">
        <v>455</v>
      </c>
      <c r="B4637">
        <v>4.5</v>
      </c>
    </row>
    <row r="4638" spans="1:2" x14ac:dyDescent="0.3">
      <c r="A4638" t="s">
        <v>20494</v>
      </c>
      <c r="B4638">
        <v>4.5</v>
      </c>
    </row>
    <row r="4639" spans="1:2" x14ac:dyDescent="0.3">
      <c r="A4639" t="s">
        <v>21289</v>
      </c>
      <c r="B4639">
        <v>4.5</v>
      </c>
    </row>
    <row r="4640" spans="1:2" x14ac:dyDescent="0.3">
      <c r="A4640" t="s">
        <v>22349</v>
      </c>
      <c r="B4640">
        <v>4.5</v>
      </c>
    </row>
    <row r="4641" spans="1:2" x14ac:dyDescent="0.3">
      <c r="A4641" t="s">
        <v>23006</v>
      </c>
      <c r="B4641">
        <v>4.5</v>
      </c>
    </row>
    <row r="4642" spans="1:2" x14ac:dyDescent="0.3">
      <c r="A4642" t="s">
        <v>23026</v>
      </c>
      <c r="B4642">
        <v>4.5</v>
      </c>
    </row>
    <row r="4643" spans="1:2" x14ac:dyDescent="0.3">
      <c r="A4643" t="s">
        <v>23188</v>
      </c>
      <c r="B4643">
        <v>4.5</v>
      </c>
    </row>
    <row r="4644" spans="1:2" x14ac:dyDescent="0.3">
      <c r="A4644" t="s">
        <v>23691</v>
      </c>
      <c r="B4644">
        <v>4.5</v>
      </c>
    </row>
    <row r="4645" spans="1:2" x14ac:dyDescent="0.3">
      <c r="A4645" t="s">
        <v>1698</v>
      </c>
      <c r="B4645">
        <v>4.4000000000000004</v>
      </c>
    </row>
    <row r="4646" spans="1:2" x14ac:dyDescent="0.3">
      <c r="A4646" t="s">
        <v>2308</v>
      </c>
      <c r="B4646">
        <v>4.4000000000000004</v>
      </c>
    </row>
    <row r="4647" spans="1:2" x14ac:dyDescent="0.3">
      <c r="A4647" t="s">
        <v>624</v>
      </c>
      <c r="B4647">
        <v>4.4000000000000004</v>
      </c>
    </row>
    <row r="4648" spans="1:2" x14ac:dyDescent="0.3">
      <c r="A4648" t="s">
        <v>2922</v>
      </c>
      <c r="B4648">
        <v>4.4000000000000004</v>
      </c>
    </row>
    <row r="4649" spans="1:2" x14ac:dyDescent="0.3">
      <c r="A4649" t="s">
        <v>4090</v>
      </c>
      <c r="B4649">
        <v>4.4000000000000004</v>
      </c>
    </row>
    <row r="4650" spans="1:2" x14ac:dyDescent="0.3">
      <c r="A4650" t="s">
        <v>4109</v>
      </c>
      <c r="B4650">
        <v>4.4000000000000004</v>
      </c>
    </row>
    <row r="4651" spans="1:2" x14ac:dyDescent="0.3">
      <c r="A4651" t="s">
        <v>5283</v>
      </c>
      <c r="B4651">
        <v>4.4000000000000004</v>
      </c>
    </row>
    <row r="4652" spans="1:2" x14ac:dyDescent="0.3">
      <c r="A4652" t="s">
        <v>4717</v>
      </c>
      <c r="B4652">
        <v>4.4000000000000004</v>
      </c>
    </row>
    <row r="4653" spans="1:2" x14ac:dyDescent="0.3">
      <c r="A4653" t="s">
        <v>6840</v>
      </c>
      <c r="B4653">
        <v>4.4000000000000004</v>
      </c>
    </row>
    <row r="4654" spans="1:2" x14ac:dyDescent="0.3">
      <c r="A4654" t="s">
        <v>5138</v>
      </c>
      <c r="B4654">
        <v>4.4000000000000004</v>
      </c>
    </row>
    <row r="4655" spans="1:2" x14ac:dyDescent="0.3">
      <c r="A4655" t="s">
        <v>4992</v>
      </c>
      <c r="B4655">
        <v>4.4000000000000004</v>
      </c>
    </row>
    <row r="4656" spans="1:2" x14ac:dyDescent="0.3">
      <c r="A4656" t="s">
        <v>8503</v>
      </c>
      <c r="B4656">
        <v>4.4000000000000004</v>
      </c>
    </row>
    <row r="4657" spans="1:2" x14ac:dyDescent="0.3">
      <c r="A4657" t="s">
        <v>9500</v>
      </c>
      <c r="B4657">
        <v>4.4000000000000004</v>
      </c>
    </row>
    <row r="4658" spans="1:2" x14ac:dyDescent="0.3">
      <c r="A4658" t="s">
        <v>11897</v>
      </c>
      <c r="B4658">
        <v>4.4000000000000004</v>
      </c>
    </row>
    <row r="4659" spans="1:2" x14ac:dyDescent="0.3">
      <c r="A4659" t="s">
        <v>12088</v>
      </c>
      <c r="B4659">
        <v>4.4000000000000004</v>
      </c>
    </row>
    <row r="4660" spans="1:2" x14ac:dyDescent="0.3">
      <c r="A4660" t="s">
        <v>12536</v>
      </c>
      <c r="B4660">
        <v>4.4000000000000004</v>
      </c>
    </row>
    <row r="4661" spans="1:2" x14ac:dyDescent="0.3">
      <c r="A4661" t="s">
        <v>13442</v>
      </c>
      <c r="B4661">
        <v>4.4000000000000004</v>
      </c>
    </row>
    <row r="4662" spans="1:2" x14ac:dyDescent="0.3">
      <c r="A4662" t="s">
        <v>6526</v>
      </c>
      <c r="B4662">
        <v>4.4000000000000004</v>
      </c>
    </row>
    <row r="4663" spans="1:2" x14ac:dyDescent="0.3">
      <c r="A4663" t="s">
        <v>17478</v>
      </c>
      <c r="B4663">
        <v>4.4000000000000004</v>
      </c>
    </row>
    <row r="4664" spans="1:2" x14ac:dyDescent="0.3">
      <c r="A4664" t="s">
        <v>17865</v>
      </c>
      <c r="B4664">
        <v>4.4000000000000004</v>
      </c>
    </row>
    <row r="4665" spans="1:2" x14ac:dyDescent="0.3">
      <c r="A4665" t="s">
        <v>13896</v>
      </c>
      <c r="B4665">
        <v>4.4000000000000004</v>
      </c>
    </row>
    <row r="4666" spans="1:2" x14ac:dyDescent="0.3">
      <c r="A4666" t="s">
        <v>18004</v>
      </c>
      <c r="B4666">
        <v>4.4000000000000004</v>
      </c>
    </row>
    <row r="4667" spans="1:2" x14ac:dyDescent="0.3">
      <c r="A4667" t="s">
        <v>19275</v>
      </c>
      <c r="B4667">
        <v>4.4000000000000004</v>
      </c>
    </row>
    <row r="4668" spans="1:2" x14ac:dyDescent="0.3">
      <c r="A4668" t="s">
        <v>20482</v>
      </c>
      <c r="B4668">
        <v>4.4000000000000004</v>
      </c>
    </row>
    <row r="4669" spans="1:2" x14ac:dyDescent="0.3">
      <c r="A4669" t="s">
        <v>23199</v>
      </c>
      <c r="B4669">
        <v>4.4000000000000004</v>
      </c>
    </row>
    <row r="4670" spans="1:2" x14ac:dyDescent="0.3">
      <c r="A4670" t="s">
        <v>1522</v>
      </c>
      <c r="B4670">
        <v>4.3</v>
      </c>
    </row>
    <row r="4671" spans="1:2" x14ac:dyDescent="0.3">
      <c r="A4671" t="s">
        <v>1995</v>
      </c>
      <c r="B4671">
        <v>4.3</v>
      </c>
    </row>
    <row r="4672" spans="1:2" x14ac:dyDescent="0.3">
      <c r="A4672" t="s">
        <v>2485</v>
      </c>
      <c r="B4672">
        <v>4.3</v>
      </c>
    </row>
    <row r="4673" spans="1:2" x14ac:dyDescent="0.3">
      <c r="A4673" t="s">
        <v>1533</v>
      </c>
      <c r="B4673">
        <v>4.3</v>
      </c>
    </row>
    <row r="4674" spans="1:2" x14ac:dyDescent="0.3">
      <c r="A4674" t="s">
        <v>3890</v>
      </c>
      <c r="B4674">
        <v>4.3</v>
      </c>
    </row>
    <row r="4675" spans="1:2" x14ac:dyDescent="0.3">
      <c r="A4675" t="s">
        <v>987</v>
      </c>
      <c r="B4675">
        <v>4.3</v>
      </c>
    </row>
    <row r="4676" spans="1:2" x14ac:dyDescent="0.3">
      <c r="A4676" t="s">
        <v>4538</v>
      </c>
      <c r="B4676">
        <v>4.3</v>
      </c>
    </row>
    <row r="4677" spans="1:2" x14ac:dyDescent="0.3">
      <c r="A4677" t="s">
        <v>5317</v>
      </c>
      <c r="B4677">
        <v>4.3</v>
      </c>
    </row>
    <row r="4678" spans="1:2" x14ac:dyDescent="0.3">
      <c r="A4678" t="s">
        <v>5829</v>
      </c>
      <c r="B4678">
        <v>4.3</v>
      </c>
    </row>
    <row r="4679" spans="1:2" x14ac:dyDescent="0.3">
      <c r="A4679" t="s">
        <v>9311</v>
      </c>
      <c r="B4679">
        <v>4.3</v>
      </c>
    </row>
    <row r="4680" spans="1:2" x14ac:dyDescent="0.3">
      <c r="A4680" t="s">
        <v>11190</v>
      </c>
      <c r="B4680">
        <v>4.3</v>
      </c>
    </row>
    <row r="4681" spans="1:2" x14ac:dyDescent="0.3">
      <c r="A4681" t="s">
        <v>5702</v>
      </c>
      <c r="B4681">
        <v>4.3</v>
      </c>
    </row>
    <row r="4682" spans="1:2" x14ac:dyDescent="0.3">
      <c r="A4682" t="s">
        <v>592</v>
      </c>
      <c r="B4682">
        <v>4.3</v>
      </c>
    </row>
    <row r="4683" spans="1:2" x14ac:dyDescent="0.3">
      <c r="A4683" t="s">
        <v>14072</v>
      </c>
      <c r="B4683">
        <v>4.3</v>
      </c>
    </row>
    <row r="4684" spans="1:2" x14ac:dyDescent="0.3">
      <c r="A4684" t="s">
        <v>10444</v>
      </c>
      <c r="B4684">
        <v>4.3</v>
      </c>
    </row>
    <row r="4685" spans="1:2" x14ac:dyDescent="0.3">
      <c r="A4685" t="s">
        <v>14642</v>
      </c>
      <c r="B4685">
        <v>4.3</v>
      </c>
    </row>
    <row r="4686" spans="1:2" x14ac:dyDescent="0.3">
      <c r="A4686" t="s">
        <v>8752</v>
      </c>
      <c r="B4686">
        <v>4.3</v>
      </c>
    </row>
    <row r="4687" spans="1:2" x14ac:dyDescent="0.3">
      <c r="A4687" t="s">
        <v>17296</v>
      </c>
      <c r="B4687">
        <v>4.3</v>
      </c>
    </row>
    <row r="4688" spans="1:2" x14ac:dyDescent="0.3">
      <c r="A4688" t="s">
        <v>18382</v>
      </c>
      <c r="B4688">
        <v>4.3</v>
      </c>
    </row>
    <row r="4689" spans="1:2" x14ac:dyDescent="0.3">
      <c r="A4689" t="s">
        <v>19179</v>
      </c>
      <c r="B4689">
        <v>4.3</v>
      </c>
    </row>
    <row r="4690" spans="1:2" x14ac:dyDescent="0.3">
      <c r="A4690" t="s">
        <v>13734</v>
      </c>
      <c r="B4690">
        <v>4.3</v>
      </c>
    </row>
    <row r="4691" spans="1:2" x14ac:dyDescent="0.3">
      <c r="A4691" t="s">
        <v>19944</v>
      </c>
      <c r="B4691">
        <v>4.3</v>
      </c>
    </row>
    <row r="4692" spans="1:2" x14ac:dyDescent="0.3">
      <c r="A4692" t="s">
        <v>20731</v>
      </c>
      <c r="B4692">
        <v>4.3</v>
      </c>
    </row>
    <row r="4693" spans="1:2" x14ac:dyDescent="0.3">
      <c r="A4693" t="s">
        <v>13713</v>
      </c>
      <c r="B4693">
        <v>4.3</v>
      </c>
    </row>
    <row r="4694" spans="1:2" x14ac:dyDescent="0.3">
      <c r="A4694" t="s">
        <v>21102</v>
      </c>
      <c r="B4694">
        <v>4.3</v>
      </c>
    </row>
    <row r="4695" spans="1:2" x14ac:dyDescent="0.3">
      <c r="A4695" t="s">
        <v>22673</v>
      </c>
      <c r="B4695">
        <v>4.3</v>
      </c>
    </row>
    <row r="4696" spans="1:2" x14ac:dyDescent="0.3">
      <c r="A4696" t="s">
        <v>23019</v>
      </c>
      <c r="B4696">
        <v>4.3</v>
      </c>
    </row>
    <row r="4697" spans="1:2" x14ac:dyDescent="0.3">
      <c r="A4697" t="s">
        <v>23048</v>
      </c>
      <c r="B4697">
        <v>4.3</v>
      </c>
    </row>
    <row r="4698" spans="1:2" x14ac:dyDescent="0.3">
      <c r="A4698" t="s">
        <v>23076</v>
      </c>
      <c r="B4698">
        <v>4.3</v>
      </c>
    </row>
    <row r="4699" spans="1:2" x14ac:dyDescent="0.3">
      <c r="A4699" t="s">
        <v>23108</v>
      </c>
      <c r="B4699">
        <v>4.3</v>
      </c>
    </row>
    <row r="4700" spans="1:2" x14ac:dyDescent="0.3">
      <c r="A4700" t="s">
        <v>938</v>
      </c>
      <c r="B4700">
        <v>4.2</v>
      </c>
    </row>
    <row r="4701" spans="1:2" x14ac:dyDescent="0.3">
      <c r="A4701" t="s">
        <v>1838</v>
      </c>
      <c r="B4701">
        <v>4.2</v>
      </c>
    </row>
    <row r="4702" spans="1:2" x14ac:dyDescent="0.3">
      <c r="A4702" t="s">
        <v>3528</v>
      </c>
      <c r="B4702">
        <v>4.2</v>
      </c>
    </row>
    <row r="4703" spans="1:2" x14ac:dyDescent="0.3">
      <c r="A4703" t="s">
        <v>2085</v>
      </c>
      <c r="B4703">
        <v>4.2</v>
      </c>
    </row>
    <row r="4704" spans="1:2" x14ac:dyDescent="0.3">
      <c r="A4704" t="s">
        <v>3389</v>
      </c>
      <c r="B4704">
        <v>4.2</v>
      </c>
    </row>
    <row r="4705" spans="1:2" x14ac:dyDescent="0.3">
      <c r="A4705" t="s">
        <v>4678</v>
      </c>
      <c r="B4705">
        <v>4.2</v>
      </c>
    </row>
    <row r="4706" spans="1:2" x14ac:dyDescent="0.3">
      <c r="A4706" t="s">
        <v>6738</v>
      </c>
      <c r="B4706">
        <v>4.2</v>
      </c>
    </row>
    <row r="4707" spans="1:2" x14ac:dyDescent="0.3">
      <c r="A4707" t="s">
        <v>5116</v>
      </c>
      <c r="B4707">
        <v>4.2</v>
      </c>
    </row>
    <row r="4708" spans="1:2" x14ac:dyDescent="0.3">
      <c r="A4708" t="s">
        <v>1698</v>
      </c>
      <c r="B4708">
        <v>4.2</v>
      </c>
    </row>
    <row r="4709" spans="1:2" x14ac:dyDescent="0.3">
      <c r="A4709" t="s">
        <v>15100</v>
      </c>
      <c r="B4709">
        <v>4.2</v>
      </c>
    </row>
    <row r="4710" spans="1:2" x14ac:dyDescent="0.3">
      <c r="A4710" t="s">
        <v>13958</v>
      </c>
      <c r="B4710">
        <v>4.2</v>
      </c>
    </row>
    <row r="4711" spans="1:2" x14ac:dyDescent="0.3">
      <c r="A4711" t="s">
        <v>15724</v>
      </c>
      <c r="B4711">
        <v>4.2</v>
      </c>
    </row>
    <row r="4712" spans="1:2" x14ac:dyDescent="0.3">
      <c r="A4712" t="s">
        <v>16247</v>
      </c>
      <c r="B4712">
        <v>4.2</v>
      </c>
    </row>
    <row r="4713" spans="1:2" x14ac:dyDescent="0.3">
      <c r="A4713" t="s">
        <v>17947</v>
      </c>
      <c r="B4713">
        <v>4.2</v>
      </c>
    </row>
    <row r="4714" spans="1:2" x14ac:dyDescent="0.3">
      <c r="A4714" t="s">
        <v>6764</v>
      </c>
      <c r="B4714">
        <v>4.2</v>
      </c>
    </row>
    <row r="4715" spans="1:2" x14ac:dyDescent="0.3">
      <c r="A4715" t="s">
        <v>15941</v>
      </c>
      <c r="B4715">
        <v>4.2</v>
      </c>
    </row>
    <row r="4716" spans="1:2" x14ac:dyDescent="0.3">
      <c r="A4716" t="s">
        <v>21317</v>
      </c>
      <c r="B4716">
        <v>4.2</v>
      </c>
    </row>
    <row r="4717" spans="1:2" x14ac:dyDescent="0.3">
      <c r="A4717" t="s">
        <v>10961</v>
      </c>
      <c r="B4717">
        <v>4.2</v>
      </c>
    </row>
    <row r="4718" spans="1:2" x14ac:dyDescent="0.3">
      <c r="A4718" t="s">
        <v>22099</v>
      </c>
      <c r="B4718">
        <v>4.2</v>
      </c>
    </row>
    <row r="4719" spans="1:2" x14ac:dyDescent="0.3">
      <c r="A4719" t="s">
        <v>23580</v>
      </c>
      <c r="B4719">
        <v>4.2</v>
      </c>
    </row>
    <row r="4720" spans="1:2" x14ac:dyDescent="0.3">
      <c r="A4720" t="s">
        <v>2975</v>
      </c>
      <c r="B4720">
        <v>4.0999999999999996</v>
      </c>
    </row>
    <row r="4721" spans="1:2" x14ac:dyDescent="0.3">
      <c r="A4721" t="s">
        <v>3051</v>
      </c>
      <c r="B4721">
        <v>4.0999999999999996</v>
      </c>
    </row>
    <row r="4722" spans="1:2" x14ac:dyDescent="0.3">
      <c r="A4722" t="s">
        <v>6260</v>
      </c>
      <c r="B4722">
        <v>4.0999999999999996</v>
      </c>
    </row>
    <row r="4723" spans="1:2" x14ac:dyDescent="0.3">
      <c r="A4723" t="s">
        <v>4908</v>
      </c>
      <c r="B4723">
        <v>4.0999999999999996</v>
      </c>
    </row>
    <row r="4724" spans="1:2" x14ac:dyDescent="0.3">
      <c r="A4724" t="s">
        <v>6805</v>
      </c>
      <c r="B4724">
        <v>4.0999999999999996</v>
      </c>
    </row>
    <row r="4725" spans="1:2" x14ac:dyDescent="0.3">
      <c r="A4725" t="s">
        <v>8585</v>
      </c>
      <c r="B4725">
        <v>4.0999999999999996</v>
      </c>
    </row>
    <row r="4726" spans="1:2" x14ac:dyDescent="0.3">
      <c r="A4726" t="s">
        <v>8735</v>
      </c>
      <c r="B4726">
        <v>4.0999999999999996</v>
      </c>
    </row>
    <row r="4727" spans="1:2" x14ac:dyDescent="0.3">
      <c r="A4727" t="s">
        <v>9939</v>
      </c>
      <c r="B4727">
        <v>4.0999999999999996</v>
      </c>
    </row>
    <row r="4728" spans="1:2" x14ac:dyDescent="0.3">
      <c r="A4728" t="s">
        <v>9956</v>
      </c>
      <c r="B4728">
        <v>4.0999999999999996</v>
      </c>
    </row>
    <row r="4729" spans="1:2" x14ac:dyDescent="0.3">
      <c r="A4729" t="s">
        <v>9314</v>
      </c>
      <c r="B4729">
        <v>4.0999999999999996</v>
      </c>
    </row>
    <row r="4730" spans="1:2" x14ac:dyDescent="0.3">
      <c r="A4730" t="s">
        <v>10444</v>
      </c>
      <c r="B4730">
        <v>4.0999999999999996</v>
      </c>
    </row>
    <row r="4731" spans="1:2" x14ac:dyDescent="0.3">
      <c r="A4731" t="s">
        <v>6727</v>
      </c>
      <c r="B4731">
        <v>4.0999999999999996</v>
      </c>
    </row>
    <row r="4732" spans="1:2" x14ac:dyDescent="0.3">
      <c r="A4732" t="s">
        <v>9500</v>
      </c>
      <c r="B4732">
        <v>4.0999999999999996</v>
      </c>
    </row>
    <row r="4733" spans="1:2" x14ac:dyDescent="0.3">
      <c r="A4733" t="s">
        <v>9500</v>
      </c>
      <c r="B4733">
        <v>4.0999999999999996</v>
      </c>
    </row>
    <row r="4734" spans="1:2" x14ac:dyDescent="0.3">
      <c r="A4734" t="s">
        <v>12305</v>
      </c>
      <c r="B4734">
        <v>4.0999999999999996</v>
      </c>
    </row>
    <row r="4735" spans="1:2" x14ac:dyDescent="0.3">
      <c r="A4735" t="s">
        <v>12801</v>
      </c>
      <c r="B4735">
        <v>4.0999999999999996</v>
      </c>
    </row>
    <row r="4736" spans="1:2" x14ac:dyDescent="0.3">
      <c r="A4736" t="s">
        <v>12896</v>
      </c>
      <c r="B4736">
        <v>4.0999999999999996</v>
      </c>
    </row>
    <row r="4737" spans="1:2" x14ac:dyDescent="0.3">
      <c r="A4737" t="s">
        <v>14974</v>
      </c>
      <c r="B4737">
        <v>4.0999999999999996</v>
      </c>
    </row>
    <row r="4738" spans="1:2" x14ac:dyDescent="0.3">
      <c r="A4738" t="s">
        <v>15108</v>
      </c>
      <c r="B4738">
        <v>4.0999999999999996</v>
      </c>
    </row>
    <row r="4739" spans="1:2" x14ac:dyDescent="0.3">
      <c r="A4739" t="s">
        <v>16502</v>
      </c>
      <c r="B4739">
        <v>4.0999999999999996</v>
      </c>
    </row>
    <row r="4740" spans="1:2" x14ac:dyDescent="0.3">
      <c r="A4740" t="s">
        <v>19421</v>
      </c>
      <c r="B4740">
        <v>4.0999999999999996</v>
      </c>
    </row>
    <row r="4741" spans="1:2" x14ac:dyDescent="0.3">
      <c r="A4741" t="s">
        <v>5081</v>
      </c>
      <c r="B4741">
        <v>4.0999999999999996</v>
      </c>
    </row>
    <row r="4742" spans="1:2" x14ac:dyDescent="0.3">
      <c r="A4742" t="s">
        <v>10444</v>
      </c>
      <c r="B4742">
        <v>4.0999999999999996</v>
      </c>
    </row>
    <row r="4743" spans="1:2" x14ac:dyDescent="0.3">
      <c r="A4743" t="s">
        <v>22721</v>
      </c>
      <c r="B4743">
        <v>4.0999999999999996</v>
      </c>
    </row>
    <row r="4744" spans="1:2" x14ac:dyDescent="0.3">
      <c r="A4744" t="s">
        <v>23713</v>
      </c>
      <c r="B4744">
        <v>4.0999999999999996</v>
      </c>
    </row>
    <row r="4745" spans="1:2" x14ac:dyDescent="0.3">
      <c r="A4745" t="s">
        <v>23844</v>
      </c>
      <c r="B4745">
        <v>4.0999999999999996</v>
      </c>
    </row>
    <row r="4746" spans="1:2" x14ac:dyDescent="0.3">
      <c r="A4746" t="s">
        <v>6155</v>
      </c>
      <c r="B4746">
        <v>4</v>
      </c>
    </row>
    <row r="4747" spans="1:2" x14ac:dyDescent="0.3">
      <c r="A4747" t="s">
        <v>6706</v>
      </c>
      <c r="B4747">
        <v>4</v>
      </c>
    </row>
    <row r="4748" spans="1:2" x14ac:dyDescent="0.3">
      <c r="A4748" t="s">
        <v>8668</v>
      </c>
      <c r="B4748">
        <v>4</v>
      </c>
    </row>
    <row r="4749" spans="1:2" x14ac:dyDescent="0.3">
      <c r="A4749" t="s">
        <v>4175</v>
      </c>
      <c r="B4749">
        <v>4</v>
      </c>
    </row>
    <row r="4750" spans="1:2" x14ac:dyDescent="0.3">
      <c r="A4750" t="s">
        <v>5861</v>
      </c>
      <c r="B4750">
        <v>4</v>
      </c>
    </row>
    <row r="4751" spans="1:2" x14ac:dyDescent="0.3">
      <c r="A4751" t="s">
        <v>11083</v>
      </c>
      <c r="B4751">
        <v>4</v>
      </c>
    </row>
    <row r="4752" spans="1:2" x14ac:dyDescent="0.3">
      <c r="A4752" t="s">
        <v>782</v>
      </c>
      <c r="B4752">
        <v>4</v>
      </c>
    </row>
    <row r="4753" spans="1:2" x14ac:dyDescent="0.3">
      <c r="A4753" t="s">
        <v>12852</v>
      </c>
      <c r="B4753">
        <v>4</v>
      </c>
    </row>
    <row r="4754" spans="1:2" x14ac:dyDescent="0.3">
      <c r="A4754" t="s">
        <v>16122</v>
      </c>
      <c r="B4754">
        <v>4</v>
      </c>
    </row>
    <row r="4755" spans="1:2" x14ac:dyDescent="0.3">
      <c r="A4755" t="s">
        <v>16473</v>
      </c>
      <c r="B4755">
        <v>4</v>
      </c>
    </row>
    <row r="4756" spans="1:2" x14ac:dyDescent="0.3">
      <c r="A4756" t="s">
        <v>18422</v>
      </c>
      <c r="B4756">
        <v>4</v>
      </c>
    </row>
    <row r="4757" spans="1:2" x14ac:dyDescent="0.3">
      <c r="A4757" t="s">
        <v>18436</v>
      </c>
      <c r="B4757">
        <v>4</v>
      </c>
    </row>
    <row r="4758" spans="1:2" x14ac:dyDescent="0.3">
      <c r="A4758" t="s">
        <v>19565</v>
      </c>
      <c r="B4758">
        <v>4</v>
      </c>
    </row>
    <row r="4759" spans="1:2" x14ac:dyDescent="0.3">
      <c r="A4759" t="s">
        <v>22219</v>
      </c>
      <c r="B4759">
        <v>4</v>
      </c>
    </row>
    <row r="4760" spans="1:2" x14ac:dyDescent="0.3">
      <c r="A4760" t="s">
        <v>22622</v>
      </c>
      <c r="B4760">
        <v>4</v>
      </c>
    </row>
    <row r="4761" spans="1:2" x14ac:dyDescent="0.3">
      <c r="A4761" t="s">
        <v>23236</v>
      </c>
      <c r="B4761">
        <v>4</v>
      </c>
    </row>
    <row r="4762" spans="1:2" x14ac:dyDescent="0.3">
      <c r="A4762" t="s">
        <v>23256</v>
      </c>
      <c r="B4762">
        <v>4</v>
      </c>
    </row>
    <row r="4763" spans="1:2" x14ac:dyDescent="0.3">
      <c r="A4763" t="s">
        <v>23943</v>
      </c>
      <c r="B4763">
        <v>4</v>
      </c>
    </row>
    <row r="4764" spans="1:2" x14ac:dyDescent="0.3">
      <c r="A4764" t="s">
        <v>8668</v>
      </c>
      <c r="B4764">
        <v>3.9</v>
      </c>
    </row>
    <row r="4765" spans="1:2" x14ac:dyDescent="0.3">
      <c r="A4765" t="s">
        <v>10440</v>
      </c>
      <c r="B4765">
        <v>3.9</v>
      </c>
    </row>
    <row r="4766" spans="1:2" x14ac:dyDescent="0.3">
      <c r="A4766" t="s">
        <v>10909</v>
      </c>
      <c r="B4766">
        <v>3.9</v>
      </c>
    </row>
    <row r="4767" spans="1:2" x14ac:dyDescent="0.3">
      <c r="A4767" t="s">
        <v>10896</v>
      </c>
      <c r="B4767">
        <v>3.9</v>
      </c>
    </row>
    <row r="4768" spans="1:2" x14ac:dyDescent="0.3">
      <c r="A4768" t="s">
        <v>13486</v>
      </c>
      <c r="B4768">
        <v>3.9</v>
      </c>
    </row>
    <row r="4769" spans="1:2" x14ac:dyDescent="0.3">
      <c r="A4769" t="s">
        <v>15358</v>
      </c>
      <c r="B4769">
        <v>3.9</v>
      </c>
    </row>
    <row r="4770" spans="1:2" x14ac:dyDescent="0.3">
      <c r="A4770" t="s">
        <v>18838</v>
      </c>
      <c r="B4770">
        <v>3.9</v>
      </c>
    </row>
    <row r="4771" spans="1:2" x14ac:dyDescent="0.3">
      <c r="A4771" t="s">
        <v>19500</v>
      </c>
      <c r="B4771">
        <v>3.9</v>
      </c>
    </row>
    <row r="4772" spans="1:2" x14ac:dyDescent="0.3">
      <c r="A4772" t="s">
        <v>19889</v>
      </c>
      <c r="B4772">
        <v>3.9</v>
      </c>
    </row>
    <row r="4773" spans="1:2" x14ac:dyDescent="0.3">
      <c r="A4773" t="s">
        <v>20413</v>
      </c>
      <c r="B4773">
        <v>3.9</v>
      </c>
    </row>
    <row r="4774" spans="1:2" x14ac:dyDescent="0.3">
      <c r="A4774" t="s">
        <v>21879</v>
      </c>
      <c r="B4774">
        <v>3.9</v>
      </c>
    </row>
    <row r="4775" spans="1:2" x14ac:dyDescent="0.3">
      <c r="A4775" t="s">
        <v>22268</v>
      </c>
      <c r="B4775">
        <v>3.9</v>
      </c>
    </row>
    <row r="4776" spans="1:2" x14ac:dyDescent="0.3">
      <c r="A4776" t="s">
        <v>13896</v>
      </c>
      <c r="B4776">
        <v>3.9</v>
      </c>
    </row>
    <row r="4777" spans="1:2" x14ac:dyDescent="0.3">
      <c r="A4777" t="s">
        <v>10909</v>
      </c>
      <c r="B4777">
        <v>3.9</v>
      </c>
    </row>
    <row r="4778" spans="1:2" x14ac:dyDescent="0.3">
      <c r="A4778" t="s">
        <v>1659</v>
      </c>
      <c r="B4778">
        <v>3.8</v>
      </c>
    </row>
    <row r="4779" spans="1:2" x14ac:dyDescent="0.3">
      <c r="A4779" t="s">
        <v>1921</v>
      </c>
      <c r="B4779">
        <v>3.8</v>
      </c>
    </row>
    <row r="4780" spans="1:2" x14ac:dyDescent="0.3">
      <c r="A4780" t="s">
        <v>3906</v>
      </c>
      <c r="B4780">
        <v>3.8</v>
      </c>
    </row>
    <row r="4781" spans="1:2" x14ac:dyDescent="0.3">
      <c r="A4781" t="s">
        <v>4417</v>
      </c>
      <c r="B4781">
        <v>3.8</v>
      </c>
    </row>
    <row r="4782" spans="1:2" x14ac:dyDescent="0.3">
      <c r="A4782" t="s">
        <v>7444</v>
      </c>
      <c r="B4782">
        <v>3.8</v>
      </c>
    </row>
    <row r="4783" spans="1:2" x14ac:dyDescent="0.3">
      <c r="A4783" t="s">
        <v>6062</v>
      </c>
      <c r="B4783">
        <v>3.8</v>
      </c>
    </row>
    <row r="4784" spans="1:2" x14ac:dyDescent="0.3">
      <c r="A4784" t="s">
        <v>7491</v>
      </c>
      <c r="B4784">
        <v>3.8</v>
      </c>
    </row>
    <row r="4785" spans="1:2" x14ac:dyDescent="0.3">
      <c r="A4785" t="s">
        <v>13738</v>
      </c>
      <c r="B4785">
        <v>3.8</v>
      </c>
    </row>
    <row r="4786" spans="1:2" x14ac:dyDescent="0.3">
      <c r="A4786" t="s">
        <v>4679</v>
      </c>
      <c r="B4786">
        <v>3.8</v>
      </c>
    </row>
    <row r="4787" spans="1:2" x14ac:dyDescent="0.3">
      <c r="A4787" t="s">
        <v>17151</v>
      </c>
      <c r="B4787">
        <v>3.8</v>
      </c>
    </row>
    <row r="4788" spans="1:2" x14ac:dyDescent="0.3">
      <c r="A4788" t="s">
        <v>17657</v>
      </c>
      <c r="B4788">
        <v>3.8</v>
      </c>
    </row>
    <row r="4789" spans="1:2" x14ac:dyDescent="0.3">
      <c r="A4789" t="s">
        <v>21279</v>
      </c>
      <c r="B4789">
        <v>3.8</v>
      </c>
    </row>
    <row r="4790" spans="1:2" x14ac:dyDescent="0.3">
      <c r="A4790" t="s">
        <v>21294</v>
      </c>
      <c r="B4790">
        <v>3.8</v>
      </c>
    </row>
    <row r="4791" spans="1:2" x14ac:dyDescent="0.3">
      <c r="A4791" t="s">
        <v>21841</v>
      </c>
      <c r="B4791">
        <v>3.8</v>
      </c>
    </row>
    <row r="4792" spans="1:2" x14ac:dyDescent="0.3">
      <c r="A4792" t="s">
        <v>1347</v>
      </c>
      <c r="B4792">
        <v>3.7</v>
      </c>
    </row>
    <row r="4793" spans="1:2" x14ac:dyDescent="0.3">
      <c r="A4793" t="s">
        <v>1626</v>
      </c>
      <c r="B4793">
        <v>3.7</v>
      </c>
    </row>
    <row r="4794" spans="1:2" x14ac:dyDescent="0.3">
      <c r="A4794" t="s">
        <v>3456</v>
      </c>
      <c r="B4794">
        <v>3.7</v>
      </c>
    </row>
    <row r="4795" spans="1:2" x14ac:dyDescent="0.3">
      <c r="A4795" t="s">
        <v>8400</v>
      </c>
      <c r="B4795">
        <v>3.7</v>
      </c>
    </row>
    <row r="4796" spans="1:2" x14ac:dyDescent="0.3">
      <c r="A4796" t="s">
        <v>1596</v>
      </c>
      <c r="B4796">
        <v>3.7</v>
      </c>
    </row>
    <row r="4797" spans="1:2" x14ac:dyDescent="0.3">
      <c r="A4797" t="s">
        <v>11887</v>
      </c>
      <c r="B4797">
        <v>3.7</v>
      </c>
    </row>
    <row r="4798" spans="1:2" x14ac:dyDescent="0.3">
      <c r="A4798" t="s">
        <v>20777</v>
      </c>
      <c r="B4798">
        <v>3.7</v>
      </c>
    </row>
    <row r="4799" spans="1:2" x14ac:dyDescent="0.3">
      <c r="A4799" t="s">
        <v>21153</v>
      </c>
      <c r="B4799">
        <v>3.7</v>
      </c>
    </row>
    <row r="4800" spans="1:2" x14ac:dyDescent="0.3">
      <c r="A4800" t="s">
        <v>23833</v>
      </c>
      <c r="B4800">
        <v>3.7</v>
      </c>
    </row>
    <row r="4801" spans="1:2" x14ac:dyDescent="0.3">
      <c r="A4801" t="s">
        <v>3495</v>
      </c>
      <c r="B4801">
        <v>3.6</v>
      </c>
    </row>
    <row r="4802" spans="1:2" x14ac:dyDescent="0.3">
      <c r="A4802" t="s">
        <v>4117</v>
      </c>
      <c r="B4802">
        <v>3.6</v>
      </c>
    </row>
    <row r="4803" spans="1:2" x14ac:dyDescent="0.3">
      <c r="A4803" t="s">
        <v>7989</v>
      </c>
      <c r="B4803">
        <v>3.6</v>
      </c>
    </row>
    <row r="4804" spans="1:2" x14ac:dyDescent="0.3">
      <c r="A4804" t="s">
        <v>4908</v>
      </c>
      <c r="B4804">
        <v>3.6</v>
      </c>
    </row>
    <row r="4805" spans="1:2" x14ac:dyDescent="0.3">
      <c r="A4805" t="s">
        <v>11592</v>
      </c>
      <c r="B4805">
        <v>3.6</v>
      </c>
    </row>
    <row r="4806" spans="1:2" x14ac:dyDescent="0.3">
      <c r="A4806" t="s">
        <v>12244</v>
      </c>
      <c r="B4806">
        <v>3.6</v>
      </c>
    </row>
    <row r="4807" spans="1:2" x14ac:dyDescent="0.3">
      <c r="A4807" t="s">
        <v>12486</v>
      </c>
      <c r="B4807">
        <v>3.6</v>
      </c>
    </row>
    <row r="4808" spans="1:2" x14ac:dyDescent="0.3">
      <c r="A4808" t="s">
        <v>13537</v>
      </c>
      <c r="B4808">
        <v>3.6</v>
      </c>
    </row>
    <row r="4809" spans="1:2" x14ac:dyDescent="0.3">
      <c r="A4809" t="s">
        <v>7989</v>
      </c>
      <c r="B4809">
        <v>3.6</v>
      </c>
    </row>
    <row r="4810" spans="1:2" x14ac:dyDescent="0.3">
      <c r="A4810" t="s">
        <v>1317</v>
      </c>
      <c r="B4810">
        <v>3.6</v>
      </c>
    </row>
    <row r="4811" spans="1:2" x14ac:dyDescent="0.3">
      <c r="A4811" t="s">
        <v>16832</v>
      </c>
      <c r="B4811">
        <v>3.6</v>
      </c>
    </row>
    <row r="4812" spans="1:2" x14ac:dyDescent="0.3">
      <c r="A4812" t="s">
        <v>20998</v>
      </c>
      <c r="B4812">
        <v>3.6</v>
      </c>
    </row>
    <row r="4813" spans="1:2" x14ac:dyDescent="0.3">
      <c r="A4813" t="s">
        <v>21624</v>
      </c>
      <c r="B4813">
        <v>3.6</v>
      </c>
    </row>
    <row r="4814" spans="1:2" x14ac:dyDescent="0.3">
      <c r="A4814" t="s">
        <v>23648</v>
      </c>
      <c r="B4814">
        <v>3.6</v>
      </c>
    </row>
    <row r="4815" spans="1:2" x14ac:dyDescent="0.3">
      <c r="A4815" t="s">
        <v>4908</v>
      </c>
      <c r="B4815">
        <v>3.5</v>
      </c>
    </row>
    <row r="4816" spans="1:2" x14ac:dyDescent="0.3">
      <c r="A4816" t="s">
        <v>9671</v>
      </c>
      <c r="B4816">
        <v>3.5</v>
      </c>
    </row>
    <row r="4817" spans="1:2" x14ac:dyDescent="0.3">
      <c r="A4817" t="s">
        <v>24161</v>
      </c>
      <c r="B4817">
        <v>3.5</v>
      </c>
    </row>
    <row r="4818" spans="1:2" x14ac:dyDescent="0.3">
      <c r="A4818" t="s">
        <v>8373</v>
      </c>
      <c r="B4818">
        <v>3.5</v>
      </c>
    </row>
    <row r="4819" spans="1:2" x14ac:dyDescent="0.3">
      <c r="A4819" t="s">
        <v>6796</v>
      </c>
      <c r="B4819">
        <v>3.5</v>
      </c>
    </row>
    <row r="4820" spans="1:2" x14ac:dyDescent="0.3">
      <c r="A4820" t="s">
        <v>11955</v>
      </c>
      <c r="B4820">
        <v>3.5</v>
      </c>
    </row>
    <row r="4821" spans="1:2" x14ac:dyDescent="0.3">
      <c r="A4821" t="s">
        <v>15327</v>
      </c>
      <c r="B4821">
        <v>3.5</v>
      </c>
    </row>
    <row r="4822" spans="1:2" x14ac:dyDescent="0.3">
      <c r="A4822" t="s">
        <v>24161</v>
      </c>
      <c r="B4822">
        <v>3.5</v>
      </c>
    </row>
    <row r="4823" spans="1:2" x14ac:dyDescent="0.3">
      <c r="A4823" t="s">
        <v>15941</v>
      </c>
      <c r="B4823">
        <v>3.5</v>
      </c>
    </row>
    <row r="4824" spans="1:2" x14ac:dyDescent="0.3">
      <c r="A4824" t="s">
        <v>16376</v>
      </c>
      <c r="B4824">
        <v>3.5</v>
      </c>
    </row>
    <row r="4825" spans="1:2" x14ac:dyDescent="0.3">
      <c r="A4825" t="s">
        <v>17713</v>
      </c>
      <c r="B4825">
        <v>3.5</v>
      </c>
    </row>
    <row r="4826" spans="1:2" x14ac:dyDescent="0.3">
      <c r="A4826" t="s">
        <v>18791</v>
      </c>
      <c r="B4826">
        <v>3.5</v>
      </c>
    </row>
    <row r="4827" spans="1:2" x14ac:dyDescent="0.3">
      <c r="A4827" t="s">
        <v>20736</v>
      </c>
      <c r="B4827">
        <v>3.5</v>
      </c>
    </row>
    <row r="4828" spans="1:2" x14ac:dyDescent="0.3">
      <c r="A4828" t="s">
        <v>21898</v>
      </c>
      <c r="B4828">
        <v>3.5</v>
      </c>
    </row>
    <row r="4829" spans="1:2" x14ac:dyDescent="0.3">
      <c r="A4829" t="s">
        <v>22595</v>
      </c>
      <c r="B4829">
        <v>3.5</v>
      </c>
    </row>
    <row r="4830" spans="1:2" x14ac:dyDescent="0.3">
      <c r="A4830" t="s">
        <v>2197</v>
      </c>
      <c r="B4830">
        <v>3.4</v>
      </c>
    </row>
    <row r="4831" spans="1:2" x14ac:dyDescent="0.3">
      <c r="A4831" t="s">
        <v>8450</v>
      </c>
      <c r="B4831">
        <v>3.4</v>
      </c>
    </row>
    <row r="4832" spans="1:2" x14ac:dyDescent="0.3">
      <c r="A4832" t="s">
        <v>15655</v>
      </c>
      <c r="B4832">
        <v>3.4</v>
      </c>
    </row>
    <row r="4833" spans="1:2" x14ac:dyDescent="0.3">
      <c r="A4833" t="s">
        <v>17344</v>
      </c>
      <c r="B4833">
        <v>3.4</v>
      </c>
    </row>
    <row r="4834" spans="1:2" x14ac:dyDescent="0.3">
      <c r="A4834" t="s">
        <v>18024</v>
      </c>
      <c r="B4834">
        <v>3.4</v>
      </c>
    </row>
    <row r="4835" spans="1:2" x14ac:dyDescent="0.3">
      <c r="A4835" t="s">
        <v>20487</v>
      </c>
      <c r="B4835">
        <v>3.4</v>
      </c>
    </row>
    <row r="4836" spans="1:2" x14ac:dyDescent="0.3">
      <c r="A4836" t="s">
        <v>20497</v>
      </c>
      <c r="B4836">
        <v>3.4</v>
      </c>
    </row>
    <row r="4837" spans="1:2" x14ac:dyDescent="0.3">
      <c r="A4837" t="s">
        <v>20643</v>
      </c>
      <c r="B4837">
        <v>3.4</v>
      </c>
    </row>
    <row r="4838" spans="1:2" x14ac:dyDescent="0.3">
      <c r="A4838" t="s">
        <v>21448</v>
      </c>
      <c r="B4838">
        <v>3.4</v>
      </c>
    </row>
    <row r="4839" spans="1:2" x14ac:dyDescent="0.3">
      <c r="A4839" t="s">
        <v>21858</v>
      </c>
      <c r="B4839">
        <v>3.4</v>
      </c>
    </row>
    <row r="4840" spans="1:2" x14ac:dyDescent="0.3">
      <c r="A4840" t="s">
        <v>22884</v>
      </c>
      <c r="B4840">
        <v>3.4</v>
      </c>
    </row>
    <row r="4841" spans="1:2" x14ac:dyDescent="0.3">
      <c r="A4841" t="s">
        <v>23758</v>
      </c>
      <c r="B4841">
        <v>3.4</v>
      </c>
    </row>
    <row r="4842" spans="1:2" x14ac:dyDescent="0.3">
      <c r="A4842" t="s">
        <v>1877</v>
      </c>
      <c r="B4842">
        <v>3.3</v>
      </c>
    </row>
    <row r="4843" spans="1:2" x14ac:dyDescent="0.3">
      <c r="A4843" t="s">
        <v>6784</v>
      </c>
      <c r="B4843">
        <v>3.3</v>
      </c>
    </row>
    <row r="4844" spans="1:2" x14ac:dyDescent="0.3">
      <c r="A4844" t="s">
        <v>9658</v>
      </c>
      <c r="B4844">
        <v>3.3</v>
      </c>
    </row>
    <row r="4845" spans="1:2" x14ac:dyDescent="0.3">
      <c r="A4845" t="s">
        <v>12248</v>
      </c>
      <c r="B4845">
        <v>3.3</v>
      </c>
    </row>
    <row r="4846" spans="1:2" x14ac:dyDescent="0.3">
      <c r="A4846" t="s">
        <v>12387</v>
      </c>
      <c r="B4846">
        <v>3.3</v>
      </c>
    </row>
    <row r="4847" spans="1:2" x14ac:dyDescent="0.3">
      <c r="A4847" t="s">
        <v>14042</v>
      </c>
      <c r="B4847">
        <v>3.3</v>
      </c>
    </row>
    <row r="4848" spans="1:2" x14ac:dyDescent="0.3">
      <c r="A4848" t="s">
        <v>15162</v>
      </c>
      <c r="B4848">
        <v>3.3</v>
      </c>
    </row>
    <row r="4849" spans="1:2" x14ac:dyDescent="0.3">
      <c r="A4849" t="s">
        <v>15309</v>
      </c>
      <c r="B4849">
        <v>3.3</v>
      </c>
    </row>
    <row r="4850" spans="1:2" x14ac:dyDescent="0.3">
      <c r="A4850" t="s">
        <v>17940</v>
      </c>
      <c r="B4850">
        <v>3.3</v>
      </c>
    </row>
    <row r="4851" spans="1:2" x14ac:dyDescent="0.3">
      <c r="A4851" t="s">
        <v>18876</v>
      </c>
      <c r="B4851">
        <v>3.3</v>
      </c>
    </row>
    <row r="4852" spans="1:2" x14ac:dyDescent="0.3">
      <c r="A4852" t="s">
        <v>4417</v>
      </c>
      <c r="B4852">
        <v>3.3</v>
      </c>
    </row>
    <row r="4853" spans="1:2" x14ac:dyDescent="0.3">
      <c r="A4853" t="s">
        <v>19444</v>
      </c>
      <c r="B4853">
        <v>3.3</v>
      </c>
    </row>
    <row r="4854" spans="1:2" x14ac:dyDescent="0.3">
      <c r="A4854" t="s">
        <v>20210</v>
      </c>
      <c r="B4854">
        <v>3.3</v>
      </c>
    </row>
    <row r="4855" spans="1:2" x14ac:dyDescent="0.3">
      <c r="A4855" t="s">
        <v>20992</v>
      </c>
      <c r="B4855">
        <v>3.3</v>
      </c>
    </row>
    <row r="4856" spans="1:2" x14ac:dyDescent="0.3">
      <c r="A4856" t="s">
        <v>21112</v>
      </c>
      <c r="B4856">
        <v>3.3</v>
      </c>
    </row>
    <row r="4857" spans="1:2" x14ac:dyDescent="0.3">
      <c r="A4857" t="s">
        <v>23824</v>
      </c>
      <c r="B4857">
        <v>3.3</v>
      </c>
    </row>
    <row r="4858" spans="1:2" x14ac:dyDescent="0.3">
      <c r="A4858" t="s">
        <v>14365</v>
      </c>
      <c r="B4858">
        <v>3.2</v>
      </c>
    </row>
    <row r="4859" spans="1:2" x14ac:dyDescent="0.3">
      <c r="A4859" t="s">
        <v>18098</v>
      </c>
      <c r="B4859">
        <v>3.2</v>
      </c>
    </row>
    <row r="4860" spans="1:2" x14ac:dyDescent="0.3">
      <c r="A4860" t="s">
        <v>19243</v>
      </c>
      <c r="B4860">
        <v>3.2</v>
      </c>
    </row>
    <row r="4861" spans="1:2" x14ac:dyDescent="0.3">
      <c r="A4861" t="s">
        <v>22038</v>
      </c>
      <c r="B4861">
        <v>3.2</v>
      </c>
    </row>
    <row r="4862" spans="1:2" x14ac:dyDescent="0.3">
      <c r="A4862" t="s">
        <v>22984</v>
      </c>
      <c r="B4862">
        <v>3.2</v>
      </c>
    </row>
    <row r="4863" spans="1:2" x14ac:dyDescent="0.3">
      <c r="A4863" t="s">
        <v>23618</v>
      </c>
      <c r="B4863">
        <v>3.2</v>
      </c>
    </row>
    <row r="4864" spans="1:2" x14ac:dyDescent="0.3">
      <c r="A4864" t="s">
        <v>23824</v>
      </c>
      <c r="B4864">
        <v>3.2</v>
      </c>
    </row>
    <row r="4865" spans="1:2" x14ac:dyDescent="0.3">
      <c r="A4865" t="s">
        <v>11720</v>
      </c>
      <c r="B4865">
        <v>3.1</v>
      </c>
    </row>
    <row r="4866" spans="1:2" x14ac:dyDescent="0.3">
      <c r="A4866" t="s">
        <v>12208</v>
      </c>
      <c r="B4866">
        <v>3.1</v>
      </c>
    </row>
    <row r="4867" spans="1:2" x14ac:dyDescent="0.3">
      <c r="A4867" t="s">
        <v>16304</v>
      </c>
      <c r="B4867">
        <v>3.1</v>
      </c>
    </row>
    <row r="4868" spans="1:2" x14ac:dyDescent="0.3">
      <c r="A4868" t="s">
        <v>18956</v>
      </c>
      <c r="B4868">
        <v>3.1</v>
      </c>
    </row>
    <row r="4869" spans="1:2" x14ac:dyDescent="0.3">
      <c r="A4869" t="s">
        <v>19879</v>
      </c>
      <c r="B4869">
        <v>3.1</v>
      </c>
    </row>
    <row r="4870" spans="1:2" x14ac:dyDescent="0.3">
      <c r="A4870" t="s">
        <v>20988</v>
      </c>
      <c r="B4870">
        <v>3.1</v>
      </c>
    </row>
    <row r="4871" spans="1:2" x14ac:dyDescent="0.3">
      <c r="A4871" t="s">
        <v>22180</v>
      </c>
      <c r="B4871">
        <v>3.1</v>
      </c>
    </row>
    <row r="4872" spans="1:2" x14ac:dyDescent="0.3">
      <c r="A4872" t="s">
        <v>1334</v>
      </c>
      <c r="B4872">
        <v>3</v>
      </c>
    </row>
    <row r="4873" spans="1:2" x14ac:dyDescent="0.3">
      <c r="A4873" t="s">
        <v>12263</v>
      </c>
      <c r="B4873">
        <v>3</v>
      </c>
    </row>
    <row r="4874" spans="1:2" x14ac:dyDescent="0.3">
      <c r="A4874" t="s">
        <v>19232</v>
      </c>
      <c r="B4874">
        <v>3</v>
      </c>
    </row>
    <row r="4875" spans="1:2" x14ac:dyDescent="0.3">
      <c r="A4875" t="s">
        <v>21375</v>
      </c>
      <c r="B4875">
        <v>3</v>
      </c>
    </row>
    <row r="4876" spans="1:2" x14ac:dyDescent="0.3">
      <c r="A4876" t="s">
        <v>23921</v>
      </c>
      <c r="B4876">
        <v>3</v>
      </c>
    </row>
    <row r="4877" spans="1:2" x14ac:dyDescent="0.3">
      <c r="A4877" t="s">
        <v>4417</v>
      </c>
      <c r="B4877">
        <v>2.9</v>
      </c>
    </row>
    <row r="4878" spans="1:2" x14ac:dyDescent="0.3">
      <c r="A4878" t="s">
        <v>10019</v>
      </c>
      <c r="B4878">
        <v>2.9</v>
      </c>
    </row>
    <row r="4879" spans="1:2" x14ac:dyDescent="0.3">
      <c r="A4879" t="s">
        <v>24161</v>
      </c>
      <c r="B4879">
        <v>2.9</v>
      </c>
    </row>
    <row r="4880" spans="1:2" x14ac:dyDescent="0.3">
      <c r="A4880" t="s">
        <v>16994</v>
      </c>
      <c r="B4880">
        <v>2.9</v>
      </c>
    </row>
    <row r="4881" spans="1:2" x14ac:dyDescent="0.3">
      <c r="A4881" t="s">
        <v>10241</v>
      </c>
      <c r="B4881">
        <v>2.8</v>
      </c>
    </row>
    <row r="4882" spans="1:2" x14ac:dyDescent="0.3">
      <c r="A4882" t="s">
        <v>11271</v>
      </c>
      <c r="B4882">
        <v>2.8</v>
      </c>
    </row>
    <row r="4883" spans="1:2" x14ac:dyDescent="0.3">
      <c r="A4883" t="s">
        <v>9909</v>
      </c>
      <c r="B4883">
        <v>2.8</v>
      </c>
    </row>
    <row r="4884" spans="1:2" x14ac:dyDescent="0.3">
      <c r="A4884" t="s">
        <v>12518</v>
      </c>
      <c r="B4884">
        <v>2.8</v>
      </c>
    </row>
    <row r="4885" spans="1:2" x14ac:dyDescent="0.3">
      <c r="A4885" t="s">
        <v>13009</v>
      </c>
      <c r="B4885">
        <v>2.8</v>
      </c>
    </row>
    <row r="4886" spans="1:2" x14ac:dyDescent="0.3">
      <c r="A4886" t="s">
        <v>14402</v>
      </c>
      <c r="B4886">
        <v>2.8</v>
      </c>
    </row>
    <row r="4887" spans="1:2" x14ac:dyDescent="0.3">
      <c r="A4887" t="s">
        <v>20286</v>
      </c>
      <c r="B4887">
        <v>2.8</v>
      </c>
    </row>
    <row r="4888" spans="1:2" x14ac:dyDescent="0.3">
      <c r="A4888" t="s">
        <v>20978</v>
      </c>
      <c r="B4888">
        <v>2.8</v>
      </c>
    </row>
    <row r="4889" spans="1:2" x14ac:dyDescent="0.3">
      <c r="A4889" t="s">
        <v>21814</v>
      </c>
      <c r="B4889">
        <v>2.8</v>
      </c>
    </row>
    <row r="4890" spans="1:2" x14ac:dyDescent="0.3">
      <c r="A4890" t="s">
        <v>5689</v>
      </c>
      <c r="B4890">
        <v>2.7</v>
      </c>
    </row>
    <row r="4891" spans="1:2" x14ac:dyDescent="0.3">
      <c r="A4891" t="s">
        <v>8373</v>
      </c>
      <c r="B4891">
        <v>2.7</v>
      </c>
    </row>
    <row r="4892" spans="1:2" x14ac:dyDescent="0.3">
      <c r="A4892" t="s">
        <v>5496</v>
      </c>
      <c r="B4892">
        <v>2.7</v>
      </c>
    </row>
    <row r="4893" spans="1:2" x14ac:dyDescent="0.3">
      <c r="A4893" t="s">
        <v>10735</v>
      </c>
      <c r="B4893">
        <v>2.7</v>
      </c>
    </row>
    <row r="4894" spans="1:2" x14ac:dyDescent="0.3">
      <c r="A4894" t="s">
        <v>18491</v>
      </c>
      <c r="B4894">
        <v>2.7</v>
      </c>
    </row>
    <row r="4895" spans="1:2" x14ac:dyDescent="0.3">
      <c r="A4895" t="s">
        <v>19468</v>
      </c>
      <c r="B4895">
        <v>2.7</v>
      </c>
    </row>
    <row r="4896" spans="1:2" x14ac:dyDescent="0.3">
      <c r="A4896" t="s">
        <v>19468</v>
      </c>
      <c r="B4896">
        <v>2.6</v>
      </c>
    </row>
    <row r="4897" spans="1:2" x14ac:dyDescent="0.3">
      <c r="A4897" t="s">
        <v>21379</v>
      </c>
      <c r="B4897">
        <v>2.6</v>
      </c>
    </row>
    <row r="4898" spans="1:2" x14ac:dyDescent="0.3">
      <c r="A4898" t="s">
        <v>11239</v>
      </c>
      <c r="B4898">
        <v>2.5</v>
      </c>
    </row>
    <row r="4899" spans="1:2" x14ac:dyDescent="0.3">
      <c r="A4899" t="s">
        <v>23155</v>
      </c>
      <c r="B4899">
        <v>2.5</v>
      </c>
    </row>
    <row r="4900" spans="1:2" x14ac:dyDescent="0.3">
      <c r="A4900" t="s">
        <v>2853</v>
      </c>
      <c r="B4900">
        <v>2.4</v>
      </c>
    </row>
    <row r="4901" spans="1:2" x14ac:dyDescent="0.3">
      <c r="A4901" t="s">
        <v>2447</v>
      </c>
      <c r="B4901">
        <v>2.4</v>
      </c>
    </row>
    <row r="4902" spans="1:2" x14ac:dyDescent="0.3">
      <c r="A4902" t="s">
        <v>8373</v>
      </c>
      <c r="B4902">
        <v>2.2999999999999998</v>
      </c>
    </row>
    <row r="4903" spans="1:2" x14ac:dyDescent="0.3">
      <c r="A4903" t="s">
        <v>4417</v>
      </c>
      <c r="B4903">
        <v>2.2999999999999998</v>
      </c>
    </row>
    <row r="4904" spans="1:2" x14ac:dyDescent="0.3">
      <c r="A4904" t="s">
        <v>16635</v>
      </c>
      <c r="B4904">
        <v>2.2999999999999998</v>
      </c>
    </row>
    <row r="4905" spans="1:2" x14ac:dyDescent="0.3">
      <c r="A4905" t="s">
        <v>1908</v>
      </c>
      <c r="B4905">
        <v>2.2000000000000002</v>
      </c>
    </row>
    <row r="4906" spans="1:2" x14ac:dyDescent="0.3">
      <c r="A4906" t="s">
        <v>21841</v>
      </c>
      <c r="B4906">
        <v>2.2000000000000002</v>
      </c>
    </row>
    <row r="4907" spans="1:2" x14ac:dyDescent="0.3">
      <c r="A4907" t="s">
        <v>22605</v>
      </c>
      <c r="B4907">
        <v>2.2000000000000002</v>
      </c>
    </row>
    <row r="4908" spans="1:2" x14ac:dyDescent="0.3">
      <c r="A4908" t="s">
        <v>12441</v>
      </c>
      <c r="B4908">
        <v>2.1</v>
      </c>
    </row>
    <row r="4909" spans="1:2" x14ac:dyDescent="0.3">
      <c r="A4909" t="s">
        <v>12091</v>
      </c>
      <c r="B4909">
        <v>2.1</v>
      </c>
    </row>
    <row r="4910" spans="1:2" x14ac:dyDescent="0.3">
      <c r="A4910" t="s">
        <v>13669</v>
      </c>
      <c r="B4910">
        <v>2.1</v>
      </c>
    </row>
    <row r="4911" spans="1:2" x14ac:dyDescent="0.3">
      <c r="A4911" t="s">
        <v>8725</v>
      </c>
      <c r="B4911">
        <v>2</v>
      </c>
    </row>
    <row r="4912" spans="1:2" x14ac:dyDescent="0.3">
      <c r="A4912" t="s">
        <v>9756</v>
      </c>
      <c r="B4912">
        <v>2</v>
      </c>
    </row>
    <row r="4913" spans="1:2" x14ac:dyDescent="0.3">
      <c r="A4913" t="s">
        <v>8373</v>
      </c>
      <c r="B4913">
        <v>1.9</v>
      </c>
    </row>
    <row r="4914" spans="1:2" x14ac:dyDescent="0.3">
      <c r="A4914" t="s">
        <v>11239</v>
      </c>
      <c r="B4914">
        <v>1.9</v>
      </c>
    </row>
    <row r="4915" spans="1:2" x14ac:dyDescent="0.3">
      <c r="A4915" t="s">
        <v>21765</v>
      </c>
      <c r="B4915">
        <v>1.9</v>
      </c>
    </row>
    <row r="4916" spans="1:2" x14ac:dyDescent="0.3">
      <c r="A4916" t="s">
        <v>5996</v>
      </c>
      <c r="B4916">
        <v>1.7</v>
      </c>
    </row>
    <row r="4917" spans="1:2" x14ac:dyDescent="0.3">
      <c r="A4917" t="s">
        <v>1096</v>
      </c>
      <c r="B4917">
        <v>1.6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61F1-5837-4A87-A435-B621AD8F0F9A}">
  <dimension ref="A1:H3790"/>
  <sheetViews>
    <sheetView workbookViewId="0">
      <selection activeCell="H5" sqref="H5"/>
    </sheetView>
  </sheetViews>
  <sheetFormatPr defaultRowHeight="14.4" x14ac:dyDescent="0.3"/>
  <cols>
    <col min="1" max="1" width="37.5546875" customWidth="1"/>
    <col min="2" max="2" width="17.44140625" style="4" customWidth="1"/>
    <col min="3" max="3" width="22.77734375" style="4" customWidth="1"/>
    <col min="4" max="4" width="18.21875" customWidth="1"/>
    <col min="6" max="6" width="9.44140625" customWidth="1"/>
    <col min="7" max="7" width="12" bestFit="1" customWidth="1"/>
    <col min="8" max="8" width="15.44140625" bestFit="1" customWidth="1"/>
    <col min="10" max="10" width="12" bestFit="1" customWidth="1"/>
    <col min="11" max="11" width="16.109375" customWidth="1"/>
  </cols>
  <sheetData>
    <row r="1" spans="1:8" x14ac:dyDescent="0.3">
      <c r="A1" t="s">
        <v>41</v>
      </c>
      <c r="B1" s="4" t="s">
        <v>52</v>
      </c>
      <c r="C1" s="4" t="s">
        <v>38</v>
      </c>
      <c r="D1" t="s">
        <v>24182</v>
      </c>
      <c r="G1" t="s">
        <v>24181</v>
      </c>
      <c r="H1" t="s">
        <v>24173</v>
      </c>
    </row>
    <row r="2" spans="1:8" x14ac:dyDescent="0.3">
      <c r="A2" t="s">
        <v>63</v>
      </c>
      <c r="B2" s="4">
        <v>237000000</v>
      </c>
      <c r="C2" s="4">
        <v>760505847</v>
      </c>
      <c r="D2" s="4">
        <f>IFERROR(Table13[[#This Row],[gross]]-Table13[[#This Row],[budget]],"not available")</f>
        <v>523505847</v>
      </c>
      <c r="G2">
        <f>CORREL(Table13[budget],Table13[gross])</f>
        <v>0.22318411269079966</v>
      </c>
      <c r="H2" s="4">
        <f>MAX(Table13[Profit margin])</f>
        <v>523505847</v>
      </c>
    </row>
    <row r="3" spans="1:8" x14ac:dyDescent="0.3">
      <c r="A3" t="s">
        <v>263</v>
      </c>
      <c r="B3" s="4">
        <v>150000000</v>
      </c>
      <c r="C3" s="4">
        <v>652177271</v>
      </c>
      <c r="D3" s="4">
        <f>IFERROR(Table13[[#This Row],[gross]]-Table13[[#This Row],[budget]],"not available")</f>
        <v>502177271</v>
      </c>
    </row>
    <row r="4" spans="1:8" x14ac:dyDescent="0.3">
      <c r="A4" t="s">
        <v>243</v>
      </c>
      <c r="B4" s="4">
        <v>200000000</v>
      </c>
      <c r="C4" s="4">
        <v>658672302</v>
      </c>
      <c r="D4" s="4">
        <f>IFERROR(Table13[[#This Row],[gross]]-Table13[[#This Row],[budget]],"not available")</f>
        <v>458672302</v>
      </c>
    </row>
    <row r="5" spans="1:8" x14ac:dyDescent="0.3">
      <c r="A5" t="s">
        <v>14435</v>
      </c>
      <c r="B5" s="4">
        <v>11000000</v>
      </c>
      <c r="C5" s="4">
        <v>460935665</v>
      </c>
      <c r="D5" s="4">
        <f>IFERROR(Table13[[#This Row],[gross]]-Table13[[#This Row],[budget]],"not available")</f>
        <v>449935665</v>
      </c>
    </row>
    <row r="6" spans="1:8" x14ac:dyDescent="0.3">
      <c r="A6" t="s">
        <v>14683</v>
      </c>
      <c r="B6" s="4">
        <v>10500000</v>
      </c>
      <c r="C6" s="4">
        <v>434949459</v>
      </c>
      <c r="D6" s="4">
        <f>IFERROR(Table13[[#This Row],[gross]]-Table13[[#This Row],[budget]],"not available")</f>
        <v>424449459</v>
      </c>
    </row>
    <row r="7" spans="1:8" x14ac:dyDescent="0.3">
      <c r="A7" t="s">
        <v>181</v>
      </c>
      <c r="B7" s="4">
        <v>220000000</v>
      </c>
      <c r="C7" s="4">
        <v>623279547</v>
      </c>
      <c r="D7" s="4">
        <f>IFERROR(Table13[[#This Row],[gross]]-Table13[[#This Row],[budget]],"not available")</f>
        <v>403279547</v>
      </c>
    </row>
    <row r="8" spans="1:8" x14ac:dyDescent="0.3">
      <c r="A8" t="s">
        <v>2935</v>
      </c>
      <c r="B8" s="4">
        <v>45000000</v>
      </c>
      <c r="C8" s="4">
        <v>422783777</v>
      </c>
      <c r="D8" s="4">
        <f>IFERROR(Table13[[#This Row],[gross]]-Table13[[#This Row],[budget]],"not available")</f>
        <v>377783777</v>
      </c>
    </row>
    <row r="9" spans="1:8" x14ac:dyDescent="0.3">
      <c r="A9" t="s">
        <v>1471</v>
      </c>
      <c r="B9" s="4">
        <v>115000000</v>
      </c>
      <c r="C9" s="4">
        <v>474544677</v>
      </c>
      <c r="D9" s="4">
        <f>IFERROR(Table13[[#This Row],[gross]]-Table13[[#This Row],[budget]],"not available")</f>
        <v>359544677</v>
      </c>
    </row>
    <row r="10" spans="1:8" x14ac:dyDescent="0.3">
      <c r="A10" t="s">
        <v>492</v>
      </c>
      <c r="B10" s="4">
        <v>185000000</v>
      </c>
      <c r="C10" s="4">
        <v>533316061</v>
      </c>
      <c r="D10" s="4">
        <f>IFERROR(Table13[[#This Row],[gross]]-Table13[[#This Row],[budget]],"not available")</f>
        <v>348316061</v>
      </c>
    </row>
    <row r="11" spans="1:8" x14ac:dyDescent="0.3">
      <c r="A11" t="s">
        <v>2556</v>
      </c>
      <c r="B11" s="4">
        <v>78000000</v>
      </c>
      <c r="C11" s="4">
        <v>407999255</v>
      </c>
      <c r="D11" s="4">
        <f>IFERROR(Table13[[#This Row],[gross]]-Table13[[#This Row],[budget]],"not available")</f>
        <v>329999255</v>
      </c>
    </row>
    <row r="12" spans="1:8" x14ac:dyDescent="0.3">
      <c r="A12" t="s">
        <v>4442</v>
      </c>
      <c r="B12" s="4">
        <v>58000000</v>
      </c>
      <c r="C12" s="4">
        <v>363024263</v>
      </c>
      <c r="D12" s="4">
        <f>IFERROR(Table13[[#This Row],[gross]]-Table13[[#This Row],[budget]],"not available")</f>
        <v>305024263</v>
      </c>
    </row>
    <row r="13" spans="1:8" x14ac:dyDescent="0.3">
      <c r="A13" t="s">
        <v>1195</v>
      </c>
      <c r="B13" s="4">
        <v>130000000</v>
      </c>
      <c r="C13" s="4">
        <v>424645577</v>
      </c>
      <c r="D13" s="4">
        <f>IFERROR(Table13[[#This Row],[gross]]-Table13[[#This Row],[budget]],"not available")</f>
        <v>294645577</v>
      </c>
    </row>
    <row r="14" spans="1:8" x14ac:dyDescent="0.3">
      <c r="A14" t="s">
        <v>3870</v>
      </c>
      <c r="B14" s="4">
        <v>63000000</v>
      </c>
      <c r="C14" s="4">
        <v>356784000</v>
      </c>
      <c r="D14" s="4">
        <f>IFERROR(Table13[[#This Row],[gross]]-Table13[[#This Row],[budget]],"not available")</f>
        <v>293784000</v>
      </c>
    </row>
    <row r="15" spans="1:8" x14ac:dyDescent="0.3">
      <c r="A15" t="s">
        <v>2994</v>
      </c>
      <c r="B15" s="4">
        <v>76000000</v>
      </c>
      <c r="C15" s="4">
        <v>368049635</v>
      </c>
      <c r="D15" s="4">
        <f>IFERROR(Table13[[#This Row],[gross]]-Table13[[#This Row],[budget]],"not available")</f>
        <v>292049635</v>
      </c>
    </row>
    <row r="16" spans="1:8" x14ac:dyDescent="0.3">
      <c r="A16" t="s">
        <v>4454</v>
      </c>
      <c r="B16" s="4">
        <v>58800000</v>
      </c>
      <c r="C16" s="4">
        <v>350123553</v>
      </c>
      <c r="D16" s="4">
        <f>IFERROR(Table13[[#This Row],[gross]]-Table13[[#This Row],[budget]],"not available")</f>
        <v>291323553</v>
      </c>
    </row>
    <row r="17" spans="1:4" x14ac:dyDescent="0.3">
      <c r="A17" t="s">
        <v>2026</v>
      </c>
      <c r="B17" s="4">
        <v>94000000</v>
      </c>
      <c r="C17" s="4">
        <v>380838870</v>
      </c>
      <c r="D17" s="4">
        <f>IFERROR(Table13[[#This Row],[gross]]-Table13[[#This Row],[budget]],"not available")</f>
        <v>286838870</v>
      </c>
    </row>
    <row r="18" spans="1:4" x14ac:dyDescent="0.3">
      <c r="A18" t="s">
        <v>3308</v>
      </c>
      <c r="B18" s="4">
        <v>150000000</v>
      </c>
      <c r="C18" s="4">
        <v>436471036</v>
      </c>
      <c r="D18" s="4">
        <f>IFERROR(Table13[[#This Row],[gross]]-Table13[[#This Row],[budget]],"not available")</f>
        <v>286471036</v>
      </c>
    </row>
    <row r="19" spans="1:4" x14ac:dyDescent="0.3">
      <c r="A19" t="s">
        <v>2029</v>
      </c>
      <c r="B19" s="4">
        <v>94000000</v>
      </c>
      <c r="C19" s="4">
        <v>377019252</v>
      </c>
      <c r="D19" s="4">
        <f>IFERROR(Table13[[#This Row],[gross]]-Table13[[#This Row],[budget]],"not available")</f>
        <v>283019252</v>
      </c>
    </row>
    <row r="20" spans="1:4" x14ac:dyDescent="0.3">
      <c r="A20" t="s">
        <v>7863</v>
      </c>
      <c r="B20" s="4">
        <v>32500000</v>
      </c>
      <c r="C20" s="4">
        <v>309125409</v>
      </c>
      <c r="D20" s="4">
        <f>IFERROR(Table13[[#This Row],[gross]]-Table13[[#This Row],[budget]],"not available")</f>
        <v>276625409</v>
      </c>
    </row>
    <row r="21" spans="1:4" x14ac:dyDescent="0.3">
      <c r="A21" t="s">
        <v>4568</v>
      </c>
      <c r="B21" s="4">
        <v>55000000</v>
      </c>
      <c r="C21" s="4">
        <v>329691196</v>
      </c>
      <c r="D21" s="4">
        <f>IFERROR(Table13[[#This Row],[gross]]-Table13[[#This Row],[budget]],"not available")</f>
        <v>274691196</v>
      </c>
    </row>
    <row r="22" spans="1:4" x14ac:dyDescent="0.3">
      <c r="A22" t="s">
        <v>10184</v>
      </c>
      <c r="B22" s="4">
        <v>18000000</v>
      </c>
      <c r="C22" s="4">
        <v>290158751</v>
      </c>
      <c r="D22" s="4">
        <f>IFERROR(Table13[[#This Row],[gross]]-Table13[[#This Row],[budget]],"not available")</f>
        <v>272158751</v>
      </c>
    </row>
    <row r="23" spans="1:4" x14ac:dyDescent="0.3">
      <c r="A23" t="s">
        <v>12613</v>
      </c>
      <c r="B23" s="4">
        <v>18000000</v>
      </c>
      <c r="C23" s="4">
        <v>285761243</v>
      </c>
      <c r="D23" s="4">
        <f>IFERROR(Table13[[#This Row],[gross]]-Table13[[#This Row],[budget]],"not available")</f>
        <v>267761243</v>
      </c>
    </row>
    <row r="24" spans="1:4" x14ac:dyDescent="0.3">
      <c r="A24" t="s">
        <v>1455</v>
      </c>
      <c r="B24" s="4">
        <v>113000000</v>
      </c>
      <c r="C24" s="4">
        <v>380262555</v>
      </c>
      <c r="D24" s="4">
        <f>IFERROR(Table13[[#This Row],[gross]]-Table13[[#This Row],[budget]],"not available")</f>
        <v>267262555</v>
      </c>
    </row>
    <row r="25" spans="1:4" x14ac:dyDescent="0.3">
      <c r="A25" t="s">
        <v>1057</v>
      </c>
      <c r="B25" s="4">
        <v>139000000</v>
      </c>
      <c r="C25" s="4">
        <v>403706375</v>
      </c>
      <c r="D25" s="4">
        <f>IFERROR(Table13[[#This Row],[gross]]-Table13[[#This Row],[budget]],"not available")</f>
        <v>264706375</v>
      </c>
    </row>
    <row r="26" spans="1:4" x14ac:dyDescent="0.3">
      <c r="A26" t="s">
        <v>3204</v>
      </c>
      <c r="B26" s="4">
        <v>74000000</v>
      </c>
      <c r="C26" s="4">
        <v>336029560</v>
      </c>
      <c r="D26" s="4">
        <f>IFERROR(Table13[[#This Row],[gross]]-Table13[[#This Row],[budget]],"not available")</f>
        <v>262029560</v>
      </c>
    </row>
    <row r="27" spans="1:4" x14ac:dyDescent="0.3">
      <c r="A27" t="s">
        <v>6219</v>
      </c>
      <c r="B27" s="4">
        <v>40000000</v>
      </c>
      <c r="C27" s="4">
        <v>293501675</v>
      </c>
      <c r="D27" s="4">
        <f>IFERROR(Table13[[#This Row],[gross]]-Table13[[#This Row],[budget]],"not available")</f>
        <v>253501675</v>
      </c>
    </row>
    <row r="28" spans="1:4" x14ac:dyDescent="0.3">
      <c r="A28" t="s">
        <v>13967</v>
      </c>
      <c r="B28" s="4">
        <v>8000000</v>
      </c>
      <c r="C28" s="4">
        <v>260000000</v>
      </c>
      <c r="D28" s="4">
        <f>IFERROR(Table13[[#This Row],[gross]]-Table13[[#This Row],[budget]],"not available")</f>
        <v>252000000</v>
      </c>
    </row>
    <row r="29" spans="1:4" x14ac:dyDescent="0.3">
      <c r="A29" t="s">
        <v>857</v>
      </c>
      <c r="B29" s="4">
        <v>150000000</v>
      </c>
      <c r="C29" s="4">
        <v>400736600</v>
      </c>
      <c r="D29" s="4">
        <f>IFERROR(Table13[[#This Row],[gross]]-Table13[[#This Row],[budget]],"not available")</f>
        <v>250736600</v>
      </c>
    </row>
    <row r="30" spans="1:4" x14ac:dyDescent="0.3">
      <c r="A30" t="s">
        <v>2983</v>
      </c>
      <c r="B30" s="4">
        <v>75000000</v>
      </c>
      <c r="C30" s="4">
        <v>323505540</v>
      </c>
      <c r="D30" s="4">
        <f>IFERROR(Table13[[#This Row],[gross]]-Table13[[#This Row],[budget]],"not available")</f>
        <v>248505540</v>
      </c>
    </row>
    <row r="31" spans="1:4" x14ac:dyDescent="0.3">
      <c r="A31" t="s">
        <v>4998</v>
      </c>
      <c r="B31" s="4">
        <v>50000000</v>
      </c>
      <c r="C31" s="4">
        <v>296623634</v>
      </c>
      <c r="D31" s="4">
        <f>IFERROR(Table13[[#This Row],[gross]]-Table13[[#This Row],[budget]],"not available")</f>
        <v>246623634</v>
      </c>
    </row>
    <row r="32" spans="1:4" x14ac:dyDescent="0.3">
      <c r="A32" t="s">
        <v>2033</v>
      </c>
      <c r="B32" s="4">
        <v>94000000</v>
      </c>
      <c r="C32" s="4">
        <v>340478898</v>
      </c>
      <c r="D32" s="4">
        <f>IFERROR(Table13[[#This Row],[gross]]-Table13[[#This Row],[budget]],"not available")</f>
        <v>246478898</v>
      </c>
    </row>
    <row r="33" spans="1:4" x14ac:dyDescent="0.3">
      <c r="A33" t="s">
        <v>7226</v>
      </c>
      <c r="B33" s="4">
        <v>35000000</v>
      </c>
      <c r="C33" s="4">
        <v>277313371</v>
      </c>
      <c r="D33" s="4">
        <f>IFERROR(Table13[[#This Row],[gross]]-Table13[[#This Row],[budget]],"not available")</f>
        <v>242313371</v>
      </c>
    </row>
    <row r="34" spans="1:4" x14ac:dyDescent="0.3">
      <c r="A34" t="s">
        <v>17636</v>
      </c>
      <c r="B34" s="4">
        <v>5000000</v>
      </c>
      <c r="C34" s="4">
        <v>241437427</v>
      </c>
      <c r="D34" s="4">
        <f>IFERROR(Table13[[#This Row],[gross]]-Table13[[#This Row],[budget]],"not available")</f>
        <v>236437427</v>
      </c>
    </row>
    <row r="35" spans="1:4" x14ac:dyDescent="0.3">
      <c r="A35" t="s">
        <v>3554</v>
      </c>
      <c r="B35" s="4">
        <v>68000000</v>
      </c>
      <c r="C35" s="4">
        <v>300523113</v>
      </c>
      <c r="D35" s="4">
        <f>IFERROR(Table13[[#This Row],[gross]]-Table13[[#This Row],[budget]],"not available")</f>
        <v>232523113</v>
      </c>
    </row>
    <row r="36" spans="1:4" x14ac:dyDescent="0.3">
      <c r="A36" t="s">
        <v>2997</v>
      </c>
      <c r="B36" s="4">
        <v>75000000</v>
      </c>
      <c r="C36" s="4">
        <v>306124059</v>
      </c>
      <c r="D36" s="4">
        <f>IFERROR(Table13[[#This Row],[gross]]-Table13[[#This Row],[budget]],"not available")</f>
        <v>231124059</v>
      </c>
    </row>
    <row r="37" spans="1:4" x14ac:dyDescent="0.3">
      <c r="A37" t="s">
        <v>7254</v>
      </c>
      <c r="B37" s="4">
        <v>29000000</v>
      </c>
      <c r="C37" s="4">
        <v>255950375</v>
      </c>
      <c r="D37" s="4">
        <f>IFERROR(Table13[[#This Row],[gross]]-Table13[[#This Row],[budget]],"not available")</f>
        <v>226950375</v>
      </c>
    </row>
    <row r="38" spans="1:4" x14ac:dyDescent="0.3">
      <c r="A38" t="s">
        <v>10614</v>
      </c>
      <c r="B38" s="4">
        <v>18000000</v>
      </c>
      <c r="C38" s="4">
        <v>242374454</v>
      </c>
      <c r="D38" s="4">
        <f>IFERROR(Table13[[#This Row],[gross]]-Table13[[#This Row],[budget]],"not available")</f>
        <v>224374454</v>
      </c>
    </row>
    <row r="39" spans="1:4" x14ac:dyDescent="0.3">
      <c r="A39" t="s">
        <v>1644</v>
      </c>
      <c r="B39" s="4">
        <v>93000000</v>
      </c>
      <c r="C39" s="4">
        <v>313837577</v>
      </c>
      <c r="D39" s="4">
        <f>IFERROR(Table13[[#This Row],[gross]]-Table13[[#This Row],[budget]],"not available")</f>
        <v>220837577</v>
      </c>
    </row>
    <row r="40" spans="1:4" x14ac:dyDescent="0.3">
      <c r="A40" t="s">
        <v>12610</v>
      </c>
      <c r="B40" s="4">
        <v>14000000</v>
      </c>
      <c r="C40" s="4">
        <v>234760500</v>
      </c>
      <c r="D40" s="4">
        <f>IFERROR(Table13[[#This Row],[gross]]-Table13[[#This Row],[budget]],"not available")</f>
        <v>220760500</v>
      </c>
    </row>
    <row r="41" spans="1:4" x14ac:dyDescent="0.3">
      <c r="A41" t="s">
        <v>7240</v>
      </c>
      <c r="B41" s="4">
        <v>35000000</v>
      </c>
      <c r="C41" s="4">
        <v>251188924</v>
      </c>
      <c r="D41" s="4">
        <f>IFERROR(Table13[[#This Row],[gross]]-Table13[[#This Row],[budget]],"not available")</f>
        <v>216188924</v>
      </c>
    </row>
    <row r="42" spans="1:4" x14ac:dyDescent="0.3">
      <c r="A42" t="s">
        <v>350</v>
      </c>
      <c r="B42" s="4">
        <v>200000000</v>
      </c>
      <c r="C42" s="4">
        <v>414984497</v>
      </c>
      <c r="D42" s="4">
        <f>IFERROR(Table13[[#This Row],[gross]]-Table13[[#This Row],[budget]],"not available")</f>
        <v>214984497</v>
      </c>
    </row>
    <row r="43" spans="1:4" x14ac:dyDescent="0.3">
      <c r="A43" t="s">
        <v>1293</v>
      </c>
      <c r="B43" s="4">
        <v>125000000</v>
      </c>
      <c r="C43" s="4">
        <v>337103873</v>
      </c>
      <c r="D43" s="4">
        <f>IFERROR(Table13[[#This Row],[gross]]-Table13[[#This Row],[budget]],"not available")</f>
        <v>212103873</v>
      </c>
    </row>
    <row r="44" spans="1:4" x14ac:dyDescent="0.3">
      <c r="A44" t="s">
        <v>278</v>
      </c>
      <c r="B44" s="4">
        <v>200000000</v>
      </c>
      <c r="C44" s="4">
        <v>408992272</v>
      </c>
      <c r="D44" s="4">
        <f>IFERROR(Table13[[#This Row],[gross]]-Table13[[#This Row],[budget]],"not available")</f>
        <v>208992272</v>
      </c>
    </row>
    <row r="45" spans="1:4" x14ac:dyDescent="0.3">
      <c r="A45" t="s">
        <v>126</v>
      </c>
      <c r="B45" s="4">
        <v>250000000</v>
      </c>
      <c r="C45" s="4">
        <v>458991599</v>
      </c>
      <c r="D45" s="4">
        <f>IFERROR(Table13[[#This Row],[gross]]-Table13[[#This Row],[budget]],"not available")</f>
        <v>208991599</v>
      </c>
    </row>
    <row r="46" spans="1:4" x14ac:dyDescent="0.3">
      <c r="A46" t="s">
        <v>5002</v>
      </c>
      <c r="B46" s="4">
        <v>60000000</v>
      </c>
      <c r="C46" s="4">
        <v>267652016</v>
      </c>
      <c r="D46" s="4">
        <f>IFERROR(Table13[[#This Row],[gross]]-Table13[[#This Row],[budget]],"not available")</f>
        <v>207652016</v>
      </c>
    </row>
    <row r="47" spans="1:4" x14ac:dyDescent="0.3">
      <c r="A47" t="s">
        <v>308</v>
      </c>
      <c r="B47" s="4">
        <v>200000000</v>
      </c>
      <c r="C47" s="4">
        <v>402076689</v>
      </c>
      <c r="D47" s="4">
        <f>IFERROR(Table13[[#This Row],[gross]]-Table13[[#This Row],[budget]],"not available")</f>
        <v>202076689</v>
      </c>
    </row>
    <row r="48" spans="1:4" x14ac:dyDescent="0.3">
      <c r="A48" t="s">
        <v>3937</v>
      </c>
      <c r="B48" s="4">
        <v>80000000</v>
      </c>
      <c r="C48" s="4">
        <v>279167575</v>
      </c>
      <c r="D48" s="4">
        <f>IFERROR(Table13[[#This Row],[gross]]-Table13[[#This Row],[budget]],"not available")</f>
        <v>199167575</v>
      </c>
    </row>
    <row r="49" spans="1:4" x14ac:dyDescent="0.3">
      <c r="A49" t="s">
        <v>91</v>
      </c>
      <c r="B49" s="4">
        <v>250000000</v>
      </c>
      <c r="C49" s="4">
        <v>448130642</v>
      </c>
      <c r="D49" s="4">
        <f>IFERROR(Table13[[#This Row],[gross]]-Table13[[#This Row],[budget]],"not available")</f>
        <v>198130642</v>
      </c>
    </row>
    <row r="50" spans="1:4" x14ac:dyDescent="0.3">
      <c r="A50" t="s">
        <v>159</v>
      </c>
      <c r="B50" s="4">
        <v>225000000</v>
      </c>
      <c r="C50" s="4">
        <v>423032628</v>
      </c>
      <c r="D50" s="4">
        <f>IFERROR(Table13[[#This Row],[gross]]-Table13[[#This Row],[budget]],"not available")</f>
        <v>198032628</v>
      </c>
    </row>
    <row r="51" spans="1:4" x14ac:dyDescent="0.3">
      <c r="A51" t="s">
        <v>4208</v>
      </c>
      <c r="B51" s="4">
        <v>60000000</v>
      </c>
      <c r="C51" s="4">
        <v>257756197</v>
      </c>
      <c r="D51" s="4">
        <f>IFERROR(Table13[[#This Row],[gross]]-Table13[[#This Row],[budget]],"not available")</f>
        <v>197756197</v>
      </c>
    </row>
    <row r="52" spans="1:4" x14ac:dyDescent="0.3">
      <c r="A52" t="s">
        <v>13962</v>
      </c>
      <c r="B52" s="4">
        <v>8000000</v>
      </c>
      <c r="C52" s="4">
        <v>204565000</v>
      </c>
      <c r="D52" s="4">
        <f>IFERROR(Table13[[#This Row],[gross]]-Table13[[#This Row],[budget]],"not available")</f>
        <v>196565000</v>
      </c>
    </row>
    <row r="53" spans="1:4" x14ac:dyDescent="0.3">
      <c r="A53" t="s">
        <v>1459</v>
      </c>
      <c r="B53" s="4">
        <v>115000000</v>
      </c>
      <c r="C53" s="4">
        <v>310675583</v>
      </c>
      <c r="D53" s="4">
        <f>IFERROR(Table13[[#This Row],[gross]]-Table13[[#This Row],[budget]],"not available")</f>
        <v>195675583</v>
      </c>
    </row>
    <row r="54" spans="1:4" x14ac:dyDescent="0.3">
      <c r="A54" t="s">
        <v>10319</v>
      </c>
      <c r="B54" s="4">
        <v>22000000</v>
      </c>
      <c r="C54" s="4">
        <v>217631306</v>
      </c>
      <c r="D54" s="4">
        <f>IFERROR(Table13[[#This Row],[gross]]-Table13[[#This Row],[budget]],"not available")</f>
        <v>195631306</v>
      </c>
    </row>
    <row r="55" spans="1:4" x14ac:dyDescent="0.3">
      <c r="A55" t="s">
        <v>18712</v>
      </c>
      <c r="B55" s="4">
        <v>3977000</v>
      </c>
      <c r="C55" s="4">
        <v>198655278</v>
      </c>
      <c r="D55" s="4">
        <f>IFERROR(Table13[[#This Row],[gross]]-Table13[[#This Row],[budget]],"not available")</f>
        <v>194678278</v>
      </c>
    </row>
    <row r="56" spans="1:4" x14ac:dyDescent="0.3">
      <c r="A56" t="s">
        <v>9358</v>
      </c>
      <c r="B56" s="4">
        <v>25000000</v>
      </c>
      <c r="C56" s="4">
        <v>219200000</v>
      </c>
      <c r="D56" s="4">
        <f>IFERROR(Table13[[#This Row],[gross]]-Table13[[#This Row],[budget]],"not available")</f>
        <v>194200000</v>
      </c>
    </row>
    <row r="57" spans="1:4" x14ac:dyDescent="0.3">
      <c r="A57" t="s">
        <v>1277</v>
      </c>
      <c r="B57" s="4">
        <v>125000000</v>
      </c>
      <c r="C57" s="4">
        <v>317557891</v>
      </c>
      <c r="D57" s="4">
        <f>IFERROR(Table13[[#This Row],[gross]]-Table13[[#This Row],[budget]],"not available")</f>
        <v>192557891</v>
      </c>
    </row>
    <row r="58" spans="1:4" x14ac:dyDescent="0.3">
      <c r="A58" t="s">
        <v>11554</v>
      </c>
      <c r="B58" s="4">
        <v>19000000</v>
      </c>
      <c r="C58" s="4">
        <v>210609762</v>
      </c>
      <c r="D58" s="4">
        <f>IFERROR(Table13[[#This Row],[gross]]-Table13[[#This Row],[budget]],"not available")</f>
        <v>191609762</v>
      </c>
    </row>
    <row r="59" spans="1:4" x14ac:dyDescent="0.3">
      <c r="A59" t="s">
        <v>8813</v>
      </c>
      <c r="B59" s="4">
        <v>28000000</v>
      </c>
      <c r="C59" s="4">
        <v>217350219</v>
      </c>
      <c r="D59" s="4">
        <f>IFERROR(Table13[[#This Row],[gross]]-Table13[[#This Row],[budget]],"not available")</f>
        <v>189350219</v>
      </c>
    </row>
    <row r="60" spans="1:4" x14ac:dyDescent="0.3">
      <c r="A60" t="s">
        <v>576</v>
      </c>
      <c r="B60" s="4">
        <v>175000000</v>
      </c>
      <c r="C60" s="4">
        <v>362645141</v>
      </c>
      <c r="D60" s="4">
        <f>IFERROR(Table13[[#This Row],[gross]]-Table13[[#This Row],[budget]],"not available")</f>
        <v>187645141</v>
      </c>
    </row>
    <row r="61" spans="1:4" x14ac:dyDescent="0.3">
      <c r="A61" t="s">
        <v>21006</v>
      </c>
      <c r="B61" s="4">
        <v>2000000</v>
      </c>
      <c r="C61" s="4">
        <v>184925485</v>
      </c>
      <c r="D61" s="4">
        <f>IFERROR(Table13[[#This Row],[gross]]-Table13[[#This Row],[budget]],"not available")</f>
        <v>182925485</v>
      </c>
    </row>
    <row r="62" spans="1:4" x14ac:dyDescent="0.3">
      <c r="A62" t="s">
        <v>3561</v>
      </c>
      <c r="B62" s="4">
        <v>69000000</v>
      </c>
      <c r="C62" s="4">
        <v>251501645</v>
      </c>
      <c r="D62" s="4">
        <f>IFERROR(Table13[[#This Row],[gross]]-Table13[[#This Row],[budget]],"not available")</f>
        <v>182501645</v>
      </c>
    </row>
    <row r="63" spans="1:4" x14ac:dyDescent="0.3">
      <c r="A63" t="s">
        <v>570</v>
      </c>
      <c r="B63" s="4">
        <v>175000000</v>
      </c>
      <c r="C63" s="4">
        <v>356454367</v>
      </c>
      <c r="D63" s="4">
        <f>IFERROR(Table13[[#This Row],[gross]]-Table13[[#This Row],[budget]],"not available")</f>
        <v>181454367</v>
      </c>
    </row>
    <row r="64" spans="1:4" x14ac:dyDescent="0.3">
      <c r="A64" t="s">
        <v>511</v>
      </c>
      <c r="B64" s="4">
        <v>140000000</v>
      </c>
      <c r="C64" s="4">
        <v>318298180</v>
      </c>
      <c r="D64" s="4">
        <f>IFERROR(Table13[[#This Row],[gross]]-Table13[[#This Row],[budget]],"not available")</f>
        <v>178298180</v>
      </c>
    </row>
    <row r="65" spans="1:4" x14ac:dyDescent="0.3">
      <c r="A65" t="s">
        <v>16909</v>
      </c>
      <c r="B65" s="4">
        <v>6000000</v>
      </c>
      <c r="C65" s="4">
        <v>181360000</v>
      </c>
      <c r="D65" s="4">
        <f>IFERROR(Table13[[#This Row],[gross]]-Table13[[#This Row],[budget]],"not available")</f>
        <v>175360000</v>
      </c>
    </row>
    <row r="66" spans="1:4" x14ac:dyDescent="0.3">
      <c r="A66" t="s">
        <v>1462</v>
      </c>
      <c r="B66" s="4">
        <v>115000000</v>
      </c>
      <c r="C66" s="4">
        <v>289907418</v>
      </c>
      <c r="D66" s="4">
        <f>IFERROR(Table13[[#This Row],[gross]]-Table13[[#This Row],[budget]],"not available")</f>
        <v>174907418</v>
      </c>
    </row>
    <row r="67" spans="1:4" x14ac:dyDescent="0.3">
      <c r="A67" t="s">
        <v>2562</v>
      </c>
      <c r="B67" s="4">
        <v>80000000</v>
      </c>
      <c r="C67" s="4">
        <v>254455986</v>
      </c>
      <c r="D67" s="4">
        <f>IFERROR(Table13[[#This Row],[gross]]-Table13[[#This Row],[budget]],"not available")</f>
        <v>174455986</v>
      </c>
    </row>
    <row r="68" spans="1:4" x14ac:dyDescent="0.3">
      <c r="A68" t="s">
        <v>1507</v>
      </c>
      <c r="B68" s="4">
        <v>100000000</v>
      </c>
      <c r="C68" s="4">
        <v>274084951</v>
      </c>
      <c r="D68" s="4">
        <f>IFERROR(Table13[[#This Row],[gross]]-Table13[[#This Row],[budget]],"not available")</f>
        <v>174084951</v>
      </c>
    </row>
    <row r="69" spans="1:4" x14ac:dyDescent="0.3">
      <c r="A69" t="s">
        <v>273</v>
      </c>
      <c r="B69" s="4">
        <v>200000000</v>
      </c>
      <c r="C69" s="4">
        <v>373377893</v>
      </c>
      <c r="D69" s="4">
        <f>IFERROR(Table13[[#This Row],[gross]]-Table13[[#This Row],[budget]],"not available")</f>
        <v>173377893</v>
      </c>
    </row>
    <row r="70" spans="1:4" x14ac:dyDescent="0.3">
      <c r="A70" t="s">
        <v>7237</v>
      </c>
      <c r="B70" s="4">
        <v>33000000</v>
      </c>
      <c r="C70" s="4">
        <v>205399422</v>
      </c>
      <c r="D70" s="4">
        <f>IFERROR(Table13[[#This Row],[gross]]-Table13[[#This Row],[budget]],"not available")</f>
        <v>172399422</v>
      </c>
    </row>
    <row r="71" spans="1:4" x14ac:dyDescent="0.3">
      <c r="A71" t="s">
        <v>1131</v>
      </c>
      <c r="B71" s="4">
        <v>120000000</v>
      </c>
      <c r="C71" s="4">
        <v>292298923</v>
      </c>
      <c r="D71" s="4">
        <f>IFERROR(Table13[[#This Row],[gross]]-Table13[[#This Row],[budget]],"not available")</f>
        <v>172298923</v>
      </c>
    </row>
    <row r="72" spans="1:4" x14ac:dyDescent="0.3">
      <c r="A72" t="s">
        <v>2081</v>
      </c>
      <c r="B72" s="4">
        <v>92000000</v>
      </c>
      <c r="C72" s="4">
        <v>261437578</v>
      </c>
      <c r="D72" s="4">
        <f>IFERROR(Table13[[#This Row],[gross]]-Table13[[#This Row],[budget]],"not available")</f>
        <v>169437578</v>
      </c>
    </row>
    <row r="73" spans="1:4" x14ac:dyDescent="0.3">
      <c r="A73" t="s">
        <v>783</v>
      </c>
      <c r="B73" s="4">
        <v>150000000</v>
      </c>
      <c r="C73" s="4">
        <v>318759914</v>
      </c>
      <c r="D73" s="4">
        <f>IFERROR(Table13[[#This Row],[gross]]-Table13[[#This Row],[budget]],"not available")</f>
        <v>168759914</v>
      </c>
    </row>
    <row r="74" spans="1:4" x14ac:dyDescent="0.3">
      <c r="A74" t="s">
        <v>5019</v>
      </c>
      <c r="B74" s="4">
        <v>50000000</v>
      </c>
      <c r="C74" s="4">
        <v>218628680</v>
      </c>
      <c r="D74" s="4">
        <f>IFERROR(Table13[[#This Row],[gross]]-Table13[[#This Row],[budget]],"not available")</f>
        <v>168628680</v>
      </c>
    </row>
    <row r="75" spans="1:4" x14ac:dyDescent="0.3">
      <c r="A75" t="s">
        <v>15744</v>
      </c>
      <c r="B75" s="4">
        <v>8800000</v>
      </c>
      <c r="C75" s="4">
        <v>174635000</v>
      </c>
      <c r="D75" s="4">
        <f>IFERROR(Table13[[#This Row],[gross]]-Table13[[#This Row],[budget]],"not available")</f>
        <v>165835000</v>
      </c>
    </row>
    <row r="76" spans="1:4" x14ac:dyDescent="0.3">
      <c r="A76" t="s">
        <v>1287</v>
      </c>
      <c r="B76" s="4">
        <v>140000000</v>
      </c>
      <c r="C76" s="4">
        <v>305388685</v>
      </c>
      <c r="D76" s="4">
        <f>IFERROR(Table13[[#This Row],[gross]]-Table13[[#This Row],[budget]],"not available")</f>
        <v>165388685</v>
      </c>
    </row>
    <row r="77" spans="1:4" x14ac:dyDescent="0.3">
      <c r="A77" t="s">
        <v>13324</v>
      </c>
      <c r="B77" s="4">
        <v>14000000</v>
      </c>
      <c r="C77" s="4">
        <v>178406268</v>
      </c>
      <c r="D77" s="4">
        <f>IFERROR(Table13[[#This Row],[gross]]-Table13[[#This Row],[budget]],"not available")</f>
        <v>164406268</v>
      </c>
    </row>
    <row r="78" spans="1:4" x14ac:dyDescent="0.3">
      <c r="A78" t="s">
        <v>682</v>
      </c>
      <c r="B78" s="4">
        <v>170000000</v>
      </c>
      <c r="C78" s="4">
        <v>333130696</v>
      </c>
      <c r="D78" s="4">
        <f>IFERROR(Table13[[#This Row],[gross]]-Table13[[#This Row],[budget]],"not available")</f>
        <v>163130696</v>
      </c>
    </row>
    <row r="79" spans="1:4" x14ac:dyDescent="0.3">
      <c r="A79" t="s">
        <v>11526</v>
      </c>
      <c r="B79" s="4">
        <v>22000000</v>
      </c>
      <c r="C79" s="4">
        <v>184208848</v>
      </c>
      <c r="D79" s="4">
        <f>IFERROR(Table13[[#This Row],[gross]]-Table13[[#This Row],[budget]],"not available")</f>
        <v>162208848</v>
      </c>
    </row>
    <row r="80" spans="1:4" x14ac:dyDescent="0.3">
      <c r="A80" t="s">
        <v>1722</v>
      </c>
      <c r="B80" s="4">
        <v>100000000</v>
      </c>
      <c r="C80" s="4">
        <v>261970615</v>
      </c>
      <c r="D80" s="4">
        <f>IFERROR(Table13[[#This Row],[gross]]-Table13[[#This Row],[budget]],"not available")</f>
        <v>161970615</v>
      </c>
    </row>
    <row r="81" spans="1:4" x14ac:dyDescent="0.3">
      <c r="A81" t="s">
        <v>8088</v>
      </c>
      <c r="B81" s="4">
        <v>30000000</v>
      </c>
      <c r="C81" s="4">
        <v>191796233</v>
      </c>
      <c r="D81" s="4">
        <f>IFERROR(Table13[[#This Row],[gross]]-Table13[[#This Row],[budget]],"not available")</f>
        <v>161796233</v>
      </c>
    </row>
    <row r="82" spans="1:4" x14ac:dyDescent="0.3">
      <c r="A82" t="s">
        <v>12622</v>
      </c>
      <c r="B82" s="4">
        <v>15000000</v>
      </c>
      <c r="C82" s="4">
        <v>176781728</v>
      </c>
      <c r="D82" s="4">
        <f>IFERROR(Table13[[#This Row],[gross]]-Table13[[#This Row],[budget]],"not available")</f>
        <v>161781728</v>
      </c>
    </row>
    <row r="83" spans="1:4" x14ac:dyDescent="0.3">
      <c r="A83" t="s">
        <v>2546</v>
      </c>
      <c r="B83" s="4">
        <v>81000000</v>
      </c>
      <c r="C83" s="4">
        <v>242589580</v>
      </c>
      <c r="D83" s="4">
        <f>IFERROR(Table13[[#This Row],[gross]]-Table13[[#This Row],[budget]],"not available")</f>
        <v>161589580</v>
      </c>
    </row>
    <row r="84" spans="1:4" x14ac:dyDescent="0.3">
      <c r="A84" t="s">
        <v>751</v>
      </c>
      <c r="B84" s="4">
        <v>160000000</v>
      </c>
      <c r="C84" s="4">
        <v>320706665</v>
      </c>
      <c r="D84" s="4">
        <f>IFERROR(Table13[[#This Row],[gross]]-Table13[[#This Row],[budget]],"not available")</f>
        <v>160706665</v>
      </c>
    </row>
    <row r="85" spans="1:4" x14ac:dyDescent="0.3">
      <c r="A85" t="s">
        <v>2095</v>
      </c>
      <c r="B85" s="4">
        <v>90000000</v>
      </c>
      <c r="C85" s="4">
        <v>250147615</v>
      </c>
      <c r="D85" s="4">
        <f>IFERROR(Table13[[#This Row],[gross]]-Table13[[#This Row],[budget]],"not available")</f>
        <v>160147615</v>
      </c>
    </row>
    <row r="86" spans="1:4" x14ac:dyDescent="0.3">
      <c r="A86" t="s">
        <v>363</v>
      </c>
      <c r="B86" s="4">
        <v>190000000</v>
      </c>
      <c r="C86" s="4">
        <v>350034110</v>
      </c>
      <c r="D86" s="4">
        <f>IFERROR(Table13[[#This Row],[gross]]-Table13[[#This Row],[budget]],"not available")</f>
        <v>160034110</v>
      </c>
    </row>
    <row r="87" spans="1:4" x14ac:dyDescent="0.3">
      <c r="A87" t="s">
        <v>413</v>
      </c>
      <c r="B87" s="4">
        <v>195000000</v>
      </c>
      <c r="C87" s="4">
        <v>352358779</v>
      </c>
      <c r="D87" s="4">
        <f>IFERROR(Table13[[#This Row],[gross]]-Table13[[#This Row],[budget]],"not available")</f>
        <v>157358779</v>
      </c>
    </row>
    <row r="88" spans="1:4" x14ac:dyDescent="0.3">
      <c r="A88" t="s">
        <v>4573</v>
      </c>
      <c r="B88" s="4">
        <v>60000000</v>
      </c>
      <c r="C88" s="4">
        <v>217326336</v>
      </c>
      <c r="D88" s="4">
        <f>IFERROR(Table13[[#This Row],[gross]]-Table13[[#This Row],[budget]],"not available")</f>
        <v>157326336</v>
      </c>
    </row>
    <row r="89" spans="1:4" x14ac:dyDescent="0.3">
      <c r="A89" t="s">
        <v>248</v>
      </c>
      <c r="B89" s="4">
        <v>250000000</v>
      </c>
      <c r="C89" s="4">
        <v>407197282</v>
      </c>
      <c r="D89" s="4">
        <f>IFERROR(Table13[[#This Row],[gross]]-Table13[[#This Row],[budget]],"not available")</f>
        <v>157197282</v>
      </c>
    </row>
    <row r="90" spans="1:4" x14ac:dyDescent="0.3">
      <c r="A90" t="s">
        <v>12616</v>
      </c>
      <c r="B90" s="4">
        <v>11000000</v>
      </c>
      <c r="C90" s="4">
        <v>167780960</v>
      </c>
      <c r="D90" s="4">
        <f>IFERROR(Table13[[#This Row],[gross]]-Table13[[#This Row],[budget]],"not available")</f>
        <v>156780960</v>
      </c>
    </row>
    <row r="91" spans="1:4" x14ac:dyDescent="0.3">
      <c r="A91" t="s">
        <v>3003</v>
      </c>
      <c r="B91" s="4">
        <v>73000000</v>
      </c>
      <c r="C91" s="4">
        <v>229074524</v>
      </c>
      <c r="D91" s="4">
        <f>IFERROR(Table13[[#This Row],[gross]]-Table13[[#This Row],[budget]],"not available")</f>
        <v>156074524</v>
      </c>
    </row>
    <row r="92" spans="1:4" x14ac:dyDescent="0.3">
      <c r="A92" t="s">
        <v>3302</v>
      </c>
      <c r="B92" s="4">
        <v>72000000</v>
      </c>
      <c r="C92" s="4">
        <v>227965690</v>
      </c>
      <c r="D92" s="4">
        <f>IFERROR(Table13[[#This Row],[gross]]-Table13[[#This Row],[budget]],"not available")</f>
        <v>155965690</v>
      </c>
    </row>
    <row r="93" spans="1:4" x14ac:dyDescent="0.3">
      <c r="A93" t="s">
        <v>2099</v>
      </c>
      <c r="B93" s="4">
        <v>90000000</v>
      </c>
      <c r="C93" s="4">
        <v>245823397</v>
      </c>
      <c r="D93" s="4">
        <f>IFERROR(Table13[[#This Row],[gross]]-Table13[[#This Row],[budget]],"not available")</f>
        <v>155823397</v>
      </c>
    </row>
    <row r="94" spans="1:4" x14ac:dyDescent="0.3">
      <c r="A94" t="s">
        <v>10617</v>
      </c>
      <c r="B94" s="4">
        <v>18000000</v>
      </c>
      <c r="C94" s="4">
        <v>173585516</v>
      </c>
      <c r="D94" s="4">
        <f>IFERROR(Table13[[#This Row],[gross]]-Table13[[#This Row],[budget]],"not available")</f>
        <v>155585516</v>
      </c>
    </row>
    <row r="95" spans="1:4" x14ac:dyDescent="0.3">
      <c r="A95" t="s">
        <v>12619</v>
      </c>
      <c r="B95" s="4">
        <v>22000000</v>
      </c>
      <c r="C95" s="4">
        <v>177200000</v>
      </c>
      <c r="D95" s="4">
        <f>IFERROR(Table13[[#This Row],[gross]]-Table13[[#This Row],[budget]],"not available")</f>
        <v>155200000</v>
      </c>
    </row>
    <row r="96" spans="1:4" x14ac:dyDescent="0.3">
      <c r="A96" t="s">
        <v>15916</v>
      </c>
      <c r="B96" s="4">
        <v>8200000</v>
      </c>
      <c r="C96" s="4">
        <v>163214286</v>
      </c>
      <c r="D96" s="4">
        <f>IFERROR(Table13[[#This Row],[gross]]-Table13[[#This Row],[budget]],"not available")</f>
        <v>155014286</v>
      </c>
    </row>
    <row r="97" spans="1:4" x14ac:dyDescent="0.3">
      <c r="A97" t="s">
        <v>7143</v>
      </c>
      <c r="B97" s="4">
        <v>37000000</v>
      </c>
      <c r="C97" s="4">
        <v>191449475</v>
      </c>
      <c r="D97" s="4">
        <f>IFERROR(Table13[[#This Row],[gross]]-Table13[[#This Row],[budget]],"not available")</f>
        <v>154449475</v>
      </c>
    </row>
    <row r="98" spans="1:4" x14ac:dyDescent="0.3">
      <c r="A98" t="s">
        <v>8754</v>
      </c>
      <c r="B98" s="4">
        <v>29000000</v>
      </c>
      <c r="C98" s="4">
        <v>183436380</v>
      </c>
      <c r="D98" s="4">
        <f>IFERROR(Table13[[#This Row],[gross]]-Table13[[#This Row],[budget]],"not available")</f>
        <v>154436380</v>
      </c>
    </row>
    <row r="99" spans="1:4" x14ac:dyDescent="0.3">
      <c r="A99" t="s">
        <v>17315</v>
      </c>
      <c r="B99" s="4">
        <v>5500000</v>
      </c>
      <c r="C99" s="4">
        <v>159600000</v>
      </c>
      <c r="D99" s="4">
        <f>IFERROR(Table13[[#This Row],[gross]]-Table13[[#This Row],[budget]],"not available")</f>
        <v>154100000</v>
      </c>
    </row>
    <row r="100" spans="1:4" x14ac:dyDescent="0.3">
      <c r="A100" t="s">
        <v>10323</v>
      </c>
      <c r="B100" s="4">
        <v>23000000</v>
      </c>
      <c r="C100" s="4">
        <v>176483808</v>
      </c>
      <c r="D100" s="4">
        <f>IFERROR(Table13[[#This Row],[gross]]-Table13[[#This Row],[budget]],"not available")</f>
        <v>153483808</v>
      </c>
    </row>
    <row r="101" spans="1:4" x14ac:dyDescent="0.3">
      <c r="A101" t="s">
        <v>8824</v>
      </c>
      <c r="B101" s="4">
        <v>28000000</v>
      </c>
      <c r="C101" s="4">
        <v>179870271</v>
      </c>
      <c r="D101" s="4">
        <f>IFERROR(Table13[[#This Row],[gross]]-Table13[[#This Row],[budget]],"not available")</f>
        <v>151870271</v>
      </c>
    </row>
    <row r="102" spans="1:4" x14ac:dyDescent="0.3">
      <c r="A102" t="s">
        <v>3861</v>
      </c>
      <c r="B102" s="4">
        <v>63000000</v>
      </c>
      <c r="C102" s="4">
        <v>213079163</v>
      </c>
      <c r="D102" s="4">
        <f>IFERROR(Table13[[#This Row],[gross]]-Table13[[#This Row],[budget]],"not available")</f>
        <v>150079163</v>
      </c>
    </row>
    <row r="103" spans="1:4" x14ac:dyDescent="0.3">
      <c r="A103" t="s">
        <v>2322</v>
      </c>
      <c r="B103" s="4">
        <v>92000000</v>
      </c>
      <c r="C103" s="4">
        <v>241688385</v>
      </c>
      <c r="D103" s="4">
        <f>IFERROR(Table13[[#This Row],[gross]]-Table13[[#This Row],[budget]],"not available")</f>
        <v>149688385</v>
      </c>
    </row>
    <row r="104" spans="1:4" x14ac:dyDescent="0.3">
      <c r="A104" t="s">
        <v>5520</v>
      </c>
      <c r="B104" s="4">
        <v>48000000</v>
      </c>
      <c r="C104" s="4">
        <v>197171806</v>
      </c>
      <c r="D104" s="4">
        <f>IFERROR(Table13[[#This Row],[gross]]-Table13[[#This Row],[budget]],"not available")</f>
        <v>149171806</v>
      </c>
    </row>
    <row r="105" spans="1:4" x14ac:dyDescent="0.3">
      <c r="A105" t="s">
        <v>9362</v>
      </c>
      <c r="B105" s="4">
        <v>25000000</v>
      </c>
      <c r="C105" s="4">
        <v>172825435</v>
      </c>
      <c r="D105" s="4">
        <f>IFERROR(Table13[[#This Row],[gross]]-Table13[[#This Row],[budget]],"not available")</f>
        <v>147825435</v>
      </c>
    </row>
    <row r="106" spans="1:4" x14ac:dyDescent="0.3">
      <c r="A106" t="s">
        <v>3635</v>
      </c>
      <c r="B106" s="4">
        <v>70000000</v>
      </c>
      <c r="C106" s="4">
        <v>216119491</v>
      </c>
      <c r="D106" s="4">
        <f>IFERROR(Table13[[#This Row],[gross]]-Table13[[#This Row],[budget]],"not available")</f>
        <v>146119491</v>
      </c>
    </row>
    <row r="107" spans="1:4" x14ac:dyDescent="0.3">
      <c r="A107" t="s">
        <v>3933</v>
      </c>
      <c r="B107" s="4">
        <v>65000000</v>
      </c>
      <c r="C107" s="4">
        <v>210592590</v>
      </c>
      <c r="D107" s="4">
        <f>IFERROR(Table13[[#This Row],[gross]]-Table13[[#This Row],[budget]],"not available")</f>
        <v>145592590</v>
      </c>
    </row>
    <row r="108" spans="1:4" x14ac:dyDescent="0.3">
      <c r="A108" t="s">
        <v>9391</v>
      </c>
      <c r="B108" s="4">
        <v>25000000</v>
      </c>
      <c r="C108" s="4">
        <v>169705587</v>
      </c>
      <c r="D108" s="4">
        <f>IFERROR(Table13[[#This Row],[gross]]-Table13[[#This Row],[budget]],"not available")</f>
        <v>144705587</v>
      </c>
    </row>
    <row r="109" spans="1:4" x14ac:dyDescent="0.3">
      <c r="A109" t="s">
        <v>3377</v>
      </c>
      <c r="B109" s="4">
        <v>75000000</v>
      </c>
      <c r="C109" s="4">
        <v>219613391</v>
      </c>
      <c r="D109" s="4">
        <f>IFERROR(Table13[[#This Row],[gross]]-Table13[[#This Row],[budget]],"not available")</f>
        <v>144613391</v>
      </c>
    </row>
    <row r="110" spans="1:4" x14ac:dyDescent="0.3">
      <c r="A110" t="s">
        <v>2328</v>
      </c>
      <c r="B110" s="4">
        <v>90000000</v>
      </c>
      <c r="C110" s="4">
        <v>233630478</v>
      </c>
      <c r="D110" s="4">
        <f>IFERROR(Table13[[#This Row],[gross]]-Table13[[#This Row],[budget]],"not available")</f>
        <v>143630478</v>
      </c>
    </row>
    <row r="111" spans="1:4" x14ac:dyDescent="0.3">
      <c r="A111" t="s">
        <v>13321</v>
      </c>
      <c r="B111" s="4">
        <v>14000000</v>
      </c>
      <c r="C111" s="4">
        <v>156645693</v>
      </c>
      <c r="D111" s="4">
        <f>IFERROR(Table13[[#This Row],[gross]]-Table13[[#This Row],[budget]],"not available")</f>
        <v>142645693</v>
      </c>
    </row>
    <row r="112" spans="1:4" x14ac:dyDescent="0.3">
      <c r="A112" t="s">
        <v>795</v>
      </c>
      <c r="B112" s="4">
        <v>150000000</v>
      </c>
      <c r="C112" s="4">
        <v>292000866</v>
      </c>
      <c r="D112" s="4">
        <f>IFERROR(Table13[[#This Row],[gross]]-Table13[[#This Row],[budget]],"not available")</f>
        <v>142000866</v>
      </c>
    </row>
    <row r="113" spans="1:4" x14ac:dyDescent="0.3">
      <c r="A113" t="s">
        <v>5052</v>
      </c>
      <c r="B113" s="4">
        <v>50000000</v>
      </c>
      <c r="C113" s="4">
        <v>191616238</v>
      </c>
      <c r="D113" s="4">
        <f>IFERROR(Table13[[#This Row],[gross]]-Table13[[#This Row],[budget]],"not available")</f>
        <v>141616238</v>
      </c>
    </row>
    <row r="114" spans="1:4" x14ac:dyDescent="0.3">
      <c r="A114" t="s">
        <v>10181</v>
      </c>
      <c r="B114" s="4">
        <v>20000000</v>
      </c>
      <c r="C114" s="4">
        <v>161487252</v>
      </c>
      <c r="D114" s="4">
        <f>IFERROR(Table13[[#This Row],[gross]]-Table13[[#This Row],[budget]],"not available")</f>
        <v>141487252</v>
      </c>
    </row>
    <row r="115" spans="1:4" x14ac:dyDescent="0.3">
      <c r="A115" t="s">
        <v>1530</v>
      </c>
      <c r="B115" s="4">
        <v>110000000</v>
      </c>
      <c r="C115" s="4">
        <v>250863268</v>
      </c>
      <c r="D115" s="4">
        <f>IFERROR(Table13[[#This Row],[gross]]-Table13[[#This Row],[budget]],"not available")</f>
        <v>140863268</v>
      </c>
    </row>
    <row r="116" spans="1:4" x14ac:dyDescent="0.3">
      <c r="A116" t="s">
        <v>22287</v>
      </c>
      <c r="B116" s="4">
        <v>60000</v>
      </c>
      <c r="C116" s="4">
        <v>140530114</v>
      </c>
      <c r="D116" s="4">
        <f>IFERROR(Table13[[#This Row],[gross]]-Table13[[#This Row],[budget]],"not available")</f>
        <v>140470114</v>
      </c>
    </row>
    <row r="117" spans="1:4" x14ac:dyDescent="0.3">
      <c r="A117" t="s">
        <v>7881</v>
      </c>
      <c r="B117" s="4">
        <v>33000000</v>
      </c>
      <c r="C117" s="4">
        <v>173381405</v>
      </c>
      <c r="D117" s="4">
        <f>IFERROR(Table13[[#This Row],[gross]]-Table13[[#This Row],[budget]],"not available")</f>
        <v>140381405</v>
      </c>
    </row>
    <row r="118" spans="1:4" x14ac:dyDescent="0.3">
      <c r="A118" t="s">
        <v>799</v>
      </c>
      <c r="B118" s="4">
        <v>150000000</v>
      </c>
      <c r="C118" s="4">
        <v>289994397</v>
      </c>
      <c r="D118" s="4">
        <f>IFERROR(Table13[[#This Row],[gross]]-Table13[[#This Row],[budget]],"not available")</f>
        <v>139994397</v>
      </c>
    </row>
    <row r="119" spans="1:4" x14ac:dyDescent="0.3">
      <c r="A119" t="s">
        <v>6009</v>
      </c>
      <c r="B119" s="4">
        <v>44000000</v>
      </c>
      <c r="C119" s="4">
        <v>183875760</v>
      </c>
      <c r="D119" s="4">
        <f>IFERROR(Table13[[#This Row],[gross]]-Table13[[#This Row],[budget]],"not available")</f>
        <v>139875760</v>
      </c>
    </row>
    <row r="120" spans="1:4" x14ac:dyDescent="0.3">
      <c r="A120" t="s">
        <v>19070</v>
      </c>
      <c r="B120" s="4">
        <v>3000000</v>
      </c>
      <c r="C120" s="4">
        <v>141600000</v>
      </c>
      <c r="D120" s="4">
        <f>IFERROR(Table13[[#This Row],[gross]]-Table13[[#This Row],[budget]],"not available")</f>
        <v>138600000</v>
      </c>
    </row>
    <row r="121" spans="1:4" x14ac:dyDescent="0.3">
      <c r="A121" t="s">
        <v>14430</v>
      </c>
      <c r="B121" s="4">
        <v>11000000</v>
      </c>
      <c r="C121" s="4">
        <v>148170000</v>
      </c>
      <c r="D121" s="4">
        <f>IFERROR(Table13[[#This Row],[gross]]-Table13[[#This Row],[budget]],"not available")</f>
        <v>137170000</v>
      </c>
    </row>
    <row r="122" spans="1:4" x14ac:dyDescent="0.3">
      <c r="A122" t="s">
        <v>1355</v>
      </c>
      <c r="B122" s="4">
        <v>123000000</v>
      </c>
      <c r="C122" s="4">
        <v>260031035</v>
      </c>
      <c r="D122" s="4">
        <f>IFERROR(Table13[[#This Row],[gross]]-Table13[[#This Row],[budget]],"not available")</f>
        <v>137031035</v>
      </c>
    </row>
    <row r="123" spans="1:4" x14ac:dyDescent="0.3">
      <c r="A123" t="s">
        <v>7904</v>
      </c>
      <c r="B123" s="4">
        <v>32500000</v>
      </c>
      <c r="C123" s="4">
        <v>169076745</v>
      </c>
      <c r="D123" s="4">
        <f>IFERROR(Table13[[#This Row],[gross]]-Table13[[#This Row],[budget]],"not available")</f>
        <v>136576745</v>
      </c>
    </row>
    <row r="124" spans="1:4" x14ac:dyDescent="0.3">
      <c r="A124" t="s">
        <v>5679</v>
      </c>
      <c r="B124" s="4">
        <v>45000000</v>
      </c>
      <c r="C124" s="4">
        <v>181395380</v>
      </c>
      <c r="D124" s="4">
        <f>IFERROR(Table13[[#This Row],[gross]]-Table13[[#This Row],[budget]],"not available")</f>
        <v>136395380</v>
      </c>
    </row>
    <row r="125" spans="1:4" x14ac:dyDescent="0.3">
      <c r="A125" t="s">
        <v>2108</v>
      </c>
      <c r="B125" s="4">
        <v>90000000</v>
      </c>
      <c r="C125" s="4">
        <v>226138454</v>
      </c>
      <c r="D125" s="4">
        <f>IFERROR(Table13[[#This Row],[gross]]-Table13[[#This Row],[budget]],"not available")</f>
        <v>136138454</v>
      </c>
    </row>
    <row r="126" spans="1:4" x14ac:dyDescent="0.3">
      <c r="A126" t="s">
        <v>16382</v>
      </c>
      <c r="B126" s="4">
        <v>7500000</v>
      </c>
      <c r="C126" s="4">
        <v>143492840</v>
      </c>
      <c r="D126" s="4">
        <f>IFERROR(Table13[[#This Row],[gross]]-Table13[[#This Row],[budget]],"not available")</f>
        <v>135992840</v>
      </c>
    </row>
    <row r="127" spans="1:4" x14ac:dyDescent="0.3">
      <c r="A127" t="s">
        <v>283</v>
      </c>
      <c r="B127" s="4">
        <v>200000000</v>
      </c>
      <c r="C127" s="4">
        <v>334185206</v>
      </c>
      <c r="D127" s="4">
        <f>IFERROR(Table13[[#This Row],[gross]]-Table13[[#This Row],[budget]],"not available")</f>
        <v>134185206</v>
      </c>
    </row>
    <row r="128" spans="1:4" x14ac:dyDescent="0.3">
      <c r="A128" t="s">
        <v>7267</v>
      </c>
      <c r="B128" s="4">
        <v>38000000</v>
      </c>
      <c r="C128" s="4">
        <v>171031347</v>
      </c>
      <c r="D128" s="4">
        <f>IFERROR(Table13[[#This Row],[gross]]-Table13[[#This Row],[budget]],"not available")</f>
        <v>133031347</v>
      </c>
    </row>
    <row r="129" spans="1:4" x14ac:dyDescent="0.3">
      <c r="A129" t="s">
        <v>8819</v>
      </c>
      <c r="B129" s="4">
        <v>28000000</v>
      </c>
      <c r="C129" s="4">
        <v>161029270</v>
      </c>
      <c r="D129" s="4">
        <f>IFERROR(Table13[[#This Row],[gross]]-Table13[[#This Row],[budget]],"not available")</f>
        <v>133029270</v>
      </c>
    </row>
    <row r="130" spans="1:4" x14ac:dyDescent="0.3">
      <c r="A130" t="s">
        <v>692</v>
      </c>
      <c r="B130" s="4">
        <v>160000000</v>
      </c>
      <c r="C130" s="4">
        <v>292568851</v>
      </c>
      <c r="D130" s="4">
        <f>IFERROR(Table13[[#This Row],[gross]]-Table13[[#This Row],[budget]],"not available")</f>
        <v>132568851</v>
      </c>
    </row>
    <row r="131" spans="1:4" x14ac:dyDescent="0.3">
      <c r="A131" t="s">
        <v>11688</v>
      </c>
      <c r="B131" s="4">
        <v>18000000</v>
      </c>
      <c r="C131" s="4">
        <v>150056505</v>
      </c>
      <c r="D131" s="4">
        <f>IFERROR(Table13[[#This Row],[gross]]-Table13[[#This Row],[budget]],"not available")</f>
        <v>132056505</v>
      </c>
    </row>
    <row r="132" spans="1:4" x14ac:dyDescent="0.3">
      <c r="A132" t="s">
        <v>419</v>
      </c>
      <c r="B132" s="4">
        <v>185000000</v>
      </c>
      <c r="C132" s="4">
        <v>317011114</v>
      </c>
      <c r="D132" s="4">
        <f>IFERROR(Table13[[#This Row],[gross]]-Table13[[#This Row],[budget]],"not available")</f>
        <v>132011114</v>
      </c>
    </row>
    <row r="133" spans="1:4" x14ac:dyDescent="0.3">
      <c r="A133" t="s">
        <v>16912</v>
      </c>
      <c r="B133" s="4">
        <v>6000000</v>
      </c>
      <c r="C133" s="4">
        <v>137963328</v>
      </c>
      <c r="D133" s="4">
        <f>IFERROR(Table13[[#This Row],[gross]]-Table13[[#This Row],[budget]],"not available")</f>
        <v>131963328</v>
      </c>
    </row>
    <row r="134" spans="1:4" x14ac:dyDescent="0.3">
      <c r="A134" t="s">
        <v>863</v>
      </c>
      <c r="B134" s="4">
        <v>150000000</v>
      </c>
      <c r="C134" s="4">
        <v>281492479</v>
      </c>
      <c r="D134" s="4">
        <f>IFERROR(Table13[[#This Row],[gross]]-Table13[[#This Row],[budget]],"not available")</f>
        <v>131492479</v>
      </c>
    </row>
    <row r="135" spans="1:4" x14ac:dyDescent="0.3">
      <c r="A135" t="s">
        <v>8080</v>
      </c>
      <c r="B135" s="4">
        <v>34200000</v>
      </c>
      <c r="C135" s="4">
        <v>163479795</v>
      </c>
      <c r="D135" s="4">
        <f>IFERROR(Table13[[#This Row],[gross]]-Table13[[#This Row],[budget]],"not available")</f>
        <v>129279795</v>
      </c>
    </row>
    <row r="136" spans="1:4" x14ac:dyDescent="0.3">
      <c r="A136" t="s">
        <v>16396</v>
      </c>
      <c r="B136" s="4">
        <v>6000000</v>
      </c>
      <c r="C136" s="4">
        <v>134821952</v>
      </c>
      <c r="D136" s="4">
        <f>IFERROR(Table13[[#This Row],[gross]]-Table13[[#This Row],[budget]],"not available")</f>
        <v>128821952</v>
      </c>
    </row>
    <row r="137" spans="1:4" x14ac:dyDescent="0.3">
      <c r="A137" t="s">
        <v>14729</v>
      </c>
      <c r="B137" s="4">
        <v>10000000</v>
      </c>
      <c r="C137" s="4">
        <v>138339411</v>
      </c>
      <c r="D137" s="4">
        <f>IFERROR(Table13[[#This Row],[gross]]-Table13[[#This Row],[budget]],"not available")</f>
        <v>128339411</v>
      </c>
    </row>
    <row r="138" spans="1:4" x14ac:dyDescent="0.3">
      <c r="A138" t="s">
        <v>13316</v>
      </c>
      <c r="B138" s="4">
        <v>15000000</v>
      </c>
      <c r="C138" s="4">
        <v>141319195</v>
      </c>
      <c r="D138" s="4">
        <f>IFERROR(Table13[[#This Row],[gross]]-Table13[[#This Row],[budget]],"not available")</f>
        <v>126319195</v>
      </c>
    </row>
    <row r="139" spans="1:4" x14ac:dyDescent="0.3">
      <c r="A139" t="s">
        <v>6261</v>
      </c>
      <c r="B139" s="4">
        <v>40000000</v>
      </c>
      <c r="C139" s="4">
        <v>166147885</v>
      </c>
      <c r="D139" s="4">
        <f>IFERROR(Table13[[#This Row],[gross]]-Table13[[#This Row],[budget]],"not available")</f>
        <v>126147885</v>
      </c>
    </row>
    <row r="140" spans="1:4" x14ac:dyDescent="0.3">
      <c r="A140" t="s">
        <v>8076</v>
      </c>
      <c r="B140" s="4">
        <v>45000000</v>
      </c>
      <c r="C140" s="4">
        <v>170684505</v>
      </c>
      <c r="D140" s="4">
        <f>IFERROR(Table13[[#This Row],[gross]]-Table13[[#This Row],[budget]],"not available")</f>
        <v>125684505</v>
      </c>
    </row>
    <row r="141" spans="1:4" x14ac:dyDescent="0.3">
      <c r="A141" t="s">
        <v>10629</v>
      </c>
      <c r="B141" s="4">
        <v>28000000</v>
      </c>
      <c r="C141" s="4">
        <v>153665036</v>
      </c>
      <c r="D141" s="4">
        <f>IFERROR(Table13[[#This Row],[gross]]-Table13[[#This Row],[budget]],"not available")</f>
        <v>125665036</v>
      </c>
    </row>
    <row r="142" spans="1:4" x14ac:dyDescent="0.3">
      <c r="A142" t="s">
        <v>3313</v>
      </c>
      <c r="B142" s="4">
        <v>120000000</v>
      </c>
      <c r="C142" s="4">
        <v>244052771</v>
      </c>
      <c r="D142" s="4">
        <f>IFERROR(Table13[[#This Row],[gross]]-Table13[[#This Row],[budget]],"not available")</f>
        <v>124052771</v>
      </c>
    </row>
    <row r="143" spans="1:4" x14ac:dyDescent="0.3">
      <c r="A143" t="s">
        <v>6243</v>
      </c>
      <c r="B143" s="4">
        <v>40000000</v>
      </c>
      <c r="C143" s="4">
        <v>163947053</v>
      </c>
      <c r="D143" s="4">
        <f>IFERROR(Table13[[#This Row],[gross]]-Table13[[#This Row],[budget]],"not available")</f>
        <v>123947053</v>
      </c>
    </row>
    <row r="144" spans="1:4" x14ac:dyDescent="0.3">
      <c r="A144" t="s">
        <v>12637</v>
      </c>
      <c r="B144" s="4">
        <v>15000000</v>
      </c>
      <c r="C144" s="4">
        <v>138795342</v>
      </c>
      <c r="D144" s="4">
        <f>IFERROR(Table13[[#This Row],[gross]]-Table13[[#This Row],[budget]],"not available")</f>
        <v>123795342</v>
      </c>
    </row>
    <row r="145" spans="1:4" x14ac:dyDescent="0.3">
      <c r="A145" t="s">
        <v>705</v>
      </c>
      <c r="B145" s="4">
        <v>180000000</v>
      </c>
      <c r="C145" s="4">
        <v>303001229</v>
      </c>
      <c r="D145" s="4">
        <f>IFERROR(Table13[[#This Row],[gross]]-Table13[[#This Row],[budget]],"not available")</f>
        <v>123001229</v>
      </c>
    </row>
    <row r="146" spans="1:4" x14ac:dyDescent="0.3">
      <c r="A146" t="s">
        <v>10326</v>
      </c>
      <c r="B146" s="4">
        <v>22000000</v>
      </c>
      <c r="C146" s="4">
        <v>144833357</v>
      </c>
      <c r="D146" s="4">
        <f>IFERROR(Table13[[#This Row],[gross]]-Table13[[#This Row],[budget]],"not available")</f>
        <v>122833357</v>
      </c>
    </row>
    <row r="147" spans="1:4" x14ac:dyDescent="0.3">
      <c r="A147" t="s">
        <v>726</v>
      </c>
      <c r="B147" s="4">
        <v>160000000</v>
      </c>
      <c r="C147" s="4">
        <v>281666058</v>
      </c>
      <c r="D147" s="4">
        <f>IFERROR(Table13[[#This Row],[gross]]-Table13[[#This Row],[budget]],"not available")</f>
        <v>121666058</v>
      </c>
    </row>
    <row r="148" spans="1:4" x14ac:dyDescent="0.3">
      <c r="A148" t="s">
        <v>1687</v>
      </c>
      <c r="B148" s="4">
        <v>108000000</v>
      </c>
      <c r="C148" s="4">
        <v>228430993</v>
      </c>
      <c r="D148" s="4">
        <f>IFERROR(Table13[[#This Row],[gross]]-Table13[[#This Row],[budget]],"not available")</f>
        <v>120430993</v>
      </c>
    </row>
    <row r="149" spans="1:4" x14ac:dyDescent="0.3">
      <c r="A149" t="s">
        <v>9373</v>
      </c>
      <c r="B149" s="4">
        <v>25000000</v>
      </c>
      <c r="C149" s="4">
        <v>145000989</v>
      </c>
      <c r="D149" s="4">
        <f>IFERROR(Table13[[#This Row],[gross]]-Table13[[#This Row],[budget]],"not available")</f>
        <v>120000989</v>
      </c>
    </row>
    <row r="150" spans="1:4" x14ac:dyDescent="0.3">
      <c r="A150" t="s">
        <v>1242</v>
      </c>
      <c r="B150" s="4">
        <v>130000000</v>
      </c>
      <c r="C150" s="4">
        <v>249358727</v>
      </c>
      <c r="D150" s="4">
        <f>IFERROR(Table13[[#This Row],[gross]]-Table13[[#This Row],[budget]],"not available")</f>
        <v>119358727</v>
      </c>
    </row>
    <row r="151" spans="1:4" x14ac:dyDescent="0.3">
      <c r="A151" t="s">
        <v>2171</v>
      </c>
      <c r="B151" s="4">
        <v>90000000</v>
      </c>
      <c r="C151" s="4">
        <v>209019489</v>
      </c>
      <c r="D151" s="4">
        <f>IFERROR(Table13[[#This Row],[gross]]-Table13[[#This Row],[budget]],"not available")</f>
        <v>119019489</v>
      </c>
    </row>
    <row r="152" spans="1:4" x14ac:dyDescent="0.3">
      <c r="A152" t="s">
        <v>9041</v>
      </c>
      <c r="B152" s="4">
        <v>30000000</v>
      </c>
      <c r="C152" s="4">
        <v>148734225</v>
      </c>
      <c r="D152" s="4">
        <f>IFERROR(Table13[[#This Row],[gross]]-Table13[[#This Row],[budget]],"not available")</f>
        <v>118734225</v>
      </c>
    </row>
    <row r="153" spans="1:4" x14ac:dyDescent="0.3">
      <c r="A153" t="s">
        <v>3007</v>
      </c>
      <c r="B153" s="4">
        <v>75000000</v>
      </c>
      <c r="C153" s="4">
        <v>193136719</v>
      </c>
      <c r="D153" s="4">
        <f>IFERROR(Table13[[#This Row],[gross]]-Table13[[#This Row],[budget]],"not available")</f>
        <v>118136719</v>
      </c>
    </row>
    <row r="154" spans="1:4" x14ac:dyDescent="0.3">
      <c r="A154" t="s">
        <v>499</v>
      </c>
      <c r="B154" s="4">
        <v>175000000</v>
      </c>
      <c r="C154" s="4">
        <v>292979556</v>
      </c>
      <c r="D154" s="4">
        <f>IFERROR(Table13[[#This Row],[gross]]-Table13[[#This Row],[budget]],"not available")</f>
        <v>117979556</v>
      </c>
    </row>
    <row r="155" spans="1:4" x14ac:dyDescent="0.3">
      <c r="A155" t="s">
        <v>5012</v>
      </c>
      <c r="B155" s="4">
        <v>48000000</v>
      </c>
      <c r="C155" s="4">
        <v>165500000</v>
      </c>
      <c r="D155" s="4">
        <f>IFERROR(Table13[[#This Row],[gross]]-Table13[[#This Row],[budget]],"not available")</f>
        <v>117500000</v>
      </c>
    </row>
    <row r="156" spans="1:4" x14ac:dyDescent="0.3">
      <c r="A156" t="s">
        <v>3647</v>
      </c>
      <c r="B156" s="4">
        <v>59000000</v>
      </c>
      <c r="C156" s="4">
        <v>176387405</v>
      </c>
      <c r="D156" s="4">
        <f>IFERROR(Table13[[#This Row],[gross]]-Table13[[#This Row],[budget]],"not available")</f>
        <v>117387405</v>
      </c>
    </row>
    <row r="157" spans="1:4" x14ac:dyDescent="0.3">
      <c r="A157" t="s">
        <v>10663</v>
      </c>
      <c r="B157" s="4">
        <v>20000000</v>
      </c>
      <c r="C157" s="4">
        <v>137387272</v>
      </c>
      <c r="D157" s="4">
        <f>IFERROR(Table13[[#This Row],[gross]]-Table13[[#This Row],[budget]],"not available")</f>
        <v>117387272</v>
      </c>
    </row>
    <row r="158" spans="1:4" x14ac:dyDescent="0.3">
      <c r="A158" t="s">
        <v>3655</v>
      </c>
      <c r="B158" s="4">
        <v>65000000</v>
      </c>
      <c r="C158" s="4">
        <v>182204440</v>
      </c>
      <c r="D158" s="4">
        <f>IFERROR(Table13[[#This Row],[gross]]-Table13[[#This Row],[budget]],"not available")</f>
        <v>117204440</v>
      </c>
    </row>
    <row r="159" spans="1:4" x14ac:dyDescent="0.3">
      <c r="A159" t="s">
        <v>1182</v>
      </c>
      <c r="B159" s="4">
        <v>110000000</v>
      </c>
      <c r="C159" s="4">
        <v>227137090</v>
      </c>
      <c r="D159" s="4">
        <f>IFERROR(Table13[[#This Row],[gross]]-Table13[[#This Row],[budget]],"not available")</f>
        <v>117137090</v>
      </c>
    </row>
    <row r="160" spans="1:4" x14ac:dyDescent="0.3">
      <c r="A160" t="s">
        <v>19650</v>
      </c>
      <c r="B160" s="4">
        <v>2600000</v>
      </c>
      <c r="C160" s="4">
        <v>119500000</v>
      </c>
      <c r="D160" s="4">
        <f>IFERROR(Table13[[#This Row],[gross]]-Table13[[#This Row],[budget]],"not available")</f>
        <v>116900000</v>
      </c>
    </row>
    <row r="161" spans="1:4" x14ac:dyDescent="0.3">
      <c r="A161" t="s">
        <v>6107</v>
      </c>
      <c r="B161" s="4">
        <v>43000000</v>
      </c>
      <c r="C161" s="4">
        <v>159578352</v>
      </c>
      <c r="D161" s="4">
        <f>IFERROR(Table13[[#This Row],[gross]]-Table13[[#This Row],[budget]],"not available")</f>
        <v>116578352</v>
      </c>
    </row>
    <row r="162" spans="1:4" x14ac:dyDescent="0.3">
      <c r="A162" t="s">
        <v>6069</v>
      </c>
      <c r="B162" s="4">
        <v>42000000</v>
      </c>
      <c r="C162" s="4">
        <v>158348400</v>
      </c>
      <c r="D162" s="4">
        <f>IFERROR(Table13[[#This Row],[gross]]-Table13[[#This Row],[budget]],"not available")</f>
        <v>116348400</v>
      </c>
    </row>
    <row r="163" spans="1:4" x14ac:dyDescent="0.3">
      <c r="A163" t="s">
        <v>21406</v>
      </c>
      <c r="B163" s="4">
        <v>960000</v>
      </c>
      <c r="C163" s="4">
        <v>117235247</v>
      </c>
      <c r="D163" s="4">
        <f>IFERROR(Table13[[#This Row],[gross]]-Table13[[#This Row],[budget]],"not available")</f>
        <v>116275247</v>
      </c>
    </row>
    <row r="164" spans="1:4" x14ac:dyDescent="0.3">
      <c r="A164" t="s">
        <v>3029</v>
      </c>
      <c r="B164" s="4">
        <v>80000000</v>
      </c>
      <c r="C164" s="4">
        <v>195329763</v>
      </c>
      <c r="D164" s="4">
        <f>IFERROR(Table13[[#This Row],[gross]]-Table13[[#This Row],[budget]],"not available")</f>
        <v>115329763</v>
      </c>
    </row>
    <row r="165" spans="1:4" x14ac:dyDescent="0.3">
      <c r="A165" t="s">
        <v>8085</v>
      </c>
      <c r="B165" s="4">
        <v>30000000</v>
      </c>
      <c r="C165" s="4">
        <v>145096820</v>
      </c>
      <c r="D165" s="4">
        <f>IFERROR(Table13[[#This Row],[gross]]-Table13[[#This Row],[budget]],"not available")</f>
        <v>115096820</v>
      </c>
    </row>
    <row r="166" spans="1:4" x14ac:dyDescent="0.3">
      <c r="A166" t="s">
        <v>9366</v>
      </c>
      <c r="B166" s="4">
        <v>33000000</v>
      </c>
      <c r="C166" s="4">
        <v>148085755</v>
      </c>
      <c r="D166" s="4">
        <f>IFERROR(Table13[[#This Row],[gross]]-Table13[[#This Row],[budget]],"not available")</f>
        <v>115085755</v>
      </c>
    </row>
    <row r="167" spans="1:4" x14ac:dyDescent="0.3">
      <c r="A167" t="s">
        <v>12633</v>
      </c>
      <c r="B167" s="4">
        <v>15000000</v>
      </c>
      <c r="C167" s="4">
        <v>130058047</v>
      </c>
      <c r="D167" s="4">
        <f>IFERROR(Table13[[#This Row],[gross]]-Table13[[#This Row],[budget]],"not available")</f>
        <v>115058047</v>
      </c>
    </row>
    <row r="168" spans="1:4" x14ac:dyDescent="0.3">
      <c r="A168" t="s">
        <v>22128</v>
      </c>
      <c r="B168" s="4">
        <v>777000</v>
      </c>
      <c r="C168" s="4">
        <v>115000000</v>
      </c>
      <c r="D168" s="4">
        <f>IFERROR(Table13[[#This Row],[gross]]-Table13[[#This Row],[budget]],"not available")</f>
        <v>114223000</v>
      </c>
    </row>
    <row r="169" spans="1:4" x14ac:dyDescent="0.3">
      <c r="A169" t="s">
        <v>7156</v>
      </c>
      <c r="B169" s="4">
        <v>37000000</v>
      </c>
      <c r="C169" s="4">
        <v>150368971</v>
      </c>
      <c r="D169" s="4">
        <f>IFERROR(Table13[[#This Row],[gross]]-Table13[[#This Row],[budget]],"not available")</f>
        <v>113368971</v>
      </c>
    </row>
    <row r="170" spans="1:4" x14ac:dyDescent="0.3">
      <c r="A170" t="s">
        <v>16918</v>
      </c>
      <c r="B170" s="4">
        <v>6000000</v>
      </c>
      <c r="C170" s="4">
        <v>119078393</v>
      </c>
      <c r="D170" s="4">
        <f>IFERROR(Table13[[#This Row],[gross]]-Table13[[#This Row],[budget]],"not available")</f>
        <v>113078393</v>
      </c>
    </row>
    <row r="171" spans="1:4" x14ac:dyDescent="0.3">
      <c r="A171" t="s">
        <v>12628</v>
      </c>
      <c r="B171" s="4">
        <v>15000000</v>
      </c>
      <c r="C171" s="4">
        <v>128067808</v>
      </c>
      <c r="D171" s="4">
        <f>IFERROR(Table13[[#This Row],[gross]]-Table13[[#This Row],[budget]],"not available")</f>
        <v>113067808</v>
      </c>
    </row>
    <row r="172" spans="1:4" x14ac:dyDescent="0.3">
      <c r="A172" t="s">
        <v>14096</v>
      </c>
      <c r="B172" s="4">
        <v>12000000</v>
      </c>
      <c r="C172" s="4">
        <v>124868837</v>
      </c>
      <c r="D172" s="4">
        <f>IFERROR(Table13[[#This Row],[gross]]-Table13[[#This Row],[budget]],"not available")</f>
        <v>112868837</v>
      </c>
    </row>
    <row r="173" spans="1:4" x14ac:dyDescent="0.3">
      <c r="A173" t="s">
        <v>3644</v>
      </c>
      <c r="B173" s="4">
        <v>70000000</v>
      </c>
      <c r="C173" s="4">
        <v>182805123</v>
      </c>
      <c r="D173" s="4">
        <f>IFERROR(Table13[[#This Row],[gross]]-Table13[[#This Row],[budget]],"not available")</f>
        <v>112805123</v>
      </c>
    </row>
    <row r="174" spans="1:4" x14ac:dyDescent="0.3">
      <c r="A174" t="s">
        <v>2931</v>
      </c>
      <c r="B174" s="4">
        <v>58000000</v>
      </c>
      <c r="C174" s="4">
        <v>170708996</v>
      </c>
      <c r="D174" s="4">
        <f>IFERROR(Table13[[#This Row],[gross]]-Table13[[#This Row],[budget]],"not available")</f>
        <v>112708996</v>
      </c>
    </row>
    <row r="175" spans="1:4" x14ac:dyDescent="0.3">
      <c r="A175" t="s">
        <v>4925</v>
      </c>
      <c r="B175" s="4">
        <v>52000000</v>
      </c>
      <c r="C175" s="4">
        <v>164435221</v>
      </c>
      <c r="D175" s="4">
        <f>IFERROR(Table13[[#This Row],[gross]]-Table13[[#This Row],[budget]],"not available")</f>
        <v>112435221</v>
      </c>
    </row>
    <row r="176" spans="1:4" x14ac:dyDescent="0.3">
      <c r="A176" t="s">
        <v>580</v>
      </c>
      <c r="B176" s="4">
        <v>200000000</v>
      </c>
      <c r="C176" s="4">
        <v>312057433</v>
      </c>
      <c r="D176" s="4">
        <f>IFERROR(Table13[[#This Row],[gross]]-Table13[[#This Row],[budget]],"not available")</f>
        <v>112057433</v>
      </c>
    </row>
    <row r="177" spans="1:4" x14ac:dyDescent="0.3">
      <c r="A177" t="s">
        <v>10637</v>
      </c>
      <c r="B177" s="4">
        <v>19000000</v>
      </c>
      <c r="C177" s="4">
        <v>130727000</v>
      </c>
      <c r="D177" s="4">
        <f>IFERROR(Table13[[#This Row],[gross]]-Table13[[#This Row],[budget]],"not available")</f>
        <v>111727000</v>
      </c>
    </row>
    <row r="178" spans="1:4" x14ac:dyDescent="0.3">
      <c r="A178" t="s">
        <v>481</v>
      </c>
      <c r="B178" s="4">
        <v>180000000</v>
      </c>
      <c r="C178" s="4">
        <v>291709845</v>
      </c>
      <c r="D178" s="4">
        <f>IFERROR(Table13[[#This Row],[gross]]-Table13[[#This Row],[budget]],"not available")</f>
        <v>111709845</v>
      </c>
    </row>
    <row r="179" spans="1:4" x14ac:dyDescent="0.3">
      <c r="A179" t="s">
        <v>4577</v>
      </c>
      <c r="B179" s="4">
        <v>55000000</v>
      </c>
      <c r="C179" s="4">
        <v>166225040</v>
      </c>
      <c r="D179" s="4">
        <f>IFERROR(Table13[[#This Row],[gross]]-Table13[[#This Row],[budget]],"not available")</f>
        <v>111225040</v>
      </c>
    </row>
    <row r="180" spans="1:4" x14ac:dyDescent="0.3">
      <c r="A180" t="s">
        <v>12347</v>
      </c>
      <c r="B180" s="4">
        <v>16000000</v>
      </c>
      <c r="C180" s="4">
        <v>127175354</v>
      </c>
      <c r="D180" s="4">
        <f>IFERROR(Table13[[#This Row],[gross]]-Table13[[#This Row],[budget]],"not available")</f>
        <v>111175354</v>
      </c>
    </row>
    <row r="181" spans="1:4" x14ac:dyDescent="0.3">
      <c r="A181" t="s">
        <v>10555</v>
      </c>
      <c r="B181" s="4">
        <v>21000000</v>
      </c>
      <c r="C181" s="4">
        <v>132088910</v>
      </c>
      <c r="D181" s="4">
        <f>IFERROR(Table13[[#This Row],[gross]]-Table13[[#This Row],[budget]],"not available")</f>
        <v>111088910</v>
      </c>
    </row>
    <row r="182" spans="1:4" x14ac:dyDescent="0.3">
      <c r="A182" t="s">
        <v>13597</v>
      </c>
      <c r="B182" s="4">
        <v>13000000</v>
      </c>
      <c r="C182" s="4">
        <v>123922370</v>
      </c>
      <c r="D182" s="4">
        <f>IFERROR(Table13[[#This Row],[gross]]-Table13[[#This Row],[budget]],"not available")</f>
        <v>110922370</v>
      </c>
    </row>
    <row r="183" spans="1:4" x14ac:dyDescent="0.3">
      <c r="A183" t="s">
        <v>11700</v>
      </c>
      <c r="B183" s="4">
        <v>18000000</v>
      </c>
      <c r="C183" s="4">
        <v>128505958</v>
      </c>
      <c r="D183" s="4">
        <f>IFERROR(Table13[[#This Row],[gross]]-Table13[[#This Row],[budget]],"not available")</f>
        <v>110505958</v>
      </c>
    </row>
    <row r="184" spans="1:4" x14ac:dyDescent="0.3">
      <c r="A184" t="s">
        <v>6239</v>
      </c>
      <c r="B184" s="4">
        <v>40000000</v>
      </c>
      <c r="C184" s="4">
        <v>150117807</v>
      </c>
      <c r="D184" s="4">
        <f>IFERROR(Table13[[#This Row],[gross]]-Table13[[#This Row],[budget]],"not available")</f>
        <v>110117807</v>
      </c>
    </row>
    <row r="185" spans="1:4" x14ac:dyDescent="0.3">
      <c r="A185" t="s">
        <v>3664</v>
      </c>
      <c r="B185" s="4">
        <v>62000000</v>
      </c>
      <c r="C185" s="4">
        <v>172071312</v>
      </c>
      <c r="D185" s="4">
        <f>IFERROR(Table13[[#This Row],[gross]]-Table13[[#This Row],[budget]],"not available")</f>
        <v>110071312</v>
      </c>
    </row>
    <row r="186" spans="1:4" x14ac:dyDescent="0.3">
      <c r="A186" t="s">
        <v>7249</v>
      </c>
      <c r="B186" s="4">
        <v>35000000</v>
      </c>
      <c r="C186" s="4">
        <v>144731527</v>
      </c>
      <c r="D186" s="4">
        <f>IFERROR(Table13[[#This Row],[gross]]-Table13[[#This Row],[budget]],"not available")</f>
        <v>109731527</v>
      </c>
    </row>
    <row r="187" spans="1:4" x14ac:dyDescent="0.3">
      <c r="A187" t="s">
        <v>9441</v>
      </c>
      <c r="B187" s="4">
        <v>25000000</v>
      </c>
      <c r="C187" s="4">
        <v>134141530</v>
      </c>
      <c r="D187" s="4">
        <f>IFERROR(Table13[[#This Row],[gross]]-Table13[[#This Row],[budget]],"not available")</f>
        <v>109141530</v>
      </c>
    </row>
    <row r="188" spans="1:4" x14ac:dyDescent="0.3">
      <c r="A188" t="s">
        <v>10621</v>
      </c>
      <c r="B188" s="4">
        <v>19400870</v>
      </c>
      <c r="C188" s="4">
        <v>128300000</v>
      </c>
      <c r="D188" s="4">
        <f>IFERROR(Table13[[#This Row],[gross]]-Table13[[#This Row],[budget]],"not available")</f>
        <v>108899130</v>
      </c>
    </row>
    <row r="189" spans="1:4" x14ac:dyDescent="0.3">
      <c r="A189" t="s">
        <v>3659</v>
      </c>
      <c r="B189" s="4">
        <v>63000000</v>
      </c>
      <c r="C189" s="4">
        <v>171383253</v>
      </c>
      <c r="D189" s="4">
        <f>IFERROR(Table13[[#This Row],[gross]]-Table13[[#This Row],[budget]],"not available")</f>
        <v>108383253</v>
      </c>
    </row>
    <row r="190" spans="1:4" x14ac:dyDescent="0.3">
      <c r="A190" t="s">
        <v>3269</v>
      </c>
      <c r="B190" s="4">
        <v>75000000</v>
      </c>
      <c r="C190" s="4">
        <v>183132370</v>
      </c>
      <c r="D190" s="4">
        <f>IFERROR(Table13[[#This Row],[gross]]-Table13[[#This Row],[budget]],"not available")</f>
        <v>108132370</v>
      </c>
    </row>
    <row r="191" spans="1:4" x14ac:dyDescent="0.3">
      <c r="A191" t="s">
        <v>22736</v>
      </c>
      <c r="B191" s="4">
        <v>15000</v>
      </c>
      <c r="C191" s="4">
        <v>107917283</v>
      </c>
      <c r="D191" s="4">
        <f>IFERROR(Table13[[#This Row],[gross]]-Table13[[#This Row],[budget]],"not available")</f>
        <v>107902283</v>
      </c>
    </row>
    <row r="192" spans="1:4" x14ac:dyDescent="0.3">
      <c r="A192" t="s">
        <v>1054</v>
      </c>
      <c r="B192" s="4">
        <v>150000000</v>
      </c>
      <c r="C192" s="4">
        <v>257704099</v>
      </c>
      <c r="D192" s="4">
        <f>IFERROR(Table13[[#This Row],[gross]]-Table13[[#This Row],[budget]],"not available")</f>
        <v>107704099</v>
      </c>
    </row>
    <row r="193" spans="1:4" x14ac:dyDescent="0.3">
      <c r="A193" t="s">
        <v>18261</v>
      </c>
      <c r="B193" s="4">
        <v>4400000</v>
      </c>
      <c r="C193" s="4">
        <v>112000000</v>
      </c>
      <c r="D193" s="4">
        <f>IFERROR(Table13[[#This Row],[gross]]-Table13[[#This Row],[budget]],"not available")</f>
        <v>107600000</v>
      </c>
    </row>
    <row r="194" spans="1:4" x14ac:dyDescent="0.3">
      <c r="A194" t="s">
        <v>4636</v>
      </c>
      <c r="B194" s="4">
        <v>55000000</v>
      </c>
      <c r="C194" s="4">
        <v>162586036</v>
      </c>
      <c r="D194" s="4">
        <f>IFERROR(Table13[[#This Row],[gross]]-Table13[[#This Row],[budget]],"not available")</f>
        <v>107586036</v>
      </c>
    </row>
    <row r="195" spans="1:4" x14ac:dyDescent="0.3">
      <c r="A195" t="s">
        <v>4594</v>
      </c>
      <c r="B195" s="4">
        <v>70000000</v>
      </c>
      <c r="C195" s="4">
        <v>177575142</v>
      </c>
      <c r="D195" s="4">
        <f>IFERROR(Table13[[#This Row],[gross]]-Table13[[#This Row],[budget]],"not available")</f>
        <v>107575142</v>
      </c>
    </row>
    <row r="196" spans="1:4" x14ac:dyDescent="0.3">
      <c r="A196" t="s">
        <v>3962</v>
      </c>
      <c r="B196" s="4">
        <v>61000000</v>
      </c>
      <c r="C196" s="4">
        <v>167735396</v>
      </c>
      <c r="D196" s="4">
        <f>IFERROR(Table13[[#This Row],[gross]]-Table13[[#This Row],[budget]],"not available")</f>
        <v>106735396</v>
      </c>
    </row>
    <row r="197" spans="1:4" x14ac:dyDescent="0.3">
      <c r="A197" t="s">
        <v>16412</v>
      </c>
      <c r="B197" s="4">
        <v>7000000</v>
      </c>
      <c r="C197" s="4">
        <v>113709992</v>
      </c>
      <c r="D197" s="4">
        <f>IFERROR(Table13[[#This Row],[gross]]-Table13[[#This Row],[budget]],"not available")</f>
        <v>106709992</v>
      </c>
    </row>
    <row r="198" spans="1:4" x14ac:dyDescent="0.3">
      <c r="A198" t="s">
        <v>2127</v>
      </c>
      <c r="B198" s="4">
        <v>90000000</v>
      </c>
      <c r="C198" s="4">
        <v>196573705</v>
      </c>
      <c r="D198" s="4">
        <f>IFERROR(Table13[[#This Row],[gross]]-Table13[[#This Row],[budget]],"not available")</f>
        <v>106573705</v>
      </c>
    </row>
    <row r="199" spans="1:4" x14ac:dyDescent="0.3">
      <c r="A199" t="s">
        <v>708</v>
      </c>
      <c r="B199" s="4">
        <v>38000000</v>
      </c>
      <c r="C199" s="4">
        <v>144512310</v>
      </c>
      <c r="D199" s="4">
        <f>IFERROR(Table13[[#This Row],[gross]]-Table13[[#This Row],[budget]],"not available")</f>
        <v>106512310</v>
      </c>
    </row>
    <row r="200" spans="1:4" x14ac:dyDescent="0.3">
      <c r="A200" t="s">
        <v>6019</v>
      </c>
      <c r="B200" s="4">
        <v>44000000</v>
      </c>
      <c r="C200" s="4">
        <v>150415432</v>
      </c>
      <c r="D200" s="4">
        <f>IFERROR(Table13[[#This Row],[gross]]-Table13[[#This Row],[budget]],"not available")</f>
        <v>106415432</v>
      </c>
    </row>
    <row r="201" spans="1:4" x14ac:dyDescent="0.3">
      <c r="A201" t="s">
        <v>809</v>
      </c>
      <c r="B201" s="4">
        <v>150000000</v>
      </c>
      <c r="C201" s="4">
        <v>256386216</v>
      </c>
      <c r="D201" s="4">
        <f>IFERROR(Table13[[#This Row],[gross]]-Table13[[#This Row],[budget]],"not available")</f>
        <v>106386216</v>
      </c>
    </row>
    <row r="202" spans="1:4" x14ac:dyDescent="0.3">
      <c r="A202" t="s">
        <v>2016</v>
      </c>
      <c r="B202" s="4">
        <v>95000000</v>
      </c>
      <c r="C202" s="4">
        <v>201148159</v>
      </c>
      <c r="D202" s="4">
        <f>IFERROR(Table13[[#This Row],[gross]]-Table13[[#This Row],[budget]],"not available")</f>
        <v>106148159</v>
      </c>
    </row>
    <row r="203" spans="1:4" x14ac:dyDescent="0.3">
      <c r="A203" t="s">
        <v>1310</v>
      </c>
      <c r="B203" s="4">
        <v>110000000</v>
      </c>
      <c r="C203" s="4">
        <v>214948780</v>
      </c>
      <c r="D203" s="4">
        <f>IFERROR(Table13[[#This Row],[gross]]-Table13[[#This Row],[budget]],"not available")</f>
        <v>104948780</v>
      </c>
    </row>
    <row r="204" spans="1:4" x14ac:dyDescent="0.3">
      <c r="A204" t="s">
        <v>269</v>
      </c>
      <c r="B204" s="4">
        <v>200000000</v>
      </c>
      <c r="C204" s="4">
        <v>304360277</v>
      </c>
      <c r="D204" s="4">
        <f>IFERROR(Table13[[#This Row],[gross]]-Table13[[#This Row],[budget]],"not available")</f>
        <v>104360277</v>
      </c>
    </row>
    <row r="205" spans="1:4" x14ac:dyDescent="0.3">
      <c r="A205" t="s">
        <v>1950</v>
      </c>
      <c r="B205" s="4">
        <v>98000000</v>
      </c>
      <c r="C205" s="4">
        <v>202007640</v>
      </c>
      <c r="D205" s="4">
        <f>IFERROR(Table13[[#This Row],[gross]]-Table13[[#This Row],[budget]],"not available")</f>
        <v>104007640</v>
      </c>
    </row>
    <row r="206" spans="1:4" x14ac:dyDescent="0.3">
      <c r="A206" t="s">
        <v>5015</v>
      </c>
      <c r="B206" s="4">
        <v>50000000</v>
      </c>
      <c r="C206" s="4">
        <v>153620822</v>
      </c>
      <c r="D206" s="4">
        <f>IFERROR(Table13[[#This Row],[gross]]-Table13[[#This Row],[budget]],"not available")</f>
        <v>103620822</v>
      </c>
    </row>
    <row r="207" spans="1:4" x14ac:dyDescent="0.3">
      <c r="A207" t="s">
        <v>1736</v>
      </c>
      <c r="B207" s="4">
        <v>102000000</v>
      </c>
      <c r="C207" s="4">
        <v>204843350</v>
      </c>
      <c r="D207" s="4">
        <f>IFERROR(Table13[[#This Row],[gross]]-Table13[[#This Row],[budget]],"not available")</f>
        <v>102843350</v>
      </c>
    </row>
    <row r="208" spans="1:4" x14ac:dyDescent="0.3">
      <c r="A208" t="s">
        <v>1208</v>
      </c>
      <c r="B208" s="4">
        <v>132000000</v>
      </c>
      <c r="C208" s="4">
        <v>234277056</v>
      </c>
      <c r="D208" s="4">
        <f>IFERROR(Table13[[#This Row],[gross]]-Table13[[#This Row],[budget]],"not available")</f>
        <v>102277056</v>
      </c>
    </row>
    <row r="209" spans="1:4" x14ac:dyDescent="0.3">
      <c r="A209" t="s">
        <v>11692</v>
      </c>
      <c r="B209" s="4">
        <v>18000000</v>
      </c>
      <c r="C209" s="4">
        <v>119938730</v>
      </c>
      <c r="D209" s="4">
        <f>IFERROR(Table13[[#This Row],[gross]]-Table13[[#This Row],[budget]],"not available")</f>
        <v>101938730</v>
      </c>
    </row>
    <row r="210" spans="1:4" x14ac:dyDescent="0.3">
      <c r="A210" t="s">
        <v>10641</v>
      </c>
      <c r="B210" s="4">
        <v>20000000</v>
      </c>
      <c r="C210" s="4">
        <v>121697350</v>
      </c>
      <c r="D210" s="4">
        <f>IFERROR(Table13[[#This Row],[gross]]-Table13[[#This Row],[budget]],"not available")</f>
        <v>101697350</v>
      </c>
    </row>
    <row r="211" spans="1:4" x14ac:dyDescent="0.3">
      <c r="A211" t="s">
        <v>18340</v>
      </c>
      <c r="B211" s="4">
        <v>4000000</v>
      </c>
      <c r="C211" s="4">
        <v>105500000</v>
      </c>
      <c r="D211" s="4">
        <f>IFERROR(Table13[[#This Row],[gross]]-Table13[[#This Row],[budget]],"not available")</f>
        <v>101500000</v>
      </c>
    </row>
    <row r="212" spans="1:4" x14ac:dyDescent="0.3">
      <c r="A212" t="s">
        <v>12057</v>
      </c>
      <c r="B212" s="4">
        <v>20000000</v>
      </c>
      <c r="C212" s="4">
        <v>121463226</v>
      </c>
      <c r="D212" s="4">
        <f>IFERROR(Table13[[#This Row],[gross]]-Table13[[#This Row],[budget]],"not available")</f>
        <v>101463226</v>
      </c>
    </row>
    <row r="213" spans="1:4" x14ac:dyDescent="0.3">
      <c r="A213" t="s">
        <v>7806</v>
      </c>
      <c r="B213" s="4">
        <v>40000000</v>
      </c>
      <c r="C213" s="4">
        <v>141340178</v>
      </c>
      <c r="D213" s="4">
        <f>IFERROR(Table13[[#This Row],[gross]]-Table13[[#This Row],[budget]],"not available")</f>
        <v>101340178</v>
      </c>
    </row>
    <row r="214" spans="1:4" x14ac:dyDescent="0.3">
      <c r="A214" t="s">
        <v>2338</v>
      </c>
      <c r="B214" s="4">
        <v>75000000</v>
      </c>
      <c r="C214" s="4">
        <v>176049130</v>
      </c>
      <c r="D214" s="4">
        <f>IFERROR(Table13[[#This Row],[gross]]-Table13[[#This Row],[budget]],"not available")</f>
        <v>101049130</v>
      </c>
    </row>
    <row r="215" spans="1:4" x14ac:dyDescent="0.3">
      <c r="A215" t="s">
        <v>2552</v>
      </c>
      <c r="B215" s="4">
        <v>80000000</v>
      </c>
      <c r="C215" s="4">
        <v>180965237</v>
      </c>
      <c r="D215" s="4">
        <f>IFERROR(Table13[[#This Row],[gross]]-Table13[[#This Row],[budget]],"not available")</f>
        <v>100965237</v>
      </c>
    </row>
    <row r="216" spans="1:4" x14ac:dyDescent="0.3">
      <c r="A216" t="s">
        <v>14444</v>
      </c>
      <c r="B216" s="4">
        <v>11000000</v>
      </c>
      <c r="C216" s="4">
        <v>111722000</v>
      </c>
      <c r="D216" s="4">
        <f>IFERROR(Table13[[#This Row],[gross]]-Table13[[#This Row],[budget]],"not available")</f>
        <v>100722000</v>
      </c>
    </row>
    <row r="217" spans="1:4" x14ac:dyDescent="0.3">
      <c r="A217" t="s">
        <v>5073</v>
      </c>
      <c r="B217" s="4">
        <v>50000000</v>
      </c>
      <c r="C217" s="4">
        <v>150315155</v>
      </c>
      <c r="D217" s="4">
        <f>IFERROR(Table13[[#This Row],[gross]]-Table13[[#This Row],[budget]],"not available")</f>
        <v>100315155</v>
      </c>
    </row>
    <row r="218" spans="1:4" x14ac:dyDescent="0.3">
      <c r="A218" t="s">
        <v>14777</v>
      </c>
      <c r="B218" s="4">
        <v>10000000</v>
      </c>
      <c r="C218" s="4">
        <v>110175871</v>
      </c>
      <c r="D218" s="4">
        <f>IFERROR(Table13[[#This Row],[gross]]-Table13[[#This Row],[budget]],"not available")</f>
        <v>100175871</v>
      </c>
    </row>
    <row r="219" spans="1:4" x14ac:dyDescent="0.3">
      <c r="A219" t="s">
        <v>15896</v>
      </c>
      <c r="B219" s="4">
        <v>8000000</v>
      </c>
      <c r="C219" s="4">
        <v>107930000</v>
      </c>
      <c r="D219" s="4">
        <f>IFERROR(Table13[[#This Row],[gross]]-Table13[[#This Row],[budget]],"not available")</f>
        <v>99930000</v>
      </c>
    </row>
    <row r="220" spans="1:4" x14ac:dyDescent="0.3">
      <c r="A220" t="s">
        <v>10633</v>
      </c>
      <c r="B220" s="4">
        <v>33000000</v>
      </c>
      <c r="C220" s="4">
        <v>132541238</v>
      </c>
      <c r="D220" s="4">
        <f>IFERROR(Table13[[#This Row],[gross]]-Table13[[#This Row],[budget]],"not available")</f>
        <v>99541238</v>
      </c>
    </row>
    <row r="221" spans="1:4" x14ac:dyDescent="0.3">
      <c r="A221" t="s">
        <v>7281</v>
      </c>
      <c r="B221" s="4">
        <v>35000000</v>
      </c>
      <c r="C221" s="4">
        <v>134455175</v>
      </c>
      <c r="D221" s="4">
        <f>IFERROR(Table13[[#This Row],[gross]]-Table13[[#This Row],[budget]],"not available")</f>
        <v>99455175</v>
      </c>
    </row>
    <row r="222" spans="1:4" x14ac:dyDescent="0.3">
      <c r="A222" t="s">
        <v>16255</v>
      </c>
      <c r="B222" s="4">
        <v>7500000</v>
      </c>
      <c r="C222" s="4">
        <v>106593296</v>
      </c>
      <c r="D222" s="4">
        <f>IFERROR(Table13[[#This Row],[gross]]-Table13[[#This Row],[budget]],"not available")</f>
        <v>99093296</v>
      </c>
    </row>
    <row r="223" spans="1:4" x14ac:dyDescent="0.3">
      <c r="A223" t="s">
        <v>17475</v>
      </c>
      <c r="B223" s="4">
        <v>5000000</v>
      </c>
      <c r="C223" s="4">
        <v>104007828</v>
      </c>
      <c r="D223" s="4">
        <f>IFERROR(Table13[[#This Row],[gross]]-Table13[[#This Row],[budget]],"not available")</f>
        <v>99007828</v>
      </c>
    </row>
    <row r="224" spans="1:4" x14ac:dyDescent="0.3">
      <c r="A224" t="s">
        <v>6270</v>
      </c>
      <c r="B224" s="4">
        <v>40000000</v>
      </c>
      <c r="C224" s="4">
        <v>138614544</v>
      </c>
      <c r="D224" s="4">
        <f>IFERROR(Table13[[#This Row],[gross]]-Table13[[#This Row],[budget]],"not available")</f>
        <v>98614544</v>
      </c>
    </row>
    <row r="225" spans="1:4" x14ac:dyDescent="0.3">
      <c r="A225" t="s">
        <v>2346</v>
      </c>
      <c r="B225" s="4">
        <v>85000000</v>
      </c>
      <c r="C225" s="4">
        <v>183405771</v>
      </c>
      <c r="D225" s="4">
        <f>IFERROR(Table13[[#This Row],[gross]]-Table13[[#This Row],[budget]],"not available")</f>
        <v>98405771</v>
      </c>
    </row>
    <row r="226" spans="1:4" x14ac:dyDescent="0.3">
      <c r="A226" t="s">
        <v>2333</v>
      </c>
      <c r="B226" s="4">
        <v>100000000</v>
      </c>
      <c r="C226" s="4">
        <v>197992827</v>
      </c>
      <c r="D226" s="4">
        <f>IFERROR(Table13[[#This Row],[gross]]-Table13[[#This Row],[budget]],"not available")</f>
        <v>97992827</v>
      </c>
    </row>
    <row r="227" spans="1:4" x14ac:dyDescent="0.3">
      <c r="A227" t="s">
        <v>5023</v>
      </c>
      <c r="B227" s="4">
        <v>50000000</v>
      </c>
      <c r="C227" s="4">
        <v>147637474</v>
      </c>
      <c r="D227" s="4">
        <f>IFERROR(Table13[[#This Row],[gross]]-Table13[[#This Row],[budget]],"not available")</f>
        <v>97637474</v>
      </c>
    </row>
    <row r="228" spans="1:4" x14ac:dyDescent="0.3">
      <c r="A228" t="s">
        <v>10648</v>
      </c>
      <c r="B228" s="4">
        <v>20000000</v>
      </c>
      <c r="C228" s="4">
        <v>117224271</v>
      </c>
      <c r="D228" s="4">
        <f>IFERROR(Table13[[#This Row],[gross]]-Table13[[#This Row],[budget]],"not available")</f>
        <v>97224271</v>
      </c>
    </row>
    <row r="229" spans="1:4" x14ac:dyDescent="0.3">
      <c r="A229" t="s">
        <v>11695</v>
      </c>
      <c r="B229" s="4">
        <v>18000000</v>
      </c>
      <c r="C229" s="4">
        <v>114968774</v>
      </c>
      <c r="D229" s="4">
        <f>IFERROR(Table13[[#This Row],[gross]]-Table13[[#This Row],[budget]],"not available")</f>
        <v>96968774</v>
      </c>
    </row>
    <row r="230" spans="1:4" x14ac:dyDescent="0.3">
      <c r="A230" t="s">
        <v>9382</v>
      </c>
      <c r="B230" s="4">
        <v>25000000</v>
      </c>
      <c r="C230" s="4">
        <v>121945720</v>
      </c>
      <c r="D230" s="4">
        <f>IFERROR(Table13[[#This Row],[gross]]-Table13[[#This Row],[budget]],"not available")</f>
        <v>96945720</v>
      </c>
    </row>
    <row r="231" spans="1:4" x14ac:dyDescent="0.3">
      <c r="A231" t="s">
        <v>12640</v>
      </c>
      <c r="B231" s="4">
        <v>15000000</v>
      </c>
      <c r="C231" s="4">
        <v>111936400</v>
      </c>
      <c r="D231" s="4">
        <f>IFERROR(Table13[[#This Row],[gross]]-Table13[[#This Row],[budget]],"not available")</f>
        <v>96936400</v>
      </c>
    </row>
    <row r="232" spans="1:4" x14ac:dyDescent="0.3">
      <c r="A232" t="s">
        <v>6084</v>
      </c>
      <c r="B232" s="4">
        <v>42000000</v>
      </c>
      <c r="C232" s="4">
        <v>138447667</v>
      </c>
      <c r="D232" s="4">
        <f>IFERROR(Table13[[#This Row],[gross]]-Table13[[#This Row],[budget]],"not available")</f>
        <v>96447667</v>
      </c>
    </row>
    <row r="233" spans="1:4" x14ac:dyDescent="0.3">
      <c r="A233" t="s">
        <v>16926</v>
      </c>
      <c r="B233" s="4">
        <v>6000000</v>
      </c>
      <c r="C233" s="4">
        <v>102308900</v>
      </c>
      <c r="D233" s="4">
        <f>IFERROR(Table13[[#This Row],[gross]]-Table13[[#This Row],[budget]],"not available")</f>
        <v>96308900</v>
      </c>
    </row>
    <row r="234" spans="1:4" x14ac:dyDescent="0.3">
      <c r="A234" t="s">
        <v>16934</v>
      </c>
      <c r="B234" s="4">
        <v>6000000</v>
      </c>
      <c r="C234" s="4">
        <v>102300000</v>
      </c>
      <c r="D234" s="4">
        <f>IFERROR(Table13[[#This Row],[gross]]-Table13[[#This Row],[budget]],"not available")</f>
        <v>96300000</v>
      </c>
    </row>
    <row r="235" spans="1:4" x14ac:dyDescent="0.3">
      <c r="A235" t="s">
        <v>8091</v>
      </c>
      <c r="B235" s="4">
        <v>25000000</v>
      </c>
      <c r="C235" s="4">
        <v>121248145</v>
      </c>
      <c r="D235" s="4">
        <f>IFERROR(Table13[[#This Row],[gross]]-Table13[[#This Row],[budget]],"not available")</f>
        <v>96248145</v>
      </c>
    </row>
    <row r="236" spans="1:4" x14ac:dyDescent="0.3">
      <c r="A236" t="s">
        <v>8096</v>
      </c>
      <c r="B236" s="4">
        <v>30000000</v>
      </c>
      <c r="C236" s="4">
        <v>125014030</v>
      </c>
      <c r="D236" s="4">
        <f>IFERROR(Table13[[#This Row],[gross]]-Table13[[#This Row],[budget]],"not available")</f>
        <v>95014030</v>
      </c>
    </row>
    <row r="237" spans="1:4" x14ac:dyDescent="0.3">
      <c r="A237" t="s">
        <v>5699</v>
      </c>
      <c r="B237" s="4">
        <v>45000000</v>
      </c>
      <c r="C237" s="4">
        <v>139852971</v>
      </c>
      <c r="D237" s="4">
        <f>IFERROR(Table13[[#This Row],[gross]]-Table13[[#This Row],[budget]],"not available")</f>
        <v>94852971</v>
      </c>
    </row>
    <row r="238" spans="1:4" x14ac:dyDescent="0.3">
      <c r="A238" t="s">
        <v>8113</v>
      </c>
      <c r="B238" s="4">
        <v>20000000</v>
      </c>
      <c r="C238" s="4">
        <v>114324072</v>
      </c>
      <c r="D238" s="4">
        <f>IFERROR(Table13[[#This Row],[gross]]-Table13[[#This Row],[budget]],"not available")</f>
        <v>94324072</v>
      </c>
    </row>
    <row r="239" spans="1:4" x14ac:dyDescent="0.3">
      <c r="A239" t="s">
        <v>13609</v>
      </c>
      <c r="B239" s="4">
        <v>13000000</v>
      </c>
      <c r="C239" s="4">
        <v>106952327</v>
      </c>
      <c r="D239" s="4">
        <f>IFERROR(Table13[[#This Row],[gross]]-Table13[[#This Row],[budget]],"not available")</f>
        <v>93952327</v>
      </c>
    </row>
    <row r="240" spans="1:4" x14ac:dyDescent="0.3">
      <c r="A240" t="s">
        <v>13331</v>
      </c>
      <c r="B240" s="4">
        <v>15800000</v>
      </c>
      <c r="C240" s="4">
        <v>109306210</v>
      </c>
      <c r="D240" s="4">
        <f>IFERROR(Table13[[#This Row],[gross]]-Table13[[#This Row],[budget]],"not available")</f>
        <v>93506210</v>
      </c>
    </row>
    <row r="241" spans="1:4" x14ac:dyDescent="0.3">
      <c r="A241" t="s">
        <v>1297</v>
      </c>
      <c r="B241" s="4">
        <v>125000000</v>
      </c>
      <c r="C241" s="4">
        <v>217536138</v>
      </c>
      <c r="D241" s="4">
        <f>IFERROR(Table13[[#This Row],[gross]]-Table13[[#This Row],[budget]],"not available")</f>
        <v>92536138</v>
      </c>
    </row>
    <row r="242" spans="1:4" x14ac:dyDescent="0.3">
      <c r="A242" t="s">
        <v>8107</v>
      </c>
      <c r="B242" s="4">
        <v>30000000</v>
      </c>
      <c r="C242" s="4">
        <v>122012643</v>
      </c>
      <c r="D242" s="4">
        <f>IFERROR(Table13[[#This Row],[gross]]-Table13[[#This Row],[budget]],"not available")</f>
        <v>92012643</v>
      </c>
    </row>
    <row r="243" spans="1:4" x14ac:dyDescent="0.3">
      <c r="A243" t="s">
        <v>4938</v>
      </c>
      <c r="B243" s="4">
        <v>52000000</v>
      </c>
      <c r="C243" s="4">
        <v>143704210</v>
      </c>
      <c r="D243" s="4">
        <f>IFERROR(Table13[[#This Row],[gross]]-Table13[[#This Row],[budget]],"not available")</f>
        <v>91704210</v>
      </c>
    </row>
    <row r="244" spans="1:4" x14ac:dyDescent="0.3">
      <c r="A244" t="s">
        <v>6004</v>
      </c>
      <c r="B244" s="4">
        <v>44500000</v>
      </c>
      <c r="C244" s="4">
        <v>136019448</v>
      </c>
      <c r="D244" s="4">
        <f>IFERROR(Table13[[#This Row],[gross]]-Table13[[#This Row],[budget]],"not available")</f>
        <v>91519448</v>
      </c>
    </row>
    <row r="245" spans="1:4" x14ac:dyDescent="0.3">
      <c r="A245" t="s">
        <v>8760</v>
      </c>
      <c r="B245" s="4">
        <v>28000000</v>
      </c>
      <c r="C245" s="4">
        <v>119518352</v>
      </c>
      <c r="D245" s="4">
        <f>IFERROR(Table13[[#This Row],[gross]]-Table13[[#This Row],[budget]],"not available")</f>
        <v>91518352</v>
      </c>
    </row>
    <row r="246" spans="1:4" x14ac:dyDescent="0.3">
      <c r="A246" t="s">
        <v>16400</v>
      </c>
      <c r="B246" s="4">
        <v>4000000</v>
      </c>
      <c r="C246" s="4">
        <v>94900000</v>
      </c>
      <c r="D246" s="4">
        <f>IFERROR(Table13[[#This Row],[gross]]-Table13[[#This Row],[budget]],"not available")</f>
        <v>90900000</v>
      </c>
    </row>
    <row r="247" spans="1:4" x14ac:dyDescent="0.3">
      <c r="A247" t="s">
        <v>13970</v>
      </c>
      <c r="B247" s="4">
        <v>11000000</v>
      </c>
      <c r="C247" s="4">
        <v>101736215</v>
      </c>
      <c r="D247" s="4">
        <f>IFERROR(Table13[[#This Row],[gross]]-Table13[[#This Row],[budget]],"not available")</f>
        <v>90736215</v>
      </c>
    </row>
    <row r="248" spans="1:4" x14ac:dyDescent="0.3">
      <c r="A248" t="s">
        <v>1364</v>
      </c>
      <c r="B248" s="4">
        <v>125000000</v>
      </c>
      <c r="C248" s="4">
        <v>215397307</v>
      </c>
      <c r="D248" s="4">
        <f>IFERROR(Table13[[#This Row],[gross]]-Table13[[#This Row],[budget]],"not available")</f>
        <v>90397307</v>
      </c>
    </row>
    <row r="249" spans="1:4" x14ac:dyDescent="0.3">
      <c r="A249" t="s">
        <v>620</v>
      </c>
      <c r="B249" s="4">
        <v>170000000</v>
      </c>
      <c r="C249" s="4">
        <v>259746958</v>
      </c>
      <c r="D249" s="4">
        <f>IFERROR(Table13[[#This Row],[gross]]-Table13[[#This Row],[budget]],"not available")</f>
        <v>89746958</v>
      </c>
    </row>
    <row r="250" spans="1:4" x14ac:dyDescent="0.3">
      <c r="A250" t="s">
        <v>7271</v>
      </c>
      <c r="B250" s="4">
        <v>35000000</v>
      </c>
      <c r="C250" s="4">
        <v>124732962</v>
      </c>
      <c r="D250" s="4">
        <f>IFERROR(Table13[[#This Row],[gross]]-Table13[[#This Row],[budget]],"not available")</f>
        <v>89732962</v>
      </c>
    </row>
    <row r="251" spans="1:4" x14ac:dyDescent="0.3">
      <c r="A251" t="s">
        <v>2756</v>
      </c>
      <c r="B251" s="4">
        <v>80000000</v>
      </c>
      <c r="C251" s="4">
        <v>169692572</v>
      </c>
      <c r="D251" s="4">
        <f>IFERROR(Table13[[#This Row],[gross]]-Table13[[#This Row],[budget]],"not available")</f>
        <v>89692572</v>
      </c>
    </row>
    <row r="252" spans="1:4" x14ac:dyDescent="0.3">
      <c r="A252" t="s">
        <v>6951</v>
      </c>
      <c r="B252" s="4">
        <v>38000000</v>
      </c>
      <c r="C252" s="4">
        <v>127214072</v>
      </c>
      <c r="D252" s="4">
        <f>IFERROR(Table13[[#This Row],[gross]]-Table13[[#This Row],[budget]],"not available")</f>
        <v>89214072</v>
      </c>
    </row>
    <row r="253" spans="1:4" x14ac:dyDescent="0.3">
      <c r="A253" t="s">
        <v>3330</v>
      </c>
      <c r="B253" s="4">
        <v>74000000</v>
      </c>
      <c r="C253" s="4">
        <v>162495848</v>
      </c>
      <c r="D253" s="4">
        <f>IFERROR(Table13[[#This Row],[gross]]-Table13[[#This Row],[budget]],"not available")</f>
        <v>88495848</v>
      </c>
    </row>
    <row r="254" spans="1:4" x14ac:dyDescent="0.3">
      <c r="A254" t="s">
        <v>2052</v>
      </c>
      <c r="B254" s="4">
        <v>93000000</v>
      </c>
      <c r="C254" s="4">
        <v>181166115</v>
      </c>
      <c r="D254" s="4">
        <f>IFERROR(Table13[[#This Row],[gross]]-Table13[[#This Row],[budget]],"not available")</f>
        <v>88166115</v>
      </c>
    </row>
    <row r="255" spans="1:4" x14ac:dyDescent="0.3">
      <c r="A255" t="s">
        <v>11541</v>
      </c>
      <c r="B255" s="4">
        <v>15000000</v>
      </c>
      <c r="C255" s="4">
        <v>103001286</v>
      </c>
      <c r="D255" s="4">
        <f>IFERROR(Table13[[#This Row],[gross]]-Table13[[#This Row],[budget]],"not available")</f>
        <v>88001286</v>
      </c>
    </row>
    <row r="256" spans="1:4" x14ac:dyDescent="0.3">
      <c r="A256" t="s">
        <v>3676</v>
      </c>
      <c r="B256" s="4">
        <v>61000000</v>
      </c>
      <c r="C256" s="4">
        <v>148775460</v>
      </c>
      <c r="D256" s="4">
        <f>IFERROR(Table13[[#This Row],[gross]]-Table13[[#This Row],[budget]],"not available")</f>
        <v>87775460</v>
      </c>
    </row>
    <row r="257" spans="1:4" x14ac:dyDescent="0.3">
      <c r="A257" t="s">
        <v>2342</v>
      </c>
      <c r="B257" s="4">
        <v>85000000</v>
      </c>
      <c r="C257" s="4">
        <v>172620724</v>
      </c>
      <c r="D257" s="4">
        <f>IFERROR(Table13[[#This Row],[gross]]-Table13[[#This Row],[budget]],"not available")</f>
        <v>87620724</v>
      </c>
    </row>
    <row r="258" spans="1:4" x14ac:dyDescent="0.3">
      <c r="A258" t="s">
        <v>7812</v>
      </c>
      <c r="B258" s="4">
        <v>30000000</v>
      </c>
      <c r="C258" s="4">
        <v>117559438</v>
      </c>
      <c r="D258" s="4">
        <f>IFERROR(Table13[[#This Row],[gross]]-Table13[[#This Row],[budget]],"not available")</f>
        <v>87559438</v>
      </c>
    </row>
    <row r="259" spans="1:4" x14ac:dyDescent="0.3">
      <c r="A259" t="s">
        <v>12692</v>
      </c>
      <c r="B259" s="4">
        <v>15000000</v>
      </c>
      <c r="C259" s="4">
        <v>101978840</v>
      </c>
      <c r="D259" s="4">
        <f>IFERROR(Table13[[#This Row],[gross]]-Table13[[#This Row],[budget]],"not available")</f>
        <v>86978840</v>
      </c>
    </row>
    <row r="260" spans="1:4" x14ac:dyDescent="0.3">
      <c r="A260" t="s">
        <v>13305</v>
      </c>
      <c r="B260" s="4">
        <v>14400000</v>
      </c>
      <c r="C260" s="4">
        <v>101157447</v>
      </c>
      <c r="D260" s="4">
        <f>IFERROR(Table13[[#This Row],[gross]]-Table13[[#This Row],[budget]],"not available")</f>
        <v>86757447</v>
      </c>
    </row>
    <row r="261" spans="1:4" x14ac:dyDescent="0.3">
      <c r="A261" t="s">
        <v>8110</v>
      </c>
      <c r="B261" s="4">
        <v>30000000</v>
      </c>
      <c r="C261" s="4">
        <v>116631310</v>
      </c>
      <c r="D261" s="4">
        <f>IFERROR(Table13[[#This Row],[gross]]-Table13[[#This Row],[budget]],"not available")</f>
        <v>86631310</v>
      </c>
    </row>
    <row r="262" spans="1:4" x14ac:dyDescent="0.3">
      <c r="A262" t="s">
        <v>4582</v>
      </c>
      <c r="B262" s="4">
        <v>55000000</v>
      </c>
      <c r="C262" s="4">
        <v>141600000</v>
      </c>
      <c r="D262" s="4">
        <f>IFERROR(Table13[[#This Row],[gross]]-Table13[[#This Row],[budget]],"not available")</f>
        <v>86600000</v>
      </c>
    </row>
    <row r="263" spans="1:4" x14ac:dyDescent="0.3">
      <c r="A263" t="s">
        <v>6257</v>
      </c>
      <c r="B263" s="4">
        <v>40000000</v>
      </c>
      <c r="C263" s="4">
        <v>126546825</v>
      </c>
      <c r="D263" s="4">
        <f>IFERROR(Table13[[#This Row],[gross]]-Table13[[#This Row],[budget]],"not available")</f>
        <v>86546825</v>
      </c>
    </row>
    <row r="264" spans="1:4" x14ac:dyDescent="0.3">
      <c r="A264" t="s">
        <v>3087</v>
      </c>
      <c r="B264" s="4">
        <v>75000000</v>
      </c>
      <c r="C264" s="4">
        <v>160762022</v>
      </c>
      <c r="D264" s="4">
        <f>IFERROR(Table13[[#This Row],[gross]]-Table13[[#This Row],[budget]],"not available")</f>
        <v>85762022</v>
      </c>
    </row>
    <row r="265" spans="1:4" x14ac:dyDescent="0.3">
      <c r="A265" t="s">
        <v>8104</v>
      </c>
      <c r="B265" s="4">
        <v>30000000</v>
      </c>
      <c r="C265" s="4">
        <v>115648585</v>
      </c>
      <c r="D265" s="4">
        <f>IFERROR(Table13[[#This Row],[gross]]-Table13[[#This Row],[budget]],"not available")</f>
        <v>85648585</v>
      </c>
    </row>
    <row r="266" spans="1:4" x14ac:dyDescent="0.3">
      <c r="A266" t="s">
        <v>8133</v>
      </c>
      <c r="B266" s="4">
        <v>30000000</v>
      </c>
      <c r="C266" s="4">
        <v>115646235</v>
      </c>
      <c r="D266" s="4">
        <f>IFERROR(Table13[[#This Row],[gross]]-Table13[[#This Row],[budget]],"not available")</f>
        <v>85646235</v>
      </c>
    </row>
    <row r="267" spans="1:4" x14ac:dyDescent="0.3">
      <c r="A267" t="s">
        <v>5695</v>
      </c>
      <c r="B267" s="4">
        <v>45000000</v>
      </c>
      <c r="C267" s="4">
        <v>130512915</v>
      </c>
      <c r="D267" s="4">
        <f>IFERROR(Table13[[#This Row],[gross]]-Table13[[#This Row],[budget]],"not available")</f>
        <v>85512915</v>
      </c>
    </row>
    <row r="268" spans="1:4" x14ac:dyDescent="0.3">
      <c r="A268" t="s">
        <v>1186</v>
      </c>
      <c r="B268" s="4">
        <v>130000000</v>
      </c>
      <c r="C268" s="4">
        <v>215395021</v>
      </c>
      <c r="D268" s="4">
        <f>IFERROR(Table13[[#This Row],[gross]]-Table13[[#This Row],[budget]],"not available")</f>
        <v>85395021</v>
      </c>
    </row>
    <row r="269" spans="1:4" x14ac:dyDescent="0.3">
      <c r="A269" t="s">
        <v>6276</v>
      </c>
      <c r="B269" s="4">
        <v>40000000</v>
      </c>
      <c r="C269" s="4">
        <v>125069696</v>
      </c>
      <c r="D269" s="4">
        <f>IFERROR(Table13[[#This Row],[gross]]-Table13[[#This Row],[budget]],"not available")</f>
        <v>85069696</v>
      </c>
    </row>
    <row r="270" spans="1:4" x14ac:dyDescent="0.3">
      <c r="A270" t="s">
        <v>5028</v>
      </c>
      <c r="B270" s="4">
        <v>50000000</v>
      </c>
      <c r="C270" s="4">
        <v>135014968</v>
      </c>
      <c r="D270" s="4">
        <f>IFERROR(Table13[[#This Row],[gross]]-Table13[[#This Row],[budget]],"not available")</f>
        <v>85014968</v>
      </c>
    </row>
    <row r="271" spans="1:4" x14ac:dyDescent="0.3">
      <c r="A271" t="s">
        <v>1314</v>
      </c>
      <c r="B271" s="4">
        <v>125000000</v>
      </c>
      <c r="C271" s="4">
        <v>209805005</v>
      </c>
      <c r="D271" s="4">
        <f>IFERROR(Table13[[#This Row],[gross]]-Table13[[#This Row],[budget]],"not available")</f>
        <v>84805005</v>
      </c>
    </row>
    <row r="272" spans="1:4" x14ac:dyDescent="0.3">
      <c r="A272" t="s">
        <v>10060</v>
      </c>
      <c r="B272" s="4">
        <v>25000000</v>
      </c>
      <c r="C272" s="4">
        <v>109713132</v>
      </c>
      <c r="D272" s="4">
        <f>IFERROR(Table13[[#This Row],[gross]]-Table13[[#This Row],[budget]],"not available")</f>
        <v>84713132</v>
      </c>
    </row>
    <row r="273" spans="1:4" x14ac:dyDescent="0.3">
      <c r="A273" t="s">
        <v>1713</v>
      </c>
      <c r="B273" s="4">
        <v>103000000</v>
      </c>
      <c r="C273" s="4">
        <v>187670866</v>
      </c>
      <c r="D273" s="4">
        <f>IFERROR(Table13[[#This Row],[gross]]-Table13[[#This Row],[budget]],"not available")</f>
        <v>84670866</v>
      </c>
    </row>
    <row r="274" spans="1:4" x14ac:dyDescent="0.3">
      <c r="A274" t="s">
        <v>9204</v>
      </c>
      <c r="B274" s="4">
        <v>26000000</v>
      </c>
      <c r="C274" s="4">
        <v>110222438</v>
      </c>
      <c r="D274" s="4">
        <f>IFERROR(Table13[[#This Row],[gross]]-Table13[[#This Row],[budget]],"not available")</f>
        <v>84222438</v>
      </c>
    </row>
    <row r="275" spans="1:4" x14ac:dyDescent="0.3">
      <c r="A275" t="s">
        <v>1855</v>
      </c>
      <c r="B275" s="4">
        <v>100000000</v>
      </c>
      <c r="C275" s="4">
        <v>184031112</v>
      </c>
      <c r="D275" s="4">
        <f>IFERROR(Table13[[#This Row],[gross]]-Table13[[#This Row],[budget]],"not available")</f>
        <v>84031112</v>
      </c>
    </row>
    <row r="276" spans="1:4" x14ac:dyDescent="0.3">
      <c r="A276" t="s">
        <v>2058</v>
      </c>
      <c r="B276" s="4">
        <v>93000000</v>
      </c>
      <c r="C276" s="4">
        <v>176740650</v>
      </c>
      <c r="D276" s="4">
        <f>IFERROR(Table13[[#This Row],[gross]]-Table13[[#This Row],[budget]],"not available")</f>
        <v>83740650</v>
      </c>
    </row>
    <row r="277" spans="1:4" x14ac:dyDescent="0.3">
      <c r="A277" t="s">
        <v>19595</v>
      </c>
      <c r="B277" s="4">
        <v>2800000</v>
      </c>
      <c r="C277" s="4">
        <v>86300000</v>
      </c>
      <c r="D277" s="4">
        <f>IFERROR(Table13[[#This Row],[gross]]-Table13[[#This Row],[budget]],"not available")</f>
        <v>83500000</v>
      </c>
    </row>
    <row r="278" spans="1:4" x14ac:dyDescent="0.3">
      <c r="A278" t="s">
        <v>9207</v>
      </c>
      <c r="B278" s="4">
        <v>26000000</v>
      </c>
      <c r="C278" s="4">
        <v>109243478</v>
      </c>
      <c r="D278" s="4">
        <f>IFERROR(Table13[[#This Row],[gross]]-Table13[[#This Row],[budget]],"not available")</f>
        <v>83243478</v>
      </c>
    </row>
    <row r="279" spans="1:4" x14ac:dyDescent="0.3">
      <c r="A279" t="s">
        <v>3944</v>
      </c>
      <c r="B279" s="4">
        <v>60000000</v>
      </c>
      <c r="C279" s="4">
        <v>143151473</v>
      </c>
      <c r="D279" s="4">
        <f>IFERROR(Table13[[#This Row],[gross]]-Table13[[#This Row],[budget]],"not available")</f>
        <v>83151473</v>
      </c>
    </row>
    <row r="280" spans="1:4" x14ac:dyDescent="0.3">
      <c r="A280" t="s">
        <v>17456</v>
      </c>
      <c r="B280" s="4">
        <v>4000000</v>
      </c>
      <c r="C280" s="4">
        <v>87025093</v>
      </c>
      <c r="D280" s="4">
        <f>IFERROR(Table13[[#This Row],[gross]]-Table13[[#This Row],[budget]],"not available")</f>
        <v>83025093</v>
      </c>
    </row>
    <row r="281" spans="1:4" x14ac:dyDescent="0.3">
      <c r="A281" t="s">
        <v>10654</v>
      </c>
      <c r="B281" s="4">
        <v>20000000</v>
      </c>
      <c r="C281" s="4">
        <v>102922376</v>
      </c>
      <c r="D281" s="4">
        <f>IFERROR(Table13[[#This Row],[gross]]-Table13[[#This Row],[budget]],"not available")</f>
        <v>82922376</v>
      </c>
    </row>
    <row r="282" spans="1:4" x14ac:dyDescent="0.3">
      <c r="A282" t="s">
        <v>2566</v>
      </c>
      <c r="B282" s="4">
        <v>80000000</v>
      </c>
      <c r="C282" s="4">
        <v>162831698</v>
      </c>
      <c r="D282" s="4">
        <f>IFERROR(Table13[[#This Row],[gross]]-Table13[[#This Row],[budget]],"not available")</f>
        <v>82831698</v>
      </c>
    </row>
    <row r="283" spans="1:4" x14ac:dyDescent="0.3">
      <c r="A283" t="s">
        <v>6235</v>
      </c>
      <c r="B283" s="4">
        <v>8000000</v>
      </c>
      <c r="C283" s="4">
        <v>90800000</v>
      </c>
      <c r="D283" s="4">
        <f>IFERROR(Table13[[#This Row],[gross]]-Table13[[#This Row],[budget]],"not available")</f>
        <v>82800000</v>
      </c>
    </row>
    <row r="284" spans="1:4" x14ac:dyDescent="0.3">
      <c r="A284" t="s">
        <v>7263</v>
      </c>
      <c r="B284" s="4">
        <v>35000000</v>
      </c>
      <c r="C284" s="4">
        <v>117528646</v>
      </c>
      <c r="D284" s="4">
        <f>IFERROR(Table13[[#This Row],[gross]]-Table13[[#This Row],[budget]],"not available")</f>
        <v>82528646</v>
      </c>
    </row>
    <row r="285" spans="1:4" x14ac:dyDescent="0.3">
      <c r="A285" t="s">
        <v>3016</v>
      </c>
      <c r="B285" s="4">
        <v>75000000</v>
      </c>
      <c r="C285" s="4">
        <v>157299717</v>
      </c>
      <c r="D285" s="4">
        <f>IFERROR(Table13[[#This Row],[gross]]-Table13[[#This Row],[budget]],"not available")</f>
        <v>82299717</v>
      </c>
    </row>
    <row r="286" spans="1:4" x14ac:dyDescent="0.3">
      <c r="A286" t="s">
        <v>3318</v>
      </c>
      <c r="B286" s="4">
        <v>70000000</v>
      </c>
      <c r="C286" s="4">
        <v>152149590</v>
      </c>
      <c r="D286" s="4">
        <f>IFERROR(Table13[[#This Row],[gross]]-Table13[[#This Row],[budget]],"not available")</f>
        <v>82149590</v>
      </c>
    </row>
    <row r="287" spans="1:4" x14ac:dyDescent="0.3">
      <c r="A287" t="s">
        <v>3060</v>
      </c>
      <c r="B287" s="4">
        <v>80000000</v>
      </c>
      <c r="C287" s="4">
        <v>162001186</v>
      </c>
      <c r="D287" s="4">
        <f>IFERROR(Table13[[#This Row],[gross]]-Table13[[#This Row],[budget]],"not available")</f>
        <v>82001186</v>
      </c>
    </row>
    <row r="288" spans="1:4" x14ac:dyDescent="0.3">
      <c r="A288" t="s">
        <v>19096</v>
      </c>
      <c r="B288" s="4">
        <v>3000000</v>
      </c>
      <c r="C288" s="4">
        <v>84749884</v>
      </c>
      <c r="D288" s="4">
        <f>IFERROR(Table13[[#This Row],[gross]]-Table13[[#This Row],[budget]],"not available")</f>
        <v>81749884</v>
      </c>
    </row>
    <row r="289" spans="1:4" x14ac:dyDescent="0.3">
      <c r="A289" t="s">
        <v>6031</v>
      </c>
      <c r="B289" s="4">
        <v>2600000</v>
      </c>
      <c r="C289" s="4">
        <v>84300000</v>
      </c>
      <c r="D289" s="4">
        <f>IFERROR(Table13[[#This Row],[gross]]-Table13[[#This Row],[budget]],"not available")</f>
        <v>81700000</v>
      </c>
    </row>
    <row r="290" spans="1:4" x14ac:dyDescent="0.3">
      <c r="A290" t="s">
        <v>5654</v>
      </c>
      <c r="B290" s="4">
        <v>46000000</v>
      </c>
      <c r="C290" s="4">
        <v>126805112</v>
      </c>
      <c r="D290" s="4">
        <f>IFERROR(Table13[[#This Row],[gross]]-Table13[[#This Row],[budget]],"not available")</f>
        <v>80805112</v>
      </c>
    </row>
    <row r="291" spans="1:4" x14ac:dyDescent="0.3">
      <c r="A291" t="s">
        <v>11529</v>
      </c>
      <c r="B291" s="4">
        <v>20000000</v>
      </c>
      <c r="C291" s="4">
        <v>100292856</v>
      </c>
      <c r="D291" s="4">
        <f>IFERROR(Table13[[#This Row],[gross]]-Table13[[#This Row],[budget]],"not available")</f>
        <v>80292856</v>
      </c>
    </row>
    <row r="292" spans="1:4" x14ac:dyDescent="0.3">
      <c r="A292" t="s">
        <v>141</v>
      </c>
      <c r="B292" s="4">
        <v>250000000</v>
      </c>
      <c r="C292" s="4">
        <v>330249062</v>
      </c>
      <c r="D292" s="4">
        <f>IFERROR(Table13[[#This Row],[gross]]-Table13[[#This Row],[budget]],"not available")</f>
        <v>80249062</v>
      </c>
    </row>
    <row r="293" spans="1:4" x14ac:dyDescent="0.3">
      <c r="A293" t="s">
        <v>1731</v>
      </c>
      <c r="B293" s="4">
        <v>100000000</v>
      </c>
      <c r="C293" s="4">
        <v>180011740</v>
      </c>
      <c r="D293" s="4">
        <f>IFERROR(Table13[[#This Row],[gross]]-Table13[[#This Row],[budget]],"not available")</f>
        <v>80011740</v>
      </c>
    </row>
    <row r="294" spans="1:4" x14ac:dyDescent="0.3">
      <c r="A294" t="s">
        <v>18787</v>
      </c>
      <c r="B294" s="4">
        <v>3500000</v>
      </c>
      <c r="C294" s="4">
        <v>83400000</v>
      </c>
      <c r="D294" s="4">
        <f>IFERROR(Table13[[#This Row],[gross]]-Table13[[#This Row],[budget]],"not available")</f>
        <v>79900000</v>
      </c>
    </row>
    <row r="295" spans="1:4" x14ac:dyDescent="0.3">
      <c r="A295" t="s">
        <v>14455</v>
      </c>
      <c r="B295" s="4">
        <v>11000000</v>
      </c>
      <c r="C295" s="4">
        <v>90556401</v>
      </c>
      <c r="D295" s="4">
        <f>IFERROR(Table13[[#This Row],[gross]]-Table13[[#This Row],[budget]],"not available")</f>
        <v>79556401</v>
      </c>
    </row>
    <row r="296" spans="1:4" x14ac:dyDescent="0.3">
      <c r="A296" t="s">
        <v>13984</v>
      </c>
      <c r="B296" s="4">
        <v>12000000</v>
      </c>
      <c r="C296" s="4">
        <v>91547205</v>
      </c>
      <c r="D296" s="4">
        <f>IFERROR(Table13[[#This Row],[gross]]-Table13[[#This Row],[budget]],"not available")</f>
        <v>79547205</v>
      </c>
    </row>
    <row r="297" spans="1:4" x14ac:dyDescent="0.3">
      <c r="A297" t="s">
        <v>12107</v>
      </c>
      <c r="B297" s="4">
        <v>17000000</v>
      </c>
      <c r="C297" s="4">
        <v>96471845</v>
      </c>
      <c r="D297" s="4">
        <f>IFERROR(Table13[[#This Row],[gross]]-Table13[[#This Row],[budget]],"not available")</f>
        <v>79471845</v>
      </c>
    </row>
    <row r="298" spans="1:4" x14ac:dyDescent="0.3">
      <c r="A298" t="s">
        <v>12343</v>
      </c>
      <c r="B298" s="4">
        <v>16400000</v>
      </c>
      <c r="C298" s="4">
        <v>95860116</v>
      </c>
      <c r="D298" s="4">
        <f>IFERROR(Table13[[#This Row],[gross]]-Table13[[#This Row],[budget]],"not available")</f>
        <v>79460116</v>
      </c>
    </row>
    <row r="299" spans="1:4" x14ac:dyDescent="0.3">
      <c r="A299" t="s">
        <v>8127</v>
      </c>
      <c r="B299" s="4">
        <v>26000000</v>
      </c>
      <c r="C299" s="4">
        <v>105444419</v>
      </c>
      <c r="D299" s="4">
        <f>IFERROR(Table13[[#This Row],[gross]]-Table13[[#This Row],[budget]],"not available")</f>
        <v>79444419</v>
      </c>
    </row>
    <row r="300" spans="1:4" x14ac:dyDescent="0.3">
      <c r="A300" t="s">
        <v>14396</v>
      </c>
      <c r="B300" s="4">
        <v>12000000</v>
      </c>
      <c r="C300" s="4">
        <v>91443253</v>
      </c>
      <c r="D300" s="4">
        <f>IFERROR(Table13[[#This Row],[gross]]-Table13[[#This Row],[budget]],"not available")</f>
        <v>79443253</v>
      </c>
    </row>
    <row r="301" spans="1:4" x14ac:dyDescent="0.3">
      <c r="A301" t="s">
        <v>3671</v>
      </c>
      <c r="B301" s="4">
        <v>60000000</v>
      </c>
      <c r="C301" s="4">
        <v>139225854</v>
      </c>
      <c r="D301" s="4">
        <f>IFERROR(Table13[[#This Row],[gross]]-Table13[[#This Row],[budget]],"not available")</f>
        <v>79225854</v>
      </c>
    </row>
    <row r="302" spans="1:4" x14ac:dyDescent="0.3">
      <c r="A302" t="s">
        <v>4588</v>
      </c>
      <c r="B302" s="4">
        <v>55000000</v>
      </c>
      <c r="C302" s="4">
        <v>134218018</v>
      </c>
      <c r="D302" s="4">
        <f>IFERROR(Table13[[#This Row],[gross]]-Table13[[#This Row],[budget]],"not available")</f>
        <v>79218018</v>
      </c>
    </row>
    <row r="303" spans="1:4" x14ac:dyDescent="0.3">
      <c r="A303" t="s">
        <v>12654</v>
      </c>
      <c r="B303" s="4">
        <v>15000000</v>
      </c>
      <c r="C303" s="4">
        <v>94175854</v>
      </c>
      <c r="D303" s="4">
        <f>IFERROR(Table13[[#This Row],[gross]]-Table13[[#This Row],[budget]],"not available")</f>
        <v>79175854</v>
      </c>
    </row>
    <row r="304" spans="1:4" x14ac:dyDescent="0.3">
      <c r="A304" t="s">
        <v>17453</v>
      </c>
      <c r="B304" s="4">
        <v>5000000</v>
      </c>
      <c r="C304" s="4">
        <v>83574831</v>
      </c>
      <c r="D304" s="4">
        <f>IFERROR(Table13[[#This Row],[gross]]-Table13[[#This Row],[budget]],"not available")</f>
        <v>78574831</v>
      </c>
    </row>
    <row r="305" spans="1:4" x14ac:dyDescent="0.3">
      <c r="A305" t="s">
        <v>110</v>
      </c>
      <c r="B305" s="4">
        <v>258000000</v>
      </c>
      <c r="C305" s="4">
        <v>336530303</v>
      </c>
      <c r="D305" s="4">
        <f>IFERROR(Table13[[#This Row],[gross]]-Table13[[#This Row],[budget]],"not available")</f>
        <v>78530303</v>
      </c>
    </row>
    <row r="306" spans="1:4" x14ac:dyDescent="0.3">
      <c r="A306" t="s">
        <v>6253</v>
      </c>
      <c r="B306" s="4">
        <v>40000000</v>
      </c>
      <c r="C306" s="4">
        <v>118500000</v>
      </c>
      <c r="D306" s="4">
        <f>IFERROR(Table13[[#This Row],[gross]]-Table13[[#This Row],[budget]],"not available")</f>
        <v>78500000</v>
      </c>
    </row>
    <row r="307" spans="1:4" x14ac:dyDescent="0.3">
      <c r="A307" t="s">
        <v>8120</v>
      </c>
      <c r="B307" s="4">
        <v>30000000</v>
      </c>
      <c r="C307" s="4">
        <v>108360000</v>
      </c>
      <c r="D307" s="4">
        <f>IFERROR(Table13[[#This Row],[gross]]-Table13[[#This Row],[budget]],"not available")</f>
        <v>78360000</v>
      </c>
    </row>
    <row r="308" spans="1:4" x14ac:dyDescent="0.3">
      <c r="A308" t="s">
        <v>13615</v>
      </c>
      <c r="B308" s="4">
        <v>13000000</v>
      </c>
      <c r="C308" s="4">
        <v>91038276</v>
      </c>
      <c r="D308" s="4">
        <f>IFERROR(Table13[[#This Row],[gross]]-Table13[[#This Row],[budget]],"not available")</f>
        <v>78038276</v>
      </c>
    </row>
    <row r="309" spans="1:4" x14ac:dyDescent="0.3">
      <c r="A309" t="s">
        <v>5078</v>
      </c>
      <c r="B309" s="4">
        <v>50000000</v>
      </c>
      <c r="C309" s="4">
        <v>127997349</v>
      </c>
      <c r="D309" s="4">
        <f>IFERROR(Table13[[#This Row],[gross]]-Table13[[#This Row],[budget]],"not available")</f>
        <v>77997349</v>
      </c>
    </row>
    <row r="310" spans="1:4" x14ac:dyDescent="0.3">
      <c r="A310" t="s">
        <v>804</v>
      </c>
      <c r="B310" s="4">
        <v>150000000</v>
      </c>
      <c r="C310" s="4">
        <v>227946274</v>
      </c>
      <c r="D310" s="4">
        <f>IFERROR(Table13[[#This Row],[gross]]-Table13[[#This Row],[budget]],"not available")</f>
        <v>77946274</v>
      </c>
    </row>
    <row r="311" spans="1:4" x14ac:dyDescent="0.3">
      <c r="A311" t="s">
        <v>16780</v>
      </c>
      <c r="B311" s="4">
        <v>6500000</v>
      </c>
      <c r="C311" s="4">
        <v>84263837</v>
      </c>
      <c r="D311" s="4">
        <f>IFERROR(Table13[[#This Row],[gross]]-Table13[[#This Row],[budget]],"not available")</f>
        <v>77763837</v>
      </c>
    </row>
    <row r="312" spans="1:4" x14ac:dyDescent="0.3">
      <c r="A312" t="s">
        <v>7260</v>
      </c>
      <c r="B312" s="4">
        <v>35000000</v>
      </c>
      <c r="C312" s="4">
        <v>112692062</v>
      </c>
      <c r="D312" s="4">
        <f>IFERROR(Table13[[#This Row],[gross]]-Table13[[#This Row],[budget]],"not available")</f>
        <v>77692062</v>
      </c>
    </row>
    <row r="313" spans="1:4" x14ac:dyDescent="0.3">
      <c r="A313" t="s">
        <v>10066</v>
      </c>
      <c r="B313" s="4">
        <v>24000000</v>
      </c>
      <c r="C313" s="4">
        <v>101334374</v>
      </c>
      <c r="D313" s="4">
        <f>IFERROR(Table13[[#This Row],[gross]]-Table13[[#This Row],[budget]],"not available")</f>
        <v>77334374</v>
      </c>
    </row>
    <row r="314" spans="1:4" x14ac:dyDescent="0.3">
      <c r="A314" t="s">
        <v>12667</v>
      </c>
      <c r="B314" s="4">
        <v>14000000</v>
      </c>
      <c r="C314" s="4">
        <v>91121452</v>
      </c>
      <c r="D314" s="4">
        <f>IFERROR(Table13[[#This Row],[gross]]-Table13[[#This Row],[budget]],"not available")</f>
        <v>77121452</v>
      </c>
    </row>
    <row r="315" spans="1:4" x14ac:dyDescent="0.3">
      <c r="A315" t="s">
        <v>11705</v>
      </c>
      <c r="B315" s="4">
        <v>18000000</v>
      </c>
      <c r="C315" s="4">
        <v>95001351</v>
      </c>
      <c r="D315" s="4">
        <f>IFERROR(Table13[[#This Row],[gross]]-Table13[[#This Row],[budget]],"not available")</f>
        <v>77001351</v>
      </c>
    </row>
    <row r="316" spans="1:4" x14ac:dyDescent="0.3">
      <c r="A316" t="s">
        <v>5039</v>
      </c>
      <c r="B316" s="4">
        <v>50000000</v>
      </c>
      <c r="C316" s="4">
        <v>126975169</v>
      </c>
      <c r="D316" s="4">
        <f>IFERROR(Table13[[#This Row],[gross]]-Table13[[#This Row],[budget]],"not available")</f>
        <v>76975169</v>
      </c>
    </row>
    <row r="317" spans="1:4" x14ac:dyDescent="0.3">
      <c r="A317" t="s">
        <v>12352</v>
      </c>
      <c r="B317" s="4">
        <v>16000000</v>
      </c>
      <c r="C317" s="4">
        <v>92823600</v>
      </c>
      <c r="D317" s="4">
        <f>IFERROR(Table13[[#This Row],[gross]]-Table13[[#This Row],[budget]],"not available")</f>
        <v>76823600</v>
      </c>
    </row>
    <row r="318" spans="1:4" x14ac:dyDescent="0.3">
      <c r="A318" t="s">
        <v>3949</v>
      </c>
      <c r="B318" s="4">
        <v>60000000</v>
      </c>
      <c r="C318" s="4">
        <v>136801374</v>
      </c>
      <c r="D318" s="4">
        <f>IFERROR(Table13[[#This Row],[gross]]-Table13[[#This Row],[budget]],"not available")</f>
        <v>76801374</v>
      </c>
    </row>
    <row r="319" spans="1:4" x14ac:dyDescent="0.3">
      <c r="A319" t="s">
        <v>18134</v>
      </c>
      <c r="B319" s="4">
        <v>4500000</v>
      </c>
      <c r="C319" s="4">
        <v>81200000</v>
      </c>
      <c r="D319" s="4">
        <f>IFERROR(Table13[[#This Row],[gross]]-Table13[[#This Row],[budget]],"not available")</f>
        <v>76700000</v>
      </c>
    </row>
    <row r="320" spans="1:4" x14ac:dyDescent="0.3">
      <c r="A320" t="s">
        <v>8151</v>
      </c>
      <c r="B320" s="4">
        <v>30000000</v>
      </c>
      <c r="C320" s="4">
        <v>106694016</v>
      </c>
      <c r="D320" s="4">
        <f>IFERROR(Table13[[#This Row],[gross]]-Table13[[#This Row],[budget]],"not available")</f>
        <v>76694016</v>
      </c>
    </row>
    <row r="321" spans="1:4" x14ac:dyDescent="0.3">
      <c r="A321" t="s">
        <v>8829</v>
      </c>
      <c r="B321" s="4">
        <v>24000000</v>
      </c>
      <c r="C321" s="4">
        <v>100491683</v>
      </c>
      <c r="D321" s="4">
        <f>IFERROR(Table13[[#This Row],[gross]]-Table13[[#This Row],[budget]],"not available")</f>
        <v>76491683</v>
      </c>
    </row>
    <row r="322" spans="1:4" x14ac:dyDescent="0.3">
      <c r="A322" t="s">
        <v>5034</v>
      </c>
      <c r="B322" s="4">
        <v>50000000</v>
      </c>
      <c r="C322" s="4">
        <v>126203320</v>
      </c>
      <c r="D322" s="4">
        <f>IFERROR(Table13[[#This Row],[gross]]-Table13[[#This Row],[budget]],"not available")</f>
        <v>76203320</v>
      </c>
    </row>
    <row r="323" spans="1:4" x14ac:dyDescent="0.3">
      <c r="A323" t="s">
        <v>2594</v>
      </c>
      <c r="B323" s="4">
        <v>82000000</v>
      </c>
      <c r="C323" s="4">
        <v>158115031</v>
      </c>
      <c r="D323" s="4">
        <f>IFERROR(Table13[[#This Row],[gross]]-Table13[[#This Row],[budget]],"not available")</f>
        <v>76115031</v>
      </c>
    </row>
    <row r="324" spans="1:4" x14ac:dyDescent="0.3">
      <c r="A324" t="s">
        <v>5516</v>
      </c>
      <c r="B324" s="4">
        <v>48000000</v>
      </c>
      <c r="C324" s="4">
        <v>124107476</v>
      </c>
      <c r="D324" s="4">
        <f>IFERROR(Table13[[#This Row],[gross]]-Table13[[#This Row],[budget]],"not available")</f>
        <v>76107476</v>
      </c>
    </row>
    <row r="325" spans="1:4" x14ac:dyDescent="0.3">
      <c r="A325" t="s">
        <v>5065</v>
      </c>
      <c r="B325" s="4">
        <v>50000000</v>
      </c>
      <c r="C325" s="4">
        <v>126088877</v>
      </c>
      <c r="D325" s="4">
        <f>IFERROR(Table13[[#This Row],[gross]]-Table13[[#This Row],[budget]],"not available")</f>
        <v>76088877</v>
      </c>
    </row>
    <row r="326" spans="1:4" x14ac:dyDescent="0.3">
      <c r="A326" t="s">
        <v>8028</v>
      </c>
      <c r="B326" s="4">
        <v>6500000</v>
      </c>
      <c r="C326" s="4">
        <v>82528097</v>
      </c>
      <c r="D326" s="4">
        <f>IFERROR(Table13[[#This Row],[gross]]-Table13[[#This Row],[budget]],"not available")</f>
        <v>76028097</v>
      </c>
    </row>
    <row r="327" spans="1:4" x14ac:dyDescent="0.3">
      <c r="A327" t="s">
        <v>6198</v>
      </c>
      <c r="B327" s="4">
        <v>41000000</v>
      </c>
      <c r="C327" s="4">
        <v>116724075</v>
      </c>
      <c r="D327" s="4">
        <f>IFERROR(Table13[[#This Row],[gross]]-Table13[[#This Row],[budget]],"not available")</f>
        <v>75724075</v>
      </c>
    </row>
    <row r="328" spans="1:4" x14ac:dyDescent="0.3">
      <c r="A328" t="s">
        <v>8116</v>
      </c>
      <c r="B328" s="4">
        <v>38000000</v>
      </c>
      <c r="C328" s="4">
        <v>113502246</v>
      </c>
      <c r="D328" s="4">
        <f>IFERROR(Table13[[#This Row],[gross]]-Table13[[#This Row],[budget]],"not available")</f>
        <v>75502246</v>
      </c>
    </row>
    <row r="329" spans="1:4" x14ac:dyDescent="0.3">
      <c r="A329" t="s">
        <v>14742</v>
      </c>
      <c r="B329" s="4">
        <v>10000000</v>
      </c>
      <c r="C329" s="4">
        <v>85300000</v>
      </c>
      <c r="D329" s="4">
        <f>IFERROR(Table13[[#This Row],[gross]]-Table13[[#This Row],[budget]],"not available")</f>
        <v>75300000</v>
      </c>
    </row>
    <row r="330" spans="1:4" x14ac:dyDescent="0.3">
      <c r="A330" t="s">
        <v>9212</v>
      </c>
      <c r="B330" s="4">
        <v>25000000</v>
      </c>
      <c r="C330" s="4">
        <v>100241322</v>
      </c>
      <c r="D330" s="4">
        <f>IFERROR(Table13[[#This Row],[gross]]-Table13[[#This Row],[budget]],"not available")</f>
        <v>75241322</v>
      </c>
    </row>
    <row r="331" spans="1:4" x14ac:dyDescent="0.3">
      <c r="A331" t="s">
        <v>3243</v>
      </c>
      <c r="B331" s="4">
        <v>73000000</v>
      </c>
      <c r="C331" s="4">
        <v>148213377</v>
      </c>
      <c r="D331" s="4">
        <f>IFERROR(Table13[[#This Row],[gross]]-Table13[[#This Row],[budget]],"not available")</f>
        <v>75213377</v>
      </c>
    </row>
    <row r="332" spans="1:4" x14ac:dyDescent="0.3">
      <c r="A332" t="s">
        <v>2570</v>
      </c>
      <c r="B332" s="4">
        <v>80000000</v>
      </c>
      <c r="C332" s="4">
        <v>155019340</v>
      </c>
      <c r="D332" s="4">
        <f>IFERROR(Table13[[#This Row],[gross]]-Table13[[#This Row],[budget]],"not available")</f>
        <v>75019340</v>
      </c>
    </row>
    <row r="333" spans="1:4" x14ac:dyDescent="0.3">
      <c r="A333" t="s">
        <v>7292</v>
      </c>
      <c r="B333" s="4">
        <v>35000000</v>
      </c>
      <c r="C333" s="4">
        <v>110008260</v>
      </c>
      <c r="D333" s="4">
        <f>IFERROR(Table13[[#This Row],[gross]]-Table13[[#This Row],[budget]],"not available")</f>
        <v>75008260</v>
      </c>
    </row>
    <row r="334" spans="1:4" x14ac:dyDescent="0.3">
      <c r="A334" t="s">
        <v>4591</v>
      </c>
      <c r="B334" s="4">
        <v>54000000</v>
      </c>
      <c r="C334" s="4">
        <v>128769345</v>
      </c>
      <c r="D334" s="4">
        <f>IFERROR(Table13[[#This Row],[gross]]-Table13[[#This Row],[budget]],"not available")</f>
        <v>74769345</v>
      </c>
    </row>
    <row r="335" spans="1:4" x14ac:dyDescent="0.3">
      <c r="A335" t="s">
        <v>7097</v>
      </c>
      <c r="B335" s="4">
        <v>35000000</v>
      </c>
      <c r="C335" s="4">
        <v>109712885</v>
      </c>
      <c r="D335" s="4">
        <f>IFERROR(Table13[[#This Row],[gross]]-Table13[[#This Row],[budget]],"not available")</f>
        <v>74712885</v>
      </c>
    </row>
    <row r="336" spans="1:4" x14ac:dyDescent="0.3">
      <c r="A336" t="s">
        <v>10659</v>
      </c>
      <c r="B336" s="4">
        <v>20000000</v>
      </c>
      <c r="C336" s="4">
        <v>94497271</v>
      </c>
      <c r="D336" s="4">
        <f>IFERROR(Table13[[#This Row],[gross]]-Table13[[#This Row],[budget]],"not available")</f>
        <v>74497271</v>
      </c>
    </row>
    <row r="337" spans="1:4" x14ac:dyDescent="0.3">
      <c r="A337" t="s">
        <v>19915</v>
      </c>
      <c r="B337" s="4">
        <v>2280000</v>
      </c>
      <c r="C337" s="4">
        <v>76400000</v>
      </c>
      <c r="D337" s="4">
        <f>IFERROR(Table13[[#This Row],[gross]]-Table13[[#This Row],[budget]],"not available")</f>
        <v>74120000</v>
      </c>
    </row>
    <row r="338" spans="1:4" x14ac:dyDescent="0.3">
      <c r="A338" t="s">
        <v>9387</v>
      </c>
      <c r="B338" s="4">
        <v>22000000</v>
      </c>
      <c r="C338" s="4">
        <v>96067179</v>
      </c>
      <c r="D338" s="4">
        <f>IFERROR(Table13[[#This Row],[gross]]-Table13[[#This Row],[budget]],"not available")</f>
        <v>74067179</v>
      </c>
    </row>
    <row r="339" spans="1:4" x14ac:dyDescent="0.3">
      <c r="A339" t="s">
        <v>6088</v>
      </c>
      <c r="B339" s="4">
        <v>42000000</v>
      </c>
      <c r="C339" s="4">
        <v>116006080</v>
      </c>
      <c r="D339" s="4">
        <f>IFERROR(Table13[[#This Row],[gross]]-Table13[[#This Row],[budget]],"not available")</f>
        <v>74006080</v>
      </c>
    </row>
    <row r="340" spans="1:4" x14ac:dyDescent="0.3">
      <c r="A340" t="s">
        <v>6264</v>
      </c>
      <c r="B340" s="4">
        <v>38000000</v>
      </c>
      <c r="C340" s="4">
        <v>111760631</v>
      </c>
      <c r="D340" s="4">
        <f>IFERROR(Table13[[#This Row],[gross]]-Table13[[#This Row],[budget]],"not available")</f>
        <v>73760631</v>
      </c>
    </row>
    <row r="341" spans="1:4" x14ac:dyDescent="0.3">
      <c r="A341" t="s">
        <v>5043</v>
      </c>
      <c r="B341" s="4">
        <v>52000000</v>
      </c>
      <c r="C341" s="4">
        <v>125548685</v>
      </c>
      <c r="D341" s="4">
        <f>IFERROR(Table13[[#This Row],[gross]]-Table13[[#This Row],[budget]],"not available")</f>
        <v>73548685</v>
      </c>
    </row>
    <row r="342" spans="1:4" x14ac:dyDescent="0.3">
      <c r="A342" t="s">
        <v>627</v>
      </c>
      <c r="B342" s="4">
        <v>165000000</v>
      </c>
      <c r="C342" s="4">
        <v>238371987</v>
      </c>
      <c r="D342" s="4">
        <f>IFERROR(Table13[[#This Row],[gross]]-Table13[[#This Row],[budget]],"not available")</f>
        <v>73371987</v>
      </c>
    </row>
    <row r="343" spans="1:4" x14ac:dyDescent="0.3">
      <c r="A343" t="s">
        <v>1809</v>
      </c>
      <c r="B343" s="4">
        <v>100000000</v>
      </c>
      <c r="C343" s="4">
        <v>173005002</v>
      </c>
      <c r="D343" s="4">
        <f>IFERROR(Table13[[#This Row],[gross]]-Table13[[#This Row],[budget]],"not available")</f>
        <v>73005002</v>
      </c>
    </row>
    <row r="344" spans="1:4" x14ac:dyDescent="0.3">
      <c r="A344" t="s">
        <v>3296</v>
      </c>
      <c r="B344" s="4">
        <v>71500000</v>
      </c>
      <c r="C344" s="4">
        <v>144156464</v>
      </c>
      <c r="D344" s="4">
        <f>IFERROR(Table13[[#This Row],[gross]]-Table13[[#This Row],[budget]],"not available")</f>
        <v>72656464</v>
      </c>
    </row>
    <row r="345" spans="1:4" x14ac:dyDescent="0.3">
      <c r="A345" t="s">
        <v>7885</v>
      </c>
      <c r="B345" s="4">
        <v>32000000</v>
      </c>
      <c r="C345" s="4">
        <v>104632573</v>
      </c>
      <c r="D345" s="4">
        <f>IFERROR(Table13[[#This Row],[gross]]-Table13[[#This Row],[budget]],"not available")</f>
        <v>72632573</v>
      </c>
    </row>
    <row r="346" spans="1:4" x14ac:dyDescent="0.3">
      <c r="A346" t="s">
        <v>10081</v>
      </c>
      <c r="B346" s="4">
        <v>8200000</v>
      </c>
      <c r="C346" s="4">
        <v>80000000</v>
      </c>
      <c r="D346" s="4">
        <f>IFERROR(Table13[[#This Row],[gross]]-Table13[[#This Row],[budget]],"not available")</f>
        <v>71800000</v>
      </c>
    </row>
    <row r="347" spans="1:4" x14ac:dyDescent="0.3">
      <c r="A347" t="s">
        <v>984</v>
      </c>
      <c r="B347" s="4">
        <v>145000000</v>
      </c>
      <c r="C347" s="4">
        <v>216366733</v>
      </c>
      <c r="D347" s="4">
        <f>IFERROR(Table13[[#This Row],[gross]]-Table13[[#This Row],[budget]],"not available")</f>
        <v>71366733</v>
      </c>
    </row>
    <row r="348" spans="1:4" x14ac:dyDescent="0.3">
      <c r="A348" t="s">
        <v>8123</v>
      </c>
      <c r="B348" s="4">
        <v>37000000</v>
      </c>
      <c r="C348" s="4">
        <v>108244774</v>
      </c>
      <c r="D348" s="4">
        <f>IFERROR(Table13[[#This Row],[gross]]-Table13[[#This Row],[budget]],"not available")</f>
        <v>71244774</v>
      </c>
    </row>
    <row r="349" spans="1:4" x14ac:dyDescent="0.3">
      <c r="A349" t="s">
        <v>3323</v>
      </c>
      <c r="B349" s="4">
        <v>70000000</v>
      </c>
      <c r="C349" s="4">
        <v>141204016</v>
      </c>
      <c r="D349" s="4">
        <f>IFERROR(Table13[[#This Row],[gross]]-Table13[[#This Row],[budget]],"not available")</f>
        <v>71204016</v>
      </c>
    </row>
    <row r="350" spans="1:4" x14ac:dyDescent="0.3">
      <c r="A350" t="s">
        <v>8147</v>
      </c>
      <c r="B350" s="4">
        <v>30000000</v>
      </c>
      <c r="C350" s="4">
        <v>100422786</v>
      </c>
      <c r="D350" s="4">
        <f>IFERROR(Table13[[#This Row],[gross]]-Table13[[#This Row],[budget]],"not available")</f>
        <v>70422786</v>
      </c>
    </row>
    <row r="351" spans="1:4" x14ac:dyDescent="0.3">
      <c r="A351" t="s">
        <v>14738</v>
      </c>
      <c r="B351" s="4">
        <v>10000000</v>
      </c>
      <c r="C351" s="4">
        <v>80150343</v>
      </c>
      <c r="D351" s="4">
        <f>IFERROR(Table13[[#This Row],[gross]]-Table13[[#This Row],[budget]],"not available")</f>
        <v>70150343</v>
      </c>
    </row>
    <row r="352" spans="1:4" x14ac:dyDescent="0.3">
      <c r="A352" t="s">
        <v>7908</v>
      </c>
      <c r="B352" s="4">
        <v>32000000</v>
      </c>
      <c r="C352" s="4">
        <v>101470202</v>
      </c>
      <c r="D352" s="4">
        <f>IFERROR(Table13[[#This Row],[gross]]-Table13[[#This Row],[budget]],"not available")</f>
        <v>69470202</v>
      </c>
    </row>
    <row r="353" spans="1:4" x14ac:dyDescent="0.3">
      <c r="A353" t="s">
        <v>18967</v>
      </c>
      <c r="B353" s="4">
        <v>8000000</v>
      </c>
      <c r="C353" s="4">
        <v>77413017</v>
      </c>
      <c r="D353" s="4">
        <f>IFERROR(Table13[[#This Row],[gross]]-Table13[[#This Row],[budget]],"not available")</f>
        <v>69413017</v>
      </c>
    </row>
    <row r="354" spans="1:4" x14ac:dyDescent="0.3">
      <c r="A354" t="s">
        <v>2496</v>
      </c>
      <c r="B354" s="4">
        <v>84000000</v>
      </c>
      <c r="C354" s="4">
        <v>153288182</v>
      </c>
      <c r="D354" s="4">
        <f>IFERROR(Table13[[#This Row],[gross]]-Table13[[#This Row],[budget]],"not available")</f>
        <v>69288182</v>
      </c>
    </row>
    <row r="355" spans="1:4" x14ac:dyDescent="0.3">
      <c r="A355" t="s">
        <v>11761</v>
      </c>
      <c r="B355" s="4">
        <v>17000000</v>
      </c>
      <c r="C355" s="4">
        <v>86049418</v>
      </c>
      <c r="D355" s="4">
        <f>IFERROR(Table13[[#This Row],[gross]]-Table13[[#This Row],[budget]],"not available")</f>
        <v>69049418</v>
      </c>
    </row>
    <row r="356" spans="1:4" x14ac:dyDescent="0.3">
      <c r="A356" t="s">
        <v>13545</v>
      </c>
      <c r="B356" s="4">
        <v>14000000</v>
      </c>
      <c r="C356" s="4">
        <v>83025853</v>
      </c>
      <c r="D356" s="4">
        <f>IFERROR(Table13[[#This Row],[gross]]-Table13[[#This Row],[budget]],"not available")</f>
        <v>69025853</v>
      </c>
    </row>
    <row r="357" spans="1:4" x14ac:dyDescent="0.3">
      <c r="A357" t="s">
        <v>14750</v>
      </c>
      <c r="B357" s="4">
        <v>10000000</v>
      </c>
      <c r="C357" s="4">
        <v>78845130</v>
      </c>
      <c r="D357" s="4">
        <f>IFERROR(Table13[[#This Row],[gross]]-Table13[[#This Row],[budget]],"not available")</f>
        <v>68845130</v>
      </c>
    </row>
    <row r="358" spans="1:4" x14ac:dyDescent="0.3">
      <c r="A358" t="s">
        <v>6267</v>
      </c>
      <c r="B358" s="4">
        <v>40000000</v>
      </c>
      <c r="C358" s="4">
        <v>108706165</v>
      </c>
      <c r="D358" s="4">
        <f>IFERROR(Table13[[#This Row],[gross]]-Table13[[#This Row],[budget]],"not available")</f>
        <v>68706165</v>
      </c>
    </row>
    <row r="359" spans="1:4" x14ac:dyDescent="0.3">
      <c r="A359" t="s">
        <v>10333</v>
      </c>
      <c r="B359" s="4">
        <v>22000000</v>
      </c>
      <c r="C359" s="4">
        <v>90636983</v>
      </c>
      <c r="D359" s="4">
        <f>IFERROR(Table13[[#This Row],[gross]]-Table13[[#This Row],[budget]],"not available")</f>
        <v>68636983</v>
      </c>
    </row>
    <row r="360" spans="1:4" x14ac:dyDescent="0.3">
      <c r="A360" t="s">
        <v>14459</v>
      </c>
      <c r="B360" s="4">
        <v>25000000</v>
      </c>
      <c r="C360" s="4">
        <v>93571803</v>
      </c>
      <c r="D360" s="4">
        <f>IFERROR(Table13[[#This Row],[gross]]-Table13[[#This Row],[budget]],"not available")</f>
        <v>68571803</v>
      </c>
    </row>
    <row r="361" spans="1:4" x14ac:dyDescent="0.3">
      <c r="A361" t="s">
        <v>300</v>
      </c>
      <c r="B361" s="4">
        <v>200000000</v>
      </c>
      <c r="C361" s="4">
        <v>268488329</v>
      </c>
      <c r="D361" s="4">
        <f>IFERROR(Table13[[#This Row],[gross]]-Table13[[#This Row],[budget]],"not available")</f>
        <v>68488329</v>
      </c>
    </row>
    <row r="362" spans="1:4" x14ac:dyDescent="0.3">
      <c r="A362" t="s">
        <v>7742</v>
      </c>
      <c r="B362" s="4">
        <v>34000000</v>
      </c>
      <c r="C362" s="4">
        <v>102413606</v>
      </c>
      <c r="D362" s="4">
        <f>IFERROR(Table13[[#This Row],[gross]]-Table13[[#This Row],[budget]],"not available")</f>
        <v>68413606</v>
      </c>
    </row>
    <row r="363" spans="1:4" x14ac:dyDescent="0.3">
      <c r="A363" t="s">
        <v>13990</v>
      </c>
      <c r="B363" s="4">
        <v>11000000</v>
      </c>
      <c r="C363" s="4">
        <v>78900000</v>
      </c>
      <c r="D363" s="4">
        <f>IFERROR(Table13[[#This Row],[gross]]-Table13[[#This Row],[budget]],"not available")</f>
        <v>67900000</v>
      </c>
    </row>
    <row r="364" spans="1:4" x14ac:dyDescent="0.3">
      <c r="A364" t="s">
        <v>15537</v>
      </c>
      <c r="B364" s="4">
        <v>11000000</v>
      </c>
      <c r="C364" s="4">
        <v>78900000</v>
      </c>
      <c r="D364" s="4">
        <f>IFERROR(Table13[[#This Row],[gross]]-Table13[[#This Row],[budget]],"not available")</f>
        <v>67900000</v>
      </c>
    </row>
    <row r="365" spans="1:4" x14ac:dyDescent="0.3">
      <c r="A365" t="s">
        <v>13997</v>
      </c>
      <c r="B365" s="4">
        <v>12000000</v>
      </c>
      <c r="C365" s="4">
        <v>79568000</v>
      </c>
      <c r="D365" s="4">
        <f>IFERROR(Table13[[#This Row],[gross]]-Table13[[#This Row],[budget]],"not available")</f>
        <v>67568000</v>
      </c>
    </row>
    <row r="366" spans="1:4" x14ac:dyDescent="0.3">
      <c r="A366" t="s">
        <v>6282</v>
      </c>
      <c r="B366" s="4">
        <v>40000000</v>
      </c>
      <c r="C366" s="4">
        <v>107458785</v>
      </c>
      <c r="D366" s="4">
        <f>IFERROR(Table13[[#This Row],[gross]]-Table13[[#This Row],[budget]],"not available")</f>
        <v>67458785</v>
      </c>
    </row>
    <row r="367" spans="1:4" x14ac:dyDescent="0.3">
      <c r="A367" t="s">
        <v>2509</v>
      </c>
      <c r="B367" s="4">
        <v>70000000</v>
      </c>
      <c r="C367" s="4">
        <v>137340146</v>
      </c>
      <c r="D367" s="4">
        <f>IFERROR(Table13[[#This Row],[gross]]-Table13[[#This Row],[budget]],"not available")</f>
        <v>67340146</v>
      </c>
    </row>
    <row r="368" spans="1:4" x14ac:dyDescent="0.3">
      <c r="A368" t="s">
        <v>8130</v>
      </c>
      <c r="B368" s="4">
        <v>33000000</v>
      </c>
      <c r="C368" s="4">
        <v>100125340</v>
      </c>
      <c r="D368" s="4">
        <f>IFERROR(Table13[[#This Row],[gross]]-Table13[[#This Row],[budget]],"not available")</f>
        <v>67125340</v>
      </c>
    </row>
    <row r="369" spans="1:4" x14ac:dyDescent="0.3">
      <c r="A369" t="s">
        <v>12112</v>
      </c>
      <c r="B369" s="4">
        <v>18500000</v>
      </c>
      <c r="C369" s="4">
        <v>85200000</v>
      </c>
      <c r="D369" s="4">
        <f>IFERROR(Table13[[#This Row],[gross]]-Table13[[#This Row],[budget]],"not available")</f>
        <v>66700000</v>
      </c>
    </row>
    <row r="370" spans="1:4" x14ac:dyDescent="0.3">
      <c r="A370" t="s">
        <v>4932</v>
      </c>
      <c r="B370" s="4">
        <v>52000000</v>
      </c>
      <c r="C370" s="4">
        <v>118683135</v>
      </c>
      <c r="D370" s="4">
        <f>IFERROR(Table13[[#This Row],[gross]]-Table13[[#This Row],[budget]],"not available")</f>
        <v>66683135</v>
      </c>
    </row>
    <row r="371" spans="1:4" x14ac:dyDescent="0.3">
      <c r="A371" t="s">
        <v>1556</v>
      </c>
      <c r="B371" s="4">
        <v>120000000</v>
      </c>
      <c r="C371" s="4">
        <v>186336103</v>
      </c>
      <c r="D371" s="4">
        <f>IFERROR(Table13[[#This Row],[gross]]-Table13[[#This Row],[budget]],"not available")</f>
        <v>66336103</v>
      </c>
    </row>
    <row r="372" spans="1:4" x14ac:dyDescent="0.3">
      <c r="A372" t="s">
        <v>2010</v>
      </c>
      <c r="B372" s="4">
        <v>95000000</v>
      </c>
      <c r="C372" s="4">
        <v>161317423</v>
      </c>
      <c r="D372" s="4">
        <f>IFERROR(Table13[[#This Row],[gross]]-Table13[[#This Row],[budget]],"not available")</f>
        <v>66317423</v>
      </c>
    </row>
    <row r="373" spans="1:4" x14ac:dyDescent="0.3">
      <c r="A373" t="s">
        <v>169</v>
      </c>
      <c r="B373" s="4">
        <v>225000000</v>
      </c>
      <c r="C373" s="4">
        <v>291021565</v>
      </c>
      <c r="D373" s="4">
        <f>IFERROR(Table13[[#This Row],[gross]]-Table13[[#This Row],[budget]],"not available")</f>
        <v>66021565</v>
      </c>
    </row>
    <row r="374" spans="1:4" x14ac:dyDescent="0.3">
      <c r="A374" t="s">
        <v>7402</v>
      </c>
      <c r="B374" s="4">
        <v>10700000</v>
      </c>
      <c r="C374" s="4">
        <v>76600000</v>
      </c>
      <c r="D374" s="4">
        <f>IFERROR(Table13[[#This Row],[gross]]-Table13[[#This Row],[budget]],"not available")</f>
        <v>65900000</v>
      </c>
    </row>
    <row r="375" spans="1:4" x14ac:dyDescent="0.3">
      <c r="A375" t="s">
        <v>1500</v>
      </c>
      <c r="B375" s="4">
        <v>125000000</v>
      </c>
      <c r="C375" s="4">
        <v>190871240</v>
      </c>
      <c r="D375" s="4">
        <f>IFERROR(Table13[[#This Row],[gross]]-Table13[[#This Row],[budget]],"not available")</f>
        <v>65871240</v>
      </c>
    </row>
    <row r="376" spans="1:4" x14ac:dyDescent="0.3">
      <c r="A376" t="s">
        <v>2411</v>
      </c>
      <c r="B376" s="4">
        <v>85000000</v>
      </c>
      <c r="C376" s="4">
        <v>150832203</v>
      </c>
      <c r="D376" s="4">
        <f>IFERROR(Table13[[#This Row],[gross]]-Table13[[#This Row],[budget]],"not available")</f>
        <v>65832203</v>
      </c>
    </row>
    <row r="377" spans="1:4" x14ac:dyDescent="0.3">
      <c r="A377" t="s">
        <v>2575</v>
      </c>
      <c r="B377" s="4">
        <v>80000000</v>
      </c>
      <c r="C377" s="4">
        <v>145771527</v>
      </c>
      <c r="D377" s="4">
        <f>IFERROR(Table13[[#This Row],[gross]]-Table13[[#This Row],[budget]],"not available")</f>
        <v>65771527</v>
      </c>
    </row>
    <row r="378" spans="1:4" x14ac:dyDescent="0.3">
      <c r="A378" t="s">
        <v>3979</v>
      </c>
      <c r="B378" s="4">
        <v>60000000</v>
      </c>
      <c r="C378" s="4">
        <v>125603360</v>
      </c>
      <c r="D378" s="4">
        <f>IFERROR(Table13[[#This Row],[gross]]-Table13[[#This Row],[budget]],"not available")</f>
        <v>65603360</v>
      </c>
    </row>
    <row r="379" spans="1:4" x14ac:dyDescent="0.3">
      <c r="A379" t="s">
        <v>2585</v>
      </c>
      <c r="B379" s="4">
        <v>75000000</v>
      </c>
      <c r="C379" s="4">
        <v>140459099</v>
      </c>
      <c r="D379" s="4">
        <f>IFERROR(Table13[[#This Row],[gross]]-Table13[[#This Row],[budget]],"not available")</f>
        <v>65459099</v>
      </c>
    </row>
    <row r="380" spans="1:4" x14ac:dyDescent="0.3">
      <c r="A380" t="s">
        <v>9221</v>
      </c>
      <c r="B380" s="4">
        <v>26000000</v>
      </c>
      <c r="C380" s="4">
        <v>91457688</v>
      </c>
      <c r="D380" s="4">
        <f>IFERROR(Table13[[#This Row],[gross]]-Table13[[#This Row],[budget]],"not available")</f>
        <v>65457688</v>
      </c>
    </row>
    <row r="381" spans="1:4" x14ac:dyDescent="0.3">
      <c r="A381" t="s">
        <v>12126</v>
      </c>
      <c r="B381" s="4">
        <v>17000000</v>
      </c>
      <c r="C381" s="4">
        <v>82389560</v>
      </c>
      <c r="D381" s="4">
        <f>IFERROR(Table13[[#This Row],[gross]]-Table13[[#This Row],[budget]],"not available")</f>
        <v>65389560</v>
      </c>
    </row>
    <row r="382" spans="1:4" x14ac:dyDescent="0.3">
      <c r="A382" t="s">
        <v>9493</v>
      </c>
      <c r="B382" s="4">
        <v>17000000</v>
      </c>
      <c r="C382" s="4">
        <v>82234139</v>
      </c>
      <c r="D382" s="4">
        <f>IFERROR(Table13[[#This Row],[gross]]-Table13[[#This Row],[budget]],"not available")</f>
        <v>65234139</v>
      </c>
    </row>
    <row r="383" spans="1:4" x14ac:dyDescent="0.3">
      <c r="A383" t="s">
        <v>8143</v>
      </c>
      <c r="B383" s="4">
        <v>25000000</v>
      </c>
      <c r="C383" s="4">
        <v>90135191</v>
      </c>
      <c r="D383" s="4">
        <f>IFERROR(Table13[[#This Row],[gross]]-Table13[[#This Row],[budget]],"not available")</f>
        <v>65135191</v>
      </c>
    </row>
    <row r="384" spans="1:4" x14ac:dyDescent="0.3">
      <c r="A384" t="s">
        <v>10671</v>
      </c>
      <c r="B384" s="4">
        <v>20000000</v>
      </c>
      <c r="C384" s="4">
        <v>84518155</v>
      </c>
      <c r="D384" s="4">
        <f>IFERROR(Table13[[#This Row],[gross]]-Table13[[#This Row],[budget]],"not available")</f>
        <v>64518155</v>
      </c>
    </row>
    <row r="385" spans="1:4" x14ac:dyDescent="0.3">
      <c r="A385" t="s">
        <v>1022</v>
      </c>
      <c r="B385" s="4">
        <v>145000000</v>
      </c>
      <c r="C385" s="4">
        <v>209364921</v>
      </c>
      <c r="D385" s="4">
        <f>IFERROR(Table13[[#This Row],[gross]]-Table13[[#This Row],[budget]],"not available")</f>
        <v>64364921</v>
      </c>
    </row>
    <row r="386" spans="1:4" x14ac:dyDescent="0.3">
      <c r="A386" t="s">
        <v>10192</v>
      </c>
      <c r="B386" s="4">
        <v>23000000</v>
      </c>
      <c r="C386" s="4">
        <v>86930411</v>
      </c>
      <c r="D386" s="4">
        <f>IFERROR(Table13[[#This Row],[gross]]-Table13[[#This Row],[budget]],"not available")</f>
        <v>63930411</v>
      </c>
    </row>
    <row r="387" spans="1:4" x14ac:dyDescent="0.3">
      <c r="A387" t="s">
        <v>2355</v>
      </c>
      <c r="B387" s="4">
        <v>85000000</v>
      </c>
      <c r="C387" s="4">
        <v>148313048</v>
      </c>
      <c r="D387" s="4">
        <f>IFERROR(Table13[[#This Row],[gross]]-Table13[[#This Row],[budget]],"not available")</f>
        <v>63313048</v>
      </c>
    </row>
    <row r="388" spans="1:4" x14ac:dyDescent="0.3">
      <c r="A388" t="s">
        <v>13987</v>
      </c>
      <c r="B388" s="4">
        <v>12000000</v>
      </c>
      <c r="C388" s="4">
        <v>75074950</v>
      </c>
      <c r="D388" s="4">
        <f>IFERROR(Table13[[#This Row],[gross]]-Table13[[#This Row],[budget]],"not available")</f>
        <v>63074950</v>
      </c>
    </row>
    <row r="389" spans="1:4" x14ac:dyDescent="0.3">
      <c r="A389" t="s">
        <v>1785</v>
      </c>
      <c r="B389" s="4">
        <v>100000000</v>
      </c>
      <c r="C389" s="4">
        <v>162804648</v>
      </c>
      <c r="D389" s="4">
        <f>IFERROR(Table13[[#This Row],[gross]]-Table13[[#This Row],[budget]],"not available")</f>
        <v>62804648</v>
      </c>
    </row>
    <row r="390" spans="1:4" x14ac:dyDescent="0.3">
      <c r="A390" t="s">
        <v>8041</v>
      </c>
      <c r="B390" s="4">
        <v>31000000</v>
      </c>
      <c r="C390" s="4">
        <v>93749203</v>
      </c>
      <c r="D390" s="4">
        <f>IFERROR(Table13[[#This Row],[gross]]-Table13[[#This Row],[budget]],"not available")</f>
        <v>62749203</v>
      </c>
    </row>
    <row r="391" spans="1:4" x14ac:dyDescent="0.3">
      <c r="A391" t="s">
        <v>10686</v>
      </c>
      <c r="B391" s="4">
        <v>20000000</v>
      </c>
      <c r="C391" s="4">
        <v>82624961</v>
      </c>
      <c r="D391" s="4">
        <f>IFERROR(Table13[[#This Row],[gross]]-Table13[[#This Row],[budget]],"not available")</f>
        <v>62624961</v>
      </c>
    </row>
    <row r="392" spans="1:4" x14ac:dyDescent="0.3">
      <c r="A392" t="s">
        <v>15587</v>
      </c>
      <c r="B392" s="4">
        <v>9000000</v>
      </c>
      <c r="C392" s="4">
        <v>71519230</v>
      </c>
      <c r="D392" s="4">
        <f>IFERROR(Table13[[#This Row],[gross]]-Table13[[#This Row],[budget]],"not available")</f>
        <v>62519230</v>
      </c>
    </row>
    <row r="393" spans="1:4" x14ac:dyDescent="0.3">
      <c r="A393" t="s">
        <v>6287</v>
      </c>
      <c r="B393" s="4">
        <v>40000000</v>
      </c>
      <c r="C393" s="4">
        <v>102310175</v>
      </c>
      <c r="D393" s="4">
        <f>IFERROR(Table13[[#This Row],[gross]]-Table13[[#This Row],[budget]],"not available")</f>
        <v>62310175</v>
      </c>
    </row>
    <row r="394" spans="1:4" x14ac:dyDescent="0.3">
      <c r="A394" t="s">
        <v>5705</v>
      </c>
      <c r="B394" s="4">
        <v>48000000</v>
      </c>
      <c r="C394" s="4">
        <v>110000082</v>
      </c>
      <c r="D394" s="4">
        <f>IFERROR(Table13[[#This Row],[gross]]-Table13[[#This Row],[budget]],"not available")</f>
        <v>62000082</v>
      </c>
    </row>
    <row r="395" spans="1:4" x14ac:dyDescent="0.3">
      <c r="A395" t="s">
        <v>1319</v>
      </c>
      <c r="B395" s="4">
        <v>125000000</v>
      </c>
      <c r="C395" s="4">
        <v>186830669</v>
      </c>
      <c r="D395" s="4">
        <f>IFERROR(Table13[[#This Row],[gross]]-Table13[[#This Row],[budget]],"not available")</f>
        <v>61830669</v>
      </c>
    </row>
    <row r="396" spans="1:4" x14ac:dyDescent="0.3">
      <c r="A396" t="s">
        <v>5712</v>
      </c>
      <c r="B396" s="4">
        <v>45000000</v>
      </c>
      <c r="C396" s="4">
        <v>106807667</v>
      </c>
      <c r="D396" s="4">
        <f>IFERROR(Table13[[#This Row],[gross]]-Table13[[#This Row],[budget]],"not available")</f>
        <v>61807667</v>
      </c>
    </row>
    <row r="397" spans="1:4" x14ac:dyDescent="0.3">
      <c r="A397" t="s">
        <v>15921</v>
      </c>
      <c r="B397" s="4">
        <v>8000000</v>
      </c>
      <c r="C397" s="4">
        <v>69800000</v>
      </c>
      <c r="D397" s="4">
        <f>IFERROR(Table13[[#This Row],[gross]]-Table13[[#This Row],[budget]],"not available")</f>
        <v>61800000</v>
      </c>
    </row>
    <row r="398" spans="1:4" x14ac:dyDescent="0.3">
      <c r="A398" t="s">
        <v>6092</v>
      </c>
      <c r="B398" s="4">
        <v>45000000</v>
      </c>
      <c r="C398" s="4">
        <v>106793915</v>
      </c>
      <c r="D398" s="4">
        <f>IFERROR(Table13[[#This Row],[gross]]-Table13[[#This Row],[budget]],"not available")</f>
        <v>61793915</v>
      </c>
    </row>
    <row r="399" spans="1:4" x14ac:dyDescent="0.3">
      <c r="A399" t="s">
        <v>1359</v>
      </c>
      <c r="B399" s="4">
        <v>125000000</v>
      </c>
      <c r="C399" s="4">
        <v>186739919</v>
      </c>
      <c r="D399" s="4">
        <f>IFERROR(Table13[[#This Row],[gross]]-Table13[[#This Row],[budget]],"not available")</f>
        <v>61739919</v>
      </c>
    </row>
    <row r="400" spans="1:4" x14ac:dyDescent="0.3">
      <c r="A400" t="s">
        <v>1003</v>
      </c>
      <c r="B400" s="4">
        <v>140000000</v>
      </c>
      <c r="C400" s="4">
        <v>201573391</v>
      </c>
      <c r="D400" s="4">
        <f>IFERROR(Table13[[#This Row],[gross]]-Table13[[#This Row],[budget]],"not available")</f>
        <v>61573391</v>
      </c>
    </row>
    <row r="401" spans="1:4" x14ac:dyDescent="0.3">
      <c r="A401" t="s">
        <v>3967</v>
      </c>
      <c r="B401" s="4">
        <v>60000000</v>
      </c>
      <c r="C401" s="4">
        <v>121468960</v>
      </c>
      <c r="D401" s="4">
        <f>IFERROR(Table13[[#This Row],[gross]]-Table13[[#This Row],[budget]],"not available")</f>
        <v>61468960</v>
      </c>
    </row>
    <row r="402" spans="1:4" x14ac:dyDescent="0.3">
      <c r="A402" t="s">
        <v>19120</v>
      </c>
      <c r="B402" s="4">
        <v>3000000</v>
      </c>
      <c r="C402" s="4">
        <v>64423650</v>
      </c>
      <c r="D402" s="4">
        <f>IFERROR(Table13[[#This Row],[gross]]-Table13[[#This Row],[budget]],"not available")</f>
        <v>61423650</v>
      </c>
    </row>
    <row r="403" spans="1:4" x14ac:dyDescent="0.3">
      <c r="A403" t="s">
        <v>593</v>
      </c>
      <c r="B403" s="4">
        <v>180000000</v>
      </c>
      <c r="C403" s="4">
        <v>241407328</v>
      </c>
      <c r="D403" s="4">
        <f>IFERROR(Table13[[#This Row],[gross]]-Table13[[#This Row],[budget]],"not available")</f>
        <v>61407328</v>
      </c>
    </row>
    <row r="404" spans="1:4" x14ac:dyDescent="0.3">
      <c r="A404" t="s">
        <v>9224</v>
      </c>
      <c r="B404" s="4">
        <v>27000000</v>
      </c>
      <c r="C404" s="4">
        <v>87341380</v>
      </c>
      <c r="D404" s="4">
        <f>IFERROR(Table13[[#This Row],[gross]]-Table13[[#This Row],[budget]],"not available")</f>
        <v>60341380</v>
      </c>
    </row>
    <row r="405" spans="1:4" x14ac:dyDescent="0.3">
      <c r="A405" t="s">
        <v>18335</v>
      </c>
      <c r="B405" s="4">
        <v>2300000</v>
      </c>
      <c r="C405" s="4">
        <v>62549000</v>
      </c>
      <c r="D405" s="4">
        <f>IFERROR(Table13[[#This Row],[gross]]-Table13[[#This Row],[budget]],"not available")</f>
        <v>60249000</v>
      </c>
    </row>
    <row r="406" spans="1:4" x14ac:dyDescent="0.3">
      <c r="A406" t="s">
        <v>13993</v>
      </c>
      <c r="B406" s="4">
        <v>12000000</v>
      </c>
      <c r="C406" s="4">
        <v>72217000</v>
      </c>
      <c r="D406" s="4">
        <f>IFERROR(Table13[[#This Row],[gross]]-Table13[[#This Row],[budget]],"not available")</f>
        <v>60217000</v>
      </c>
    </row>
    <row r="407" spans="1:4" x14ac:dyDescent="0.3">
      <c r="A407" t="s">
        <v>17929</v>
      </c>
      <c r="B407" s="4">
        <v>5000000</v>
      </c>
      <c r="C407" s="4">
        <v>65069140</v>
      </c>
      <c r="D407" s="4">
        <f>IFERROR(Table13[[#This Row],[gross]]-Table13[[#This Row],[budget]],"not available")</f>
        <v>60069140</v>
      </c>
    </row>
    <row r="408" spans="1:4" x14ac:dyDescent="0.3">
      <c r="A408" t="s">
        <v>6858</v>
      </c>
      <c r="B408" s="4">
        <v>20000000</v>
      </c>
      <c r="C408" s="4">
        <v>80050171</v>
      </c>
      <c r="D408" s="4">
        <f>IFERROR(Table13[[#This Row],[gross]]-Table13[[#This Row],[budget]],"not available")</f>
        <v>60050171</v>
      </c>
    </row>
    <row r="409" spans="1:4" x14ac:dyDescent="0.3">
      <c r="A409" t="s">
        <v>3880</v>
      </c>
      <c r="B409" s="4">
        <v>62000000</v>
      </c>
      <c r="C409" s="4">
        <v>122012710</v>
      </c>
      <c r="D409" s="4">
        <f>IFERROR(Table13[[#This Row],[gross]]-Table13[[#This Row],[budget]],"not available")</f>
        <v>60012710</v>
      </c>
    </row>
    <row r="410" spans="1:4" x14ac:dyDescent="0.3">
      <c r="A410" t="s">
        <v>13605</v>
      </c>
      <c r="B410" s="4">
        <v>13000000</v>
      </c>
      <c r="C410" s="4">
        <v>73000942</v>
      </c>
      <c r="D410" s="4">
        <f>IFERROR(Table13[[#This Row],[gross]]-Table13[[#This Row],[budget]],"not available")</f>
        <v>60000942</v>
      </c>
    </row>
    <row r="411" spans="1:4" x14ac:dyDescent="0.3">
      <c r="A411" t="s">
        <v>12671</v>
      </c>
      <c r="B411" s="4">
        <v>10000000</v>
      </c>
      <c r="C411" s="4">
        <v>69800000</v>
      </c>
      <c r="D411" s="4">
        <f>IFERROR(Table13[[#This Row],[gross]]-Table13[[#This Row],[budget]],"not available")</f>
        <v>59800000</v>
      </c>
    </row>
    <row r="412" spans="1:4" x14ac:dyDescent="0.3">
      <c r="A412" t="s">
        <v>3020</v>
      </c>
      <c r="B412" s="4">
        <v>75000000</v>
      </c>
      <c r="C412" s="4">
        <v>134568845</v>
      </c>
      <c r="D412" s="4">
        <f>IFERROR(Table13[[#This Row],[gross]]-Table13[[#This Row],[budget]],"not available")</f>
        <v>59568845</v>
      </c>
    </row>
    <row r="413" spans="1:4" x14ac:dyDescent="0.3">
      <c r="A413" t="s">
        <v>12130</v>
      </c>
      <c r="B413" s="4">
        <v>12000000</v>
      </c>
      <c r="C413" s="4">
        <v>71502303</v>
      </c>
      <c r="D413" s="4">
        <f>IFERROR(Table13[[#This Row],[gross]]-Table13[[#This Row],[budget]],"not available")</f>
        <v>59502303</v>
      </c>
    </row>
    <row r="414" spans="1:4" x14ac:dyDescent="0.3">
      <c r="A414" t="s">
        <v>11709</v>
      </c>
      <c r="B414" s="4">
        <v>17000000</v>
      </c>
      <c r="C414" s="4">
        <v>76400000</v>
      </c>
      <c r="D414" s="4">
        <f>IFERROR(Table13[[#This Row],[gross]]-Table13[[#This Row],[budget]],"not available")</f>
        <v>59400000</v>
      </c>
    </row>
    <row r="415" spans="1:4" x14ac:dyDescent="0.3">
      <c r="A415" t="s">
        <v>17466</v>
      </c>
      <c r="B415" s="4">
        <v>5000000</v>
      </c>
      <c r="C415" s="4">
        <v>64267897</v>
      </c>
      <c r="D415" s="4">
        <f>IFERROR(Table13[[#This Row],[gross]]-Table13[[#This Row],[budget]],"not available")</f>
        <v>59267897</v>
      </c>
    </row>
    <row r="416" spans="1:4" x14ac:dyDescent="0.3">
      <c r="A416" t="s">
        <v>3024</v>
      </c>
      <c r="B416" s="4">
        <v>75000000</v>
      </c>
      <c r="C416" s="4">
        <v>134006721</v>
      </c>
      <c r="D416" s="4">
        <f>IFERROR(Table13[[#This Row],[gross]]-Table13[[#This Row],[budget]],"not available")</f>
        <v>59006721</v>
      </c>
    </row>
    <row r="417" spans="1:4" x14ac:dyDescent="0.3">
      <c r="A417" t="s">
        <v>8179</v>
      </c>
      <c r="B417" s="4">
        <v>25000000</v>
      </c>
      <c r="C417" s="4">
        <v>83813460</v>
      </c>
      <c r="D417" s="4">
        <f>IFERROR(Table13[[#This Row],[gross]]-Table13[[#This Row],[budget]],"not available")</f>
        <v>58813460</v>
      </c>
    </row>
    <row r="418" spans="1:4" x14ac:dyDescent="0.3">
      <c r="A418" t="s">
        <v>777</v>
      </c>
      <c r="B418" s="4">
        <v>140000000</v>
      </c>
      <c r="C418" s="4">
        <v>198539855</v>
      </c>
      <c r="D418" s="4">
        <f>IFERROR(Table13[[#This Row],[gross]]-Table13[[#This Row],[budget]],"not available")</f>
        <v>58539855</v>
      </c>
    </row>
    <row r="419" spans="1:4" x14ac:dyDescent="0.3">
      <c r="A419" t="s">
        <v>4941</v>
      </c>
      <c r="B419" s="4">
        <v>52000000</v>
      </c>
      <c r="C419" s="4">
        <v>110476776</v>
      </c>
      <c r="D419" s="4">
        <f>IFERROR(Table13[[#This Row],[gross]]-Table13[[#This Row],[budget]],"not available")</f>
        <v>58476776</v>
      </c>
    </row>
    <row r="420" spans="1:4" x14ac:dyDescent="0.3">
      <c r="A420" t="s">
        <v>14745</v>
      </c>
      <c r="B420" s="4">
        <v>10000000</v>
      </c>
      <c r="C420" s="4">
        <v>68353550</v>
      </c>
      <c r="D420" s="4">
        <f>IFERROR(Table13[[#This Row],[gross]]-Table13[[#This Row],[budget]],"not available")</f>
        <v>58353550</v>
      </c>
    </row>
    <row r="421" spans="1:4" x14ac:dyDescent="0.3">
      <c r="A421" t="s">
        <v>12700</v>
      </c>
      <c r="B421" s="4">
        <v>15000000</v>
      </c>
      <c r="C421" s="4">
        <v>73326666</v>
      </c>
      <c r="D421" s="4">
        <f>IFERROR(Table13[[#This Row],[gross]]-Table13[[#This Row],[budget]],"not available")</f>
        <v>58326666</v>
      </c>
    </row>
    <row r="422" spans="1:4" x14ac:dyDescent="0.3">
      <c r="A422" t="s">
        <v>2489</v>
      </c>
      <c r="B422" s="4">
        <v>65000000</v>
      </c>
      <c r="C422" s="4">
        <v>123307945</v>
      </c>
      <c r="D422" s="4">
        <f>IFERROR(Table13[[#This Row],[gross]]-Table13[[#This Row],[budget]],"not available")</f>
        <v>58307945</v>
      </c>
    </row>
    <row r="423" spans="1:4" x14ac:dyDescent="0.3">
      <c r="A423" t="s">
        <v>9514</v>
      </c>
      <c r="B423" s="4">
        <v>26000000</v>
      </c>
      <c r="C423" s="4">
        <v>84136909</v>
      </c>
      <c r="D423" s="4">
        <f>IFERROR(Table13[[#This Row],[gross]]-Table13[[#This Row],[budget]],"not available")</f>
        <v>58136909</v>
      </c>
    </row>
    <row r="424" spans="1:4" x14ac:dyDescent="0.3">
      <c r="A424" t="s">
        <v>2598</v>
      </c>
      <c r="B424" s="4">
        <v>75000000</v>
      </c>
      <c r="C424" s="4">
        <v>133103929</v>
      </c>
      <c r="D424" s="4">
        <f>IFERROR(Table13[[#This Row],[gross]]-Table13[[#This Row],[budget]],"not available")</f>
        <v>58103929</v>
      </c>
    </row>
    <row r="425" spans="1:4" x14ac:dyDescent="0.3">
      <c r="A425" t="s">
        <v>14008</v>
      </c>
      <c r="B425" s="4">
        <v>12000000</v>
      </c>
      <c r="C425" s="4">
        <v>70011073</v>
      </c>
      <c r="D425" s="4">
        <f>IFERROR(Table13[[#This Row],[gross]]-Table13[[#This Row],[budget]],"not available")</f>
        <v>58011073</v>
      </c>
    </row>
    <row r="426" spans="1:4" x14ac:dyDescent="0.3">
      <c r="A426" t="s">
        <v>642</v>
      </c>
      <c r="B426" s="4">
        <v>165000000</v>
      </c>
      <c r="C426" s="4">
        <v>222487711</v>
      </c>
      <c r="D426" s="4">
        <f>IFERROR(Table13[[#This Row],[gross]]-Table13[[#This Row],[budget]],"not available")</f>
        <v>57487711</v>
      </c>
    </row>
    <row r="427" spans="1:4" x14ac:dyDescent="0.3">
      <c r="A427" t="s">
        <v>14762</v>
      </c>
      <c r="B427" s="4">
        <v>6000000</v>
      </c>
      <c r="C427" s="4">
        <v>63231524</v>
      </c>
      <c r="D427" s="4">
        <f>IFERROR(Table13[[#This Row],[gross]]-Table13[[#This Row],[budget]],"not available")</f>
        <v>57231524</v>
      </c>
    </row>
    <row r="428" spans="1:4" x14ac:dyDescent="0.3">
      <c r="A428" t="s">
        <v>3924</v>
      </c>
      <c r="B428" s="4">
        <v>61000000</v>
      </c>
      <c r="C428" s="4">
        <v>118153533</v>
      </c>
      <c r="D428" s="4">
        <f>IFERROR(Table13[[#This Row],[gross]]-Table13[[#This Row],[budget]],"not available")</f>
        <v>57153533</v>
      </c>
    </row>
    <row r="429" spans="1:4" x14ac:dyDescent="0.3">
      <c r="A429" t="s">
        <v>4557</v>
      </c>
      <c r="B429" s="4">
        <v>56000000</v>
      </c>
      <c r="C429" s="4">
        <v>113006880</v>
      </c>
      <c r="D429" s="4">
        <f>IFERROR(Table13[[#This Row],[gross]]-Table13[[#This Row],[budget]],"not available")</f>
        <v>57006880</v>
      </c>
    </row>
    <row r="430" spans="1:4" x14ac:dyDescent="0.3">
      <c r="A430" t="s">
        <v>6291</v>
      </c>
      <c r="B430" s="4">
        <v>40000000</v>
      </c>
      <c r="C430" s="4">
        <v>96917897</v>
      </c>
      <c r="D430" s="4">
        <f>IFERROR(Table13[[#This Row],[gross]]-Table13[[#This Row],[budget]],"not available")</f>
        <v>56917897</v>
      </c>
    </row>
    <row r="431" spans="1:4" x14ac:dyDescent="0.3">
      <c r="A431" t="s">
        <v>17461</v>
      </c>
      <c r="B431" s="4">
        <v>15000000</v>
      </c>
      <c r="C431" s="4">
        <v>71897215</v>
      </c>
      <c r="D431" s="4">
        <f>IFERROR(Table13[[#This Row],[gross]]-Table13[[#This Row],[budget]],"not available")</f>
        <v>56897215</v>
      </c>
    </row>
    <row r="432" spans="1:4" x14ac:dyDescent="0.3">
      <c r="A432" t="s">
        <v>5717</v>
      </c>
      <c r="B432" s="4">
        <v>45000000</v>
      </c>
      <c r="C432" s="4">
        <v>101702060</v>
      </c>
      <c r="D432" s="4">
        <f>IFERROR(Table13[[#This Row],[gross]]-Table13[[#This Row],[budget]],"not available")</f>
        <v>56702060</v>
      </c>
    </row>
    <row r="433" spans="1:4" x14ac:dyDescent="0.3">
      <c r="A433" t="s">
        <v>814</v>
      </c>
      <c r="B433" s="4">
        <v>150000000</v>
      </c>
      <c r="C433" s="4">
        <v>206456431</v>
      </c>
      <c r="D433" s="4">
        <f>IFERROR(Table13[[#This Row],[gross]]-Table13[[#This Row],[budget]],"not available")</f>
        <v>56456431</v>
      </c>
    </row>
    <row r="434" spans="1:4" x14ac:dyDescent="0.3">
      <c r="A434" t="s">
        <v>3333</v>
      </c>
      <c r="B434" s="4">
        <v>80000000</v>
      </c>
      <c r="C434" s="4">
        <v>136448821</v>
      </c>
      <c r="D434" s="4">
        <f>IFERROR(Table13[[#This Row],[gross]]-Table13[[#This Row],[budget]],"not available")</f>
        <v>56448821</v>
      </c>
    </row>
    <row r="435" spans="1:4" x14ac:dyDescent="0.3">
      <c r="A435" t="s">
        <v>820</v>
      </c>
      <c r="B435" s="4">
        <v>150000000</v>
      </c>
      <c r="C435" s="4">
        <v>206435493</v>
      </c>
      <c r="D435" s="4">
        <f>IFERROR(Table13[[#This Row],[gross]]-Table13[[#This Row],[budget]],"not available")</f>
        <v>56435493</v>
      </c>
    </row>
    <row r="436" spans="1:4" x14ac:dyDescent="0.3">
      <c r="A436" t="s">
        <v>13283</v>
      </c>
      <c r="B436" s="4">
        <v>14600000</v>
      </c>
      <c r="C436" s="4">
        <v>70906973</v>
      </c>
      <c r="D436" s="4">
        <f>IFERROR(Table13[[#This Row],[gross]]-Table13[[#This Row],[budget]],"not available")</f>
        <v>56306973</v>
      </c>
    </row>
    <row r="437" spans="1:4" x14ac:dyDescent="0.3">
      <c r="A437" t="s">
        <v>8038</v>
      </c>
      <c r="B437" s="4">
        <v>31000000</v>
      </c>
      <c r="C437" s="4">
        <v>87100000</v>
      </c>
      <c r="D437" s="4">
        <f>IFERROR(Table13[[#This Row],[gross]]-Table13[[#This Row],[budget]],"not available")</f>
        <v>56100000</v>
      </c>
    </row>
    <row r="438" spans="1:4" x14ac:dyDescent="0.3">
      <c r="A438" t="s">
        <v>13339</v>
      </c>
      <c r="B438" s="4">
        <v>14000000</v>
      </c>
      <c r="C438" s="4">
        <v>70001698</v>
      </c>
      <c r="D438" s="4">
        <f>IFERROR(Table13[[#This Row],[gross]]-Table13[[#This Row],[budget]],"not available")</f>
        <v>56001698</v>
      </c>
    </row>
    <row r="439" spans="1:4" x14ac:dyDescent="0.3">
      <c r="A439" t="s">
        <v>5047</v>
      </c>
      <c r="B439" s="4">
        <v>50000000</v>
      </c>
      <c r="C439" s="4">
        <v>105807520</v>
      </c>
      <c r="D439" s="4">
        <f>IFERROR(Table13[[#This Row],[gross]]-Table13[[#This Row],[budget]],"not available")</f>
        <v>55807520</v>
      </c>
    </row>
    <row r="440" spans="1:4" x14ac:dyDescent="0.3">
      <c r="A440" t="s">
        <v>5724</v>
      </c>
      <c r="B440" s="4">
        <v>45000000</v>
      </c>
      <c r="C440" s="4">
        <v>100768056</v>
      </c>
      <c r="D440" s="4">
        <f>IFERROR(Table13[[#This Row],[gross]]-Table13[[#This Row],[budget]],"not available")</f>
        <v>55768056</v>
      </c>
    </row>
    <row r="441" spans="1:4" x14ac:dyDescent="0.3">
      <c r="A441" t="s">
        <v>4928</v>
      </c>
      <c r="B441" s="4">
        <v>40000000</v>
      </c>
      <c r="C441" s="4">
        <v>95720716</v>
      </c>
      <c r="D441" s="4">
        <f>IFERROR(Table13[[#This Row],[gross]]-Table13[[#This Row],[budget]],"not available")</f>
        <v>55720716</v>
      </c>
    </row>
    <row r="442" spans="1:4" x14ac:dyDescent="0.3">
      <c r="A442" t="s">
        <v>10329</v>
      </c>
      <c r="B442" s="4">
        <v>20000000</v>
      </c>
      <c r="C442" s="4">
        <v>75597042</v>
      </c>
      <c r="D442" s="4">
        <f>IFERROR(Table13[[#This Row],[gross]]-Table13[[#This Row],[budget]],"not available")</f>
        <v>55597042</v>
      </c>
    </row>
    <row r="443" spans="1:4" x14ac:dyDescent="0.3">
      <c r="A443" t="s">
        <v>8138</v>
      </c>
      <c r="B443" s="4">
        <v>30000000</v>
      </c>
      <c r="C443" s="4">
        <v>85416609</v>
      </c>
      <c r="D443" s="4">
        <f>IFERROR(Table13[[#This Row],[gross]]-Table13[[#This Row],[budget]],"not available")</f>
        <v>55416609</v>
      </c>
    </row>
    <row r="444" spans="1:4" x14ac:dyDescent="0.3">
      <c r="A444" t="s">
        <v>2114</v>
      </c>
      <c r="B444" s="4">
        <v>100000000</v>
      </c>
      <c r="C444" s="4">
        <v>155370362</v>
      </c>
      <c r="D444" s="4">
        <f>IFERROR(Table13[[#This Row],[gross]]-Table13[[#This Row],[budget]],"not available")</f>
        <v>55370362</v>
      </c>
    </row>
    <row r="445" spans="1:4" x14ac:dyDescent="0.3">
      <c r="A445" t="s">
        <v>824</v>
      </c>
      <c r="B445" s="4">
        <v>150000000</v>
      </c>
      <c r="C445" s="4">
        <v>205343774</v>
      </c>
      <c r="D445" s="4">
        <f>IFERROR(Table13[[#This Row],[gross]]-Table13[[#This Row],[budget]],"not available")</f>
        <v>55343774</v>
      </c>
    </row>
    <row r="446" spans="1:4" x14ac:dyDescent="0.3">
      <c r="A446" t="s">
        <v>12123</v>
      </c>
      <c r="B446" s="4">
        <v>17000000</v>
      </c>
      <c r="C446" s="4">
        <v>72219395</v>
      </c>
      <c r="D446" s="4">
        <f>IFERROR(Table13[[#This Row],[gross]]-Table13[[#This Row],[budget]],"not available")</f>
        <v>55219395</v>
      </c>
    </row>
    <row r="447" spans="1:4" x14ac:dyDescent="0.3">
      <c r="A447" t="s">
        <v>7100</v>
      </c>
      <c r="B447" s="4">
        <v>37000000</v>
      </c>
      <c r="C447" s="4">
        <v>92173235</v>
      </c>
      <c r="D447" s="4">
        <f>IFERROR(Table13[[#This Row],[gross]]-Table13[[#This Row],[budget]],"not available")</f>
        <v>55173235</v>
      </c>
    </row>
    <row r="448" spans="1:4" x14ac:dyDescent="0.3">
      <c r="A448" t="s">
        <v>5721</v>
      </c>
      <c r="B448" s="4">
        <v>40000000</v>
      </c>
      <c r="C448" s="4">
        <v>95149435</v>
      </c>
      <c r="D448" s="4">
        <f>IFERROR(Table13[[#This Row],[gross]]-Table13[[#This Row],[budget]],"not available")</f>
        <v>55149435</v>
      </c>
    </row>
    <row r="449" spans="1:4" x14ac:dyDescent="0.3">
      <c r="A449" t="s">
        <v>11712</v>
      </c>
      <c r="B449" s="4">
        <v>20000000</v>
      </c>
      <c r="C449" s="4">
        <v>75072454</v>
      </c>
      <c r="D449" s="4">
        <f>IFERROR(Table13[[#This Row],[gross]]-Table13[[#This Row],[budget]],"not available")</f>
        <v>55072454</v>
      </c>
    </row>
    <row r="450" spans="1:4" x14ac:dyDescent="0.3">
      <c r="A450" t="s">
        <v>9423</v>
      </c>
      <c r="B450" s="4">
        <v>25000000</v>
      </c>
      <c r="C450" s="4">
        <v>80034302</v>
      </c>
      <c r="D450" s="4">
        <f>IFERROR(Table13[[#This Row],[gross]]-Table13[[#This Row],[budget]],"not available")</f>
        <v>55034302</v>
      </c>
    </row>
    <row r="451" spans="1:4" x14ac:dyDescent="0.3">
      <c r="A451" t="s">
        <v>9728</v>
      </c>
      <c r="B451" s="4">
        <v>25000000</v>
      </c>
      <c r="C451" s="4">
        <v>80014842</v>
      </c>
      <c r="D451" s="4">
        <f>IFERROR(Table13[[#This Row],[gross]]-Table13[[#This Row],[budget]],"not available")</f>
        <v>55014842</v>
      </c>
    </row>
    <row r="452" spans="1:4" x14ac:dyDescent="0.3">
      <c r="A452" t="s">
        <v>6328</v>
      </c>
      <c r="B452" s="4">
        <v>40000000</v>
      </c>
      <c r="C452" s="4">
        <v>95001343</v>
      </c>
      <c r="D452" s="4">
        <f>IFERROR(Table13[[#This Row],[gross]]-Table13[[#This Row],[budget]],"not available")</f>
        <v>55001343</v>
      </c>
    </row>
    <row r="453" spans="1:4" x14ac:dyDescent="0.3">
      <c r="A453" t="s">
        <v>12119</v>
      </c>
      <c r="B453" s="4">
        <v>17000000</v>
      </c>
      <c r="C453" s="4">
        <v>72000000</v>
      </c>
      <c r="D453" s="4">
        <f>IFERROR(Table13[[#This Row],[gross]]-Table13[[#This Row],[budget]],"not available")</f>
        <v>55000000</v>
      </c>
    </row>
    <row r="454" spans="1:4" x14ac:dyDescent="0.3">
      <c r="A454" t="s">
        <v>13980</v>
      </c>
      <c r="B454" s="4">
        <v>25000000</v>
      </c>
      <c r="C454" s="4">
        <v>79817937</v>
      </c>
      <c r="D454" s="4">
        <f>IFERROR(Table13[[#This Row],[gross]]-Table13[[#This Row],[budget]],"not available")</f>
        <v>54817937</v>
      </c>
    </row>
    <row r="455" spans="1:4" x14ac:dyDescent="0.3">
      <c r="A455" t="s">
        <v>15555</v>
      </c>
      <c r="B455" s="4">
        <v>9000000</v>
      </c>
      <c r="C455" s="4">
        <v>63600000</v>
      </c>
      <c r="D455" s="4">
        <f>IFERROR(Table13[[#This Row],[gross]]-Table13[[#This Row],[budget]],"not available")</f>
        <v>54600000</v>
      </c>
    </row>
    <row r="456" spans="1:4" x14ac:dyDescent="0.3">
      <c r="A456" t="s">
        <v>1330</v>
      </c>
      <c r="B456" s="4">
        <v>65000000</v>
      </c>
      <c r="C456" s="4">
        <v>119412921</v>
      </c>
      <c r="D456" s="4">
        <f>IFERROR(Table13[[#This Row],[gross]]-Table13[[#This Row],[budget]],"not available")</f>
        <v>54412921</v>
      </c>
    </row>
    <row r="457" spans="1:4" x14ac:dyDescent="0.3">
      <c r="A457" t="s">
        <v>4869</v>
      </c>
      <c r="B457" s="4">
        <v>54000000</v>
      </c>
      <c r="C457" s="4">
        <v>108200000</v>
      </c>
      <c r="D457" s="4">
        <f>IFERROR(Table13[[#This Row],[gross]]-Table13[[#This Row],[budget]],"not available")</f>
        <v>54200000</v>
      </c>
    </row>
    <row r="458" spans="1:4" x14ac:dyDescent="0.3">
      <c r="A458" t="s">
        <v>3292</v>
      </c>
      <c r="B458" s="4">
        <v>60000000</v>
      </c>
      <c r="C458" s="4">
        <v>114195633</v>
      </c>
      <c r="D458" s="4">
        <f>IFERROR(Table13[[#This Row],[gross]]-Table13[[#This Row],[budget]],"not available")</f>
        <v>54195633</v>
      </c>
    </row>
    <row r="459" spans="1:4" x14ac:dyDescent="0.3">
      <c r="A459" t="s">
        <v>6325</v>
      </c>
      <c r="B459" s="4">
        <v>40000000</v>
      </c>
      <c r="C459" s="4">
        <v>94125426</v>
      </c>
      <c r="D459" s="4">
        <f>IFERROR(Table13[[#This Row],[gross]]-Table13[[#This Row],[budget]],"not available")</f>
        <v>54125426</v>
      </c>
    </row>
    <row r="460" spans="1:4" x14ac:dyDescent="0.3">
      <c r="A460" t="s">
        <v>21182</v>
      </c>
      <c r="B460" s="4">
        <v>1200000</v>
      </c>
      <c r="C460" s="4">
        <v>55153403</v>
      </c>
      <c r="D460" s="4">
        <f>IFERROR(Table13[[#This Row],[gross]]-Table13[[#This Row],[budget]],"not available")</f>
        <v>53953403</v>
      </c>
    </row>
    <row r="461" spans="1:4" x14ac:dyDescent="0.3">
      <c r="A461" t="s">
        <v>6298</v>
      </c>
      <c r="B461" s="4">
        <v>40000000</v>
      </c>
      <c r="C461" s="4">
        <v>93952276</v>
      </c>
      <c r="D461" s="4">
        <f>IFERROR(Table13[[#This Row],[gross]]-Table13[[#This Row],[budget]],"not available")</f>
        <v>53952276</v>
      </c>
    </row>
    <row r="462" spans="1:4" x14ac:dyDescent="0.3">
      <c r="A462" t="s">
        <v>13342</v>
      </c>
      <c r="B462" s="4">
        <v>15000000</v>
      </c>
      <c r="C462" s="4">
        <v>68856263</v>
      </c>
      <c r="D462" s="4">
        <f>IFERROR(Table13[[#This Row],[gross]]-Table13[[#This Row],[budget]],"not available")</f>
        <v>53856263</v>
      </c>
    </row>
    <row r="463" spans="1:4" x14ac:dyDescent="0.3">
      <c r="A463" t="s">
        <v>2602</v>
      </c>
      <c r="B463" s="4">
        <v>80000000</v>
      </c>
      <c r="C463" s="4">
        <v>133668525</v>
      </c>
      <c r="D463" s="4">
        <f>IFERROR(Table13[[#This Row],[gross]]-Table13[[#This Row],[budget]],"not available")</f>
        <v>53668525</v>
      </c>
    </row>
    <row r="464" spans="1:4" x14ac:dyDescent="0.3">
      <c r="A464" t="s">
        <v>9430</v>
      </c>
      <c r="B464" s="4">
        <v>25000000</v>
      </c>
      <c r="C464" s="4">
        <v>78656813</v>
      </c>
      <c r="D464" s="4">
        <f>IFERROR(Table13[[#This Row],[gross]]-Table13[[#This Row],[budget]],"not available")</f>
        <v>53656813</v>
      </c>
    </row>
    <row r="465" spans="1:4" x14ac:dyDescent="0.3">
      <c r="A465" t="s">
        <v>2271</v>
      </c>
      <c r="B465" s="4">
        <v>90000000</v>
      </c>
      <c r="C465" s="4">
        <v>143618384</v>
      </c>
      <c r="D465" s="4">
        <f>IFERROR(Table13[[#This Row],[gross]]-Table13[[#This Row],[budget]],"not available")</f>
        <v>53618384</v>
      </c>
    </row>
    <row r="466" spans="1:4" x14ac:dyDescent="0.3">
      <c r="A466" t="s">
        <v>14001</v>
      </c>
      <c r="B466" s="4">
        <v>12000000</v>
      </c>
      <c r="C466" s="4">
        <v>65500000</v>
      </c>
      <c r="D466" s="4">
        <f>IFERROR(Table13[[#This Row],[gross]]-Table13[[#This Row],[budget]],"not available")</f>
        <v>53500000</v>
      </c>
    </row>
    <row r="467" spans="1:4" x14ac:dyDescent="0.3">
      <c r="A467" t="s">
        <v>12146</v>
      </c>
      <c r="B467" s="4">
        <v>17000000</v>
      </c>
      <c r="C467" s="4">
        <v>70492685</v>
      </c>
      <c r="D467" s="4">
        <f>IFERROR(Table13[[#This Row],[gross]]-Table13[[#This Row],[budget]],"not available")</f>
        <v>53492685</v>
      </c>
    </row>
    <row r="468" spans="1:4" x14ac:dyDescent="0.3">
      <c r="A468" t="s">
        <v>8844</v>
      </c>
      <c r="B468" s="4">
        <v>28000000</v>
      </c>
      <c r="C468" s="4">
        <v>81350242</v>
      </c>
      <c r="D468" s="4">
        <f>IFERROR(Table13[[#This Row],[gross]]-Table13[[#This Row],[budget]],"not available")</f>
        <v>53350242</v>
      </c>
    </row>
    <row r="469" spans="1:4" x14ac:dyDescent="0.3">
      <c r="A469" t="s">
        <v>14753</v>
      </c>
      <c r="B469" s="4">
        <v>10000000</v>
      </c>
      <c r="C469" s="4">
        <v>63319509</v>
      </c>
      <c r="D469" s="4">
        <f>IFERROR(Table13[[#This Row],[gross]]-Table13[[#This Row],[budget]],"not available")</f>
        <v>53319509</v>
      </c>
    </row>
    <row r="470" spans="1:4" x14ac:dyDescent="0.3">
      <c r="A470" t="s">
        <v>17318</v>
      </c>
      <c r="B470" s="4">
        <v>5500000</v>
      </c>
      <c r="C470" s="4">
        <v>58800000</v>
      </c>
      <c r="D470" s="4">
        <f>IFERROR(Table13[[#This Row],[gross]]-Table13[[#This Row],[budget]],"not available")</f>
        <v>53300000</v>
      </c>
    </row>
    <row r="471" spans="1:4" x14ac:dyDescent="0.3">
      <c r="A471" t="s">
        <v>14756</v>
      </c>
      <c r="B471" s="4">
        <v>10000000</v>
      </c>
      <c r="C471" s="4">
        <v>63270259</v>
      </c>
      <c r="D471" s="4">
        <f>IFERROR(Table13[[#This Row],[gross]]-Table13[[#This Row],[budget]],"not available")</f>
        <v>53270259</v>
      </c>
    </row>
    <row r="472" spans="1:4" x14ac:dyDescent="0.3">
      <c r="A472" t="s">
        <v>14013</v>
      </c>
      <c r="B472" s="4">
        <v>12000000</v>
      </c>
      <c r="C472" s="4">
        <v>65269010</v>
      </c>
      <c r="D472" s="4">
        <f>IFERROR(Table13[[#This Row],[gross]]-Table13[[#This Row],[budget]],"not available")</f>
        <v>53269010</v>
      </c>
    </row>
    <row r="473" spans="1:4" x14ac:dyDescent="0.3">
      <c r="A473" t="s">
        <v>2623</v>
      </c>
      <c r="B473" s="4">
        <v>75000000</v>
      </c>
      <c r="C473" s="4">
        <v>128200012</v>
      </c>
      <c r="D473" s="4">
        <f>IFERROR(Table13[[#This Row],[gross]]-Table13[[#This Row],[budget]],"not available")</f>
        <v>53200012</v>
      </c>
    </row>
    <row r="474" spans="1:4" x14ac:dyDescent="0.3">
      <c r="A474" t="s">
        <v>12360</v>
      </c>
      <c r="B474" s="4">
        <v>15600000</v>
      </c>
      <c r="C474" s="4">
        <v>68525609</v>
      </c>
      <c r="D474" s="4">
        <f>IFERROR(Table13[[#This Row],[gross]]-Table13[[#This Row],[budget]],"not available")</f>
        <v>52925609</v>
      </c>
    </row>
    <row r="475" spans="1:4" x14ac:dyDescent="0.3">
      <c r="A475" t="s">
        <v>14029</v>
      </c>
      <c r="B475" s="4">
        <v>12000000</v>
      </c>
      <c r="C475" s="4">
        <v>64572496</v>
      </c>
      <c r="D475" s="4">
        <f>IFERROR(Table13[[#This Row],[gross]]-Table13[[#This Row],[budget]],"not available")</f>
        <v>52572496</v>
      </c>
    </row>
    <row r="476" spans="1:4" x14ac:dyDescent="0.3">
      <c r="A476" t="s">
        <v>20832</v>
      </c>
      <c r="B476" s="4">
        <v>1500000</v>
      </c>
      <c r="C476" s="4">
        <v>53991137</v>
      </c>
      <c r="D476" s="4">
        <f>IFERROR(Table13[[#This Row],[gross]]-Table13[[#This Row],[budget]],"not available")</f>
        <v>52491137</v>
      </c>
    </row>
    <row r="477" spans="1:4" x14ac:dyDescent="0.3">
      <c r="A477" t="s">
        <v>669</v>
      </c>
      <c r="B477" s="4">
        <v>165000000</v>
      </c>
      <c r="C477" s="4">
        <v>217387997</v>
      </c>
      <c r="D477" s="4">
        <f>IFERROR(Table13[[#This Row],[gross]]-Table13[[#This Row],[budget]],"not available")</f>
        <v>52387997</v>
      </c>
    </row>
    <row r="478" spans="1:4" x14ac:dyDescent="0.3">
      <c r="A478" t="s">
        <v>10678</v>
      </c>
      <c r="B478" s="4">
        <v>18000000</v>
      </c>
      <c r="C478" s="4">
        <v>70360285</v>
      </c>
      <c r="D478" s="4">
        <f>IFERROR(Table13[[#This Row],[gross]]-Table13[[#This Row],[budget]],"not available")</f>
        <v>52360285</v>
      </c>
    </row>
    <row r="479" spans="1:4" x14ac:dyDescent="0.3">
      <c r="A479" t="s">
        <v>431</v>
      </c>
      <c r="B479" s="4">
        <v>185000000</v>
      </c>
      <c r="C479" s="4">
        <v>237282182</v>
      </c>
      <c r="D479" s="4">
        <f>IFERROR(Table13[[#This Row],[gross]]-Table13[[#This Row],[budget]],"not available")</f>
        <v>52282182</v>
      </c>
    </row>
    <row r="480" spans="1:4" x14ac:dyDescent="0.3">
      <c r="A480" t="s">
        <v>9460</v>
      </c>
      <c r="B480" s="4">
        <v>25000000</v>
      </c>
      <c r="C480" s="4">
        <v>77264926</v>
      </c>
      <c r="D480" s="4">
        <f>IFERROR(Table13[[#This Row],[gross]]-Table13[[#This Row],[budget]],"not available")</f>
        <v>52264926</v>
      </c>
    </row>
    <row r="481" spans="1:4" x14ac:dyDescent="0.3">
      <c r="A481" t="s">
        <v>21475</v>
      </c>
      <c r="B481" s="4">
        <v>1000000</v>
      </c>
      <c r="C481" s="4">
        <v>53245055</v>
      </c>
      <c r="D481" s="4">
        <f>IFERROR(Table13[[#This Row],[gross]]-Table13[[#This Row],[budget]],"not available")</f>
        <v>52245055</v>
      </c>
    </row>
    <row r="482" spans="1:4" x14ac:dyDescent="0.3">
      <c r="A482" t="s">
        <v>1476</v>
      </c>
      <c r="B482" s="4">
        <v>135000000</v>
      </c>
      <c r="C482" s="4">
        <v>187165546</v>
      </c>
      <c r="D482" s="4">
        <f>IFERROR(Table13[[#This Row],[gross]]-Table13[[#This Row],[budget]],"not available")</f>
        <v>52165546</v>
      </c>
    </row>
    <row r="483" spans="1:4" x14ac:dyDescent="0.3">
      <c r="A483" t="s">
        <v>9411</v>
      </c>
      <c r="B483" s="4">
        <v>30000000</v>
      </c>
      <c r="C483" s="4">
        <v>82163317</v>
      </c>
      <c r="D483" s="4">
        <f>IFERROR(Table13[[#This Row],[gross]]-Table13[[#This Row],[budget]],"not available")</f>
        <v>52163317</v>
      </c>
    </row>
    <row r="484" spans="1:4" x14ac:dyDescent="0.3">
      <c r="A484" t="s">
        <v>4610</v>
      </c>
      <c r="B484" s="4">
        <v>55000000</v>
      </c>
      <c r="C484" s="4">
        <v>107100855</v>
      </c>
      <c r="D484" s="4">
        <f>IFERROR(Table13[[#This Row],[gross]]-Table13[[#This Row],[budget]],"not available")</f>
        <v>52100855</v>
      </c>
    </row>
    <row r="485" spans="1:4" x14ac:dyDescent="0.3">
      <c r="A485" t="s">
        <v>10177</v>
      </c>
      <c r="B485" s="4">
        <v>23600000</v>
      </c>
      <c r="C485" s="4">
        <v>75590286</v>
      </c>
      <c r="D485" s="4">
        <f>IFERROR(Table13[[#This Row],[gross]]-Table13[[#This Row],[budget]],"not available")</f>
        <v>51990286</v>
      </c>
    </row>
    <row r="486" spans="1:4" x14ac:dyDescent="0.3">
      <c r="A486" t="s">
        <v>134</v>
      </c>
      <c r="B486" s="4">
        <v>250000000</v>
      </c>
      <c r="C486" s="4">
        <v>301956980</v>
      </c>
      <c r="D486" s="4">
        <f>IFERROR(Table13[[#This Row],[gross]]-Table13[[#This Row],[budget]],"not available")</f>
        <v>51956980</v>
      </c>
    </row>
    <row r="487" spans="1:4" x14ac:dyDescent="0.3">
      <c r="A487" t="s">
        <v>15927</v>
      </c>
      <c r="B487" s="4">
        <v>8000000</v>
      </c>
      <c r="C487" s="4">
        <v>59889948</v>
      </c>
      <c r="D487" s="4">
        <f>IFERROR(Table13[[#This Row],[gross]]-Table13[[#This Row],[budget]],"not available")</f>
        <v>51889948</v>
      </c>
    </row>
    <row r="488" spans="1:4" x14ac:dyDescent="0.3">
      <c r="A488" t="s">
        <v>7302</v>
      </c>
      <c r="B488" s="4">
        <v>27000000</v>
      </c>
      <c r="C488" s="4">
        <v>78651430</v>
      </c>
      <c r="D488" s="4">
        <f>IFERROR(Table13[[#This Row],[gross]]-Table13[[#This Row],[budget]],"not available")</f>
        <v>51651430</v>
      </c>
    </row>
    <row r="489" spans="1:4" x14ac:dyDescent="0.3">
      <c r="A489" t="s">
        <v>17471</v>
      </c>
      <c r="B489" s="4">
        <v>4900000</v>
      </c>
      <c r="C489" s="4">
        <v>56536016</v>
      </c>
      <c r="D489" s="4">
        <f>IFERROR(Table13[[#This Row],[gross]]-Table13[[#This Row],[budget]],"not available")</f>
        <v>51636016</v>
      </c>
    </row>
    <row r="490" spans="1:4" x14ac:dyDescent="0.3">
      <c r="A490" t="s">
        <v>12683</v>
      </c>
      <c r="B490" s="4">
        <v>20000000</v>
      </c>
      <c r="C490" s="4">
        <v>71588220</v>
      </c>
      <c r="D490" s="4">
        <f>IFERROR(Table13[[#This Row],[gross]]-Table13[[#This Row],[budget]],"not available")</f>
        <v>51588220</v>
      </c>
    </row>
    <row r="491" spans="1:4" x14ac:dyDescent="0.3">
      <c r="A491" t="s">
        <v>16793</v>
      </c>
      <c r="B491" s="4">
        <v>6000000</v>
      </c>
      <c r="C491" s="4">
        <v>57504069</v>
      </c>
      <c r="D491" s="4">
        <f>IFERROR(Table13[[#This Row],[gross]]-Table13[[#This Row],[budget]],"not available")</f>
        <v>51504069</v>
      </c>
    </row>
    <row r="492" spans="1:4" x14ac:dyDescent="0.3">
      <c r="A492" t="s">
        <v>12478</v>
      </c>
      <c r="B492" s="4">
        <v>26000000</v>
      </c>
      <c r="C492" s="4">
        <v>77324422</v>
      </c>
      <c r="D492" s="4">
        <f>IFERROR(Table13[[#This Row],[gross]]-Table13[[#This Row],[budget]],"not available")</f>
        <v>51324422</v>
      </c>
    </row>
    <row r="493" spans="1:4" x14ac:dyDescent="0.3">
      <c r="A493" t="s">
        <v>9435</v>
      </c>
      <c r="B493" s="4">
        <v>25000000</v>
      </c>
      <c r="C493" s="4">
        <v>76270454</v>
      </c>
      <c r="D493" s="4">
        <f>IFERROR(Table13[[#This Row],[gross]]-Table13[[#This Row],[budget]],"not available")</f>
        <v>51270454</v>
      </c>
    </row>
    <row r="494" spans="1:4" x14ac:dyDescent="0.3">
      <c r="A494" t="s">
        <v>13287</v>
      </c>
      <c r="B494" s="4">
        <v>14800000</v>
      </c>
      <c r="C494" s="4">
        <v>66009973</v>
      </c>
      <c r="D494" s="4">
        <f>IFERROR(Table13[[#This Row],[gross]]-Table13[[#This Row],[budget]],"not available")</f>
        <v>51209973</v>
      </c>
    </row>
    <row r="495" spans="1:4" x14ac:dyDescent="0.3">
      <c r="A495" t="s">
        <v>6334</v>
      </c>
      <c r="B495" s="4">
        <v>35000000</v>
      </c>
      <c r="C495" s="4">
        <v>86208010</v>
      </c>
      <c r="D495" s="4">
        <f>IFERROR(Table13[[#This Row],[gross]]-Table13[[#This Row],[budget]],"not available")</f>
        <v>51208010</v>
      </c>
    </row>
    <row r="496" spans="1:4" x14ac:dyDescent="0.3">
      <c r="A496" t="s">
        <v>2960</v>
      </c>
      <c r="B496" s="4">
        <v>76000000</v>
      </c>
      <c r="C496" s="4">
        <v>127083765</v>
      </c>
      <c r="D496" s="4">
        <f>IFERROR(Table13[[#This Row],[gross]]-Table13[[#This Row],[budget]],"not available")</f>
        <v>51083765</v>
      </c>
    </row>
    <row r="497" spans="1:4" x14ac:dyDescent="0.3">
      <c r="A497" t="s">
        <v>14019</v>
      </c>
      <c r="B497" s="4">
        <v>12000000</v>
      </c>
      <c r="C497" s="4">
        <v>63071133</v>
      </c>
      <c r="D497" s="4">
        <f>IFERROR(Table13[[#This Row],[gross]]-Table13[[#This Row],[budget]],"not available")</f>
        <v>51071133</v>
      </c>
    </row>
    <row r="498" spans="1:4" x14ac:dyDescent="0.3">
      <c r="A498" t="s">
        <v>9419</v>
      </c>
      <c r="B498" s="4">
        <v>30000000</v>
      </c>
      <c r="C498" s="4">
        <v>80920948</v>
      </c>
      <c r="D498" s="4">
        <f>IFERROR(Table13[[#This Row],[gross]]-Table13[[#This Row],[budget]],"not available")</f>
        <v>50920948</v>
      </c>
    </row>
    <row r="499" spans="1:4" x14ac:dyDescent="0.3">
      <c r="A499" t="s">
        <v>6955</v>
      </c>
      <c r="B499" s="4">
        <v>38000000</v>
      </c>
      <c r="C499" s="4">
        <v>88915214</v>
      </c>
      <c r="D499" s="4">
        <f>IFERROR(Table13[[#This Row],[gross]]-Table13[[#This Row],[budget]],"not available")</f>
        <v>50915214</v>
      </c>
    </row>
    <row r="500" spans="1:4" x14ac:dyDescent="0.3">
      <c r="A500" t="s">
        <v>6345</v>
      </c>
      <c r="B500" s="4">
        <v>40000000</v>
      </c>
      <c r="C500" s="4">
        <v>90835030</v>
      </c>
      <c r="D500" s="4">
        <f>IFERROR(Table13[[#This Row],[gross]]-Table13[[#This Row],[budget]],"not available")</f>
        <v>50835030</v>
      </c>
    </row>
    <row r="501" spans="1:4" x14ac:dyDescent="0.3">
      <c r="A501" t="s">
        <v>3681</v>
      </c>
      <c r="B501" s="4">
        <v>65000000</v>
      </c>
      <c r="C501" s="4">
        <v>115731542</v>
      </c>
      <c r="D501" s="4">
        <f>IFERROR(Table13[[#This Row],[gross]]-Table13[[#This Row],[budget]],"not available")</f>
        <v>50731542</v>
      </c>
    </row>
    <row r="502" spans="1:4" x14ac:dyDescent="0.3">
      <c r="A502" t="s">
        <v>10086</v>
      </c>
      <c r="B502" s="4">
        <v>24000000</v>
      </c>
      <c r="C502" s="4">
        <v>74608545</v>
      </c>
      <c r="D502" s="4">
        <f>IFERROR(Table13[[#This Row],[gross]]-Table13[[#This Row],[budget]],"not available")</f>
        <v>50608545</v>
      </c>
    </row>
    <row r="503" spans="1:4" x14ac:dyDescent="0.3">
      <c r="A503" t="s">
        <v>3701</v>
      </c>
      <c r="B503" s="4">
        <v>65000000</v>
      </c>
      <c r="C503" s="4">
        <v>115603980</v>
      </c>
      <c r="D503" s="4">
        <f>IFERROR(Table13[[#This Row],[gross]]-Table13[[#This Row],[budget]],"not available")</f>
        <v>50603980</v>
      </c>
    </row>
    <row r="504" spans="1:4" x14ac:dyDescent="0.3">
      <c r="A504" t="s">
        <v>3549</v>
      </c>
      <c r="B504" s="4">
        <v>68000000</v>
      </c>
      <c r="C504" s="4">
        <v>118471320</v>
      </c>
      <c r="D504" s="4">
        <f>IFERROR(Table13[[#This Row],[gross]]-Table13[[#This Row],[budget]],"not available")</f>
        <v>50471320</v>
      </c>
    </row>
    <row r="505" spans="1:4" x14ac:dyDescent="0.3">
      <c r="A505" t="s">
        <v>1009</v>
      </c>
      <c r="B505" s="4">
        <v>140000000</v>
      </c>
      <c r="C505" s="4">
        <v>190418803</v>
      </c>
      <c r="D505" s="4">
        <f>IFERROR(Table13[[#This Row],[gross]]-Table13[[#This Row],[budget]],"not available")</f>
        <v>50418803</v>
      </c>
    </row>
    <row r="506" spans="1:4" x14ac:dyDescent="0.3">
      <c r="A506" t="s">
        <v>16050</v>
      </c>
      <c r="B506" s="4">
        <v>8000000</v>
      </c>
      <c r="C506" s="4">
        <v>58401464</v>
      </c>
      <c r="D506" s="4">
        <f>IFERROR(Table13[[#This Row],[gross]]-Table13[[#This Row],[budget]],"not available")</f>
        <v>50401464</v>
      </c>
    </row>
    <row r="507" spans="1:4" x14ac:dyDescent="0.3">
      <c r="A507" t="s">
        <v>6317</v>
      </c>
      <c r="B507" s="4">
        <v>40000000</v>
      </c>
      <c r="C507" s="4">
        <v>90353764</v>
      </c>
      <c r="D507" s="4">
        <f>IFERROR(Table13[[#This Row],[gross]]-Table13[[#This Row],[budget]],"not available")</f>
        <v>50353764</v>
      </c>
    </row>
    <row r="508" spans="1:4" x14ac:dyDescent="0.3">
      <c r="A508" t="s">
        <v>4618</v>
      </c>
      <c r="B508" s="4">
        <v>50000000</v>
      </c>
      <c r="C508" s="4">
        <v>100328194</v>
      </c>
      <c r="D508" s="4">
        <f>IFERROR(Table13[[#This Row],[gross]]-Table13[[#This Row],[budget]],"not available")</f>
        <v>50328194</v>
      </c>
    </row>
    <row r="509" spans="1:4" x14ac:dyDescent="0.3">
      <c r="A509" t="s">
        <v>2605</v>
      </c>
      <c r="B509" s="4">
        <v>80000000</v>
      </c>
      <c r="C509" s="4">
        <v>130313314</v>
      </c>
      <c r="D509" s="4">
        <f>IFERROR(Table13[[#This Row],[gross]]-Table13[[#This Row],[budget]],"not available")</f>
        <v>50313314</v>
      </c>
    </row>
    <row r="510" spans="1:4" x14ac:dyDescent="0.3">
      <c r="A510" t="s">
        <v>10667</v>
      </c>
      <c r="B510" s="4">
        <v>32000000</v>
      </c>
      <c r="C510" s="4">
        <v>82301521</v>
      </c>
      <c r="D510" s="4">
        <f>IFERROR(Table13[[#This Row],[gross]]-Table13[[#This Row],[budget]],"not available")</f>
        <v>50301521</v>
      </c>
    </row>
    <row r="511" spans="1:4" x14ac:dyDescent="0.3">
      <c r="A511" t="s">
        <v>4599</v>
      </c>
      <c r="B511" s="4">
        <v>55000000</v>
      </c>
      <c r="C511" s="4">
        <v>105263257</v>
      </c>
      <c r="D511" s="4">
        <f>IFERROR(Table13[[#This Row],[gross]]-Table13[[#This Row],[budget]],"not available")</f>
        <v>50263257</v>
      </c>
    </row>
    <row r="512" spans="1:4" x14ac:dyDescent="0.3">
      <c r="A512" t="s">
        <v>1190</v>
      </c>
      <c r="B512" s="4">
        <v>130000000</v>
      </c>
      <c r="C512" s="4">
        <v>180191634</v>
      </c>
      <c r="D512" s="4">
        <f>IFERROR(Table13[[#This Row],[gross]]-Table13[[#This Row],[budget]],"not available")</f>
        <v>50191634</v>
      </c>
    </row>
    <row r="513" spans="1:4" x14ac:dyDescent="0.3">
      <c r="A513" t="s">
        <v>3340</v>
      </c>
      <c r="B513" s="4">
        <v>70000000</v>
      </c>
      <c r="C513" s="4">
        <v>119654900</v>
      </c>
      <c r="D513" s="4">
        <f>IFERROR(Table13[[#This Row],[gross]]-Table13[[#This Row],[budget]],"not available")</f>
        <v>49654900</v>
      </c>
    </row>
    <row r="514" spans="1:4" x14ac:dyDescent="0.3">
      <c r="A514" t="s">
        <v>8163</v>
      </c>
      <c r="B514" s="4">
        <v>30000000</v>
      </c>
      <c r="C514" s="4">
        <v>79566871</v>
      </c>
      <c r="D514" s="4">
        <f>IFERROR(Table13[[#This Row],[gross]]-Table13[[#This Row],[budget]],"not available")</f>
        <v>49566871</v>
      </c>
    </row>
    <row r="515" spans="1:4" x14ac:dyDescent="0.3">
      <c r="A515" t="s">
        <v>4606</v>
      </c>
      <c r="B515" s="4">
        <v>55000000</v>
      </c>
      <c r="C515" s="4">
        <v>104354205</v>
      </c>
      <c r="D515" s="4">
        <f>IFERROR(Table13[[#This Row],[gross]]-Table13[[#This Row],[budget]],"not available")</f>
        <v>49354205</v>
      </c>
    </row>
    <row r="516" spans="1:4" x14ac:dyDescent="0.3">
      <c r="A516" t="s">
        <v>9438</v>
      </c>
      <c r="B516" s="4">
        <v>25000000</v>
      </c>
      <c r="C516" s="4">
        <v>74273505</v>
      </c>
      <c r="D516" s="4">
        <f>IFERROR(Table13[[#This Row],[gross]]-Table13[[#This Row],[budget]],"not available")</f>
        <v>49273505</v>
      </c>
    </row>
    <row r="517" spans="1:4" x14ac:dyDescent="0.3">
      <c r="A517" t="s">
        <v>4019</v>
      </c>
      <c r="B517" s="4">
        <v>60000000</v>
      </c>
      <c r="C517" s="4">
        <v>109176215</v>
      </c>
      <c r="D517" s="4">
        <f>IFERROR(Table13[[#This Row],[gross]]-Table13[[#This Row],[budget]],"not available")</f>
        <v>49176215</v>
      </c>
    </row>
    <row r="518" spans="1:4" x14ac:dyDescent="0.3">
      <c r="A518" t="s">
        <v>6309</v>
      </c>
      <c r="B518" s="4">
        <v>40000000</v>
      </c>
      <c r="C518" s="4">
        <v>89138076</v>
      </c>
      <c r="D518" s="4">
        <f>IFERROR(Table13[[#This Row],[gross]]-Table13[[#This Row],[budget]],"not available")</f>
        <v>49138076</v>
      </c>
    </row>
    <row r="519" spans="1:4" x14ac:dyDescent="0.3">
      <c r="A519" t="s">
        <v>12678</v>
      </c>
      <c r="B519" s="4">
        <v>15000000</v>
      </c>
      <c r="C519" s="4">
        <v>64001297</v>
      </c>
      <c r="D519" s="4">
        <f>IFERROR(Table13[[#This Row],[gross]]-Table13[[#This Row],[budget]],"not available")</f>
        <v>49001297</v>
      </c>
    </row>
    <row r="520" spans="1:4" x14ac:dyDescent="0.3">
      <c r="A520" t="s">
        <v>17497</v>
      </c>
      <c r="B520" s="4">
        <v>5000000</v>
      </c>
      <c r="C520" s="4">
        <v>53884821</v>
      </c>
      <c r="D520" s="4">
        <f>IFERROR(Table13[[#This Row],[gross]]-Table13[[#This Row],[budget]],"not available")</f>
        <v>48884821</v>
      </c>
    </row>
    <row r="521" spans="1:4" x14ac:dyDescent="0.3">
      <c r="A521" t="s">
        <v>16938</v>
      </c>
      <c r="B521" s="4">
        <v>6000000</v>
      </c>
      <c r="C521" s="4">
        <v>54800000</v>
      </c>
      <c r="D521" s="4">
        <f>IFERROR(Table13[[#This Row],[gross]]-Table13[[#This Row],[budget]],"not available")</f>
        <v>48800000</v>
      </c>
    </row>
    <row r="522" spans="1:4" x14ac:dyDescent="0.3">
      <c r="A522" t="s">
        <v>13626</v>
      </c>
      <c r="B522" s="4">
        <v>13000000</v>
      </c>
      <c r="C522" s="4">
        <v>61693523</v>
      </c>
      <c r="D522" s="4">
        <f>IFERROR(Table13[[#This Row],[gross]]-Table13[[#This Row],[budget]],"not available")</f>
        <v>48693523</v>
      </c>
    </row>
    <row r="523" spans="1:4" x14ac:dyDescent="0.3">
      <c r="A523" t="s">
        <v>3971</v>
      </c>
      <c r="B523" s="4">
        <v>58000000</v>
      </c>
      <c r="C523" s="4">
        <v>106635996</v>
      </c>
      <c r="D523" s="4">
        <f>IFERROR(Table13[[#This Row],[gross]]-Table13[[#This Row],[budget]],"not available")</f>
        <v>48635996</v>
      </c>
    </row>
    <row r="524" spans="1:4" x14ac:dyDescent="0.3">
      <c r="A524" t="s">
        <v>1159</v>
      </c>
      <c r="B524" s="4">
        <v>135000000</v>
      </c>
      <c r="C524" s="4">
        <v>183635922</v>
      </c>
      <c r="D524" s="4">
        <f>IFERROR(Table13[[#This Row],[gross]]-Table13[[#This Row],[budget]],"not available")</f>
        <v>48635922</v>
      </c>
    </row>
    <row r="525" spans="1:4" x14ac:dyDescent="0.3">
      <c r="A525" t="s">
        <v>11716</v>
      </c>
      <c r="B525" s="4">
        <v>17000000</v>
      </c>
      <c r="C525" s="4">
        <v>65535067</v>
      </c>
      <c r="D525" s="4">
        <f>IFERROR(Table13[[#This Row],[gross]]-Table13[[#This Row],[budget]],"not available")</f>
        <v>48535067</v>
      </c>
    </row>
    <row r="526" spans="1:4" x14ac:dyDescent="0.3">
      <c r="A526" t="s">
        <v>5732</v>
      </c>
      <c r="B526" s="4">
        <v>45000000</v>
      </c>
      <c r="C526" s="4">
        <v>93452056</v>
      </c>
      <c r="D526" s="4">
        <f>IFERROR(Table13[[#This Row],[gross]]-Table13[[#This Row],[budget]],"not available")</f>
        <v>48452056</v>
      </c>
    </row>
    <row r="527" spans="1:4" x14ac:dyDescent="0.3">
      <c r="A527" t="s">
        <v>1766</v>
      </c>
      <c r="B527" s="4">
        <v>100000000</v>
      </c>
      <c r="C527" s="4">
        <v>148383780</v>
      </c>
      <c r="D527" s="4">
        <f>IFERROR(Table13[[#This Row],[gross]]-Table13[[#This Row],[budget]],"not available")</f>
        <v>48383780</v>
      </c>
    </row>
    <row r="528" spans="1:4" x14ac:dyDescent="0.3">
      <c r="A528" t="s">
        <v>7358</v>
      </c>
      <c r="B528" s="4">
        <v>35000000</v>
      </c>
      <c r="C528" s="4">
        <v>83299761</v>
      </c>
      <c r="D528" s="4">
        <f>IFERROR(Table13[[#This Row],[gross]]-Table13[[#This Row],[budget]],"not available")</f>
        <v>48299761</v>
      </c>
    </row>
    <row r="529" spans="1:4" x14ac:dyDescent="0.3">
      <c r="A529" t="s">
        <v>18142</v>
      </c>
      <c r="B529" s="4">
        <v>4500000</v>
      </c>
      <c r="C529" s="4">
        <v>52700832</v>
      </c>
      <c r="D529" s="4">
        <f>IFERROR(Table13[[#This Row],[gross]]-Table13[[#This Row],[budget]],"not available")</f>
        <v>48200832</v>
      </c>
    </row>
    <row r="530" spans="1:4" x14ac:dyDescent="0.3">
      <c r="A530" t="s">
        <v>7899</v>
      </c>
      <c r="B530" s="4">
        <v>32000000</v>
      </c>
      <c r="C530" s="4">
        <v>80197993</v>
      </c>
      <c r="D530" s="4">
        <f>IFERROR(Table13[[#This Row],[gross]]-Table13[[#This Row],[budget]],"not available")</f>
        <v>48197993</v>
      </c>
    </row>
    <row r="531" spans="1:4" x14ac:dyDescent="0.3">
      <c r="A531" t="s">
        <v>19075</v>
      </c>
      <c r="B531" s="4">
        <v>3000000</v>
      </c>
      <c r="C531" s="4">
        <v>51100000</v>
      </c>
      <c r="D531" s="4">
        <f>IFERROR(Table13[[#This Row],[gross]]-Table13[[#This Row],[budget]],"not available")</f>
        <v>48100000</v>
      </c>
    </row>
    <row r="532" spans="1:4" x14ac:dyDescent="0.3">
      <c r="A532" t="s">
        <v>15146</v>
      </c>
      <c r="B532" s="4">
        <v>6500000</v>
      </c>
      <c r="C532" s="4">
        <v>54557348</v>
      </c>
      <c r="D532" s="4">
        <f>IFERROR(Table13[[#This Row],[gross]]-Table13[[#This Row],[budget]],"not available")</f>
        <v>48057348</v>
      </c>
    </row>
    <row r="533" spans="1:4" x14ac:dyDescent="0.3">
      <c r="A533" t="s">
        <v>12194</v>
      </c>
      <c r="B533" s="4">
        <v>17000000</v>
      </c>
      <c r="C533" s="4">
        <v>64998368</v>
      </c>
      <c r="D533" s="4">
        <f>IFERROR(Table13[[#This Row],[gross]]-Table13[[#This Row],[budget]],"not available")</f>
        <v>47998368</v>
      </c>
    </row>
    <row r="534" spans="1:4" x14ac:dyDescent="0.3">
      <c r="A534" t="s">
        <v>2613</v>
      </c>
      <c r="B534" s="4">
        <v>80000000</v>
      </c>
      <c r="C534" s="4">
        <v>127968405</v>
      </c>
      <c r="D534" s="4">
        <f>IFERROR(Table13[[#This Row],[gross]]-Table13[[#This Row],[budget]],"not available")</f>
        <v>47968405</v>
      </c>
    </row>
    <row r="535" spans="1:4" x14ac:dyDescent="0.3">
      <c r="A535" t="s">
        <v>16799</v>
      </c>
      <c r="B535" s="4">
        <v>6500000</v>
      </c>
      <c r="C535" s="4">
        <v>54215416</v>
      </c>
      <c r="D535" s="4">
        <f>IFERROR(Table13[[#This Row],[gross]]-Table13[[#This Row],[budget]],"not available")</f>
        <v>47715416</v>
      </c>
    </row>
    <row r="536" spans="1:4" x14ac:dyDescent="0.3">
      <c r="A536" t="s">
        <v>15454</v>
      </c>
      <c r="B536" s="4">
        <v>9500000</v>
      </c>
      <c r="C536" s="4">
        <v>57176582</v>
      </c>
      <c r="D536" s="4">
        <f>IFERROR(Table13[[#This Row],[gross]]-Table13[[#This Row],[budget]],"not available")</f>
        <v>47676582</v>
      </c>
    </row>
    <row r="537" spans="1:4" x14ac:dyDescent="0.3">
      <c r="A537" t="s">
        <v>6313</v>
      </c>
      <c r="B537" s="4">
        <v>40000000</v>
      </c>
      <c r="C537" s="4">
        <v>87666629</v>
      </c>
      <c r="D537" s="4">
        <f>IFERROR(Table13[[#This Row],[gross]]-Table13[[#This Row],[budget]],"not available")</f>
        <v>47666629</v>
      </c>
    </row>
    <row r="538" spans="1:4" x14ac:dyDescent="0.3">
      <c r="A538" t="s">
        <v>6965</v>
      </c>
      <c r="B538" s="4">
        <v>38000000</v>
      </c>
      <c r="C538" s="4">
        <v>85570368</v>
      </c>
      <c r="D538" s="4">
        <f>IFERROR(Table13[[#This Row],[gross]]-Table13[[#This Row],[budget]],"not available")</f>
        <v>47570368</v>
      </c>
    </row>
    <row r="539" spans="1:4" x14ac:dyDescent="0.3">
      <c r="A539" t="s">
        <v>3344</v>
      </c>
      <c r="B539" s="4">
        <v>70000000</v>
      </c>
      <c r="C539" s="4">
        <v>117541000</v>
      </c>
      <c r="D539" s="4">
        <f>IFERROR(Table13[[#This Row],[gross]]-Table13[[#This Row],[budget]],"not available")</f>
        <v>47541000</v>
      </c>
    </row>
    <row r="540" spans="1:4" x14ac:dyDescent="0.3">
      <c r="A540" t="s">
        <v>13350</v>
      </c>
      <c r="B540" s="4">
        <v>14000000</v>
      </c>
      <c r="C540" s="4">
        <v>61356221</v>
      </c>
      <c r="D540" s="4">
        <f>IFERROR(Table13[[#This Row],[gross]]-Table13[[#This Row],[budget]],"not available")</f>
        <v>47356221</v>
      </c>
    </row>
    <row r="541" spans="1:4" x14ac:dyDescent="0.3">
      <c r="A541" t="s">
        <v>10691</v>
      </c>
      <c r="B541" s="4">
        <v>20000000</v>
      </c>
      <c r="C541" s="4">
        <v>67325559</v>
      </c>
      <c r="D541" s="4">
        <f>IFERROR(Table13[[#This Row],[gross]]-Table13[[#This Row],[budget]],"not available")</f>
        <v>47325559</v>
      </c>
    </row>
    <row r="542" spans="1:4" x14ac:dyDescent="0.3">
      <c r="A542" t="s">
        <v>5538</v>
      </c>
      <c r="B542" s="4">
        <v>48000000</v>
      </c>
      <c r="C542" s="4">
        <v>95308367</v>
      </c>
      <c r="D542" s="4">
        <f>IFERROR(Table13[[#This Row],[gross]]-Table13[[#This Row],[budget]],"not available")</f>
        <v>47308367</v>
      </c>
    </row>
    <row r="543" spans="1:4" x14ac:dyDescent="0.3">
      <c r="A543" t="s">
        <v>7277</v>
      </c>
      <c r="B543" s="4">
        <v>35000000</v>
      </c>
      <c r="C543" s="4">
        <v>82300000</v>
      </c>
      <c r="D543" s="4">
        <f>IFERROR(Table13[[#This Row],[gross]]-Table13[[#This Row],[budget]],"not available")</f>
        <v>47300000</v>
      </c>
    </row>
    <row r="544" spans="1:4" x14ac:dyDescent="0.3">
      <c r="A544" t="s">
        <v>8021</v>
      </c>
      <c r="B544" s="4">
        <v>31500000</v>
      </c>
      <c r="C544" s="4">
        <v>78800000</v>
      </c>
      <c r="D544" s="4">
        <f>IFERROR(Table13[[#This Row],[gross]]-Table13[[#This Row],[budget]],"not available")</f>
        <v>47300000</v>
      </c>
    </row>
    <row r="545" spans="1:4" x14ac:dyDescent="0.3">
      <c r="A545" t="s">
        <v>5727</v>
      </c>
      <c r="B545" s="4">
        <v>45000000</v>
      </c>
      <c r="C545" s="4">
        <v>92115211</v>
      </c>
      <c r="D545" s="4">
        <f>IFERROR(Table13[[#This Row],[gross]]-Table13[[#This Row],[budget]],"not available")</f>
        <v>47115211</v>
      </c>
    </row>
    <row r="546" spans="1:4" x14ac:dyDescent="0.3">
      <c r="A546" t="s">
        <v>13666</v>
      </c>
      <c r="B546" s="4">
        <v>13000000</v>
      </c>
      <c r="C546" s="4">
        <v>60008303</v>
      </c>
      <c r="D546" s="4">
        <f>IFERROR(Table13[[#This Row],[gross]]-Table13[[#This Row],[budget]],"not available")</f>
        <v>47008303</v>
      </c>
    </row>
    <row r="547" spans="1:4" x14ac:dyDescent="0.3">
      <c r="A547" t="s">
        <v>5665</v>
      </c>
      <c r="B547" s="4">
        <v>45000000</v>
      </c>
      <c r="C547" s="4">
        <v>92001027</v>
      </c>
      <c r="D547" s="4">
        <f>IFERROR(Table13[[#This Row],[gross]]-Table13[[#This Row],[budget]],"not available")</f>
        <v>47001027</v>
      </c>
    </row>
    <row r="548" spans="1:4" x14ac:dyDescent="0.3">
      <c r="A548" t="s">
        <v>10302</v>
      </c>
      <c r="B548" s="4">
        <v>25000000</v>
      </c>
      <c r="C548" s="4">
        <v>71975611</v>
      </c>
      <c r="D548" s="4">
        <f>IFERROR(Table13[[#This Row],[gross]]-Table13[[#This Row],[budget]],"not available")</f>
        <v>46975611</v>
      </c>
    </row>
    <row r="549" spans="1:4" x14ac:dyDescent="0.3">
      <c r="A549" t="s">
        <v>11730</v>
      </c>
      <c r="B549" s="4">
        <v>18000000</v>
      </c>
      <c r="C549" s="4">
        <v>64955956</v>
      </c>
      <c r="D549" s="4">
        <f>IFERROR(Table13[[#This Row],[gross]]-Table13[[#This Row],[budget]],"not available")</f>
        <v>46955956</v>
      </c>
    </row>
    <row r="550" spans="1:4" x14ac:dyDescent="0.3">
      <c r="A550" t="s">
        <v>10188</v>
      </c>
      <c r="B550" s="4">
        <v>19000000</v>
      </c>
      <c r="C550" s="4">
        <v>65807024</v>
      </c>
      <c r="D550" s="4">
        <f>IFERROR(Table13[[#This Row],[gross]]-Table13[[#This Row],[budget]],"not available")</f>
        <v>46807024</v>
      </c>
    </row>
    <row r="551" spans="1:4" x14ac:dyDescent="0.3">
      <c r="A551" t="s">
        <v>8158</v>
      </c>
      <c r="B551" s="4">
        <v>30000000</v>
      </c>
      <c r="C551" s="4">
        <v>76806312</v>
      </c>
      <c r="D551" s="4">
        <f>IFERROR(Table13[[#This Row],[gross]]-Table13[[#This Row],[budget]],"not available")</f>
        <v>46806312</v>
      </c>
    </row>
    <row r="552" spans="1:4" x14ac:dyDescent="0.3">
      <c r="A552" t="s">
        <v>6248</v>
      </c>
      <c r="B552" s="4">
        <v>70000000</v>
      </c>
      <c r="C552" s="4">
        <v>116735231</v>
      </c>
      <c r="D552" s="4">
        <f>IFERROR(Table13[[#This Row],[gross]]-Table13[[#This Row],[budget]],"not available")</f>
        <v>46735231</v>
      </c>
    </row>
    <row r="553" spans="1:4" x14ac:dyDescent="0.3">
      <c r="A553" t="s">
        <v>12138</v>
      </c>
      <c r="B553" s="4">
        <v>300000</v>
      </c>
      <c r="C553" s="4">
        <v>47000000</v>
      </c>
      <c r="D553" s="4">
        <f>IFERROR(Table13[[#This Row],[gross]]-Table13[[#This Row],[budget]],"not available")</f>
        <v>46700000</v>
      </c>
    </row>
    <row r="554" spans="1:4" x14ac:dyDescent="0.3">
      <c r="A554" t="s">
        <v>12697</v>
      </c>
      <c r="B554" s="4">
        <v>9800000</v>
      </c>
      <c r="C554" s="4">
        <v>56437947</v>
      </c>
      <c r="D554" s="4">
        <f>IFERROR(Table13[[#This Row],[gross]]-Table13[[#This Row],[budget]],"not available")</f>
        <v>46637947</v>
      </c>
    </row>
    <row r="555" spans="1:4" x14ac:dyDescent="0.3">
      <c r="A555" t="s">
        <v>4621</v>
      </c>
      <c r="B555" s="4">
        <v>55000000</v>
      </c>
      <c r="C555" s="4">
        <v>101530738</v>
      </c>
      <c r="D555" s="4">
        <f>IFERROR(Table13[[#This Row],[gross]]-Table13[[#This Row],[budget]],"not available")</f>
        <v>46530738</v>
      </c>
    </row>
    <row r="556" spans="1:4" x14ac:dyDescent="0.3">
      <c r="A556" t="s">
        <v>8168</v>
      </c>
      <c r="B556" s="4">
        <v>30000000</v>
      </c>
      <c r="C556" s="4">
        <v>76501438</v>
      </c>
      <c r="D556" s="4">
        <f>IFERROR(Table13[[#This Row],[gross]]-Table13[[#This Row],[budget]],"not available")</f>
        <v>46501438</v>
      </c>
    </row>
    <row r="557" spans="1:4" x14ac:dyDescent="0.3">
      <c r="A557" t="s">
        <v>12687</v>
      </c>
      <c r="B557" s="4">
        <v>15000000</v>
      </c>
      <c r="C557" s="4">
        <v>61400000</v>
      </c>
      <c r="D557" s="4">
        <f>IFERROR(Table13[[#This Row],[gross]]-Table13[[#This Row],[budget]],"not available")</f>
        <v>46400000</v>
      </c>
    </row>
    <row r="558" spans="1:4" x14ac:dyDescent="0.3">
      <c r="A558" t="s">
        <v>9450</v>
      </c>
      <c r="B558" s="4">
        <v>25000000</v>
      </c>
      <c r="C558" s="4">
        <v>71309760</v>
      </c>
      <c r="D558" s="4">
        <f>IFERROR(Table13[[#This Row],[gross]]-Table13[[#This Row],[budget]],"not available")</f>
        <v>46309760</v>
      </c>
    </row>
    <row r="559" spans="1:4" x14ac:dyDescent="0.3">
      <c r="A559" t="s">
        <v>10063</v>
      </c>
      <c r="B559" s="4">
        <v>24000000</v>
      </c>
      <c r="C559" s="4">
        <v>70269171</v>
      </c>
      <c r="D559" s="4">
        <f>IFERROR(Table13[[#This Row],[gross]]-Table13[[#This Row],[budget]],"not available")</f>
        <v>46269171</v>
      </c>
    </row>
    <row r="560" spans="1:4" x14ac:dyDescent="0.3">
      <c r="A560" t="s">
        <v>10674</v>
      </c>
      <c r="B560" s="4">
        <v>35000000</v>
      </c>
      <c r="C560" s="4">
        <v>81257845</v>
      </c>
      <c r="D560" s="4">
        <f>IFERROR(Table13[[#This Row],[gross]]-Table13[[#This Row],[budget]],"not available")</f>
        <v>46257845</v>
      </c>
    </row>
    <row r="561" spans="1:4" x14ac:dyDescent="0.3">
      <c r="A561" t="s">
        <v>7288</v>
      </c>
      <c r="B561" s="4">
        <v>35000000</v>
      </c>
      <c r="C561" s="4">
        <v>81159365</v>
      </c>
      <c r="D561" s="4">
        <f>IFERROR(Table13[[#This Row],[gross]]-Table13[[#This Row],[budget]],"not available")</f>
        <v>46159365</v>
      </c>
    </row>
    <row r="562" spans="1:4" x14ac:dyDescent="0.3">
      <c r="A562" t="s">
        <v>7890</v>
      </c>
      <c r="B562" s="4">
        <v>35000000</v>
      </c>
      <c r="C562" s="4">
        <v>81150692</v>
      </c>
      <c r="D562" s="4">
        <f>IFERROR(Table13[[#This Row],[gross]]-Table13[[#This Row],[budget]],"not available")</f>
        <v>46150692</v>
      </c>
    </row>
    <row r="563" spans="1:4" x14ac:dyDescent="0.3">
      <c r="A563" t="s">
        <v>4004</v>
      </c>
      <c r="B563" s="4">
        <v>60000000</v>
      </c>
      <c r="C563" s="4">
        <v>106126012</v>
      </c>
      <c r="D563" s="4">
        <f>IFERROR(Table13[[#This Row],[gross]]-Table13[[#This Row],[budget]],"not available")</f>
        <v>46126012</v>
      </c>
    </row>
    <row r="564" spans="1:4" x14ac:dyDescent="0.3">
      <c r="A564" t="s">
        <v>14409</v>
      </c>
      <c r="B564" s="4">
        <v>11500000</v>
      </c>
      <c r="C564" s="4">
        <v>57469179</v>
      </c>
      <c r="D564" s="4">
        <f>IFERROR(Table13[[#This Row],[gross]]-Table13[[#This Row],[budget]],"not available")</f>
        <v>45969179</v>
      </c>
    </row>
    <row r="565" spans="1:4" x14ac:dyDescent="0.3">
      <c r="A565" t="s">
        <v>14632</v>
      </c>
      <c r="B565" s="4">
        <v>10800000</v>
      </c>
      <c r="C565" s="4">
        <v>56729973</v>
      </c>
      <c r="D565" s="4">
        <f>IFERROR(Table13[[#This Row],[gross]]-Table13[[#This Row],[budget]],"not available")</f>
        <v>45929973</v>
      </c>
    </row>
    <row r="566" spans="1:4" x14ac:dyDescent="0.3">
      <c r="A566" t="s">
        <v>14759</v>
      </c>
      <c r="B566" s="4">
        <v>10000000</v>
      </c>
      <c r="C566" s="4">
        <v>55865715</v>
      </c>
      <c r="D566" s="4">
        <f>IFERROR(Table13[[#This Row],[gross]]-Table13[[#This Row],[budget]],"not available")</f>
        <v>45865715</v>
      </c>
    </row>
    <row r="567" spans="1:4" x14ac:dyDescent="0.3">
      <c r="A567" t="s">
        <v>6098</v>
      </c>
      <c r="B567" s="4">
        <v>42000000</v>
      </c>
      <c r="C567" s="4">
        <v>87856565</v>
      </c>
      <c r="D567" s="4">
        <f>IFERROR(Table13[[#This Row],[gross]]-Table13[[#This Row],[budget]],"not available")</f>
        <v>45856565</v>
      </c>
    </row>
    <row r="568" spans="1:4" x14ac:dyDescent="0.3">
      <c r="A568" t="s">
        <v>17480</v>
      </c>
      <c r="B568" s="4">
        <v>5000000</v>
      </c>
      <c r="C568" s="4">
        <v>50820940</v>
      </c>
      <c r="D568" s="4">
        <f>IFERROR(Table13[[#This Row],[gross]]-Table13[[#This Row],[budget]],"not available")</f>
        <v>45820940</v>
      </c>
    </row>
    <row r="569" spans="1:4" x14ac:dyDescent="0.3">
      <c r="A569" t="s">
        <v>3034</v>
      </c>
      <c r="B569" s="4">
        <v>75000000</v>
      </c>
      <c r="C569" s="4">
        <v>120776832</v>
      </c>
      <c r="D569" s="4">
        <f>IFERROR(Table13[[#This Row],[gross]]-Table13[[#This Row],[budget]],"not available")</f>
        <v>45776832</v>
      </c>
    </row>
    <row r="570" spans="1:4" x14ac:dyDescent="0.3">
      <c r="A570" t="s">
        <v>6303</v>
      </c>
      <c r="B570" s="4">
        <v>45000000</v>
      </c>
      <c r="C570" s="4">
        <v>90703745</v>
      </c>
      <c r="D570" s="4">
        <f>IFERROR(Table13[[#This Row],[gross]]-Table13[[#This Row],[budget]],"not available")</f>
        <v>45703745</v>
      </c>
    </row>
    <row r="571" spans="1:4" x14ac:dyDescent="0.3">
      <c r="A571" t="s">
        <v>9464</v>
      </c>
      <c r="B571" s="4">
        <v>25000000</v>
      </c>
      <c r="C571" s="4">
        <v>70625986</v>
      </c>
      <c r="D571" s="4">
        <f>IFERROR(Table13[[#This Row],[gross]]-Table13[[#This Row],[budget]],"not available")</f>
        <v>45625986</v>
      </c>
    </row>
    <row r="572" spans="1:4" x14ac:dyDescent="0.3">
      <c r="A572" t="s">
        <v>10722</v>
      </c>
      <c r="B572" s="4">
        <v>20000000</v>
      </c>
      <c r="C572" s="4">
        <v>65623128</v>
      </c>
      <c r="D572" s="4">
        <f>IFERROR(Table13[[#This Row],[gross]]-Table13[[#This Row],[budget]],"not available")</f>
        <v>45623128</v>
      </c>
    </row>
    <row r="573" spans="1:4" x14ac:dyDescent="0.3">
      <c r="A573" t="s">
        <v>5657</v>
      </c>
      <c r="B573" s="4">
        <v>48000000</v>
      </c>
      <c r="C573" s="4">
        <v>93607673</v>
      </c>
      <c r="D573" s="4">
        <f>IFERROR(Table13[[#This Row],[gross]]-Table13[[#This Row],[budget]],"not available")</f>
        <v>45607673</v>
      </c>
    </row>
    <row r="574" spans="1:4" x14ac:dyDescent="0.3">
      <c r="A574" t="s">
        <v>3337</v>
      </c>
      <c r="B574" s="4">
        <v>75000000</v>
      </c>
      <c r="C574" s="4">
        <v>120523073</v>
      </c>
      <c r="D574" s="4">
        <f>IFERROR(Table13[[#This Row],[gross]]-Table13[[#This Row],[budget]],"not available")</f>
        <v>45523073</v>
      </c>
    </row>
    <row r="575" spans="1:4" x14ac:dyDescent="0.3">
      <c r="A575" t="s">
        <v>9446</v>
      </c>
      <c r="B575" s="4">
        <v>26000000</v>
      </c>
      <c r="C575" s="4">
        <v>71500556</v>
      </c>
      <c r="D575" s="4">
        <f>IFERROR(Table13[[#This Row],[gross]]-Table13[[#This Row],[budget]],"not available")</f>
        <v>45500556</v>
      </c>
    </row>
    <row r="576" spans="1:4" x14ac:dyDescent="0.3">
      <c r="A576" t="s">
        <v>22796</v>
      </c>
      <c r="B576" s="4">
        <v>35000000</v>
      </c>
      <c r="C576" s="4">
        <v>80276912</v>
      </c>
      <c r="D576" s="4">
        <f>IFERROR(Table13[[#This Row],[gross]]-Table13[[#This Row],[budget]],"not available")</f>
        <v>45276912</v>
      </c>
    </row>
    <row r="577" spans="1:4" x14ac:dyDescent="0.3">
      <c r="A577" t="s">
        <v>5057</v>
      </c>
      <c r="B577" s="4">
        <v>60000000</v>
      </c>
      <c r="C577" s="4">
        <v>105264608</v>
      </c>
      <c r="D577" s="4">
        <f>IFERROR(Table13[[#This Row],[gross]]-Table13[[#This Row],[budget]],"not available")</f>
        <v>45264608</v>
      </c>
    </row>
    <row r="578" spans="1:4" x14ac:dyDescent="0.3">
      <c r="A578" t="s">
        <v>11664</v>
      </c>
      <c r="B578" s="4">
        <v>19000000</v>
      </c>
      <c r="C578" s="4">
        <v>64255243</v>
      </c>
      <c r="D578" s="4">
        <f>IFERROR(Table13[[#This Row],[gross]]-Table13[[#This Row],[budget]],"not available")</f>
        <v>45255243</v>
      </c>
    </row>
    <row r="579" spans="1:4" x14ac:dyDescent="0.3">
      <c r="A579" t="s">
        <v>1534</v>
      </c>
      <c r="B579" s="4">
        <v>110000000</v>
      </c>
      <c r="C579" s="4">
        <v>155181732</v>
      </c>
      <c r="D579" s="4">
        <f>IFERROR(Table13[[#This Row],[gross]]-Table13[[#This Row],[budget]],"not available")</f>
        <v>45181732</v>
      </c>
    </row>
    <row r="580" spans="1:4" x14ac:dyDescent="0.3">
      <c r="A580" t="s">
        <v>19125</v>
      </c>
      <c r="B580" s="4">
        <v>3000000</v>
      </c>
      <c r="C580" s="4">
        <v>48056940</v>
      </c>
      <c r="D580" s="4">
        <f>IFERROR(Table13[[#This Row],[gross]]-Table13[[#This Row],[budget]],"not available")</f>
        <v>45056940</v>
      </c>
    </row>
    <row r="581" spans="1:4" x14ac:dyDescent="0.3">
      <c r="A581" t="s">
        <v>3929</v>
      </c>
      <c r="B581" s="4">
        <v>63000000</v>
      </c>
      <c r="C581" s="4">
        <v>108012170</v>
      </c>
      <c r="D581" s="4">
        <f>IFERROR(Table13[[#This Row],[gross]]-Table13[[#This Row],[budget]],"not available")</f>
        <v>45012170</v>
      </c>
    </row>
    <row r="582" spans="1:4" x14ac:dyDescent="0.3">
      <c r="A582" t="s">
        <v>914</v>
      </c>
      <c r="B582" s="4">
        <v>150000000</v>
      </c>
      <c r="C582" s="4">
        <v>195000874</v>
      </c>
      <c r="D582" s="4">
        <f>IFERROR(Table13[[#This Row],[gross]]-Table13[[#This Row],[budget]],"not available")</f>
        <v>45000874</v>
      </c>
    </row>
    <row r="583" spans="1:4" x14ac:dyDescent="0.3">
      <c r="A583" t="s">
        <v>9072</v>
      </c>
      <c r="B583" s="4">
        <v>30000000</v>
      </c>
      <c r="C583" s="4">
        <v>74888996</v>
      </c>
      <c r="D583" s="4">
        <f>IFERROR(Table13[[#This Row],[gross]]-Table13[[#This Row],[budget]],"not available")</f>
        <v>44888996</v>
      </c>
    </row>
    <row r="584" spans="1:4" x14ac:dyDescent="0.3">
      <c r="A584" t="s">
        <v>17322</v>
      </c>
      <c r="B584" s="4">
        <v>5500000</v>
      </c>
      <c r="C584" s="4">
        <v>50382128</v>
      </c>
      <c r="D584" s="4">
        <f>IFERROR(Table13[[#This Row],[gross]]-Table13[[#This Row],[budget]],"not available")</f>
        <v>44882128</v>
      </c>
    </row>
    <row r="585" spans="1:4" x14ac:dyDescent="0.3">
      <c r="A585" t="s">
        <v>9455</v>
      </c>
      <c r="B585" s="4">
        <v>45000000</v>
      </c>
      <c r="C585" s="4">
        <v>89808372</v>
      </c>
      <c r="D585" s="4">
        <f>IFERROR(Table13[[#This Row],[gross]]-Table13[[#This Row],[budget]],"not available")</f>
        <v>44808372</v>
      </c>
    </row>
    <row r="586" spans="1:4" x14ac:dyDescent="0.3">
      <c r="A586" t="s">
        <v>8171</v>
      </c>
      <c r="B586" s="4">
        <v>30000000</v>
      </c>
      <c r="C586" s="4">
        <v>74787599</v>
      </c>
      <c r="D586" s="4">
        <f>IFERROR(Table13[[#This Row],[gross]]-Table13[[#This Row],[budget]],"not available")</f>
        <v>44787599</v>
      </c>
    </row>
    <row r="587" spans="1:4" x14ac:dyDescent="0.3">
      <c r="A587" t="s">
        <v>11749</v>
      </c>
      <c r="B587" s="4">
        <v>15000000</v>
      </c>
      <c r="C587" s="4">
        <v>59735548</v>
      </c>
      <c r="D587" s="4">
        <f>IFERROR(Table13[[#This Row],[gross]]-Table13[[#This Row],[budget]],"not available")</f>
        <v>44735548</v>
      </c>
    </row>
    <row r="588" spans="1:4" x14ac:dyDescent="0.3">
      <c r="A588" t="s">
        <v>14677</v>
      </c>
      <c r="B588" s="4">
        <v>12000000</v>
      </c>
      <c r="C588" s="4">
        <v>56715371</v>
      </c>
      <c r="D588" s="4">
        <f>IFERROR(Table13[[#This Row],[gross]]-Table13[[#This Row],[budget]],"not available")</f>
        <v>44715371</v>
      </c>
    </row>
    <row r="589" spans="1:4" x14ac:dyDescent="0.3">
      <c r="A589" t="s">
        <v>13548</v>
      </c>
      <c r="B589" s="4">
        <v>12000000</v>
      </c>
      <c r="C589" s="4">
        <v>56631572</v>
      </c>
      <c r="D589" s="4">
        <f>IFERROR(Table13[[#This Row],[gross]]-Table13[[#This Row],[budget]],"not available")</f>
        <v>44631572</v>
      </c>
    </row>
    <row r="590" spans="1:4" x14ac:dyDescent="0.3">
      <c r="A590" t="s">
        <v>2608</v>
      </c>
      <c r="B590" s="4">
        <v>80000000</v>
      </c>
      <c r="C590" s="4">
        <v>124590960</v>
      </c>
      <c r="D590" s="4">
        <f>IFERROR(Table13[[#This Row],[gross]]-Table13[[#This Row],[budget]],"not available")</f>
        <v>44590960</v>
      </c>
    </row>
    <row r="591" spans="1:4" x14ac:dyDescent="0.3">
      <c r="A591" t="s">
        <v>13612</v>
      </c>
      <c r="B591" s="4">
        <v>13000000</v>
      </c>
      <c r="C591" s="4">
        <v>57300000</v>
      </c>
      <c r="D591" s="4">
        <f>IFERROR(Table13[[#This Row],[gross]]-Table13[[#This Row],[budget]],"not available")</f>
        <v>44300000</v>
      </c>
    </row>
    <row r="592" spans="1:4" x14ac:dyDescent="0.3">
      <c r="A592" t="s">
        <v>15932</v>
      </c>
      <c r="B592" s="4">
        <v>8000000</v>
      </c>
      <c r="C592" s="4">
        <v>52287414</v>
      </c>
      <c r="D592" s="4">
        <f>IFERROR(Table13[[#This Row],[gross]]-Table13[[#This Row],[budget]],"not available")</f>
        <v>44287414</v>
      </c>
    </row>
    <row r="593" spans="1:4" x14ac:dyDescent="0.3">
      <c r="A593" t="s">
        <v>6391</v>
      </c>
      <c r="B593" s="4">
        <v>20000000</v>
      </c>
      <c r="C593" s="4">
        <v>64149837</v>
      </c>
      <c r="D593" s="4">
        <f>IFERROR(Table13[[#This Row],[gross]]-Table13[[#This Row],[budget]],"not available")</f>
        <v>44149837</v>
      </c>
    </row>
    <row r="594" spans="1:4" x14ac:dyDescent="0.3">
      <c r="A594" t="s">
        <v>3991</v>
      </c>
      <c r="B594" s="4">
        <v>60000000</v>
      </c>
      <c r="C594" s="4">
        <v>104148781</v>
      </c>
      <c r="D594" s="4">
        <f>IFERROR(Table13[[#This Row],[gross]]-Table13[[#This Row],[budget]],"not available")</f>
        <v>44148781</v>
      </c>
    </row>
    <row r="595" spans="1:4" x14ac:dyDescent="0.3">
      <c r="A595" t="s">
        <v>22727</v>
      </c>
      <c r="B595" s="4">
        <v>400000</v>
      </c>
      <c r="C595" s="4">
        <v>44540956</v>
      </c>
      <c r="D595" s="4">
        <f>IFERROR(Table13[[#This Row],[gross]]-Table13[[#This Row],[budget]],"not available")</f>
        <v>44140956</v>
      </c>
    </row>
    <row r="596" spans="1:4" x14ac:dyDescent="0.3">
      <c r="A596" t="s">
        <v>7285</v>
      </c>
      <c r="B596" s="4">
        <v>35000000</v>
      </c>
      <c r="C596" s="4">
        <v>79100000</v>
      </c>
      <c r="D596" s="4">
        <f>IFERROR(Table13[[#This Row],[gross]]-Table13[[#This Row],[budget]],"not available")</f>
        <v>44100000</v>
      </c>
    </row>
    <row r="597" spans="1:4" x14ac:dyDescent="0.3">
      <c r="A597" t="s">
        <v>6396</v>
      </c>
      <c r="B597" s="4">
        <v>40000000</v>
      </c>
      <c r="C597" s="4">
        <v>83906114</v>
      </c>
      <c r="D597" s="4">
        <f>IFERROR(Table13[[#This Row],[gross]]-Table13[[#This Row],[budget]],"not available")</f>
        <v>43906114</v>
      </c>
    </row>
    <row r="598" spans="1:4" x14ac:dyDescent="0.3">
      <c r="A598" t="s">
        <v>3041</v>
      </c>
      <c r="B598" s="4">
        <v>75000000</v>
      </c>
      <c r="C598" s="4">
        <v>118823091</v>
      </c>
      <c r="D598" s="4">
        <f>IFERROR(Table13[[#This Row],[gross]]-Table13[[#This Row],[budget]],"not available")</f>
        <v>43823091</v>
      </c>
    </row>
    <row r="599" spans="1:4" x14ac:dyDescent="0.3">
      <c r="A599" t="s">
        <v>444</v>
      </c>
      <c r="B599" s="4">
        <v>180000000</v>
      </c>
      <c r="C599" s="4">
        <v>223806889</v>
      </c>
      <c r="D599" s="4">
        <f>IFERROR(Table13[[#This Row],[gross]]-Table13[[#This Row],[budget]],"not available")</f>
        <v>43806889</v>
      </c>
    </row>
    <row r="600" spans="1:4" x14ac:dyDescent="0.3">
      <c r="A600" t="s">
        <v>4614</v>
      </c>
      <c r="B600" s="4">
        <v>55000000</v>
      </c>
      <c r="C600" s="4">
        <v>98711404</v>
      </c>
      <c r="D600" s="4">
        <f>IFERROR(Table13[[#This Row],[gross]]-Table13[[#This Row],[budget]],"not available")</f>
        <v>43711404</v>
      </c>
    </row>
    <row r="601" spans="1:4" x14ac:dyDescent="0.3">
      <c r="A601" t="s">
        <v>5760</v>
      </c>
      <c r="B601" s="4">
        <v>45000000</v>
      </c>
      <c r="C601" s="4">
        <v>88625922</v>
      </c>
      <c r="D601" s="4">
        <f>IFERROR(Table13[[#This Row],[gross]]-Table13[[#This Row],[budget]],"not available")</f>
        <v>43625922</v>
      </c>
    </row>
    <row r="602" spans="1:4" x14ac:dyDescent="0.3">
      <c r="A602" t="s">
        <v>5083</v>
      </c>
      <c r="B602" s="4">
        <v>45000000</v>
      </c>
      <c r="C602" s="4">
        <v>88504640</v>
      </c>
      <c r="D602" s="4">
        <f>IFERROR(Table13[[#This Row],[gross]]-Table13[[#This Row],[budget]],"not available")</f>
        <v>43504640</v>
      </c>
    </row>
    <row r="603" spans="1:4" x14ac:dyDescent="0.3">
      <c r="A603" t="s">
        <v>12313</v>
      </c>
      <c r="B603" s="4">
        <v>16500000</v>
      </c>
      <c r="C603" s="4">
        <v>59847242</v>
      </c>
      <c r="D603" s="4">
        <f>IFERROR(Table13[[#This Row],[gross]]-Table13[[#This Row],[budget]],"not available")</f>
        <v>43347242</v>
      </c>
    </row>
    <row r="604" spans="1:4" x14ac:dyDescent="0.3">
      <c r="A604" t="s">
        <v>8910</v>
      </c>
      <c r="B604" s="4">
        <v>28000000</v>
      </c>
      <c r="C604" s="4">
        <v>71346930</v>
      </c>
      <c r="D604" s="4">
        <f>IFERROR(Table13[[#This Row],[gross]]-Table13[[#This Row],[budget]],"not available")</f>
        <v>43346930</v>
      </c>
    </row>
    <row r="605" spans="1:4" x14ac:dyDescent="0.3">
      <c r="A605" t="s">
        <v>10697</v>
      </c>
      <c r="B605" s="4">
        <v>20000000</v>
      </c>
      <c r="C605" s="4">
        <v>62933793</v>
      </c>
      <c r="D605" s="4">
        <f>IFERROR(Table13[[#This Row],[gross]]-Table13[[#This Row],[budget]],"not available")</f>
        <v>42933793</v>
      </c>
    </row>
    <row r="606" spans="1:4" x14ac:dyDescent="0.3">
      <c r="A606" t="s">
        <v>5798</v>
      </c>
      <c r="B606" s="4">
        <v>120000000</v>
      </c>
      <c r="C606" s="4">
        <v>162792677</v>
      </c>
      <c r="D606" s="4">
        <f>IFERROR(Table13[[#This Row],[gross]]-Table13[[#This Row],[budget]],"not available")</f>
        <v>42792677</v>
      </c>
    </row>
    <row r="607" spans="1:4" x14ac:dyDescent="0.3">
      <c r="A607" t="s">
        <v>14051</v>
      </c>
      <c r="B607" s="4">
        <v>12000000</v>
      </c>
      <c r="C607" s="4">
        <v>54724272</v>
      </c>
      <c r="D607" s="4">
        <f>IFERROR(Table13[[#This Row],[gross]]-Table13[[#This Row],[budget]],"not available")</f>
        <v>42724272</v>
      </c>
    </row>
    <row r="608" spans="1:4" x14ac:dyDescent="0.3">
      <c r="A608" t="s">
        <v>2362</v>
      </c>
      <c r="B608" s="4">
        <v>85000000</v>
      </c>
      <c r="C608" s="4">
        <v>127706877</v>
      </c>
      <c r="D608" s="4">
        <f>IFERROR(Table13[[#This Row],[gross]]-Table13[[#This Row],[budget]],"not available")</f>
        <v>42706877</v>
      </c>
    </row>
    <row r="609" spans="1:4" x14ac:dyDescent="0.3">
      <c r="A609" t="s">
        <v>3056</v>
      </c>
      <c r="B609" s="4">
        <v>75000000</v>
      </c>
      <c r="C609" s="4">
        <v>117698894</v>
      </c>
      <c r="D609" s="4">
        <f>IFERROR(Table13[[#This Row],[gross]]-Table13[[#This Row],[budget]],"not available")</f>
        <v>42698894</v>
      </c>
    </row>
    <row r="610" spans="1:4" x14ac:dyDescent="0.3">
      <c r="A610" t="s">
        <v>1369</v>
      </c>
      <c r="B610" s="4">
        <v>140000000</v>
      </c>
      <c r="C610" s="4">
        <v>182618434</v>
      </c>
      <c r="D610" s="4">
        <f>IFERROR(Table13[[#This Row],[gross]]-Table13[[#This Row],[budget]],"not available")</f>
        <v>42618434</v>
      </c>
    </row>
    <row r="611" spans="1:4" x14ac:dyDescent="0.3">
      <c r="A611" t="s">
        <v>9076</v>
      </c>
      <c r="B611" s="4">
        <v>27000000</v>
      </c>
      <c r="C611" s="4">
        <v>69586544</v>
      </c>
      <c r="D611" s="4">
        <f>IFERROR(Table13[[#This Row],[gross]]-Table13[[#This Row],[budget]],"not available")</f>
        <v>42586544</v>
      </c>
    </row>
    <row r="612" spans="1:4" x14ac:dyDescent="0.3">
      <c r="A612" t="s">
        <v>6321</v>
      </c>
      <c r="B612" s="4">
        <v>40000000</v>
      </c>
      <c r="C612" s="4">
        <v>82522790</v>
      </c>
      <c r="D612" s="4">
        <f>IFERROR(Table13[[#This Row],[gross]]-Table13[[#This Row],[budget]],"not available")</f>
        <v>42522790</v>
      </c>
    </row>
    <row r="613" spans="1:4" x14ac:dyDescent="0.3">
      <c r="A613" t="s">
        <v>18054</v>
      </c>
      <c r="B613" s="4">
        <v>4800000</v>
      </c>
      <c r="C613" s="4">
        <v>47277326</v>
      </c>
      <c r="D613" s="4">
        <f>IFERROR(Table13[[#This Row],[gross]]-Table13[[#This Row],[budget]],"not available")</f>
        <v>42477326</v>
      </c>
    </row>
    <row r="614" spans="1:4" x14ac:dyDescent="0.3">
      <c r="A614" t="s">
        <v>2145</v>
      </c>
      <c r="B614" s="4">
        <v>90000000</v>
      </c>
      <c r="C614" s="4">
        <v>132373442</v>
      </c>
      <c r="D614" s="4">
        <f>IFERROR(Table13[[#This Row],[gross]]-Table13[[#This Row],[budget]],"not available")</f>
        <v>42373442</v>
      </c>
    </row>
    <row r="615" spans="1:4" x14ac:dyDescent="0.3">
      <c r="A615" t="s">
        <v>13621</v>
      </c>
      <c r="B615" s="4">
        <v>7000000</v>
      </c>
      <c r="C615" s="4">
        <v>49369900</v>
      </c>
      <c r="D615" s="4">
        <f>IFERROR(Table13[[#This Row],[gross]]-Table13[[#This Row],[budget]],"not available")</f>
        <v>42369900</v>
      </c>
    </row>
    <row r="616" spans="1:4" x14ac:dyDescent="0.3">
      <c r="A616" t="s">
        <v>18780</v>
      </c>
      <c r="B616" s="4">
        <v>3500000</v>
      </c>
      <c r="C616" s="4">
        <v>45857453</v>
      </c>
      <c r="D616" s="4">
        <f>IFERROR(Table13[[#This Row],[gross]]-Table13[[#This Row],[budget]],"not available")</f>
        <v>42357453</v>
      </c>
    </row>
    <row r="617" spans="1:4" x14ac:dyDescent="0.3">
      <c r="A617" t="s">
        <v>1203</v>
      </c>
      <c r="B617" s="4">
        <v>135000000</v>
      </c>
      <c r="C617" s="4">
        <v>177343675</v>
      </c>
      <c r="D617" s="4">
        <f>IFERROR(Table13[[#This Row],[gross]]-Table13[[#This Row],[budget]],"not available")</f>
        <v>42343675</v>
      </c>
    </row>
    <row r="618" spans="1:4" x14ac:dyDescent="0.3">
      <c r="A618" t="s">
        <v>8851</v>
      </c>
      <c r="B618" s="4">
        <v>28000000</v>
      </c>
      <c r="C618" s="4">
        <v>70235322</v>
      </c>
      <c r="D618" s="4">
        <f>IFERROR(Table13[[#This Row],[gross]]-Table13[[#This Row],[budget]],"not available")</f>
        <v>42235322</v>
      </c>
    </row>
    <row r="619" spans="1:4" x14ac:dyDescent="0.3">
      <c r="A619" t="s">
        <v>14831</v>
      </c>
      <c r="B619" s="4">
        <v>10000000</v>
      </c>
      <c r="C619" s="4">
        <v>52200504</v>
      </c>
      <c r="D619" s="4">
        <f>IFERROR(Table13[[#This Row],[gross]]-Table13[[#This Row],[budget]],"not available")</f>
        <v>42200504</v>
      </c>
    </row>
    <row r="620" spans="1:4" x14ac:dyDescent="0.3">
      <c r="A620" t="s">
        <v>11734</v>
      </c>
      <c r="B620" s="4">
        <v>18000000</v>
      </c>
      <c r="C620" s="4">
        <v>60057639</v>
      </c>
      <c r="D620" s="4">
        <f>IFERROR(Table13[[#This Row],[gross]]-Table13[[#This Row],[budget]],"not available")</f>
        <v>42057639</v>
      </c>
    </row>
    <row r="621" spans="1:4" x14ac:dyDescent="0.3">
      <c r="A621" t="s">
        <v>14465</v>
      </c>
      <c r="B621" s="4">
        <v>11000000</v>
      </c>
      <c r="C621" s="4">
        <v>52929168</v>
      </c>
      <c r="D621" s="4">
        <f>IFERROR(Table13[[#This Row],[gross]]-Table13[[#This Row],[budget]],"not available")</f>
        <v>41929168</v>
      </c>
    </row>
    <row r="622" spans="1:4" x14ac:dyDescent="0.3">
      <c r="A622" t="s">
        <v>8071</v>
      </c>
      <c r="B622" s="4">
        <v>30250000</v>
      </c>
      <c r="C622" s="4">
        <v>72077000</v>
      </c>
      <c r="D622" s="4">
        <f>IFERROR(Table13[[#This Row],[gross]]-Table13[[#This Row],[budget]],"not available")</f>
        <v>41827000</v>
      </c>
    </row>
    <row r="623" spans="1:4" x14ac:dyDescent="0.3">
      <c r="A623" t="s">
        <v>2944</v>
      </c>
      <c r="B623" s="4">
        <v>78000000</v>
      </c>
      <c r="C623" s="4">
        <v>119793567</v>
      </c>
      <c r="D623" s="4">
        <f>IFERROR(Table13[[#This Row],[gross]]-Table13[[#This Row],[budget]],"not available")</f>
        <v>41793567</v>
      </c>
    </row>
    <row r="624" spans="1:4" x14ac:dyDescent="0.3">
      <c r="A624" t="s">
        <v>6337</v>
      </c>
      <c r="B624" s="4">
        <v>40000000</v>
      </c>
      <c r="C624" s="4">
        <v>81593527</v>
      </c>
      <c r="D624" s="4">
        <f>IFERROR(Table13[[#This Row],[gross]]-Table13[[#This Row],[budget]],"not available")</f>
        <v>41593527</v>
      </c>
    </row>
    <row r="625" spans="1:4" x14ac:dyDescent="0.3">
      <c r="A625" t="s">
        <v>11741</v>
      </c>
      <c r="B625" s="4">
        <v>18000000</v>
      </c>
      <c r="C625" s="4">
        <v>59573085</v>
      </c>
      <c r="D625" s="4">
        <f>IFERROR(Table13[[#This Row],[gross]]-Table13[[#This Row],[budget]],"not available")</f>
        <v>41573085</v>
      </c>
    </row>
    <row r="626" spans="1:4" x14ac:dyDescent="0.3">
      <c r="A626" t="s">
        <v>9540</v>
      </c>
      <c r="B626" s="4">
        <v>25000000</v>
      </c>
      <c r="C626" s="4">
        <v>66489425</v>
      </c>
      <c r="D626" s="4">
        <f>IFERROR(Table13[[#This Row],[gross]]-Table13[[#This Row],[budget]],"not available")</f>
        <v>41489425</v>
      </c>
    </row>
    <row r="627" spans="1:4" x14ac:dyDescent="0.3">
      <c r="A627" t="s">
        <v>5134</v>
      </c>
      <c r="B627" s="4">
        <v>50000000</v>
      </c>
      <c r="C627" s="4">
        <v>91439400</v>
      </c>
      <c r="D627" s="4">
        <f>IFERROR(Table13[[#This Row],[gross]]-Table13[[#This Row],[budget]],"not available")</f>
        <v>41439400</v>
      </c>
    </row>
    <row r="628" spans="1:4" x14ac:dyDescent="0.3">
      <c r="A628" t="s">
        <v>6331</v>
      </c>
      <c r="B628" s="4">
        <v>40000000</v>
      </c>
      <c r="C628" s="4">
        <v>81292135</v>
      </c>
      <c r="D628" s="4">
        <f>IFERROR(Table13[[#This Row],[gross]]-Table13[[#This Row],[budget]],"not available")</f>
        <v>41292135</v>
      </c>
    </row>
    <row r="629" spans="1:4" x14ac:dyDescent="0.3">
      <c r="A629" t="s">
        <v>5590</v>
      </c>
      <c r="B629" s="4">
        <v>48000000</v>
      </c>
      <c r="C629" s="4">
        <v>89253340</v>
      </c>
      <c r="D629" s="4">
        <f>IFERROR(Table13[[#This Row],[gross]]-Table13[[#This Row],[budget]],"not available")</f>
        <v>41253340</v>
      </c>
    </row>
    <row r="630" spans="1:4" x14ac:dyDescent="0.3">
      <c r="A630" t="s">
        <v>10074</v>
      </c>
      <c r="B630" s="4">
        <v>24000000</v>
      </c>
      <c r="C630" s="4">
        <v>65182182</v>
      </c>
      <c r="D630" s="4">
        <f>IFERROR(Table13[[#This Row],[gross]]-Table13[[#This Row],[budget]],"not available")</f>
        <v>41182182</v>
      </c>
    </row>
    <row r="631" spans="1:4" x14ac:dyDescent="0.3">
      <c r="A631" t="s">
        <v>2373</v>
      </c>
      <c r="B631" s="4">
        <v>85000000</v>
      </c>
      <c r="C631" s="4">
        <v>126149655</v>
      </c>
      <c r="D631" s="4">
        <f>IFERROR(Table13[[#This Row],[gross]]-Table13[[#This Row],[budget]],"not available")</f>
        <v>41149655</v>
      </c>
    </row>
    <row r="632" spans="1:4" x14ac:dyDescent="0.3">
      <c r="A632" t="s">
        <v>7006</v>
      </c>
      <c r="B632" s="4">
        <v>30000000</v>
      </c>
      <c r="C632" s="4">
        <v>71038190</v>
      </c>
      <c r="D632" s="4">
        <f>IFERROR(Table13[[#This Row],[gross]]-Table13[[#This Row],[budget]],"not available")</f>
        <v>41038190</v>
      </c>
    </row>
    <row r="633" spans="1:4" x14ac:dyDescent="0.3">
      <c r="A633" t="s">
        <v>5069</v>
      </c>
      <c r="B633" s="4">
        <v>50000000</v>
      </c>
      <c r="C633" s="4">
        <v>91030827</v>
      </c>
      <c r="D633" s="4">
        <f>IFERROR(Table13[[#This Row],[gross]]-Table13[[#This Row],[budget]],"not available")</f>
        <v>41030827</v>
      </c>
    </row>
    <row r="634" spans="1:4" x14ac:dyDescent="0.3">
      <c r="A634" t="s">
        <v>15550</v>
      </c>
      <c r="B634" s="4">
        <v>9000000</v>
      </c>
      <c r="C634" s="4">
        <v>50000000</v>
      </c>
      <c r="D634" s="4">
        <f>IFERROR(Table13[[#This Row],[gross]]-Table13[[#This Row],[budget]],"not available")</f>
        <v>41000000</v>
      </c>
    </row>
    <row r="635" spans="1:4" x14ac:dyDescent="0.3">
      <c r="A635" t="s">
        <v>3249</v>
      </c>
      <c r="B635" s="4">
        <v>72000000</v>
      </c>
      <c r="C635" s="4">
        <v>112950721</v>
      </c>
      <c r="D635" s="4">
        <f>IFERROR(Table13[[#This Row],[gross]]-Table13[[#This Row],[budget]],"not available")</f>
        <v>40950721</v>
      </c>
    </row>
    <row r="636" spans="1:4" x14ac:dyDescent="0.3">
      <c r="A636" t="s">
        <v>14774</v>
      </c>
      <c r="B636" s="4">
        <v>10000000</v>
      </c>
      <c r="C636" s="4">
        <v>50752337</v>
      </c>
      <c r="D636" s="4">
        <f>IFERROR(Table13[[#This Row],[gross]]-Table13[[#This Row],[budget]],"not available")</f>
        <v>40752337</v>
      </c>
    </row>
    <row r="637" spans="1:4" x14ac:dyDescent="0.3">
      <c r="A637" t="s">
        <v>6970</v>
      </c>
      <c r="B637" s="4">
        <v>35000000</v>
      </c>
      <c r="C637" s="4">
        <v>75668868</v>
      </c>
      <c r="D637" s="4">
        <f>IFERROR(Table13[[#This Row],[gross]]-Table13[[#This Row],[budget]],"not available")</f>
        <v>40668868</v>
      </c>
    </row>
    <row r="638" spans="1:4" x14ac:dyDescent="0.3">
      <c r="A638" t="s">
        <v>18355</v>
      </c>
      <c r="B638" s="4">
        <v>4000000</v>
      </c>
      <c r="C638" s="4">
        <v>44566004</v>
      </c>
      <c r="D638" s="4">
        <f>IFERROR(Table13[[#This Row],[gross]]-Table13[[#This Row],[budget]],"not available")</f>
        <v>40566004</v>
      </c>
    </row>
    <row r="639" spans="1:4" x14ac:dyDescent="0.3">
      <c r="A639" t="s">
        <v>9036</v>
      </c>
      <c r="B639" s="4">
        <v>27500000</v>
      </c>
      <c r="C639" s="4">
        <v>67900000</v>
      </c>
      <c r="D639" s="4">
        <f>IFERROR(Table13[[#This Row],[gross]]-Table13[[#This Row],[budget]],"not available")</f>
        <v>40400000</v>
      </c>
    </row>
    <row r="640" spans="1:4" x14ac:dyDescent="0.3">
      <c r="A640" t="s">
        <v>5118</v>
      </c>
      <c r="B640" s="4">
        <v>35000000</v>
      </c>
      <c r="C640" s="4">
        <v>75367693</v>
      </c>
      <c r="D640" s="4">
        <f>IFERROR(Table13[[#This Row],[gross]]-Table13[[#This Row],[budget]],"not available")</f>
        <v>40367693</v>
      </c>
    </row>
    <row r="641" spans="1:4" x14ac:dyDescent="0.3">
      <c r="A641" t="s">
        <v>17485</v>
      </c>
      <c r="B641" s="4">
        <v>4500000</v>
      </c>
      <c r="C641" s="4">
        <v>44793200</v>
      </c>
      <c r="D641" s="4">
        <f>IFERROR(Table13[[#This Row],[gross]]-Table13[[#This Row],[budget]],"not available")</f>
        <v>40293200</v>
      </c>
    </row>
    <row r="642" spans="1:4" x14ac:dyDescent="0.3">
      <c r="A642" t="s">
        <v>6341</v>
      </c>
      <c r="B642" s="4">
        <v>35000000</v>
      </c>
      <c r="C642" s="4">
        <v>75274748</v>
      </c>
      <c r="D642" s="4">
        <f>IFERROR(Table13[[#This Row],[gross]]-Table13[[#This Row],[budget]],"not available")</f>
        <v>40274748</v>
      </c>
    </row>
    <row r="643" spans="1:4" x14ac:dyDescent="0.3">
      <c r="A643" t="s">
        <v>12704</v>
      </c>
      <c r="B643" s="4">
        <v>15000000</v>
      </c>
      <c r="C643" s="4">
        <v>55184721</v>
      </c>
      <c r="D643" s="4">
        <f>IFERROR(Table13[[#This Row],[gross]]-Table13[[#This Row],[budget]],"not available")</f>
        <v>40184721</v>
      </c>
    </row>
    <row r="644" spans="1:4" x14ac:dyDescent="0.3">
      <c r="A644" t="s">
        <v>2618</v>
      </c>
      <c r="B644" s="4">
        <v>80000000</v>
      </c>
      <c r="C644" s="4">
        <v>120136047</v>
      </c>
      <c r="D644" s="4">
        <f>IFERROR(Table13[[#This Row],[gross]]-Table13[[#This Row],[budget]],"not available")</f>
        <v>40136047</v>
      </c>
    </row>
    <row r="645" spans="1:4" x14ac:dyDescent="0.3">
      <c r="A645" t="s">
        <v>4653</v>
      </c>
      <c r="B645" s="4">
        <v>30000000</v>
      </c>
      <c r="C645" s="4">
        <v>70098138</v>
      </c>
      <c r="D645" s="4">
        <f>IFERROR(Table13[[#This Row],[gross]]-Table13[[#This Row],[budget]],"not available")</f>
        <v>40098138</v>
      </c>
    </row>
    <row r="646" spans="1:4" x14ac:dyDescent="0.3">
      <c r="A646" t="s">
        <v>10710</v>
      </c>
      <c r="B646" s="4">
        <v>20000000</v>
      </c>
      <c r="C646" s="4">
        <v>60072596</v>
      </c>
      <c r="D646" s="4">
        <f>IFERROR(Table13[[#This Row],[gross]]-Table13[[#This Row],[budget]],"not available")</f>
        <v>40072596</v>
      </c>
    </row>
    <row r="647" spans="1:4" x14ac:dyDescent="0.3">
      <c r="A647" t="s">
        <v>8248</v>
      </c>
      <c r="B647" s="4">
        <v>17000000</v>
      </c>
      <c r="C647" s="4">
        <v>56816662</v>
      </c>
      <c r="D647" s="4">
        <f>IFERROR(Table13[[#This Row],[gross]]-Table13[[#This Row],[budget]],"not available")</f>
        <v>39816662</v>
      </c>
    </row>
    <row r="648" spans="1:4" x14ac:dyDescent="0.3">
      <c r="A648" t="s">
        <v>393</v>
      </c>
      <c r="B648" s="4">
        <v>105000000</v>
      </c>
      <c r="C648" s="4">
        <v>144812796</v>
      </c>
      <c r="D648" s="4">
        <f>IFERROR(Table13[[#This Row],[gross]]-Table13[[#This Row],[budget]],"not available")</f>
        <v>39812796</v>
      </c>
    </row>
    <row r="649" spans="1:4" x14ac:dyDescent="0.3">
      <c r="A649" t="s">
        <v>9227</v>
      </c>
      <c r="B649" s="4">
        <v>26000000</v>
      </c>
      <c r="C649" s="4">
        <v>65703412</v>
      </c>
      <c r="D649" s="4">
        <f>IFERROR(Table13[[#This Row],[gross]]-Table13[[#This Row],[budget]],"not available")</f>
        <v>39703412</v>
      </c>
    </row>
    <row r="650" spans="1:4" x14ac:dyDescent="0.3">
      <c r="A650" t="s">
        <v>11532</v>
      </c>
      <c r="B650" s="4">
        <v>19000000</v>
      </c>
      <c r="C650" s="4">
        <v>58571513</v>
      </c>
      <c r="D650" s="4">
        <f>IFERROR(Table13[[#This Row],[gross]]-Table13[[#This Row],[budget]],"not available")</f>
        <v>39571513</v>
      </c>
    </row>
    <row r="651" spans="1:4" x14ac:dyDescent="0.3">
      <c r="A651" t="s">
        <v>4983</v>
      </c>
      <c r="B651" s="4">
        <v>51000000</v>
      </c>
      <c r="C651" s="4">
        <v>90567722</v>
      </c>
      <c r="D651" s="4">
        <f>IFERROR(Table13[[#This Row],[gross]]-Table13[[#This Row],[budget]],"not available")</f>
        <v>39567722</v>
      </c>
    </row>
    <row r="652" spans="1:4" x14ac:dyDescent="0.3">
      <c r="A652" t="s">
        <v>14471</v>
      </c>
      <c r="B652" s="4">
        <v>11000000</v>
      </c>
      <c r="C652" s="4">
        <v>50461335</v>
      </c>
      <c r="D652" s="4">
        <f>IFERROR(Table13[[#This Row],[gross]]-Table13[[#This Row],[budget]],"not available")</f>
        <v>39461335</v>
      </c>
    </row>
    <row r="653" spans="1:4" x14ac:dyDescent="0.3">
      <c r="A653" t="s">
        <v>17491</v>
      </c>
      <c r="B653" s="4">
        <v>5000000</v>
      </c>
      <c r="C653" s="4">
        <v>44456509</v>
      </c>
      <c r="D653" s="4">
        <f>IFERROR(Table13[[#This Row],[gross]]-Table13[[#This Row],[budget]],"not available")</f>
        <v>39456509</v>
      </c>
    </row>
    <row r="654" spans="1:4" x14ac:dyDescent="0.3">
      <c r="A654" t="s">
        <v>13695</v>
      </c>
      <c r="B654" s="4">
        <v>13200000</v>
      </c>
      <c r="C654" s="4">
        <v>52543632</v>
      </c>
      <c r="D654" s="4">
        <f>IFERROR(Table13[[#This Row],[gross]]-Table13[[#This Row],[budget]],"not available")</f>
        <v>39343632</v>
      </c>
    </row>
    <row r="655" spans="1:4" x14ac:dyDescent="0.3">
      <c r="A655" t="s">
        <v>8848</v>
      </c>
      <c r="B655" s="4">
        <v>28000000</v>
      </c>
      <c r="C655" s="4">
        <v>67266300</v>
      </c>
      <c r="D655" s="4">
        <f>IFERROR(Table13[[#This Row],[gross]]-Table13[[#This Row],[budget]],"not available")</f>
        <v>39266300</v>
      </c>
    </row>
    <row r="656" spans="1:4" x14ac:dyDescent="0.3">
      <c r="A656" t="s">
        <v>20562</v>
      </c>
      <c r="B656" s="4">
        <v>1800000</v>
      </c>
      <c r="C656" s="4">
        <v>40990055</v>
      </c>
      <c r="D656" s="4">
        <f>IFERROR(Table13[[#This Row],[gross]]-Table13[[#This Row],[budget]],"not available")</f>
        <v>39190055</v>
      </c>
    </row>
    <row r="657" spans="1:4" x14ac:dyDescent="0.3">
      <c r="A657" t="s">
        <v>8239</v>
      </c>
      <c r="B657" s="4">
        <v>19000000</v>
      </c>
      <c r="C657" s="4">
        <v>58156435</v>
      </c>
      <c r="D657" s="4">
        <f>IFERROR(Table13[[#This Row],[gross]]-Table13[[#This Row],[budget]],"not available")</f>
        <v>39156435</v>
      </c>
    </row>
    <row r="658" spans="1:4" x14ac:dyDescent="0.3">
      <c r="A658" t="s">
        <v>22393</v>
      </c>
      <c r="B658" s="4">
        <v>500000</v>
      </c>
      <c r="C658" s="4">
        <v>39552600</v>
      </c>
      <c r="D658" s="4">
        <f>IFERROR(Table13[[#This Row],[gross]]-Table13[[#This Row],[budget]],"not available")</f>
        <v>39052600</v>
      </c>
    </row>
    <row r="659" spans="1:4" x14ac:dyDescent="0.3">
      <c r="A659" t="s">
        <v>8938</v>
      </c>
      <c r="B659" s="4">
        <v>28000000</v>
      </c>
      <c r="C659" s="4">
        <v>66950483</v>
      </c>
      <c r="D659" s="4">
        <f>IFERROR(Table13[[#This Row],[gross]]-Table13[[#This Row],[budget]],"not available")</f>
        <v>38950483</v>
      </c>
    </row>
    <row r="660" spans="1:4" x14ac:dyDescent="0.3">
      <c r="A660" t="s">
        <v>13846</v>
      </c>
      <c r="B660" s="4">
        <v>13000000</v>
      </c>
      <c r="C660" s="4">
        <v>51872378</v>
      </c>
      <c r="D660" s="4">
        <f>IFERROR(Table13[[#This Row],[gross]]-Table13[[#This Row],[budget]],"not available")</f>
        <v>38872378</v>
      </c>
    </row>
    <row r="661" spans="1:4" x14ac:dyDescent="0.3">
      <c r="A661" t="s">
        <v>4626</v>
      </c>
      <c r="B661" s="4">
        <v>55000000</v>
      </c>
      <c r="C661" s="4">
        <v>93815117</v>
      </c>
      <c r="D661" s="4">
        <f>IFERROR(Table13[[#This Row],[gross]]-Table13[[#This Row],[budget]],"not available")</f>
        <v>38815117</v>
      </c>
    </row>
    <row r="662" spans="1:4" x14ac:dyDescent="0.3">
      <c r="A662" t="s">
        <v>14479</v>
      </c>
      <c r="B662" s="4">
        <v>11000000</v>
      </c>
      <c r="C662" s="4">
        <v>49797148</v>
      </c>
      <c r="D662" s="4">
        <f>IFERROR(Table13[[#This Row],[gross]]-Table13[[#This Row],[budget]],"not available")</f>
        <v>38797148</v>
      </c>
    </row>
    <row r="663" spans="1:4" x14ac:dyDescent="0.3">
      <c r="A663" t="s">
        <v>15000</v>
      </c>
      <c r="B663" s="4">
        <v>5000000</v>
      </c>
      <c r="C663" s="4">
        <v>43771291</v>
      </c>
      <c r="D663" s="4">
        <f>IFERROR(Table13[[#This Row],[gross]]-Table13[[#This Row],[budget]],"not available")</f>
        <v>38771291</v>
      </c>
    </row>
    <row r="664" spans="1:4" x14ac:dyDescent="0.3">
      <c r="A664" t="s">
        <v>381</v>
      </c>
      <c r="B664" s="4">
        <v>190000000</v>
      </c>
      <c r="C664" s="4">
        <v>228756232</v>
      </c>
      <c r="D664" s="4">
        <f>IFERROR(Table13[[#This Row],[gross]]-Table13[[#This Row],[budget]],"not available")</f>
        <v>38756232</v>
      </c>
    </row>
    <row r="665" spans="1:4" x14ac:dyDescent="0.3">
      <c r="A665" t="s">
        <v>11563</v>
      </c>
      <c r="B665" s="4">
        <v>13000000</v>
      </c>
      <c r="C665" s="4">
        <v>51697449</v>
      </c>
      <c r="D665" s="4">
        <f>IFERROR(Table13[[#This Row],[gross]]-Table13[[#This Row],[budget]],"not available")</f>
        <v>38697449</v>
      </c>
    </row>
    <row r="666" spans="1:4" x14ac:dyDescent="0.3">
      <c r="A666" t="s">
        <v>5104</v>
      </c>
      <c r="B666" s="4">
        <v>50000000</v>
      </c>
      <c r="C666" s="4">
        <v>88658172</v>
      </c>
      <c r="D666" s="4">
        <f>IFERROR(Table13[[#This Row],[gross]]-Table13[[#This Row],[budget]],"not available")</f>
        <v>38658172</v>
      </c>
    </row>
    <row r="667" spans="1:4" x14ac:dyDescent="0.3">
      <c r="A667" t="s">
        <v>599</v>
      </c>
      <c r="B667" s="4">
        <v>170000000</v>
      </c>
      <c r="C667" s="4">
        <v>208543795</v>
      </c>
      <c r="D667" s="4">
        <f>IFERROR(Table13[[#This Row],[gross]]-Table13[[#This Row],[budget]],"not available")</f>
        <v>38543795</v>
      </c>
    </row>
    <row r="668" spans="1:4" x14ac:dyDescent="0.3">
      <c r="A668" t="s">
        <v>14765</v>
      </c>
      <c r="B668" s="4">
        <v>13800000</v>
      </c>
      <c r="C668" s="4">
        <v>52293982</v>
      </c>
      <c r="D668" s="4">
        <f>IFERROR(Table13[[#This Row],[gross]]-Table13[[#This Row],[budget]],"not available")</f>
        <v>38493982</v>
      </c>
    </row>
    <row r="669" spans="1:4" x14ac:dyDescent="0.3">
      <c r="A669" t="s">
        <v>4630</v>
      </c>
      <c r="B669" s="4">
        <v>53000000</v>
      </c>
      <c r="C669" s="4">
        <v>91400000</v>
      </c>
      <c r="D669" s="4">
        <f>IFERROR(Table13[[#This Row],[gross]]-Table13[[#This Row],[budget]],"not available")</f>
        <v>38400000</v>
      </c>
    </row>
    <row r="670" spans="1:4" x14ac:dyDescent="0.3">
      <c r="A670" t="s">
        <v>5735</v>
      </c>
      <c r="B670" s="4">
        <v>45000000</v>
      </c>
      <c r="C670" s="4">
        <v>83287363</v>
      </c>
      <c r="D670" s="4">
        <f>IFERROR(Table13[[#This Row],[gross]]-Table13[[#This Row],[budget]],"not available")</f>
        <v>38287363</v>
      </c>
    </row>
    <row r="671" spans="1:4" x14ac:dyDescent="0.3">
      <c r="A671" t="s">
        <v>1323</v>
      </c>
      <c r="B671" s="4">
        <v>125000000</v>
      </c>
      <c r="C671" s="4">
        <v>163192114</v>
      </c>
      <c r="D671" s="4">
        <f>IFERROR(Table13[[#This Row],[gross]]-Table13[[#This Row],[budget]],"not available")</f>
        <v>38192114</v>
      </c>
    </row>
    <row r="672" spans="1:4" x14ac:dyDescent="0.3">
      <c r="A672" t="s">
        <v>11578</v>
      </c>
      <c r="B672" s="4">
        <v>18000000</v>
      </c>
      <c r="C672" s="4">
        <v>56127162</v>
      </c>
      <c r="D672" s="4">
        <f>IFERROR(Table13[[#This Row],[gross]]-Table13[[#This Row],[budget]],"not available")</f>
        <v>38127162</v>
      </c>
    </row>
    <row r="673" spans="1:4" x14ac:dyDescent="0.3">
      <c r="A673" t="s">
        <v>3073</v>
      </c>
      <c r="B673" s="4">
        <v>35000000</v>
      </c>
      <c r="C673" s="4">
        <v>73023275</v>
      </c>
      <c r="D673" s="4">
        <f>IFERROR(Table13[[#This Row],[gross]]-Table13[[#This Row],[budget]],"not available")</f>
        <v>38023275</v>
      </c>
    </row>
    <row r="674" spans="1:4" x14ac:dyDescent="0.3">
      <c r="A674" t="s">
        <v>12356</v>
      </c>
      <c r="B674" s="4">
        <v>16000000</v>
      </c>
      <c r="C674" s="4">
        <v>54000000</v>
      </c>
      <c r="D674" s="4">
        <f>IFERROR(Table13[[#This Row],[gross]]-Table13[[#This Row],[budget]],"not available")</f>
        <v>38000000</v>
      </c>
    </row>
    <row r="675" spans="1:4" x14ac:dyDescent="0.3">
      <c r="A675" t="s">
        <v>7919</v>
      </c>
      <c r="B675" s="4">
        <v>20000000</v>
      </c>
      <c r="C675" s="4">
        <v>57744720</v>
      </c>
      <c r="D675" s="4">
        <f>IFERROR(Table13[[#This Row],[gross]]-Table13[[#This Row],[budget]],"not available")</f>
        <v>37744720</v>
      </c>
    </row>
    <row r="676" spans="1:4" x14ac:dyDescent="0.3">
      <c r="A676" t="s">
        <v>10364</v>
      </c>
      <c r="B676" s="4">
        <v>22000000</v>
      </c>
      <c r="C676" s="4">
        <v>59696176</v>
      </c>
      <c r="D676" s="4">
        <f>IFERROR(Table13[[#This Row],[gross]]-Table13[[#This Row],[budget]],"not available")</f>
        <v>37696176</v>
      </c>
    </row>
    <row r="677" spans="1:4" x14ac:dyDescent="0.3">
      <c r="A677" t="s">
        <v>16944</v>
      </c>
      <c r="B677" s="4">
        <v>6000000</v>
      </c>
      <c r="C677" s="4">
        <v>43650000</v>
      </c>
      <c r="D677" s="4">
        <f>IFERROR(Table13[[#This Row],[gross]]-Table13[[#This Row],[budget]],"not available")</f>
        <v>37650000</v>
      </c>
    </row>
    <row r="678" spans="1:4" x14ac:dyDescent="0.3">
      <c r="A678" t="s">
        <v>19708</v>
      </c>
      <c r="B678" s="4">
        <v>2500000</v>
      </c>
      <c r="C678" s="4">
        <v>40041683</v>
      </c>
      <c r="D678" s="4">
        <f>IFERROR(Table13[[#This Row],[gross]]-Table13[[#This Row],[budget]],"not available")</f>
        <v>37541683</v>
      </c>
    </row>
    <row r="679" spans="1:4" x14ac:dyDescent="0.3">
      <c r="A679" t="s">
        <v>7033</v>
      </c>
      <c r="B679" s="4">
        <v>10000000</v>
      </c>
      <c r="C679" s="4">
        <v>47536959</v>
      </c>
      <c r="D679" s="4">
        <f>IFERROR(Table13[[#This Row],[gross]]-Table13[[#This Row],[budget]],"not available")</f>
        <v>37536959</v>
      </c>
    </row>
    <row r="680" spans="1:4" x14ac:dyDescent="0.3">
      <c r="A680" t="s">
        <v>14039</v>
      </c>
      <c r="B680" s="4">
        <v>5000000</v>
      </c>
      <c r="C680" s="4">
        <v>42365600</v>
      </c>
      <c r="D680" s="4">
        <f>IFERROR(Table13[[#This Row],[gross]]-Table13[[#This Row],[budget]],"not available")</f>
        <v>37365600</v>
      </c>
    </row>
    <row r="681" spans="1:4" x14ac:dyDescent="0.3">
      <c r="A681" t="s">
        <v>12713</v>
      </c>
      <c r="B681" s="4">
        <v>17000000</v>
      </c>
      <c r="C681" s="4">
        <v>54322273</v>
      </c>
      <c r="D681" s="4">
        <f>IFERROR(Table13[[#This Row],[gross]]-Table13[[#This Row],[budget]],"not available")</f>
        <v>37322273</v>
      </c>
    </row>
    <row r="682" spans="1:4" x14ac:dyDescent="0.3">
      <c r="A682" t="s">
        <v>13658</v>
      </c>
      <c r="B682" s="4">
        <v>17000000</v>
      </c>
      <c r="C682" s="4">
        <v>54257433</v>
      </c>
      <c r="D682" s="4">
        <f>IFERROR(Table13[[#This Row],[gross]]-Table13[[#This Row],[budget]],"not available")</f>
        <v>37257433</v>
      </c>
    </row>
    <row r="683" spans="1:4" x14ac:dyDescent="0.3">
      <c r="A683" t="s">
        <v>5770</v>
      </c>
      <c r="B683" s="4">
        <v>30000000</v>
      </c>
      <c r="C683" s="4">
        <v>67253092</v>
      </c>
      <c r="D683" s="4">
        <f>IFERROR(Table13[[#This Row],[gross]]-Table13[[#This Row],[budget]],"not available")</f>
        <v>37253092</v>
      </c>
    </row>
    <row r="684" spans="1:4" x14ac:dyDescent="0.3">
      <c r="A684" t="s">
        <v>12232</v>
      </c>
      <c r="B684" s="4">
        <v>17000000</v>
      </c>
      <c r="C684" s="4">
        <v>54239856</v>
      </c>
      <c r="D684" s="4">
        <f>IFERROR(Table13[[#This Row],[gross]]-Table13[[#This Row],[budget]],"not available")</f>
        <v>37239856</v>
      </c>
    </row>
    <row r="685" spans="1:4" x14ac:dyDescent="0.3">
      <c r="A685" t="s">
        <v>15937</v>
      </c>
      <c r="B685" s="4">
        <v>8000000</v>
      </c>
      <c r="C685" s="4">
        <v>45063889</v>
      </c>
      <c r="D685" s="4">
        <f>IFERROR(Table13[[#This Row],[gross]]-Table13[[#This Row],[budget]],"not available")</f>
        <v>37063889</v>
      </c>
    </row>
    <row r="686" spans="1:4" x14ac:dyDescent="0.3">
      <c r="A686" t="s">
        <v>15485</v>
      </c>
      <c r="B686" s="4">
        <v>9400000</v>
      </c>
      <c r="C686" s="4">
        <v>46300000</v>
      </c>
      <c r="D686" s="4">
        <f>IFERROR(Table13[[#This Row],[gross]]-Table13[[#This Row],[budget]],"not available")</f>
        <v>36900000</v>
      </c>
    </row>
    <row r="687" spans="1:4" x14ac:dyDescent="0.3">
      <c r="A687" t="s">
        <v>12364</v>
      </c>
      <c r="B687" s="4">
        <v>16000000</v>
      </c>
      <c r="C687" s="4">
        <v>52885587</v>
      </c>
      <c r="D687" s="4">
        <f>IFERROR(Table13[[#This Row],[gross]]-Table13[[#This Row],[budget]],"not available")</f>
        <v>36885587</v>
      </c>
    </row>
    <row r="688" spans="1:4" x14ac:dyDescent="0.3">
      <c r="A688" t="s">
        <v>11737</v>
      </c>
      <c r="B688" s="4">
        <v>17000000</v>
      </c>
      <c r="C688" s="4">
        <v>53868030</v>
      </c>
      <c r="D688" s="4">
        <f>IFERROR(Table13[[#This Row],[gross]]-Table13[[#This Row],[budget]],"not available")</f>
        <v>36868030</v>
      </c>
    </row>
    <row r="689" spans="1:4" x14ac:dyDescent="0.3">
      <c r="A689" t="s">
        <v>10702</v>
      </c>
      <c r="B689" s="4">
        <v>20000000</v>
      </c>
      <c r="C689" s="4">
        <v>56667870</v>
      </c>
      <c r="D689" s="4">
        <f>IFERROR(Table13[[#This Row],[gross]]-Table13[[#This Row],[budget]],"not available")</f>
        <v>36667870</v>
      </c>
    </row>
    <row r="690" spans="1:4" x14ac:dyDescent="0.3">
      <c r="A690" t="s">
        <v>3351</v>
      </c>
      <c r="B690" s="4">
        <v>80000000</v>
      </c>
      <c r="C690" s="4">
        <v>116643346</v>
      </c>
      <c r="D690" s="4">
        <f>IFERROR(Table13[[#This Row],[gross]]-Table13[[#This Row],[budget]],"not available")</f>
        <v>36643346</v>
      </c>
    </row>
    <row r="691" spans="1:4" x14ac:dyDescent="0.3">
      <c r="A691" t="s">
        <v>1113</v>
      </c>
      <c r="B691" s="4">
        <v>140000000</v>
      </c>
      <c r="C691" s="4">
        <v>176636816</v>
      </c>
      <c r="D691" s="4">
        <f>IFERROR(Table13[[#This Row],[gross]]-Table13[[#This Row],[budget]],"not available")</f>
        <v>36636816</v>
      </c>
    </row>
    <row r="692" spans="1:4" x14ac:dyDescent="0.3">
      <c r="A692" t="s">
        <v>8207</v>
      </c>
      <c r="B692" s="4">
        <v>30000000</v>
      </c>
      <c r="C692" s="4">
        <v>66600000</v>
      </c>
      <c r="D692" s="4">
        <f>IFERROR(Table13[[#This Row],[gross]]-Table13[[#This Row],[budget]],"not available")</f>
        <v>36600000</v>
      </c>
    </row>
    <row r="693" spans="1:4" x14ac:dyDescent="0.3">
      <c r="A693" t="s">
        <v>16392</v>
      </c>
      <c r="B693" s="4">
        <v>7200000</v>
      </c>
      <c r="C693" s="4">
        <v>43800000</v>
      </c>
      <c r="D693" s="4">
        <f>IFERROR(Table13[[#This Row],[gross]]-Table13[[#This Row],[budget]],"not available")</f>
        <v>36600000</v>
      </c>
    </row>
    <row r="694" spans="1:4" x14ac:dyDescent="0.3">
      <c r="A694" t="s">
        <v>8175</v>
      </c>
      <c r="B694" s="4">
        <v>30000000</v>
      </c>
      <c r="C694" s="4">
        <v>66528842</v>
      </c>
      <c r="D694" s="4">
        <f>IFERROR(Table13[[#This Row],[gross]]-Table13[[#This Row],[budget]],"not available")</f>
        <v>36528842</v>
      </c>
    </row>
    <row r="695" spans="1:4" x14ac:dyDescent="0.3">
      <c r="A695" t="s">
        <v>13347</v>
      </c>
      <c r="B695" s="4">
        <v>15000000</v>
      </c>
      <c r="C695" s="4">
        <v>51527787</v>
      </c>
      <c r="D695" s="4">
        <f>IFERROR(Table13[[#This Row],[gross]]-Table13[[#This Row],[budget]],"not available")</f>
        <v>36527787</v>
      </c>
    </row>
    <row r="696" spans="1:4" x14ac:dyDescent="0.3">
      <c r="A696" t="s">
        <v>8198</v>
      </c>
      <c r="B696" s="4">
        <v>30000000</v>
      </c>
      <c r="C696" s="4">
        <v>66468315</v>
      </c>
      <c r="D696" s="4">
        <f>IFERROR(Table13[[#This Row],[gross]]-Table13[[#This Row],[budget]],"not available")</f>
        <v>36468315</v>
      </c>
    </row>
    <row r="697" spans="1:4" x14ac:dyDescent="0.3">
      <c r="A697" t="s">
        <v>10706</v>
      </c>
      <c r="B697" s="4">
        <v>20000000</v>
      </c>
      <c r="C697" s="4">
        <v>56398162</v>
      </c>
      <c r="D697" s="4">
        <f>IFERROR(Table13[[#This Row],[gross]]-Table13[[#This Row],[budget]],"not available")</f>
        <v>36398162</v>
      </c>
    </row>
    <row r="698" spans="1:4" x14ac:dyDescent="0.3">
      <c r="A698" t="s">
        <v>14801</v>
      </c>
      <c r="B698" s="4">
        <v>10000000</v>
      </c>
      <c r="C698" s="4">
        <v>46377022</v>
      </c>
      <c r="D698" s="4">
        <f>IFERROR(Table13[[#This Row],[gross]]-Table13[[#This Row],[budget]],"not available")</f>
        <v>36377022</v>
      </c>
    </row>
    <row r="699" spans="1:4" x14ac:dyDescent="0.3">
      <c r="A699" t="s">
        <v>8860</v>
      </c>
      <c r="B699" s="4">
        <v>28000000</v>
      </c>
      <c r="C699" s="4">
        <v>64371181</v>
      </c>
      <c r="D699" s="4">
        <f>IFERROR(Table13[[#This Row],[gross]]-Table13[[#This Row],[budget]],"not available")</f>
        <v>36371181</v>
      </c>
    </row>
    <row r="700" spans="1:4" x14ac:dyDescent="0.3">
      <c r="A700" t="s">
        <v>10714</v>
      </c>
      <c r="B700" s="4">
        <v>20000000</v>
      </c>
      <c r="C700" s="4">
        <v>56362352</v>
      </c>
      <c r="D700" s="4">
        <f>IFERROR(Table13[[#This Row],[gross]]-Table13[[#This Row],[budget]],"not available")</f>
        <v>36362352</v>
      </c>
    </row>
    <row r="701" spans="1:4" x14ac:dyDescent="0.3">
      <c r="A701" t="s">
        <v>868</v>
      </c>
      <c r="B701" s="4">
        <v>170000000</v>
      </c>
      <c r="C701" s="4">
        <v>206360018</v>
      </c>
      <c r="D701" s="4">
        <f>IFERROR(Table13[[#This Row],[gross]]-Table13[[#This Row],[budget]],"not available")</f>
        <v>36360018</v>
      </c>
    </row>
    <row r="702" spans="1:4" x14ac:dyDescent="0.3">
      <c r="A702" t="s">
        <v>9231</v>
      </c>
      <c r="B702" s="4">
        <v>22000000</v>
      </c>
      <c r="C702" s="4">
        <v>58328680</v>
      </c>
      <c r="D702" s="4">
        <f>IFERROR(Table13[[#This Row],[gross]]-Table13[[#This Row],[budget]],"not available")</f>
        <v>36328680</v>
      </c>
    </row>
    <row r="703" spans="1:4" x14ac:dyDescent="0.3">
      <c r="A703" t="s">
        <v>4667</v>
      </c>
      <c r="B703" s="4">
        <v>30000000</v>
      </c>
      <c r="C703" s="4">
        <v>66207920</v>
      </c>
      <c r="D703" s="4">
        <f>IFERROR(Table13[[#This Row],[gross]]-Table13[[#This Row],[budget]],"not available")</f>
        <v>36207920</v>
      </c>
    </row>
    <row r="704" spans="1:4" x14ac:dyDescent="0.3">
      <c r="A704" t="s">
        <v>10718</v>
      </c>
      <c r="B704" s="4">
        <v>20000000</v>
      </c>
      <c r="C704" s="4">
        <v>56154094</v>
      </c>
      <c r="D704" s="4">
        <f>IFERROR(Table13[[#This Row],[gross]]-Table13[[#This Row],[budget]],"not available")</f>
        <v>36154094</v>
      </c>
    </row>
    <row r="705" spans="1:4" x14ac:dyDescent="0.3">
      <c r="A705" t="s">
        <v>13642</v>
      </c>
      <c r="B705" s="4">
        <v>12500000</v>
      </c>
      <c r="C705" s="4">
        <v>48637684</v>
      </c>
      <c r="D705" s="4">
        <f>IFERROR(Table13[[#This Row],[gross]]-Table13[[#This Row],[budget]],"not available")</f>
        <v>36137684</v>
      </c>
    </row>
    <row r="706" spans="1:4" x14ac:dyDescent="0.3">
      <c r="A706" t="s">
        <v>13670</v>
      </c>
      <c r="B706" s="4">
        <v>13000000</v>
      </c>
      <c r="C706" s="4">
        <v>49121934</v>
      </c>
      <c r="D706" s="4">
        <f>IFERROR(Table13[[#This Row],[gross]]-Table13[[#This Row],[budget]],"not available")</f>
        <v>36121934</v>
      </c>
    </row>
    <row r="707" spans="1:4" x14ac:dyDescent="0.3">
      <c r="A707" t="s">
        <v>16259</v>
      </c>
      <c r="B707" s="4">
        <v>7500000</v>
      </c>
      <c r="C707" s="4">
        <v>43490057</v>
      </c>
      <c r="D707" s="4">
        <f>IFERROR(Table13[[#This Row],[gross]]-Table13[[#This Row],[budget]],"not available")</f>
        <v>35990057</v>
      </c>
    </row>
    <row r="708" spans="1:4" x14ac:dyDescent="0.3">
      <c r="A708" t="s">
        <v>10336</v>
      </c>
      <c r="B708" s="4">
        <v>35000000</v>
      </c>
      <c r="C708" s="4">
        <v>70960517</v>
      </c>
      <c r="D708" s="4">
        <f>IFERROR(Table13[[#This Row],[gross]]-Table13[[#This Row],[budget]],"not available")</f>
        <v>35960517</v>
      </c>
    </row>
    <row r="709" spans="1:4" x14ac:dyDescent="0.3">
      <c r="A709" t="s">
        <v>8886</v>
      </c>
      <c r="B709" s="4">
        <v>28000000</v>
      </c>
      <c r="C709" s="4">
        <v>63910583</v>
      </c>
      <c r="D709" s="4">
        <f>IFERROR(Table13[[#This Row],[gross]]-Table13[[#This Row],[budget]],"not available")</f>
        <v>35910583</v>
      </c>
    </row>
    <row r="710" spans="1:4" x14ac:dyDescent="0.3">
      <c r="A710" t="s">
        <v>13948</v>
      </c>
      <c r="B710" s="4">
        <v>12500000</v>
      </c>
      <c r="C710" s="4">
        <v>48092846</v>
      </c>
      <c r="D710" s="4">
        <f>IFERROR(Table13[[#This Row],[gross]]-Table13[[#This Row],[budget]],"not available")</f>
        <v>35592846</v>
      </c>
    </row>
    <row r="711" spans="1:4" x14ac:dyDescent="0.3">
      <c r="A711" t="s">
        <v>9234</v>
      </c>
      <c r="B711" s="4">
        <v>26000000</v>
      </c>
      <c r="C711" s="4">
        <v>61490000</v>
      </c>
      <c r="D711" s="4">
        <f>IFERROR(Table13[[#This Row],[gross]]-Table13[[#This Row],[budget]],"not available")</f>
        <v>35490000</v>
      </c>
    </row>
    <row r="712" spans="1:4" x14ac:dyDescent="0.3">
      <c r="A712" t="s">
        <v>3684</v>
      </c>
      <c r="B712" s="4">
        <v>65000000</v>
      </c>
      <c r="C712" s="4">
        <v>100468793</v>
      </c>
      <c r="D712" s="4">
        <f>IFERROR(Table13[[#This Row],[gross]]-Table13[[#This Row],[budget]],"not available")</f>
        <v>35468793</v>
      </c>
    </row>
    <row r="713" spans="1:4" x14ac:dyDescent="0.3">
      <c r="A713" t="s">
        <v>10732</v>
      </c>
      <c r="B713" s="4">
        <v>20000000</v>
      </c>
      <c r="C713" s="4">
        <v>55461307</v>
      </c>
      <c r="D713" s="4">
        <f>IFERROR(Table13[[#This Row],[gross]]-Table13[[#This Row],[budget]],"not available")</f>
        <v>35461307</v>
      </c>
    </row>
    <row r="714" spans="1:4" x14ac:dyDescent="0.3">
      <c r="A714" t="s">
        <v>3694</v>
      </c>
      <c r="B714" s="4">
        <v>65000000</v>
      </c>
      <c r="C714" s="4">
        <v>100448498</v>
      </c>
      <c r="D714" s="4">
        <f>IFERROR(Table13[[#This Row],[gross]]-Table13[[#This Row],[budget]],"not available")</f>
        <v>35448498</v>
      </c>
    </row>
    <row r="715" spans="1:4" x14ac:dyDescent="0.3">
      <c r="A715" t="s">
        <v>9488</v>
      </c>
      <c r="B715" s="4">
        <v>25000000</v>
      </c>
      <c r="C715" s="4">
        <v>60443237</v>
      </c>
      <c r="D715" s="4">
        <f>IFERROR(Table13[[#This Row],[gross]]-Table13[[#This Row],[budget]],"not available")</f>
        <v>35443237</v>
      </c>
    </row>
    <row r="716" spans="1:4" x14ac:dyDescent="0.3">
      <c r="A716" t="s">
        <v>314</v>
      </c>
      <c r="B716" s="4">
        <v>210000000</v>
      </c>
      <c r="C716" s="4">
        <v>245428137</v>
      </c>
      <c r="D716" s="4">
        <f>IFERROR(Table13[[#This Row],[gross]]-Table13[[#This Row],[budget]],"not available")</f>
        <v>35428137</v>
      </c>
    </row>
    <row r="717" spans="1:4" x14ac:dyDescent="0.3">
      <c r="A717" t="s">
        <v>6355</v>
      </c>
      <c r="B717" s="4">
        <v>40000000</v>
      </c>
      <c r="C717" s="4">
        <v>75305995</v>
      </c>
      <c r="D717" s="4">
        <f>IFERROR(Table13[[#This Row],[gross]]-Table13[[#This Row],[budget]],"not available")</f>
        <v>35305995</v>
      </c>
    </row>
    <row r="718" spans="1:4" x14ac:dyDescent="0.3">
      <c r="A718" t="s">
        <v>7140</v>
      </c>
      <c r="B718" s="4">
        <v>37000000</v>
      </c>
      <c r="C718" s="4">
        <v>72279690</v>
      </c>
      <c r="D718" s="4">
        <f>IFERROR(Table13[[#This Row],[gross]]-Table13[[#This Row],[budget]],"not available")</f>
        <v>35279690</v>
      </c>
    </row>
    <row r="719" spans="1:4" x14ac:dyDescent="0.3">
      <c r="A719" t="s">
        <v>18359</v>
      </c>
      <c r="B719" s="4">
        <v>4000000</v>
      </c>
      <c r="C719" s="4">
        <v>39200000</v>
      </c>
      <c r="D719" s="4">
        <f>IFERROR(Table13[[#This Row],[gross]]-Table13[[#This Row],[budget]],"not available")</f>
        <v>35200000</v>
      </c>
    </row>
    <row r="720" spans="1:4" x14ac:dyDescent="0.3">
      <c r="A720" t="s">
        <v>19092</v>
      </c>
      <c r="B720" s="4">
        <v>3000000</v>
      </c>
      <c r="C720" s="4">
        <v>38168022</v>
      </c>
      <c r="D720" s="4">
        <f>IFERROR(Table13[[#This Row],[gross]]-Table13[[#This Row],[budget]],"not available")</f>
        <v>35168022</v>
      </c>
    </row>
    <row r="721" spans="1:4" x14ac:dyDescent="0.3">
      <c r="A721" t="s">
        <v>9905</v>
      </c>
      <c r="B721" s="4">
        <v>14000000</v>
      </c>
      <c r="C721" s="4">
        <v>49122319</v>
      </c>
      <c r="D721" s="4">
        <f>IFERROR(Table13[[#This Row],[gross]]-Table13[[#This Row],[budget]],"not available")</f>
        <v>35122319</v>
      </c>
    </row>
    <row r="722" spans="1:4" x14ac:dyDescent="0.3">
      <c r="A722" t="s">
        <v>7147</v>
      </c>
      <c r="B722" s="4">
        <v>36000000</v>
      </c>
      <c r="C722" s="4">
        <v>71026631</v>
      </c>
      <c r="D722" s="4">
        <f>IFERROR(Table13[[#This Row],[gross]]-Table13[[#This Row],[budget]],"not available")</f>
        <v>35026631</v>
      </c>
    </row>
    <row r="723" spans="1:4" x14ac:dyDescent="0.3">
      <c r="A723" t="s">
        <v>8185</v>
      </c>
      <c r="B723" s="4">
        <v>30000000</v>
      </c>
      <c r="C723" s="4">
        <v>65010106</v>
      </c>
      <c r="D723" s="4">
        <f>IFERROR(Table13[[#This Row],[gross]]-Table13[[#This Row],[budget]],"not available")</f>
        <v>35010106</v>
      </c>
    </row>
    <row r="724" spans="1:4" x14ac:dyDescent="0.3">
      <c r="A724" t="s">
        <v>12069</v>
      </c>
      <c r="B724" s="4">
        <v>23000000</v>
      </c>
      <c r="C724" s="4">
        <v>58006147</v>
      </c>
      <c r="D724" s="4">
        <f>IFERROR(Table13[[#This Row],[gross]]-Table13[[#This Row],[budget]],"not available")</f>
        <v>35006147</v>
      </c>
    </row>
    <row r="725" spans="1:4" x14ac:dyDescent="0.3">
      <c r="A725" t="s">
        <v>4057</v>
      </c>
      <c r="B725" s="4">
        <v>65000000</v>
      </c>
      <c r="C725" s="4">
        <v>100003492</v>
      </c>
      <c r="D725" s="4">
        <f>IFERROR(Table13[[#This Row],[gross]]-Table13[[#This Row],[budget]],"not available")</f>
        <v>35003492</v>
      </c>
    </row>
    <row r="726" spans="1:4" x14ac:dyDescent="0.3">
      <c r="A726" t="s">
        <v>12709</v>
      </c>
      <c r="B726" s="4">
        <v>15000000</v>
      </c>
      <c r="C726" s="4">
        <v>50003300</v>
      </c>
      <c r="D726" s="4">
        <f>IFERROR(Table13[[#This Row],[gross]]-Table13[[#This Row],[budget]],"not available")</f>
        <v>35003300</v>
      </c>
    </row>
    <row r="727" spans="1:4" x14ac:dyDescent="0.3">
      <c r="A727" t="s">
        <v>12756</v>
      </c>
      <c r="B727" s="4">
        <v>10000000</v>
      </c>
      <c r="C727" s="4">
        <v>44886089</v>
      </c>
      <c r="D727" s="4">
        <f>IFERROR(Table13[[#This Row],[gross]]-Table13[[#This Row],[budget]],"not available")</f>
        <v>34886089</v>
      </c>
    </row>
    <row r="728" spans="1:4" x14ac:dyDescent="0.3">
      <c r="A728" t="s">
        <v>4641</v>
      </c>
      <c r="B728" s="4">
        <v>55000000</v>
      </c>
      <c r="C728" s="4">
        <v>89706988</v>
      </c>
      <c r="D728" s="4">
        <f>IFERROR(Table13[[#This Row],[gross]]-Table13[[#This Row],[budget]],"not available")</f>
        <v>34706988</v>
      </c>
    </row>
    <row r="729" spans="1:4" x14ac:dyDescent="0.3">
      <c r="A729" t="s">
        <v>10607</v>
      </c>
      <c r="B729" s="4">
        <v>35000000</v>
      </c>
      <c r="C729" s="4">
        <v>69700000</v>
      </c>
      <c r="D729" s="4">
        <f>IFERROR(Table13[[#This Row],[gross]]-Table13[[#This Row],[budget]],"not available")</f>
        <v>34700000</v>
      </c>
    </row>
    <row r="730" spans="1:4" x14ac:dyDescent="0.3">
      <c r="A730" t="s">
        <v>16705</v>
      </c>
      <c r="B730" s="4">
        <v>6900000</v>
      </c>
      <c r="C730" s="4">
        <v>41400000</v>
      </c>
      <c r="D730" s="4">
        <f>IFERROR(Table13[[#This Row],[gross]]-Table13[[#This Row],[budget]],"not available")</f>
        <v>34500000</v>
      </c>
    </row>
    <row r="731" spans="1:4" x14ac:dyDescent="0.3">
      <c r="A731" t="s">
        <v>8890</v>
      </c>
      <c r="B731" s="4">
        <v>28000000</v>
      </c>
      <c r="C731" s="4">
        <v>62300000</v>
      </c>
      <c r="D731" s="4">
        <f>IFERROR(Table13[[#This Row],[gross]]-Table13[[#This Row],[budget]],"not available")</f>
        <v>34300000</v>
      </c>
    </row>
    <row r="732" spans="1:4" x14ac:dyDescent="0.3">
      <c r="A732" t="s">
        <v>5113</v>
      </c>
      <c r="B732" s="4">
        <v>50000000</v>
      </c>
      <c r="C732" s="4">
        <v>84244877</v>
      </c>
      <c r="D732" s="4">
        <f>IFERROR(Table13[[#This Row],[gross]]-Table13[[#This Row],[budget]],"not available")</f>
        <v>34244877</v>
      </c>
    </row>
    <row r="733" spans="1:4" x14ac:dyDescent="0.3">
      <c r="A733" t="s">
        <v>3223</v>
      </c>
      <c r="B733" s="4">
        <v>73000000</v>
      </c>
      <c r="C733" s="4">
        <v>107225164</v>
      </c>
      <c r="D733" s="4">
        <f>IFERROR(Table13[[#This Row],[gross]]-Table13[[#This Row],[budget]],"not available")</f>
        <v>34225164</v>
      </c>
    </row>
    <row r="734" spans="1:4" x14ac:dyDescent="0.3">
      <c r="A734" t="s">
        <v>20685</v>
      </c>
      <c r="B734" s="4">
        <v>1700000</v>
      </c>
      <c r="C734" s="4">
        <v>35918429</v>
      </c>
      <c r="D734" s="4">
        <f>IFERROR(Table13[[#This Row],[gross]]-Table13[[#This Row],[budget]],"not available")</f>
        <v>34218429</v>
      </c>
    </row>
    <row r="735" spans="1:4" x14ac:dyDescent="0.3">
      <c r="A735" t="s">
        <v>8202</v>
      </c>
      <c r="B735" s="4">
        <v>30000000</v>
      </c>
      <c r="C735" s="4">
        <v>64172251</v>
      </c>
      <c r="D735" s="4">
        <f>IFERROR(Table13[[#This Row],[gross]]-Table13[[#This Row],[budget]],"not available")</f>
        <v>34172251</v>
      </c>
    </row>
    <row r="736" spans="1:4" x14ac:dyDescent="0.3">
      <c r="A736" t="s">
        <v>6359</v>
      </c>
      <c r="B736" s="4">
        <v>40000000</v>
      </c>
      <c r="C736" s="4">
        <v>74098862</v>
      </c>
      <c r="D736" s="4">
        <f>IFERROR(Table13[[#This Row],[gross]]-Table13[[#This Row],[budget]],"not available")</f>
        <v>34098862</v>
      </c>
    </row>
    <row r="737" spans="1:4" x14ac:dyDescent="0.3">
      <c r="A737" t="s">
        <v>8049</v>
      </c>
      <c r="B737" s="4">
        <v>25000000</v>
      </c>
      <c r="C737" s="4">
        <v>59073773</v>
      </c>
      <c r="D737" s="4">
        <f>IFERROR(Table13[[#This Row],[gross]]-Table13[[#This Row],[budget]],"not available")</f>
        <v>34073773</v>
      </c>
    </row>
    <row r="738" spans="1:4" x14ac:dyDescent="0.3">
      <c r="A738" t="s">
        <v>8791</v>
      </c>
      <c r="B738" s="4">
        <v>29000000</v>
      </c>
      <c r="C738" s="4">
        <v>63034755</v>
      </c>
      <c r="D738" s="4">
        <f>IFERROR(Table13[[#This Row],[gross]]-Table13[[#This Row],[budget]],"not available")</f>
        <v>34034755</v>
      </c>
    </row>
    <row r="739" spans="1:4" x14ac:dyDescent="0.3">
      <c r="A739" t="s">
        <v>12764</v>
      </c>
      <c r="B739" s="4">
        <v>7000000</v>
      </c>
      <c r="C739" s="4">
        <v>40983001</v>
      </c>
      <c r="D739" s="4">
        <f>IFERROR(Table13[[#This Row],[gross]]-Table13[[#This Row],[budget]],"not available")</f>
        <v>33983001</v>
      </c>
    </row>
    <row r="740" spans="1:4" x14ac:dyDescent="0.3">
      <c r="A740" t="s">
        <v>375</v>
      </c>
      <c r="B740" s="4">
        <v>200000000</v>
      </c>
      <c r="C740" s="4">
        <v>233914986</v>
      </c>
      <c r="D740" s="4">
        <f>IFERROR(Table13[[#This Row],[gross]]-Table13[[#This Row],[budget]],"not available")</f>
        <v>33914986</v>
      </c>
    </row>
    <row r="741" spans="1:4" x14ac:dyDescent="0.3">
      <c r="A741" t="s">
        <v>16948</v>
      </c>
      <c r="B741" s="4">
        <v>6000000</v>
      </c>
      <c r="C741" s="4">
        <v>39800000</v>
      </c>
      <c r="D741" s="4">
        <f>IFERROR(Table13[[#This Row],[gross]]-Table13[[#This Row],[budget]],"not available")</f>
        <v>33800000</v>
      </c>
    </row>
    <row r="742" spans="1:4" x14ac:dyDescent="0.3">
      <c r="A742" t="s">
        <v>10341</v>
      </c>
      <c r="B742" s="4">
        <v>22000000</v>
      </c>
      <c r="C742" s="4">
        <v>55762229</v>
      </c>
      <c r="D742" s="4">
        <f>IFERROR(Table13[[#This Row],[gross]]-Table13[[#This Row],[budget]],"not available")</f>
        <v>33762229</v>
      </c>
    </row>
    <row r="743" spans="1:4" x14ac:dyDescent="0.3">
      <c r="A743" t="s">
        <v>13630</v>
      </c>
      <c r="B743" s="4">
        <v>13000000</v>
      </c>
      <c r="C743" s="4">
        <v>46729374</v>
      </c>
      <c r="D743" s="4">
        <f>IFERROR(Table13[[#This Row],[gross]]-Table13[[#This Row],[budget]],"not available")</f>
        <v>33729374</v>
      </c>
    </row>
    <row r="744" spans="1:4" x14ac:dyDescent="0.3">
      <c r="A744" t="s">
        <v>11754</v>
      </c>
      <c r="B744" s="4">
        <v>18000000</v>
      </c>
      <c r="C744" s="4">
        <v>51600000</v>
      </c>
      <c r="D744" s="4">
        <f>IFERROR(Table13[[#This Row],[gross]]-Table13[[#This Row],[budget]],"not available")</f>
        <v>33600000</v>
      </c>
    </row>
    <row r="745" spans="1:4" x14ac:dyDescent="0.3">
      <c r="A745" t="s">
        <v>15463</v>
      </c>
      <c r="B745" s="4">
        <v>9500000</v>
      </c>
      <c r="C745" s="4">
        <v>43100000</v>
      </c>
      <c r="D745" s="4">
        <f>IFERROR(Table13[[#This Row],[gross]]-Table13[[#This Row],[budget]],"not available")</f>
        <v>33600000</v>
      </c>
    </row>
    <row r="746" spans="1:4" x14ac:dyDescent="0.3">
      <c r="A746" t="s">
        <v>14486</v>
      </c>
      <c r="B746" s="4">
        <v>13000000</v>
      </c>
      <c r="C746" s="4">
        <v>46563158</v>
      </c>
      <c r="D746" s="4">
        <f>IFERROR(Table13[[#This Row],[gross]]-Table13[[#This Row],[budget]],"not available")</f>
        <v>33563158</v>
      </c>
    </row>
    <row r="747" spans="1:4" x14ac:dyDescent="0.3">
      <c r="A747" t="s">
        <v>12075</v>
      </c>
      <c r="B747" s="4">
        <v>17500000</v>
      </c>
      <c r="C747" s="4">
        <v>51053787</v>
      </c>
      <c r="D747" s="4">
        <f>IFERROR(Table13[[#This Row],[gross]]-Table13[[#This Row],[budget]],"not available")</f>
        <v>33553787</v>
      </c>
    </row>
    <row r="748" spans="1:4" x14ac:dyDescent="0.3">
      <c r="A748" t="s">
        <v>8210</v>
      </c>
      <c r="B748" s="4">
        <v>30000000</v>
      </c>
      <c r="C748" s="4">
        <v>63536011</v>
      </c>
      <c r="D748" s="4">
        <f>IFERROR(Table13[[#This Row],[gross]]-Table13[[#This Row],[budget]],"not available")</f>
        <v>33536011</v>
      </c>
    </row>
    <row r="749" spans="1:4" x14ac:dyDescent="0.3">
      <c r="A749" t="s">
        <v>9080</v>
      </c>
      <c r="B749" s="4">
        <v>27000000</v>
      </c>
      <c r="C749" s="4">
        <v>60491560</v>
      </c>
      <c r="D749" s="4">
        <f>IFERROR(Table13[[#This Row],[gross]]-Table13[[#This Row],[budget]],"not available")</f>
        <v>33491560</v>
      </c>
    </row>
    <row r="750" spans="1:4" x14ac:dyDescent="0.3">
      <c r="A750" t="s">
        <v>4000</v>
      </c>
      <c r="B750" s="4">
        <v>60000000</v>
      </c>
      <c r="C750" s="4">
        <v>93375151</v>
      </c>
      <c r="D750" s="4">
        <f>IFERROR(Table13[[#This Row],[gross]]-Table13[[#This Row],[budget]],"not available")</f>
        <v>33375151</v>
      </c>
    </row>
    <row r="751" spans="1:4" x14ac:dyDescent="0.3">
      <c r="A751" t="s">
        <v>222</v>
      </c>
      <c r="B751" s="4">
        <v>225000000</v>
      </c>
      <c r="C751" s="4">
        <v>258355354</v>
      </c>
      <c r="D751" s="4">
        <f>IFERROR(Table13[[#This Row],[gross]]-Table13[[#This Row],[budget]],"not available")</f>
        <v>33355354</v>
      </c>
    </row>
    <row r="752" spans="1:4" x14ac:dyDescent="0.3">
      <c r="A752" t="s">
        <v>3093</v>
      </c>
      <c r="B752" s="4">
        <v>70000000</v>
      </c>
      <c r="C752" s="4">
        <v>103338338</v>
      </c>
      <c r="D752" s="4">
        <f>IFERROR(Table13[[#This Row],[gross]]-Table13[[#This Row],[budget]],"not available")</f>
        <v>33338338</v>
      </c>
    </row>
    <row r="753" spans="1:4" x14ac:dyDescent="0.3">
      <c r="A753" t="s">
        <v>4010</v>
      </c>
      <c r="B753" s="4">
        <v>60000000</v>
      </c>
      <c r="C753" s="4">
        <v>93307796</v>
      </c>
      <c r="D753" s="4">
        <f>IFERROR(Table13[[#This Row],[gross]]-Table13[[#This Row],[budget]],"not available")</f>
        <v>33307796</v>
      </c>
    </row>
    <row r="754" spans="1:4" x14ac:dyDescent="0.3">
      <c r="A754" t="s">
        <v>2140</v>
      </c>
      <c r="B754" s="4">
        <v>92000000</v>
      </c>
      <c r="C754" s="4">
        <v>125305545</v>
      </c>
      <c r="D754" s="4">
        <f>IFERROR(Table13[[#This Row],[gross]]-Table13[[#This Row],[budget]],"not available")</f>
        <v>33305545</v>
      </c>
    </row>
    <row r="755" spans="1:4" x14ac:dyDescent="0.3">
      <c r="A755" t="s">
        <v>10077</v>
      </c>
      <c r="B755" s="4">
        <v>24000000</v>
      </c>
      <c r="C755" s="4">
        <v>57262492</v>
      </c>
      <c r="D755" s="4">
        <f>IFERROR(Table13[[#This Row],[gross]]-Table13[[#This Row],[budget]],"not available")</f>
        <v>33262492</v>
      </c>
    </row>
    <row r="756" spans="1:4" x14ac:dyDescent="0.3">
      <c r="A756" t="s">
        <v>16408</v>
      </c>
      <c r="B756" s="4">
        <v>7000000</v>
      </c>
      <c r="C756" s="4">
        <v>40158000</v>
      </c>
      <c r="D756" s="4">
        <f>IFERROR(Table13[[#This Row],[gross]]-Table13[[#This Row],[budget]],"not available")</f>
        <v>33158000</v>
      </c>
    </row>
    <row r="757" spans="1:4" x14ac:dyDescent="0.3">
      <c r="A757" t="s">
        <v>2318</v>
      </c>
      <c r="B757" s="4">
        <v>87000000</v>
      </c>
      <c r="C757" s="4">
        <v>120147445</v>
      </c>
      <c r="D757" s="4">
        <f>IFERROR(Table13[[#This Row],[gross]]-Table13[[#This Row],[budget]],"not available")</f>
        <v>33147445</v>
      </c>
    </row>
    <row r="758" spans="1:4" x14ac:dyDescent="0.3">
      <c r="A758" t="s">
        <v>10915</v>
      </c>
      <c r="B758" s="4">
        <v>20000000</v>
      </c>
      <c r="C758" s="4">
        <v>53146000</v>
      </c>
      <c r="D758" s="4">
        <f>IFERROR(Table13[[#This Row],[gross]]-Table13[[#This Row],[budget]],"not available")</f>
        <v>33146000</v>
      </c>
    </row>
    <row r="759" spans="1:4" x14ac:dyDescent="0.3">
      <c r="A759" t="s">
        <v>7298</v>
      </c>
      <c r="B759" s="4">
        <v>35000000</v>
      </c>
      <c r="C759" s="4">
        <v>67962333</v>
      </c>
      <c r="D759" s="4">
        <f>IFERROR(Table13[[#This Row],[gross]]-Table13[[#This Row],[budget]],"not available")</f>
        <v>32962333</v>
      </c>
    </row>
    <row r="760" spans="1:4" x14ac:dyDescent="0.3">
      <c r="A760" t="s">
        <v>22377</v>
      </c>
      <c r="B760" s="4">
        <v>500000</v>
      </c>
      <c r="C760" s="4">
        <v>33451479</v>
      </c>
      <c r="D760" s="4">
        <f>IFERROR(Table13[[#This Row],[gross]]-Table13[[#This Row],[budget]],"not available")</f>
        <v>32951479</v>
      </c>
    </row>
    <row r="761" spans="1:4" x14ac:dyDescent="0.3">
      <c r="A761" t="s">
        <v>8864</v>
      </c>
      <c r="B761" s="4">
        <v>26000000</v>
      </c>
      <c r="C761" s="4">
        <v>58885635</v>
      </c>
      <c r="D761" s="4">
        <f>IFERROR(Table13[[#This Row],[gross]]-Table13[[#This Row],[budget]],"not available")</f>
        <v>32885635</v>
      </c>
    </row>
    <row r="762" spans="1:4" x14ac:dyDescent="0.3">
      <c r="A762" t="s">
        <v>8214</v>
      </c>
      <c r="B762" s="4">
        <v>30000000</v>
      </c>
      <c r="C762" s="4">
        <v>62877175</v>
      </c>
      <c r="D762" s="4">
        <f>IFERROR(Table13[[#This Row],[gross]]-Table13[[#This Row],[budget]],"not available")</f>
        <v>32877175</v>
      </c>
    </row>
    <row r="763" spans="1:4" x14ac:dyDescent="0.3">
      <c r="A763" t="s">
        <v>12718</v>
      </c>
      <c r="B763" s="4">
        <v>15000000</v>
      </c>
      <c r="C763" s="4">
        <v>47860214</v>
      </c>
      <c r="D763" s="4">
        <f>IFERROR(Table13[[#This Row],[gross]]-Table13[[#This Row],[budget]],"not available")</f>
        <v>32860214</v>
      </c>
    </row>
    <row r="764" spans="1:4" x14ac:dyDescent="0.3">
      <c r="A764" t="s">
        <v>12721</v>
      </c>
      <c r="B764" s="4">
        <v>15000000</v>
      </c>
      <c r="C764" s="4">
        <v>47811275</v>
      </c>
      <c r="D764" s="4">
        <f>IFERROR(Table13[[#This Row],[gross]]-Table13[[#This Row],[budget]],"not available")</f>
        <v>32811275</v>
      </c>
    </row>
    <row r="765" spans="1:4" x14ac:dyDescent="0.3">
      <c r="A765" t="s">
        <v>6386</v>
      </c>
      <c r="B765" s="4">
        <v>34000000</v>
      </c>
      <c r="C765" s="4">
        <v>66808615</v>
      </c>
      <c r="D765" s="4">
        <f>IFERROR(Table13[[#This Row],[gross]]-Table13[[#This Row],[budget]],"not available")</f>
        <v>32808615</v>
      </c>
    </row>
    <row r="766" spans="1:4" x14ac:dyDescent="0.3">
      <c r="A766" t="s">
        <v>13354</v>
      </c>
      <c r="B766" s="4">
        <v>14000000</v>
      </c>
      <c r="C766" s="4">
        <v>46800000</v>
      </c>
      <c r="D766" s="4">
        <f>IFERROR(Table13[[#This Row],[gross]]-Table13[[#This Row],[budget]],"not available")</f>
        <v>32800000</v>
      </c>
    </row>
    <row r="767" spans="1:4" x14ac:dyDescent="0.3">
      <c r="A767" t="s">
        <v>3362</v>
      </c>
      <c r="B767" s="4">
        <v>68000000</v>
      </c>
      <c r="C767" s="4">
        <v>100614858</v>
      </c>
      <c r="D767" s="4">
        <f>IFERROR(Table13[[#This Row],[gross]]-Table13[[#This Row],[budget]],"not available")</f>
        <v>32614858</v>
      </c>
    </row>
    <row r="768" spans="1:4" x14ac:dyDescent="0.3">
      <c r="A768" t="s">
        <v>1599</v>
      </c>
      <c r="B768" s="4">
        <v>110000000</v>
      </c>
      <c r="C768" s="4">
        <v>142614158</v>
      </c>
      <c r="D768" s="4">
        <f>IFERROR(Table13[[#This Row],[gross]]-Table13[[#This Row],[budget]],"not available")</f>
        <v>32614158</v>
      </c>
    </row>
    <row r="769" spans="1:4" x14ac:dyDescent="0.3">
      <c r="A769" t="s">
        <v>7366</v>
      </c>
      <c r="B769" s="4">
        <v>35000000</v>
      </c>
      <c r="C769" s="4">
        <v>67523385</v>
      </c>
      <c r="D769" s="4">
        <f>IFERROR(Table13[[#This Row],[gross]]-Table13[[#This Row],[budget]],"not available")</f>
        <v>32523385</v>
      </c>
    </row>
    <row r="770" spans="1:4" x14ac:dyDescent="0.3">
      <c r="A770" t="s">
        <v>20088</v>
      </c>
      <c r="B770" s="4">
        <v>2000000</v>
      </c>
      <c r="C770" s="4">
        <v>34522221</v>
      </c>
      <c r="D770" s="4">
        <f>IFERROR(Table13[[#This Row],[gross]]-Table13[[#This Row],[budget]],"not available")</f>
        <v>32522221</v>
      </c>
    </row>
    <row r="771" spans="1:4" x14ac:dyDescent="0.3">
      <c r="A771" t="s">
        <v>15784</v>
      </c>
      <c r="B771" s="4">
        <v>7000000</v>
      </c>
      <c r="C771" s="4">
        <v>39462438</v>
      </c>
      <c r="D771" s="4">
        <f>IFERROR(Table13[[#This Row],[gross]]-Table13[[#This Row],[budget]],"not available")</f>
        <v>32462438</v>
      </c>
    </row>
    <row r="772" spans="1:4" x14ac:dyDescent="0.3">
      <c r="A772" t="s">
        <v>6350</v>
      </c>
      <c r="B772" s="4">
        <v>40000000</v>
      </c>
      <c r="C772" s="4">
        <v>72455275</v>
      </c>
      <c r="D772" s="4">
        <f>IFERROR(Table13[[#This Row],[gross]]-Table13[[#This Row],[budget]],"not available")</f>
        <v>32455275</v>
      </c>
    </row>
    <row r="773" spans="1:4" x14ac:dyDescent="0.3">
      <c r="A773" t="s">
        <v>4044</v>
      </c>
      <c r="B773" s="4">
        <v>58000000</v>
      </c>
      <c r="C773" s="4">
        <v>90356857</v>
      </c>
      <c r="D773" s="4">
        <f>IFERROR(Table13[[#This Row],[gross]]-Table13[[#This Row],[budget]],"not available")</f>
        <v>32356857</v>
      </c>
    </row>
    <row r="774" spans="1:4" x14ac:dyDescent="0.3">
      <c r="A774" t="s">
        <v>6406</v>
      </c>
      <c r="B774" s="4">
        <v>40000000</v>
      </c>
      <c r="C774" s="4">
        <v>72306065</v>
      </c>
      <c r="D774" s="4">
        <f>IFERROR(Table13[[#This Row],[gross]]-Table13[[#This Row],[budget]],"not available")</f>
        <v>32306065</v>
      </c>
    </row>
    <row r="775" spans="1:4" x14ac:dyDescent="0.3">
      <c r="A775" t="s">
        <v>6363</v>
      </c>
      <c r="B775" s="4">
        <v>40000000</v>
      </c>
      <c r="C775" s="4">
        <v>72266306</v>
      </c>
      <c r="D775" s="4">
        <f>IFERROR(Table13[[#This Row],[gross]]-Table13[[#This Row],[budget]],"not available")</f>
        <v>32266306</v>
      </c>
    </row>
    <row r="776" spans="1:4" x14ac:dyDescent="0.3">
      <c r="A776" t="s">
        <v>10350</v>
      </c>
      <c r="B776" s="4">
        <v>22000000</v>
      </c>
      <c r="C776" s="4">
        <v>54235441</v>
      </c>
      <c r="D776" s="4">
        <f>IFERROR(Table13[[#This Row],[gross]]-Table13[[#This Row],[budget]],"not available")</f>
        <v>32235441</v>
      </c>
    </row>
    <row r="777" spans="1:4" x14ac:dyDescent="0.3">
      <c r="A777" t="s">
        <v>2627</v>
      </c>
      <c r="B777" s="4">
        <v>80000000</v>
      </c>
      <c r="C777" s="4">
        <v>112225777</v>
      </c>
      <c r="D777" s="4">
        <f>IFERROR(Table13[[#This Row],[gross]]-Table13[[#This Row],[budget]],"not available")</f>
        <v>32225777</v>
      </c>
    </row>
    <row r="778" spans="1:4" x14ac:dyDescent="0.3">
      <c r="A778" t="s">
        <v>19926</v>
      </c>
      <c r="B778" s="4">
        <v>4000000</v>
      </c>
      <c r="C778" s="4">
        <v>36200000</v>
      </c>
      <c r="D778" s="4">
        <f>IFERROR(Table13[[#This Row],[gross]]-Table13[[#This Row],[budget]],"not available")</f>
        <v>32200000</v>
      </c>
    </row>
    <row r="779" spans="1:4" x14ac:dyDescent="0.3">
      <c r="A779" t="s">
        <v>10681</v>
      </c>
      <c r="B779" s="4">
        <v>37000000</v>
      </c>
      <c r="C779" s="4">
        <v>69148997</v>
      </c>
      <c r="D779" s="4">
        <f>IFERROR(Table13[[#This Row],[gross]]-Table13[[#This Row],[budget]],"not available")</f>
        <v>32148997</v>
      </c>
    </row>
    <row r="780" spans="1:4" x14ac:dyDescent="0.3">
      <c r="A780" t="s">
        <v>2401</v>
      </c>
      <c r="B780" s="4">
        <v>85000000</v>
      </c>
      <c r="C780" s="4">
        <v>117144465</v>
      </c>
      <c r="D780" s="4">
        <f>IFERROR(Table13[[#This Row],[gross]]-Table13[[#This Row],[budget]],"not available")</f>
        <v>32144465</v>
      </c>
    </row>
    <row r="781" spans="1:4" x14ac:dyDescent="0.3">
      <c r="A781" t="s">
        <v>15944</v>
      </c>
      <c r="B781" s="4">
        <v>8000000</v>
      </c>
      <c r="C781" s="4">
        <v>40066497</v>
      </c>
      <c r="D781" s="4">
        <f>IFERROR(Table13[[#This Row],[gross]]-Table13[[#This Row],[budget]],"not available")</f>
        <v>32066497</v>
      </c>
    </row>
    <row r="782" spans="1:4" x14ac:dyDescent="0.3">
      <c r="A782" t="s">
        <v>10744</v>
      </c>
      <c r="B782" s="4">
        <v>20000000</v>
      </c>
      <c r="C782" s="4">
        <v>52066000</v>
      </c>
      <c r="D782" s="4">
        <f>IFERROR(Table13[[#This Row],[gross]]-Table13[[#This Row],[budget]],"not available")</f>
        <v>32066000</v>
      </c>
    </row>
    <row r="783" spans="1:4" x14ac:dyDescent="0.3">
      <c r="A783" t="s">
        <v>210</v>
      </c>
      <c r="B783" s="4">
        <v>230000000</v>
      </c>
      <c r="C783" s="4">
        <v>262030663</v>
      </c>
      <c r="D783" s="4">
        <f>IFERROR(Table13[[#This Row],[gross]]-Table13[[#This Row],[budget]],"not available")</f>
        <v>32030663</v>
      </c>
    </row>
    <row r="784" spans="1:4" x14ac:dyDescent="0.3">
      <c r="A784" t="s">
        <v>18365</v>
      </c>
      <c r="B784" s="4">
        <v>4000000</v>
      </c>
      <c r="C784" s="4">
        <v>36000000</v>
      </c>
      <c r="D784" s="4">
        <f>IFERROR(Table13[[#This Row],[gross]]-Table13[[#This Row],[budget]],"not available")</f>
        <v>32000000</v>
      </c>
    </row>
    <row r="785" spans="1:4" x14ac:dyDescent="0.3">
      <c r="A785" t="s">
        <v>1061</v>
      </c>
      <c r="B785" s="4">
        <v>145000000</v>
      </c>
      <c r="C785" s="4">
        <v>176997107</v>
      </c>
      <c r="D785" s="4">
        <f>IFERROR(Table13[[#This Row],[gross]]-Table13[[#This Row],[budget]],"not available")</f>
        <v>31997107</v>
      </c>
    </row>
    <row r="786" spans="1:4" x14ac:dyDescent="0.3">
      <c r="A786" t="s">
        <v>16879</v>
      </c>
      <c r="B786" s="4">
        <v>6500000</v>
      </c>
      <c r="C786" s="4">
        <v>38400000</v>
      </c>
      <c r="D786" s="4">
        <f>IFERROR(Table13[[#This Row],[gross]]-Table13[[#This Row],[budget]],"not available")</f>
        <v>31900000</v>
      </c>
    </row>
    <row r="787" spans="1:4" x14ac:dyDescent="0.3">
      <c r="A787" t="s">
        <v>9250</v>
      </c>
      <c r="B787" s="4">
        <v>26000000</v>
      </c>
      <c r="C787" s="4">
        <v>57859105</v>
      </c>
      <c r="D787" s="4">
        <f>IFERROR(Table13[[#This Row],[gross]]-Table13[[#This Row],[budget]],"not available")</f>
        <v>31859105</v>
      </c>
    </row>
    <row r="788" spans="1:4" x14ac:dyDescent="0.3">
      <c r="A788" t="s">
        <v>13290</v>
      </c>
      <c r="B788" s="4">
        <v>14500000</v>
      </c>
      <c r="C788" s="4">
        <v>46338728</v>
      </c>
      <c r="D788" s="4">
        <f>IFERROR(Table13[[#This Row],[gross]]-Table13[[#This Row],[budget]],"not available")</f>
        <v>31838728</v>
      </c>
    </row>
    <row r="789" spans="1:4" x14ac:dyDescent="0.3">
      <c r="A789" t="s">
        <v>13635</v>
      </c>
      <c r="B789" s="4">
        <v>13000000</v>
      </c>
      <c r="C789" s="4">
        <v>44726644</v>
      </c>
      <c r="D789" s="4">
        <f>IFERROR(Table13[[#This Row],[gross]]-Table13[[#This Row],[budget]],"not available")</f>
        <v>31726644</v>
      </c>
    </row>
    <row r="790" spans="1:4" x14ac:dyDescent="0.3">
      <c r="A790" t="s">
        <v>11745</v>
      </c>
      <c r="B790" s="4">
        <v>21000000</v>
      </c>
      <c r="C790" s="4">
        <v>52691009</v>
      </c>
      <c r="D790" s="4">
        <f>IFERROR(Table13[[#This Row],[gross]]-Table13[[#This Row],[budget]],"not available")</f>
        <v>31691009</v>
      </c>
    </row>
    <row r="791" spans="1:4" x14ac:dyDescent="0.3">
      <c r="A791" t="s">
        <v>5089</v>
      </c>
      <c r="B791" s="4">
        <v>50000000</v>
      </c>
      <c r="C791" s="4">
        <v>81517441</v>
      </c>
      <c r="D791" s="4">
        <f>IFERROR(Table13[[#This Row],[gross]]-Table13[[#This Row],[budget]],"not available")</f>
        <v>31517441</v>
      </c>
    </row>
    <row r="792" spans="1:4" x14ac:dyDescent="0.3">
      <c r="A792" t="s">
        <v>9469</v>
      </c>
      <c r="B792" s="4">
        <v>25000000</v>
      </c>
      <c r="C792" s="4">
        <v>56505065</v>
      </c>
      <c r="D792" s="4">
        <f>IFERROR(Table13[[#This Row],[gross]]-Table13[[#This Row],[budget]],"not available")</f>
        <v>31505065</v>
      </c>
    </row>
    <row r="793" spans="1:4" x14ac:dyDescent="0.3">
      <c r="A793" t="s">
        <v>11537</v>
      </c>
      <c r="B793" s="4">
        <v>20000000</v>
      </c>
      <c r="C793" s="4">
        <v>51431160</v>
      </c>
      <c r="D793" s="4">
        <f>IFERROR(Table13[[#This Row],[gross]]-Table13[[#This Row],[budget]],"not available")</f>
        <v>31431160</v>
      </c>
    </row>
    <row r="794" spans="1:4" x14ac:dyDescent="0.3">
      <c r="A794" t="s">
        <v>18391</v>
      </c>
      <c r="B794" s="4">
        <v>4000000</v>
      </c>
      <c r="C794" s="4">
        <v>35385560</v>
      </c>
      <c r="D794" s="4">
        <f>IFERROR(Table13[[#This Row],[gross]]-Table13[[#This Row],[budget]],"not available")</f>
        <v>31385560</v>
      </c>
    </row>
    <row r="795" spans="1:4" x14ac:dyDescent="0.3">
      <c r="A795" t="s">
        <v>8193</v>
      </c>
      <c r="B795" s="4">
        <v>35000000</v>
      </c>
      <c r="C795" s="4">
        <v>66359959</v>
      </c>
      <c r="D795" s="4">
        <f>IFERROR(Table13[[#This Row],[gross]]-Table13[[#This Row],[budget]],"not available")</f>
        <v>31359959</v>
      </c>
    </row>
    <row r="796" spans="1:4" x14ac:dyDescent="0.3">
      <c r="A796" t="s">
        <v>8879</v>
      </c>
      <c r="B796" s="4">
        <v>21000000</v>
      </c>
      <c r="C796" s="4">
        <v>52353636</v>
      </c>
      <c r="D796" s="4">
        <f>IFERROR(Table13[[#This Row],[gross]]-Table13[[#This Row],[budget]],"not available")</f>
        <v>31353636</v>
      </c>
    </row>
    <row r="797" spans="1:4" x14ac:dyDescent="0.3">
      <c r="A797" t="s">
        <v>6366</v>
      </c>
      <c r="B797" s="4">
        <v>40000000</v>
      </c>
      <c r="C797" s="4">
        <v>71347010</v>
      </c>
      <c r="D797" s="4">
        <f>IFERROR(Table13[[#This Row],[gross]]-Table13[[#This Row],[budget]],"not available")</f>
        <v>31347010</v>
      </c>
    </row>
    <row r="798" spans="1:4" x14ac:dyDescent="0.3">
      <c r="A798" t="s">
        <v>1754</v>
      </c>
      <c r="B798" s="4">
        <v>115000000</v>
      </c>
      <c r="C798" s="4">
        <v>146282411</v>
      </c>
      <c r="D798" s="4">
        <f>IFERROR(Table13[[#This Row],[gross]]-Table13[[#This Row],[budget]],"not available")</f>
        <v>31282411</v>
      </c>
    </row>
    <row r="799" spans="1:4" x14ac:dyDescent="0.3">
      <c r="A799" t="s">
        <v>5747</v>
      </c>
      <c r="B799" s="4">
        <v>45000000</v>
      </c>
      <c r="C799" s="4">
        <v>76261036</v>
      </c>
      <c r="D799" s="4">
        <f>IFERROR(Table13[[#This Row],[gross]]-Table13[[#This Row],[budget]],"not available")</f>
        <v>31261036</v>
      </c>
    </row>
    <row r="800" spans="1:4" x14ac:dyDescent="0.3">
      <c r="A800" t="s">
        <v>3986</v>
      </c>
      <c r="B800" s="4">
        <v>70000000</v>
      </c>
      <c r="C800" s="4">
        <v>101217900</v>
      </c>
      <c r="D800" s="4">
        <f>IFERROR(Table13[[#This Row],[gross]]-Table13[[#This Row],[budget]],"not available")</f>
        <v>31217900</v>
      </c>
    </row>
    <row r="801" spans="1:4" x14ac:dyDescent="0.3">
      <c r="A801" t="s">
        <v>11012</v>
      </c>
      <c r="B801" s="4">
        <v>806947</v>
      </c>
      <c r="C801" s="4">
        <v>32000000</v>
      </c>
      <c r="D801" s="4">
        <f>IFERROR(Table13[[#This Row],[gross]]-Table13[[#This Row],[budget]],"not available")</f>
        <v>31193053</v>
      </c>
    </row>
    <row r="802" spans="1:4" x14ac:dyDescent="0.3">
      <c r="A802" t="s">
        <v>1937</v>
      </c>
      <c r="B802" s="4">
        <v>99000000</v>
      </c>
      <c r="C802" s="4">
        <v>130174897</v>
      </c>
      <c r="D802" s="4">
        <f>IFERROR(Table13[[#This Row],[gross]]-Table13[[#This Row],[budget]],"not available")</f>
        <v>31174897</v>
      </c>
    </row>
    <row r="803" spans="1:4" x14ac:dyDescent="0.3">
      <c r="A803" t="s">
        <v>13639</v>
      </c>
      <c r="B803" s="4">
        <v>13000000</v>
      </c>
      <c r="C803" s="4">
        <v>44134898</v>
      </c>
      <c r="D803" s="4">
        <f>IFERROR(Table13[[#This Row],[gross]]-Table13[[#This Row],[budget]],"not available")</f>
        <v>31134898</v>
      </c>
    </row>
    <row r="804" spans="1:4" x14ac:dyDescent="0.3">
      <c r="A804" t="s">
        <v>6442</v>
      </c>
      <c r="B804" s="4">
        <v>30000000</v>
      </c>
      <c r="C804" s="4">
        <v>61094903</v>
      </c>
      <c r="D804" s="4">
        <f>IFERROR(Table13[[#This Row],[gross]]-Table13[[#This Row],[budget]],"not available")</f>
        <v>31094903</v>
      </c>
    </row>
    <row r="805" spans="1:4" x14ac:dyDescent="0.3">
      <c r="A805" t="s">
        <v>5094</v>
      </c>
      <c r="B805" s="4">
        <v>50000000</v>
      </c>
      <c r="C805" s="4">
        <v>81022333</v>
      </c>
      <c r="D805" s="4">
        <f>IFERROR(Table13[[#This Row],[gross]]-Table13[[#This Row],[budget]],"not available")</f>
        <v>31022333</v>
      </c>
    </row>
    <row r="806" spans="1:4" x14ac:dyDescent="0.3">
      <c r="A806" t="s">
        <v>884</v>
      </c>
      <c r="B806" s="4">
        <v>150000000</v>
      </c>
      <c r="C806" s="4">
        <v>181015141</v>
      </c>
      <c r="D806" s="4">
        <f>IFERROR(Table13[[#This Row],[gross]]-Table13[[#This Row],[budget]],"not available")</f>
        <v>31015141</v>
      </c>
    </row>
    <row r="807" spans="1:4" x14ac:dyDescent="0.3">
      <c r="A807" t="s">
        <v>10540</v>
      </c>
      <c r="B807" s="4">
        <v>21000000</v>
      </c>
      <c r="C807" s="4">
        <v>52008288</v>
      </c>
      <c r="D807" s="4">
        <f>IFERROR(Table13[[#This Row],[gross]]-Table13[[#This Row],[budget]],"not available")</f>
        <v>31008288</v>
      </c>
    </row>
    <row r="808" spans="1:4" x14ac:dyDescent="0.3">
      <c r="A808" t="s">
        <v>17502</v>
      </c>
      <c r="B808" s="4">
        <v>5000000</v>
      </c>
      <c r="C808" s="4">
        <v>36000000</v>
      </c>
      <c r="D808" s="4">
        <f>IFERROR(Table13[[#This Row],[gross]]-Table13[[#This Row],[budget]],"not available")</f>
        <v>31000000</v>
      </c>
    </row>
    <row r="809" spans="1:4" x14ac:dyDescent="0.3">
      <c r="A809" t="s">
        <v>9472</v>
      </c>
      <c r="B809" s="4">
        <v>25000000</v>
      </c>
      <c r="C809" s="4">
        <v>55973336</v>
      </c>
      <c r="D809" s="4">
        <f>IFERROR(Table13[[#This Row],[gross]]-Table13[[#This Row],[budget]],"not available")</f>
        <v>30973336</v>
      </c>
    </row>
    <row r="810" spans="1:4" x14ac:dyDescent="0.3">
      <c r="A810" t="s">
        <v>19714</v>
      </c>
      <c r="B810" s="4">
        <v>2500000</v>
      </c>
      <c r="C810" s="4">
        <v>33349949</v>
      </c>
      <c r="D810" s="4">
        <f>IFERROR(Table13[[#This Row],[gross]]-Table13[[#This Row],[budget]],"not available")</f>
        <v>30849949</v>
      </c>
    </row>
    <row r="811" spans="1:4" x14ac:dyDescent="0.3">
      <c r="A811" t="s">
        <v>6370</v>
      </c>
      <c r="B811" s="4">
        <v>40000000</v>
      </c>
      <c r="C811" s="4">
        <v>70836296</v>
      </c>
      <c r="D811" s="4">
        <f>IFERROR(Table13[[#This Row],[gross]]-Table13[[#This Row],[budget]],"not available")</f>
        <v>30836296</v>
      </c>
    </row>
    <row r="812" spans="1:4" x14ac:dyDescent="0.3">
      <c r="A812" t="s">
        <v>19655</v>
      </c>
      <c r="B812" s="4">
        <v>1800000</v>
      </c>
      <c r="C812" s="4">
        <v>32600000</v>
      </c>
      <c r="D812" s="4">
        <f>IFERROR(Table13[[#This Row],[gross]]-Table13[[#This Row],[budget]],"not available")</f>
        <v>30800000</v>
      </c>
    </row>
    <row r="813" spans="1:4" x14ac:dyDescent="0.3">
      <c r="A813" t="s">
        <v>15542</v>
      </c>
      <c r="B813" s="4">
        <v>83532</v>
      </c>
      <c r="C813" s="4">
        <v>30859000</v>
      </c>
      <c r="D813" s="4">
        <f>IFERROR(Table13[[#This Row],[gross]]-Table13[[#This Row],[budget]],"not available")</f>
        <v>30775468</v>
      </c>
    </row>
    <row r="814" spans="1:4" x14ac:dyDescent="0.3">
      <c r="A814" t="s">
        <v>16434</v>
      </c>
      <c r="B814" s="4">
        <v>6600000</v>
      </c>
      <c r="C814" s="4">
        <v>37295394</v>
      </c>
      <c r="D814" s="4">
        <f>IFERROR(Table13[[#This Row],[gross]]-Table13[[#This Row],[budget]],"not available")</f>
        <v>30695394</v>
      </c>
    </row>
    <row r="815" spans="1:4" x14ac:dyDescent="0.3">
      <c r="A815" t="s">
        <v>2151</v>
      </c>
      <c r="B815" s="4">
        <v>90000000</v>
      </c>
      <c r="C815" s="4">
        <v>120618403</v>
      </c>
      <c r="D815" s="4">
        <f>IFERROR(Table13[[#This Row],[gross]]-Table13[[#This Row],[budget]],"not available")</f>
        <v>30618403</v>
      </c>
    </row>
    <row r="816" spans="1:4" x14ac:dyDescent="0.3">
      <c r="A816" t="s">
        <v>21422</v>
      </c>
      <c r="B816" s="4">
        <v>1000000</v>
      </c>
      <c r="C816" s="4">
        <v>31537320</v>
      </c>
      <c r="D816" s="4">
        <f>IFERROR(Table13[[#This Row],[gross]]-Table13[[#This Row],[budget]],"not available")</f>
        <v>30537320</v>
      </c>
    </row>
    <row r="817" spans="1:4" x14ac:dyDescent="0.3">
      <c r="A817" t="s">
        <v>14790</v>
      </c>
      <c r="B817" s="4">
        <v>10000000</v>
      </c>
      <c r="C817" s="4">
        <v>40485039</v>
      </c>
      <c r="D817" s="4">
        <f>IFERROR(Table13[[#This Row],[gross]]-Table13[[#This Row],[budget]],"not available")</f>
        <v>30485039</v>
      </c>
    </row>
    <row r="818" spans="1:4" x14ac:dyDescent="0.3">
      <c r="A818" t="s">
        <v>6376</v>
      </c>
      <c r="B818" s="4">
        <v>40000000</v>
      </c>
      <c r="C818" s="4">
        <v>70405498</v>
      </c>
      <c r="D818" s="4">
        <f>IFERROR(Table13[[#This Row],[gross]]-Table13[[#This Row],[budget]],"not available")</f>
        <v>30405498</v>
      </c>
    </row>
    <row r="819" spans="1:4" x14ac:dyDescent="0.3">
      <c r="A819" t="s">
        <v>4060</v>
      </c>
      <c r="B819" s="4">
        <v>60000000</v>
      </c>
      <c r="C819" s="4">
        <v>90341670</v>
      </c>
      <c r="D819" s="4">
        <f>IFERROR(Table13[[#This Row],[gross]]-Table13[[#This Row],[budget]],"not available")</f>
        <v>30341670</v>
      </c>
    </row>
    <row r="820" spans="1:4" x14ac:dyDescent="0.3">
      <c r="A820" t="s">
        <v>17325</v>
      </c>
      <c r="B820" s="4">
        <v>5500000</v>
      </c>
      <c r="C820" s="4">
        <v>35811509</v>
      </c>
      <c r="D820" s="4">
        <f>IFERROR(Table13[[#This Row],[gross]]-Table13[[#This Row],[budget]],"not available")</f>
        <v>30311509</v>
      </c>
    </row>
    <row r="821" spans="1:4" x14ac:dyDescent="0.3">
      <c r="A821" t="s">
        <v>10197</v>
      </c>
      <c r="B821" s="4">
        <v>23000000</v>
      </c>
      <c r="C821" s="4">
        <v>53302314</v>
      </c>
      <c r="D821" s="4">
        <f>IFERROR(Table13[[#This Row],[gross]]-Table13[[#This Row],[budget]],"not available")</f>
        <v>30302314</v>
      </c>
    </row>
    <row r="822" spans="1:4" x14ac:dyDescent="0.3">
      <c r="A822" t="s">
        <v>4947</v>
      </c>
      <c r="B822" s="4">
        <v>50000000</v>
      </c>
      <c r="C822" s="4">
        <v>80270227</v>
      </c>
      <c r="D822" s="4">
        <f>IFERROR(Table13[[#This Row],[gross]]-Table13[[#This Row],[budget]],"not available")</f>
        <v>30270227</v>
      </c>
    </row>
    <row r="823" spans="1:4" x14ac:dyDescent="0.3">
      <c r="A823" t="s">
        <v>8227</v>
      </c>
      <c r="B823" s="4">
        <v>30000000</v>
      </c>
      <c r="C823" s="4">
        <v>60269340</v>
      </c>
      <c r="D823" s="4">
        <f>IFERROR(Table13[[#This Row],[gross]]-Table13[[#This Row],[budget]],"not available")</f>
        <v>30269340</v>
      </c>
    </row>
    <row r="824" spans="1:4" x14ac:dyDescent="0.3">
      <c r="A824" t="s">
        <v>14490</v>
      </c>
      <c r="B824" s="4">
        <v>11000000</v>
      </c>
      <c r="C824" s="4">
        <v>41227069</v>
      </c>
      <c r="D824" s="4">
        <f>IFERROR(Table13[[#This Row],[gross]]-Table13[[#This Row],[budget]],"not available")</f>
        <v>30227069</v>
      </c>
    </row>
    <row r="825" spans="1:4" x14ac:dyDescent="0.3">
      <c r="A825" t="s">
        <v>6381</v>
      </c>
      <c r="B825" s="4">
        <v>40000000</v>
      </c>
      <c r="C825" s="4">
        <v>70163652</v>
      </c>
      <c r="D825" s="4">
        <f>IFERROR(Table13[[#This Row],[gross]]-Table13[[#This Row],[budget]],"not available")</f>
        <v>30163652</v>
      </c>
    </row>
    <row r="826" spans="1:4" x14ac:dyDescent="0.3">
      <c r="A826" t="s">
        <v>1747</v>
      </c>
      <c r="B826" s="4">
        <v>100000000</v>
      </c>
      <c r="C826" s="4">
        <v>130127620</v>
      </c>
      <c r="D826" s="4">
        <f>IFERROR(Table13[[#This Row],[gross]]-Table13[[#This Row],[budget]],"not available")</f>
        <v>30127620</v>
      </c>
    </row>
    <row r="827" spans="1:4" x14ac:dyDescent="0.3">
      <c r="A827" t="s">
        <v>6102</v>
      </c>
      <c r="B827" s="4">
        <v>40000000</v>
      </c>
      <c r="C827" s="4">
        <v>70100000</v>
      </c>
      <c r="D827" s="4">
        <f>IFERROR(Table13[[#This Row],[gross]]-Table13[[#This Row],[budget]],"not available")</f>
        <v>30100000</v>
      </c>
    </row>
    <row r="828" spans="1:4" x14ac:dyDescent="0.3">
      <c r="A828" t="s">
        <v>8231</v>
      </c>
      <c r="B828" s="4">
        <v>30000000</v>
      </c>
      <c r="C828" s="4">
        <v>60033780</v>
      </c>
      <c r="D828" s="4">
        <f>IFERROR(Table13[[#This Row],[gross]]-Table13[[#This Row],[budget]],"not available")</f>
        <v>30033780</v>
      </c>
    </row>
    <row r="829" spans="1:4" x14ac:dyDescent="0.3">
      <c r="A829" t="s">
        <v>1718</v>
      </c>
      <c r="B829" s="4">
        <v>102000000</v>
      </c>
      <c r="C829" s="4">
        <v>132014112</v>
      </c>
      <c r="D829" s="4">
        <f>IFERROR(Table13[[#This Row],[gross]]-Table13[[#This Row],[budget]],"not available")</f>
        <v>30014112</v>
      </c>
    </row>
    <row r="830" spans="1:4" x14ac:dyDescent="0.3">
      <c r="A830" t="s">
        <v>22400</v>
      </c>
      <c r="B830" s="4">
        <v>500000</v>
      </c>
      <c r="C830" s="4">
        <v>30500882</v>
      </c>
      <c r="D830" s="4">
        <f>IFERROR(Table13[[#This Row],[gross]]-Table13[[#This Row],[budget]],"not available")</f>
        <v>30000882</v>
      </c>
    </row>
    <row r="831" spans="1:4" x14ac:dyDescent="0.3">
      <c r="A831" t="s">
        <v>2633</v>
      </c>
      <c r="B831" s="4">
        <v>80000000</v>
      </c>
      <c r="C831" s="4">
        <v>109993847</v>
      </c>
      <c r="D831" s="4">
        <f>IFERROR(Table13[[#This Row],[gross]]-Table13[[#This Row],[budget]],"not available")</f>
        <v>29993847</v>
      </c>
    </row>
    <row r="832" spans="1:4" x14ac:dyDescent="0.3">
      <c r="A832" t="s">
        <v>831</v>
      </c>
      <c r="B832" s="4">
        <v>150000000</v>
      </c>
      <c r="C832" s="4">
        <v>179982968</v>
      </c>
      <c r="D832" s="4">
        <f>IFERROR(Table13[[#This Row],[gross]]-Table13[[#This Row],[budget]],"not available")</f>
        <v>29982968</v>
      </c>
    </row>
    <row r="833" spans="1:4" x14ac:dyDescent="0.3">
      <c r="A833" t="s">
        <v>17514</v>
      </c>
      <c r="B833" s="4">
        <v>4500000</v>
      </c>
      <c r="C833" s="4">
        <v>34468224</v>
      </c>
      <c r="D833" s="4">
        <f>IFERROR(Table13[[#This Row],[gross]]-Table13[[#This Row],[budget]],"not available")</f>
        <v>29968224</v>
      </c>
    </row>
    <row r="834" spans="1:4" x14ac:dyDescent="0.3">
      <c r="A834" t="s">
        <v>5100</v>
      </c>
      <c r="B834" s="4">
        <v>50000000</v>
      </c>
      <c r="C834" s="4">
        <v>79948113</v>
      </c>
      <c r="D834" s="4">
        <f>IFERROR(Table13[[#This Row],[gross]]-Table13[[#This Row],[budget]],"not available")</f>
        <v>29948113</v>
      </c>
    </row>
    <row r="835" spans="1:4" x14ac:dyDescent="0.3">
      <c r="A835" t="s">
        <v>843</v>
      </c>
      <c r="B835" s="4">
        <v>150000000</v>
      </c>
      <c r="C835" s="4">
        <v>179883016</v>
      </c>
      <c r="D835" s="4">
        <f>IFERROR(Table13[[#This Row],[gross]]-Table13[[#This Row],[budget]],"not available")</f>
        <v>29883016</v>
      </c>
    </row>
    <row r="836" spans="1:4" x14ac:dyDescent="0.3">
      <c r="A836" t="s">
        <v>19738</v>
      </c>
      <c r="B836" s="4">
        <v>2500000</v>
      </c>
      <c r="C836" s="4">
        <v>32230907</v>
      </c>
      <c r="D836" s="4">
        <f>IFERROR(Table13[[#This Row],[gross]]-Table13[[#This Row],[budget]],"not available")</f>
        <v>29730907</v>
      </c>
    </row>
    <row r="837" spans="1:4" x14ac:dyDescent="0.3">
      <c r="A837" t="s">
        <v>12369</v>
      </c>
      <c r="B837" s="4">
        <v>15000000</v>
      </c>
      <c r="C837" s="4">
        <v>44667095</v>
      </c>
      <c r="D837" s="4">
        <f>IFERROR(Table13[[#This Row],[gross]]-Table13[[#This Row],[budget]],"not available")</f>
        <v>29667095</v>
      </c>
    </row>
    <row r="838" spans="1:4" x14ac:dyDescent="0.3">
      <c r="A838" t="s">
        <v>7306</v>
      </c>
      <c r="B838" s="4">
        <v>35000000</v>
      </c>
      <c r="C838" s="4">
        <v>64604977</v>
      </c>
      <c r="D838" s="4">
        <f>IFERROR(Table13[[#This Row],[gross]]-Table13[[#This Row],[budget]],"not available")</f>
        <v>29604977</v>
      </c>
    </row>
    <row r="839" spans="1:4" x14ac:dyDescent="0.3">
      <c r="A839" t="s">
        <v>12376</v>
      </c>
      <c r="B839" s="4">
        <v>16000000</v>
      </c>
      <c r="C839" s="4">
        <v>45507053</v>
      </c>
      <c r="D839" s="4">
        <f>IFERROR(Table13[[#This Row],[gross]]-Table13[[#This Row],[budget]],"not available")</f>
        <v>29507053</v>
      </c>
    </row>
    <row r="840" spans="1:4" x14ac:dyDescent="0.3">
      <c r="A840" t="s">
        <v>8222</v>
      </c>
      <c r="B840" s="4">
        <v>45000000</v>
      </c>
      <c r="C840" s="4">
        <v>74484168</v>
      </c>
      <c r="D840" s="4">
        <f>IFERROR(Table13[[#This Row],[gross]]-Table13[[#This Row],[budget]],"not available")</f>
        <v>29484168</v>
      </c>
    </row>
    <row r="841" spans="1:4" x14ac:dyDescent="0.3">
      <c r="A841" t="s">
        <v>10368</v>
      </c>
      <c r="B841" s="4">
        <v>22000000</v>
      </c>
      <c r="C841" s="4">
        <v>51483949</v>
      </c>
      <c r="D841" s="4">
        <f>IFERROR(Table13[[#This Row],[gross]]-Table13[[#This Row],[budget]],"not available")</f>
        <v>29483949</v>
      </c>
    </row>
    <row r="842" spans="1:4" x14ac:dyDescent="0.3">
      <c r="A842" t="s">
        <v>16424</v>
      </c>
      <c r="B842" s="4">
        <v>5000000</v>
      </c>
      <c r="C842" s="4">
        <v>34099640</v>
      </c>
      <c r="D842" s="4">
        <f>IFERROR(Table13[[#This Row],[gross]]-Table13[[#This Row],[budget]],"not available")</f>
        <v>29099640</v>
      </c>
    </row>
    <row r="843" spans="1:4" x14ac:dyDescent="0.3">
      <c r="A843" t="s">
        <v>9484</v>
      </c>
      <c r="B843" s="4">
        <v>25000000</v>
      </c>
      <c r="C843" s="4">
        <v>54098051</v>
      </c>
      <c r="D843" s="4">
        <f>IFERROR(Table13[[#This Row],[gross]]-Table13[[#This Row],[budget]],"not available")</f>
        <v>29098051</v>
      </c>
    </row>
    <row r="844" spans="1:4" x14ac:dyDescent="0.3">
      <c r="A844" t="s">
        <v>17282</v>
      </c>
      <c r="B844" s="4">
        <v>3500159</v>
      </c>
      <c r="C844" s="4">
        <v>32541719</v>
      </c>
      <c r="D844" s="4">
        <f>IFERROR(Table13[[#This Row],[gross]]-Table13[[#This Row],[budget]],"not available")</f>
        <v>29041560</v>
      </c>
    </row>
    <row r="845" spans="1:4" x14ac:dyDescent="0.3">
      <c r="A845" t="s">
        <v>7310</v>
      </c>
      <c r="B845" s="4">
        <v>35000000</v>
      </c>
      <c r="C845" s="4">
        <v>63939454</v>
      </c>
      <c r="D845" s="4">
        <f>IFERROR(Table13[[#This Row],[gross]]-Table13[[#This Row],[budget]],"not available")</f>
        <v>28939454</v>
      </c>
    </row>
    <row r="846" spans="1:4" x14ac:dyDescent="0.3">
      <c r="A846" t="s">
        <v>3385</v>
      </c>
      <c r="B846" s="4">
        <v>70000000</v>
      </c>
      <c r="C846" s="4">
        <v>98895417</v>
      </c>
      <c r="D846" s="4">
        <f>IFERROR(Table13[[#This Row],[gross]]-Table13[[#This Row],[budget]],"not available")</f>
        <v>28895417</v>
      </c>
    </row>
    <row r="847" spans="1:4" x14ac:dyDescent="0.3">
      <c r="A847" t="s">
        <v>12322</v>
      </c>
      <c r="B847" s="4">
        <v>15000000</v>
      </c>
      <c r="C847" s="4">
        <v>43848100</v>
      </c>
      <c r="D847" s="4">
        <f>IFERROR(Table13[[#This Row],[gross]]-Table13[[#This Row],[budget]],"not available")</f>
        <v>28848100</v>
      </c>
    </row>
    <row r="848" spans="1:4" x14ac:dyDescent="0.3">
      <c r="A848" t="s">
        <v>7313</v>
      </c>
      <c r="B848" s="4">
        <v>35000000</v>
      </c>
      <c r="C848" s="4">
        <v>63826569</v>
      </c>
      <c r="D848" s="4">
        <f>IFERROR(Table13[[#This Row],[gross]]-Table13[[#This Row],[budget]],"not available")</f>
        <v>28826569</v>
      </c>
    </row>
    <row r="849" spans="1:4" x14ac:dyDescent="0.3">
      <c r="A849" t="s">
        <v>3690</v>
      </c>
      <c r="B849" s="4">
        <v>65000000</v>
      </c>
      <c r="C849" s="4">
        <v>93771072</v>
      </c>
      <c r="D849" s="4">
        <f>IFERROR(Table13[[#This Row],[gross]]-Table13[[#This Row],[budget]],"not available")</f>
        <v>28771072</v>
      </c>
    </row>
    <row r="850" spans="1:4" x14ac:dyDescent="0.3">
      <c r="A850" t="s">
        <v>10354</v>
      </c>
      <c r="B850" s="4">
        <v>22000000</v>
      </c>
      <c r="C850" s="4">
        <v>50728000</v>
      </c>
      <c r="D850" s="4">
        <f>IFERROR(Table13[[#This Row],[gross]]-Table13[[#This Row],[budget]],"not available")</f>
        <v>28728000</v>
      </c>
    </row>
    <row r="851" spans="1:4" x14ac:dyDescent="0.3">
      <c r="A851" t="s">
        <v>8234</v>
      </c>
      <c r="B851" s="4">
        <v>30000000</v>
      </c>
      <c r="C851" s="4">
        <v>58715510</v>
      </c>
      <c r="D851" s="4">
        <f>IFERROR(Table13[[#This Row],[gross]]-Table13[[#This Row],[budget]],"not available")</f>
        <v>28715510</v>
      </c>
    </row>
    <row r="852" spans="1:4" x14ac:dyDescent="0.3">
      <c r="A852" t="s">
        <v>8045</v>
      </c>
      <c r="B852" s="4">
        <v>34000000</v>
      </c>
      <c r="C852" s="4">
        <v>62700000</v>
      </c>
      <c r="D852" s="4">
        <f>IFERROR(Table13[[#This Row],[gross]]-Table13[[#This Row],[budget]],"not available")</f>
        <v>28700000</v>
      </c>
    </row>
    <row r="853" spans="1:4" x14ac:dyDescent="0.3">
      <c r="A853" t="s">
        <v>10736</v>
      </c>
      <c r="B853" s="4">
        <v>20000000</v>
      </c>
      <c r="C853" s="4">
        <v>48546578</v>
      </c>
      <c r="D853" s="4">
        <f>IFERROR(Table13[[#This Row],[gross]]-Table13[[#This Row],[budget]],"not available")</f>
        <v>28546578</v>
      </c>
    </row>
    <row r="854" spans="1:4" x14ac:dyDescent="0.3">
      <c r="A854" t="s">
        <v>1305</v>
      </c>
      <c r="B854" s="4">
        <v>103000000</v>
      </c>
      <c r="C854" s="4">
        <v>131536019</v>
      </c>
      <c r="D854" s="4">
        <f>IFERROR(Table13[[#This Row],[gross]]-Table13[[#This Row],[budget]],"not available")</f>
        <v>28536019</v>
      </c>
    </row>
    <row r="855" spans="1:4" x14ac:dyDescent="0.3">
      <c r="A855" t="s">
        <v>15949</v>
      </c>
      <c r="B855" s="4">
        <v>8000000</v>
      </c>
      <c r="C855" s="4">
        <v>36500000</v>
      </c>
      <c r="D855" s="4">
        <f>IFERROR(Table13[[#This Row],[gross]]-Table13[[#This Row],[budget]],"not available")</f>
        <v>28500000</v>
      </c>
    </row>
    <row r="856" spans="1:4" x14ac:dyDescent="0.3">
      <c r="A856" t="s">
        <v>10201</v>
      </c>
      <c r="B856" s="4">
        <v>12500000</v>
      </c>
      <c r="C856" s="4">
        <v>40962534</v>
      </c>
      <c r="D856" s="4">
        <f>IFERROR(Table13[[#This Row],[gross]]-Table13[[#This Row],[budget]],"not available")</f>
        <v>28462534</v>
      </c>
    </row>
    <row r="857" spans="1:4" x14ac:dyDescent="0.3">
      <c r="A857" t="s">
        <v>10740</v>
      </c>
      <c r="B857" s="4">
        <v>20000000</v>
      </c>
      <c r="C857" s="4">
        <v>48423368</v>
      </c>
      <c r="D857" s="4">
        <f>IFERROR(Table13[[#This Row],[gross]]-Table13[[#This Row],[budget]],"not available")</f>
        <v>28423368</v>
      </c>
    </row>
    <row r="858" spans="1:4" x14ac:dyDescent="0.3">
      <c r="A858" t="s">
        <v>16420</v>
      </c>
      <c r="B858" s="4">
        <v>7000000</v>
      </c>
      <c r="C858" s="4">
        <v>35400000</v>
      </c>
      <c r="D858" s="4">
        <f>IFERROR(Table13[[#This Row],[gross]]-Table13[[#This Row],[budget]],"not available")</f>
        <v>28400000</v>
      </c>
    </row>
    <row r="859" spans="1:4" x14ac:dyDescent="0.3">
      <c r="A859" t="s">
        <v>18379</v>
      </c>
      <c r="B859" s="4">
        <v>3600000</v>
      </c>
      <c r="C859" s="4">
        <v>31968347</v>
      </c>
      <c r="D859" s="4">
        <f>IFERROR(Table13[[#This Row],[gross]]-Table13[[#This Row],[budget]],"not available")</f>
        <v>28368347</v>
      </c>
    </row>
    <row r="860" spans="1:4" x14ac:dyDescent="0.3">
      <c r="A860" t="s">
        <v>7894</v>
      </c>
      <c r="B860" s="4">
        <v>32000000</v>
      </c>
      <c r="C860" s="4">
        <v>60328558</v>
      </c>
      <c r="D860" s="4">
        <f>IFERROR(Table13[[#This Row],[gross]]-Table13[[#This Row],[budget]],"not available")</f>
        <v>28328558</v>
      </c>
    </row>
    <row r="861" spans="1:4" x14ac:dyDescent="0.3">
      <c r="A861" t="s">
        <v>7329</v>
      </c>
      <c r="B861" s="4">
        <v>33000000</v>
      </c>
      <c r="C861" s="4">
        <v>61280963</v>
      </c>
      <c r="D861" s="4">
        <f>IFERROR(Table13[[#This Row],[gross]]-Table13[[#This Row],[budget]],"not available")</f>
        <v>28280963</v>
      </c>
    </row>
    <row r="862" spans="1:4" x14ac:dyDescent="0.3">
      <c r="A862" t="s">
        <v>4113</v>
      </c>
      <c r="B862" s="4">
        <v>60000000</v>
      </c>
      <c r="C862" s="4">
        <v>88200225</v>
      </c>
      <c r="D862" s="4">
        <f>IFERROR(Table13[[#This Row],[gross]]-Table13[[#This Row],[budget]],"not available")</f>
        <v>28200225</v>
      </c>
    </row>
    <row r="863" spans="1:4" x14ac:dyDescent="0.3">
      <c r="A863" t="s">
        <v>14493</v>
      </c>
      <c r="B863" s="4">
        <v>11000000</v>
      </c>
      <c r="C863" s="4">
        <v>39025000</v>
      </c>
      <c r="D863" s="4">
        <f>IFERROR(Table13[[#This Row],[gross]]-Table13[[#This Row],[budget]],"not available")</f>
        <v>28025000</v>
      </c>
    </row>
    <row r="864" spans="1:4" x14ac:dyDescent="0.3">
      <c r="A864" t="s">
        <v>12728</v>
      </c>
      <c r="B864" s="4">
        <v>15000000</v>
      </c>
      <c r="C864" s="4">
        <v>43022524</v>
      </c>
      <c r="D864" s="4">
        <f>IFERROR(Table13[[#This Row],[gross]]-Table13[[#This Row],[budget]],"not available")</f>
        <v>28022524</v>
      </c>
    </row>
    <row r="865" spans="1:4" x14ac:dyDescent="0.3">
      <c r="A865" t="s">
        <v>4646</v>
      </c>
      <c r="B865" s="4">
        <v>55000000</v>
      </c>
      <c r="C865" s="4">
        <v>83000000</v>
      </c>
      <c r="D865" s="4">
        <f>IFERROR(Table13[[#This Row],[gross]]-Table13[[#This Row],[budget]],"not available")</f>
        <v>28000000</v>
      </c>
    </row>
    <row r="866" spans="1:4" x14ac:dyDescent="0.3">
      <c r="A866" t="s">
        <v>12739</v>
      </c>
      <c r="B866" s="4">
        <v>15000000</v>
      </c>
      <c r="C866" s="4">
        <v>42919096</v>
      </c>
      <c r="D866" s="4">
        <f>IFERROR(Table13[[#This Row],[gross]]-Table13[[#This Row],[budget]],"not available")</f>
        <v>27919096</v>
      </c>
    </row>
    <row r="867" spans="1:4" x14ac:dyDescent="0.3">
      <c r="A867" t="s">
        <v>10750</v>
      </c>
      <c r="B867" s="4">
        <v>20000000</v>
      </c>
      <c r="C867" s="4">
        <v>47887943</v>
      </c>
      <c r="D867" s="4">
        <f>IFERROR(Table13[[#This Row],[gross]]-Table13[[#This Row],[budget]],"not available")</f>
        <v>27887943</v>
      </c>
    </row>
    <row r="868" spans="1:4" x14ac:dyDescent="0.3">
      <c r="A868" t="s">
        <v>8068</v>
      </c>
      <c r="B868" s="4">
        <v>31000000</v>
      </c>
      <c r="C868" s="4">
        <v>58879132</v>
      </c>
      <c r="D868" s="4">
        <f>IFERROR(Table13[[#This Row],[gross]]-Table13[[#This Row],[budget]],"not available")</f>
        <v>27879132</v>
      </c>
    </row>
    <row r="869" spans="1:4" x14ac:dyDescent="0.3">
      <c r="A869" t="s">
        <v>10761</v>
      </c>
      <c r="B869" s="4">
        <v>20000000</v>
      </c>
      <c r="C869" s="4">
        <v>47852604</v>
      </c>
      <c r="D869" s="4">
        <f>IFERROR(Table13[[#This Row],[gross]]-Table13[[#This Row],[budget]],"not available")</f>
        <v>27852604</v>
      </c>
    </row>
    <row r="870" spans="1:4" x14ac:dyDescent="0.3">
      <c r="A870" t="s">
        <v>19113</v>
      </c>
      <c r="B870" s="4">
        <v>2200000</v>
      </c>
      <c r="C870" s="4">
        <v>30000000</v>
      </c>
      <c r="D870" s="4">
        <f>IFERROR(Table13[[#This Row],[gross]]-Table13[[#This Row],[budget]],"not available")</f>
        <v>27800000</v>
      </c>
    </row>
    <row r="871" spans="1:4" x14ac:dyDescent="0.3">
      <c r="A871" t="s">
        <v>2396</v>
      </c>
      <c r="B871" s="4">
        <v>85000000</v>
      </c>
      <c r="C871" s="4">
        <v>112703470</v>
      </c>
      <c r="D871" s="4">
        <f>IFERROR(Table13[[#This Row],[gross]]-Table13[[#This Row],[budget]],"not available")</f>
        <v>27703470</v>
      </c>
    </row>
    <row r="872" spans="1:4" x14ac:dyDescent="0.3">
      <c r="A872" t="s">
        <v>14497</v>
      </c>
      <c r="B872" s="4">
        <v>10500000</v>
      </c>
      <c r="C872" s="4">
        <v>38201895</v>
      </c>
      <c r="D872" s="4">
        <f>IFERROR(Table13[[#This Row],[gross]]-Table13[[#This Row],[budget]],"not available")</f>
        <v>27701895</v>
      </c>
    </row>
    <row r="873" spans="1:4" x14ac:dyDescent="0.3">
      <c r="A873" t="s">
        <v>6902</v>
      </c>
      <c r="B873" s="4">
        <v>23000000</v>
      </c>
      <c r="C873" s="4">
        <v>50693162</v>
      </c>
      <c r="D873" s="4">
        <f>IFERROR(Table13[[#This Row],[gross]]-Table13[[#This Row],[budget]],"not available")</f>
        <v>27693162</v>
      </c>
    </row>
    <row r="874" spans="1:4" x14ac:dyDescent="0.3">
      <c r="A874" t="s">
        <v>5060</v>
      </c>
      <c r="B874" s="4">
        <v>70000000</v>
      </c>
      <c r="C874" s="4">
        <v>97680195</v>
      </c>
      <c r="D874" s="4">
        <f>IFERROR(Table13[[#This Row],[gross]]-Table13[[#This Row],[budget]],"not available")</f>
        <v>27680195</v>
      </c>
    </row>
    <row r="875" spans="1:4" x14ac:dyDescent="0.3">
      <c r="A875" t="s">
        <v>14023</v>
      </c>
      <c r="B875" s="4">
        <v>12000000</v>
      </c>
      <c r="C875" s="4">
        <v>39647595</v>
      </c>
      <c r="D875" s="4">
        <f>IFERROR(Table13[[#This Row],[gross]]-Table13[[#This Row],[budget]],"not available")</f>
        <v>27647595</v>
      </c>
    </row>
    <row r="876" spans="1:4" x14ac:dyDescent="0.3">
      <c r="A876" t="s">
        <v>4843</v>
      </c>
      <c r="B876" s="4">
        <v>54000000</v>
      </c>
      <c r="C876" s="4">
        <v>81645152</v>
      </c>
      <c r="D876" s="4">
        <f>IFERROR(Table13[[#This Row],[gross]]-Table13[[#This Row],[budget]],"not available")</f>
        <v>27645152</v>
      </c>
    </row>
    <row r="877" spans="1:4" x14ac:dyDescent="0.3">
      <c r="A877" t="s">
        <v>12743</v>
      </c>
      <c r="B877" s="4">
        <v>15000000</v>
      </c>
      <c r="C877" s="4">
        <v>42592530</v>
      </c>
      <c r="D877" s="4">
        <f>IFERROR(Table13[[#This Row],[gross]]-Table13[[#This Row],[budget]],"not available")</f>
        <v>27592530</v>
      </c>
    </row>
    <row r="878" spans="1:4" x14ac:dyDescent="0.3">
      <c r="A878" t="s">
        <v>9501</v>
      </c>
      <c r="B878" s="4">
        <v>25000000</v>
      </c>
      <c r="C878" s="4">
        <v>52528330</v>
      </c>
      <c r="D878" s="4">
        <f>IFERROR(Table13[[#This Row],[gross]]-Table13[[#This Row],[budget]],"not available")</f>
        <v>27528330</v>
      </c>
    </row>
    <row r="879" spans="1:4" x14ac:dyDescent="0.3">
      <c r="A879" t="s">
        <v>14786</v>
      </c>
      <c r="B879" s="4">
        <v>10000000</v>
      </c>
      <c r="C879" s="4">
        <v>37470017</v>
      </c>
      <c r="D879" s="4">
        <f>IFERROR(Table13[[#This Row],[gross]]-Table13[[#This Row],[budget]],"not available")</f>
        <v>27470017</v>
      </c>
    </row>
    <row r="880" spans="1:4" x14ac:dyDescent="0.3">
      <c r="A880" t="s">
        <v>12177</v>
      </c>
      <c r="B880" s="4">
        <v>17000000</v>
      </c>
      <c r="C880" s="4">
        <v>44469602</v>
      </c>
      <c r="D880" s="4">
        <f>IFERROR(Table13[[#This Row],[gross]]-Table13[[#This Row],[budget]],"not available")</f>
        <v>27469602</v>
      </c>
    </row>
    <row r="881" spans="1:4" x14ac:dyDescent="0.3">
      <c r="A881" t="s">
        <v>17526</v>
      </c>
      <c r="B881" s="4">
        <v>5000000</v>
      </c>
      <c r="C881" s="4">
        <v>32453345</v>
      </c>
      <c r="D881" s="4">
        <f>IFERROR(Table13[[#This Row],[gross]]-Table13[[#This Row],[budget]],"not available")</f>
        <v>27453345</v>
      </c>
    </row>
    <row r="882" spans="1:4" x14ac:dyDescent="0.3">
      <c r="A882" t="s">
        <v>8266</v>
      </c>
      <c r="B882" s="4">
        <v>27800000</v>
      </c>
      <c r="C882" s="4">
        <v>55210049</v>
      </c>
      <c r="D882" s="4">
        <f>IFERROR(Table13[[#This Row],[gross]]-Table13[[#This Row],[budget]],"not available")</f>
        <v>27410049</v>
      </c>
    </row>
    <row r="883" spans="1:4" x14ac:dyDescent="0.3">
      <c r="A883" t="s">
        <v>14533</v>
      </c>
      <c r="B883" s="4">
        <v>11000000</v>
      </c>
      <c r="C883" s="4">
        <v>38317535</v>
      </c>
      <c r="D883" s="4">
        <f>IFERROR(Table13[[#This Row],[gross]]-Table13[[#This Row],[budget]],"not available")</f>
        <v>27317535</v>
      </c>
    </row>
    <row r="884" spans="1:4" x14ac:dyDescent="0.3">
      <c r="A884" t="s">
        <v>18369</v>
      </c>
      <c r="B884" s="4">
        <v>4000000</v>
      </c>
      <c r="C884" s="4">
        <v>31252964</v>
      </c>
      <c r="D884" s="4">
        <f>IFERROR(Table13[[#This Row],[gross]]-Table13[[#This Row],[budget]],"not available")</f>
        <v>27252964</v>
      </c>
    </row>
    <row r="885" spans="1:4" x14ac:dyDescent="0.3">
      <c r="A885" t="s">
        <v>838</v>
      </c>
      <c r="B885" s="4">
        <v>150000000</v>
      </c>
      <c r="C885" s="4">
        <v>177243721</v>
      </c>
      <c r="D885" s="4">
        <f>IFERROR(Table13[[#This Row],[gross]]-Table13[[#This Row],[budget]],"not available")</f>
        <v>27243721</v>
      </c>
    </row>
    <row r="886" spans="1:4" x14ac:dyDescent="0.3">
      <c r="A886" t="s">
        <v>9086</v>
      </c>
      <c r="B886" s="4">
        <v>27000000</v>
      </c>
      <c r="C886" s="4">
        <v>54200000</v>
      </c>
      <c r="D886" s="4">
        <f>IFERROR(Table13[[#This Row],[gross]]-Table13[[#This Row],[budget]],"not available")</f>
        <v>27200000</v>
      </c>
    </row>
    <row r="887" spans="1:4" x14ac:dyDescent="0.3">
      <c r="A887" t="s">
        <v>6012</v>
      </c>
      <c r="B887" s="4">
        <v>40000000</v>
      </c>
      <c r="C887" s="4">
        <v>67061228</v>
      </c>
      <c r="D887" s="4">
        <f>IFERROR(Table13[[#This Row],[gross]]-Table13[[#This Row],[budget]],"not available")</f>
        <v>27061228</v>
      </c>
    </row>
    <row r="888" spans="1:4" x14ac:dyDescent="0.3">
      <c r="A888" t="s">
        <v>15569</v>
      </c>
      <c r="B888" s="4">
        <v>9000000</v>
      </c>
      <c r="C888" s="4">
        <v>36049108</v>
      </c>
      <c r="D888" s="4">
        <f>IFERROR(Table13[[#This Row],[gross]]-Table13[[#This Row],[budget]],"not available")</f>
        <v>27049108</v>
      </c>
    </row>
    <row r="889" spans="1:4" x14ac:dyDescent="0.3">
      <c r="A889" t="s">
        <v>10405</v>
      </c>
      <c r="B889" s="4">
        <v>22000000</v>
      </c>
      <c r="C889" s="4">
        <v>49002815</v>
      </c>
      <c r="D889" s="4">
        <f>IFERROR(Table13[[#This Row],[gross]]-Table13[[#This Row],[budget]],"not available")</f>
        <v>27002815</v>
      </c>
    </row>
    <row r="890" spans="1:4" x14ac:dyDescent="0.3">
      <c r="A890" t="s">
        <v>15960</v>
      </c>
      <c r="B890" s="4">
        <v>8000000</v>
      </c>
      <c r="C890" s="4">
        <v>34963967</v>
      </c>
      <c r="D890" s="4">
        <f>IFERROR(Table13[[#This Row],[gross]]-Table13[[#This Row],[budget]],"not available")</f>
        <v>26963967</v>
      </c>
    </row>
    <row r="891" spans="1:4" x14ac:dyDescent="0.3">
      <c r="A891" t="s">
        <v>6494</v>
      </c>
      <c r="B891" s="4">
        <v>25000000</v>
      </c>
      <c r="C891" s="4">
        <v>51853450</v>
      </c>
      <c r="D891" s="4">
        <f>IFERROR(Table13[[#This Row],[gross]]-Table13[[#This Row],[budget]],"not available")</f>
        <v>26853450</v>
      </c>
    </row>
    <row r="892" spans="1:4" x14ac:dyDescent="0.3">
      <c r="A892" t="s">
        <v>8840</v>
      </c>
      <c r="B892" s="4">
        <v>29000000</v>
      </c>
      <c r="C892" s="4">
        <v>55845943</v>
      </c>
      <c r="D892" s="4">
        <f>IFERROR(Table13[[#This Row],[gross]]-Table13[[#This Row],[budget]],"not available")</f>
        <v>26845943</v>
      </c>
    </row>
    <row r="893" spans="1:4" x14ac:dyDescent="0.3">
      <c r="A893" t="s">
        <v>12169</v>
      </c>
      <c r="B893" s="4">
        <v>15000000</v>
      </c>
      <c r="C893" s="4">
        <v>41777564</v>
      </c>
      <c r="D893" s="4">
        <f>IFERROR(Table13[[#This Row],[gross]]-Table13[[#This Row],[budget]],"not available")</f>
        <v>26777564</v>
      </c>
    </row>
    <row r="894" spans="1:4" x14ac:dyDescent="0.3">
      <c r="A894" t="s">
        <v>14511</v>
      </c>
      <c r="B894" s="4">
        <v>11000000</v>
      </c>
      <c r="C894" s="4">
        <v>37766350</v>
      </c>
      <c r="D894" s="4">
        <f>IFERROR(Table13[[#This Row],[gross]]-Table13[[#This Row],[budget]],"not available")</f>
        <v>26766350</v>
      </c>
    </row>
    <row r="895" spans="1:4" x14ac:dyDescent="0.3">
      <c r="A895" t="s">
        <v>15957</v>
      </c>
      <c r="B895" s="4">
        <v>8000000</v>
      </c>
      <c r="C895" s="4">
        <v>34746109</v>
      </c>
      <c r="D895" s="4">
        <f>IFERROR(Table13[[#This Row],[gross]]-Table13[[#This Row],[budget]],"not available")</f>
        <v>26746109</v>
      </c>
    </row>
    <row r="896" spans="1:4" x14ac:dyDescent="0.3">
      <c r="A896" t="s">
        <v>9497</v>
      </c>
      <c r="B896" s="4">
        <v>25000000</v>
      </c>
      <c r="C896" s="4">
        <v>51676606</v>
      </c>
      <c r="D896" s="4">
        <f>IFERROR(Table13[[#This Row],[gross]]-Table13[[#This Row],[budget]],"not available")</f>
        <v>26676606</v>
      </c>
    </row>
    <row r="897" spans="1:4" x14ac:dyDescent="0.3">
      <c r="A897" t="s">
        <v>12372</v>
      </c>
      <c r="B897" s="4">
        <v>16000000</v>
      </c>
      <c r="C897" s="4">
        <v>42638165</v>
      </c>
      <c r="D897" s="4">
        <f>IFERROR(Table13[[#This Row],[gross]]-Table13[[#This Row],[budget]],"not available")</f>
        <v>26638165</v>
      </c>
    </row>
    <row r="898" spans="1:4" x14ac:dyDescent="0.3">
      <c r="A898" t="s">
        <v>6113</v>
      </c>
      <c r="B898" s="4">
        <v>31115000</v>
      </c>
      <c r="C898" s="4">
        <v>57750000</v>
      </c>
      <c r="D898" s="4">
        <f>IFERROR(Table13[[#This Row],[gross]]-Table13[[#This Row],[budget]],"not available")</f>
        <v>26635000</v>
      </c>
    </row>
    <row r="899" spans="1:4" x14ac:dyDescent="0.3">
      <c r="A899" t="s">
        <v>14781</v>
      </c>
      <c r="B899" s="4">
        <v>12000000</v>
      </c>
      <c r="C899" s="4">
        <v>38624000</v>
      </c>
      <c r="D899" s="4">
        <f>IFERROR(Table13[[#This Row],[gross]]-Table13[[#This Row],[budget]],"not available")</f>
        <v>26624000</v>
      </c>
    </row>
    <row r="900" spans="1:4" x14ac:dyDescent="0.3">
      <c r="A900" t="s">
        <v>9506</v>
      </c>
      <c r="B900" s="4">
        <v>25000000</v>
      </c>
      <c r="C900" s="4">
        <v>51533608</v>
      </c>
      <c r="D900" s="4">
        <f>IFERROR(Table13[[#This Row],[gross]]-Table13[[#This Row],[budget]],"not available")</f>
        <v>26533608</v>
      </c>
    </row>
    <row r="901" spans="1:4" x14ac:dyDescent="0.3">
      <c r="A901" t="s">
        <v>6402</v>
      </c>
      <c r="B901" s="4">
        <v>40000000</v>
      </c>
      <c r="C901" s="4">
        <v>66466372</v>
      </c>
      <c r="D901" s="4">
        <f>IFERROR(Table13[[#This Row],[gross]]-Table13[[#This Row],[budget]],"not available")</f>
        <v>26466372</v>
      </c>
    </row>
    <row r="902" spans="1:4" x14ac:dyDescent="0.3">
      <c r="A902" t="s">
        <v>5751</v>
      </c>
      <c r="B902" s="4">
        <v>45000000</v>
      </c>
      <c r="C902" s="4">
        <v>71423726</v>
      </c>
      <c r="D902" s="4">
        <f>IFERROR(Table13[[#This Row],[gross]]-Table13[[#This Row],[budget]],"not available")</f>
        <v>26423726</v>
      </c>
    </row>
    <row r="903" spans="1:4" x14ac:dyDescent="0.3">
      <c r="A903" t="s">
        <v>17510</v>
      </c>
      <c r="B903" s="4">
        <v>8500000</v>
      </c>
      <c r="C903" s="4">
        <v>34872293</v>
      </c>
      <c r="D903" s="4">
        <f>IFERROR(Table13[[#This Row],[gross]]-Table13[[#This Row],[budget]],"not available")</f>
        <v>26372293</v>
      </c>
    </row>
    <row r="904" spans="1:4" x14ac:dyDescent="0.3">
      <c r="A904" t="s">
        <v>10756</v>
      </c>
      <c r="B904" s="4">
        <v>20000000</v>
      </c>
      <c r="C904" s="4">
        <v>46363118</v>
      </c>
      <c r="D904" s="4">
        <f>IFERROR(Table13[[#This Row],[gross]]-Table13[[#This Row],[budget]],"not available")</f>
        <v>26363118</v>
      </c>
    </row>
    <row r="905" spans="1:4" x14ac:dyDescent="0.3">
      <c r="A905" t="s">
        <v>5755</v>
      </c>
      <c r="B905" s="4">
        <v>45000000</v>
      </c>
      <c r="C905" s="4">
        <v>71277420</v>
      </c>
      <c r="D905" s="4">
        <f>IFERROR(Table13[[#This Row],[gross]]-Table13[[#This Row],[budget]],"not available")</f>
        <v>26277420</v>
      </c>
    </row>
    <row r="906" spans="1:4" x14ac:dyDescent="0.3">
      <c r="A906" t="s">
        <v>12325</v>
      </c>
      <c r="B906" s="4">
        <v>16500000</v>
      </c>
      <c r="C906" s="4">
        <v>42700000</v>
      </c>
      <c r="D906" s="4">
        <f>IFERROR(Table13[[#This Row],[gross]]-Table13[[#This Row],[budget]],"not available")</f>
        <v>26200000</v>
      </c>
    </row>
    <row r="907" spans="1:4" x14ac:dyDescent="0.3">
      <c r="A907" t="s">
        <v>14026</v>
      </c>
      <c r="B907" s="4">
        <v>12000000</v>
      </c>
      <c r="C907" s="4">
        <v>38087366</v>
      </c>
      <c r="D907" s="4">
        <f>IFERROR(Table13[[#This Row],[gross]]-Table13[[#This Row],[budget]],"not available")</f>
        <v>26087366</v>
      </c>
    </row>
    <row r="908" spans="1:4" x14ac:dyDescent="0.3">
      <c r="A908" t="s">
        <v>2654</v>
      </c>
      <c r="B908" s="4">
        <v>75000000</v>
      </c>
      <c r="C908" s="4">
        <v>101087161</v>
      </c>
      <c r="D908" s="4">
        <f>IFERROR(Table13[[#This Row],[gross]]-Table13[[#This Row],[budget]],"not available")</f>
        <v>26087161</v>
      </c>
    </row>
    <row r="909" spans="1:4" x14ac:dyDescent="0.3">
      <c r="A909" t="s">
        <v>8288</v>
      </c>
      <c r="B909" s="4">
        <v>30000000</v>
      </c>
      <c r="C909" s="4">
        <v>56068547</v>
      </c>
      <c r="D909" s="4">
        <f>IFERROR(Table13[[#This Row],[gross]]-Table13[[#This Row],[budget]],"not available")</f>
        <v>26068547</v>
      </c>
    </row>
    <row r="910" spans="1:4" x14ac:dyDescent="0.3">
      <c r="A910" t="s">
        <v>13720</v>
      </c>
      <c r="B910" s="4">
        <v>13000000</v>
      </c>
      <c r="C910" s="4">
        <v>38916903</v>
      </c>
      <c r="D910" s="4">
        <f>IFERROR(Table13[[#This Row],[gross]]-Table13[[#This Row],[budget]],"not available")</f>
        <v>25916903</v>
      </c>
    </row>
    <row r="911" spans="1:4" x14ac:dyDescent="0.3">
      <c r="A911" t="s">
        <v>11809</v>
      </c>
      <c r="B911" s="4">
        <v>18000000</v>
      </c>
      <c r="C911" s="4">
        <v>43853424</v>
      </c>
      <c r="D911" s="4">
        <f>IFERROR(Table13[[#This Row],[gross]]-Table13[[#This Row],[budget]],"not available")</f>
        <v>25853424</v>
      </c>
    </row>
    <row r="912" spans="1:4" x14ac:dyDescent="0.3">
      <c r="A912" t="s">
        <v>14819</v>
      </c>
      <c r="B912" s="4">
        <v>10000000</v>
      </c>
      <c r="C912" s="4">
        <v>35794166</v>
      </c>
      <c r="D912" s="4">
        <f>IFERROR(Table13[[#This Row],[gross]]-Table13[[#This Row],[budget]],"not available")</f>
        <v>25794166</v>
      </c>
    </row>
    <row r="913" spans="1:4" x14ac:dyDescent="0.3">
      <c r="A913" t="s">
        <v>14123</v>
      </c>
      <c r="B913" s="4">
        <v>12000000</v>
      </c>
      <c r="C913" s="4">
        <v>37707719</v>
      </c>
      <c r="D913" s="4">
        <f>IFERROR(Table13[[#This Row],[gross]]-Table13[[#This Row],[budget]],"not available")</f>
        <v>25707719</v>
      </c>
    </row>
    <row r="914" spans="1:4" x14ac:dyDescent="0.3">
      <c r="A914" t="s">
        <v>10534</v>
      </c>
      <c r="B914" s="4">
        <v>21000000</v>
      </c>
      <c r="C914" s="4">
        <v>46700000</v>
      </c>
      <c r="D914" s="4">
        <f>IFERROR(Table13[[#This Row],[gross]]-Table13[[#This Row],[budget]],"not available")</f>
        <v>25700000</v>
      </c>
    </row>
    <row r="915" spans="1:4" x14ac:dyDescent="0.3">
      <c r="A915" t="s">
        <v>12735</v>
      </c>
      <c r="B915" s="4">
        <v>17000000</v>
      </c>
      <c r="C915" s="4">
        <v>42672630</v>
      </c>
      <c r="D915" s="4">
        <f>IFERROR(Table13[[#This Row],[gross]]-Table13[[#This Row],[budget]],"not available")</f>
        <v>25672630</v>
      </c>
    </row>
    <row r="916" spans="1:4" x14ac:dyDescent="0.3">
      <c r="A916" t="s">
        <v>12153</v>
      </c>
      <c r="B916" s="4">
        <v>20000000</v>
      </c>
      <c r="C916" s="4">
        <v>45670855</v>
      </c>
      <c r="D916" s="4">
        <f>IFERROR(Table13[[#This Row],[gross]]-Table13[[#This Row],[budget]],"not available")</f>
        <v>25670855</v>
      </c>
    </row>
    <row r="917" spans="1:4" x14ac:dyDescent="0.3">
      <c r="A917" t="s">
        <v>10547</v>
      </c>
      <c r="B917" s="4">
        <v>17000000</v>
      </c>
      <c r="C917" s="4">
        <v>42660000</v>
      </c>
      <c r="D917" s="4">
        <f>IFERROR(Table13[[#This Row],[gross]]-Table13[[#This Row],[budget]],"not available")</f>
        <v>25660000</v>
      </c>
    </row>
    <row r="918" spans="1:4" x14ac:dyDescent="0.3">
      <c r="A918" t="s">
        <v>5127</v>
      </c>
      <c r="B918" s="4">
        <v>50000000</v>
      </c>
      <c r="C918" s="4">
        <v>75605492</v>
      </c>
      <c r="D918" s="4">
        <f>IFERROR(Table13[[#This Row],[gross]]-Table13[[#This Row],[budget]],"not available")</f>
        <v>25605492</v>
      </c>
    </row>
    <row r="919" spans="1:4" x14ac:dyDescent="0.3">
      <c r="A919" t="s">
        <v>11766</v>
      </c>
      <c r="B919" s="4">
        <v>18000000</v>
      </c>
      <c r="C919" s="4">
        <v>43601508</v>
      </c>
      <c r="D919" s="4">
        <f>IFERROR(Table13[[#This Row],[gross]]-Table13[[#This Row],[budget]],"not available")</f>
        <v>25601508</v>
      </c>
    </row>
    <row r="920" spans="1:4" x14ac:dyDescent="0.3">
      <c r="A920" t="s">
        <v>15819</v>
      </c>
      <c r="B920" s="4">
        <v>8500000</v>
      </c>
      <c r="C920" s="4">
        <v>34017854</v>
      </c>
      <c r="D920" s="4">
        <f>IFERROR(Table13[[#This Row],[gross]]-Table13[[#This Row],[budget]],"not available")</f>
        <v>25517854</v>
      </c>
    </row>
    <row r="921" spans="1:4" x14ac:dyDescent="0.3">
      <c r="A921" t="s">
        <v>3707</v>
      </c>
      <c r="B921" s="4">
        <v>65000000</v>
      </c>
      <c r="C921" s="4">
        <v>90454043</v>
      </c>
      <c r="D921" s="4">
        <f>IFERROR(Table13[[#This Row],[gross]]-Table13[[#This Row],[budget]],"not available")</f>
        <v>25454043</v>
      </c>
    </row>
    <row r="922" spans="1:4" x14ac:dyDescent="0.3">
      <c r="A922" t="s">
        <v>8867</v>
      </c>
      <c r="B922" s="4">
        <v>35000000</v>
      </c>
      <c r="C922" s="4">
        <v>60400856</v>
      </c>
      <c r="D922" s="4">
        <f>IFERROR(Table13[[#This Row],[gross]]-Table13[[#This Row],[budget]],"not available")</f>
        <v>25400856</v>
      </c>
    </row>
    <row r="923" spans="1:4" x14ac:dyDescent="0.3">
      <c r="A923" t="s">
        <v>16811</v>
      </c>
      <c r="B923" s="4">
        <v>6500000</v>
      </c>
      <c r="C923" s="4">
        <v>31899000</v>
      </c>
      <c r="D923" s="4">
        <f>IFERROR(Table13[[#This Row],[gross]]-Table13[[#This Row],[budget]],"not available")</f>
        <v>25399000</v>
      </c>
    </row>
    <row r="924" spans="1:4" x14ac:dyDescent="0.3">
      <c r="A924" t="s">
        <v>14045</v>
      </c>
      <c r="B924" s="4">
        <v>12000000</v>
      </c>
      <c r="C924" s="4">
        <v>37188667</v>
      </c>
      <c r="D924" s="4">
        <f>IFERROR(Table13[[#This Row],[gross]]-Table13[[#This Row],[budget]],"not available")</f>
        <v>25188667</v>
      </c>
    </row>
    <row r="925" spans="1:4" x14ac:dyDescent="0.3">
      <c r="A925" t="s">
        <v>15572</v>
      </c>
      <c r="B925" s="4">
        <v>9000000</v>
      </c>
      <c r="C925" s="4">
        <v>34074895</v>
      </c>
      <c r="D925" s="4">
        <f>IFERROR(Table13[[#This Row],[gross]]-Table13[[#This Row],[budget]],"not available")</f>
        <v>25074895</v>
      </c>
    </row>
    <row r="926" spans="1:4" x14ac:dyDescent="0.3">
      <c r="A926" t="s">
        <v>12747</v>
      </c>
      <c r="B926" s="4">
        <v>15000000</v>
      </c>
      <c r="C926" s="4">
        <v>40064955</v>
      </c>
      <c r="D926" s="4">
        <f>IFERROR(Table13[[#This Row],[gross]]-Table13[[#This Row],[budget]],"not available")</f>
        <v>25064955</v>
      </c>
    </row>
    <row r="927" spans="1:4" x14ac:dyDescent="0.3">
      <c r="A927" t="s">
        <v>7319</v>
      </c>
      <c r="B927" s="4">
        <v>35000000</v>
      </c>
      <c r="C927" s="4">
        <v>60054449</v>
      </c>
      <c r="D927" s="4">
        <f>IFERROR(Table13[[#This Row],[gross]]-Table13[[#This Row],[budget]],"not available")</f>
        <v>25054449</v>
      </c>
    </row>
    <row r="928" spans="1:4" x14ac:dyDescent="0.3">
      <c r="A928" t="s">
        <v>5766</v>
      </c>
      <c r="B928" s="4">
        <v>45000000</v>
      </c>
      <c r="C928" s="4">
        <v>70001065</v>
      </c>
      <c r="D928" s="4">
        <f>IFERROR(Table13[[#This Row],[gross]]-Table13[[#This Row],[budget]],"not available")</f>
        <v>25001065</v>
      </c>
    </row>
    <row r="929" spans="1:4" x14ac:dyDescent="0.3">
      <c r="A929" t="s">
        <v>10790</v>
      </c>
      <c r="B929" s="4">
        <v>20000000</v>
      </c>
      <c r="C929" s="4">
        <v>44988180</v>
      </c>
      <c r="D929" s="4">
        <f>IFERROR(Table13[[#This Row],[gross]]-Table13[[#This Row],[budget]],"not available")</f>
        <v>24988180</v>
      </c>
    </row>
    <row r="930" spans="1:4" x14ac:dyDescent="0.3">
      <c r="A930" t="s">
        <v>16404</v>
      </c>
      <c r="B930" s="4">
        <v>7500000</v>
      </c>
      <c r="C930" s="4">
        <v>32391374</v>
      </c>
      <c r="D930" s="4">
        <f>IFERROR(Table13[[#This Row],[gross]]-Table13[[#This Row],[budget]],"not available")</f>
        <v>24891374</v>
      </c>
    </row>
    <row r="931" spans="1:4" x14ac:dyDescent="0.3">
      <c r="A931" t="s">
        <v>2121</v>
      </c>
      <c r="B931" s="4">
        <v>100000000</v>
      </c>
      <c r="C931" s="4">
        <v>124870275</v>
      </c>
      <c r="D931" s="4">
        <f>IFERROR(Table13[[#This Row],[gross]]-Table13[[#This Row],[budget]],"not available")</f>
        <v>24870275</v>
      </c>
    </row>
    <row r="932" spans="1:4" x14ac:dyDescent="0.3">
      <c r="A932" t="s">
        <v>16265</v>
      </c>
      <c r="B932" s="4">
        <v>7500000</v>
      </c>
      <c r="C932" s="4">
        <v>32333860</v>
      </c>
      <c r="D932" s="4">
        <f>IFERROR(Table13[[#This Row],[gross]]-Table13[[#This Row],[budget]],"not available")</f>
        <v>24833860</v>
      </c>
    </row>
    <row r="933" spans="1:4" x14ac:dyDescent="0.3">
      <c r="A933" t="s">
        <v>2939</v>
      </c>
      <c r="B933" s="4">
        <v>79000000</v>
      </c>
      <c r="C933" s="4">
        <v>103812241</v>
      </c>
      <c r="D933" s="4">
        <f>IFERROR(Table13[[#This Row],[gross]]-Table13[[#This Row],[budget]],"not available")</f>
        <v>24812241</v>
      </c>
    </row>
    <row r="934" spans="1:4" x14ac:dyDescent="0.3">
      <c r="A934" t="s">
        <v>9244</v>
      </c>
      <c r="B934" s="4">
        <v>26000000</v>
      </c>
      <c r="C934" s="4">
        <v>50800000</v>
      </c>
      <c r="D934" s="4">
        <f>IFERROR(Table13[[#This Row],[gross]]-Table13[[#This Row],[budget]],"not available")</f>
        <v>24800000</v>
      </c>
    </row>
    <row r="935" spans="1:4" x14ac:dyDescent="0.3">
      <c r="A935" t="s">
        <v>1666</v>
      </c>
      <c r="B935" s="4">
        <v>120000000</v>
      </c>
      <c r="C935" s="4">
        <v>144795350</v>
      </c>
      <c r="D935" s="4">
        <f>IFERROR(Table13[[#This Row],[gross]]-Table13[[#This Row],[budget]],"not available")</f>
        <v>24795350</v>
      </c>
    </row>
    <row r="936" spans="1:4" x14ac:dyDescent="0.3">
      <c r="A936" t="s">
        <v>16752</v>
      </c>
      <c r="B936" s="4">
        <v>6900000</v>
      </c>
      <c r="C936" s="4">
        <v>31607598</v>
      </c>
      <c r="D936" s="4">
        <f>IFERROR(Table13[[#This Row],[gross]]-Table13[[#This Row],[budget]],"not available")</f>
        <v>24707598</v>
      </c>
    </row>
    <row r="937" spans="1:4" x14ac:dyDescent="0.3">
      <c r="A937" t="s">
        <v>7324</v>
      </c>
      <c r="B937" s="4">
        <v>1800000</v>
      </c>
      <c r="C937" s="4">
        <v>26505000</v>
      </c>
      <c r="D937" s="4">
        <f>IFERROR(Table13[[#This Row],[gross]]-Table13[[#This Row],[budget]],"not available")</f>
        <v>24705000</v>
      </c>
    </row>
    <row r="938" spans="1:4" x14ac:dyDescent="0.3">
      <c r="A938" t="s">
        <v>7339</v>
      </c>
      <c r="B938" s="4">
        <v>35000000</v>
      </c>
      <c r="C938" s="4">
        <v>59699513</v>
      </c>
      <c r="D938" s="4">
        <f>IFERROR(Table13[[#This Row],[gross]]-Table13[[#This Row],[budget]],"not available")</f>
        <v>24699513</v>
      </c>
    </row>
    <row r="939" spans="1:4" x14ac:dyDescent="0.3">
      <c r="A939" t="s">
        <v>7383</v>
      </c>
      <c r="B939" s="4">
        <v>33000000</v>
      </c>
      <c r="C939" s="4">
        <v>57651794</v>
      </c>
      <c r="D939" s="4">
        <f>IFERROR(Table13[[#This Row],[gross]]-Table13[[#This Row],[budget]],"not available")</f>
        <v>24651794</v>
      </c>
    </row>
    <row r="940" spans="1:4" x14ac:dyDescent="0.3">
      <c r="A940" t="s">
        <v>1640</v>
      </c>
      <c r="B940" s="4">
        <v>110000000</v>
      </c>
      <c r="C940" s="4">
        <v>134520804</v>
      </c>
      <c r="D940" s="4">
        <f>IFERROR(Table13[[#This Row],[gross]]-Table13[[#This Row],[budget]],"not available")</f>
        <v>24520804</v>
      </c>
    </row>
    <row r="941" spans="1:4" x14ac:dyDescent="0.3">
      <c r="A941" t="s">
        <v>650</v>
      </c>
      <c r="B941" s="4">
        <v>165000000</v>
      </c>
      <c r="C941" s="4">
        <v>189412677</v>
      </c>
      <c r="D941" s="4">
        <f>IFERROR(Table13[[#This Row],[gross]]-Table13[[#This Row],[budget]],"not available")</f>
        <v>24412677</v>
      </c>
    </row>
    <row r="942" spans="1:4" x14ac:dyDescent="0.3">
      <c r="A942" t="s">
        <v>6917</v>
      </c>
      <c r="B942" s="4">
        <v>39000000</v>
      </c>
      <c r="C942" s="4">
        <v>63411478</v>
      </c>
      <c r="D942" s="4">
        <f>IFERROR(Table13[[#This Row],[gross]]-Table13[[#This Row],[budget]],"not available")</f>
        <v>24411478</v>
      </c>
    </row>
    <row r="943" spans="1:4" x14ac:dyDescent="0.3">
      <c r="A943" t="s">
        <v>18796</v>
      </c>
      <c r="B943" s="4">
        <v>3500000</v>
      </c>
      <c r="C943" s="4">
        <v>27900000</v>
      </c>
      <c r="D943" s="4">
        <f>IFERROR(Table13[[#This Row],[gross]]-Table13[[#This Row],[budget]],"not available")</f>
        <v>24400000</v>
      </c>
    </row>
    <row r="944" spans="1:4" x14ac:dyDescent="0.3">
      <c r="A944" t="s">
        <v>18799</v>
      </c>
      <c r="B944" s="4">
        <v>3500000</v>
      </c>
      <c r="C944" s="4">
        <v>27900000</v>
      </c>
      <c r="D944" s="4">
        <f>IFERROR(Table13[[#This Row],[gross]]-Table13[[#This Row],[budget]],"not available")</f>
        <v>24400000</v>
      </c>
    </row>
    <row r="945" spans="1:4" x14ac:dyDescent="0.3">
      <c r="A945" t="s">
        <v>12388</v>
      </c>
      <c r="B945" s="4">
        <v>16000000</v>
      </c>
      <c r="C945" s="4">
        <v>40363530</v>
      </c>
      <c r="D945" s="4">
        <f>IFERROR(Table13[[#This Row],[gross]]-Table13[[#This Row],[budget]],"not available")</f>
        <v>24363530</v>
      </c>
    </row>
    <row r="946" spans="1:4" x14ac:dyDescent="0.3">
      <c r="A946" t="s">
        <v>291</v>
      </c>
      <c r="B946" s="4">
        <v>210000000</v>
      </c>
      <c r="C946" s="4">
        <v>234360014</v>
      </c>
      <c r="D946" s="4">
        <f>IFERROR(Table13[[#This Row],[gross]]-Table13[[#This Row],[budget]],"not available")</f>
        <v>24360014</v>
      </c>
    </row>
    <row r="947" spans="1:4" x14ac:dyDescent="0.3">
      <c r="A947" t="s">
        <v>11779</v>
      </c>
      <c r="B947" s="4">
        <v>18000000</v>
      </c>
      <c r="C947" s="4">
        <v>42335698</v>
      </c>
      <c r="D947" s="4">
        <f>IFERROR(Table13[[#This Row],[gross]]-Table13[[#This Row],[budget]],"not available")</f>
        <v>24335698</v>
      </c>
    </row>
    <row r="948" spans="1:4" x14ac:dyDescent="0.3">
      <c r="A948" t="s">
        <v>4882</v>
      </c>
      <c r="B948" s="4">
        <v>46000000</v>
      </c>
      <c r="C948" s="4">
        <v>70327868</v>
      </c>
      <c r="D948" s="4">
        <f>IFERROR(Table13[[#This Row],[gross]]-Table13[[#This Row],[budget]],"not available")</f>
        <v>24327868</v>
      </c>
    </row>
    <row r="949" spans="1:4" x14ac:dyDescent="0.3">
      <c r="A949" t="s">
        <v>19745</v>
      </c>
      <c r="B949" s="4">
        <v>2500000</v>
      </c>
      <c r="C949" s="4">
        <v>26781723</v>
      </c>
      <c r="D949" s="4">
        <f>IFERROR(Table13[[#This Row],[gross]]-Table13[[#This Row],[budget]],"not available")</f>
        <v>24281723</v>
      </c>
    </row>
    <row r="950" spans="1:4" x14ac:dyDescent="0.3">
      <c r="A950" t="s">
        <v>15578</v>
      </c>
      <c r="B950" s="4">
        <v>9000000</v>
      </c>
      <c r="C950" s="4">
        <v>33244684</v>
      </c>
      <c r="D950" s="4">
        <f>IFERROR(Table13[[#This Row],[gross]]-Table13[[#This Row],[budget]],"not available")</f>
        <v>24244684</v>
      </c>
    </row>
    <row r="951" spans="1:4" x14ac:dyDescent="0.3">
      <c r="A951" t="s">
        <v>19163</v>
      </c>
      <c r="B951" s="4">
        <v>3000000</v>
      </c>
      <c r="C951" s="4">
        <v>27200000</v>
      </c>
      <c r="D951" s="4">
        <f>IFERROR(Table13[[#This Row],[gross]]-Table13[[#This Row],[budget]],"not available")</f>
        <v>24200000</v>
      </c>
    </row>
    <row r="952" spans="1:4" x14ac:dyDescent="0.3">
      <c r="A952" t="s">
        <v>12394</v>
      </c>
      <c r="B952" s="4">
        <v>13500000</v>
      </c>
      <c r="C952" s="4">
        <v>37623143</v>
      </c>
      <c r="D952" s="4">
        <f>IFERROR(Table13[[#This Row],[gross]]-Table13[[#This Row],[budget]],"not available")</f>
        <v>24123143</v>
      </c>
    </row>
    <row r="953" spans="1:4" x14ac:dyDescent="0.3">
      <c r="A953" t="s">
        <v>14399</v>
      </c>
      <c r="B953" s="4">
        <v>6000000</v>
      </c>
      <c r="C953" s="4">
        <v>30093107</v>
      </c>
      <c r="D953" s="4">
        <f>IFERROR(Table13[[#This Row],[gross]]-Table13[[#This Row],[budget]],"not available")</f>
        <v>24093107</v>
      </c>
    </row>
    <row r="954" spans="1:4" x14ac:dyDescent="0.3">
      <c r="A954" t="s">
        <v>2638</v>
      </c>
      <c r="B954" s="4">
        <v>80000000</v>
      </c>
      <c r="C954" s="4">
        <v>104054514</v>
      </c>
      <c r="D954" s="4">
        <f>IFERROR(Table13[[#This Row],[gross]]-Table13[[#This Row],[budget]],"not available")</f>
        <v>24054514</v>
      </c>
    </row>
    <row r="955" spans="1:4" x14ac:dyDescent="0.3">
      <c r="A955" t="s">
        <v>13364</v>
      </c>
      <c r="B955" s="4">
        <v>14000000</v>
      </c>
      <c r="C955" s="4">
        <v>38048637</v>
      </c>
      <c r="D955" s="4">
        <f>IFERROR(Table13[[#This Row],[gross]]-Table13[[#This Row],[budget]],"not available")</f>
        <v>24048637</v>
      </c>
    </row>
    <row r="956" spans="1:4" x14ac:dyDescent="0.3">
      <c r="A956" t="s">
        <v>14439</v>
      </c>
      <c r="B956" s="4">
        <v>11500000</v>
      </c>
      <c r="C956" s="4">
        <v>35537564</v>
      </c>
      <c r="D956" s="4">
        <f>IFERROR(Table13[[#This Row],[gross]]-Table13[[#This Row],[budget]],"not available")</f>
        <v>24037564</v>
      </c>
    </row>
    <row r="957" spans="1:4" x14ac:dyDescent="0.3">
      <c r="A957" t="s">
        <v>10511</v>
      </c>
      <c r="B957" s="4">
        <v>25000000</v>
      </c>
      <c r="C957" s="4">
        <v>49024969</v>
      </c>
      <c r="D957" s="4">
        <f>IFERROR(Table13[[#This Row],[gross]]-Table13[[#This Row],[budget]],"not available")</f>
        <v>24024969</v>
      </c>
    </row>
    <row r="958" spans="1:4" x14ac:dyDescent="0.3">
      <c r="A958" t="s">
        <v>16437</v>
      </c>
      <c r="B958" s="4">
        <v>7500000</v>
      </c>
      <c r="C958" s="4">
        <v>31501218</v>
      </c>
      <c r="D958" s="4">
        <f>IFERROR(Table13[[#This Row],[gross]]-Table13[[#This Row],[budget]],"not available")</f>
        <v>24001218</v>
      </c>
    </row>
    <row r="959" spans="1:4" x14ac:dyDescent="0.3">
      <c r="A959" t="s">
        <v>14811</v>
      </c>
      <c r="B959" s="4">
        <v>12305523</v>
      </c>
      <c r="C959" s="4">
        <v>36200000</v>
      </c>
      <c r="D959" s="4">
        <f>IFERROR(Table13[[#This Row],[gross]]-Table13[[#This Row],[budget]],"not available")</f>
        <v>23894477</v>
      </c>
    </row>
    <row r="960" spans="1:4" x14ac:dyDescent="0.3">
      <c r="A960" t="s">
        <v>9268</v>
      </c>
      <c r="B960" s="4">
        <v>26000000</v>
      </c>
      <c r="C960" s="4">
        <v>49874933</v>
      </c>
      <c r="D960" s="4">
        <f>IFERROR(Table13[[#This Row],[gross]]-Table13[[#This Row],[budget]],"not available")</f>
        <v>23874933</v>
      </c>
    </row>
    <row r="961" spans="1:4" x14ac:dyDescent="0.3">
      <c r="A961" t="s">
        <v>12269</v>
      </c>
      <c r="B961" s="4">
        <v>16000000</v>
      </c>
      <c r="C961" s="4">
        <v>39825798</v>
      </c>
      <c r="D961" s="4">
        <f>IFERROR(Table13[[#This Row],[gross]]-Table13[[#This Row],[budget]],"not available")</f>
        <v>23825798</v>
      </c>
    </row>
    <row r="962" spans="1:4" x14ac:dyDescent="0.3">
      <c r="A962" t="s">
        <v>11757</v>
      </c>
      <c r="B962" s="4">
        <v>20000000</v>
      </c>
      <c r="C962" s="4">
        <v>43818159</v>
      </c>
      <c r="D962" s="4">
        <f>IFERROR(Table13[[#This Row],[gross]]-Table13[[#This Row],[budget]],"not available")</f>
        <v>23818159</v>
      </c>
    </row>
    <row r="963" spans="1:4" x14ac:dyDescent="0.3">
      <c r="A963" t="s">
        <v>15905</v>
      </c>
      <c r="B963" s="4">
        <v>8500000</v>
      </c>
      <c r="C963" s="4">
        <v>32279955</v>
      </c>
      <c r="D963" s="4">
        <f>IFERROR(Table13[[#This Row],[gross]]-Table13[[#This Row],[budget]],"not available")</f>
        <v>23779955</v>
      </c>
    </row>
    <row r="964" spans="1:4" x14ac:dyDescent="0.3">
      <c r="A964" t="s">
        <v>4649</v>
      </c>
      <c r="B964" s="4">
        <v>55000000</v>
      </c>
      <c r="C964" s="4">
        <v>78745923</v>
      </c>
      <c r="D964" s="4">
        <f>IFERROR(Table13[[#This Row],[gross]]-Table13[[#This Row],[budget]],"not available")</f>
        <v>23745923</v>
      </c>
    </row>
    <row r="965" spans="1:4" x14ac:dyDescent="0.3">
      <c r="A965" t="s">
        <v>8292</v>
      </c>
      <c r="B965" s="4">
        <v>30000000</v>
      </c>
      <c r="C965" s="4">
        <v>53680848</v>
      </c>
      <c r="D965" s="4">
        <f>IFERROR(Table13[[#This Row],[gross]]-Table13[[#This Row],[budget]],"not available")</f>
        <v>23680848</v>
      </c>
    </row>
    <row r="966" spans="1:4" x14ac:dyDescent="0.3">
      <c r="A966" t="s">
        <v>18045</v>
      </c>
      <c r="B966" s="4">
        <v>890000</v>
      </c>
      <c r="C966" s="4">
        <v>24475416</v>
      </c>
      <c r="D966" s="4">
        <f>IFERROR(Table13[[#This Row],[gross]]-Table13[[#This Row],[budget]],"not available")</f>
        <v>23585416</v>
      </c>
    </row>
    <row r="967" spans="1:4" x14ac:dyDescent="0.3">
      <c r="A967" t="s">
        <v>14823</v>
      </c>
      <c r="B967" s="4">
        <v>10000000</v>
      </c>
      <c r="C967" s="4">
        <v>33583175</v>
      </c>
      <c r="D967" s="4">
        <f>IFERROR(Table13[[#This Row],[gross]]-Table13[[#This Row],[budget]],"not available")</f>
        <v>23583175</v>
      </c>
    </row>
    <row r="968" spans="1:4" x14ac:dyDescent="0.3">
      <c r="A968" t="s">
        <v>21179</v>
      </c>
      <c r="B968" s="4">
        <v>1200000</v>
      </c>
      <c r="C968" s="4">
        <v>24741700</v>
      </c>
      <c r="D968" s="4">
        <f>IFERROR(Table13[[#This Row],[gross]]-Table13[[#This Row],[budget]],"not available")</f>
        <v>23541700</v>
      </c>
    </row>
    <row r="969" spans="1:4" x14ac:dyDescent="0.3">
      <c r="A969" t="s">
        <v>12379</v>
      </c>
      <c r="B969" s="4">
        <v>16000000</v>
      </c>
      <c r="C969" s="4">
        <v>39511038</v>
      </c>
      <c r="D969" s="4">
        <f>IFERROR(Table13[[#This Row],[gross]]-Table13[[#This Row],[budget]],"not available")</f>
        <v>23511038</v>
      </c>
    </row>
    <row r="970" spans="1:4" x14ac:dyDescent="0.3">
      <c r="A970" t="s">
        <v>11776</v>
      </c>
      <c r="B970" s="4">
        <v>18000000</v>
      </c>
      <c r="C970" s="4">
        <v>41382841</v>
      </c>
      <c r="D970" s="4">
        <f>IFERROR(Table13[[#This Row],[gross]]-Table13[[#This Row],[budget]],"not available")</f>
        <v>23382841</v>
      </c>
    </row>
    <row r="971" spans="1:4" x14ac:dyDescent="0.3">
      <c r="A971" t="s">
        <v>4905</v>
      </c>
      <c r="B971" s="4">
        <v>50000000</v>
      </c>
      <c r="C971" s="4">
        <v>73343413</v>
      </c>
      <c r="D971" s="4">
        <f>IFERROR(Table13[[#This Row],[gross]]-Table13[[#This Row],[budget]],"not available")</f>
        <v>23343413</v>
      </c>
    </row>
    <row r="972" spans="1:4" x14ac:dyDescent="0.3">
      <c r="A972" t="s">
        <v>7109</v>
      </c>
      <c r="B972" s="4">
        <v>37000000</v>
      </c>
      <c r="C972" s="4">
        <v>60338891</v>
      </c>
      <c r="D972" s="4">
        <f>IFERROR(Table13[[#This Row],[gross]]-Table13[[#This Row],[budget]],"not available")</f>
        <v>23338891</v>
      </c>
    </row>
    <row r="973" spans="1:4" x14ac:dyDescent="0.3">
      <c r="A973" t="s">
        <v>10853</v>
      </c>
      <c r="B973" s="4">
        <v>11000000</v>
      </c>
      <c r="C973" s="4">
        <v>34334256</v>
      </c>
      <c r="D973" s="4">
        <f>IFERROR(Table13[[#This Row],[gross]]-Table13[[#This Row],[budget]],"not available")</f>
        <v>23334256</v>
      </c>
    </row>
    <row r="974" spans="1:4" x14ac:dyDescent="0.3">
      <c r="A974" t="s">
        <v>507</v>
      </c>
      <c r="B974" s="4">
        <v>175000000</v>
      </c>
      <c r="C974" s="4">
        <v>198332128</v>
      </c>
      <c r="D974" s="4">
        <f>IFERROR(Table13[[#This Row],[gross]]-Table13[[#This Row],[budget]],"not available")</f>
        <v>23332128</v>
      </c>
    </row>
    <row r="975" spans="1:4" x14ac:dyDescent="0.3">
      <c r="A975" t="s">
        <v>9574</v>
      </c>
      <c r="B975" s="4">
        <v>25000000</v>
      </c>
      <c r="C975" s="4">
        <v>48237389</v>
      </c>
      <c r="D975" s="4">
        <f>IFERROR(Table13[[#This Row],[gross]]-Table13[[#This Row],[budget]],"not available")</f>
        <v>23237389</v>
      </c>
    </row>
    <row r="976" spans="1:4" x14ac:dyDescent="0.3">
      <c r="A976" t="s">
        <v>14929</v>
      </c>
      <c r="B976" s="4">
        <v>10000000</v>
      </c>
      <c r="C976" s="4">
        <v>33071558</v>
      </c>
      <c r="D976" s="4">
        <f>IFERROR(Table13[[#This Row],[gross]]-Table13[[#This Row],[budget]],"not available")</f>
        <v>23071558</v>
      </c>
    </row>
    <row r="977" spans="1:4" x14ac:dyDescent="0.3">
      <c r="A977" t="s">
        <v>2643</v>
      </c>
      <c r="B977" s="4">
        <v>80000000</v>
      </c>
      <c r="C977" s="4">
        <v>103028109</v>
      </c>
      <c r="D977" s="4">
        <f>IFERROR(Table13[[#This Row],[gross]]-Table13[[#This Row],[budget]],"not available")</f>
        <v>23028109</v>
      </c>
    </row>
    <row r="978" spans="1:4" x14ac:dyDescent="0.3">
      <c r="A978" t="s">
        <v>8307</v>
      </c>
      <c r="B978" s="4">
        <v>30000000</v>
      </c>
      <c r="C978" s="4">
        <v>53021560</v>
      </c>
      <c r="D978" s="4">
        <f>IFERROR(Table13[[#This Row],[gross]]-Table13[[#This Row],[budget]],"not available")</f>
        <v>23021560</v>
      </c>
    </row>
    <row r="979" spans="1:4" x14ac:dyDescent="0.3">
      <c r="A979" t="s">
        <v>14837</v>
      </c>
      <c r="B979" s="4">
        <v>10000000</v>
      </c>
      <c r="C979" s="4">
        <v>33000000</v>
      </c>
      <c r="D979" s="4">
        <f>IFERROR(Table13[[#This Row],[gross]]-Table13[[#This Row],[budget]],"not available")</f>
        <v>23000000</v>
      </c>
    </row>
    <row r="980" spans="1:4" x14ac:dyDescent="0.3">
      <c r="A980" t="s">
        <v>688</v>
      </c>
      <c r="B980" s="4">
        <v>165000000</v>
      </c>
      <c r="C980" s="4">
        <v>187991439</v>
      </c>
      <c r="D980" s="4">
        <f>IFERROR(Table13[[#This Row],[gross]]-Table13[[#This Row],[budget]],"not available")</f>
        <v>22991439</v>
      </c>
    </row>
    <row r="981" spans="1:4" x14ac:dyDescent="0.3">
      <c r="A981" t="s">
        <v>2549</v>
      </c>
      <c r="B981" s="4">
        <v>80000000</v>
      </c>
      <c r="C981" s="4">
        <v>102981571</v>
      </c>
      <c r="D981" s="4">
        <f>IFERROR(Table13[[#This Row],[gross]]-Table13[[#This Row],[budget]],"not available")</f>
        <v>22981571</v>
      </c>
    </row>
    <row r="982" spans="1:4" x14ac:dyDescent="0.3">
      <c r="A982" t="s">
        <v>8257</v>
      </c>
      <c r="B982" s="4">
        <v>30000000</v>
      </c>
      <c r="C982" s="4">
        <v>52937130</v>
      </c>
      <c r="D982" s="4">
        <f>IFERROR(Table13[[#This Row],[gross]]-Table13[[#This Row],[budget]],"not available")</f>
        <v>22937130</v>
      </c>
    </row>
    <row r="983" spans="1:4" x14ac:dyDescent="0.3">
      <c r="A983" t="s">
        <v>5740</v>
      </c>
      <c r="B983" s="4">
        <v>60000000</v>
      </c>
      <c r="C983" s="4">
        <v>82931301</v>
      </c>
      <c r="D983" s="4">
        <f>IFERROR(Table13[[#This Row],[gross]]-Table13[[#This Row],[budget]],"not available")</f>
        <v>22931301</v>
      </c>
    </row>
    <row r="984" spans="1:4" x14ac:dyDescent="0.3">
      <c r="A984" t="s">
        <v>12790</v>
      </c>
      <c r="B984" s="4">
        <v>15000000</v>
      </c>
      <c r="C984" s="4">
        <v>37877959</v>
      </c>
      <c r="D984" s="4">
        <f>IFERROR(Table13[[#This Row],[gross]]-Table13[[#This Row],[budget]],"not available")</f>
        <v>22877959</v>
      </c>
    </row>
    <row r="985" spans="1:4" x14ac:dyDescent="0.3">
      <c r="A985" t="s">
        <v>20027</v>
      </c>
      <c r="B985" s="4">
        <v>2000000</v>
      </c>
      <c r="C985" s="4">
        <v>24800000</v>
      </c>
      <c r="D985" s="4">
        <f>IFERROR(Table13[[#This Row],[gross]]-Table13[[#This Row],[budget]],"not available")</f>
        <v>22800000</v>
      </c>
    </row>
    <row r="986" spans="1:4" x14ac:dyDescent="0.3">
      <c r="A986" t="s">
        <v>7931</v>
      </c>
      <c r="B986" s="4">
        <v>32000000</v>
      </c>
      <c r="C986" s="4">
        <v>54696902</v>
      </c>
      <c r="D986" s="4">
        <f>IFERROR(Table13[[#This Row],[gross]]-Table13[[#This Row],[budget]],"not available")</f>
        <v>22696902</v>
      </c>
    </row>
    <row r="987" spans="1:4" x14ac:dyDescent="0.3">
      <c r="A987" t="s">
        <v>17546</v>
      </c>
      <c r="B987" s="4">
        <v>5000000</v>
      </c>
      <c r="C987" s="4">
        <v>27689474</v>
      </c>
      <c r="D987" s="4">
        <f>IFERROR(Table13[[#This Row],[gross]]-Table13[[#This Row],[budget]],"not available")</f>
        <v>22689474</v>
      </c>
    </row>
    <row r="988" spans="1:4" x14ac:dyDescent="0.3">
      <c r="A988" t="s">
        <v>4023</v>
      </c>
      <c r="B988" s="4">
        <v>60000000</v>
      </c>
      <c r="C988" s="4">
        <v>82670733</v>
      </c>
      <c r="D988" s="4">
        <f>IFERROR(Table13[[#This Row],[gross]]-Table13[[#This Row],[budget]],"not available")</f>
        <v>22670733</v>
      </c>
    </row>
    <row r="989" spans="1:4" x14ac:dyDescent="0.3">
      <c r="A989" t="s">
        <v>23583</v>
      </c>
      <c r="B989" s="4">
        <v>100000</v>
      </c>
      <c r="C989" s="4">
        <v>22757819</v>
      </c>
      <c r="D989" s="4">
        <f>IFERROR(Table13[[#This Row],[gross]]-Table13[[#This Row],[budget]],"not available")</f>
        <v>22657819</v>
      </c>
    </row>
    <row r="990" spans="1:4" x14ac:dyDescent="0.3">
      <c r="A990" t="s">
        <v>10777</v>
      </c>
      <c r="B990" s="4">
        <v>20000000</v>
      </c>
      <c r="C990" s="4">
        <v>42652003</v>
      </c>
      <c r="D990" s="4">
        <f>IFERROR(Table13[[#This Row],[gross]]-Table13[[#This Row],[budget]],"not available")</f>
        <v>22652003</v>
      </c>
    </row>
    <row r="991" spans="1:4" x14ac:dyDescent="0.3">
      <c r="A991" t="s">
        <v>4027</v>
      </c>
      <c r="B991" s="4">
        <v>60000000</v>
      </c>
      <c r="C991" s="4">
        <v>82569532</v>
      </c>
      <c r="D991" s="4">
        <f>IFERROR(Table13[[#This Row],[gross]]-Table13[[#This Row],[budget]],"not available")</f>
        <v>22569532</v>
      </c>
    </row>
    <row r="992" spans="1:4" x14ac:dyDescent="0.3">
      <c r="A992" t="s">
        <v>16463</v>
      </c>
      <c r="B992" s="4">
        <v>3500000</v>
      </c>
      <c r="C992" s="4">
        <v>26005908</v>
      </c>
      <c r="D992" s="4">
        <f>IFERROR(Table13[[#This Row],[gross]]-Table13[[#This Row],[budget]],"not available")</f>
        <v>22505908</v>
      </c>
    </row>
    <row r="993" spans="1:4" x14ac:dyDescent="0.3">
      <c r="A993" t="s">
        <v>17537</v>
      </c>
      <c r="B993" s="4">
        <v>3300000</v>
      </c>
      <c r="C993" s="4">
        <v>25799043</v>
      </c>
      <c r="D993" s="4">
        <f>IFERROR(Table13[[#This Row],[gross]]-Table13[[#This Row],[budget]],"not available")</f>
        <v>22499043</v>
      </c>
    </row>
    <row r="994" spans="1:4" x14ac:dyDescent="0.3">
      <c r="A994" t="s">
        <v>14846</v>
      </c>
      <c r="B994" s="4">
        <v>9000000</v>
      </c>
      <c r="C994" s="4">
        <v>31487293</v>
      </c>
      <c r="D994" s="4">
        <f>IFERROR(Table13[[#This Row],[gross]]-Table13[[#This Row],[budget]],"not available")</f>
        <v>22487293</v>
      </c>
    </row>
    <row r="995" spans="1:4" x14ac:dyDescent="0.3">
      <c r="A995" t="s">
        <v>8335</v>
      </c>
      <c r="B995" s="4">
        <v>30000000</v>
      </c>
      <c r="C995" s="4">
        <v>52418902</v>
      </c>
      <c r="D995" s="4">
        <f>IFERROR(Table13[[#This Row],[gross]]-Table13[[#This Row],[budget]],"not available")</f>
        <v>22418902</v>
      </c>
    </row>
    <row r="996" spans="1:4" x14ac:dyDescent="0.3">
      <c r="A996" t="s">
        <v>3053</v>
      </c>
      <c r="B996" s="4">
        <v>75000000</v>
      </c>
      <c r="C996" s="4">
        <v>97360069</v>
      </c>
      <c r="D996" s="4">
        <f>IFERROR(Table13[[#This Row],[gross]]-Table13[[#This Row],[budget]],"not available")</f>
        <v>22360069</v>
      </c>
    </row>
    <row r="997" spans="1:4" x14ac:dyDescent="0.3">
      <c r="A997" t="s">
        <v>14563</v>
      </c>
      <c r="B997" s="4">
        <v>11000000</v>
      </c>
      <c r="C997" s="4">
        <v>33305037</v>
      </c>
      <c r="D997" s="4">
        <f>IFERROR(Table13[[#This Row],[gross]]-Table13[[#This Row],[budget]],"not available")</f>
        <v>22305037</v>
      </c>
    </row>
    <row r="998" spans="1:4" x14ac:dyDescent="0.3">
      <c r="A998" t="s">
        <v>17533</v>
      </c>
      <c r="B998" s="4">
        <v>5000000</v>
      </c>
      <c r="C998" s="4">
        <v>27296514</v>
      </c>
      <c r="D998" s="4">
        <f>IFERROR(Table13[[#This Row],[gross]]-Table13[[#This Row],[budget]],"not available")</f>
        <v>22296514</v>
      </c>
    </row>
    <row r="999" spans="1:4" x14ac:dyDescent="0.3">
      <c r="A999" t="s">
        <v>17698</v>
      </c>
      <c r="B999" s="4">
        <v>5000000</v>
      </c>
      <c r="C999" s="4">
        <v>27285953</v>
      </c>
      <c r="D999" s="4">
        <f>IFERROR(Table13[[#This Row],[gross]]-Table13[[#This Row],[budget]],"not available")</f>
        <v>22285953</v>
      </c>
    </row>
    <row r="1000" spans="1:4" x14ac:dyDescent="0.3">
      <c r="A1000" t="s">
        <v>8253</v>
      </c>
      <c r="B1000" s="4">
        <v>42000000</v>
      </c>
      <c r="C1000" s="4">
        <v>64238770</v>
      </c>
      <c r="D1000" s="4">
        <f>IFERROR(Table13[[#This Row],[gross]]-Table13[[#This Row],[budget]],"not available")</f>
        <v>22238770</v>
      </c>
    </row>
    <row r="1001" spans="1:4" x14ac:dyDescent="0.3">
      <c r="A1001" t="s">
        <v>13645</v>
      </c>
      <c r="B1001" s="4">
        <v>16000000</v>
      </c>
      <c r="C1001" s="4">
        <v>38176108</v>
      </c>
      <c r="D1001" s="4">
        <f>IFERROR(Table13[[#This Row],[gross]]-Table13[[#This Row],[budget]],"not available")</f>
        <v>22176108</v>
      </c>
    </row>
    <row r="1002" spans="1:4" x14ac:dyDescent="0.3">
      <c r="A1002" t="s">
        <v>8059</v>
      </c>
      <c r="B1002" s="4">
        <v>31000000</v>
      </c>
      <c r="C1002" s="4">
        <v>53133888</v>
      </c>
      <c r="D1002" s="4">
        <f>IFERROR(Table13[[#This Row],[gross]]-Table13[[#This Row],[budget]],"not available")</f>
        <v>22133888</v>
      </c>
    </row>
    <row r="1003" spans="1:4" x14ac:dyDescent="0.3">
      <c r="A1003" t="s">
        <v>9525</v>
      </c>
      <c r="B1003" s="4">
        <v>25000000</v>
      </c>
      <c r="C1003" s="4">
        <v>47124400</v>
      </c>
      <c r="D1003" s="4">
        <f>IFERROR(Table13[[#This Row],[gross]]-Table13[[#This Row],[budget]],"not available")</f>
        <v>22124400</v>
      </c>
    </row>
    <row r="1004" spans="1:4" x14ac:dyDescent="0.3">
      <c r="A1004" t="s">
        <v>19579</v>
      </c>
      <c r="B1004" s="4">
        <v>2883848</v>
      </c>
      <c r="C1004" s="4">
        <v>25000000</v>
      </c>
      <c r="D1004" s="4">
        <f>IFERROR(Table13[[#This Row],[gross]]-Table13[[#This Row],[budget]],"not available")</f>
        <v>22116152</v>
      </c>
    </row>
    <row r="1005" spans="1:4" x14ac:dyDescent="0.3">
      <c r="A1005" t="s">
        <v>5831</v>
      </c>
      <c r="B1005" s="4">
        <v>26000000</v>
      </c>
      <c r="C1005" s="4">
        <v>48114556</v>
      </c>
      <c r="D1005" s="4">
        <f>IFERROR(Table13[[#This Row],[gross]]-Table13[[#This Row],[budget]],"not available")</f>
        <v>22114556</v>
      </c>
    </row>
    <row r="1006" spans="1:4" x14ac:dyDescent="0.3">
      <c r="A1006" t="s">
        <v>14842</v>
      </c>
      <c r="B1006" s="4">
        <v>10000000</v>
      </c>
      <c r="C1006" s="4">
        <v>32101000</v>
      </c>
      <c r="D1006" s="4">
        <f>IFERROR(Table13[[#This Row],[gross]]-Table13[[#This Row],[budget]],"not available")</f>
        <v>22101000</v>
      </c>
    </row>
    <row r="1007" spans="1:4" x14ac:dyDescent="0.3">
      <c r="A1007" t="s">
        <v>4461</v>
      </c>
      <c r="B1007" s="4">
        <v>58000000</v>
      </c>
      <c r="C1007" s="4">
        <v>80021740</v>
      </c>
      <c r="D1007" s="4">
        <f>IFERROR(Table13[[#This Row],[gross]]-Table13[[#This Row],[budget]],"not available")</f>
        <v>22021740</v>
      </c>
    </row>
    <row r="1008" spans="1:4" x14ac:dyDescent="0.3">
      <c r="A1008" t="s">
        <v>8895</v>
      </c>
      <c r="B1008" s="4">
        <v>28000000</v>
      </c>
      <c r="C1008" s="4">
        <v>49968653</v>
      </c>
      <c r="D1008" s="4">
        <f>IFERROR(Table13[[#This Row],[gross]]-Table13[[#This Row],[budget]],"not available")</f>
        <v>21968653</v>
      </c>
    </row>
    <row r="1009" spans="1:4" x14ac:dyDescent="0.3">
      <c r="A1009" t="s">
        <v>12761</v>
      </c>
      <c r="B1009" s="4">
        <v>16000000</v>
      </c>
      <c r="C1009" s="4">
        <v>37882551</v>
      </c>
      <c r="D1009" s="4">
        <f>IFERROR(Table13[[#This Row],[gross]]-Table13[[#This Row],[budget]],"not available")</f>
        <v>21882551</v>
      </c>
    </row>
    <row r="1010" spans="1:4" x14ac:dyDescent="0.3">
      <c r="A1010" t="s">
        <v>7333</v>
      </c>
      <c r="B1010" s="4">
        <v>35000000</v>
      </c>
      <c r="C1010" s="4">
        <v>56876365</v>
      </c>
      <c r="D1010" s="4">
        <f>IFERROR(Table13[[#This Row],[gross]]-Table13[[#This Row],[budget]],"not available")</f>
        <v>21876365</v>
      </c>
    </row>
    <row r="1011" spans="1:4" x14ac:dyDescent="0.3">
      <c r="A1011" t="s">
        <v>11544</v>
      </c>
      <c r="B1011" s="4">
        <v>20000000</v>
      </c>
      <c r="C1011" s="4">
        <v>41867960</v>
      </c>
      <c r="D1011" s="4">
        <f>IFERROR(Table13[[#This Row],[gross]]-Table13[[#This Row],[budget]],"not available")</f>
        <v>21867960</v>
      </c>
    </row>
    <row r="1012" spans="1:4" x14ac:dyDescent="0.3">
      <c r="A1012" t="s">
        <v>11558</v>
      </c>
      <c r="B1012" s="4">
        <v>19000000</v>
      </c>
      <c r="C1012" s="4">
        <v>40846082</v>
      </c>
      <c r="D1012" s="4">
        <f>IFERROR(Table13[[#This Row],[gross]]-Table13[[#This Row],[budget]],"not available")</f>
        <v>21846082</v>
      </c>
    </row>
    <row r="1013" spans="1:4" x14ac:dyDescent="0.3">
      <c r="A1013" t="s">
        <v>9517</v>
      </c>
      <c r="B1013" s="4">
        <v>25000000</v>
      </c>
      <c r="C1013" s="4">
        <v>46836394</v>
      </c>
      <c r="D1013" s="4">
        <f>IFERROR(Table13[[#This Row],[gross]]-Table13[[#This Row],[budget]],"not available")</f>
        <v>21836394</v>
      </c>
    </row>
    <row r="1014" spans="1:4" x14ac:dyDescent="0.3">
      <c r="A1014" t="s">
        <v>5776</v>
      </c>
      <c r="B1014" s="4">
        <v>45000000</v>
      </c>
      <c r="C1014" s="4">
        <v>66790248</v>
      </c>
      <c r="D1014" s="4">
        <f>IFERROR(Table13[[#This Row],[gross]]-Table13[[#This Row],[budget]],"not available")</f>
        <v>21790248</v>
      </c>
    </row>
    <row r="1015" spans="1:4" x14ac:dyDescent="0.3">
      <c r="A1015" t="s">
        <v>19100</v>
      </c>
      <c r="B1015" s="4">
        <v>3000000</v>
      </c>
      <c r="C1015" s="4">
        <v>24788807</v>
      </c>
      <c r="D1015" s="4">
        <f>IFERROR(Table13[[#This Row],[gross]]-Table13[[#This Row],[budget]],"not available")</f>
        <v>21788807</v>
      </c>
    </row>
    <row r="1016" spans="1:4" x14ac:dyDescent="0.3">
      <c r="A1016" t="s">
        <v>16441</v>
      </c>
      <c r="B1016" s="4">
        <v>7000000</v>
      </c>
      <c r="C1016" s="4">
        <v>28747570</v>
      </c>
      <c r="D1016" s="4">
        <f>IFERROR(Table13[[#This Row],[gross]]-Table13[[#This Row],[budget]],"not available")</f>
        <v>21747570</v>
      </c>
    </row>
    <row r="1017" spans="1:4" x14ac:dyDescent="0.3">
      <c r="A1017" t="s">
        <v>3616</v>
      </c>
      <c r="B1017" s="4">
        <v>66000000</v>
      </c>
      <c r="C1017" s="4">
        <v>87704396</v>
      </c>
      <c r="D1017" s="4">
        <f>IFERROR(Table13[[#This Row],[gross]]-Table13[[#This Row],[budget]],"not available")</f>
        <v>21704396</v>
      </c>
    </row>
    <row r="1018" spans="1:4" x14ac:dyDescent="0.3">
      <c r="A1018" t="s">
        <v>18835</v>
      </c>
      <c r="B1018" s="4">
        <v>3500000</v>
      </c>
      <c r="C1018" s="4">
        <v>25138292</v>
      </c>
      <c r="D1018" s="4">
        <f>IFERROR(Table13[[#This Row],[gross]]-Table13[[#This Row],[budget]],"not available")</f>
        <v>21638292</v>
      </c>
    </row>
    <row r="1019" spans="1:4" x14ac:dyDescent="0.3">
      <c r="A1019" t="s">
        <v>19146</v>
      </c>
      <c r="B1019" s="4">
        <v>3000000</v>
      </c>
      <c r="C1019" s="4">
        <v>24629916</v>
      </c>
      <c r="D1019" s="4">
        <f>IFERROR(Table13[[#This Row],[gross]]-Table13[[#This Row],[budget]],"not available")</f>
        <v>21629916</v>
      </c>
    </row>
    <row r="1020" spans="1:4" x14ac:dyDescent="0.3">
      <c r="A1020" t="s">
        <v>4864</v>
      </c>
      <c r="B1020" s="4">
        <v>54000000</v>
      </c>
      <c r="C1020" s="4">
        <v>75604320</v>
      </c>
      <c r="D1020" s="4">
        <f>IFERROR(Table13[[#This Row],[gross]]-Table13[[#This Row],[budget]],"not available")</f>
        <v>21604320</v>
      </c>
    </row>
    <row r="1021" spans="1:4" x14ac:dyDescent="0.3">
      <c r="A1021" t="s">
        <v>4989</v>
      </c>
      <c r="B1021" s="4">
        <v>51000000</v>
      </c>
      <c r="C1021" s="4">
        <v>72601713</v>
      </c>
      <c r="D1021" s="4">
        <f>IFERROR(Table13[[#This Row],[gross]]-Table13[[#This Row],[budget]],"not available")</f>
        <v>21601713</v>
      </c>
    </row>
    <row r="1022" spans="1:4" x14ac:dyDescent="0.3">
      <c r="A1022" t="s">
        <v>19980</v>
      </c>
      <c r="B1022" s="4">
        <v>2100000</v>
      </c>
      <c r="C1022" s="4">
        <v>23650000</v>
      </c>
      <c r="D1022" s="4">
        <f>IFERROR(Table13[[#This Row],[gross]]-Table13[[#This Row],[budget]],"not available")</f>
        <v>21550000</v>
      </c>
    </row>
    <row r="1023" spans="1:4" x14ac:dyDescent="0.3">
      <c r="A1023" t="s">
        <v>2390</v>
      </c>
      <c r="B1023" s="4">
        <v>90000000</v>
      </c>
      <c r="C1023" s="4">
        <v>111544445</v>
      </c>
      <c r="D1023" s="4">
        <f>IFERROR(Table13[[#This Row],[gross]]-Table13[[#This Row],[budget]],"not available")</f>
        <v>21544445</v>
      </c>
    </row>
    <row r="1024" spans="1:4" x14ac:dyDescent="0.3">
      <c r="A1024" t="s">
        <v>11770</v>
      </c>
      <c r="B1024" s="4">
        <v>19800000</v>
      </c>
      <c r="C1024" s="4">
        <v>41300105</v>
      </c>
      <c r="D1024" s="4">
        <f>IFERROR(Table13[[#This Row],[gross]]-Table13[[#This Row],[budget]],"not available")</f>
        <v>21500105</v>
      </c>
    </row>
    <row r="1025" spans="1:4" x14ac:dyDescent="0.3">
      <c r="A1025" t="s">
        <v>8883</v>
      </c>
      <c r="B1025" s="4">
        <v>30000000</v>
      </c>
      <c r="C1025" s="4">
        <v>51475962</v>
      </c>
      <c r="D1025" s="4">
        <f>IFERROR(Table13[[#This Row],[gross]]-Table13[[#This Row],[budget]],"not available")</f>
        <v>21475962</v>
      </c>
    </row>
    <row r="1026" spans="1:4" x14ac:dyDescent="0.3">
      <c r="A1026" t="s">
        <v>17329</v>
      </c>
      <c r="B1026" s="4">
        <v>3000000</v>
      </c>
      <c r="C1026" s="4">
        <v>24475193</v>
      </c>
      <c r="D1026" s="4">
        <f>IFERROR(Table13[[#This Row],[gross]]-Table13[[#This Row],[budget]],"not available")</f>
        <v>21475193</v>
      </c>
    </row>
    <row r="1027" spans="1:4" x14ac:dyDescent="0.3">
      <c r="A1027" t="s">
        <v>16952</v>
      </c>
      <c r="B1027" s="4">
        <v>6000000</v>
      </c>
      <c r="C1027" s="4">
        <v>27457409</v>
      </c>
      <c r="D1027" s="4">
        <f>IFERROR(Table13[[#This Row],[gross]]-Table13[[#This Row],[budget]],"not available")</f>
        <v>21457409</v>
      </c>
    </row>
    <row r="1028" spans="1:4" x14ac:dyDescent="0.3">
      <c r="A1028" t="s">
        <v>8271</v>
      </c>
      <c r="B1028" s="4">
        <v>30000000</v>
      </c>
      <c r="C1028" s="4">
        <v>51432423</v>
      </c>
      <c r="D1028" s="4">
        <f>IFERROR(Table13[[#This Row],[gross]]-Table13[[#This Row],[budget]],"not available")</f>
        <v>21432423</v>
      </c>
    </row>
    <row r="1029" spans="1:4" x14ac:dyDescent="0.3">
      <c r="A1029" t="s">
        <v>18429</v>
      </c>
      <c r="B1029" s="4">
        <v>4000000</v>
      </c>
      <c r="C1029" s="4">
        <v>25359200</v>
      </c>
      <c r="D1029" s="4">
        <f>IFERROR(Table13[[#This Row],[gross]]-Table13[[#This Row],[budget]],"not available")</f>
        <v>21359200</v>
      </c>
    </row>
    <row r="1030" spans="1:4" x14ac:dyDescent="0.3">
      <c r="A1030" t="s">
        <v>5621</v>
      </c>
      <c r="B1030" s="4">
        <v>48000000</v>
      </c>
      <c r="C1030" s="4">
        <v>69304264</v>
      </c>
      <c r="D1030" s="4">
        <f>IFERROR(Table13[[#This Row],[gross]]-Table13[[#This Row],[budget]],"not available")</f>
        <v>21304264</v>
      </c>
    </row>
    <row r="1031" spans="1:4" x14ac:dyDescent="0.3">
      <c r="A1031" t="s">
        <v>12409</v>
      </c>
      <c r="B1031" s="4">
        <v>16000000</v>
      </c>
      <c r="C1031" s="4">
        <v>37300107</v>
      </c>
      <c r="D1031" s="4">
        <f>IFERROR(Table13[[#This Row],[gross]]-Table13[[#This Row],[budget]],"not available")</f>
        <v>21300107</v>
      </c>
    </row>
    <row r="1032" spans="1:4" x14ac:dyDescent="0.3">
      <c r="A1032" t="s">
        <v>9521</v>
      </c>
      <c r="B1032" s="4">
        <v>26000000</v>
      </c>
      <c r="C1032" s="4">
        <v>47285499</v>
      </c>
      <c r="D1032" s="4">
        <f>IFERROR(Table13[[#This Row],[gross]]-Table13[[#This Row],[budget]],"not available")</f>
        <v>21285499</v>
      </c>
    </row>
    <row r="1033" spans="1:4" x14ac:dyDescent="0.3">
      <c r="A1033" t="s">
        <v>5660</v>
      </c>
      <c r="B1033" s="4">
        <v>46000000</v>
      </c>
      <c r="C1033" s="4">
        <v>67263182</v>
      </c>
      <c r="D1033" s="4">
        <f>IFERROR(Table13[[#This Row],[gross]]-Table13[[#This Row],[budget]],"not available")</f>
        <v>21263182</v>
      </c>
    </row>
    <row r="1034" spans="1:4" x14ac:dyDescent="0.3">
      <c r="A1034" t="s">
        <v>6466</v>
      </c>
      <c r="B1034" s="4">
        <v>30000000</v>
      </c>
      <c r="C1034" s="4">
        <v>51185897</v>
      </c>
      <c r="D1034" s="4">
        <f>IFERROR(Table13[[#This Row],[gross]]-Table13[[#This Row],[budget]],"not available")</f>
        <v>21185897</v>
      </c>
    </row>
    <row r="1035" spans="1:4" x14ac:dyDescent="0.3">
      <c r="A1035" t="s">
        <v>4729</v>
      </c>
      <c r="B1035" s="4">
        <v>55000000</v>
      </c>
      <c r="C1035" s="4">
        <v>76137505</v>
      </c>
      <c r="D1035" s="4">
        <f>IFERROR(Table13[[#This Row],[gross]]-Table13[[#This Row],[budget]],"not available")</f>
        <v>21137505</v>
      </c>
    </row>
    <row r="1036" spans="1:4" x14ac:dyDescent="0.3">
      <c r="A1036" t="s">
        <v>16416</v>
      </c>
      <c r="B1036" s="4">
        <v>11000000</v>
      </c>
      <c r="C1036" s="4">
        <v>32131483</v>
      </c>
      <c r="D1036" s="4">
        <f>IFERROR(Table13[[#This Row],[gross]]-Table13[[#This Row],[budget]],"not available")</f>
        <v>21131483</v>
      </c>
    </row>
    <row r="1037" spans="1:4" x14ac:dyDescent="0.3">
      <c r="A1037" t="s">
        <v>2660</v>
      </c>
      <c r="B1037" s="4">
        <v>80000000</v>
      </c>
      <c r="C1037" s="4">
        <v>101111837</v>
      </c>
      <c r="D1037" s="4">
        <f>IFERROR(Table13[[#This Row],[gross]]-Table13[[#This Row],[budget]],"not available")</f>
        <v>21111837</v>
      </c>
    </row>
    <row r="1038" spans="1:4" x14ac:dyDescent="0.3">
      <c r="A1038" t="s">
        <v>8275</v>
      </c>
      <c r="B1038" s="4">
        <v>30000000</v>
      </c>
      <c r="C1038" s="4">
        <v>51109400</v>
      </c>
      <c r="D1038" s="4">
        <f>IFERROR(Table13[[#This Row],[gross]]-Table13[[#This Row],[budget]],"not available")</f>
        <v>21109400</v>
      </c>
    </row>
    <row r="1039" spans="1:4" x14ac:dyDescent="0.3">
      <c r="A1039" t="s">
        <v>9510</v>
      </c>
      <c r="B1039" s="4">
        <v>30000000</v>
      </c>
      <c r="C1039" s="4">
        <v>51097664</v>
      </c>
      <c r="D1039" s="4">
        <f>IFERROR(Table13[[#This Row],[gross]]-Table13[[#This Row],[budget]],"not available")</f>
        <v>21097664</v>
      </c>
    </row>
    <row r="1040" spans="1:4" x14ac:dyDescent="0.3">
      <c r="A1040" t="s">
        <v>17368</v>
      </c>
      <c r="B1040" s="4">
        <v>6500000</v>
      </c>
      <c r="C1040" s="4">
        <v>27545445</v>
      </c>
      <c r="D1040" s="4">
        <f>IFERROR(Table13[[#This Row],[gross]]-Table13[[#This Row],[budget]],"not available")</f>
        <v>21045445</v>
      </c>
    </row>
    <row r="1041" spans="1:4" x14ac:dyDescent="0.3">
      <c r="A1041" t="s">
        <v>7912</v>
      </c>
      <c r="B1041" s="4">
        <v>29000000</v>
      </c>
      <c r="C1041" s="4">
        <v>50041732</v>
      </c>
      <c r="D1041" s="4">
        <f>IFERROR(Table13[[#This Row],[gross]]-Table13[[#This Row],[budget]],"not available")</f>
        <v>21041732</v>
      </c>
    </row>
    <row r="1042" spans="1:4" x14ac:dyDescent="0.3">
      <c r="A1042" t="s">
        <v>6940</v>
      </c>
      <c r="B1042" s="4">
        <v>39000000</v>
      </c>
      <c r="C1042" s="4">
        <v>60000000</v>
      </c>
      <c r="D1042" s="4">
        <f>IFERROR(Table13[[#This Row],[gross]]-Table13[[#This Row],[budget]],"not available")</f>
        <v>21000000</v>
      </c>
    </row>
    <row r="1043" spans="1:4" x14ac:dyDescent="0.3">
      <c r="A1043" t="s">
        <v>9536</v>
      </c>
      <c r="B1043" s="4">
        <v>23000000</v>
      </c>
      <c r="C1043" s="4">
        <v>43984230</v>
      </c>
      <c r="D1043" s="4">
        <f>IFERROR(Table13[[#This Row],[gross]]-Table13[[#This Row],[budget]],"not available")</f>
        <v>20984230</v>
      </c>
    </row>
    <row r="1044" spans="1:4" x14ac:dyDescent="0.3">
      <c r="A1044" t="s">
        <v>12157</v>
      </c>
      <c r="B1044" s="4">
        <v>17000000</v>
      </c>
      <c r="C1044" s="4">
        <v>37939782</v>
      </c>
      <c r="D1044" s="4">
        <f>IFERROR(Table13[[#This Row],[gross]]-Table13[[#This Row],[budget]],"not available")</f>
        <v>20939782</v>
      </c>
    </row>
    <row r="1045" spans="1:4" x14ac:dyDescent="0.3">
      <c r="A1045" t="s">
        <v>8302</v>
      </c>
      <c r="B1045" s="4">
        <v>30000000</v>
      </c>
      <c r="C1045" s="4">
        <v>50921738</v>
      </c>
      <c r="D1045" s="4">
        <f>IFERROR(Table13[[#This Row],[gross]]-Table13[[#This Row],[budget]],"not available")</f>
        <v>20921738</v>
      </c>
    </row>
    <row r="1046" spans="1:4" x14ac:dyDescent="0.3">
      <c r="A1046" t="s">
        <v>3746</v>
      </c>
      <c r="B1046" s="4">
        <v>65000000</v>
      </c>
      <c r="C1046" s="4">
        <v>85911262</v>
      </c>
      <c r="D1046" s="4">
        <f>IFERROR(Table13[[#This Row],[gross]]-Table13[[#This Row],[budget]],"not available")</f>
        <v>20911262</v>
      </c>
    </row>
    <row r="1047" spans="1:4" x14ac:dyDescent="0.3">
      <c r="A1047" t="s">
        <v>12772</v>
      </c>
      <c r="B1047" s="4">
        <v>15000000</v>
      </c>
      <c r="C1047" s="4">
        <v>35887263</v>
      </c>
      <c r="D1047" s="4">
        <f>IFERROR(Table13[[#This Row],[gross]]-Table13[[#This Row],[budget]],"not available")</f>
        <v>20887263</v>
      </c>
    </row>
    <row r="1048" spans="1:4" x14ac:dyDescent="0.3">
      <c r="A1048" t="s">
        <v>7350</v>
      </c>
      <c r="B1048" s="4">
        <v>35000000</v>
      </c>
      <c r="C1048" s="4">
        <v>55802754</v>
      </c>
      <c r="D1048" s="4">
        <f>IFERROR(Table13[[#This Row],[gross]]-Table13[[#This Row],[budget]],"not available")</f>
        <v>20802754</v>
      </c>
    </row>
    <row r="1049" spans="1:4" x14ac:dyDescent="0.3">
      <c r="A1049" t="s">
        <v>13371</v>
      </c>
      <c r="B1049" s="4">
        <v>14000000</v>
      </c>
      <c r="C1049" s="4">
        <v>34793160</v>
      </c>
      <c r="D1049" s="4">
        <f>IFERROR(Table13[[#This Row],[gross]]-Table13[[#This Row],[budget]],"not available")</f>
        <v>20793160</v>
      </c>
    </row>
    <row r="1050" spans="1:4" x14ac:dyDescent="0.3">
      <c r="A1050" t="s">
        <v>6980</v>
      </c>
      <c r="B1050" s="4">
        <v>38000000</v>
      </c>
      <c r="C1050" s="4">
        <v>58700247</v>
      </c>
      <c r="D1050" s="4">
        <f>IFERROR(Table13[[#This Row],[gross]]-Table13[[#This Row],[budget]],"not available")</f>
        <v>20700247</v>
      </c>
    </row>
    <row r="1051" spans="1:4" x14ac:dyDescent="0.3">
      <c r="A1051" t="s">
        <v>10054</v>
      </c>
      <c r="B1051" s="4">
        <v>14000000</v>
      </c>
      <c r="C1051" s="4">
        <v>34700000</v>
      </c>
      <c r="D1051" s="4">
        <f>IFERROR(Table13[[#This Row],[gross]]-Table13[[#This Row],[budget]],"not available")</f>
        <v>20700000</v>
      </c>
    </row>
    <row r="1052" spans="1:4" x14ac:dyDescent="0.3">
      <c r="A1052" t="s">
        <v>15790</v>
      </c>
      <c r="B1052" s="4">
        <v>8500000</v>
      </c>
      <c r="C1052" s="4">
        <v>29200000</v>
      </c>
      <c r="D1052" s="4">
        <f>IFERROR(Table13[[#This Row],[gross]]-Table13[[#This Row],[budget]],"not available")</f>
        <v>20700000</v>
      </c>
    </row>
    <row r="1053" spans="1:4" x14ac:dyDescent="0.3">
      <c r="A1053" t="s">
        <v>4033</v>
      </c>
      <c r="B1053" s="4">
        <v>61000000</v>
      </c>
      <c r="C1053" s="4">
        <v>81687587</v>
      </c>
      <c r="D1053" s="4">
        <f>IFERROR(Table13[[#This Row],[gross]]-Table13[[#This Row],[budget]],"not available")</f>
        <v>20687587</v>
      </c>
    </row>
    <row r="1054" spans="1:4" x14ac:dyDescent="0.3">
      <c r="A1054" t="s">
        <v>14849</v>
      </c>
      <c r="B1054" s="4">
        <v>10000000</v>
      </c>
      <c r="C1054" s="4">
        <v>30651422</v>
      </c>
      <c r="D1054" s="4">
        <f>IFERROR(Table13[[#This Row],[gross]]-Table13[[#This Row],[budget]],"not available")</f>
        <v>20651422</v>
      </c>
    </row>
    <row r="1055" spans="1:4" x14ac:dyDescent="0.3">
      <c r="A1055" t="s">
        <v>4038</v>
      </c>
      <c r="B1055" s="4">
        <v>60000000</v>
      </c>
      <c r="C1055" s="4">
        <v>80574010</v>
      </c>
      <c r="D1055" s="4">
        <f>IFERROR(Table13[[#This Row],[gross]]-Table13[[#This Row],[budget]],"not available")</f>
        <v>20574010</v>
      </c>
    </row>
    <row r="1056" spans="1:4" x14ac:dyDescent="0.3">
      <c r="A1056" t="s">
        <v>12143</v>
      </c>
      <c r="B1056" s="4">
        <v>17000000</v>
      </c>
      <c r="C1056" s="4">
        <v>37566230</v>
      </c>
      <c r="D1056" s="4">
        <f>IFERROR(Table13[[#This Row],[gross]]-Table13[[#This Row],[budget]],"not available")</f>
        <v>20566230</v>
      </c>
    </row>
    <row r="1057" spans="1:4" x14ac:dyDescent="0.3">
      <c r="A1057" t="s">
        <v>5783</v>
      </c>
      <c r="B1057" s="4">
        <v>45000000</v>
      </c>
      <c r="C1057" s="4">
        <v>65557989</v>
      </c>
      <c r="D1057" s="4">
        <f>IFERROR(Table13[[#This Row],[gross]]-Table13[[#This Row],[budget]],"not available")</f>
        <v>20557989</v>
      </c>
    </row>
    <row r="1058" spans="1:4" x14ac:dyDescent="0.3">
      <c r="A1058" t="s">
        <v>4048</v>
      </c>
      <c r="B1058" s="4">
        <v>55000000</v>
      </c>
      <c r="C1058" s="4">
        <v>75530832</v>
      </c>
      <c r="D1058" s="4">
        <f>IFERROR(Table13[[#This Row],[gross]]-Table13[[#This Row],[budget]],"not available")</f>
        <v>20530832</v>
      </c>
    </row>
    <row r="1059" spans="1:4" x14ac:dyDescent="0.3">
      <c r="A1059" t="s">
        <v>9255</v>
      </c>
      <c r="B1059" s="4">
        <v>26000000</v>
      </c>
      <c r="C1059" s="4">
        <v>46455802</v>
      </c>
      <c r="D1059" s="4">
        <f>IFERROR(Table13[[#This Row],[gross]]-Table13[[#This Row],[budget]],"not available")</f>
        <v>20455802</v>
      </c>
    </row>
    <row r="1060" spans="1:4" x14ac:dyDescent="0.3">
      <c r="A1060" t="s">
        <v>3717</v>
      </c>
      <c r="B1060" s="4">
        <v>50000000</v>
      </c>
      <c r="C1060" s="4">
        <v>70450000</v>
      </c>
      <c r="D1060" s="4">
        <f>IFERROR(Table13[[#This Row],[gross]]-Table13[[#This Row],[budget]],"not available")</f>
        <v>20450000</v>
      </c>
    </row>
    <row r="1061" spans="1:4" x14ac:dyDescent="0.3">
      <c r="A1061" t="s">
        <v>11803</v>
      </c>
      <c r="B1061" s="4">
        <v>1000000</v>
      </c>
      <c r="C1061" s="4">
        <v>21378000</v>
      </c>
      <c r="D1061" s="4">
        <f>IFERROR(Table13[[#This Row],[gross]]-Table13[[#This Row],[budget]],"not available")</f>
        <v>20378000</v>
      </c>
    </row>
    <row r="1062" spans="1:4" x14ac:dyDescent="0.3">
      <c r="A1062" t="s">
        <v>14853</v>
      </c>
      <c r="B1062" s="4">
        <v>10000000</v>
      </c>
      <c r="C1062" s="4">
        <v>30306281</v>
      </c>
      <c r="D1062" s="4">
        <f>IFERROR(Table13[[#This Row],[gross]]-Table13[[#This Row],[budget]],"not available")</f>
        <v>20306281</v>
      </c>
    </row>
    <row r="1063" spans="1:4" x14ac:dyDescent="0.3">
      <c r="A1063" t="s">
        <v>8280</v>
      </c>
      <c r="B1063" s="4">
        <v>30000000</v>
      </c>
      <c r="C1063" s="4">
        <v>50300000</v>
      </c>
      <c r="D1063" s="4">
        <f>IFERROR(Table13[[#This Row],[gross]]-Table13[[#This Row],[budget]],"not available")</f>
        <v>20300000</v>
      </c>
    </row>
    <row r="1064" spans="1:4" x14ac:dyDescent="0.3">
      <c r="A1064" t="s">
        <v>7353</v>
      </c>
      <c r="B1064" s="4">
        <v>35000000</v>
      </c>
      <c r="C1064" s="4">
        <v>55291815</v>
      </c>
      <c r="D1064" s="4">
        <f>IFERROR(Table13[[#This Row],[gross]]-Table13[[#This Row],[budget]],"not available")</f>
        <v>20291815</v>
      </c>
    </row>
    <row r="1065" spans="1:4" x14ac:dyDescent="0.3">
      <c r="A1065" t="s">
        <v>3371</v>
      </c>
      <c r="B1065" s="4">
        <v>60000000</v>
      </c>
      <c r="C1065" s="4">
        <v>80281096</v>
      </c>
      <c r="D1065" s="4">
        <f>IFERROR(Table13[[#This Row],[gross]]-Table13[[#This Row],[budget]],"not available")</f>
        <v>20281096</v>
      </c>
    </row>
    <row r="1066" spans="1:4" x14ac:dyDescent="0.3">
      <c r="A1066" t="s">
        <v>16973</v>
      </c>
      <c r="B1066" s="4">
        <v>6000000</v>
      </c>
      <c r="C1066" s="4">
        <v>26236603</v>
      </c>
      <c r="D1066" s="4">
        <f>IFERROR(Table13[[#This Row],[gross]]-Table13[[#This Row],[budget]],"not available")</f>
        <v>20236603</v>
      </c>
    </row>
    <row r="1067" spans="1:4" x14ac:dyDescent="0.3">
      <c r="A1067" t="s">
        <v>2722</v>
      </c>
      <c r="B1067" s="4">
        <v>80000000</v>
      </c>
      <c r="C1067" s="4">
        <v>100169068</v>
      </c>
      <c r="D1067" s="4">
        <f>IFERROR(Table13[[#This Row],[gross]]-Table13[[#This Row],[budget]],"not available")</f>
        <v>20169068</v>
      </c>
    </row>
    <row r="1068" spans="1:4" x14ac:dyDescent="0.3">
      <c r="A1068" t="s">
        <v>7343</v>
      </c>
      <c r="B1068" s="4">
        <v>34000000</v>
      </c>
      <c r="C1068" s="4">
        <v>54132596</v>
      </c>
      <c r="D1068" s="4">
        <f>IFERROR(Table13[[#This Row],[gross]]-Table13[[#This Row],[budget]],"not available")</f>
        <v>20132596</v>
      </c>
    </row>
    <row r="1069" spans="1:4" x14ac:dyDescent="0.3">
      <c r="A1069" t="s">
        <v>9587</v>
      </c>
      <c r="B1069" s="4">
        <v>25000000</v>
      </c>
      <c r="C1069" s="4">
        <v>45089048</v>
      </c>
      <c r="D1069" s="4">
        <f>IFERROR(Table13[[#This Row],[gross]]-Table13[[#This Row],[budget]],"not available")</f>
        <v>20089048</v>
      </c>
    </row>
    <row r="1070" spans="1:4" x14ac:dyDescent="0.3">
      <c r="A1070" t="s">
        <v>14868</v>
      </c>
      <c r="B1070" s="4">
        <v>8500000</v>
      </c>
      <c r="C1070" s="4">
        <v>28563926</v>
      </c>
      <c r="D1070" s="4">
        <f>IFERROR(Table13[[#This Row],[gross]]-Table13[[#This Row],[budget]],"not available")</f>
        <v>20063926</v>
      </c>
    </row>
    <row r="1071" spans="1:4" x14ac:dyDescent="0.3">
      <c r="A1071" t="s">
        <v>12814</v>
      </c>
      <c r="B1071" s="4">
        <v>15000000</v>
      </c>
      <c r="C1071" s="4">
        <v>35054909</v>
      </c>
      <c r="D1071" s="4">
        <f>IFERROR(Table13[[#This Row],[gross]]-Table13[[#This Row],[budget]],"not available")</f>
        <v>20054909</v>
      </c>
    </row>
    <row r="1072" spans="1:4" x14ac:dyDescent="0.3">
      <c r="A1072" t="s">
        <v>4069</v>
      </c>
      <c r="B1072" s="4">
        <v>60000000</v>
      </c>
      <c r="C1072" s="4">
        <v>80033643</v>
      </c>
      <c r="D1072" s="4">
        <f>IFERROR(Table13[[#This Row],[gross]]-Table13[[#This Row],[budget]],"not available")</f>
        <v>20033643</v>
      </c>
    </row>
    <row r="1073" spans="1:4" x14ac:dyDescent="0.3">
      <c r="A1073" t="s">
        <v>12767</v>
      </c>
      <c r="B1073" s="4">
        <v>15000000</v>
      </c>
      <c r="C1073" s="4">
        <v>35007180</v>
      </c>
      <c r="D1073" s="4">
        <f>IFERROR(Table13[[#This Row],[gross]]-Table13[[#This Row],[budget]],"not available")</f>
        <v>20007180</v>
      </c>
    </row>
    <row r="1074" spans="1:4" x14ac:dyDescent="0.3">
      <c r="A1074" t="s">
        <v>3200</v>
      </c>
      <c r="B1074" s="4">
        <v>75000000</v>
      </c>
      <c r="C1074" s="4">
        <v>94999143</v>
      </c>
      <c r="D1074" s="4">
        <f>IFERROR(Table13[[#This Row],[gross]]-Table13[[#This Row],[budget]],"not available")</f>
        <v>19999143</v>
      </c>
    </row>
    <row r="1075" spans="1:4" x14ac:dyDescent="0.3">
      <c r="A1075" t="s">
        <v>1561</v>
      </c>
      <c r="B1075" s="4">
        <v>110000000</v>
      </c>
      <c r="C1075" s="4">
        <v>129995817</v>
      </c>
      <c r="D1075" s="4">
        <f>IFERROR(Table13[[#This Row],[gross]]-Table13[[#This Row],[budget]],"not available")</f>
        <v>19995817</v>
      </c>
    </row>
    <row r="1076" spans="1:4" x14ac:dyDescent="0.3">
      <c r="A1076" t="s">
        <v>14140</v>
      </c>
      <c r="B1076" s="4">
        <v>12000000</v>
      </c>
      <c r="C1076" s="4">
        <v>31990064</v>
      </c>
      <c r="D1076" s="4">
        <f>IFERROR(Table13[[#This Row],[gross]]-Table13[[#This Row],[budget]],"not available")</f>
        <v>19990064</v>
      </c>
    </row>
    <row r="1077" spans="1:4" x14ac:dyDescent="0.3">
      <c r="A1077" t="s">
        <v>319</v>
      </c>
      <c r="B1077" s="4">
        <v>215000000</v>
      </c>
      <c r="C1077" s="4">
        <v>234903076</v>
      </c>
      <c r="D1077" s="4">
        <f>IFERROR(Table13[[#This Row],[gross]]-Table13[[#This Row],[budget]],"not available")</f>
        <v>19903076</v>
      </c>
    </row>
    <row r="1078" spans="1:4" x14ac:dyDescent="0.3">
      <c r="A1078" t="s">
        <v>17590</v>
      </c>
      <c r="B1078" s="4">
        <v>5000000</v>
      </c>
      <c r="C1078" s="4">
        <v>24809547</v>
      </c>
      <c r="D1078" s="4">
        <f>IFERROR(Table13[[#This Row],[gross]]-Table13[[#This Row],[budget]],"not available")</f>
        <v>19809547</v>
      </c>
    </row>
    <row r="1079" spans="1:4" x14ac:dyDescent="0.3">
      <c r="A1079" t="s">
        <v>13655</v>
      </c>
      <c r="B1079" s="4">
        <v>8200000</v>
      </c>
      <c r="C1079" s="4">
        <v>27979400</v>
      </c>
      <c r="D1079" s="4">
        <f>IFERROR(Table13[[#This Row],[gross]]-Table13[[#This Row],[budget]],"not available")</f>
        <v>19779400</v>
      </c>
    </row>
    <row r="1080" spans="1:4" x14ac:dyDescent="0.3">
      <c r="A1080" t="s">
        <v>10785</v>
      </c>
      <c r="B1080" s="4">
        <v>20000000</v>
      </c>
      <c r="C1080" s="4">
        <v>39737645</v>
      </c>
      <c r="D1080" s="4">
        <f>IFERROR(Table13[[#This Row],[gross]]-Table13[[#This Row],[budget]],"not available")</f>
        <v>19737645</v>
      </c>
    </row>
    <row r="1081" spans="1:4" x14ac:dyDescent="0.3">
      <c r="A1081" t="s">
        <v>9528</v>
      </c>
      <c r="B1081" s="4">
        <v>25000000</v>
      </c>
      <c r="C1081" s="4">
        <v>44700000</v>
      </c>
      <c r="D1081" s="4">
        <f>IFERROR(Table13[[#This Row],[gross]]-Table13[[#This Row],[budget]],"not available")</f>
        <v>19700000</v>
      </c>
    </row>
    <row r="1082" spans="1:4" x14ac:dyDescent="0.3">
      <c r="A1082" t="s">
        <v>14065</v>
      </c>
      <c r="B1082" s="4">
        <v>12000000</v>
      </c>
      <c r="C1082" s="4">
        <v>31691811</v>
      </c>
      <c r="D1082" s="4">
        <f>IFERROR(Table13[[#This Row],[gross]]-Table13[[#This Row],[budget]],"not available")</f>
        <v>19691811</v>
      </c>
    </row>
    <row r="1083" spans="1:4" x14ac:dyDescent="0.3">
      <c r="A1083" t="s">
        <v>14061</v>
      </c>
      <c r="B1083" s="4">
        <v>12000000</v>
      </c>
      <c r="C1083" s="4">
        <v>31597131</v>
      </c>
      <c r="D1083" s="4">
        <f>IFERROR(Table13[[#This Row],[gross]]-Table13[[#This Row],[budget]],"not available")</f>
        <v>19597131</v>
      </c>
    </row>
    <row r="1084" spans="1:4" x14ac:dyDescent="0.3">
      <c r="A1084" t="s">
        <v>6513</v>
      </c>
      <c r="B1084" s="4">
        <v>40000000</v>
      </c>
      <c r="C1084" s="4">
        <v>59588068</v>
      </c>
      <c r="D1084" s="4">
        <f>IFERROR(Table13[[#This Row],[gross]]-Table13[[#This Row],[budget]],"not available")</f>
        <v>19588068</v>
      </c>
    </row>
    <row r="1085" spans="1:4" x14ac:dyDescent="0.3">
      <c r="A1085" t="s">
        <v>4065</v>
      </c>
      <c r="B1085" s="4">
        <v>55000000</v>
      </c>
      <c r="C1085" s="4">
        <v>74540762</v>
      </c>
      <c r="D1085" s="4">
        <f>IFERROR(Table13[[#This Row],[gross]]-Table13[[#This Row],[budget]],"not available")</f>
        <v>19540762</v>
      </c>
    </row>
    <row r="1086" spans="1:4" x14ac:dyDescent="0.3">
      <c r="A1086" t="s">
        <v>9260</v>
      </c>
      <c r="B1086" s="4">
        <v>26000000</v>
      </c>
      <c r="C1086" s="4">
        <v>45506619</v>
      </c>
      <c r="D1086" s="4">
        <f>IFERROR(Table13[[#This Row],[gross]]-Table13[[#This Row],[budget]],"not available")</f>
        <v>19506619</v>
      </c>
    </row>
    <row r="1087" spans="1:4" x14ac:dyDescent="0.3">
      <c r="A1087" t="s">
        <v>7172</v>
      </c>
      <c r="B1087" s="4">
        <v>36000000</v>
      </c>
      <c r="C1087" s="4">
        <v>55500000</v>
      </c>
      <c r="D1087" s="4">
        <f>IFERROR(Table13[[#This Row],[gross]]-Table13[[#This Row],[budget]],"not available")</f>
        <v>19500000</v>
      </c>
    </row>
    <row r="1088" spans="1:4" x14ac:dyDescent="0.3">
      <c r="A1088" t="s">
        <v>14858</v>
      </c>
      <c r="B1088" s="4">
        <v>10000000</v>
      </c>
      <c r="C1088" s="4">
        <v>29500000</v>
      </c>
      <c r="D1088" s="4">
        <f>IFERROR(Table13[[#This Row],[gross]]-Table13[[#This Row],[budget]],"not available")</f>
        <v>19500000</v>
      </c>
    </row>
    <row r="1089" spans="1:4" x14ac:dyDescent="0.3">
      <c r="A1089" t="s">
        <v>9271</v>
      </c>
      <c r="B1089" s="4">
        <v>26000000</v>
      </c>
      <c r="C1089" s="4">
        <v>45489752</v>
      </c>
      <c r="D1089" s="4">
        <f>IFERROR(Table13[[#This Row],[gross]]-Table13[[#This Row],[budget]],"not available")</f>
        <v>19489752</v>
      </c>
    </row>
    <row r="1090" spans="1:4" x14ac:dyDescent="0.3">
      <c r="A1090" t="s">
        <v>9531</v>
      </c>
      <c r="B1090" s="4">
        <v>25000000</v>
      </c>
      <c r="C1090" s="4">
        <v>44455658</v>
      </c>
      <c r="D1090" s="4">
        <f>IFERROR(Table13[[#This Row],[gross]]-Table13[[#This Row],[budget]],"not available")</f>
        <v>19455658</v>
      </c>
    </row>
    <row r="1091" spans="1:4" x14ac:dyDescent="0.3">
      <c r="A1091" t="s">
        <v>19591</v>
      </c>
      <c r="B1091" s="4">
        <v>2800000</v>
      </c>
      <c r="C1091" s="4">
        <v>22202612</v>
      </c>
      <c r="D1091" s="4">
        <f>IFERROR(Table13[[#This Row],[gross]]-Table13[[#This Row],[budget]],"not available")</f>
        <v>19402612</v>
      </c>
    </row>
    <row r="1092" spans="1:4" x14ac:dyDescent="0.3">
      <c r="A1092" t="s">
        <v>14069</v>
      </c>
      <c r="B1092" s="4">
        <v>12000000</v>
      </c>
      <c r="C1092" s="4">
        <v>31397498</v>
      </c>
      <c r="D1092" s="4">
        <f>IFERROR(Table13[[#This Row],[gross]]-Table13[[#This Row],[budget]],"not available")</f>
        <v>19397498</v>
      </c>
    </row>
    <row r="1093" spans="1:4" x14ac:dyDescent="0.3">
      <c r="A1093" t="s">
        <v>14864</v>
      </c>
      <c r="B1093" s="4">
        <v>10000000</v>
      </c>
      <c r="C1093" s="4">
        <v>29392418</v>
      </c>
      <c r="D1093" s="4">
        <f>IFERROR(Table13[[#This Row],[gross]]-Table13[[#This Row],[budget]],"not available")</f>
        <v>19392418</v>
      </c>
    </row>
    <row r="1094" spans="1:4" x14ac:dyDescent="0.3">
      <c r="A1094" t="s">
        <v>15952</v>
      </c>
      <c r="B1094" s="4">
        <v>8000000</v>
      </c>
      <c r="C1094" s="4">
        <v>27362712</v>
      </c>
      <c r="D1094" s="4">
        <f>IFERROR(Table13[[#This Row],[gross]]-Table13[[#This Row],[budget]],"not available")</f>
        <v>19362712</v>
      </c>
    </row>
    <row r="1095" spans="1:4" x14ac:dyDescent="0.3">
      <c r="A1095" t="s">
        <v>16986</v>
      </c>
      <c r="B1095" s="4">
        <v>6000000</v>
      </c>
      <c r="C1095" s="4">
        <v>25244700</v>
      </c>
      <c r="D1095" s="4">
        <f>IFERROR(Table13[[#This Row],[gross]]-Table13[[#This Row],[budget]],"not available")</f>
        <v>19244700</v>
      </c>
    </row>
    <row r="1096" spans="1:4" x14ac:dyDescent="0.3">
      <c r="A1096" t="s">
        <v>1218</v>
      </c>
      <c r="B1096" s="4">
        <v>130000000</v>
      </c>
      <c r="C1096" s="4">
        <v>149234747</v>
      </c>
      <c r="D1096" s="4">
        <f>IFERROR(Table13[[#This Row],[gross]]-Table13[[#This Row],[budget]],"not available")</f>
        <v>19234747</v>
      </c>
    </row>
    <row r="1097" spans="1:4" x14ac:dyDescent="0.3">
      <c r="A1097" t="s">
        <v>6435</v>
      </c>
      <c r="B1097" s="4">
        <v>35000000</v>
      </c>
      <c r="C1097" s="4">
        <v>54228104</v>
      </c>
      <c r="D1097" s="4">
        <f>IFERROR(Table13[[#This Row],[gross]]-Table13[[#This Row],[budget]],"not available")</f>
        <v>19228104</v>
      </c>
    </row>
    <row r="1098" spans="1:4" x14ac:dyDescent="0.3">
      <c r="A1098" t="s">
        <v>1772</v>
      </c>
      <c r="B1098" s="4">
        <v>100000000</v>
      </c>
      <c r="C1098" s="4">
        <v>119219978</v>
      </c>
      <c r="D1098" s="4">
        <f>IFERROR(Table13[[#This Row],[gross]]-Table13[[#This Row],[budget]],"not available")</f>
        <v>19219978</v>
      </c>
    </row>
    <row r="1099" spans="1:4" x14ac:dyDescent="0.3">
      <c r="A1099" t="s">
        <v>10551</v>
      </c>
      <c r="B1099" s="4">
        <v>21000000</v>
      </c>
      <c r="C1099" s="4">
        <v>40219708</v>
      </c>
      <c r="D1099" s="4">
        <f>IFERROR(Table13[[#This Row],[gross]]-Table13[[#This Row],[budget]],"not available")</f>
        <v>19219708</v>
      </c>
    </row>
    <row r="1100" spans="1:4" x14ac:dyDescent="0.3">
      <c r="A1100" t="s">
        <v>9045</v>
      </c>
      <c r="B1100" s="4">
        <v>30000000</v>
      </c>
      <c r="C1100" s="4">
        <v>49185998</v>
      </c>
      <c r="D1100" s="4">
        <f>IFERROR(Table13[[#This Row],[gross]]-Table13[[#This Row],[budget]],"not available")</f>
        <v>19185998</v>
      </c>
    </row>
    <row r="1101" spans="1:4" x14ac:dyDescent="0.3">
      <c r="A1101" t="s">
        <v>14073</v>
      </c>
      <c r="B1101" s="4">
        <v>12000000</v>
      </c>
      <c r="C1101" s="4">
        <v>31179516</v>
      </c>
      <c r="D1101" s="4">
        <f>IFERROR(Table13[[#This Row],[gross]]-Table13[[#This Row],[budget]],"not available")</f>
        <v>19179516</v>
      </c>
    </row>
    <row r="1102" spans="1:4" x14ac:dyDescent="0.3">
      <c r="A1102" t="s">
        <v>14076</v>
      </c>
      <c r="B1102" s="4">
        <v>12000000</v>
      </c>
      <c r="C1102" s="4">
        <v>31155435</v>
      </c>
      <c r="D1102" s="4">
        <f>IFERROR(Table13[[#This Row],[gross]]-Table13[[#This Row],[budget]],"not available")</f>
        <v>19155435</v>
      </c>
    </row>
    <row r="1103" spans="1:4" x14ac:dyDescent="0.3">
      <c r="A1103" t="s">
        <v>10798</v>
      </c>
      <c r="B1103" s="4">
        <v>20000000</v>
      </c>
      <c r="C1103" s="4">
        <v>39143839</v>
      </c>
      <c r="D1103" s="4">
        <f>IFERROR(Table13[[#This Row],[gross]]-Table13[[#This Row],[budget]],"not available")</f>
        <v>19143839</v>
      </c>
    </row>
    <row r="1104" spans="1:4" x14ac:dyDescent="0.3">
      <c r="A1104" t="s">
        <v>17550</v>
      </c>
      <c r="B1104" s="4">
        <v>5000000</v>
      </c>
      <c r="C1104" s="4">
        <v>24138847</v>
      </c>
      <c r="D1104" s="4">
        <f>IFERROR(Table13[[#This Row],[gross]]-Table13[[#This Row],[budget]],"not available")</f>
        <v>19138847</v>
      </c>
    </row>
    <row r="1105" spans="1:4" x14ac:dyDescent="0.3">
      <c r="A1105" t="s">
        <v>11596</v>
      </c>
      <c r="B1105" s="4">
        <v>20000000</v>
      </c>
      <c r="C1105" s="4">
        <v>39103378</v>
      </c>
      <c r="D1105" s="4">
        <f>IFERROR(Table13[[#This Row],[gross]]-Table13[[#This Row],[budget]],"not available")</f>
        <v>19103378</v>
      </c>
    </row>
    <row r="1106" spans="1:4" x14ac:dyDescent="0.3">
      <c r="A1106" t="s">
        <v>19933</v>
      </c>
      <c r="B1106" s="4">
        <v>2200000</v>
      </c>
      <c r="C1106" s="4">
        <v>21300000</v>
      </c>
      <c r="D1106" s="4">
        <f>IFERROR(Table13[[#This Row],[gross]]-Table13[[#This Row],[budget]],"not available")</f>
        <v>19100000</v>
      </c>
    </row>
    <row r="1107" spans="1:4" x14ac:dyDescent="0.3">
      <c r="A1107" t="s">
        <v>6410</v>
      </c>
      <c r="B1107" s="4">
        <v>40000000</v>
      </c>
      <c r="C1107" s="4">
        <v>59068786</v>
      </c>
      <c r="D1107" s="4">
        <f>IFERROR(Table13[[#This Row],[gross]]-Table13[[#This Row],[budget]],"not available")</f>
        <v>19068786</v>
      </c>
    </row>
    <row r="1108" spans="1:4" x14ac:dyDescent="0.3">
      <c r="A1108" t="s">
        <v>16955</v>
      </c>
      <c r="B1108" s="4">
        <v>6000000</v>
      </c>
      <c r="C1108" s="4">
        <v>25047631</v>
      </c>
      <c r="D1108" s="4">
        <f>IFERROR(Table13[[#This Row],[gross]]-Table13[[#This Row],[budget]],"not available")</f>
        <v>19047631</v>
      </c>
    </row>
    <row r="1109" spans="1:4" x14ac:dyDescent="0.3">
      <c r="A1109" t="s">
        <v>8243</v>
      </c>
      <c r="B1109" s="4">
        <v>37000000</v>
      </c>
      <c r="C1109" s="4">
        <v>56044241</v>
      </c>
      <c r="D1109" s="4">
        <f>IFERROR(Table13[[#This Row],[gross]]-Table13[[#This Row],[budget]],"not available")</f>
        <v>19044241</v>
      </c>
    </row>
    <row r="1110" spans="1:4" x14ac:dyDescent="0.3">
      <c r="A1110" t="s">
        <v>14977</v>
      </c>
      <c r="B1110" s="4">
        <v>10000000</v>
      </c>
      <c r="C1110" s="4">
        <v>28873374</v>
      </c>
      <c r="D1110" s="4">
        <f>IFERROR(Table13[[#This Row],[gross]]-Table13[[#This Row],[budget]],"not available")</f>
        <v>18873374</v>
      </c>
    </row>
    <row r="1111" spans="1:4" x14ac:dyDescent="0.3">
      <c r="A1111" t="s">
        <v>12849</v>
      </c>
      <c r="B1111" s="4">
        <v>15000000</v>
      </c>
      <c r="C1111" s="4">
        <v>33860010</v>
      </c>
      <c r="D1111" s="4">
        <f>IFERROR(Table13[[#This Row],[gross]]-Table13[[#This Row],[budget]],"not available")</f>
        <v>18860010</v>
      </c>
    </row>
    <row r="1112" spans="1:4" x14ac:dyDescent="0.3">
      <c r="A1112" t="s">
        <v>12779</v>
      </c>
      <c r="B1112" s="4">
        <v>15000000</v>
      </c>
      <c r="C1112" s="4">
        <v>33771174</v>
      </c>
      <c r="D1112" s="4">
        <f>IFERROR(Table13[[#This Row],[gross]]-Table13[[#This Row],[budget]],"not available")</f>
        <v>18771174</v>
      </c>
    </row>
    <row r="1113" spans="1:4" x14ac:dyDescent="0.3">
      <c r="A1113" t="s">
        <v>7809</v>
      </c>
      <c r="B1113" s="4">
        <v>33000000</v>
      </c>
      <c r="C1113" s="4">
        <v>51758599</v>
      </c>
      <c r="D1113" s="4">
        <f>IFERROR(Table13[[#This Row],[gross]]-Table13[[#This Row],[budget]],"not available")</f>
        <v>18758599</v>
      </c>
    </row>
    <row r="1114" spans="1:4" x14ac:dyDescent="0.3">
      <c r="A1114" t="s">
        <v>12837</v>
      </c>
      <c r="B1114" s="4">
        <v>14000000</v>
      </c>
      <c r="C1114" s="4">
        <v>32645546</v>
      </c>
      <c r="D1114" s="4">
        <f>IFERROR(Table13[[#This Row],[gross]]-Table13[[#This Row],[budget]],"not available")</f>
        <v>18645546</v>
      </c>
    </row>
    <row r="1115" spans="1:4" x14ac:dyDescent="0.3">
      <c r="A1115" t="s">
        <v>12149</v>
      </c>
      <c r="B1115" s="4">
        <v>17000000</v>
      </c>
      <c r="C1115" s="4">
        <v>35635046</v>
      </c>
      <c r="D1115" s="4">
        <f>IFERROR(Table13[[#This Row],[gross]]-Table13[[#This Row],[budget]],"not available")</f>
        <v>18635046</v>
      </c>
    </row>
    <row r="1116" spans="1:4" x14ac:dyDescent="0.3">
      <c r="A1116" t="s">
        <v>16445</v>
      </c>
      <c r="B1116" s="4">
        <v>7000000</v>
      </c>
      <c r="C1116" s="4">
        <v>25625110</v>
      </c>
      <c r="D1116" s="4">
        <f>IFERROR(Table13[[#This Row],[gross]]-Table13[[#This Row],[budget]],"not available")</f>
        <v>18625110</v>
      </c>
    </row>
    <row r="1117" spans="1:4" x14ac:dyDescent="0.3">
      <c r="A1117" t="s">
        <v>9347</v>
      </c>
      <c r="B1117" s="4">
        <v>15000000</v>
      </c>
      <c r="C1117" s="4">
        <v>33565375</v>
      </c>
      <c r="D1117" s="4">
        <f>IFERROR(Table13[[#This Row],[gross]]-Table13[[#This Row],[budget]],"not available")</f>
        <v>18565375</v>
      </c>
    </row>
    <row r="1118" spans="1:4" x14ac:dyDescent="0.3">
      <c r="A1118" t="s">
        <v>17598</v>
      </c>
      <c r="B1118" s="4">
        <v>4500000</v>
      </c>
      <c r="C1118" s="4">
        <v>23031390</v>
      </c>
      <c r="D1118" s="4">
        <f>IFERROR(Table13[[#This Row],[gross]]-Table13[[#This Row],[budget]],"not available")</f>
        <v>18531390</v>
      </c>
    </row>
    <row r="1119" spans="1:4" x14ac:dyDescent="0.3">
      <c r="A1119" t="s">
        <v>5533</v>
      </c>
      <c r="B1119" s="4">
        <v>48000000</v>
      </c>
      <c r="C1119" s="4">
        <v>66488090</v>
      </c>
      <c r="D1119" s="4">
        <f>IFERROR(Table13[[#This Row],[gross]]-Table13[[#This Row],[budget]],"not available")</f>
        <v>18488090</v>
      </c>
    </row>
    <row r="1120" spans="1:4" x14ac:dyDescent="0.3">
      <c r="A1120" t="s">
        <v>2156</v>
      </c>
      <c r="B1120" s="4">
        <v>92000000</v>
      </c>
      <c r="C1120" s="4">
        <v>110416702</v>
      </c>
      <c r="D1120" s="4">
        <f>IFERROR(Table13[[#This Row],[gross]]-Table13[[#This Row],[budget]],"not available")</f>
        <v>18416702</v>
      </c>
    </row>
    <row r="1121" spans="1:4" x14ac:dyDescent="0.3">
      <c r="A1121" t="s">
        <v>14034</v>
      </c>
      <c r="B1121" s="4">
        <v>12000000</v>
      </c>
      <c r="C1121" s="4">
        <v>30400000</v>
      </c>
      <c r="D1121" s="4">
        <f>IFERROR(Table13[[#This Row],[gross]]-Table13[[#This Row],[budget]],"not available")</f>
        <v>18400000</v>
      </c>
    </row>
    <row r="1122" spans="1:4" x14ac:dyDescent="0.3">
      <c r="A1122" t="s">
        <v>12787</v>
      </c>
      <c r="B1122" s="4">
        <v>15000000</v>
      </c>
      <c r="C1122" s="4">
        <v>33386128</v>
      </c>
      <c r="D1122" s="4">
        <f>IFERROR(Table13[[#This Row],[gross]]-Table13[[#This Row],[budget]],"not available")</f>
        <v>18386128</v>
      </c>
    </row>
    <row r="1123" spans="1:4" x14ac:dyDescent="0.3">
      <c r="A1123" t="s">
        <v>1272</v>
      </c>
      <c r="B1123" s="4">
        <v>130000000</v>
      </c>
      <c r="C1123" s="4">
        <v>148337537</v>
      </c>
      <c r="D1123" s="4">
        <f>IFERROR(Table13[[#This Row],[gross]]-Table13[[#This Row],[budget]],"not available")</f>
        <v>18337537</v>
      </c>
    </row>
    <row r="1124" spans="1:4" x14ac:dyDescent="0.3">
      <c r="A1124" t="s">
        <v>12775</v>
      </c>
      <c r="B1124" s="4">
        <v>16000000</v>
      </c>
      <c r="C1124" s="4">
        <v>34308901</v>
      </c>
      <c r="D1124" s="4">
        <f>IFERROR(Table13[[#This Row],[gross]]-Table13[[#This Row],[budget]],"not available")</f>
        <v>18308901</v>
      </c>
    </row>
    <row r="1125" spans="1:4" x14ac:dyDescent="0.3">
      <c r="A1125" t="s">
        <v>16276</v>
      </c>
      <c r="B1125" s="4">
        <v>6500000</v>
      </c>
      <c r="C1125" s="4">
        <v>24792061</v>
      </c>
      <c r="D1125" s="4">
        <f>IFERROR(Table13[[#This Row],[gross]]-Table13[[#This Row],[budget]],"not available")</f>
        <v>18292061</v>
      </c>
    </row>
    <row r="1126" spans="1:4" x14ac:dyDescent="0.3">
      <c r="A1126" t="s">
        <v>10359</v>
      </c>
      <c r="B1126" s="4">
        <v>22000000</v>
      </c>
      <c r="C1126" s="4">
        <v>40270895</v>
      </c>
      <c r="D1126" s="4">
        <f>IFERROR(Table13[[#This Row],[gross]]-Table13[[#This Row],[budget]],"not available")</f>
        <v>18270895</v>
      </c>
    </row>
    <row r="1127" spans="1:4" x14ac:dyDescent="0.3">
      <c r="A1127" t="s">
        <v>990</v>
      </c>
      <c r="B1127" s="4">
        <v>142000000</v>
      </c>
      <c r="C1127" s="4">
        <v>160201106</v>
      </c>
      <c r="D1127" s="4">
        <f>IFERROR(Table13[[#This Row],[gross]]-Table13[[#This Row],[budget]],"not available")</f>
        <v>18201106</v>
      </c>
    </row>
    <row r="1128" spans="1:4" x14ac:dyDescent="0.3">
      <c r="A1128" t="s">
        <v>18854</v>
      </c>
      <c r="B1128" s="4">
        <v>2000000</v>
      </c>
      <c r="C1128" s="4">
        <v>20167424</v>
      </c>
      <c r="D1128" s="4">
        <f>IFERROR(Table13[[#This Row],[gross]]-Table13[[#This Row],[budget]],"not available")</f>
        <v>18167424</v>
      </c>
    </row>
    <row r="1129" spans="1:4" x14ac:dyDescent="0.3">
      <c r="A1129" t="s">
        <v>9596</v>
      </c>
      <c r="B1129" s="4">
        <v>17000000</v>
      </c>
      <c r="C1129" s="4">
        <v>35143332</v>
      </c>
      <c r="D1129" s="4">
        <f>IFERROR(Table13[[#This Row],[gross]]-Table13[[#This Row],[budget]],"not available")</f>
        <v>18143332</v>
      </c>
    </row>
    <row r="1130" spans="1:4" x14ac:dyDescent="0.3">
      <c r="A1130" t="s">
        <v>15973</v>
      </c>
      <c r="B1130" s="4">
        <v>8000000</v>
      </c>
      <c r="C1130" s="4">
        <v>26049082</v>
      </c>
      <c r="D1130" s="4">
        <f>IFERROR(Table13[[#This Row],[gross]]-Table13[[#This Row],[budget]],"not available")</f>
        <v>18049082</v>
      </c>
    </row>
    <row r="1131" spans="1:4" x14ac:dyDescent="0.3">
      <c r="A1131" t="s">
        <v>8925</v>
      </c>
      <c r="B1131" s="4">
        <v>30000000</v>
      </c>
      <c r="C1131" s="4">
        <v>48043505</v>
      </c>
      <c r="D1131" s="4">
        <f>IFERROR(Table13[[#This Row],[gross]]-Table13[[#This Row],[budget]],"not available")</f>
        <v>18043505</v>
      </c>
    </row>
    <row r="1132" spans="1:4" x14ac:dyDescent="0.3">
      <c r="A1132" t="s">
        <v>10806</v>
      </c>
      <c r="B1132" s="4">
        <v>20000000</v>
      </c>
      <c r="C1132" s="4">
        <v>38037513</v>
      </c>
      <c r="D1132" s="4">
        <f>IFERROR(Table13[[#This Row],[gross]]-Table13[[#This Row],[budget]],"not available")</f>
        <v>18037513</v>
      </c>
    </row>
    <row r="1133" spans="1:4" x14ac:dyDescent="0.3">
      <c r="A1133" t="s">
        <v>6137</v>
      </c>
      <c r="B1133" s="4">
        <v>42000000</v>
      </c>
      <c r="C1133" s="4">
        <v>59992760</v>
      </c>
      <c r="D1133" s="4">
        <f>IFERROR(Table13[[#This Row],[gross]]-Table13[[#This Row],[budget]],"not available")</f>
        <v>17992760</v>
      </c>
    </row>
    <row r="1134" spans="1:4" x14ac:dyDescent="0.3">
      <c r="A1134" t="s">
        <v>6439</v>
      </c>
      <c r="B1134" s="4">
        <v>40000000</v>
      </c>
      <c r="C1134" s="4">
        <v>57981889</v>
      </c>
      <c r="D1134" s="4">
        <f>IFERROR(Table13[[#This Row],[gross]]-Table13[[#This Row],[budget]],"not available")</f>
        <v>17981889</v>
      </c>
    </row>
    <row r="1135" spans="1:4" x14ac:dyDescent="0.3">
      <c r="A1135" t="s">
        <v>19116</v>
      </c>
      <c r="B1135" s="4">
        <v>3000000</v>
      </c>
      <c r="C1135" s="4">
        <v>20966644</v>
      </c>
      <c r="D1135" s="4">
        <f>IFERROR(Table13[[#This Row],[gross]]-Table13[[#This Row],[budget]],"not available")</f>
        <v>17966644</v>
      </c>
    </row>
    <row r="1136" spans="1:4" x14ac:dyDescent="0.3">
      <c r="A1136" t="s">
        <v>15966</v>
      </c>
      <c r="B1136" s="4">
        <v>8000000</v>
      </c>
      <c r="C1136" s="4">
        <v>25926543</v>
      </c>
      <c r="D1136" s="4">
        <f>IFERROR(Table13[[#This Row],[gross]]-Table13[[#This Row],[budget]],"not available")</f>
        <v>17926543</v>
      </c>
    </row>
    <row r="1137" spans="1:4" x14ac:dyDescent="0.3">
      <c r="A1137" t="s">
        <v>10089</v>
      </c>
      <c r="B1137" s="4">
        <v>24000000</v>
      </c>
      <c r="C1137" s="4">
        <v>41895491</v>
      </c>
      <c r="D1137" s="4">
        <f>IFERROR(Table13[[#This Row],[gross]]-Table13[[#This Row],[budget]],"not available")</f>
        <v>17895491</v>
      </c>
    </row>
    <row r="1138" spans="1:4" x14ac:dyDescent="0.3">
      <c r="A1138" t="s">
        <v>3626</v>
      </c>
      <c r="B1138" s="4">
        <v>66000000</v>
      </c>
      <c r="C1138" s="4">
        <v>83892374</v>
      </c>
      <c r="D1138" s="4">
        <f>IFERROR(Table13[[#This Row],[gross]]-Table13[[#This Row],[budget]],"not available")</f>
        <v>17892374</v>
      </c>
    </row>
    <row r="1139" spans="1:4" x14ac:dyDescent="0.3">
      <c r="A1139" t="s">
        <v>21134</v>
      </c>
      <c r="B1139" s="4">
        <v>1250000</v>
      </c>
      <c r="C1139" s="4">
        <v>19100000</v>
      </c>
      <c r="D1139" s="4">
        <f>IFERROR(Table13[[#This Row],[gross]]-Table13[[#This Row],[budget]],"not available")</f>
        <v>17850000</v>
      </c>
    </row>
    <row r="1140" spans="1:4" x14ac:dyDescent="0.3">
      <c r="A1140" t="s">
        <v>5130</v>
      </c>
      <c r="B1140" s="4">
        <v>50000000</v>
      </c>
      <c r="C1140" s="4">
        <v>67823573</v>
      </c>
      <c r="D1140" s="4">
        <f>IFERROR(Table13[[#This Row],[gross]]-Table13[[#This Row],[budget]],"not available")</f>
        <v>17823573</v>
      </c>
    </row>
    <row r="1141" spans="1:4" x14ac:dyDescent="0.3">
      <c r="A1141" t="s">
        <v>14890</v>
      </c>
      <c r="B1141" s="4">
        <v>10000000</v>
      </c>
      <c r="C1141" s="4">
        <v>27736779</v>
      </c>
      <c r="D1141" s="4">
        <f>IFERROR(Table13[[#This Row],[gross]]-Table13[[#This Row],[budget]],"not available")</f>
        <v>17736779</v>
      </c>
    </row>
    <row r="1142" spans="1:4" x14ac:dyDescent="0.3">
      <c r="A1142" t="s">
        <v>12794</v>
      </c>
      <c r="B1142" s="4">
        <v>15000000</v>
      </c>
      <c r="C1142" s="4">
        <v>32721635</v>
      </c>
      <c r="D1142" s="4">
        <f>IFERROR(Table13[[#This Row],[gross]]-Table13[[#This Row],[budget]],"not available")</f>
        <v>17721635</v>
      </c>
    </row>
    <row r="1143" spans="1:4" x14ac:dyDescent="0.3">
      <c r="A1143" t="s">
        <v>2711</v>
      </c>
      <c r="B1143" s="4">
        <v>68000000</v>
      </c>
      <c r="C1143" s="4">
        <v>85707116</v>
      </c>
      <c r="D1143" s="4">
        <f>IFERROR(Table13[[#This Row],[gross]]-Table13[[#This Row],[budget]],"not available")</f>
        <v>17707116</v>
      </c>
    </row>
    <row r="1144" spans="1:4" x14ac:dyDescent="0.3">
      <c r="A1144" t="s">
        <v>10802</v>
      </c>
      <c r="B1144" s="4">
        <v>20000000</v>
      </c>
      <c r="C1144" s="4">
        <v>37672350</v>
      </c>
      <c r="D1144" s="4">
        <f>IFERROR(Table13[[#This Row],[gross]]-Table13[[#This Row],[budget]],"not available")</f>
        <v>17672350</v>
      </c>
    </row>
    <row r="1145" spans="1:4" x14ac:dyDescent="0.3">
      <c r="A1145" t="s">
        <v>16815</v>
      </c>
      <c r="B1145" s="4">
        <v>6500000</v>
      </c>
      <c r="C1145" s="4">
        <v>24103594</v>
      </c>
      <c r="D1145" s="4">
        <f>IFERROR(Table13[[#This Row],[gross]]-Table13[[#This Row],[budget]],"not available")</f>
        <v>17603594</v>
      </c>
    </row>
    <row r="1146" spans="1:4" x14ac:dyDescent="0.3">
      <c r="A1146" t="s">
        <v>2298</v>
      </c>
      <c r="B1146" s="4">
        <v>20000000</v>
      </c>
      <c r="C1146" s="4">
        <v>37567440</v>
      </c>
      <c r="D1146" s="4">
        <f>IFERROR(Table13[[#This Row],[gross]]-Table13[[#This Row],[budget]],"not available")</f>
        <v>17567440</v>
      </c>
    </row>
    <row r="1147" spans="1:4" x14ac:dyDescent="0.3">
      <c r="A1147" t="s">
        <v>8343</v>
      </c>
      <c r="B1147" s="4">
        <v>25000000</v>
      </c>
      <c r="C1147" s="4">
        <v>42478175</v>
      </c>
      <c r="D1147" s="4">
        <f>IFERROR(Table13[[#This Row],[gross]]-Table13[[#This Row],[budget]],"not available")</f>
        <v>17478175</v>
      </c>
    </row>
    <row r="1148" spans="1:4" x14ac:dyDescent="0.3">
      <c r="A1148" t="s">
        <v>8900</v>
      </c>
      <c r="B1148" s="4">
        <v>27000000</v>
      </c>
      <c r="C1148" s="4">
        <v>44450000</v>
      </c>
      <c r="D1148" s="4">
        <f>IFERROR(Table13[[#This Row],[gross]]-Table13[[#This Row],[budget]],"not available")</f>
        <v>17450000</v>
      </c>
    </row>
    <row r="1149" spans="1:4" x14ac:dyDescent="0.3">
      <c r="A1149" t="s">
        <v>10810</v>
      </c>
      <c r="B1149" s="4">
        <v>20000000</v>
      </c>
      <c r="C1149" s="4">
        <v>37442180</v>
      </c>
      <c r="D1149" s="4">
        <f>IFERROR(Table13[[#This Row],[gross]]-Table13[[#This Row],[budget]],"not available")</f>
        <v>17442180</v>
      </c>
    </row>
    <row r="1150" spans="1:4" x14ac:dyDescent="0.3">
      <c r="A1150" t="s">
        <v>18401</v>
      </c>
      <c r="B1150" s="4">
        <v>3500000</v>
      </c>
      <c r="C1150" s="4">
        <v>20803237</v>
      </c>
      <c r="D1150" s="4">
        <f>IFERROR(Table13[[#This Row],[gross]]-Table13[[#This Row],[budget]],"not available")</f>
        <v>17303237</v>
      </c>
    </row>
    <row r="1151" spans="1:4" x14ac:dyDescent="0.3">
      <c r="A1151" t="s">
        <v>21185</v>
      </c>
      <c r="B1151" s="4">
        <v>1200000</v>
      </c>
      <c r="C1151" s="4">
        <v>18488314</v>
      </c>
      <c r="D1151" s="4">
        <f>IFERROR(Table13[[#This Row],[gross]]-Table13[[#This Row],[budget]],"not available")</f>
        <v>17288314</v>
      </c>
    </row>
    <row r="1152" spans="1:4" x14ac:dyDescent="0.3">
      <c r="A1152" t="s">
        <v>7347</v>
      </c>
      <c r="B1152" s="4">
        <v>35000000</v>
      </c>
      <c r="C1152" s="4">
        <v>52277485</v>
      </c>
      <c r="D1152" s="4">
        <f>IFERROR(Table13[[#This Row],[gross]]-Table13[[#This Row],[budget]],"not available")</f>
        <v>17277485</v>
      </c>
    </row>
    <row r="1153" spans="1:4" x14ac:dyDescent="0.3">
      <c r="A1153" t="s">
        <v>16958</v>
      </c>
      <c r="B1153" s="4">
        <v>6000000</v>
      </c>
      <c r="C1153" s="4">
        <v>23272306</v>
      </c>
      <c r="D1153" s="4">
        <f>IFERROR(Table13[[#This Row],[gross]]-Table13[[#This Row],[budget]],"not available")</f>
        <v>17272306</v>
      </c>
    </row>
    <row r="1154" spans="1:4" x14ac:dyDescent="0.3">
      <c r="A1154" t="s">
        <v>10794</v>
      </c>
      <c r="B1154" s="4">
        <v>22000000</v>
      </c>
      <c r="C1154" s="4">
        <v>39263506</v>
      </c>
      <c r="D1154" s="4">
        <f>IFERROR(Table13[[#This Row],[gross]]-Table13[[#This Row],[budget]],"not available")</f>
        <v>17263506</v>
      </c>
    </row>
    <row r="1155" spans="1:4" x14ac:dyDescent="0.3">
      <c r="A1155" t="s">
        <v>19104</v>
      </c>
      <c r="B1155" s="4">
        <v>4000000</v>
      </c>
      <c r="C1155" s="4">
        <v>21244913</v>
      </c>
      <c r="D1155" s="4">
        <f>IFERROR(Table13[[#This Row],[gross]]-Table13[[#This Row],[budget]],"not available")</f>
        <v>17244913</v>
      </c>
    </row>
    <row r="1156" spans="1:4" x14ac:dyDescent="0.3">
      <c r="A1156" t="s">
        <v>2695</v>
      </c>
      <c r="B1156" s="4">
        <v>65000000</v>
      </c>
      <c r="C1156" s="4">
        <v>82226474</v>
      </c>
      <c r="D1156" s="4">
        <f>IFERROR(Table13[[#This Row],[gross]]-Table13[[#This Row],[budget]],"not available")</f>
        <v>17226474</v>
      </c>
    </row>
    <row r="1157" spans="1:4" x14ac:dyDescent="0.3">
      <c r="A1157" t="s">
        <v>8904</v>
      </c>
      <c r="B1157" s="4">
        <v>28000000</v>
      </c>
      <c r="C1157" s="4">
        <v>45162741</v>
      </c>
      <c r="D1157" s="4">
        <f>IFERROR(Table13[[#This Row],[gross]]-Table13[[#This Row],[budget]],"not available")</f>
        <v>17162741</v>
      </c>
    </row>
    <row r="1158" spans="1:4" x14ac:dyDescent="0.3">
      <c r="A1158" t="s">
        <v>21438</v>
      </c>
      <c r="B1158" s="4">
        <v>1000000</v>
      </c>
      <c r="C1158" s="4">
        <v>18112929</v>
      </c>
      <c r="D1158" s="4">
        <f>IFERROR(Table13[[#This Row],[gross]]-Table13[[#This Row],[budget]],"not available")</f>
        <v>17112929</v>
      </c>
    </row>
    <row r="1159" spans="1:4" x14ac:dyDescent="0.3">
      <c r="A1159" t="s">
        <v>20785</v>
      </c>
      <c r="B1159" s="4">
        <v>2000000</v>
      </c>
      <c r="C1159" s="4">
        <v>19067631</v>
      </c>
      <c r="D1159" s="4">
        <f>IFERROR(Table13[[#This Row],[gross]]-Table13[[#This Row],[budget]],"not available")</f>
        <v>17067631</v>
      </c>
    </row>
    <row r="1160" spans="1:4" x14ac:dyDescent="0.3">
      <c r="A1160" t="s">
        <v>3063</v>
      </c>
      <c r="B1160" s="4">
        <v>60000000</v>
      </c>
      <c r="C1160" s="4">
        <v>77032279</v>
      </c>
      <c r="D1160" s="4">
        <f>IFERROR(Table13[[#This Row],[gross]]-Table13[[#This Row],[budget]],"not available")</f>
        <v>17032279</v>
      </c>
    </row>
    <row r="1161" spans="1:4" x14ac:dyDescent="0.3">
      <c r="A1161" t="s">
        <v>6455</v>
      </c>
      <c r="B1161" s="4">
        <v>40000000</v>
      </c>
      <c r="C1161" s="4">
        <v>57011847</v>
      </c>
      <c r="D1161" s="4">
        <f>IFERROR(Table13[[#This Row],[gross]]-Table13[[#This Row],[budget]],"not available")</f>
        <v>17011847</v>
      </c>
    </row>
    <row r="1162" spans="1:4" x14ac:dyDescent="0.3">
      <c r="A1162" t="s">
        <v>1726</v>
      </c>
      <c r="B1162" s="4">
        <v>150000000</v>
      </c>
      <c r="C1162" s="4">
        <v>167007184</v>
      </c>
      <c r="D1162" s="4">
        <f>IFERROR(Table13[[#This Row],[gross]]-Table13[[#This Row],[budget]],"not available")</f>
        <v>17007184</v>
      </c>
    </row>
    <row r="1163" spans="1:4" x14ac:dyDescent="0.3">
      <c r="A1163" t="s">
        <v>17554</v>
      </c>
      <c r="B1163" s="4">
        <v>5000000</v>
      </c>
      <c r="C1163" s="4">
        <v>21994911</v>
      </c>
      <c r="D1163" s="4">
        <f>IFERROR(Table13[[#This Row],[gross]]-Table13[[#This Row],[budget]],"not available")</f>
        <v>16994911</v>
      </c>
    </row>
    <row r="1164" spans="1:4" x14ac:dyDescent="0.3">
      <c r="A1164" t="s">
        <v>21429</v>
      </c>
      <c r="B1164" s="4">
        <v>1000000</v>
      </c>
      <c r="C1164" s="4">
        <v>17986000</v>
      </c>
      <c r="D1164" s="4">
        <f>IFERROR(Table13[[#This Row],[gross]]-Table13[[#This Row],[budget]],"not available")</f>
        <v>16986000</v>
      </c>
    </row>
    <row r="1165" spans="1:4" x14ac:dyDescent="0.3">
      <c r="A1165" t="s">
        <v>13378</v>
      </c>
      <c r="B1165" s="4">
        <v>13000000</v>
      </c>
      <c r="C1165" s="4">
        <v>29959436</v>
      </c>
      <c r="D1165" s="4">
        <f>IFERROR(Table13[[#This Row],[gross]]-Table13[[#This Row],[budget]],"not available")</f>
        <v>16959436</v>
      </c>
    </row>
    <row r="1166" spans="1:4" x14ac:dyDescent="0.3">
      <c r="A1166" t="s">
        <v>8332</v>
      </c>
      <c r="B1166" s="4">
        <v>30000000</v>
      </c>
      <c r="C1166" s="4">
        <v>46875468</v>
      </c>
      <c r="D1166" s="4">
        <f>IFERROR(Table13[[#This Row],[gross]]-Table13[[#This Row],[budget]],"not available")</f>
        <v>16875468</v>
      </c>
    </row>
    <row r="1167" spans="1:4" x14ac:dyDescent="0.3">
      <c r="A1167" t="s">
        <v>10877</v>
      </c>
      <c r="B1167" s="4">
        <v>20000000</v>
      </c>
      <c r="C1167" s="4">
        <v>36874745</v>
      </c>
      <c r="D1167" s="4">
        <f>IFERROR(Table13[[#This Row],[gross]]-Table13[[#This Row],[budget]],"not available")</f>
        <v>16874745</v>
      </c>
    </row>
    <row r="1168" spans="1:4" x14ac:dyDescent="0.3">
      <c r="A1168" t="s">
        <v>1851</v>
      </c>
      <c r="B1168" s="4">
        <v>100000000</v>
      </c>
      <c r="C1168" s="4">
        <v>116866727</v>
      </c>
      <c r="D1168" s="4">
        <f>IFERROR(Table13[[#This Row],[gross]]-Table13[[#This Row],[budget]],"not available")</f>
        <v>16866727</v>
      </c>
    </row>
    <row r="1169" spans="1:4" x14ac:dyDescent="0.3">
      <c r="A1169" t="s">
        <v>7915</v>
      </c>
      <c r="B1169" s="4">
        <v>32000000</v>
      </c>
      <c r="C1169" s="4">
        <v>48814909</v>
      </c>
      <c r="D1169" s="4">
        <f>IFERROR(Table13[[#This Row],[gross]]-Table13[[#This Row],[budget]],"not available")</f>
        <v>16814909</v>
      </c>
    </row>
    <row r="1170" spans="1:4" x14ac:dyDescent="0.3">
      <c r="A1170" t="s">
        <v>14502</v>
      </c>
      <c r="B1170" s="4">
        <v>11000000</v>
      </c>
      <c r="C1170" s="4">
        <v>27669413</v>
      </c>
      <c r="D1170" s="4">
        <f>IFERROR(Table13[[#This Row],[gross]]-Table13[[#This Row],[budget]],"not available")</f>
        <v>16669413</v>
      </c>
    </row>
    <row r="1171" spans="1:4" x14ac:dyDescent="0.3">
      <c r="A1171" t="s">
        <v>10831</v>
      </c>
      <c r="B1171" s="4">
        <v>20000000</v>
      </c>
      <c r="C1171" s="4">
        <v>36658108</v>
      </c>
      <c r="D1171" s="4">
        <f>IFERROR(Table13[[#This Row],[gross]]-Table13[[#This Row],[budget]],"not available")</f>
        <v>16658108</v>
      </c>
    </row>
    <row r="1172" spans="1:4" x14ac:dyDescent="0.3">
      <c r="A1172" t="s">
        <v>1981</v>
      </c>
      <c r="B1172" s="4">
        <v>92000000</v>
      </c>
      <c r="C1172" s="4">
        <v>108638745</v>
      </c>
      <c r="D1172" s="4">
        <f>IFERROR(Table13[[#This Row],[gross]]-Table13[[#This Row],[budget]],"not available")</f>
        <v>16638745</v>
      </c>
    </row>
    <row r="1173" spans="1:4" x14ac:dyDescent="0.3">
      <c r="A1173" t="s">
        <v>2666</v>
      </c>
      <c r="B1173" s="4">
        <v>79000000</v>
      </c>
      <c r="C1173" s="4">
        <v>95632614</v>
      </c>
      <c r="D1173" s="4">
        <f>IFERROR(Table13[[#This Row],[gross]]-Table13[[#This Row],[budget]],"not available")</f>
        <v>16632614</v>
      </c>
    </row>
    <row r="1174" spans="1:4" x14ac:dyDescent="0.3">
      <c r="A1174" t="s">
        <v>13375</v>
      </c>
      <c r="B1174" s="4">
        <v>14000000</v>
      </c>
      <c r="C1174" s="4">
        <v>30628981</v>
      </c>
      <c r="D1174" s="4">
        <f>IFERROR(Table13[[#This Row],[gross]]-Table13[[#This Row],[budget]],"not available")</f>
        <v>16628981</v>
      </c>
    </row>
    <row r="1175" spans="1:4" x14ac:dyDescent="0.3">
      <c r="A1175" t="s">
        <v>9608</v>
      </c>
      <c r="B1175" s="4">
        <v>25000000</v>
      </c>
      <c r="C1175" s="4">
        <v>41597830</v>
      </c>
      <c r="D1175" s="4">
        <f>IFERROR(Table13[[#This Row],[gross]]-Table13[[#This Row],[budget]],"not available")</f>
        <v>16597830</v>
      </c>
    </row>
    <row r="1176" spans="1:4" x14ac:dyDescent="0.3">
      <c r="A1176" t="s">
        <v>12798</v>
      </c>
      <c r="B1176" s="4">
        <v>15000000</v>
      </c>
      <c r="C1176" s="4">
        <v>31585300</v>
      </c>
      <c r="D1176" s="4">
        <f>IFERROR(Table13[[#This Row],[gross]]-Table13[[#This Row],[budget]],"not available")</f>
        <v>16585300</v>
      </c>
    </row>
    <row r="1177" spans="1:4" x14ac:dyDescent="0.3">
      <c r="A1177" t="s">
        <v>15173</v>
      </c>
      <c r="B1177" s="4">
        <v>10000000</v>
      </c>
      <c r="C1177" s="4">
        <v>26583369</v>
      </c>
      <c r="D1177" s="4">
        <f>IFERROR(Table13[[#This Row],[gross]]-Table13[[#This Row],[budget]],"not available")</f>
        <v>16583369</v>
      </c>
    </row>
    <row r="1178" spans="1:4" x14ac:dyDescent="0.3">
      <c r="A1178" t="s">
        <v>17540</v>
      </c>
      <c r="B1178" s="4">
        <v>9000000</v>
      </c>
      <c r="C1178" s="4">
        <v>25530884</v>
      </c>
      <c r="D1178" s="4">
        <f>IFERROR(Table13[[#This Row],[gross]]-Table13[[#This Row],[budget]],"not available")</f>
        <v>16530884</v>
      </c>
    </row>
    <row r="1179" spans="1:4" x14ac:dyDescent="0.3">
      <c r="A1179" t="s">
        <v>4102</v>
      </c>
      <c r="B1179" s="4">
        <v>48000000</v>
      </c>
      <c r="C1179" s="4">
        <v>64505912</v>
      </c>
      <c r="D1179" s="4">
        <f>IFERROR(Table13[[#This Row],[gross]]-Table13[[#This Row],[budget]],"not available")</f>
        <v>16505912</v>
      </c>
    </row>
    <row r="1180" spans="1:4" x14ac:dyDescent="0.3">
      <c r="A1180" t="s">
        <v>17558</v>
      </c>
      <c r="B1180" s="4">
        <v>5000000</v>
      </c>
      <c r="C1180" s="4">
        <v>21501098</v>
      </c>
      <c r="D1180" s="4">
        <f>IFERROR(Table13[[#This Row],[gross]]-Table13[[#This Row],[budget]],"not available")</f>
        <v>16501098</v>
      </c>
    </row>
    <row r="1181" spans="1:4" x14ac:dyDescent="0.3">
      <c r="A1181" t="s">
        <v>22409</v>
      </c>
      <c r="B1181" s="4">
        <v>500000</v>
      </c>
      <c r="C1181" s="4">
        <v>17000000</v>
      </c>
      <c r="D1181" s="4">
        <f>IFERROR(Table13[[#This Row],[gross]]-Table13[[#This Row],[budget]],"not available")</f>
        <v>16500000</v>
      </c>
    </row>
    <row r="1182" spans="1:4" x14ac:dyDescent="0.3">
      <c r="A1182" t="s">
        <v>5145</v>
      </c>
      <c r="B1182" s="4">
        <v>54000000</v>
      </c>
      <c r="C1182" s="4">
        <v>70496802</v>
      </c>
      <c r="D1182" s="4">
        <f>IFERROR(Table13[[#This Row],[gross]]-Table13[[#This Row],[budget]],"not available")</f>
        <v>16496802</v>
      </c>
    </row>
    <row r="1183" spans="1:4" x14ac:dyDescent="0.3">
      <c r="A1183" t="s">
        <v>19158</v>
      </c>
      <c r="B1183" s="4">
        <v>3000000</v>
      </c>
      <c r="C1183" s="4">
        <v>19472057</v>
      </c>
      <c r="D1183" s="4">
        <f>IFERROR(Table13[[#This Row],[gross]]-Table13[[#This Row],[budget]],"not available")</f>
        <v>16472057</v>
      </c>
    </row>
    <row r="1184" spans="1:4" x14ac:dyDescent="0.3">
      <c r="A1184" t="s">
        <v>11788</v>
      </c>
      <c r="B1184" s="4">
        <v>15000000</v>
      </c>
      <c r="C1184" s="4">
        <v>31471430</v>
      </c>
      <c r="D1184" s="4">
        <f>IFERROR(Table13[[#This Row],[gross]]-Table13[[#This Row],[budget]],"not available")</f>
        <v>16471430</v>
      </c>
    </row>
    <row r="1185" spans="1:4" x14ac:dyDescent="0.3">
      <c r="A1185" t="s">
        <v>14872</v>
      </c>
      <c r="B1185" s="4">
        <v>12000000</v>
      </c>
      <c r="C1185" s="4">
        <v>28435406</v>
      </c>
      <c r="D1185" s="4">
        <f>IFERROR(Table13[[#This Row],[gross]]-Table13[[#This Row],[budget]],"not available")</f>
        <v>16435406</v>
      </c>
    </row>
    <row r="1186" spans="1:4" x14ac:dyDescent="0.3">
      <c r="A1186" t="s">
        <v>19585</v>
      </c>
      <c r="B1186" s="4">
        <v>2800000</v>
      </c>
      <c r="C1186" s="4">
        <v>19170001</v>
      </c>
      <c r="D1186" s="4">
        <f>IFERROR(Table13[[#This Row],[gross]]-Table13[[#This Row],[budget]],"not available")</f>
        <v>16370001</v>
      </c>
    </row>
    <row r="1187" spans="1:4" x14ac:dyDescent="0.3">
      <c r="A1187" t="s">
        <v>13714</v>
      </c>
      <c r="B1187" s="4">
        <v>6000000</v>
      </c>
      <c r="C1187" s="4">
        <v>22235901</v>
      </c>
      <c r="D1187" s="4">
        <f>IFERROR(Table13[[#This Row],[gross]]-Table13[[#This Row],[budget]],"not available")</f>
        <v>16235901</v>
      </c>
    </row>
    <row r="1188" spans="1:4" x14ac:dyDescent="0.3">
      <c r="A1188" t="s">
        <v>10205</v>
      </c>
      <c r="B1188" s="4">
        <v>23000000</v>
      </c>
      <c r="C1188" s="4">
        <v>39235088</v>
      </c>
      <c r="D1188" s="4">
        <f>IFERROR(Table13[[#This Row],[gross]]-Table13[[#This Row],[budget]],"not available")</f>
        <v>16235088</v>
      </c>
    </row>
    <row r="1189" spans="1:4" x14ac:dyDescent="0.3">
      <c r="A1189" t="s">
        <v>17603</v>
      </c>
      <c r="B1189" s="4">
        <v>5000000</v>
      </c>
      <c r="C1189" s="4">
        <v>21197315</v>
      </c>
      <c r="D1189" s="4">
        <f>IFERROR(Table13[[#This Row],[gross]]-Table13[[#This Row],[budget]],"not available")</f>
        <v>16197315</v>
      </c>
    </row>
    <row r="1190" spans="1:4" x14ac:dyDescent="0.3">
      <c r="A1190" t="s">
        <v>19130</v>
      </c>
      <c r="B1190" s="4">
        <v>3000000</v>
      </c>
      <c r="C1190" s="4">
        <v>19184015</v>
      </c>
      <c r="D1190" s="4">
        <f>IFERROR(Table13[[#This Row],[gross]]-Table13[[#This Row],[budget]],"not available")</f>
        <v>16184015</v>
      </c>
    </row>
    <row r="1191" spans="1:4" x14ac:dyDescent="0.3">
      <c r="A1191" t="s">
        <v>2041</v>
      </c>
      <c r="B1191" s="4">
        <v>115000000</v>
      </c>
      <c r="C1191" s="4">
        <v>131144183</v>
      </c>
      <c r="D1191" s="4">
        <f>IFERROR(Table13[[#This Row],[gross]]-Table13[[#This Row],[budget]],"not available")</f>
        <v>16144183</v>
      </c>
    </row>
    <row r="1192" spans="1:4" x14ac:dyDescent="0.3">
      <c r="A1192" t="s">
        <v>13939</v>
      </c>
      <c r="B1192" s="4">
        <v>10500000</v>
      </c>
      <c r="C1192" s="4">
        <v>26589953</v>
      </c>
      <c r="D1192" s="4">
        <f>IFERROR(Table13[[#This Row],[gross]]-Table13[[#This Row],[budget]],"not available")</f>
        <v>16089953</v>
      </c>
    </row>
    <row r="1193" spans="1:4" x14ac:dyDescent="0.3">
      <c r="A1193" t="s">
        <v>9543</v>
      </c>
      <c r="B1193" s="4">
        <v>25000000</v>
      </c>
      <c r="C1193" s="4">
        <v>41067398</v>
      </c>
      <c r="D1193" s="4">
        <f>IFERROR(Table13[[#This Row],[gross]]-Table13[[#This Row],[budget]],"not available")</f>
        <v>16067398</v>
      </c>
    </row>
    <row r="1194" spans="1:4" x14ac:dyDescent="0.3">
      <c r="A1194" t="s">
        <v>10888</v>
      </c>
      <c r="B1194" s="4">
        <v>19000000</v>
      </c>
      <c r="C1194" s="4">
        <v>35033759</v>
      </c>
      <c r="D1194" s="4">
        <f>IFERROR(Table13[[#This Row],[gross]]-Table13[[#This Row],[budget]],"not available")</f>
        <v>16033759</v>
      </c>
    </row>
    <row r="1195" spans="1:4" x14ac:dyDescent="0.3">
      <c r="A1195" t="s">
        <v>5164</v>
      </c>
      <c r="B1195" s="4">
        <v>50000000</v>
      </c>
      <c r="C1195" s="4">
        <v>66002004</v>
      </c>
      <c r="D1195" s="4">
        <f>IFERROR(Table13[[#This Row],[gross]]-Table13[[#This Row],[budget]],"not available")</f>
        <v>16002004</v>
      </c>
    </row>
    <row r="1196" spans="1:4" x14ac:dyDescent="0.3">
      <c r="A1196" t="s">
        <v>16451</v>
      </c>
      <c r="B1196" s="4">
        <v>9000000</v>
      </c>
      <c r="C1196" s="4">
        <v>25000000</v>
      </c>
      <c r="D1196" s="4">
        <f>IFERROR(Table13[[#This Row],[gross]]-Table13[[#This Row],[budget]],"not available")</f>
        <v>16000000</v>
      </c>
    </row>
    <row r="1197" spans="1:4" x14ac:dyDescent="0.3">
      <c r="A1197" t="s">
        <v>9591</v>
      </c>
      <c r="B1197" s="4">
        <v>20000000</v>
      </c>
      <c r="C1197" s="4">
        <v>35990505</v>
      </c>
      <c r="D1197" s="4">
        <f>IFERROR(Table13[[#This Row],[gross]]-Table13[[#This Row],[budget]],"not available")</f>
        <v>15990505</v>
      </c>
    </row>
    <row r="1198" spans="1:4" x14ac:dyDescent="0.3">
      <c r="A1198" t="s">
        <v>10093</v>
      </c>
      <c r="B1198" s="4">
        <v>24000000</v>
      </c>
      <c r="C1198" s="4">
        <v>39989008</v>
      </c>
      <c r="D1198" s="4">
        <f>IFERROR(Table13[[#This Row],[gross]]-Table13[[#This Row],[budget]],"not available")</f>
        <v>15989008</v>
      </c>
    </row>
    <row r="1199" spans="1:4" x14ac:dyDescent="0.3">
      <c r="A1199" t="s">
        <v>13650</v>
      </c>
      <c r="B1199" s="4">
        <v>13000000</v>
      </c>
      <c r="C1199" s="4">
        <v>28972187</v>
      </c>
      <c r="D1199" s="4">
        <f>IFERROR(Table13[[#This Row],[gross]]-Table13[[#This Row],[budget]],"not available")</f>
        <v>15972187</v>
      </c>
    </row>
    <row r="1200" spans="1:4" x14ac:dyDescent="0.3">
      <c r="A1200" t="s">
        <v>14162</v>
      </c>
      <c r="B1200" s="4">
        <v>12000000</v>
      </c>
      <c r="C1200" s="4">
        <v>27829874</v>
      </c>
      <c r="D1200" s="4">
        <f>IFERROR(Table13[[#This Row],[gross]]-Table13[[#This Row],[budget]],"not available")</f>
        <v>15829874</v>
      </c>
    </row>
    <row r="1201" spans="1:4" x14ac:dyDescent="0.3">
      <c r="A1201" t="s">
        <v>15993</v>
      </c>
      <c r="B1201" s="4">
        <v>7000000</v>
      </c>
      <c r="C1201" s="4">
        <v>22800000</v>
      </c>
      <c r="D1201" s="4">
        <f>IFERROR(Table13[[#This Row],[gross]]-Table13[[#This Row],[budget]],"not available")</f>
        <v>15800000</v>
      </c>
    </row>
    <row r="1202" spans="1:4" x14ac:dyDescent="0.3">
      <c r="A1202" t="s">
        <v>5789</v>
      </c>
      <c r="B1202" s="4">
        <v>45000000</v>
      </c>
      <c r="C1202" s="4">
        <v>60786269</v>
      </c>
      <c r="D1202" s="4">
        <f>IFERROR(Table13[[#This Row],[gross]]-Table13[[#This Row],[budget]],"not available")</f>
        <v>15786269</v>
      </c>
    </row>
    <row r="1203" spans="1:4" x14ac:dyDescent="0.3">
      <c r="A1203" t="s">
        <v>21451</v>
      </c>
      <c r="B1203" s="4">
        <v>5000000</v>
      </c>
      <c r="C1203" s="4">
        <v>20773070</v>
      </c>
      <c r="D1203" s="4">
        <f>IFERROR(Table13[[#This Row],[gross]]-Table13[[#This Row],[budget]],"not available")</f>
        <v>15773070</v>
      </c>
    </row>
    <row r="1204" spans="1:4" x14ac:dyDescent="0.3">
      <c r="A1204" t="s">
        <v>4041</v>
      </c>
      <c r="B1204" s="4">
        <v>60000000</v>
      </c>
      <c r="C1204" s="4">
        <v>75764085</v>
      </c>
      <c r="D1204" s="4">
        <f>IFERROR(Table13[[#This Row],[gross]]-Table13[[#This Row],[budget]],"not available")</f>
        <v>15764085</v>
      </c>
    </row>
    <row r="1205" spans="1:4" x14ac:dyDescent="0.3">
      <c r="A1205" t="s">
        <v>17580</v>
      </c>
      <c r="B1205" s="4">
        <v>5000000</v>
      </c>
      <c r="C1205" s="4">
        <v>20733485</v>
      </c>
      <c r="D1205" s="4">
        <f>IFERROR(Table13[[#This Row],[gross]]-Table13[[#This Row],[budget]],"not available")</f>
        <v>15733485</v>
      </c>
    </row>
    <row r="1206" spans="1:4" x14ac:dyDescent="0.3">
      <c r="A1206" t="s">
        <v>12085</v>
      </c>
      <c r="B1206" s="4">
        <v>24000000</v>
      </c>
      <c r="C1206" s="4">
        <v>39687528</v>
      </c>
      <c r="D1206" s="4">
        <f>IFERROR(Table13[[#This Row],[gross]]-Table13[[#This Row],[budget]],"not available")</f>
        <v>15687528</v>
      </c>
    </row>
    <row r="1207" spans="1:4" x14ac:dyDescent="0.3">
      <c r="A1207" t="s">
        <v>8312</v>
      </c>
      <c r="B1207" s="4">
        <v>30000000</v>
      </c>
      <c r="C1207" s="4">
        <v>45645204</v>
      </c>
      <c r="D1207" s="4">
        <f>IFERROR(Table13[[#This Row],[gross]]-Table13[[#This Row],[budget]],"not available")</f>
        <v>15645204</v>
      </c>
    </row>
    <row r="1208" spans="1:4" x14ac:dyDescent="0.3">
      <c r="A1208" t="s">
        <v>4086</v>
      </c>
      <c r="B1208" s="4">
        <v>60000000</v>
      </c>
      <c r="C1208" s="4">
        <v>75638743</v>
      </c>
      <c r="D1208" s="4">
        <f>IFERROR(Table13[[#This Row],[gross]]-Table13[[#This Row],[budget]],"not available")</f>
        <v>15638743</v>
      </c>
    </row>
    <row r="1209" spans="1:4" x14ac:dyDescent="0.3">
      <c r="A1209" t="s">
        <v>12424</v>
      </c>
      <c r="B1209" s="4">
        <v>8000000</v>
      </c>
      <c r="C1209" s="4">
        <v>23618786</v>
      </c>
      <c r="D1209" s="4">
        <f>IFERROR(Table13[[#This Row],[gross]]-Table13[[#This Row],[budget]],"not available")</f>
        <v>15618786</v>
      </c>
    </row>
    <row r="1210" spans="1:4" x14ac:dyDescent="0.3">
      <c r="A1210" t="s">
        <v>14878</v>
      </c>
      <c r="B1210" s="4">
        <v>10000000</v>
      </c>
      <c r="C1210" s="4">
        <v>25600000</v>
      </c>
      <c r="D1210" s="4">
        <f>IFERROR(Table13[[#This Row],[gross]]-Table13[[#This Row],[budget]],"not available")</f>
        <v>15600000</v>
      </c>
    </row>
    <row r="1211" spans="1:4" x14ac:dyDescent="0.3">
      <c r="A1211" t="s">
        <v>10822</v>
      </c>
      <c r="B1211" s="4">
        <v>20000000</v>
      </c>
      <c r="C1211" s="4">
        <v>35596227</v>
      </c>
      <c r="D1211" s="4">
        <f>IFERROR(Table13[[#This Row],[gross]]-Table13[[#This Row],[budget]],"not available")</f>
        <v>15596227</v>
      </c>
    </row>
    <row r="1212" spans="1:4" x14ac:dyDescent="0.3">
      <c r="A1212" t="s">
        <v>10558</v>
      </c>
      <c r="B1212" s="4">
        <v>21000000</v>
      </c>
      <c r="C1212" s="4">
        <v>36581633</v>
      </c>
      <c r="D1212" s="4">
        <f>IFERROR(Table13[[#This Row],[gross]]-Table13[[#This Row],[budget]],"not available")</f>
        <v>15581633</v>
      </c>
    </row>
    <row r="1213" spans="1:4" x14ac:dyDescent="0.3">
      <c r="A1213" t="s">
        <v>10768</v>
      </c>
      <c r="B1213" s="4">
        <v>30000000</v>
      </c>
      <c r="C1213" s="4">
        <v>45542421</v>
      </c>
      <c r="D1213" s="4">
        <f>IFERROR(Table13[[#This Row],[gross]]-Table13[[#This Row],[budget]],"not available")</f>
        <v>15542421</v>
      </c>
    </row>
    <row r="1214" spans="1:4" x14ac:dyDescent="0.3">
      <c r="A1214" t="s">
        <v>1551</v>
      </c>
      <c r="B1214" s="4">
        <v>110000000</v>
      </c>
      <c r="C1214" s="4">
        <v>125531634</v>
      </c>
      <c r="D1214" s="4">
        <f>IFERROR(Table13[[#This Row],[gross]]-Table13[[#This Row],[budget]],"not available")</f>
        <v>15531634</v>
      </c>
    </row>
    <row r="1215" spans="1:4" x14ac:dyDescent="0.3">
      <c r="A1215" t="s">
        <v>15583</v>
      </c>
      <c r="B1215" s="4">
        <v>9000000</v>
      </c>
      <c r="C1215" s="4">
        <v>24530513</v>
      </c>
      <c r="D1215" s="4">
        <f>IFERROR(Table13[[#This Row],[gross]]-Table13[[#This Row],[budget]],"not available")</f>
        <v>15530513</v>
      </c>
    </row>
    <row r="1216" spans="1:4" x14ac:dyDescent="0.3">
      <c r="A1216" t="s">
        <v>13689</v>
      </c>
      <c r="B1216" s="4">
        <v>13000000</v>
      </c>
      <c r="C1216" s="4">
        <v>28501605</v>
      </c>
      <c r="D1216" s="4">
        <f>IFERROR(Table13[[#This Row],[gross]]-Table13[[#This Row],[budget]],"not available")</f>
        <v>15501605</v>
      </c>
    </row>
    <row r="1217" spans="1:4" x14ac:dyDescent="0.3">
      <c r="A1217" t="s">
        <v>14903</v>
      </c>
      <c r="B1217" s="4">
        <v>10000000</v>
      </c>
      <c r="C1217" s="4">
        <v>25464480</v>
      </c>
      <c r="D1217" s="4">
        <f>IFERROR(Table13[[#This Row],[gross]]-Table13[[#This Row],[budget]],"not available")</f>
        <v>15464480</v>
      </c>
    </row>
    <row r="1218" spans="1:4" x14ac:dyDescent="0.3">
      <c r="A1218" t="s">
        <v>10827</v>
      </c>
      <c r="B1218" s="4">
        <v>20000000</v>
      </c>
      <c r="C1218" s="4">
        <v>35422828</v>
      </c>
      <c r="D1218" s="4">
        <f>IFERROR(Table13[[#This Row],[gross]]-Table13[[#This Row],[budget]],"not available")</f>
        <v>15422828</v>
      </c>
    </row>
    <row r="1219" spans="1:4" x14ac:dyDescent="0.3">
      <c r="A1219" t="s">
        <v>10309</v>
      </c>
      <c r="B1219" s="4">
        <v>22700000</v>
      </c>
      <c r="C1219" s="4">
        <v>38119483</v>
      </c>
      <c r="D1219" s="4">
        <f>IFERROR(Table13[[#This Row],[gross]]-Table13[[#This Row],[budget]],"not available")</f>
        <v>15419483</v>
      </c>
    </row>
    <row r="1220" spans="1:4" x14ac:dyDescent="0.3">
      <c r="A1220" t="s">
        <v>11782</v>
      </c>
      <c r="B1220" s="4">
        <v>18000000</v>
      </c>
      <c r="C1220" s="4">
        <v>33404871</v>
      </c>
      <c r="D1220" s="4">
        <f>IFERROR(Table13[[#This Row],[gross]]-Table13[[#This Row],[budget]],"not available")</f>
        <v>15404871</v>
      </c>
    </row>
    <row r="1221" spans="1:4" x14ac:dyDescent="0.3">
      <c r="A1221" t="s">
        <v>13857</v>
      </c>
      <c r="B1221" s="4">
        <v>13000000</v>
      </c>
      <c r="C1221" s="4">
        <v>28399192</v>
      </c>
      <c r="D1221" s="4">
        <f>IFERROR(Table13[[#This Row],[gross]]-Table13[[#This Row],[budget]],"not available")</f>
        <v>15399192</v>
      </c>
    </row>
    <row r="1222" spans="1:4" x14ac:dyDescent="0.3">
      <c r="A1222" t="s">
        <v>4053</v>
      </c>
      <c r="B1222" s="4">
        <v>60000000</v>
      </c>
      <c r="C1222" s="4">
        <v>75370763</v>
      </c>
      <c r="D1222" s="4">
        <f>IFERROR(Table13[[#This Row],[gross]]-Table13[[#This Row],[budget]],"not available")</f>
        <v>15370763</v>
      </c>
    </row>
    <row r="1223" spans="1:4" x14ac:dyDescent="0.3">
      <c r="A1223" t="s">
        <v>14875</v>
      </c>
      <c r="B1223" s="4">
        <v>10000000</v>
      </c>
      <c r="C1223" s="4">
        <v>25339117</v>
      </c>
      <c r="D1223" s="4">
        <f>IFERROR(Table13[[#This Row],[gross]]-Table13[[#This Row],[budget]],"not available")</f>
        <v>15339117</v>
      </c>
    </row>
    <row r="1224" spans="1:4" x14ac:dyDescent="0.3">
      <c r="A1224" t="s">
        <v>1540</v>
      </c>
      <c r="B1224" s="4">
        <v>110000000</v>
      </c>
      <c r="C1224" s="4">
        <v>125332007</v>
      </c>
      <c r="D1224" s="4">
        <f>IFERROR(Table13[[#This Row],[gross]]-Table13[[#This Row],[budget]],"not available")</f>
        <v>15332007</v>
      </c>
    </row>
    <row r="1225" spans="1:4" x14ac:dyDescent="0.3">
      <c r="A1225" t="s">
        <v>14082</v>
      </c>
      <c r="B1225" s="4">
        <v>12000000</v>
      </c>
      <c r="C1225" s="4">
        <v>27281507</v>
      </c>
      <c r="D1225" s="4">
        <f>IFERROR(Table13[[#This Row],[gross]]-Table13[[#This Row],[budget]],"not available")</f>
        <v>15281507</v>
      </c>
    </row>
    <row r="1226" spans="1:4" x14ac:dyDescent="0.3">
      <c r="A1226" t="s">
        <v>4098</v>
      </c>
      <c r="B1226" s="4">
        <v>60000000</v>
      </c>
      <c r="C1226" s="4">
        <v>75280058</v>
      </c>
      <c r="D1226" s="4">
        <f>IFERROR(Table13[[#This Row],[gross]]-Table13[[#This Row],[budget]],"not available")</f>
        <v>15280058</v>
      </c>
    </row>
    <row r="1227" spans="1:4" x14ac:dyDescent="0.3">
      <c r="A1227" t="s">
        <v>12803</v>
      </c>
      <c r="B1227" s="4">
        <v>15000000</v>
      </c>
      <c r="C1227" s="4">
        <v>30259652</v>
      </c>
      <c r="D1227" s="4">
        <f>IFERROR(Table13[[#This Row],[gross]]-Table13[[#This Row],[budget]],"not available")</f>
        <v>15259652</v>
      </c>
    </row>
    <row r="1228" spans="1:4" x14ac:dyDescent="0.3">
      <c r="A1228" t="s">
        <v>934</v>
      </c>
      <c r="B1228" s="4">
        <v>150000000</v>
      </c>
      <c r="C1228" s="4">
        <v>165230261</v>
      </c>
      <c r="D1228" s="4">
        <f>IFERROR(Table13[[#This Row],[gross]]-Table13[[#This Row],[budget]],"not available")</f>
        <v>15230261</v>
      </c>
    </row>
    <row r="1229" spans="1:4" x14ac:dyDescent="0.3">
      <c r="A1229" t="s">
        <v>12810</v>
      </c>
      <c r="B1229" s="4">
        <v>15000000</v>
      </c>
      <c r="C1229" s="4">
        <v>30226144</v>
      </c>
      <c r="D1229" s="4">
        <f>IFERROR(Table13[[#This Row],[gross]]-Table13[[#This Row],[budget]],"not available")</f>
        <v>15226144</v>
      </c>
    </row>
    <row r="1230" spans="1:4" x14ac:dyDescent="0.3">
      <c r="A1230" t="s">
        <v>9547</v>
      </c>
      <c r="B1230" s="4">
        <v>25000000</v>
      </c>
      <c r="C1230" s="4">
        <v>40218903</v>
      </c>
      <c r="D1230" s="4">
        <f>IFERROR(Table13[[#This Row],[gross]]-Table13[[#This Row],[budget]],"not available")</f>
        <v>15218903</v>
      </c>
    </row>
    <row r="1231" spans="1:4" x14ac:dyDescent="0.3">
      <c r="A1231" t="s">
        <v>21978</v>
      </c>
      <c r="B1231" s="4">
        <v>900000</v>
      </c>
      <c r="C1231" s="4">
        <v>16097842</v>
      </c>
      <c r="D1231" s="4">
        <f>IFERROR(Table13[[#This Row],[gross]]-Table13[[#This Row],[budget]],"not available")</f>
        <v>15197842</v>
      </c>
    </row>
    <row r="1232" spans="1:4" x14ac:dyDescent="0.3">
      <c r="A1232" t="s">
        <v>7361</v>
      </c>
      <c r="B1232" s="4">
        <v>33000000</v>
      </c>
      <c r="C1232" s="4">
        <v>48169908</v>
      </c>
      <c r="D1232" s="4">
        <f>IFERROR(Table13[[#This Row],[gross]]-Table13[[#This Row],[budget]],"not available")</f>
        <v>15169908</v>
      </c>
    </row>
    <row r="1233" spans="1:4" x14ac:dyDescent="0.3">
      <c r="A1233" t="s">
        <v>12832</v>
      </c>
      <c r="B1233" s="4">
        <v>15000000</v>
      </c>
      <c r="C1233" s="4">
        <v>30127963</v>
      </c>
      <c r="D1233" s="4">
        <f>IFERROR(Table13[[#This Row],[gross]]-Table13[[#This Row],[budget]],"not available")</f>
        <v>15127963</v>
      </c>
    </row>
    <row r="1234" spans="1:4" x14ac:dyDescent="0.3">
      <c r="A1234" t="s">
        <v>12418</v>
      </c>
      <c r="B1234" s="4">
        <v>15000000</v>
      </c>
      <c r="C1234" s="4">
        <v>30102717</v>
      </c>
      <c r="D1234" s="4">
        <f>IFERROR(Table13[[#This Row],[gross]]-Table13[[#This Row],[budget]],"not available")</f>
        <v>15102717</v>
      </c>
    </row>
    <row r="1235" spans="1:4" x14ac:dyDescent="0.3">
      <c r="A1235" t="s">
        <v>8920</v>
      </c>
      <c r="B1235" s="4">
        <v>28000000</v>
      </c>
      <c r="C1235" s="4">
        <v>43097652</v>
      </c>
      <c r="D1235" s="4">
        <f>IFERROR(Table13[[#This Row],[gross]]-Table13[[#This Row],[budget]],"not available")</f>
        <v>15097652</v>
      </c>
    </row>
    <row r="1236" spans="1:4" x14ac:dyDescent="0.3">
      <c r="A1236" t="s">
        <v>3897</v>
      </c>
      <c r="B1236" s="4">
        <v>62000000</v>
      </c>
      <c r="C1236" s="4">
        <v>77086030</v>
      </c>
      <c r="D1236" s="4">
        <f>IFERROR(Table13[[#This Row],[gross]]-Table13[[#This Row],[budget]],"not available")</f>
        <v>15086030</v>
      </c>
    </row>
    <row r="1237" spans="1:4" x14ac:dyDescent="0.3">
      <c r="A1237" t="s">
        <v>16968</v>
      </c>
      <c r="B1237" s="4">
        <v>6000000</v>
      </c>
      <c r="C1237" s="4">
        <v>21005329</v>
      </c>
      <c r="D1237" s="4">
        <f>IFERROR(Table13[[#This Row],[gross]]-Table13[[#This Row],[budget]],"not available")</f>
        <v>15005329</v>
      </c>
    </row>
    <row r="1238" spans="1:4" x14ac:dyDescent="0.3">
      <c r="A1238" t="s">
        <v>6431</v>
      </c>
      <c r="B1238" s="4">
        <v>40000000</v>
      </c>
      <c r="C1238" s="4">
        <v>54967359</v>
      </c>
      <c r="D1238" s="4">
        <f>IFERROR(Table13[[#This Row],[gross]]-Table13[[#This Row],[budget]],"not available")</f>
        <v>14967359</v>
      </c>
    </row>
    <row r="1239" spans="1:4" x14ac:dyDescent="0.3">
      <c r="A1239" t="s">
        <v>21434</v>
      </c>
      <c r="B1239" s="4">
        <v>1100000</v>
      </c>
      <c r="C1239" s="4">
        <v>16067035</v>
      </c>
      <c r="D1239" s="4">
        <f>IFERROR(Table13[[#This Row],[gross]]-Table13[[#This Row],[budget]],"not available")</f>
        <v>14967035</v>
      </c>
    </row>
    <row r="1240" spans="1:4" x14ac:dyDescent="0.3">
      <c r="A1240" t="s">
        <v>5744</v>
      </c>
      <c r="B1240" s="4">
        <v>46000000</v>
      </c>
      <c r="C1240" s="4">
        <v>60962878</v>
      </c>
      <c r="D1240" s="4">
        <f>IFERROR(Table13[[#This Row],[gross]]-Table13[[#This Row],[budget]],"not available")</f>
        <v>14962878</v>
      </c>
    </row>
    <row r="1241" spans="1:4" x14ac:dyDescent="0.3">
      <c r="A1241" t="s">
        <v>4846</v>
      </c>
      <c r="B1241" s="4">
        <v>55000000</v>
      </c>
      <c r="C1241" s="4">
        <v>69951824</v>
      </c>
      <c r="D1241" s="4">
        <f>IFERROR(Table13[[#This Row],[gross]]-Table13[[#This Row],[budget]],"not available")</f>
        <v>14951824</v>
      </c>
    </row>
    <row r="1242" spans="1:4" x14ac:dyDescent="0.3">
      <c r="A1242" t="s">
        <v>2948</v>
      </c>
      <c r="B1242" s="4">
        <v>78000000</v>
      </c>
      <c r="C1242" s="4">
        <v>92930005</v>
      </c>
      <c r="D1242" s="4">
        <f>IFERROR(Table13[[#This Row],[gross]]-Table13[[#This Row],[budget]],"not available")</f>
        <v>14930005</v>
      </c>
    </row>
    <row r="1243" spans="1:4" x14ac:dyDescent="0.3">
      <c r="A1243" t="s">
        <v>9553</v>
      </c>
      <c r="B1243" s="4">
        <v>25000000</v>
      </c>
      <c r="C1243" s="4">
        <v>39880476</v>
      </c>
      <c r="D1243" s="4">
        <f>IFERROR(Table13[[#This Row],[gross]]-Table13[[#This Row],[budget]],"not available")</f>
        <v>14880476</v>
      </c>
    </row>
    <row r="1244" spans="1:4" x14ac:dyDescent="0.3">
      <c r="A1244" t="s">
        <v>12806</v>
      </c>
      <c r="B1244" s="4">
        <v>16000000</v>
      </c>
      <c r="C1244" s="4">
        <v>30857814</v>
      </c>
      <c r="D1244" s="4">
        <f>IFERROR(Table13[[#This Row],[gross]]-Table13[[#This Row],[budget]],"not available")</f>
        <v>14857814</v>
      </c>
    </row>
    <row r="1245" spans="1:4" x14ac:dyDescent="0.3">
      <c r="A1245" t="s">
        <v>2670</v>
      </c>
      <c r="B1245" s="4">
        <v>80000000</v>
      </c>
      <c r="C1245" s="4">
        <v>94822707</v>
      </c>
      <c r="D1245" s="4">
        <f>IFERROR(Table13[[#This Row],[gross]]-Table13[[#This Row],[budget]],"not available")</f>
        <v>14822707</v>
      </c>
    </row>
    <row r="1246" spans="1:4" x14ac:dyDescent="0.3">
      <c r="A1246" t="s">
        <v>18304</v>
      </c>
      <c r="B1246" s="4">
        <v>6000000</v>
      </c>
      <c r="C1246" s="4">
        <v>20772796</v>
      </c>
      <c r="D1246" s="4">
        <f>IFERROR(Table13[[#This Row],[gross]]-Table13[[#This Row],[budget]],"not available")</f>
        <v>14772796</v>
      </c>
    </row>
    <row r="1247" spans="1:4" x14ac:dyDescent="0.3">
      <c r="A1247" t="s">
        <v>23450</v>
      </c>
      <c r="B1247" s="4">
        <v>500000</v>
      </c>
      <c r="C1247" s="4">
        <v>15180000</v>
      </c>
      <c r="D1247" s="4">
        <f>IFERROR(Table13[[#This Row],[gross]]-Table13[[#This Row],[budget]],"not available")</f>
        <v>14680000</v>
      </c>
    </row>
    <row r="1248" spans="1:4" x14ac:dyDescent="0.3">
      <c r="A1248" t="s">
        <v>3995</v>
      </c>
      <c r="B1248" s="4">
        <v>61000000</v>
      </c>
      <c r="C1248" s="4">
        <v>75573300</v>
      </c>
      <c r="D1248" s="4">
        <f>IFERROR(Table13[[#This Row],[gross]]-Table13[[#This Row],[budget]],"not available")</f>
        <v>14573300</v>
      </c>
    </row>
    <row r="1249" spans="1:4" x14ac:dyDescent="0.3">
      <c r="A1249" t="s">
        <v>15987</v>
      </c>
      <c r="B1249" s="4">
        <v>8000000</v>
      </c>
      <c r="C1249" s="4">
        <v>22551000</v>
      </c>
      <c r="D1249" s="4">
        <f>IFERROR(Table13[[#This Row],[gross]]-Table13[[#This Row],[budget]],"not available")</f>
        <v>14551000</v>
      </c>
    </row>
    <row r="1250" spans="1:4" x14ac:dyDescent="0.3">
      <c r="A1250" t="s">
        <v>10840</v>
      </c>
      <c r="B1250" s="4">
        <v>19800000</v>
      </c>
      <c r="C1250" s="4">
        <v>34290142</v>
      </c>
      <c r="D1250" s="4">
        <f>IFERROR(Table13[[#This Row],[gross]]-Table13[[#This Row],[budget]],"not available")</f>
        <v>14490142</v>
      </c>
    </row>
    <row r="1251" spans="1:4" x14ac:dyDescent="0.3">
      <c r="A1251" t="s">
        <v>7370</v>
      </c>
      <c r="B1251" s="4">
        <v>35000000</v>
      </c>
      <c r="C1251" s="4">
        <v>49474048</v>
      </c>
      <c r="D1251" s="4">
        <f>IFERROR(Table13[[#This Row],[gross]]-Table13[[#This Row],[budget]],"not available")</f>
        <v>14474048</v>
      </c>
    </row>
    <row r="1252" spans="1:4" x14ac:dyDescent="0.3">
      <c r="A1252" t="s">
        <v>17575</v>
      </c>
      <c r="B1252" s="4">
        <v>5000000</v>
      </c>
      <c r="C1252" s="4">
        <v>19421271</v>
      </c>
      <c r="D1252" s="4">
        <f>IFERROR(Table13[[#This Row],[gross]]-Table13[[#This Row],[budget]],"not available")</f>
        <v>14421271</v>
      </c>
    </row>
    <row r="1253" spans="1:4" x14ac:dyDescent="0.3">
      <c r="A1253" t="s">
        <v>9557</v>
      </c>
      <c r="B1253" s="4">
        <v>25000000</v>
      </c>
      <c r="C1253" s="4">
        <v>39399750</v>
      </c>
      <c r="D1253" s="4">
        <f>IFERROR(Table13[[#This Row],[gross]]-Table13[[#This Row],[budget]],"not available")</f>
        <v>14399750</v>
      </c>
    </row>
    <row r="1254" spans="1:4" x14ac:dyDescent="0.3">
      <c r="A1254" t="s">
        <v>5793</v>
      </c>
      <c r="B1254" s="4">
        <v>45000000</v>
      </c>
      <c r="C1254" s="4">
        <v>59365105</v>
      </c>
      <c r="D1254" s="4">
        <f>IFERROR(Table13[[#This Row],[gross]]-Table13[[#This Row],[budget]],"not available")</f>
        <v>14365105</v>
      </c>
    </row>
    <row r="1255" spans="1:4" x14ac:dyDescent="0.3">
      <c r="A1255" t="s">
        <v>12820</v>
      </c>
      <c r="B1255" s="4">
        <v>15000000</v>
      </c>
      <c r="C1255" s="4">
        <v>29302097</v>
      </c>
      <c r="D1255" s="4">
        <f>IFERROR(Table13[[#This Row],[gross]]-Table13[[#This Row],[budget]],"not available")</f>
        <v>14302097</v>
      </c>
    </row>
    <row r="1256" spans="1:4" x14ac:dyDescent="0.3">
      <c r="A1256" t="s">
        <v>17563</v>
      </c>
      <c r="B1256" s="4">
        <v>5000000</v>
      </c>
      <c r="C1256" s="4">
        <v>19281235</v>
      </c>
      <c r="D1256" s="4">
        <f>IFERROR(Table13[[#This Row],[gross]]-Table13[[#This Row],[budget]],"not available")</f>
        <v>14281235</v>
      </c>
    </row>
    <row r="1257" spans="1:4" x14ac:dyDescent="0.3">
      <c r="A1257" t="s">
        <v>7179</v>
      </c>
      <c r="B1257" s="4">
        <v>36000000</v>
      </c>
      <c r="C1257" s="4">
        <v>50213619</v>
      </c>
      <c r="D1257" s="4">
        <f>IFERROR(Table13[[#This Row],[gross]]-Table13[[#This Row],[budget]],"not available")</f>
        <v>14213619</v>
      </c>
    </row>
    <row r="1258" spans="1:4" x14ac:dyDescent="0.3">
      <c r="A1258" t="s">
        <v>19573</v>
      </c>
      <c r="B1258" s="4">
        <v>8000000</v>
      </c>
      <c r="C1258" s="4">
        <v>22201636</v>
      </c>
      <c r="D1258" s="4">
        <f>IFERROR(Table13[[#This Row],[gross]]-Table13[[#This Row],[budget]],"not available")</f>
        <v>14201636</v>
      </c>
    </row>
    <row r="1259" spans="1:4" x14ac:dyDescent="0.3">
      <c r="A1259" t="s">
        <v>16964</v>
      </c>
      <c r="B1259" s="4">
        <v>8000000</v>
      </c>
      <c r="C1259" s="4">
        <v>22168359</v>
      </c>
      <c r="D1259" s="4">
        <f>IFERROR(Table13[[#This Row],[gross]]-Table13[[#This Row],[budget]],"not available")</f>
        <v>14168359</v>
      </c>
    </row>
    <row r="1260" spans="1:4" x14ac:dyDescent="0.3">
      <c r="A1260" t="s">
        <v>9264</v>
      </c>
      <c r="B1260" s="4">
        <v>26000000</v>
      </c>
      <c r="C1260" s="4">
        <v>40168080</v>
      </c>
      <c r="D1260" s="4">
        <f>IFERROR(Table13[[#This Row],[gross]]-Table13[[#This Row],[budget]],"not available")</f>
        <v>14168080</v>
      </c>
    </row>
    <row r="1261" spans="1:4" x14ac:dyDescent="0.3">
      <c r="A1261" t="s">
        <v>7166</v>
      </c>
      <c r="B1261" s="4">
        <v>36000000</v>
      </c>
      <c r="C1261" s="4">
        <v>50129186</v>
      </c>
      <c r="D1261" s="4">
        <f>IFERROR(Table13[[#This Row],[gross]]-Table13[[#This Row],[budget]],"not available")</f>
        <v>14129186</v>
      </c>
    </row>
    <row r="1262" spans="1:4" x14ac:dyDescent="0.3">
      <c r="A1262" t="s">
        <v>10921</v>
      </c>
      <c r="B1262" s="4">
        <v>20000000</v>
      </c>
      <c r="C1262" s="4">
        <v>34126138</v>
      </c>
      <c r="D1262" s="4">
        <f>IFERROR(Table13[[#This Row],[gross]]-Table13[[#This Row],[budget]],"not available")</f>
        <v>14126138</v>
      </c>
    </row>
    <row r="1263" spans="1:4" x14ac:dyDescent="0.3">
      <c r="A1263" t="s">
        <v>12823</v>
      </c>
      <c r="B1263" s="4">
        <v>15000000</v>
      </c>
      <c r="C1263" s="4">
        <v>29106737</v>
      </c>
      <c r="D1263" s="4">
        <f>IFERROR(Table13[[#This Row],[gross]]-Table13[[#This Row],[budget]],"not available")</f>
        <v>14106737</v>
      </c>
    </row>
    <row r="1264" spans="1:4" x14ac:dyDescent="0.3">
      <c r="A1264" t="s">
        <v>10962</v>
      </c>
      <c r="B1264" s="4">
        <v>9000000</v>
      </c>
      <c r="C1264" s="4">
        <v>23078294</v>
      </c>
      <c r="D1264" s="4">
        <f>IFERROR(Table13[[#This Row],[gross]]-Table13[[#This Row],[budget]],"not available")</f>
        <v>14078294</v>
      </c>
    </row>
    <row r="1265" spans="1:4" x14ac:dyDescent="0.3">
      <c r="A1265" t="s">
        <v>8832</v>
      </c>
      <c r="B1265" s="4">
        <v>60000000</v>
      </c>
      <c r="C1265" s="4">
        <v>74058698</v>
      </c>
      <c r="D1265" s="4">
        <f>IFERROR(Table13[[#This Row],[gross]]-Table13[[#This Row],[budget]],"not available")</f>
        <v>14058698</v>
      </c>
    </row>
    <row r="1266" spans="1:4" x14ac:dyDescent="0.3">
      <c r="A1266" t="s">
        <v>13678</v>
      </c>
      <c r="B1266" s="4">
        <v>13000000</v>
      </c>
      <c r="C1266" s="4">
        <v>27052167</v>
      </c>
      <c r="D1266" s="4">
        <f>IFERROR(Table13[[#This Row],[gross]]-Table13[[#This Row],[budget]],"not available")</f>
        <v>14052167</v>
      </c>
    </row>
    <row r="1267" spans="1:4" x14ac:dyDescent="0.3">
      <c r="A1267" t="s">
        <v>3712</v>
      </c>
      <c r="B1267" s="4">
        <v>70000000</v>
      </c>
      <c r="C1267" s="4">
        <v>84049211</v>
      </c>
      <c r="D1267" s="4">
        <f>IFERROR(Table13[[#This Row],[gross]]-Table13[[#This Row],[budget]],"not available")</f>
        <v>14049211</v>
      </c>
    </row>
    <row r="1268" spans="1:4" x14ac:dyDescent="0.3">
      <c r="A1268" t="s">
        <v>10372</v>
      </c>
      <c r="B1268" s="4">
        <v>22000000</v>
      </c>
      <c r="C1268" s="4">
        <v>36020063</v>
      </c>
      <c r="D1268" s="4">
        <f>IFERROR(Table13[[#This Row],[gross]]-Table13[[#This Row],[budget]],"not available")</f>
        <v>14020063</v>
      </c>
    </row>
    <row r="1269" spans="1:4" x14ac:dyDescent="0.3">
      <c r="A1269" t="s">
        <v>9565</v>
      </c>
      <c r="B1269" s="4">
        <v>25000000</v>
      </c>
      <c r="C1269" s="4">
        <v>39008741</v>
      </c>
      <c r="D1269" s="4">
        <f>IFERROR(Table13[[#This Row],[gross]]-Table13[[#This Row],[budget]],"not available")</f>
        <v>14008741</v>
      </c>
    </row>
    <row r="1270" spans="1:4" x14ac:dyDescent="0.3">
      <c r="A1270" t="s">
        <v>9170</v>
      </c>
      <c r="B1270" s="4">
        <v>27000000</v>
      </c>
      <c r="C1270" s="4">
        <v>41008532</v>
      </c>
      <c r="D1270" s="4">
        <f>IFERROR(Table13[[#This Row],[gross]]-Table13[[#This Row],[budget]],"not available")</f>
        <v>14008532</v>
      </c>
    </row>
    <row r="1271" spans="1:4" x14ac:dyDescent="0.3">
      <c r="A1271" t="s">
        <v>8064</v>
      </c>
      <c r="B1271" s="4">
        <v>31000000</v>
      </c>
      <c r="C1271" s="4">
        <v>44983704</v>
      </c>
      <c r="D1271" s="4">
        <f>IFERROR(Table13[[#This Row],[gross]]-Table13[[#This Row],[budget]],"not available")</f>
        <v>13983704</v>
      </c>
    </row>
    <row r="1272" spans="1:4" x14ac:dyDescent="0.3">
      <c r="A1272" t="s">
        <v>6426</v>
      </c>
      <c r="B1272" s="4">
        <v>40000000</v>
      </c>
      <c r="C1272" s="4">
        <v>53955614</v>
      </c>
      <c r="D1272" s="4">
        <f>IFERROR(Table13[[#This Row],[gross]]-Table13[[#This Row],[budget]],"not available")</f>
        <v>13955614</v>
      </c>
    </row>
    <row r="1273" spans="1:4" x14ac:dyDescent="0.3">
      <c r="A1273" t="s">
        <v>7388</v>
      </c>
      <c r="B1273" s="4">
        <v>30000000</v>
      </c>
      <c r="C1273" s="4">
        <v>43894863</v>
      </c>
      <c r="D1273" s="4">
        <f>IFERROR(Table13[[#This Row],[gross]]-Table13[[#This Row],[budget]],"not available")</f>
        <v>13894863</v>
      </c>
    </row>
    <row r="1274" spans="1:4" x14ac:dyDescent="0.3">
      <c r="A1274" t="s">
        <v>3411</v>
      </c>
      <c r="B1274" s="4">
        <v>66000000</v>
      </c>
      <c r="C1274" s="4">
        <v>79883359</v>
      </c>
      <c r="D1274" s="4">
        <f>IFERROR(Table13[[#This Row],[gross]]-Table13[[#This Row],[budget]],"not available")</f>
        <v>13883359</v>
      </c>
    </row>
    <row r="1275" spans="1:4" x14ac:dyDescent="0.3">
      <c r="A1275" t="s">
        <v>14085</v>
      </c>
      <c r="B1275" s="4">
        <v>12000000</v>
      </c>
      <c r="C1275" s="4">
        <v>25776062</v>
      </c>
      <c r="D1275" s="4">
        <f>IFERROR(Table13[[#This Row],[gross]]-Table13[[#This Row],[budget]],"not available")</f>
        <v>13776062</v>
      </c>
    </row>
    <row r="1276" spans="1:4" x14ac:dyDescent="0.3">
      <c r="A1276" t="s">
        <v>4685</v>
      </c>
      <c r="B1276" s="4">
        <v>55000000</v>
      </c>
      <c r="C1276" s="4">
        <v>68750000</v>
      </c>
      <c r="D1276" s="4">
        <f>IFERROR(Table13[[#This Row],[gross]]-Table13[[#This Row],[budget]],"not available")</f>
        <v>13750000</v>
      </c>
    </row>
    <row r="1277" spans="1:4" x14ac:dyDescent="0.3">
      <c r="A1277" t="s">
        <v>8388</v>
      </c>
      <c r="B1277" s="4">
        <v>25000000</v>
      </c>
      <c r="C1277" s="4">
        <v>38747385</v>
      </c>
      <c r="D1277" s="4">
        <f>IFERROR(Table13[[#This Row],[gross]]-Table13[[#This Row],[budget]],"not available")</f>
        <v>13747385</v>
      </c>
    </row>
    <row r="1278" spans="1:4" x14ac:dyDescent="0.3">
      <c r="A1278" t="s">
        <v>5123</v>
      </c>
      <c r="B1278" s="4">
        <v>60000000</v>
      </c>
      <c r="C1278" s="4">
        <v>73701902</v>
      </c>
      <c r="D1278" s="4">
        <f>IFERROR(Table13[[#This Row],[gross]]-Table13[[#This Row],[budget]],"not available")</f>
        <v>13701902</v>
      </c>
    </row>
    <row r="1279" spans="1:4" x14ac:dyDescent="0.3">
      <c r="A1279" t="s">
        <v>14806</v>
      </c>
      <c r="B1279" s="4">
        <v>23000000</v>
      </c>
      <c r="C1279" s="4">
        <v>36696761</v>
      </c>
      <c r="D1279" s="4">
        <f>IFERROR(Table13[[#This Row],[gross]]-Table13[[#This Row],[budget]],"not available")</f>
        <v>13696761</v>
      </c>
    </row>
    <row r="1280" spans="1:4" x14ac:dyDescent="0.3">
      <c r="A1280" t="s">
        <v>9612</v>
      </c>
      <c r="B1280" s="4">
        <v>20000000</v>
      </c>
      <c r="C1280" s="4">
        <v>33687630</v>
      </c>
      <c r="D1280" s="4">
        <f>IFERROR(Table13[[#This Row],[gross]]-Table13[[#This Row],[budget]],"not available")</f>
        <v>13687630</v>
      </c>
    </row>
    <row r="1281" spans="1:4" x14ac:dyDescent="0.3">
      <c r="A1281" t="s">
        <v>17615</v>
      </c>
      <c r="B1281" s="4">
        <v>5000000</v>
      </c>
      <c r="C1281" s="4">
        <v>18656400</v>
      </c>
      <c r="D1281" s="4">
        <f>IFERROR(Table13[[#This Row],[gross]]-Table13[[#This Row],[budget]],"not available")</f>
        <v>13656400</v>
      </c>
    </row>
    <row r="1282" spans="1:4" x14ac:dyDescent="0.3">
      <c r="A1282" t="s">
        <v>4072</v>
      </c>
      <c r="B1282" s="4">
        <v>60000000</v>
      </c>
      <c r="C1282" s="4">
        <v>73648142</v>
      </c>
      <c r="D1282" s="4">
        <f>IFERROR(Table13[[#This Row],[gross]]-Table13[[#This Row],[budget]],"not available")</f>
        <v>13648142</v>
      </c>
    </row>
    <row r="1283" spans="1:4" x14ac:dyDescent="0.3">
      <c r="A1283" t="s">
        <v>12828</v>
      </c>
      <c r="B1283" s="4">
        <v>15000000</v>
      </c>
      <c r="C1283" s="4">
        <v>28637507</v>
      </c>
      <c r="D1283" s="4">
        <f>IFERROR(Table13[[#This Row],[gross]]-Table13[[#This Row],[budget]],"not available")</f>
        <v>13637507</v>
      </c>
    </row>
    <row r="1284" spans="1:4" x14ac:dyDescent="0.3">
      <c r="A1284" t="s">
        <v>21444</v>
      </c>
      <c r="B1284" s="4">
        <v>1000000</v>
      </c>
      <c r="C1284" s="4">
        <v>14564027</v>
      </c>
      <c r="D1284" s="4">
        <f>IFERROR(Table13[[#This Row],[gross]]-Table13[[#This Row],[budget]],"not available")</f>
        <v>13564027</v>
      </c>
    </row>
    <row r="1285" spans="1:4" x14ac:dyDescent="0.3">
      <c r="A1285" t="s">
        <v>3395</v>
      </c>
      <c r="B1285" s="4">
        <v>70000000</v>
      </c>
      <c r="C1285" s="4">
        <v>83552429</v>
      </c>
      <c r="D1285" s="4">
        <f>IFERROR(Table13[[#This Row],[gross]]-Table13[[#This Row],[budget]],"not available")</f>
        <v>13552429</v>
      </c>
    </row>
    <row r="1286" spans="1:4" x14ac:dyDescent="0.3">
      <c r="A1286" t="s">
        <v>13683</v>
      </c>
      <c r="B1286" s="4">
        <v>13000000</v>
      </c>
      <c r="C1286" s="4">
        <v>26539321</v>
      </c>
      <c r="D1286" s="4">
        <f>IFERROR(Table13[[#This Row],[gross]]-Table13[[#This Row],[budget]],"not available")</f>
        <v>13539321</v>
      </c>
    </row>
    <row r="1287" spans="1:4" x14ac:dyDescent="0.3">
      <c r="A1287" t="s">
        <v>13386</v>
      </c>
      <c r="B1287" s="4">
        <v>14000000</v>
      </c>
      <c r="C1287" s="4">
        <v>27515786</v>
      </c>
      <c r="D1287" s="4">
        <f>IFERROR(Table13[[#This Row],[gross]]-Table13[[#This Row],[budget]],"not available")</f>
        <v>13515786</v>
      </c>
    </row>
    <row r="1288" spans="1:4" x14ac:dyDescent="0.3">
      <c r="A1288" t="s">
        <v>19181</v>
      </c>
      <c r="B1288" s="4">
        <v>2500000</v>
      </c>
      <c r="C1288" s="4">
        <v>15935068</v>
      </c>
      <c r="D1288" s="4">
        <f>IFERROR(Table13[[#This Row],[gross]]-Table13[[#This Row],[budget]],"not available")</f>
        <v>13435068</v>
      </c>
    </row>
    <row r="1289" spans="1:4" x14ac:dyDescent="0.3">
      <c r="A1289" t="s">
        <v>10844</v>
      </c>
      <c r="B1289" s="4">
        <v>20000000</v>
      </c>
      <c r="C1289" s="4">
        <v>33422556</v>
      </c>
      <c r="D1289" s="4">
        <f>IFERROR(Table13[[#This Row],[gross]]-Table13[[#This Row],[budget]],"not available")</f>
        <v>13422556</v>
      </c>
    </row>
    <row r="1290" spans="1:4" x14ac:dyDescent="0.3">
      <c r="A1290" t="s">
        <v>8321</v>
      </c>
      <c r="B1290" s="4">
        <v>40000000</v>
      </c>
      <c r="C1290" s="4">
        <v>53337608</v>
      </c>
      <c r="D1290" s="4">
        <f>IFERROR(Table13[[#This Row],[gross]]-Table13[[#This Row],[budget]],"not available")</f>
        <v>13337608</v>
      </c>
    </row>
    <row r="1291" spans="1:4" x14ac:dyDescent="0.3">
      <c r="A1291" t="s">
        <v>12162</v>
      </c>
      <c r="B1291" s="4">
        <v>17000000</v>
      </c>
      <c r="C1291" s="4">
        <v>30324946</v>
      </c>
      <c r="D1291" s="4">
        <f>IFERROR(Table13[[#This Row],[gross]]-Table13[[#This Row],[budget]],"not available")</f>
        <v>13324946</v>
      </c>
    </row>
    <row r="1292" spans="1:4" x14ac:dyDescent="0.3">
      <c r="A1292" t="s">
        <v>18468</v>
      </c>
      <c r="B1292" s="4">
        <v>4000000</v>
      </c>
      <c r="C1292" s="4">
        <v>17314483</v>
      </c>
      <c r="D1292" s="4">
        <f>IFERROR(Table13[[#This Row],[gross]]-Table13[[#This Row],[budget]],"not available")</f>
        <v>13314483</v>
      </c>
    </row>
    <row r="1293" spans="1:4" x14ac:dyDescent="0.3">
      <c r="A1293" t="s">
        <v>14103</v>
      </c>
      <c r="B1293" s="4">
        <v>12000000</v>
      </c>
      <c r="C1293" s="4">
        <v>25277561</v>
      </c>
      <c r="D1293" s="4">
        <f>IFERROR(Table13[[#This Row],[gross]]-Table13[[#This Row],[budget]],"not available")</f>
        <v>13277561</v>
      </c>
    </row>
    <row r="1294" spans="1:4" x14ac:dyDescent="0.3">
      <c r="A1294" t="s">
        <v>3572</v>
      </c>
      <c r="B1294" s="4">
        <v>68000000</v>
      </c>
      <c r="C1294" s="4">
        <v>81257500</v>
      </c>
      <c r="D1294" s="4">
        <f>IFERROR(Table13[[#This Row],[gross]]-Table13[[#This Row],[budget]],"not available")</f>
        <v>13257500</v>
      </c>
    </row>
    <row r="1295" spans="1:4" x14ac:dyDescent="0.3">
      <c r="A1295" t="s">
        <v>16458</v>
      </c>
      <c r="B1295" s="4">
        <v>7000000</v>
      </c>
      <c r="C1295" s="4">
        <v>20257000</v>
      </c>
      <c r="D1295" s="4">
        <f>IFERROR(Table13[[#This Row],[gross]]-Table13[[#This Row],[budget]],"not available")</f>
        <v>13257000</v>
      </c>
    </row>
    <row r="1296" spans="1:4" x14ac:dyDescent="0.3">
      <c r="A1296" t="s">
        <v>14091</v>
      </c>
      <c r="B1296" s="4">
        <v>12000000</v>
      </c>
      <c r="C1296" s="4">
        <v>25240988</v>
      </c>
      <c r="D1296" s="4">
        <f>IFERROR(Table13[[#This Row],[gross]]-Table13[[#This Row],[budget]],"not available")</f>
        <v>13240988</v>
      </c>
    </row>
    <row r="1297" spans="1:4" x14ac:dyDescent="0.3">
      <c r="A1297" t="s">
        <v>9562</v>
      </c>
      <c r="B1297" s="4">
        <v>25000000</v>
      </c>
      <c r="C1297" s="4">
        <v>38230435</v>
      </c>
      <c r="D1297" s="4">
        <f>IFERROR(Table13[[#This Row],[gross]]-Table13[[#This Row],[budget]],"not available")</f>
        <v>13230435</v>
      </c>
    </row>
    <row r="1298" spans="1:4" x14ac:dyDescent="0.3">
      <c r="A1298" t="s">
        <v>4691</v>
      </c>
      <c r="B1298" s="4">
        <v>55000000</v>
      </c>
      <c r="C1298" s="4">
        <v>68218041</v>
      </c>
      <c r="D1298" s="4">
        <f>IFERROR(Table13[[#This Row],[gross]]-Table13[[#This Row],[budget]],"not available")</f>
        <v>13218041</v>
      </c>
    </row>
    <row r="1299" spans="1:4" x14ac:dyDescent="0.3">
      <c r="A1299" t="s">
        <v>5599</v>
      </c>
      <c r="B1299" s="4">
        <v>47000000</v>
      </c>
      <c r="C1299" s="4">
        <v>60154431</v>
      </c>
      <c r="D1299" s="4">
        <f>IFERROR(Table13[[#This Row],[gross]]-Table13[[#This Row],[budget]],"not available")</f>
        <v>13154431</v>
      </c>
    </row>
    <row r="1300" spans="1:4" x14ac:dyDescent="0.3">
      <c r="A1300" t="s">
        <v>21325</v>
      </c>
      <c r="B1300" s="4">
        <v>3000000</v>
      </c>
      <c r="C1300" s="4">
        <v>16101109</v>
      </c>
      <c r="D1300" s="4">
        <f>IFERROR(Table13[[#This Row],[gross]]-Table13[[#This Row],[budget]],"not available")</f>
        <v>13101109</v>
      </c>
    </row>
    <row r="1301" spans="1:4" x14ac:dyDescent="0.3">
      <c r="A1301" t="s">
        <v>6446</v>
      </c>
      <c r="B1301" s="4">
        <v>40000000</v>
      </c>
      <c r="C1301" s="4">
        <v>53082743</v>
      </c>
      <c r="D1301" s="4">
        <f>IFERROR(Table13[[#This Row],[gross]]-Table13[[#This Row],[budget]],"not available")</f>
        <v>13082743</v>
      </c>
    </row>
    <row r="1302" spans="1:4" x14ac:dyDescent="0.3">
      <c r="A1302" t="s">
        <v>15795</v>
      </c>
      <c r="B1302" s="4">
        <v>8500000</v>
      </c>
      <c r="C1302" s="4">
        <v>21564616</v>
      </c>
      <c r="D1302" s="4">
        <f>IFERROR(Table13[[#This Row],[gross]]-Table13[[#This Row],[budget]],"not available")</f>
        <v>13064616</v>
      </c>
    </row>
    <row r="1303" spans="1:4" x14ac:dyDescent="0.3">
      <c r="A1303" t="s">
        <v>14861</v>
      </c>
      <c r="B1303" s="4">
        <v>17000000</v>
      </c>
      <c r="C1303" s="4">
        <v>30050028</v>
      </c>
      <c r="D1303" s="4">
        <f>IFERROR(Table13[[#This Row],[gross]]-Table13[[#This Row],[budget]],"not available")</f>
        <v>13050028</v>
      </c>
    </row>
    <row r="1304" spans="1:4" x14ac:dyDescent="0.3">
      <c r="A1304" t="s">
        <v>12844</v>
      </c>
      <c r="B1304" s="4">
        <v>15000000</v>
      </c>
      <c r="C1304" s="4">
        <v>28014536</v>
      </c>
      <c r="D1304" s="4">
        <f>IFERROR(Table13[[#This Row],[gross]]-Table13[[#This Row],[budget]],"not available")</f>
        <v>13014536</v>
      </c>
    </row>
    <row r="1305" spans="1:4" x14ac:dyDescent="0.3">
      <c r="A1305" t="s">
        <v>19089</v>
      </c>
      <c r="B1305" s="4">
        <v>3500000</v>
      </c>
      <c r="C1305" s="4">
        <v>16501785</v>
      </c>
      <c r="D1305" s="4">
        <f>IFERROR(Table13[[#This Row],[gross]]-Table13[[#This Row],[budget]],"not available")</f>
        <v>13001785</v>
      </c>
    </row>
    <row r="1306" spans="1:4" x14ac:dyDescent="0.3">
      <c r="A1306" t="s">
        <v>14827</v>
      </c>
      <c r="B1306" s="4">
        <v>20000000</v>
      </c>
      <c r="C1306" s="4">
        <v>32983713</v>
      </c>
      <c r="D1306" s="4">
        <f>IFERROR(Table13[[#This Row],[gross]]-Table13[[#This Row],[budget]],"not available")</f>
        <v>12983713</v>
      </c>
    </row>
    <row r="1307" spans="1:4" x14ac:dyDescent="0.3">
      <c r="A1307" t="s">
        <v>14515</v>
      </c>
      <c r="B1307" s="4">
        <v>11000000</v>
      </c>
      <c r="C1307" s="4">
        <v>23978402</v>
      </c>
      <c r="D1307" s="4">
        <f>IFERROR(Table13[[#This Row],[gross]]-Table13[[#This Row],[budget]],"not available")</f>
        <v>12978402</v>
      </c>
    </row>
    <row r="1308" spans="1:4" x14ac:dyDescent="0.3">
      <c r="A1308" t="s">
        <v>2676</v>
      </c>
      <c r="B1308" s="4">
        <v>80000000</v>
      </c>
      <c r="C1308" s="4">
        <v>92969824</v>
      </c>
      <c r="D1308" s="4">
        <f>IFERROR(Table13[[#This Row],[gross]]-Table13[[#This Row],[budget]],"not available")</f>
        <v>12969824</v>
      </c>
    </row>
    <row r="1309" spans="1:4" x14ac:dyDescent="0.3">
      <c r="A1309" t="s">
        <v>5675</v>
      </c>
      <c r="B1309" s="4">
        <v>46000000</v>
      </c>
      <c r="C1309" s="4">
        <v>58918501</v>
      </c>
      <c r="D1309" s="4">
        <f>IFERROR(Table13[[#This Row],[gross]]-Table13[[#This Row],[budget]],"not available")</f>
        <v>12918501</v>
      </c>
    </row>
    <row r="1310" spans="1:4" x14ac:dyDescent="0.3">
      <c r="A1310" t="s">
        <v>17667</v>
      </c>
      <c r="B1310" s="4">
        <v>5000000</v>
      </c>
      <c r="C1310" s="4">
        <v>17768000</v>
      </c>
      <c r="D1310" s="4">
        <f>IFERROR(Table13[[#This Row],[gross]]-Table13[[#This Row],[budget]],"not available")</f>
        <v>12768000</v>
      </c>
    </row>
    <row r="1311" spans="1:4" x14ac:dyDescent="0.3">
      <c r="A1311" t="s">
        <v>9695</v>
      </c>
      <c r="B1311" s="4">
        <v>25000000</v>
      </c>
      <c r="C1311" s="4">
        <v>37738400</v>
      </c>
      <c r="D1311" s="4">
        <f>IFERROR(Table13[[#This Row],[gross]]-Table13[[#This Row],[budget]],"not available")</f>
        <v>12738400</v>
      </c>
    </row>
    <row r="1312" spans="1:4" x14ac:dyDescent="0.3">
      <c r="A1312" t="s">
        <v>12404</v>
      </c>
      <c r="B1312" s="4">
        <v>16000000</v>
      </c>
      <c r="C1312" s="4">
        <v>28734552</v>
      </c>
      <c r="D1312" s="4">
        <f>IFERROR(Table13[[#This Row],[gross]]-Table13[[#This Row],[budget]],"not available")</f>
        <v>12734552</v>
      </c>
    </row>
    <row r="1313" spans="1:4" x14ac:dyDescent="0.3">
      <c r="A1313" t="s">
        <v>22295</v>
      </c>
      <c r="B1313" s="4">
        <v>600000</v>
      </c>
      <c r="C1313" s="4">
        <v>13300000</v>
      </c>
      <c r="D1313" s="4">
        <f>IFERROR(Table13[[#This Row],[gross]]-Table13[[#This Row],[budget]],"not available")</f>
        <v>12700000</v>
      </c>
    </row>
    <row r="1314" spans="1:4" x14ac:dyDescent="0.3">
      <c r="A1314" t="s">
        <v>17688</v>
      </c>
      <c r="B1314" s="4">
        <v>5000000</v>
      </c>
      <c r="C1314" s="4">
        <v>17683670</v>
      </c>
      <c r="D1314" s="4">
        <f>IFERROR(Table13[[#This Row],[gross]]-Table13[[#This Row],[budget]],"not available")</f>
        <v>12683670</v>
      </c>
    </row>
    <row r="1315" spans="1:4" x14ac:dyDescent="0.3">
      <c r="A1315" t="s">
        <v>4856</v>
      </c>
      <c r="B1315" s="4">
        <v>54000000</v>
      </c>
      <c r="C1315" s="4">
        <v>66676062</v>
      </c>
      <c r="D1315" s="4">
        <f>IFERROR(Table13[[#This Row],[gross]]-Table13[[#This Row],[budget]],"not available")</f>
        <v>12676062</v>
      </c>
    </row>
    <row r="1316" spans="1:4" x14ac:dyDescent="0.3">
      <c r="A1316" t="s">
        <v>13778</v>
      </c>
      <c r="B1316" s="4">
        <v>13000000</v>
      </c>
      <c r="C1316" s="4">
        <v>25675765</v>
      </c>
      <c r="D1316" s="4">
        <f>IFERROR(Table13[[#This Row],[gross]]-Table13[[#This Row],[budget]],"not available")</f>
        <v>12675765</v>
      </c>
    </row>
    <row r="1317" spans="1:4" x14ac:dyDescent="0.3">
      <c r="A1317" t="s">
        <v>20050</v>
      </c>
      <c r="B1317" s="4">
        <v>2000000</v>
      </c>
      <c r="C1317" s="4">
        <v>14673301</v>
      </c>
      <c r="D1317" s="4">
        <f>IFERROR(Table13[[#This Row],[gross]]-Table13[[#This Row],[budget]],"not available")</f>
        <v>12673301</v>
      </c>
    </row>
    <row r="1318" spans="1:4" x14ac:dyDescent="0.3">
      <c r="A1318" t="s">
        <v>6993</v>
      </c>
      <c r="B1318" s="4">
        <v>38000000</v>
      </c>
      <c r="C1318" s="4">
        <v>50668906</v>
      </c>
      <c r="D1318" s="4">
        <f>IFERROR(Table13[[#This Row],[gross]]-Table13[[#This Row],[budget]],"not available")</f>
        <v>12668906</v>
      </c>
    </row>
    <row r="1319" spans="1:4" x14ac:dyDescent="0.3">
      <c r="A1319" t="s">
        <v>5551</v>
      </c>
      <c r="B1319" s="4">
        <v>48000000</v>
      </c>
      <c r="C1319" s="4">
        <v>60652036</v>
      </c>
      <c r="D1319" s="4">
        <f>IFERROR(Table13[[#This Row],[gross]]-Table13[[#This Row],[budget]],"not available")</f>
        <v>12652036</v>
      </c>
    </row>
    <row r="1320" spans="1:4" x14ac:dyDescent="0.3">
      <c r="A1320" t="s">
        <v>16983</v>
      </c>
      <c r="B1320" s="4">
        <v>6000000</v>
      </c>
      <c r="C1320" s="4">
        <v>18621249</v>
      </c>
      <c r="D1320" s="4">
        <f>IFERROR(Table13[[#This Row],[gross]]-Table13[[#This Row],[budget]],"not available")</f>
        <v>12621249</v>
      </c>
    </row>
    <row r="1321" spans="1:4" x14ac:dyDescent="0.3">
      <c r="A1321" t="s">
        <v>15104</v>
      </c>
      <c r="B1321" s="4">
        <v>9000000</v>
      </c>
      <c r="C1321" s="4">
        <v>21569041</v>
      </c>
      <c r="D1321" s="4">
        <f>IFERROR(Table13[[#This Row],[gross]]-Table13[[#This Row],[budget]],"not available")</f>
        <v>12569041</v>
      </c>
    </row>
    <row r="1322" spans="1:4" x14ac:dyDescent="0.3">
      <c r="A1322" t="s">
        <v>1467</v>
      </c>
      <c r="B1322" s="4">
        <v>120000000</v>
      </c>
      <c r="C1322" s="4">
        <v>132550960</v>
      </c>
      <c r="D1322" s="4">
        <f>IFERROR(Table13[[#This Row],[gross]]-Table13[[#This Row],[budget]],"not available")</f>
        <v>12550960</v>
      </c>
    </row>
    <row r="1323" spans="1:4" x14ac:dyDescent="0.3">
      <c r="A1323" t="s">
        <v>2162</v>
      </c>
      <c r="B1323" s="4">
        <v>90000000</v>
      </c>
      <c r="C1323" s="4">
        <v>102515793</v>
      </c>
      <c r="D1323" s="4">
        <f>IFERROR(Table13[[#This Row],[gross]]-Table13[[#This Row],[budget]],"not available")</f>
        <v>12515793</v>
      </c>
    </row>
    <row r="1324" spans="1:4" x14ac:dyDescent="0.3">
      <c r="A1324" t="s">
        <v>12841</v>
      </c>
      <c r="B1324" s="4">
        <v>15000000</v>
      </c>
      <c r="C1324" s="4">
        <v>27441122</v>
      </c>
      <c r="D1324" s="4">
        <f>IFERROR(Table13[[#This Row],[gross]]-Table13[[#This Row],[budget]],"not available")</f>
        <v>12441122</v>
      </c>
    </row>
    <row r="1325" spans="1:4" x14ac:dyDescent="0.3">
      <c r="A1325" t="s">
        <v>6449</v>
      </c>
      <c r="B1325" s="4">
        <v>42000000</v>
      </c>
      <c r="C1325" s="4">
        <v>54414716</v>
      </c>
      <c r="D1325" s="4">
        <f>IFERROR(Table13[[#This Row],[gross]]-Table13[[#This Row],[budget]],"not available")</f>
        <v>12414716</v>
      </c>
    </row>
    <row r="1326" spans="1:4" x14ac:dyDescent="0.3">
      <c r="A1326" t="s">
        <v>16979</v>
      </c>
      <c r="B1326" s="4">
        <v>8000000</v>
      </c>
      <c r="C1326" s="4">
        <v>20400000</v>
      </c>
      <c r="D1326" s="4">
        <f>IFERROR(Table13[[#This Row],[gross]]-Table13[[#This Row],[budget]],"not available")</f>
        <v>12400000</v>
      </c>
    </row>
    <row r="1327" spans="1:4" x14ac:dyDescent="0.3">
      <c r="A1327" t="s">
        <v>8351</v>
      </c>
      <c r="B1327" s="4">
        <v>30000000</v>
      </c>
      <c r="C1327" s="4">
        <v>42385520</v>
      </c>
      <c r="D1327" s="4">
        <f>IFERROR(Table13[[#This Row],[gross]]-Table13[[#This Row],[budget]],"not available")</f>
        <v>12385520</v>
      </c>
    </row>
    <row r="1328" spans="1:4" x14ac:dyDescent="0.3">
      <c r="A1328" t="s">
        <v>17608</v>
      </c>
      <c r="B1328" s="4">
        <v>5000000</v>
      </c>
      <c r="C1328" s="4">
        <v>17382982</v>
      </c>
      <c r="D1328" s="4">
        <f>IFERROR(Table13[[#This Row],[gross]]-Table13[[#This Row],[budget]],"not available")</f>
        <v>12382982</v>
      </c>
    </row>
    <row r="1329" spans="1:4" x14ac:dyDescent="0.3">
      <c r="A1329" t="s">
        <v>19166</v>
      </c>
      <c r="B1329" s="4">
        <v>3000000</v>
      </c>
      <c r="C1329" s="4">
        <v>15369573</v>
      </c>
      <c r="D1329" s="4">
        <f>IFERROR(Table13[[#This Row],[gross]]-Table13[[#This Row],[budget]],"not available")</f>
        <v>12369573</v>
      </c>
    </row>
    <row r="1330" spans="1:4" x14ac:dyDescent="0.3">
      <c r="A1330" t="s">
        <v>5807</v>
      </c>
      <c r="B1330" s="4">
        <v>45000000</v>
      </c>
      <c r="C1330" s="4">
        <v>57362581</v>
      </c>
      <c r="D1330" s="4">
        <f>IFERROR(Table13[[#This Row],[gross]]-Table13[[#This Row],[budget]],"not available")</f>
        <v>12362581</v>
      </c>
    </row>
    <row r="1331" spans="1:4" x14ac:dyDescent="0.3">
      <c r="A1331" t="s">
        <v>370</v>
      </c>
      <c r="B1331" s="4">
        <v>190000000</v>
      </c>
      <c r="C1331" s="4">
        <v>202351611</v>
      </c>
      <c r="D1331" s="4">
        <f>IFERROR(Table13[[#This Row],[gross]]-Table13[[#This Row],[budget]],"not available")</f>
        <v>12351611</v>
      </c>
    </row>
    <row r="1332" spans="1:4" x14ac:dyDescent="0.3">
      <c r="A1332" t="s">
        <v>6483</v>
      </c>
      <c r="B1332" s="4">
        <v>40000000</v>
      </c>
      <c r="C1332" s="4">
        <v>52320979</v>
      </c>
      <c r="D1332" s="4">
        <f>IFERROR(Table13[[#This Row],[gross]]-Table13[[#This Row],[budget]],"not available")</f>
        <v>12320979</v>
      </c>
    </row>
    <row r="1333" spans="1:4" x14ac:dyDescent="0.3">
      <c r="A1333" t="s">
        <v>6042</v>
      </c>
      <c r="B1333" s="4">
        <v>50000000</v>
      </c>
      <c r="C1333" s="4">
        <v>62318875</v>
      </c>
      <c r="D1333" s="4">
        <f>IFERROR(Table13[[#This Row],[gross]]-Table13[[#This Row],[budget]],"not available")</f>
        <v>12318875</v>
      </c>
    </row>
    <row r="1334" spans="1:4" x14ac:dyDescent="0.3">
      <c r="A1334" t="s">
        <v>10375</v>
      </c>
      <c r="B1334" s="4">
        <v>21000000</v>
      </c>
      <c r="C1334" s="4">
        <v>33313582</v>
      </c>
      <c r="D1334" s="4">
        <f>IFERROR(Table13[[#This Row],[gross]]-Table13[[#This Row],[budget]],"not available")</f>
        <v>12313582</v>
      </c>
    </row>
    <row r="1335" spans="1:4" x14ac:dyDescent="0.3">
      <c r="A1335" t="s">
        <v>5008</v>
      </c>
      <c r="B1335" s="4">
        <v>50200000</v>
      </c>
      <c r="C1335" s="4">
        <v>62453315</v>
      </c>
      <c r="D1335" s="4">
        <f>IFERROR(Table13[[#This Row],[gross]]-Table13[[#This Row],[budget]],"not available")</f>
        <v>12253315</v>
      </c>
    </row>
    <row r="1336" spans="1:4" x14ac:dyDescent="0.3">
      <c r="A1336" t="s">
        <v>3391</v>
      </c>
      <c r="B1336" s="4">
        <v>58000000</v>
      </c>
      <c r="C1336" s="4">
        <v>70117571</v>
      </c>
      <c r="D1336" s="4">
        <f>IFERROR(Table13[[#This Row],[gross]]-Table13[[#This Row],[budget]],"not available")</f>
        <v>12117571</v>
      </c>
    </row>
    <row r="1337" spans="1:4" x14ac:dyDescent="0.3">
      <c r="A1337" t="s">
        <v>6595</v>
      </c>
      <c r="B1337" s="4">
        <v>30000000</v>
      </c>
      <c r="C1337" s="4">
        <v>42071069</v>
      </c>
      <c r="D1337" s="4">
        <f>IFERROR(Table13[[#This Row],[gross]]-Table13[[#This Row],[budget]],"not available")</f>
        <v>12071069</v>
      </c>
    </row>
    <row r="1338" spans="1:4" x14ac:dyDescent="0.3">
      <c r="A1338" t="s">
        <v>8339</v>
      </c>
      <c r="B1338" s="4">
        <v>30000000</v>
      </c>
      <c r="C1338" s="4">
        <v>42057340</v>
      </c>
      <c r="D1338" s="4">
        <f>IFERROR(Table13[[#This Row],[gross]]-Table13[[#This Row],[budget]],"not available")</f>
        <v>12057340</v>
      </c>
    </row>
    <row r="1339" spans="1:4" x14ac:dyDescent="0.3">
      <c r="A1339" t="s">
        <v>10858</v>
      </c>
      <c r="B1339" s="4">
        <v>20000000</v>
      </c>
      <c r="C1339" s="4">
        <v>32051917</v>
      </c>
      <c r="D1339" s="4">
        <f>IFERROR(Table13[[#This Row],[gross]]-Table13[[#This Row],[budget]],"not available")</f>
        <v>12051917</v>
      </c>
    </row>
    <row r="1340" spans="1:4" x14ac:dyDescent="0.3">
      <c r="A1340" t="s">
        <v>8370</v>
      </c>
      <c r="B1340" s="4">
        <v>30000000</v>
      </c>
      <c r="C1340" s="4">
        <v>42043633</v>
      </c>
      <c r="D1340" s="4">
        <f>IFERROR(Table13[[#This Row],[gross]]-Table13[[#This Row],[budget]],"not available")</f>
        <v>12043633</v>
      </c>
    </row>
    <row r="1341" spans="1:4" x14ac:dyDescent="0.3">
      <c r="A1341" t="s">
        <v>10862</v>
      </c>
      <c r="B1341" s="4">
        <v>20000000</v>
      </c>
      <c r="C1341" s="4">
        <v>32014289</v>
      </c>
      <c r="D1341" s="4">
        <f>IFERROR(Table13[[#This Row],[gross]]-Table13[[#This Row],[budget]],"not available")</f>
        <v>12014289</v>
      </c>
    </row>
    <row r="1342" spans="1:4" x14ac:dyDescent="0.3">
      <c r="A1342" t="s">
        <v>6471</v>
      </c>
      <c r="B1342" s="4">
        <v>40000000</v>
      </c>
      <c r="C1342" s="4">
        <v>52000688</v>
      </c>
      <c r="D1342" s="4">
        <f>IFERROR(Table13[[#This Row],[gross]]-Table13[[#This Row],[budget]],"not available")</f>
        <v>12000688</v>
      </c>
    </row>
    <row r="1343" spans="1:4" x14ac:dyDescent="0.3">
      <c r="A1343" t="s">
        <v>19721</v>
      </c>
      <c r="B1343" s="4">
        <v>2500000</v>
      </c>
      <c r="C1343" s="4">
        <v>14400000</v>
      </c>
      <c r="D1343" s="4">
        <f>IFERROR(Table13[[#This Row],[gross]]-Table13[[#This Row],[budget]],"not available")</f>
        <v>11900000</v>
      </c>
    </row>
    <row r="1344" spans="1:4" x14ac:dyDescent="0.3">
      <c r="A1344" t="s">
        <v>4080</v>
      </c>
      <c r="B1344" s="4">
        <v>60000000</v>
      </c>
      <c r="C1344" s="4">
        <v>71844424</v>
      </c>
      <c r="D1344" s="4">
        <f>IFERROR(Table13[[#This Row],[gross]]-Table13[[#This Row],[budget]],"not available")</f>
        <v>11844424</v>
      </c>
    </row>
    <row r="1345" spans="1:4" x14ac:dyDescent="0.3">
      <c r="A1345" t="s">
        <v>10871</v>
      </c>
      <c r="B1345" s="4">
        <v>20000000</v>
      </c>
      <c r="C1345" s="4">
        <v>31838002</v>
      </c>
      <c r="D1345" s="4">
        <f>IFERROR(Table13[[#This Row],[gross]]-Table13[[#This Row],[budget]],"not available")</f>
        <v>11838002</v>
      </c>
    </row>
    <row r="1346" spans="1:4" x14ac:dyDescent="0.3">
      <c r="A1346" t="s">
        <v>9569</v>
      </c>
      <c r="B1346" s="4">
        <v>25000000</v>
      </c>
      <c r="C1346" s="4">
        <v>36833473</v>
      </c>
      <c r="D1346" s="4">
        <f>IFERROR(Table13[[#This Row],[gross]]-Table13[[#This Row],[budget]],"not available")</f>
        <v>11833473</v>
      </c>
    </row>
    <row r="1347" spans="1:4" x14ac:dyDescent="0.3">
      <c r="A1347" t="s">
        <v>23041</v>
      </c>
      <c r="B1347" s="4">
        <v>250000</v>
      </c>
      <c r="C1347" s="4">
        <v>12006514</v>
      </c>
      <c r="D1347" s="4">
        <f>IFERROR(Table13[[#This Row],[gross]]-Table13[[#This Row],[budget]],"not available")</f>
        <v>11756514</v>
      </c>
    </row>
    <row r="1348" spans="1:4" x14ac:dyDescent="0.3">
      <c r="A1348" t="s">
        <v>10478</v>
      </c>
      <c r="B1348" s="4">
        <v>2000000</v>
      </c>
      <c r="C1348" s="4">
        <v>13746550</v>
      </c>
      <c r="D1348" s="4">
        <f>IFERROR(Table13[[#This Row],[gross]]-Table13[[#This Row],[budget]],"not available")</f>
        <v>11746550</v>
      </c>
    </row>
    <row r="1349" spans="1:4" x14ac:dyDescent="0.3">
      <c r="A1349" t="s">
        <v>12209</v>
      </c>
      <c r="B1349" s="4">
        <v>4000000</v>
      </c>
      <c r="C1349" s="4">
        <v>15655665</v>
      </c>
      <c r="D1349" s="4">
        <f>IFERROR(Table13[[#This Row],[gross]]-Table13[[#This Row],[budget]],"not available")</f>
        <v>11655665</v>
      </c>
    </row>
    <row r="1350" spans="1:4" x14ac:dyDescent="0.3">
      <c r="A1350" t="s">
        <v>1707</v>
      </c>
      <c r="B1350" s="4">
        <v>90000000</v>
      </c>
      <c r="C1350" s="4">
        <v>101643008</v>
      </c>
      <c r="D1350" s="4">
        <f>IFERROR(Table13[[#This Row],[gross]]-Table13[[#This Row],[budget]],"not available")</f>
        <v>11643008</v>
      </c>
    </row>
    <row r="1351" spans="1:4" x14ac:dyDescent="0.3">
      <c r="A1351" t="s">
        <v>17649</v>
      </c>
      <c r="B1351" s="4">
        <v>2000000</v>
      </c>
      <c r="C1351" s="4">
        <v>13622333</v>
      </c>
      <c r="D1351" s="4">
        <f>IFERROR(Table13[[#This Row],[gross]]-Table13[[#This Row],[budget]],"not available")</f>
        <v>11622333</v>
      </c>
    </row>
    <row r="1352" spans="1:4" x14ac:dyDescent="0.3">
      <c r="A1352" t="s">
        <v>17020</v>
      </c>
      <c r="B1352" s="4">
        <v>6000000</v>
      </c>
      <c r="C1352" s="4">
        <v>17605861</v>
      </c>
      <c r="D1352" s="4">
        <f>IFERROR(Table13[[#This Row],[gross]]-Table13[[#This Row],[budget]],"not available")</f>
        <v>11605861</v>
      </c>
    </row>
    <row r="1353" spans="1:4" x14ac:dyDescent="0.3">
      <c r="A1353" t="s">
        <v>14966</v>
      </c>
      <c r="B1353" s="4">
        <v>10000000</v>
      </c>
      <c r="C1353" s="4">
        <v>21589307</v>
      </c>
      <c r="D1353" s="4">
        <f>IFERROR(Table13[[#This Row],[gross]]-Table13[[#This Row],[budget]],"not available")</f>
        <v>11589307</v>
      </c>
    </row>
    <row r="1354" spans="1:4" x14ac:dyDescent="0.3">
      <c r="A1354" t="s">
        <v>10951</v>
      </c>
      <c r="B1354" s="4">
        <v>20000000</v>
      </c>
      <c r="C1354" s="4">
        <v>31584722</v>
      </c>
      <c r="D1354" s="4">
        <f>IFERROR(Table13[[#This Row],[gross]]-Table13[[#This Row],[budget]],"not available")</f>
        <v>11584722</v>
      </c>
    </row>
    <row r="1355" spans="1:4" x14ac:dyDescent="0.3">
      <c r="A1355" t="s">
        <v>13382</v>
      </c>
      <c r="B1355" s="4">
        <v>14000000</v>
      </c>
      <c r="C1355" s="4">
        <v>25571351</v>
      </c>
      <c r="D1355" s="4">
        <f>IFERROR(Table13[[#This Row],[gross]]-Table13[[#This Row],[budget]],"not available")</f>
        <v>11571351</v>
      </c>
    </row>
    <row r="1356" spans="1:4" x14ac:dyDescent="0.3">
      <c r="A1356" t="s">
        <v>14671</v>
      </c>
      <c r="B1356" s="4">
        <v>10600000</v>
      </c>
      <c r="C1356" s="4">
        <v>22160085</v>
      </c>
      <c r="D1356" s="4">
        <f>IFERROR(Table13[[#This Row],[gross]]-Table13[[#This Row],[budget]],"not available")</f>
        <v>11560085</v>
      </c>
    </row>
    <row r="1357" spans="1:4" x14ac:dyDescent="0.3">
      <c r="A1357" t="s">
        <v>9166</v>
      </c>
      <c r="B1357" s="4">
        <v>27000000</v>
      </c>
      <c r="C1357" s="4">
        <v>38536376</v>
      </c>
      <c r="D1357" s="4">
        <f>IFERROR(Table13[[#This Row],[gross]]-Table13[[#This Row],[budget]],"not available")</f>
        <v>11536376</v>
      </c>
    </row>
    <row r="1358" spans="1:4" x14ac:dyDescent="0.3">
      <c r="A1358" t="s">
        <v>8915</v>
      </c>
      <c r="B1358" s="4">
        <v>28000000</v>
      </c>
      <c r="C1358" s="4">
        <v>39514713</v>
      </c>
      <c r="D1358" s="4">
        <f>IFERROR(Table13[[#This Row],[gross]]-Table13[[#This Row],[budget]],"not available")</f>
        <v>11514713</v>
      </c>
    </row>
    <row r="1359" spans="1:4" x14ac:dyDescent="0.3">
      <c r="A1359" t="s">
        <v>13391</v>
      </c>
      <c r="B1359" s="4">
        <v>14000000</v>
      </c>
      <c r="C1359" s="4">
        <v>25482931</v>
      </c>
      <c r="D1359" s="4">
        <f>IFERROR(Table13[[#This Row],[gross]]-Table13[[#This Row],[budget]],"not available")</f>
        <v>11482931</v>
      </c>
    </row>
    <row r="1360" spans="1:4" x14ac:dyDescent="0.3">
      <c r="A1360" t="s">
        <v>23700</v>
      </c>
      <c r="B1360" s="4">
        <v>65000</v>
      </c>
      <c r="C1360" s="4">
        <v>11529368</v>
      </c>
      <c r="D1360" s="4">
        <f>IFERROR(Table13[[#This Row],[gross]]-Table13[[#This Row],[budget]],"not available")</f>
        <v>11464368</v>
      </c>
    </row>
    <row r="1361" spans="1:4" x14ac:dyDescent="0.3">
      <c r="A1361" t="s">
        <v>12875</v>
      </c>
      <c r="B1361" s="4">
        <v>11500000</v>
      </c>
      <c r="C1361" s="4">
        <v>22954968</v>
      </c>
      <c r="D1361" s="4">
        <f>IFERROR(Table13[[#This Row],[gross]]-Table13[[#This Row],[budget]],"not available")</f>
        <v>11454968</v>
      </c>
    </row>
    <row r="1362" spans="1:4" x14ac:dyDescent="0.3">
      <c r="A1362" t="s">
        <v>9583</v>
      </c>
      <c r="B1362" s="4">
        <v>25000000</v>
      </c>
      <c r="C1362" s="4">
        <v>36447959</v>
      </c>
      <c r="D1362" s="4">
        <f>IFERROR(Table13[[#This Row],[gross]]-Table13[[#This Row],[budget]],"not available")</f>
        <v>11447959</v>
      </c>
    </row>
    <row r="1363" spans="1:4" x14ac:dyDescent="0.3">
      <c r="A1363" t="s">
        <v>12856</v>
      </c>
      <c r="B1363" s="4">
        <v>15000000</v>
      </c>
      <c r="C1363" s="4">
        <v>26421314</v>
      </c>
      <c r="D1363" s="4">
        <f>IFERROR(Table13[[#This Row],[gross]]-Table13[[#This Row],[budget]],"not available")</f>
        <v>11421314</v>
      </c>
    </row>
    <row r="1364" spans="1:4" x14ac:dyDescent="0.3">
      <c r="A1364" t="s">
        <v>8347</v>
      </c>
      <c r="B1364" s="4">
        <v>30000000</v>
      </c>
      <c r="C1364" s="4">
        <v>41407470</v>
      </c>
      <c r="D1364" s="4">
        <f>IFERROR(Table13[[#This Row],[gross]]-Table13[[#This Row],[budget]],"not available")</f>
        <v>11407470</v>
      </c>
    </row>
    <row r="1365" spans="1:4" x14ac:dyDescent="0.3">
      <c r="A1365" t="s">
        <v>12879</v>
      </c>
      <c r="B1365" s="4">
        <v>15000000</v>
      </c>
      <c r="C1365" s="4">
        <v>26384919</v>
      </c>
      <c r="D1365" s="4">
        <f>IFERROR(Table13[[#This Row],[gross]]-Table13[[#This Row],[budget]],"not available")</f>
        <v>11384919</v>
      </c>
    </row>
    <row r="1366" spans="1:4" x14ac:dyDescent="0.3">
      <c r="A1366" t="s">
        <v>14925</v>
      </c>
      <c r="B1366" s="4">
        <v>10000000</v>
      </c>
      <c r="C1366" s="4">
        <v>21371425</v>
      </c>
      <c r="D1366" s="4">
        <f>IFERROR(Table13[[#This Row],[gross]]-Table13[[#This Row],[budget]],"not available")</f>
        <v>11371425</v>
      </c>
    </row>
    <row r="1367" spans="1:4" x14ac:dyDescent="0.3">
      <c r="A1367" t="s">
        <v>4658</v>
      </c>
      <c r="B1367" s="4">
        <v>55000000</v>
      </c>
      <c r="C1367" s="4">
        <v>66365290</v>
      </c>
      <c r="D1367" s="4">
        <f>IFERROR(Table13[[#This Row],[gross]]-Table13[[#This Row],[budget]],"not available")</f>
        <v>11365290</v>
      </c>
    </row>
    <row r="1368" spans="1:4" x14ac:dyDescent="0.3">
      <c r="A1368" t="s">
        <v>2682</v>
      </c>
      <c r="B1368" s="4">
        <v>80000000</v>
      </c>
      <c r="C1368" s="4">
        <v>91188905</v>
      </c>
      <c r="D1368" s="4">
        <f>IFERROR(Table13[[#This Row],[gross]]-Table13[[#This Row],[budget]],"not available")</f>
        <v>11188905</v>
      </c>
    </row>
    <row r="1369" spans="1:4" x14ac:dyDescent="0.3">
      <c r="A1369" t="s">
        <v>12871</v>
      </c>
      <c r="B1369" s="4">
        <v>15000000</v>
      </c>
      <c r="C1369" s="4">
        <v>26161406</v>
      </c>
      <c r="D1369" s="4">
        <f>IFERROR(Table13[[#This Row],[gross]]-Table13[[#This Row],[budget]],"not available")</f>
        <v>11161406</v>
      </c>
    </row>
    <row r="1370" spans="1:4" x14ac:dyDescent="0.3">
      <c r="A1370" t="s">
        <v>10902</v>
      </c>
      <c r="B1370" s="4">
        <v>20000000</v>
      </c>
      <c r="C1370" s="4">
        <v>31146570</v>
      </c>
      <c r="D1370" s="4">
        <f>IFERROR(Table13[[#This Row],[gross]]-Table13[[#This Row],[budget]],"not available")</f>
        <v>11146570</v>
      </c>
    </row>
    <row r="1371" spans="1:4" x14ac:dyDescent="0.3">
      <c r="A1371" t="s">
        <v>8383</v>
      </c>
      <c r="B1371" s="4">
        <v>27000000</v>
      </c>
      <c r="C1371" s="4">
        <v>38122105</v>
      </c>
      <c r="D1371" s="4">
        <f>IFERROR(Table13[[#This Row],[gross]]-Table13[[#This Row],[budget]],"not available")</f>
        <v>11122105</v>
      </c>
    </row>
    <row r="1372" spans="1:4" x14ac:dyDescent="0.3">
      <c r="A1372" t="s">
        <v>4110</v>
      </c>
      <c r="B1372" s="4">
        <v>50000000</v>
      </c>
      <c r="C1372" s="4">
        <v>61112916</v>
      </c>
      <c r="D1372" s="4">
        <f>IFERROR(Table13[[#This Row],[gross]]-Table13[[#This Row],[budget]],"not available")</f>
        <v>11112916</v>
      </c>
    </row>
    <row r="1373" spans="1:4" x14ac:dyDescent="0.3">
      <c r="A1373" t="s">
        <v>7965</v>
      </c>
      <c r="B1373" s="4">
        <v>32000000</v>
      </c>
      <c r="C1373" s="4">
        <v>43095600</v>
      </c>
      <c r="D1373" s="4">
        <f>IFERROR(Table13[[#This Row],[gross]]-Table13[[#This Row],[budget]],"not available")</f>
        <v>11095600</v>
      </c>
    </row>
    <row r="1374" spans="1:4" x14ac:dyDescent="0.3">
      <c r="A1374" t="s">
        <v>236</v>
      </c>
      <c r="B1374" s="4">
        <v>207000000</v>
      </c>
      <c r="C1374" s="4">
        <v>218051260</v>
      </c>
      <c r="D1374" s="4">
        <f>IFERROR(Table13[[#This Row],[gross]]-Table13[[#This Row],[budget]],"not available")</f>
        <v>11051260</v>
      </c>
    </row>
    <row r="1375" spans="1:4" x14ac:dyDescent="0.3">
      <c r="A1375" t="s">
        <v>15592</v>
      </c>
      <c r="B1375" s="4">
        <v>9000000</v>
      </c>
      <c r="C1375" s="4">
        <v>20035310</v>
      </c>
      <c r="D1375" s="4">
        <f>IFERROR(Table13[[#This Row],[gross]]-Table13[[#This Row],[budget]],"not available")</f>
        <v>11035310</v>
      </c>
    </row>
    <row r="1376" spans="1:4" x14ac:dyDescent="0.3">
      <c r="A1376" t="s">
        <v>14602</v>
      </c>
      <c r="B1376" s="4">
        <v>5000000</v>
      </c>
      <c r="C1376" s="4">
        <v>16017403</v>
      </c>
      <c r="D1376" s="4">
        <f>IFERROR(Table13[[#This Row],[gross]]-Table13[[#This Row],[budget]],"not available")</f>
        <v>11017403</v>
      </c>
    </row>
    <row r="1377" spans="1:4" x14ac:dyDescent="0.3">
      <c r="A1377" t="s">
        <v>7114</v>
      </c>
      <c r="B1377" s="4">
        <v>37000000</v>
      </c>
      <c r="C1377" s="4">
        <v>48006503</v>
      </c>
      <c r="D1377" s="4">
        <f>IFERROR(Table13[[#This Row],[gross]]-Table13[[#This Row],[budget]],"not available")</f>
        <v>11006503</v>
      </c>
    </row>
    <row r="1378" spans="1:4" x14ac:dyDescent="0.3">
      <c r="A1378" t="s">
        <v>9276</v>
      </c>
      <c r="B1378" s="4">
        <v>26000000</v>
      </c>
      <c r="C1378" s="4">
        <v>36985501</v>
      </c>
      <c r="D1378" s="4">
        <f>IFERROR(Table13[[#This Row],[gross]]-Table13[[#This Row],[budget]],"not available")</f>
        <v>10985501</v>
      </c>
    </row>
    <row r="1379" spans="1:4" x14ac:dyDescent="0.3">
      <c r="A1379" t="s">
        <v>20583</v>
      </c>
      <c r="B1379" s="4">
        <v>1800000</v>
      </c>
      <c r="C1379" s="4">
        <v>12784397</v>
      </c>
      <c r="D1379" s="4">
        <f>IFERROR(Table13[[#This Row],[gross]]-Table13[[#This Row],[budget]],"not available")</f>
        <v>10984397</v>
      </c>
    </row>
    <row r="1380" spans="1:4" x14ac:dyDescent="0.3">
      <c r="A1380" t="s">
        <v>14100</v>
      </c>
      <c r="B1380" s="4">
        <v>12000000</v>
      </c>
      <c r="C1380" s="4">
        <v>22905674</v>
      </c>
      <c r="D1380" s="4">
        <f>IFERROR(Table13[[#This Row],[gross]]-Table13[[#This Row],[budget]],"not available")</f>
        <v>10905674</v>
      </c>
    </row>
    <row r="1381" spans="1:4" x14ac:dyDescent="0.3">
      <c r="A1381" t="s">
        <v>6461</v>
      </c>
      <c r="B1381" s="4">
        <v>40000000</v>
      </c>
      <c r="C1381" s="4">
        <v>50859889</v>
      </c>
      <c r="D1381" s="4">
        <f>IFERROR(Table13[[#This Row],[gross]]-Table13[[#This Row],[budget]],"not available")</f>
        <v>10859889</v>
      </c>
    </row>
    <row r="1382" spans="1:4" x14ac:dyDescent="0.3">
      <c r="A1382" t="s">
        <v>12165</v>
      </c>
      <c r="B1382" s="4">
        <v>17000000</v>
      </c>
      <c r="C1382" s="4">
        <v>27854896</v>
      </c>
      <c r="D1382" s="4">
        <f>IFERROR(Table13[[#This Row],[gross]]-Table13[[#This Row],[budget]],"not available")</f>
        <v>10854896</v>
      </c>
    </row>
    <row r="1383" spans="1:4" x14ac:dyDescent="0.3">
      <c r="A1383" t="s">
        <v>2222</v>
      </c>
      <c r="B1383" s="4">
        <v>90000000</v>
      </c>
      <c r="C1383" s="4">
        <v>100853835</v>
      </c>
      <c r="D1383" s="4">
        <f>IFERROR(Table13[[#This Row],[gross]]-Table13[[#This Row],[budget]],"not available")</f>
        <v>10853835</v>
      </c>
    </row>
    <row r="1384" spans="1:4" x14ac:dyDescent="0.3">
      <c r="A1384" t="s">
        <v>7375</v>
      </c>
      <c r="B1384" s="4">
        <v>35000000</v>
      </c>
      <c r="C1384" s="4">
        <v>45802315</v>
      </c>
      <c r="D1384" s="4">
        <f>IFERROR(Table13[[#This Row],[gross]]-Table13[[#This Row],[budget]],"not available")</f>
        <v>10802315</v>
      </c>
    </row>
    <row r="1385" spans="1:4" x14ac:dyDescent="0.3">
      <c r="A1385" t="s">
        <v>20790</v>
      </c>
      <c r="B1385" s="4">
        <v>1100000</v>
      </c>
      <c r="C1385" s="4">
        <v>11806119</v>
      </c>
      <c r="D1385" s="4">
        <f>IFERROR(Table13[[#This Row],[gross]]-Table13[[#This Row],[budget]],"not available")</f>
        <v>10706119</v>
      </c>
    </row>
    <row r="1386" spans="1:4" x14ac:dyDescent="0.3">
      <c r="A1386" t="s">
        <v>19941</v>
      </c>
      <c r="B1386" s="4">
        <v>2300000</v>
      </c>
      <c r="C1386" s="4">
        <v>12985267</v>
      </c>
      <c r="D1386" s="4">
        <f>IFERROR(Table13[[#This Row],[gross]]-Table13[[#This Row],[budget]],"not available")</f>
        <v>10685267</v>
      </c>
    </row>
    <row r="1387" spans="1:4" x14ac:dyDescent="0.3">
      <c r="A1387" t="s">
        <v>14986</v>
      </c>
      <c r="B1387" s="4">
        <v>3000000</v>
      </c>
      <c r="C1387" s="4">
        <v>13684949</v>
      </c>
      <c r="D1387" s="4">
        <f>IFERROR(Table13[[#This Row],[gross]]-Table13[[#This Row],[budget]],"not available")</f>
        <v>10684949</v>
      </c>
    </row>
    <row r="1388" spans="1:4" x14ac:dyDescent="0.3">
      <c r="A1388" t="s">
        <v>9103</v>
      </c>
      <c r="B1388" s="4">
        <v>30000000</v>
      </c>
      <c r="C1388" s="4">
        <v>40566655</v>
      </c>
      <c r="D1388" s="4">
        <f>IFERROR(Table13[[#This Row],[gross]]-Table13[[#This Row],[budget]],"not available")</f>
        <v>10566655</v>
      </c>
    </row>
    <row r="1389" spans="1:4" x14ac:dyDescent="0.3">
      <c r="A1389" t="s">
        <v>20080</v>
      </c>
      <c r="B1389" s="4">
        <v>2000000</v>
      </c>
      <c r="C1389" s="4">
        <v>12555230</v>
      </c>
      <c r="D1389" s="4">
        <f>IFERROR(Table13[[#This Row],[gross]]-Table13[[#This Row],[budget]],"not available")</f>
        <v>10555230</v>
      </c>
    </row>
    <row r="1390" spans="1:4" x14ac:dyDescent="0.3">
      <c r="A1390" t="s">
        <v>18806</v>
      </c>
      <c r="B1390" s="4">
        <v>3500000</v>
      </c>
      <c r="C1390" s="4">
        <v>14000000</v>
      </c>
      <c r="D1390" s="4">
        <f>IFERROR(Table13[[#This Row],[gross]]-Table13[[#This Row],[budget]],"not available")</f>
        <v>10500000</v>
      </c>
    </row>
    <row r="1391" spans="1:4" x14ac:dyDescent="0.3">
      <c r="A1391" t="s">
        <v>19803</v>
      </c>
      <c r="B1391" s="4">
        <v>2500000</v>
      </c>
      <c r="C1391" s="4">
        <v>12995673</v>
      </c>
      <c r="D1391" s="4">
        <f>IFERROR(Table13[[#This Row],[gross]]-Table13[[#This Row],[budget]],"not available")</f>
        <v>10495673</v>
      </c>
    </row>
    <row r="1392" spans="1:4" x14ac:dyDescent="0.3">
      <c r="A1392" t="s">
        <v>16491</v>
      </c>
      <c r="B1392" s="4">
        <v>7000000</v>
      </c>
      <c r="C1392" s="4">
        <v>17474107</v>
      </c>
      <c r="D1392" s="4">
        <f>IFERROR(Table13[[#This Row],[gross]]-Table13[[#This Row],[budget]],"not available")</f>
        <v>10474107</v>
      </c>
    </row>
    <row r="1393" spans="1:4" x14ac:dyDescent="0.3">
      <c r="A1393" t="s">
        <v>5151</v>
      </c>
      <c r="B1393" s="4">
        <v>50000000</v>
      </c>
      <c r="C1393" s="4">
        <v>60470220</v>
      </c>
      <c r="D1393" s="4">
        <f>IFERROR(Table13[[#This Row],[gross]]-Table13[[#This Row],[budget]],"not available")</f>
        <v>10470220</v>
      </c>
    </row>
    <row r="1394" spans="1:4" x14ac:dyDescent="0.3">
      <c r="A1394" t="s">
        <v>2688</v>
      </c>
      <c r="B1394" s="4">
        <v>80000000</v>
      </c>
      <c r="C1394" s="4">
        <v>90443603</v>
      </c>
      <c r="D1394" s="4">
        <f>IFERROR(Table13[[#This Row],[gross]]-Table13[[#This Row],[budget]],"not available")</f>
        <v>10443603</v>
      </c>
    </row>
    <row r="1395" spans="1:4" x14ac:dyDescent="0.3">
      <c r="A1395" t="s">
        <v>13705</v>
      </c>
      <c r="B1395" s="4">
        <v>15000000</v>
      </c>
      <c r="C1395" s="4">
        <v>25440971</v>
      </c>
      <c r="D1395" s="4">
        <f>IFERROR(Table13[[#This Row],[gross]]-Table13[[#This Row],[budget]],"not available")</f>
        <v>10440971</v>
      </c>
    </row>
    <row r="1396" spans="1:4" x14ac:dyDescent="0.3">
      <c r="A1396" t="s">
        <v>9054</v>
      </c>
      <c r="B1396" s="4">
        <v>16000000</v>
      </c>
      <c r="C1396" s="4">
        <v>26400000</v>
      </c>
      <c r="D1396" s="4">
        <f>IFERROR(Table13[[#This Row],[gross]]-Table13[[#This Row],[budget]],"not available")</f>
        <v>10400000</v>
      </c>
    </row>
    <row r="1397" spans="1:4" x14ac:dyDescent="0.3">
      <c r="A1397" t="s">
        <v>12428</v>
      </c>
      <c r="B1397" s="4">
        <v>16500000</v>
      </c>
      <c r="C1397" s="4">
        <v>26896744</v>
      </c>
      <c r="D1397" s="4">
        <f>IFERROR(Table13[[#This Row],[gross]]-Table13[[#This Row],[budget]],"not available")</f>
        <v>10396744</v>
      </c>
    </row>
    <row r="1398" spans="1:4" x14ac:dyDescent="0.3">
      <c r="A1398" t="s">
        <v>14898</v>
      </c>
      <c r="B1398" s="4">
        <v>10000000</v>
      </c>
      <c r="C1398" s="4">
        <v>20384136</v>
      </c>
      <c r="D1398" s="4">
        <f>IFERROR(Table13[[#This Row],[gross]]-Table13[[#This Row],[budget]],"not available")</f>
        <v>10384136</v>
      </c>
    </row>
    <row r="1399" spans="1:4" x14ac:dyDescent="0.3">
      <c r="A1399" t="s">
        <v>8942</v>
      </c>
      <c r="B1399" s="4">
        <v>28000000</v>
      </c>
      <c r="C1399" s="4">
        <v>38372662</v>
      </c>
      <c r="D1399" s="4">
        <f>IFERROR(Table13[[#This Row],[gross]]-Table13[[#This Row],[budget]],"not available")</f>
        <v>10372662</v>
      </c>
    </row>
    <row r="1400" spans="1:4" x14ac:dyDescent="0.3">
      <c r="A1400" t="s">
        <v>16818</v>
      </c>
      <c r="B1400" s="4">
        <v>6500000</v>
      </c>
      <c r="C1400" s="4">
        <v>16842303</v>
      </c>
      <c r="D1400" s="4">
        <f>IFERROR(Table13[[#This Row],[gross]]-Table13[[#This Row],[budget]],"not available")</f>
        <v>10342303</v>
      </c>
    </row>
    <row r="1401" spans="1:4" x14ac:dyDescent="0.3">
      <c r="A1401" t="s">
        <v>14970</v>
      </c>
      <c r="B1401" s="4">
        <v>10000000</v>
      </c>
      <c r="C1401" s="4">
        <v>20339754</v>
      </c>
      <c r="D1401" s="4">
        <f>IFERROR(Table13[[#This Row],[gross]]-Table13[[#This Row],[budget]],"not available")</f>
        <v>10339754</v>
      </c>
    </row>
    <row r="1402" spans="1:4" x14ac:dyDescent="0.3">
      <c r="A1402" t="s">
        <v>14906</v>
      </c>
      <c r="B1402" s="4">
        <v>10000000</v>
      </c>
      <c r="C1402" s="4">
        <v>20338609</v>
      </c>
      <c r="D1402" s="4">
        <f>IFERROR(Table13[[#This Row],[gross]]-Table13[[#This Row],[budget]],"not available")</f>
        <v>10338609</v>
      </c>
    </row>
    <row r="1403" spans="1:4" x14ac:dyDescent="0.3">
      <c r="A1403" t="s">
        <v>1036</v>
      </c>
      <c r="B1403" s="4">
        <v>100000000</v>
      </c>
      <c r="C1403" s="4">
        <v>110332737</v>
      </c>
      <c r="D1403" s="4">
        <f>IFERROR(Table13[[#This Row],[gross]]-Table13[[#This Row],[budget]],"not available")</f>
        <v>10332737</v>
      </c>
    </row>
    <row r="1404" spans="1:4" x14ac:dyDescent="0.3">
      <c r="A1404" t="s">
        <v>14212</v>
      </c>
      <c r="B1404" s="4">
        <v>12000000</v>
      </c>
      <c r="C1404" s="4">
        <v>22331028</v>
      </c>
      <c r="D1404" s="4">
        <f>IFERROR(Table13[[#This Row],[gross]]-Table13[[#This Row],[budget]],"not available")</f>
        <v>10331028</v>
      </c>
    </row>
    <row r="1405" spans="1:4" x14ac:dyDescent="0.3">
      <c r="A1405" t="s">
        <v>1257</v>
      </c>
      <c r="B1405" s="4">
        <v>127500000</v>
      </c>
      <c r="C1405" s="4">
        <v>137748063</v>
      </c>
      <c r="D1405" s="4">
        <f>IFERROR(Table13[[#This Row],[gross]]-Table13[[#This Row],[budget]],"not available")</f>
        <v>10248063</v>
      </c>
    </row>
    <row r="1406" spans="1:4" x14ac:dyDescent="0.3">
      <c r="A1406" t="s">
        <v>8394</v>
      </c>
      <c r="B1406" s="4">
        <v>30000000</v>
      </c>
      <c r="C1406" s="4">
        <v>40247512</v>
      </c>
      <c r="D1406" s="4">
        <f>IFERROR(Table13[[#This Row],[gross]]-Table13[[#This Row],[budget]],"not available")</f>
        <v>10247512</v>
      </c>
    </row>
    <row r="1407" spans="1:4" x14ac:dyDescent="0.3">
      <c r="A1407" t="s">
        <v>23738</v>
      </c>
      <c r="B1407" s="4">
        <v>25000</v>
      </c>
      <c r="C1407" s="4">
        <v>10246600</v>
      </c>
      <c r="D1407" s="4">
        <f>IFERROR(Table13[[#This Row],[gross]]-Table13[[#This Row],[budget]],"not available")</f>
        <v>10221600</v>
      </c>
    </row>
    <row r="1408" spans="1:4" x14ac:dyDescent="0.3">
      <c r="A1408" t="s">
        <v>12220</v>
      </c>
      <c r="B1408" s="4">
        <v>17000000</v>
      </c>
      <c r="C1408" s="4">
        <v>27154426</v>
      </c>
      <c r="D1408" s="4">
        <f>IFERROR(Table13[[#This Row],[gross]]-Table13[[#This Row],[budget]],"not available")</f>
        <v>10154426</v>
      </c>
    </row>
    <row r="1409" spans="1:4" x14ac:dyDescent="0.3">
      <c r="A1409" t="s">
        <v>18423</v>
      </c>
      <c r="B1409" s="4">
        <v>5000000</v>
      </c>
      <c r="C1409" s="4">
        <v>15152879</v>
      </c>
      <c r="D1409" s="4">
        <f>IFERROR(Table13[[#This Row],[gross]]-Table13[[#This Row],[budget]],"not available")</f>
        <v>10152879</v>
      </c>
    </row>
    <row r="1410" spans="1:4" x14ac:dyDescent="0.3">
      <c r="A1410" t="s">
        <v>17645</v>
      </c>
      <c r="B1410" s="4">
        <v>5000000</v>
      </c>
      <c r="C1410" s="4">
        <v>15126948</v>
      </c>
      <c r="D1410" s="4">
        <f>IFERROR(Table13[[#This Row],[gross]]-Table13[[#This Row],[budget]],"not available")</f>
        <v>10126948</v>
      </c>
    </row>
    <row r="1411" spans="1:4" x14ac:dyDescent="0.3">
      <c r="A1411" t="s">
        <v>8355</v>
      </c>
      <c r="B1411" s="4">
        <v>30000000</v>
      </c>
      <c r="C1411" s="4">
        <v>40118420</v>
      </c>
      <c r="D1411" s="4">
        <f>IFERROR(Table13[[#This Row],[gross]]-Table13[[#This Row],[budget]],"not available")</f>
        <v>10118420</v>
      </c>
    </row>
    <row r="1412" spans="1:4" x14ac:dyDescent="0.3">
      <c r="A1412" t="s">
        <v>3919</v>
      </c>
      <c r="B1412" s="4">
        <v>44000000</v>
      </c>
      <c r="C1412" s="4">
        <v>54116191</v>
      </c>
      <c r="D1412" s="4">
        <f>IFERROR(Table13[[#This Row],[gross]]-Table13[[#This Row],[budget]],"not available")</f>
        <v>10116191</v>
      </c>
    </row>
    <row r="1413" spans="1:4" x14ac:dyDescent="0.3">
      <c r="A1413" t="s">
        <v>16002</v>
      </c>
      <c r="B1413" s="4">
        <v>8000000</v>
      </c>
      <c r="C1413" s="4">
        <v>18090181</v>
      </c>
      <c r="D1413" s="4">
        <f>IFERROR(Table13[[#This Row],[gross]]-Table13[[#This Row],[budget]],"not available")</f>
        <v>10090181</v>
      </c>
    </row>
    <row r="1414" spans="1:4" x14ac:dyDescent="0.3">
      <c r="A1414" t="s">
        <v>23576</v>
      </c>
      <c r="B1414" s="4">
        <v>100000</v>
      </c>
      <c r="C1414" s="4">
        <v>10174663</v>
      </c>
      <c r="D1414" s="4">
        <f>IFERROR(Table13[[#This Row],[gross]]-Table13[[#This Row],[budget]],"not available")</f>
        <v>10074663</v>
      </c>
    </row>
    <row r="1415" spans="1:4" x14ac:dyDescent="0.3">
      <c r="A1415" t="s">
        <v>10918</v>
      </c>
      <c r="B1415" s="4">
        <v>20000000</v>
      </c>
      <c r="C1415" s="4">
        <v>30028592</v>
      </c>
      <c r="D1415" s="4">
        <f>IFERROR(Table13[[#This Row],[gross]]-Table13[[#This Row],[budget]],"not available")</f>
        <v>10028592</v>
      </c>
    </row>
    <row r="1416" spans="1:4" x14ac:dyDescent="0.3">
      <c r="A1416" t="s">
        <v>2200</v>
      </c>
      <c r="B1416" s="4">
        <v>90000000</v>
      </c>
      <c r="C1416" s="4">
        <v>100018837</v>
      </c>
      <c r="D1416" s="4">
        <f>IFERROR(Table13[[#This Row],[gross]]-Table13[[#This Row],[budget]],"not available")</f>
        <v>10018837</v>
      </c>
    </row>
    <row r="1417" spans="1:4" x14ac:dyDescent="0.3">
      <c r="A1417" t="s">
        <v>2167</v>
      </c>
      <c r="B1417" s="4">
        <v>90000000</v>
      </c>
      <c r="C1417" s="4">
        <v>100012500</v>
      </c>
      <c r="D1417" s="4">
        <f>IFERROR(Table13[[#This Row],[gross]]-Table13[[#This Row],[budget]],"not available")</f>
        <v>10012500</v>
      </c>
    </row>
    <row r="1418" spans="1:4" x14ac:dyDescent="0.3">
      <c r="A1418" t="s">
        <v>9601</v>
      </c>
      <c r="B1418" s="4">
        <v>25000000</v>
      </c>
      <c r="C1418" s="4">
        <v>35000629</v>
      </c>
      <c r="D1418" s="4">
        <f>IFERROR(Table13[[#This Row],[gross]]-Table13[[#This Row],[budget]],"not available")</f>
        <v>10000629</v>
      </c>
    </row>
    <row r="1419" spans="1:4" x14ac:dyDescent="0.3">
      <c r="A1419" t="s">
        <v>12928</v>
      </c>
      <c r="B1419" s="4">
        <v>15000000</v>
      </c>
      <c r="C1419" s="4">
        <v>24984868</v>
      </c>
      <c r="D1419" s="4">
        <f>IFERROR(Table13[[#This Row],[gross]]-Table13[[#This Row],[budget]],"not available")</f>
        <v>9984868</v>
      </c>
    </row>
    <row r="1420" spans="1:4" x14ac:dyDescent="0.3">
      <c r="A1420" t="s">
        <v>10946</v>
      </c>
      <c r="B1420" s="4">
        <v>20000000</v>
      </c>
      <c r="C1420" s="4">
        <v>29975979</v>
      </c>
      <c r="D1420" s="4">
        <f>IFERROR(Table13[[#This Row],[gross]]-Table13[[#This Row],[budget]],"not available")</f>
        <v>9975979</v>
      </c>
    </row>
    <row r="1421" spans="1:4" x14ac:dyDescent="0.3">
      <c r="A1421" t="s">
        <v>16485</v>
      </c>
      <c r="B1421" s="4">
        <v>7000000</v>
      </c>
      <c r="C1421" s="4">
        <v>16901126</v>
      </c>
      <c r="D1421" s="4">
        <f>IFERROR(Table13[[#This Row],[gross]]-Table13[[#This Row],[budget]],"not available")</f>
        <v>9901126</v>
      </c>
    </row>
    <row r="1422" spans="1:4" x14ac:dyDescent="0.3">
      <c r="A1422" t="s">
        <v>12861</v>
      </c>
      <c r="B1422" s="4">
        <v>15000000</v>
      </c>
      <c r="C1422" s="4">
        <v>24881000</v>
      </c>
      <c r="D1422" s="4">
        <f>IFERROR(Table13[[#This Row],[gross]]-Table13[[#This Row],[budget]],"not available")</f>
        <v>9881000</v>
      </c>
    </row>
    <row r="1423" spans="1:4" x14ac:dyDescent="0.3">
      <c r="A1423" t="s">
        <v>13710</v>
      </c>
      <c r="B1423" s="4">
        <v>13000000</v>
      </c>
      <c r="C1423" s="4">
        <v>22858926</v>
      </c>
      <c r="D1423" s="4">
        <f>IFERROR(Table13[[#This Row],[gross]]-Table13[[#This Row],[budget]],"not available")</f>
        <v>9858926</v>
      </c>
    </row>
    <row r="1424" spans="1:4" x14ac:dyDescent="0.3">
      <c r="A1424" t="s">
        <v>6475</v>
      </c>
      <c r="B1424" s="4">
        <v>40000000</v>
      </c>
      <c r="C1424" s="4">
        <v>49851591</v>
      </c>
      <c r="D1424" s="4">
        <f>IFERROR(Table13[[#This Row],[gross]]-Table13[[#This Row],[budget]],"not available")</f>
        <v>9851591</v>
      </c>
    </row>
    <row r="1425" spans="1:4" x14ac:dyDescent="0.3">
      <c r="A1425" t="s">
        <v>16006</v>
      </c>
      <c r="B1425" s="4">
        <v>8000000</v>
      </c>
      <c r="C1425" s="4">
        <v>17843379</v>
      </c>
      <c r="D1425" s="4">
        <f>IFERROR(Table13[[#This Row],[gross]]-Table13[[#This Row],[budget]],"not available")</f>
        <v>9843379</v>
      </c>
    </row>
    <row r="1426" spans="1:4" x14ac:dyDescent="0.3">
      <c r="A1426" t="s">
        <v>18985</v>
      </c>
      <c r="B1426" s="4">
        <v>3300000</v>
      </c>
      <c r="C1426" s="4">
        <v>13092000</v>
      </c>
      <c r="D1426" s="4">
        <f>IFERROR(Table13[[#This Row],[gross]]-Table13[[#This Row],[budget]],"not available")</f>
        <v>9792000</v>
      </c>
    </row>
    <row r="1427" spans="1:4" x14ac:dyDescent="0.3">
      <c r="A1427" t="s">
        <v>14127</v>
      </c>
      <c r="B1427" s="4">
        <v>9000000</v>
      </c>
      <c r="C1427" s="4">
        <v>18761993</v>
      </c>
      <c r="D1427" s="4">
        <f>IFERROR(Table13[[#This Row],[gross]]-Table13[[#This Row],[budget]],"not available")</f>
        <v>9761993</v>
      </c>
    </row>
    <row r="1428" spans="1:4" x14ac:dyDescent="0.3">
      <c r="A1428" t="s">
        <v>10892</v>
      </c>
      <c r="B1428" s="4">
        <v>20000000</v>
      </c>
      <c r="C1428" s="4">
        <v>29753944</v>
      </c>
      <c r="D1428" s="4">
        <f>IFERROR(Table13[[#This Row],[gross]]-Table13[[#This Row],[budget]],"not available")</f>
        <v>9753944</v>
      </c>
    </row>
    <row r="1429" spans="1:4" x14ac:dyDescent="0.3">
      <c r="A1429" t="s">
        <v>3721</v>
      </c>
      <c r="B1429" s="4">
        <v>60000000</v>
      </c>
      <c r="C1429" s="4">
        <v>69688384</v>
      </c>
      <c r="D1429" s="4">
        <f>IFERROR(Table13[[#This Row],[gross]]-Table13[[#This Row],[budget]],"not available")</f>
        <v>9688384</v>
      </c>
    </row>
    <row r="1430" spans="1:4" x14ac:dyDescent="0.3">
      <c r="A1430" t="s">
        <v>4899</v>
      </c>
      <c r="B1430" s="4">
        <v>53000000</v>
      </c>
      <c r="C1430" s="4">
        <v>62563543</v>
      </c>
      <c r="D1430" s="4">
        <f>IFERROR(Table13[[#This Row],[gross]]-Table13[[#This Row],[budget]],"not available")</f>
        <v>9563543</v>
      </c>
    </row>
    <row r="1431" spans="1:4" x14ac:dyDescent="0.3">
      <c r="A1431" t="s">
        <v>20068</v>
      </c>
      <c r="B1431" s="4">
        <v>2000000</v>
      </c>
      <c r="C1431" s="4">
        <v>11546543</v>
      </c>
      <c r="D1431" s="4">
        <f>IFERROR(Table13[[#This Row],[gross]]-Table13[[#This Row],[budget]],"not available")</f>
        <v>9546543</v>
      </c>
    </row>
    <row r="1432" spans="1:4" x14ac:dyDescent="0.3">
      <c r="A1432" t="s">
        <v>16046</v>
      </c>
      <c r="B1432" s="4">
        <v>8000000</v>
      </c>
      <c r="C1432" s="4">
        <v>17536788</v>
      </c>
      <c r="D1432" s="4">
        <f>IFERROR(Table13[[#This Row],[gross]]-Table13[[#This Row],[budget]],"not available")</f>
        <v>9536788</v>
      </c>
    </row>
    <row r="1433" spans="1:4" x14ac:dyDescent="0.3">
      <c r="A1433" t="s">
        <v>20073</v>
      </c>
      <c r="B1433" s="4">
        <v>2000000</v>
      </c>
      <c r="C1433" s="4">
        <v>11533945</v>
      </c>
      <c r="D1433" s="4">
        <f>IFERROR(Table13[[#This Row],[gross]]-Table13[[#This Row],[budget]],"not available")</f>
        <v>9533945</v>
      </c>
    </row>
    <row r="1434" spans="1:4" x14ac:dyDescent="0.3">
      <c r="A1434" t="s">
        <v>17654</v>
      </c>
      <c r="B1434" s="4">
        <v>4000000</v>
      </c>
      <c r="C1434" s="4">
        <v>13464388</v>
      </c>
      <c r="D1434" s="4">
        <f>IFERROR(Table13[[#This Row],[gross]]-Table13[[#This Row],[budget]],"not available")</f>
        <v>9464388</v>
      </c>
    </row>
    <row r="1435" spans="1:4" x14ac:dyDescent="0.3">
      <c r="A1435" t="s">
        <v>9792</v>
      </c>
      <c r="B1435" s="4">
        <v>8000000</v>
      </c>
      <c r="C1435" s="4">
        <v>17427926</v>
      </c>
      <c r="D1435" s="4">
        <f>IFERROR(Table13[[#This Row],[gross]]-Table13[[#This Row],[budget]],"not available")</f>
        <v>9427926</v>
      </c>
    </row>
    <row r="1436" spans="1:4" x14ac:dyDescent="0.3">
      <c r="A1436" t="s">
        <v>74</v>
      </c>
      <c r="B1436" s="4">
        <v>300000000</v>
      </c>
      <c r="C1436" s="4">
        <v>309404152</v>
      </c>
      <c r="D1436" s="4">
        <f>IFERROR(Table13[[#This Row],[gross]]-Table13[[#This Row],[budget]],"not available")</f>
        <v>9404152</v>
      </c>
    </row>
    <row r="1437" spans="1:4" x14ac:dyDescent="0.3">
      <c r="A1437" t="s">
        <v>12412</v>
      </c>
      <c r="B1437" s="4">
        <v>17700000</v>
      </c>
      <c r="C1437" s="4">
        <v>27087695</v>
      </c>
      <c r="D1437" s="4">
        <f>IFERROR(Table13[[#This Row],[gross]]-Table13[[#This Row],[budget]],"not available")</f>
        <v>9387695</v>
      </c>
    </row>
    <row r="1438" spans="1:4" x14ac:dyDescent="0.3">
      <c r="A1438" t="s">
        <v>14520</v>
      </c>
      <c r="B1438" s="4">
        <v>12000000</v>
      </c>
      <c r="C1438" s="4">
        <v>21370057</v>
      </c>
      <c r="D1438" s="4">
        <f>IFERROR(Table13[[#This Row],[gross]]-Table13[[#This Row],[budget]],"not available")</f>
        <v>9370057</v>
      </c>
    </row>
    <row r="1439" spans="1:4" x14ac:dyDescent="0.3">
      <c r="A1439" t="s">
        <v>17632</v>
      </c>
      <c r="B1439" s="4">
        <v>5000000</v>
      </c>
      <c r="C1439" s="4">
        <v>14343976</v>
      </c>
      <c r="D1439" s="4">
        <f>IFERROR(Table13[[#This Row],[gross]]-Table13[[#This Row],[budget]],"not available")</f>
        <v>9343976</v>
      </c>
    </row>
    <row r="1440" spans="1:4" x14ac:dyDescent="0.3">
      <c r="A1440" t="s">
        <v>6015</v>
      </c>
      <c r="B1440" s="4">
        <v>44000000</v>
      </c>
      <c r="C1440" s="4">
        <v>53300852</v>
      </c>
      <c r="D1440" s="4">
        <f>IFERROR(Table13[[#This Row],[gross]]-Table13[[#This Row],[budget]],"not available")</f>
        <v>9300852</v>
      </c>
    </row>
    <row r="1441" spans="1:4" x14ac:dyDescent="0.3">
      <c r="A1441" t="s">
        <v>10836</v>
      </c>
      <c r="B1441" s="4">
        <v>25000000</v>
      </c>
      <c r="C1441" s="4">
        <v>34300771</v>
      </c>
      <c r="D1441" s="4">
        <f>IFERROR(Table13[[#This Row],[gross]]-Table13[[#This Row],[budget]],"not available")</f>
        <v>9300771</v>
      </c>
    </row>
    <row r="1442" spans="1:4" x14ac:dyDescent="0.3">
      <c r="A1442" t="s">
        <v>20084</v>
      </c>
      <c r="B1442" s="4">
        <v>2000000</v>
      </c>
      <c r="C1442" s="4">
        <v>11284657</v>
      </c>
      <c r="D1442" s="4">
        <f>IFERROR(Table13[[#This Row],[gross]]-Table13[[#This Row],[budget]],"not available")</f>
        <v>9284657</v>
      </c>
    </row>
    <row r="1443" spans="1:4" x14ac:dyDescent="0.3">
      <c r="A1443" t="s">
        <v>11858</v>
      </c>
      <c r="B1443" s="4">
        <v>17000000</v>
      </c>
      <c r="C1443" s="4">
        <v>26284475</v>
      </c>
      <c r="D1443" s="4">
        <f>IFERROR(Table13[[#This Row],[gross]]-Table13[[#This Row],[budget]],"not available")</f>
        <v>9284475</v>
      </c>
    </row>
    <row r="1444" spans="1:4" x14ac:dyDescent="0.3">
      <c r="A1444" t="s">
        <v>16015</v>
      </c>
      <c r="B1444" s="4">
        <v>8000000</v>
      </c>
      <c r="C1444" s="4">
        <v>17278980</v>
      </c>
      <c r="D1444" s="4">
        <f>IFERROR(Table13[[#This Row],[gross]]-Table13[[#This Row],[budget]],"not available")</f>
        <v>9278980</v>
      </c>
    </row>
    <row r="1445" spans="1:4" x14ac:dyDescent="0.3">
      <c r="A1445" t="s">
        <v>23465</v>
      </c>
      <c r="B1445" s="4">
        <v>180000</v>
      </c>
      <c r="C1445" s="4">
        <v>9437933</v>
      </c>
      <c r="D1445" s="4">
        <f>IFERROR(Table13[[#This Row],[gross]]-Table13[[#This Row],[budget]],"not available")</f>
        <v>9257933</v>
      </c>
    </row>
    <row r="1446" spans="1:4" x14ac:dyDescent="0.3">
      <c r="A1446" t="s">
        <v>15595</v>
      </c>
      <c r="B1446" s="4">
        <v>9000000</v>
      </c>
      <c r="C1446" s="4">
        <v>18225165</v>
      </c>
      <c r="D1446" s="4">
        <f>IFERROR(Table13[[#This Row],[gross]]-Table13[[#This Row],[budget]],"not available")</f>
        <v>9225165</v>
      </c>
    </row>
    <row r="1447" spans="1:4" x14ac:dyDescent="0.3">
      <c r="A1447" t="s">
        <v>13674</v>
      </c>
      <c r="B1447" s="4">
        <v>18000000</v>
      </c>
      <c r="C1447" s="4">
        <v>27141959</v>
      </c>
      <c r="D1447" s="4">
        <f>IFERROR(Table13[[#This Row],[gross]]-Table13[[#This Row],[budget]],"not available")</f>
        <v>9141959</v>
      </c>
    </row>
    <row r="1448" spans="1:4" x14ac:dyDescent="0.3">
      <c r="A1448" t="s">
        <v>14113</v>
      </c>
      <c r="B1448" s="4">
        <v>12000000</v>
      </c>
      <c r="C1448" s="4">
        <v>21133087</v>
      </c>
      <c r="D1448" s="4">
        <f>IFERROR(Table13[[#This Row],[gross]]-Table13[[#This Row],[budget]],"not available")</f>
        <v>9133087</v>
      </c>
    </row>
    <row r="1449" spans="1:4" x14ac:dyDescent="0.3">
      <c r="A1449" t="s">
        <v>17639</v>
      </c>
      <c r="B1449" s="4">
        <v>5000000</v>
      </c>
      <c r="C1449" s="4">
        <v>14123773</v>
      </c>
      <c r="D1449" s="4">
        <f>IFERROR(Table13[[#This Row],[gross]]-Table13[[#This Row],[budget]],"not available")</f>
        <v>9123773</v>
      </c>
    </row>
    <row r="1450" spans="1:4" x14ac:dyDescent="0.3">
      <c r="A1450" t="s">
        <v>17677</v>
      </c>
      <c r="B1450" s="4">
        <v>5000000</v>
      </c>
      <c r="C1450" s="4">
        <v>14100000</v>
      </c>
      <c r="D1450" s="4">
        <f>IFERROR(Table13[[#This Row],[gross]]-Table13[[#This Row],[budget]],"not available")</f>
        <v>9100000</v>
      </c>
    </row>
    <row r="1451" spans="1:4" x14ac:dyDescent="0.3">
      <c r="A1451" t="s">
        <v>8929</v>
      </c>
      <c r="B1451" s="4">
        <v>28000000</v>
      </c>
      <c r="C1451" s="4">
        <v>37053924</v>
      </c>
      <c r="D1451" s="4">
        <f>IFERROR(Table13[[#This Row],[gross]]-Table13[[#This Row],[budget]],"not available")</f>
        <v>9053924</v>
      </c>
    </row>
    <row r="1452" spans="1:4" x14ac:dyDescent="0.3">
      <c r="A1452" t="s">
        <v>3589</v>
      </c>
      <c r="B1452" s="4">
        <v>36000000</v>
      </c>
      <c r="C1452" s="4">
        <v>45045037</v>
      </c>
      <c r="D1452" s="4">
        <f>IFERROR(Table13[[#This Row],[gross]]-Table13[[#This Row],[budget]],"not available")</f>
        <v>9045037</v>
      </c>
    </row>
    <row r="1453" spans="1:4" x14ac:dyDescent="0.3">
      <c r="A1453" t="s">
        <v>21455</v>
      </c>
      <c r="B1453" s="4">
        <v>1000000</v>
      </c>
      <c r="C1453" s="4">
        <v>10042266</v>
      </c>
      <c r="D1453" s="4">
        <f>IFERROR(Table13[[#This Row],[gross]]-Table13[[#This Row],[budget]],"not available")</f>
        <v>9042266</v>
      </c>
    </row>
    <row r="1454" spans="1:4" x14ac:dyDescent="0.3">
      <c r="A1454" t="s">
        <v>16026</v>
      </c>
      <c r="B1454" s="4">
        <v>5000000</v>
      </c>
      <c r="C1454" s="4">
        <v>14015786</v>
      </c>
      <c r="D1454" s="4">
        <f>IFERROR(Table13[[#This Row],[gross]]-Table13[[#This Row],[budget]],"not available")</f>
        <v>9015786</v>
      </c>
    </row>
    <row r="1455" spans="1:4" x14ac:dyDescent="0.3">
      <c r="A1455" t="s">
        <v>18405</v>
      </c>
      <c r="B1455" s="4">
        <v>4000000</v>
      </c>
      <c r="C1455" s="4">
        <v>13008928</v>
      </c>
      <c r="D1455" s="4">
        <f>IFERROR(Table13[[#This Row],[gross]]-Table13[[#This Row],[budget]],"not available")</f>
        <v>9008928</v>
      </c>
    </row>
    <row r="1456" spans="1:4" x14ac:dyDescent="0.3">
      <c r="A1456" t="s">
        <v>15602</v>
      </c>
      <c r="B1456" s="4">
        <v>8000000</v>
      </c>
      <c r="C1456" s="4">
        <v>16938179</v>
      </c>
      <c r="D1456" s="4">
        <f>IFERROR(Table13[[#This Row],[gross]]-Table13[[#This Row],[budget]],"not available")</f>
        <v>8938179</v>
      </c>
    </row>
    <row r="1457" spans="1:4" x14ac:dyDescent="0.3">
      <c r="A1457" t="s">
        <v>11799</v>
      </c>
      <c r="B1457" s="4">
        <v>18000000</v>
      </c>
      <c r="C1457" s="4">
        <v>26906039</v>
      </c>
      <c r="D1457" s="4">
        <f>IFERROR(Table13[[#This Row],[gross]]-Table13[[#This Row],[budget]],"not available")</f>
        <v>8906039</v>
      </c>
    </row>
    <row r="1458" spans="1:4" x14ac:dyDescent="0.3">
      <c r="A1458" t="s">
        <v>10993</v>
      </c>
      <c r="B1458" s="4">
        <v>20000000</v>
      </c>
      <c r="C1458" s="4">
        <v>28876924</v>
      </c>
      <c r="D1458" s="4">
        <f>IFERROR(Table13[[#This Row],[gross]]-Table13[[#This Row],[budget]],"not available")</f>
        <v>8876924</v>
      </c>
    </row>
    <row r="1459" spans="1:4" x14ac:dyDescent="0.3">
      <c r="A1459" t="s">
        <v>5812</v>
      </c>
      <c r="B1459" s="4">
        <v>45000000</v>
      </c>
      <c r="C1459" s="4">
        <v>53854588</v>
      </c>
      <c r="D1459" s="4">
        <f>IFERROR(Table13[[#This Row],[gross]]-Table13[[#This Row],[budget]],"not available")</f>
        <v>8854588</v>
      </c>
    </row>
    <row r="1460" spans="1:4" x14ac:dyDescent="0.3">
      <c r="A1460" t="s">
        <v>8647</v>
      </c>
      <c r="B1460" s="4">
        <v>18000000</v>
      </c>
      <c r="C1460" s="4">
        <v>26830000</v>
      </c>
      <c r="D1460" s="4">
        <f>IFERROR(Table13[[#This Row],[gross]]-Table13[[#This Row],[budget]],"not available")</f>
        <v>8830000</v>
      </c>
    </row>
    <row r="1461" spans="1:4" x14ac:dyDescent="0.3">
      <c r="A1461" t="s">
        <v>17611</v>
      </c>
      <c r="B1461" s="4">
        <v>6000000</v>
      </c>
      <c r="C1461" s="4">
        <v>14821531</v>
      </c>
      <c r="D1461" s="4">
        <f>IFERROR(Table13[[#This Row],[gross]]-Table13[[#This Row],[budget]],"not available")</f>
        <v>8821531</v>
      </c>
    </row>
    <row r="1462" spans="1:4" x14ac:dyDescent="0.3">
      <c r="A1462" t="s">
        <v>16475</v>
      </c>
      <c r="B1462" s="4">
        <v>7000000</v>
      </c>
      <c r="C1462" s="4">
        <v>15818967</v>
      </c>
      <c r="D1462" s="4">
        <f>IFERROR(Table13[[#This Row],[gross]]-Table13[[#This Row],[budget]],"not available")</f>
        <v>8818967</v>
      </c>
    </row>
    <row r="1463" spans="1:4" x14ac:dyDescent="0.3">
      <c r="A1463" t="s">
        <v>7134</v>
      </c>
      <c r="B1463" s="4">
        <v>38000000</v>
      </c>
      <c r="C1463" s="4">
        <v>46813366</v>
      </c>
      <c r="D1463" s="4">
        <f>IFERROR(Table13[[#This Row],[gross]]-Table13[[#This Row],[budget]],"not available")</f>
        <v>8813366</v>
      </c>
    </row>
    <row r="1464" spans="1:4" x14ac:dyDescent="0.3">
      <c r="A1464" t="s">
        <v>7380</v>
      </c>
      <c r="B1464" s="4">
        <v>35000000</v>
      </c>
      <c r="C1464" s="4">
        <v>43792641</v>
      </c>
      <c r="D1464" s="4">
        <f>IFERROR(Table13[[#This Row],[gross]]-Table13[[#This Row],[budget]],"not available")</f>
        <v>8792641</v>
      </c>
    </row>
    <row r="1465" spans="1:4" x14ac:dyDescent="0.3">
      <c r="A1465" t="s">
        <v>6052</v>
      </c>
      <c r="B1465" s="4">
        <v>43000000</v>
      </c>
      <c r="C1465" s="4">
        <v>51768623</v>
      </c>
      <c r="D1465" s="4">
        <f>IFERROR(Table13[[#This Row],[gross]]-Table13[[#This Row],[budget]],"not available")</f>
        <v>8768623</v>
      </c>
    </row>
    <row r="1466" spans="1:4" x14ac:dyDescent="0.3">
      <c r="A1466" t="s">
        <v>11573</v>
      </c>
      <c r="B1466" s="4">
        <v>19000000</v>
      </c>
      <c r="C1466" s="4">
        <v>27758465</v>
      </c>
      <c r="D1466" s="4">
        <f>IFERROR(Table13[[#This Row],[gross]]-Table13[[#This Row],[budget]],"not available")</f>
        <v>8758465</v>
      </c>
    </row>
    <row r="1467" spans="1:4" x14ac:dyDescent="0.3">
      <c r="A1467" t="s">
        <v>16019</v>
      </c>
      <c r="B1467" s="4">
        <v>8000000</v>
      </c>
      <c r="C1467" s="4">
        <v>16699684</v>
      </c>
      <c r="D1467" s="4">
        <f>IFERROR(Table13[[#This Row],[gross]]-Table13[[#This Row],[budget]],"not available")</f>
        <v>8699684</v>
      </c>
    </row>
    <row r="1468" spans="1:4" x14ac:dyDescent="0.3">
      <c r="A1468" t="s">
        <v>19192</v>
      </c>
      <c r="B1468" s="4">
        <v>3000000</v>
      </c>
      <c r="C1468" s="4">
        <v>11694528</v>
      </c>
      <c r="D1468" s="4">
        <f>IFERROR(Table13[[#This Row],[gross]]-Table13[[#This Row],[budget]],"not available")</f>
        <v>8694528</v>
      </c>
    </row>
    <row r="1469" spans="1:4" x14ac:dyDescent="0.3">
      <c r="A1469" t="s">
        <v>21941</v>
      </c>
      <c r="B1469" s="4">
        <v>910000</v>
      </c>
      <c r="C1469" s="4">
        <v>9600000</v>
      </c>
      <c r="D1469" s="4">
        <f>IFERROR(Table13[[#This Row],[gross]]-Table13[[#This Row],[budget]],"not available")</f>
        <v>8690000</v>
      </c>
    </row>
    <row r="1470" spans="1:4" x14ac:dyDescent="0.3">
      <c r="A1470" t="s">
        <v>10096</v>
      </c>
      <c r="B1470" s="4">
        <v>24000000</v>
      </c>
      <c r="C1470" s="4">
        <v>32662299</v>
      </c>
      <c r="D1470" s="4">
        <f>IFERROR(Table13[[#This Row],[gross]]-Table13[[#This Row],[budget]],"not available")</f>
        <v>8662299</v>
      </c>
    </row>
    <row r="1471" spans="1:4" x14ac:dyDescent="0.3">
      <c r="A1471" t="s">
        <v>17026</v>
      </c>
      <c r="B1471" s="4">
        <v>3000000</v>
      </c>
      <c r="C1471" s="4">
        <v>11642254</v>
      </c>
      <c r="D1471" s="4">
        <f>IFERROR(Table13[[#This Row],[gross]]-Table13[[#This Row],[budget]],"not available")</f>
        <v>8642254</v>
      </c>
    </row>
    <row r="1472" spans="1:4" x14ac:dyDescent="0.3">
      <c r="A1472" t="s">
        <v>9690</v>
      </c>
      <c r="B1472" s="4">
        <v>25000000</v>
      </c>
      <c r="C1472" s="4">
        <v>33631221</v>
      </c>
      <c r="D1472" s="4">
        <f>IFERROR(Table13[[#This Row],[gross]]-Table13[[#This Row],[budget]],"not available")</f>
        <v>8631221</v>
      </c>
    </row>
    <row r="1473" spans="1:4" x14ac:dyDescent="0.3">
      <c r="A1473" t="s">
        <v>5563</v>
      </c>
      <c r="B1473" s="4">
        <v>48000000</v>
      </c>
      <c r="C1473" s="4">
        <v>56607223</v>
      </c>
      <c r="D1473" s="4">
        <f>IFERROR(Table13[[#This Row],[gross]]-Table13[[#This Row],[budget]],"not available")</f>
        <v>8607223</v>
      </c>
    </row>
    <row r="1474" spans="1:4" x14ac:dyDescent="0.3">
      <c r="A1474" t="s">
        <v>13873</v>
      </c>
      <c r="B1474" s="4">
        <v>12500000</v>
      </c>
      <c r="C1474" s="4">
        <v>21078145</v>
      </c>
      <c r="D1474" s="4">
        <f>IFERROR(Table13[[#This Row],[gross]]-Table13[[#This Row],[budget]],"not available")</f>
        <v>8578145</v>
      </c>
    </row>
    <row r="1475" spans="1:4" x14ac:dyDescent="0.3">
      <c r="A1475" t="s">
        <v>3159</v>
      </c>
      <c r="B1475" s="4">
        <v>75000000</v>
      </c>
      <c r="C1475" s="4">
        <v>83503161</v>
      </c>
      <c r="D1475" s="4">
        <f>IFERROR(Table13[[#This Row],[gross]]-Table13[[#This Row],[budget]],"not available")</f>
        <v>8503161</v>
      </c>
    </row>
    <row r="1476" spans="1:4" x14ac:dyDescent="0.3">
      <c r="A1476" t="s">
        <v>8422</v>
      </c>
      <c r="B1476" s="4">
        <v>30000000</v>
      </c>
      <c r="C1476" s="4">
        <v>38432823</v>
      </c>
      <c r="D1476" s="4">
        <f>IFERROR(Table13[[#This Row],[gross]]-Table13[[#This Row],[budget]],"not available")</f>
        <v>8432823</v>
      </c>
    </row>
    <row r="1477" spans="1:4" x14ac:dyDescent="0.3">
      <c r="A1477" t="s">
        <v>8379</v>
      </c>
      <c r="B1477" s="4">
        <v>30000000</v>
      </c>
      <c r="C1477" s="4">
        <v>38413606</v>
      </c>
      <c r="D1477" s="4">
        <f>IFERROR(Table13[[#This Row],[gross]]-Table13[[#This Row],[budget]],"not available")</f>
        <v>8413606</v>
      </c>
    </row>
    <row r="1478" spans="1:4" x14ac:dyDescent="0.3">
      <c r="A1478" t="s">
        <v>4671</v>
      </c>
      <c r="B1478" s="4">
        <v>55000000</v>
      </c>
      <c r="C1478" s="4">
        <v>63408614</v>
      </c>
      <c r="D1478" s="4">
        <f>IFERROR(Table13[[#This Row],[gross]]-Table13[[#This Row],[budget]],"not available")</f>
        <v>8408614</v>
      </c>
    </row>
    <row r="1479" spans="1:4" x14ac:dyDescent="0.3">
      <c r="A1479" t="s">
        <v>11823</v>
      </c>
      <c r="B1479" s="4">
        <v>18000000</v>
      </c>
      <c r="C1479" s="4">
        <v>26400000</v>
      </c>
      <c r="D1479" s="4">
        <f>IFERROR(Table13[[#This Row],[gross]]-Table13[[#This Row],[budget]],"not available")</f>
        <v>8400000</v>
      </c>
    </row>
    <row r="1480" spans="1:4" x14ac:dyDescent="0.3">
      <c r="A1480" t="s">
        <v>1213</v>
      </c>
      <c r="B1480" s="4">
        <v>130000000</v>
      </c>
      <c r="C1480" s="4">
        <v>138396624</v>
      </c>
      <c r="D1480" s="4">
        <f>IFERROR(Table13[[#This Row],[gross]]-Table13[[#This Row],[budget]],"not available")</f>
        <v>8396624</v>
      </c>
    </row>
    <row r="1481" spans="1:4" x14ac:dyDescent="0.3">
      <c r="A1481" t="s">
        <v>17659</v>
      </c>
      <c r="B1481" s="4">
        <v>5000000</v>
      </c>
      <c r="C1481" s="4">
        <v>13350177</v>
      </c>
      <c r="D1481" s="4">
        <f>IFERROR(Table13[[#This Row],[gross]]-Table13[[#This Row],[budget]],"not available")</f>
        <v>8350177</v>
      </c>
    </row>
    <row r="1482" spans="1:4" x14ac:dyDescent="0.3">
      <c r="A1482" t="s">
        <v>5159</v>
      </c>
      <c r="B1482" s="4">
        <v>50000000</v>
      </c>
      <c r="C1482" s="4">
        <v>58336565</v>
      </c>
      <c r="D1482" s="4">
        <f>IFERROR(Table13[[#This Row],[gross]]-Table13[[#This Row],[budget]],"not available")</f>
        <v>8336565</v>
      </c>
    </row>
    <row r="1483" spans="1:4" x14ac:dyDescent="0.3">
      <c r="A1483" t="s">
        <v>1224</v>
      </c>
      <c r="B1483" s="4">
        <v>110000000</v>
      </c>
      <c r="C1483" s="4">
        <v>118311368</v>
      </c>
      <c r="D1483" s="4">
        <f>IFERROR(Table13[[#This Row],[gross]]-Table13[[#This Row],[budget]],"not available")</f>
        <v>8311368</v>
      </c>
    </row>
    <row r="1484" spans="1:4" x14ac:dyDescent="0.3">
      <c r="A1484" t="s">
        <v>4886</v>
      </c>
      <c r="B1484" s="4">
        <v>50000000</v>
      </c>
      <c r="C1484" s="4">
        <v>58297830</v>
      </c>
      <c r="D1484" s="4">
        <f>IFERROR(Table13[[#This Row],[gross]]-Table13[[#This Row],[budget]],"not available")</f>
        <v>8297830</v>
      </c>
    </row>
    <row r="1485" spans="1:4" x14ac:dyDescent="0.3">
      <c r="A1485" t="s">
        <v>14910</v>
      </c>
      <c r="B1485" s="4">
        <v>10000000</v>
      </c>
      <c r="C1485" s="4">
        <v>18272447</v>
      </c>
      <c r="D1485" s="4">
        <f>IFERROR(Table13[[#This Row],[gross]]-Table13[[#This Row],[budget]],"not available")</f>
        <v>8272447</v>
      </c>
    </row>
    <row r="1486" spans="1:4" x14ac:dyDescent="0.3">
      <c r="A1486" t="s">
        <v>17662</v>
      </c>
      <c r="B1486" s="4">
        <v>5000000</v>
      </c>
      <c r="C1486" s="4">
        <v>13269963</v>
      </c>
      <c r="D1486" s="4">
        <f>IFERROR(Table13[[#This Row],[gross]]-Table13[[#This Row],[budget]],"not available")</f>
        <v>8269963</v>
      </c>
    </row>
    <row r="1487" spans="1:4" x14ac:dyDescent="0.3">
      <c r="A1487" t="s">
        <v>8374</v>
      </c>
      <c r="B1487" s="4">
        <v>30000000</v>
      </c>
      <c r="C1487" s="4">
        <v>38232624</v>
      </c>
      <c r="D1487" s="4">
        <f>IFERROR(Table13[[#This Row],[gross]]-Table13[[#This Row],[budget]],"not available")</f>
        <v>8232624</v>
      </c>
    </row>
    <row r="1488" spans="1:4" x14ac:dyDescent="0.3">
      <c r="A1488" t="s">
        <v>14989</v>
      </c>
      <c r="B1488" s="4">
        <v>6400000</v>
      </c>
      <c r="C1488" s="4">
        <v>14597405</v>
      </c>
      <c r="D1488" s="4">
        <f>IFERROR(Table13[[#This Row],[gross]]-Table13[[#This Row],[budget]],"not available")</f>
        <v>8197405</v>
      </c>
    </row>
    <row r="1489" spans="1:4" x14ac:dyDescent="0.3">
      <c r="A1489" t="s">
        <v>6517</v>
      </c>
      <c r="B1489" s="4">
        <v>36000000</v>
      </c>
      <c r="C1489" s="4">
        <v>44175394</v>
      </c>
      <c r="D1489" s="4">
        <f>IFERROR(Table13[[#This Row],[gross]]-Table13[[#This Row],[budget]],"not available")</f>
        <v>8175394</v>
      </c>
    </row>
    <row r="1490" spans="1:4" x14ac:dyDescent="0.3">
      <c r="A1490" t="s">
        <v>16136</v>
      </c>
      <c r="B1490" s="4">
        <v>8000000</v>
      </c>
      <c r="C1490" s="4">
        <v>16168741</v>
      </c>
      <c r="D1490" s="4">
        <f>IFERROR(Table13[[#This Row],[gross]]-Table13[[#This Row],[budget]],"not available")</f>
        <v>8168741</v>
      </c>
    </row>
    <row r="1491" spans="1:4" x14ac:dyDescent="0.3">
      <c r="A1491" t="s">
        <v>22923</v>
      </c>
      <c r="B1491" s="4">
        <v>8000000</v>
      </c>
      <c r="C1491" s="4">
        <v>16115878</v>
      </c>
      <c r="D1491" s="4">
        <f>IFERROR(Table13[[#This Row],[gross]]-Table13[[#This Row],[budget]],"not available")</f>
        <v>8115878</v>
      </c>
    </row>
    <row r="1492" spans="1:4" x14ac:dyDescent="0.3">
      <c r="A1492" t="s">
        <v>21480</v>
      </c>
      <c r="B1492" s="4">
        <v>900000</v>
      </c>
      <c r="C1492" s="4">
        <v>9000000</v>
      </c>
      <c r="D1492" s="4">
        <f>IFERROR(Table13[[#This Row],[gross]]-Table13[[#This Row],[budget]],"not available")</f>
        <v>8100000</v>
      </c>
    </row>
    <row r="1493" spans="1:4" x14ac:dyDescent="0.3">
      <c r="A1493" t="s">
        <v>14922</v>
      </c>
      <c r="B1493" s="4">
        <v>9000000</v>
      </c>
      <c r="C1493" s="4">
        <v>17096053</v>
      </c>
      <c r="D1493" s="4">
        <f>IFERROR(Table13[[#This Row],[gross]]-Table13[[#This Row],[budget]],"not available")</f>
        <v>8096053</v>
      </c>
    </row>
    <row r="1494" spans="1:4" x14ac:dyDescent="0.3">
      <c r="A1494" t="s">
        <v>12865</v>
      </c>
      <c r="B1494" s="4">
        <v>15000000</v>
      </c>
      <c r="C1494" s="4">
        <v>23089926</v>
      </c>
      <c r="D1494" s="4">
        <f>IFERROR(Table13[[#This Row],[gross]]-Table13[[#This Row],[budget]],"not available")</f>
        <v>8089926</v>
      </c>
    </row>
    <row r="1495" spans="1:4" x14ac:dyDescent="0.3">
      <c r="A1495" t="s">
        <v>14152</v>
      </c>
      <c r="B1495" s="4">
        <v>13000000</v>
      </c>
      <c r="C1495" s="4">
        <v>21088568</v>
      </c>
      <c r="D1495" s="4">
        <f>IFERROR(Table13[[#This Row],[gross]]-Table13[[#This Row],[budget]],"not available")</f>
        <v>8088568</v>
      </c>
    </row>
    <row r="1496" spans="1:4" x14ac:dyDescent="0.3">
      <c r="A1496" t="s">
        <v>2194</v>
      </c>
      <c r="B1496" s="4">
        <v>75000000</v>
      </c>
      <c r="C1496" s="4">
        <v>83077470</v>
      </c>
      <c r="D1496" s="4">
        <f>IFERROR(Table13[[#This Row],[gross]]-Table13[[#This Row],[budget]],"not available")</f>
        <v>8077470</v>
      </c>
    </row>
    <row r="1497" spans="1:4" x14ac:dyDescent="0.3">
      <c r="A1497" t="s">
        <v>16285</v>
      </c>
      <c r="B1497" s="4">
        <v>4500000</v>
      </c>
      <c r="C1497" s="4">
        <v>12574715</v>
      </c>
      <c r="D1497" s="4">
        <f>IFERROR(Table13[[#This Row],[gross]]-Table13[[#This Row],[budget]],"not available")</f>
        <v>8074715</v>
      </c>
    </row>
    <row r="1498" spans="1:4" x14ac:dyDescent="0.3">
      <c r="A1498" t="s">
        <v>10411</v>
      </c>
      <c r="B1498" s="4">
        <v>22000000</v>
      </c>
      <c r="C1498" s="4">
        <v>30059386</v>
      </c>
      <c r="D1498" s="4">
        <f>IFERROR(Table13[[#This Row],[gross]]-Table13[[#This Row],[budget]],"not available")</f>
        <v>8059386</v>
      </c>
    </row>
    <row r="1499" spans="1:4" x14ac:dyDescent="0.3">
      <c r="A1499" t="s">
        <v>16023</v>
      </c>
      <c r="B1499" s="4">
        <v>7000000</v>
      </c>
      <c r="C1499" s="4">
        <v>15047419</v>
      </c>
      <c r="D1499" s="4">
        <f>IFERROR(Table13[[#This Row],[gross]]-Table13[[#This Row],[budget]],"not available")</f>
        <v>8047419</v>
      </c>
    </row>
    <row r="1500" spans="1:4" x14ac:dyDescent="0.3">
      <c r="A1500" t="s">
        <v>16991</v>
      </c>
      <c r="B1500" s="4">
        <v>6500000</v>
      </c>
      <c r="C1500" s="4">
        <v>14545844</v>
      </c>
      <c r="D1500" s="4">
        <f>IFERROR(Table13[[#This Row],[gross]]-Table13[[#This Row],[budget]],"not available")</f>
        <v>8045844</v>
      </c>
    </row>
    <row r="1501" spans="1:4" x14ac:dyDescent="0.3">
      <c r="A1501" t="s">
        <v>3415</v>
      </c>
      <c r="B1501" s="4">
        <v>70000000</v>
      </c>
      <c r="C1501" s="4">
        <v>78031620</v>
      </c>
      <c r="D1501" s="4">
        <f>IFERROR(Table13[[#This Row],[gross]]-Table13[[#This Row],[budget]],"not available")</f>
        <v>8031620</v>
      </c>
    </row>
    <row r="1502" spans="1:4" x14ac:dyDescent="0.3">
      <c r="A1502" t="s">
        <v>21469</v>
      </c>
      <c r="B1502" s="4">
        <v>1000000</v>
      </c>
      <c r="C1502" s="4">
        <v>9013113</v>
      </c>
      <c r="D1502" s="4">
        <f>IFERROR(Table13[[#This Row],[gross]]-Table13[[#This Row],[budget]],"not available")</f>
        <v>8013113</v>
      </c>
    </row>
    <row r="1503" spans="1:4" x14ac:dyDescent="0.3">
      <c r="A1503" t="s">
        <v>16455</v>
      </c>
      <c r="B1503" s="4">
        <v>13000000</v>
      </c>
      <c r="C1503" s="4">
        <v>21000000</v>
      </c>
      <c r="D1503" s="4">
        <f>IFERROR(Table13[[#This Row],[gross]]-Table13[[#This Row],[budget]],"not available")</f>
        <v>8000000</v>
      </c>
    </row>
    <row r="1504" spans="1:4" x14ac:dyDescent="0.3">
      <c r="A1504" t="s">
        <v>10421</v>
      </c>
      <c r="B1504" s="4">
        <v>22000000</v>
      </c>
      <c r="C1504" s="4">
        <v>29997095</v>
      </c>
      <c r="D1504" s="4">
        <f>IFERROR(Table13[[#This Row],[gross]]-Table13[[#This Row],[budget]],"not available")</f>
        <v>7997095</v>
      </c>
    </row>
    <row r="1505" spans="1:4" x14ac:dyDescent="0.3">
      <c r="A1505" t="s">
        <v>21205</v>
      </c>
      <c r="B1505" s="4">
        <v>1200000</v>
      </c>
      <c r="C1505" s="4">
        <v>9180275</v>
      </c>
      <c r="D1505" s="4">
        <f>IFERROR(Table13[[#This Row],[gross]]-Table13[[#This Row],[budget]],"not available")</f>
        <v>7980275</v>
      </c>
    </row>
    <row r="1506" spans="1:4" x14ac:dyDescent="0.3">
      <c r="A1506" t="s">
        <v>17673</v>
      </c>
      <c r="B1506" s="4">
        <v>5000000</v>
      </c>
      <c r="C1506" s="4">
        <v>12947763</v>
      </c>
      <c r="D1506" s="4">
        <f>IFERROR(Table13[[#This Row],[gross]]-Table13[[#This Row],[budget]],"not available")</f>
        <v>7947763</v>
      </c>
    </row>
    <row r="1507" spans="1:4" x14ac:dyDescent="0.3">
      <c r="A1507" t="s">
        <v>16480</v>
      </c>
      <c r="B1507" s="4">
        <v>7000000</v>
      </c>
      <c r="C1507" s="4">
        <v>14891000</v>
      </c>
      <c r="D1507" s="4">
        <f>IFERROR(Table13[[#This Row],[gross]]-Table13[[#This Row],[budget]],"not available")</f>
        <v>7891000</v>
      </c>
    </row>
    <row r="1508" spans="1:4" x14ac:dyDescent="0.3">
      <c r="A1508" t="s">
        <v>6423</v>
      </c>
      <c r="B1508" s="4">
        <v>50000000</v>
      </c>
      <c r="C1508" s="4">
        <v>57887882</v>
      </c>
      <c r="D1508" s="4">
        <f>IFERROR(Table13[[#This Row],[gross]]-Table13[[#This Row],[budget]],"not available")</f>
        <v>7887882</v>
      </c>
    </row>
    <row r="1509" spans="1:4" x14ac:dyDescent="0.3">
      <c r="A1509" t="s">
        <v>7130</v>
      </c>
      <c r="B1509" s="4">
        <v>37000000</v>
      </c>
      <c r="C1509" s="4">
        <v>44867349</v>
      </c>
      <c r="D1509" s="4">
        <f>IFERROR(Table13[[#This Row],[gross]]-Table13[[#This Row],[budget]],"not available")</f>
        <v>7867349</v>
      </c>
    </row>
    <row r="1510" spans="1:4" x14ac:dyDescent="0.3">
      <c r="A1510" t="s">
        <v>4106</v>
      </c>
      <c r="B1510" s="4">
        <v>70000000</v>
      </c>
      <c r="C1510" s="4">
        <v>77862546</v>
      </c>
      <c r="D1510" s="4">
        <f>IFERROR(Table13[[#This Row],[gross]]-Table13[[#This Row],[budget]],"not available")</f>
        <v>7862546</v>
      </c>
    </row>
    <row r="1511" spans="1:4" x14ac:dyDescent="0.3">
      <c r="A1511" t="s">
        <v>6479</v>
      </c>
      <c r="B1511" s="4">
        <v>40000000</v>
      </c>
      <c r="C1511" s="4">
        <v>47781388</v>
      </c>
      <c r="D1511" s="4">
        <f>IFERROR(Table13[[#This Row],[gross]]-Table13[[#This Row],[budget]],"not available")</f>
        <v>7781388</v>
      </c>
    </row>
    <row r="1512" spans="1:4" x14ac:dyDescent="0.3">
      <c r="A1512" t="s">
        <v>12431</v>
      </c>
      <c r="B1512" s="4">
        <v>15500000</v>
      </c>
      <c r="C1512" s="4">
        <v>23213577</v>
      </c>
      <c r="D1512" s="4">
        <f>IFERROR(Table13[[#This Row],[gross]]-Table13[[#This Row],[budget]],"not available")</f>
        <v>7713577</v>
      </c>
    </row>
    <row r="1513" spans="1:4" x14ac:dyDescent="0.3">
      <c r="A1513" t="s">
        <v>3975</v>
      </c>
      <c r="B1513" s="4">
        <v>95000000</v>
      </c>
      <c r="C1513" s="4">
        <v>102678089</v>
      </c>
      <c r="D1513" s="4">
        <f>IFERROR(Table13[[#This Row],[gross]]-Table13[[#This Row],[budget]],"not available")</f>
        <v>7678089</v>
      </c>
    </row>
    <row r="1514" spans="1:4" x14ac:dyDescent="0.3">
      <c r="A1514" t="s">
        <v>14934</v>
      </c>
      <c r="B1514" s="4">
        <v>10000000</v>
      </c>
      <c r="C1514" s="4">
        <v>17655201</v>
      </c>
      <c r="D1514" s="4">
        <f>IFERROR(Table13[[#This Row],[gross]]-Table13[[#This Row],[budget]],"not available")</f>
        <v>7655201</v>
      </c>
    </row>
    <row r="1515" spans="1:4" x14ac:dyDescent="0.3">
      <c r="A1515" t="s">
        <v>7457</v>
      </c>
      <c r="B1515" s="4">
        <v>30000000</v>
      </c>
      <c r="C1515" s="4">
        <v>37617947</v>
      </c>
      <c r="D1515" s="4">
        <f>IFERROR(Table13[[#This Row],[gross]]-Table13[[#This Row],[budget]],"not available")</f>
        <v>7617947</v>
      </c>
    </row>
    <row r="1516" spans="1:4" x14ac:dyDescent="0.3">
      <c r="A1516" t="s">
        <v>16521</v>
      </c>
      <c r="B1516" s="4">
        <v>7000000</v>
      </c>
      <c r="C1516" s="4">
        <v>14612840</v>
      </c>
      <c r="D1516" s="4">
        <f>IFERROR(Table13[[#This Row],[gross]]-Table13[[#This Row],[budget]],"not available")</f>
        <v>7612840</v>
      </c>
    </row>
    <row r="1517" spans="1:4" x14ac:dyDescent="0.3">
      <c r="A1517" t="s">
        <v>13699</v>
      </c>
      <c r="B1517" s="4">
        <v>18000000</v>
      </c>
      <c r="C1517" s="4">
        <v>25592632</v>
      </c>
      <c r="D1517" s="4">
        <f>IFERROR(Table13[[#This Row],[gross]]-Table13[[#This Row],[budget]],"not available")</f>
        <v>7592632</v>
      </c>
    </row>
    <row r="1518" spans="1:4" x14ac:dyDescent="0.3">
      <c r="A1518" t="s">
        <v>5822</v>
      </c>
      <c r="B1518" s="4">
        <v>45000000</v>
      </c>
      <c r="C1518" s="4">
        <v>52580895</v>
      </c>
      <c r="D1518" s="4">
        <f>IFERROR(Table13[[#This Row],[gross]]-Table13[[#This Row],[budget]],"not available")</f>
        <v>7580895</v>
      </c>
    </row>
    <row r="1519" spans="1:4" x14ac:dyDescent="0.3">
      <c r="A1519" t="s">
        <v>8365</v>
      </c>
      <c r="B1519" s="4">
        <v>32000000</v>
      </c>
      <c r="C1519" s="4">
        <v>39568996</v>
      </c>
      <c r="D1519" s="4">
        <f>IFERROR(Table13[[#This Row],[gross]]-Table13[[#This Row],[budget]],"not available")</f>
        <v>7568996</v>
      </c>
    </row>
    <row r="1520" spans="1:4" x14ac:dyDescent="0.3">
      <c r="A1520" t="s">
        <v>8961</v>
      </c>
      <c r="B1520" s="4">
        <v>21000000</v>
      </c>
      <c r="C1520" s="4">
        <v>28563179</v>
      </c>
      <c r="D1520" s="4">
        <f>IFERROR(Table13[[#This Row],[gross]]-Table13[[#This Row],[budget]],"not available")</f>
        <v>7563179</v>
      </c>
    </row>
    <row r="1521" spans="1:4" x14ac:dyDescent="0.3">
      <c r="A1521" t="s">
        <v>9619</v>
      </c>
      <c r="B1521" s="4">
        <v>25000000</v>
      </c>
      <c r="C1521" s="4">
        <v>32553210</v>
      </c>
      <c r="D1521" s="4">
        <f>IFERROR(Table13[[#This Row],[gross]]-Table13[[#This Row],[budget]],"not available")</f>
        <v>7553210</v>
      </c>
    </row>
    <row r="1522" spans="1:4" x14ac:dyDescent="0.3">
      <c r="A1522" t="s">
        <v>16281</v>
      </c>
      <c r="B1522" s="4">
        <v>10000000</v>
      </c>
      <c r="C1522" s="4">
        <v>17544812</v>
      </c>
      <c r="D1522" s="4">
        <f>IFERROR(Table13[[#This Row],[gross]]-Table13[[#This Row],[budget]],"not available")</f>
        <v>7544812</v>
      </c>
    </row>
    <row r="1523" spans="1:4" x14ac:dyDescent="0.3">
      <c r="A1523" t="s">
        <v>1828</v>
      </c>
      <c r="B1523" s="4">
        <v>100000000</v>
      </c>
      <c r="C1523" s="4">
        <v>107515297</v>
      </c>
      <c r="D1523" s="4">
        <f>IFERROR(Table13[[#This Row],[gross]]-Table13[[#This Row],[budget]],"not available")</f>
        <v>7515297</v>
      </c>
    </row>
    <row r="1524" spans="1:4" x14ac:dyDescent="0.3">
      <c r="A1524" t="s">
        <v>12898</v>
      </c>
      <c r="B1524" s="4">
        <v>14000000</v>
      </c>
      <c r="C1524" s="4">
        <v>21468807</v>
      </c>
      <c r="D1524" s="4">
        <f>IFERROR(Table13[[#This Row],[gross]]-Table13[[#This Row],[budget]],"not available")</f>
        <v>7468807</v>
      </c>
    </row>
    <row r="1525" spans="1:4" x14ac:dyDescent="0.3">
      <c r="A1525" t="s">
        <v>10100</v>
      </c>
      <c r="B1525" s="4">
        <v>24000000</v>
      </c>
      <c r="C1525" s="4">
        <v>31452765</v>
      </c>
      <c r="D1525" s="4">
        <f>IFERROR(Table13[[#This Row],[gross]]-Table13[[#This Row],[budget]],"not available")</f>
        <v>7452765</v>
      </c>
    </row>
    <row r="1526" spans="1:4" x14ac:dyDescent="0.3">
      <c r="A1526" t="s">
        <v>10109</v>
      </c>
      <c r="B1526" s="4">
        <v>25000000</v>
      </c>
      <c r="C1526" s="4">
        <v>32416109</v>
      </c>
      <c r="D1526" s="4">
        <f>IFERROR(Table13[[#This Row],[gross]]-Table13[[#This Row],[budget]],"not available")</f>
        <v>7416109</v>
      </c>
    </row>
    <row r="1527" spans="1:4" x14ac:dyDescent="0.3">
      <c r="A1527" t="s">
        <v>14895</v>
      </c>
      <c r="B1527" s="4">
        <v>17000000</v>
      </c>
      <c r="C1527" s="4">
        <v>24397469</v>
      </c>
      <c r="D1527" s="4">
        <f>IFERROR(Table13[[#This Row],[gross]]-Table13[[#This Row],[budget]],"not available")</f>
        <v>7397469</v>
      </c>
    </row>
    <row r="1528" spans="1:4" x14ac:dyDescent="0.3">
      <c r="A1528" t="s">
        <v>14551</v>
      </c>
      <c r="B1528" s="4">
        <v>11000000</v>
      </c>
      <c r="C1528" s="4">
        <v>18381787</v>
      </c>
      <c r="D1528" s="4">
        <f>IFERROR(Table13[[#This Row],[gross]]-Table13[[#This Row],[budget]],"not available")</f>
        <v>7381787</v>
      </c>
    </row>
    <row r="1529" spans="1:4" x14ac:dyDescent="0.3">
      <c r="A1529" t="s">
        <v>9647</v>
      </c>
      <c r="B1529" s="4">
        <v>25000000</v>
      </c>
      <c r="C1529" s="4">
        <v>32368960</v>
      </c>
      <c r="D1529" s="4">
        <f>IFERROR(Table13[[#This Row],[gross]]-Table13[[#This Row],[budget]],"not available")</f>
        <v>7368960</v>
      </c>
    </row>
    <row r="1530" spans="1:4" x14ac:dyDescent="0.3">
      <c r="A1530" t="s">
        <v>10906</v>
      </c>
      <c r="B1530" s="4">
        <v>20000000</v>
      </c>
      <c r="C1530" s="4">
        <v>27277055</v>
      </c>
      <c r="D1530" s="4">
        <f>IFERROR(Table13[[#This Row],[gross]]-Table13[[#This Row],[budget]],"not available")</f>
        <v>7277055</v>
      </c>
    </row>
    <row r="1531" spans="1:4" x14ac:dyDescent="0.3">
      <c r="A1531" t="s">
        <v>3726</v>
      </c>
      <c r="B1531" s="4">
        <v>63000000</v>
      </c>
      <c r="C1531" s="4">
        <v>70236496</v>
      </c>
      <c r="D1531" s="4">
        <f>IFERROR(Table13[[#This Row],[gross]]-Table13[[#This Row],[budget]],"not available")</f>
        <v>7236496</v>
      </c>
    </row>
    <row r="1532" spans="1:4" x14ac:dyDescent="0.3">
      <c r="A1532" t="s">
        <v>15611</v>
      </c>
      <c r="B1532" s="4">
        <v>9000000</v>
      </c>
      <c r="C1532" s="4">
        <v>16235293</v>
      </c>
      <c r="D1532" s="4">
        <f>IFERROR(Table13[[#This Row],[gross]]-Table13[[#This Row],[budget]],"not available")</f>
        <v>7235293</v>
      </c>
    </row>
    <row r="1533" spans="1:4" x14ac:dyDescent="0.3">
      <c r="A1533" t="s">
        <v>16995</v>
      </c>
      <c r="B1533" s="4">
        <v>6000000</v>
      </c>
      <c r="C1533" s="4">
        <v>13235267</v>
      </c>
      <c r="D1533" s="4">
        <f>IFERROR(Table13[[#This Row],[gross]]-Table13[[#This Row],[budget]],"not available")</f>
        <v>7235267</v>
      </c>
    </row>
    <row r="1534" spans="1:4" x14ac:dyDescent="0.3">
      <c r="A1534" t="s">
        <v>9282</v>
      </c>
      <c r="B1534" s="4">
        <v>26000000</v>
      </c>
      <c r="C1534" s="4">
        <v>33200000</v>
      </c>
      <c r="D1534" s="4">
        <f>IFERROR(Table13[[#This Row],[gross]]-Table13[[#This Row],[budget]],"not available")</f>
        <v>7200000</v>
      </c>
    </row>
    <row r="1535" spans="1:4" x14ac:dyDescent="0.3">
      <c r="A1535" t="s">
        <v>17682</v>
      </c>
      <c r="B1535" s="4">
        <v>5000000</v>
      </c>
      <c r="C1535" s="4">
        <v>12200000</v>
      </c>
      <c r="D1535" s="4">
        <f>IFERROR(Table13[[#This Row],[gross]]-Table13[[#This Row],[budget]],"not available")</f>
        <v>7200000</v>
      </c>
    </row>
    <row r="1536" spans="1:4" x14ac:dyDescent="0.3">
      <c r="A1536" t="s">
        <v>12883</v>
      </c>
      <c r="B1536" s="4">
        <v>15000000</v>
      </c>
      <c r="C1536" s="4">
        <v>22189039</v>
      </c>
      <c r="D1536" s="4">
        <f>IFERROR(Table13[[#This Row],[gross]]-Table13[[#This Row],[budget]],"not available")</f>
        <v>7189039</v>
      </c>
    </row>
    <row r="1537" spans="1:4" x14ac:dyDescent="0.3">
      <c r="A1537" t="s">
        <v>9049</v>
      </c>
      <c r="B1537" s="4">
        <v>35000000</v>
      </c>
      <c r="C1537" s="4">
        <v>42168445</v>
      </c>
      <c r="D1537" s="4">
        <f>IFERROR(Table13[[#This Row],[gross]]-Table13[[#This Row],[budget]],"not available")</f>
        <v>7168445</v>
      </c>
    </row>
    <row r="1538" spans="1:4" x14ac:dyDescent="0.3">
      <c r="A1538" t="s">
        <v>22194</v>
      </c>
      <c r="B1538" s="4">
        <v>700000</v>
      </c>
      <c r="C1538" s="4">
        <v>7830611</v>
      </c>
      <c r="D1538" s="4">
        <f>IFERROR(Table13[[#This Row],[gross]]-Table13[[#This Row],[budget]],"not available")</f>
        <v>7130611</v>
      </c>
    </row>
    <row r="1539" spans="1:4" x14ac:dyDescent="0.3">
      <c r="A1539" t="s">
        <v>8451</v>
      </c>
      <c r="B1539" s="4">
        <v>19000000</v>
      </c>
      <c r="C1539" s="4">
        <v>26096584</v>
      </c>
      <c r="D1539" s="4">
        <f>IFERROR(Table13[[#This Row],[gross]]-Table13[[#This Row],[budget]],"not available")</f>
        <v>7096584</v>
      </c>
    </row>
    <row r="1540" spans="1:4" x14ac:dyDescent="0.3">
      <c r="A1540" t="s">
        <v>6613</v>
      </c>
      <c r="B1540" s="4">
        <v>25000000</v>
      </c>
      <c r="C1540" s="4">
        <v>32055248</v>
      </c>
      <c r="D1540" s="4">
        <f>IFERROR(Table13[[#This Row],[gross]]-Table13[[#This Row],[budget]],"not available")</f>
        <v>7055248</v>
      </c>
    </row>
    <row r="1541" spans="1:4" x14ac:dyDescent="0.3">
      <c r="A1541" t="s">
        <v>8770</v>
      </c>
      <c r="B1541" s="4">
        <v>30000000</v>
      </c>
      <c r="C1541" s="4">
        <v>37036404</v>
      </c>
      <c r="D1541" s="4">
        <f>IFERROR(Table13[[#This Row],[gross]]-Table13[[#This Row],[budget]],"not available")</f>
        <v>7036404</v>
      </c>
    </row>
    <row r="1542" spans="1:4" x14ac:dyDescent="0.3">
      <c r="A1542" t="s">
        <v>6506</v>
      </c>
      <c r="B1542" s="4">
        <v>40000000</v>
      </c>
      <c r="C1542" s="4">
        <v>47034272</v>
      </c>
      <c r="D1542" s="4">
        <f>IFERROR(Table13[[#This Row],[gross]]-Table13[[#This Row],[budget]],"not available")</f>
        <v>7034272</v>
      </c>
    </row>
    <row r="1543" spans="1:4" x14ac:dyDescent="0.3">
      <c r="A1543" t="s">
        <v>19206</v>
      </c>
      <c r="B1543" s="4">
        <v>3000000</v>
      </c>
      <c r="C1543" s="4">
        <v>10017041</v>
      </c>
      <c r="D1543" s="4">
        <f>IFERROR(Table13[[#This Row],[gross]]-Table13[[#This Row],[budget]],"not available")</f>
        <v>7017041</v>
      </c>
    </row>
    <row r="1544" spans="1:4" x14ac:dyDescent="0.3">
      <c r="A1544" t="s">
        <v>1675</v>
      </c>
      <c r="B1544" s="4">
        <v>133000000</v>
      </c>
      <c r="C1544" s="4">
        <v>140015224</v>
      </c>
      <c r="D1544" s="4">
        <f>IFERROR(Table13[[#This Row],[gross]]-Table13[[#This Row],[budget]],"not available")</f>
        <v>7015224</v>
      </c>
    </row>
    <row r="1545" spans="1:4" x14ac:dyDescent="0.3">
      <c r="A1545" t="s">
        <v>5863</v>
      </c>
      <c r="B1545" s="4">
        <v>25000000</v>
      </c>
      <c r="C1545" s="4">
        <v>32003620</v>
      </c>
      <c r="D1545" s="4">
        <f>IFERROR(Table13[[#This Row],[gross]]-Table13[[#This Row],[budget]],"not available")</f>
        <v>7003620</v>
      </c>
    </row>
    <row r="1546" spans="1:4" x14ac:dyDescent="0.3">
      <c r="A1546" t="s">
        <v>16494</v>
      </c>
      <c r="B1546" s="4">
        <v>7000000</v>
      </c>
      <c r="C1546" s="4">
        <v>14003141</v>
      </c>
      <c r="D1546" s="4">
        <f>IFERROR(Table13[[#This Row],[gross]]-Table13[[#This Row],[budget]],"not available")</f>
        <v>7003141</v>
      </c>
    </row>
    <row r="1547" spans="1:4" x14ac:dyDescent="0.3">
      <c r="A1547" t="s">
        <v>20063</v>
      </c>
      <c r="B1547" s="4">
        <v>2000000</v>
      </c>
      <c r="C1547" s="4">
        <v>9003011</v>
      </c>
      <c r="D1547" s="4">
        <f>IFERROR(Table13[[#This Row],[gross]]-Table13[[#This Row],[budget]],"not available")</f>
        <v>7003011</v>
      </c>
    </row>
    <row r="1548" spans="1:4" x14ac:dyDescent="0.3">
      <c r="A1548" t="s">
        <v>7466</v>
      </c>
      <c r="B1548" s="4">
        <v>27000000</v>
      </c>
      <c r="C1548" s="4">
        <v>33987757</v>
      </c>
      <c r="D1548" s="4">
        <f>IFERROR(Table13[[#This Row],[gross]]-Table13[[#This Row],[budget]],"not available")</f>
        <v>6987757</v>
      </c>
    </row>
    <row r="1549" spans="1:4" x14ac:dyDescent="0.3">
      <c r="A1549" t="s">
        <v>23428</v>
      </c>
      <c r="B1549" s="4">
        <v>175000</v>
      </c>
      <c r="C1549" s="4">
        <v>7137502</v>
      </c>
      <c r="D1549" s="4">
        <f>IFERROR(Table13[[#This Row],[gross]]-Table13[[#This Row],[budget]],"not available")</f>
        <v>6962502</v>
      </c>
    </row>
    <row r="1550" spans="1:4" x14ac:dyDescent="0.3">
      <c r="A1550" t="s">
        <v>7391</v>
      </c>
      <c r="B1550" s="4">
        <v>35000000</v>
      </c>
      <c r="C1550" s="4">
        <v>41954997</v>
      </c>
      <c r="D1550" s="4">
        <f>IFERROR(Table13[[#This Row],[gross]]-Table13[[#This Row],[budget]],"not available")</f>
        <v>6954997</v>
      </c>
    </row>
    <row r="1551" spans="1:4" x14ac:dyDescent="0.3">
      <c r="A1551" t="s">
        <v>15811</v>
      </c>
      <c r="B1551" s="4">
        <v>8000000</v>
      </c>
      <c r="C1551" s="4">
        <v>14879556</v>
      </c>
      <c r="D1551" s="4">
        <f>IFERROR(Table13[[#This Row],[gross]]-Table13[[#This Row],[budget]],"not available")</f>
        <v>6879556</v>
      </c>
    </row>
    <row r="1552" spans="1:4" x14ac:dyDescent="0.3">
      <c r="A1552" t="s">
        <v>21202</v>
      </c>
      <c r="B1552" s="4">
        <v>7000000</v>
      </c>
      <c r="C1552" s="4">
        <v>13876974</v>
      </c>
      <c r="D1552" s="4">
        <f>IFERROR(Table13[[#This Row],[gross]]-Table13[[#This Row],[budget]],"not available")</f>
        <v>6876974</v>
      </c>
    </row>
    <row r="1553" spans="1:4" x14ac:dyDescent="0.3">
      <c r="A1553" t="s">
        <v>16822</v>
      </c>
      <c r="B1553" s="4">
        <v>6500000</v>
      </c>
      <c r="C1553" s="4">
        <v>13367101</v>
      </c>
      <c r="D1553" s="4">
        <f>IFERROR(Table13[[#This Row],[gross]]-Table13[[#This Row],[budget]],"not available")</f>
        <v>6867101</v>
      </c>
    </row>
    <row r="1554" spans="1:4" x14ac:dyDescent="0.3">
      <c r="A1554" t="s">
        <v>18841</v>
      </c>
      <c r="B1554" s="4">
        <v>3500000</v>
      </c>
      <c r="C1554" s="4">
        <v>10305534</v>
      </c>
      <c r="D1554" s="4">
        <f>IFERROR(Table13[[#This Row],[gross]]-Table13[[#This Row],[budget]],"not available")</f>
        <v>6805534</v>
      </c>
    </row>
    <row r="1555" spans="1:4" x14ac:dyDescent="0.3">
      <c r="A1555" t="s">
        <v>14797</v>
      </c>
      <c r="B1555" s="4">
        <v>10000000</v>
      </c>
      <c r="C1555" s="4">
        <v>16800000</v>
      </c>
      <c r="D1555" s="4">
        <f>IFERROR(Table13[[#This Row],[gross]]-Table13[[#This Row],[budget]],"not available")</f>
        <v>6800000</v>
      </c>
    </row>
    <row r="1556" spans="1:4" x14ac:dyDescent="0.3">
      <c r="A1556" t="s">
        <v>17006</v>
      </c>
      <c r="B1556" s="4">
        <v>6000000</v>
      </c>
      <c r="C1556" s="4">
        <v>12793213</v>
      </c>
      <c r="D1556" s="4">
        <f>IFERROR(Table13[[#This Row],[gross]]-Table13[[#This Row],[budget]],"not available")</f>
        <v>6793213</v>
      </c>
    </row>
    <row r="1557" spans="1:4" x14ac:dyDescent="0.3">
      <c r="A1557" t="s">
        <v>11059</v>
      </c>
      <c r="B1557" s="4">
        <v>19000000</v>
      </c>
      <c r="C1557" s="4">
        <v>25753840</v>
      </c>
      <c r="D1557" s="4">
        <f>IFERROR(Table13[[#This Row],[gross]]-Table13[[#This Row],[budget]],"not available")</f>
        <v>6753840</v>
      </c>
    </row>
    <row r="1558" spans="1:4" x14ac:dyDescent="0.3">
      <c r="A1558" t="s">
        <v>4092</v>
      </c>
      <c r="B1558" s="4">
        <v>60000000</v>
      </c>
      <c r="C1558" s="4">
        <v>66734992</v>
      </c>
      <c r="D1558" s="4">
        <f>IFERROR(Table13[[#This Row],[gross]]-Table13[[#This Row],[budget]],"not available")</f>
        <v>6734992</v>
      </c>
    </row>
    <row r="1559" spans="1:4" x14ac:dyDescent="0.3">
      <c r="A1559" t="s">
        <v>5236</v>
      </c>
      <c r="B1559" s="4">
        <v>50000000</v>
      </c>
      <c r="C1559" s="4">
        <v>56724080</v>
      </c>
      <c r="D1559" s="4">
        <f>IFERROR(Table13[[#This Row],[gross]]-Table13[[#This Row],[budget]],"not available")</f>
        <v>6724080</v>
      </c>
    </row>
    <row r="1560" spans="1:4" x14ac:dyDescent="0.3">
      <c r="A1560" t="s">
        <v>17714</v>
      </c>
      <c r="B1560" s="4">
        <v>5000000</v>
      </c>
      <c r="C1560" s="4">
        <v>11675178</v>
      </c>
      <c r="D1560" s="4">
        <f>IFERROR(Table13[[#This Row],[gross]]-Table13[[#This Row],[budget]],"not available")</f>
        <v>6675178</v>
      </c>
    </row>
    <row r="1561" spans="1:4" x14ac:dyDescent="0.3">
      <c r="A1561" t="s">
        <v>13429</v>
      </c>
      <c r="B1561" s="4">
        <v>8500000</v>
      </c>
      <c r="C1561" s="4">
        <v>15171475</v>
      </c>
      <c r="D1561" s="4">
        <f>IFERROR(Table13[[#This Row],[gross]]-Table13[[#This Row],[budget]],"not available")</f>
        <v>6671475</v>
      </c>
    </row>
    <row r="1562" spans="1:4" x14ac:dyDescent="0.3">
      <c r="A1562" t="s">
        <v>22045</v>
      </c>
      <c r="B1562" s="4">
        <v>500000</v>
      </c>
      <c r="C1562" s="4">
        <v>7098492</v>
      </c>
      <c r="D1562" s="4">
        <f>IFERROR(Table13[[#This Row],[gross]]-Table13[[#This Row],[budget]],"not available")</f>
        <v>6598492</v>
      </c>
    </row>
    <row r="1563" spans="1:4" x14ac:dyDescent="0.3">
      <c r="A1563" t="s">
        <v>14135</v>
      </c>
      <c r="B1563" s="4">
        <v>12000000</v>
      </c>
      <c r="C1563" s="4">
        <v>18595716</v>
      </c>
      <c r="D1563" s="4">
        <f>IFERROR(Table13[[#This Row],[gross]]-Table13[[#This Row],[budget]],"not available")</f>
        <v>6595716</v>
      </c>
    </row>
    <row r="1564" spans="1:4" x14ac:dyDescent="0.3">
      <c r="A1564" t="s">
        <v>23523</v>
      </c>
      <c r="B1564" s="4">
        <v>160000</v>
      </c>
      <c r="C1564" s="4">
        <v>6706368</v>
      </c>
      <c r="D1564" s="4">
        <f>IFERROR(Table13[[#This Row],[gross]]-Table13[[#This Row],[budget]],"not available")</f>
        <v>6546368</v>
      </c>
    </row>
    <row r="1565" spans="1:4" x14ac:dyDescent="0.3">
      <c r="A1565" t="s">
        <v>7395</v>
      </c>
      <c r="B1565" s="4">
        <v>33000000</v>
      </c>
      <c r="C1565" s="4">
        <v>39532308</v>
      </c>
      <c r="D1565" s="4">
        <f>IFERROR(Table13[[#This Row],[gross]]-Table13[[#This Row],[budget]],"not available")</f>
        <v>6532308</v>
      </c>
    </row>
    <row r="1566" spans="1:4" x14ac:dyDescent="0.3">
      <c r="A1566" t="s">
        <v>9626</v>
      </c>
      <c r="B1566" s="4">
        <v>25000000</v>
      </c>
      <c r="C1566" s="4">
        <v>31526393</v>
      </c>
      <c r="D1566" s="4">
        <f>IFERROR(Table13[[#This Row],[gross]]-Table13[[#This Row],[budget]],"not available")</f>
        <v>6526393</v>
      </c>
    </row>
    <row r="1567" spans="1:4" x14ac:dyDescent="0.3">
      <c r="A1567" t="s">
        <v>18433</v>
      </c>
      <c r="B1567" s="4">
        <v>4000000</v>
      </c>
      <c r="C1567" s="4">
        <v>10515579</v>
      </c>
      <c r="D1567" s="4">
        <f>IFERROR(Table13[[#This Row],[gross]]-Table13[[#This Row],[budget]],"not available")</f>
        <v>6515579</v>
      </c>
    </row>
    <row r="1568" spans="1:4" x14ac:dyDescent="0.3">
      <c r="A1568" t="s">
        <v>10929</v>
      </c>
      <c r="B1568" s="4">
        <v>20000000</v>
      </c>
      <c r="C1568" s="4">
        <v>26415649</v>
      </c>
      <c r="D1568" s="4">
        <f>IFERROR(Table13[[#This Row],[gross]]-Table13[[#This Row],[budget]],"not available")</f>
        <v>6415649</v>
      </c>
    </row>
    <row r="1569" spans="1:4" x14ac:dyDescent="0.3">
      <c r="A1569" t="s">
        <v>12923</v>
      </c>
      <c r="B1569" s="4">
        <v>15000000</v>
      </c>
      <c r="C1569" s="4">
        <v>21383298</v>
      </c>
      <c r="D1569" s="4">
        <f>IFERROR(Table13[[#This Row],[gross]]-Table13[[#This Row],[budget]],"not available")</f>
        <v>6383298</v>
      </c>
    </row>
    <row r="1570" spans="1:4" x14ac:dyDescent="0.3">
      <c r="A1570" t="s">
        <v>19609</v>
      </c>
      <c r="B1570" s="4">
        <v>2700000</v>
      </c>
      <c r="C1570" s="4">
        <v>9054736</v>
      </c>
      <c r="D1570" s="4">
        <f>IFERROR(Table13[[#This Row],[gross]]-Table13[[#This Row],[budget]],"not available")</f>
        <v>6354736</v>
      </c>
    </row>
    <row r="1571" spans="1:4" x14ac:dyDescent="0.3">
      <c r="A1571" t="s">
        <v>5839</v>
      </c>
      <c r="B1571" s="4">
        <v>40000000</v>
      </c>
      <c r="C1571" s="4">
        <v>46280507</v>
      </c>
      <c r="D1571" s="4">
        <f>IFERROR(Table13[[#This Row],[gross]]-Table13[[#This Row],[budget]],"not available")</f>
        <v>6280507</v>
      </c>
    </row>
    <row r="1572" spans="1:4" x14ac:dyDescent="0.3">
      <c r="A1572" t="s">
        <v>13415</v>
      </c>
      <c r="B1572" s="4">
        <v>14000000</v>
      </c>
      <c r="C1572" s="4">
        <v>20246959</v>
      </c>
      <c r="D1572" s="4">
        <f>IFERROR(Table13[[#This Row],[gross]]-Table13[[#This Row],[budget]],"not available")</f>
        <v>6246959</v>
      </c>
    </row>
    <row r="1573" spans="1:4" x14ac:dyDescent="0.3">
      <c r="A1573" t="s">
        <v>21465</v>
      </c>
      <c r="B1573" s="4">
        <v>3500000</v>
      </c>
      <c r="C1573" s="4">
        <v>9701559</v>
      </c>
      <c r="D1573" s="4">
        <f>IFERROR(Table13[[#This Row],[gross]]-Table13[[#This Row],[budget]],"not available")</f>
        <v>6201559</v>
      </c>
    </row>
    <row r="1574" spans="1:4" x14ac:dyDescent="0.3">
      <c r="A1574" t="s">
        <v>14940</v>
      </c>
      <c r="B1574" s="4">
        <v>10000000</v>
      </c>
      <c r="C1574" s="4">
        <v>16153600</v>
      </c>
      <c r="D1574" s="4">
        <f>IFERROR(Table13[[#This Row],[gross]]-Table13[[#This Row],[budget]],"not available")</f>
        <v>6153600</v>
      </c>
    </row>
    <row r="1575" spans="1:4" x14ac:dyDescent="0.3">
      <c r="A1575" t="s">
        <v>18438</v>
      </c>
      <c r="B1575" s="4">
        <v>4000000</v>
      </c>
      <c r="C1575" s="4">
        <v>10097096</v>
      </c>
      <c r="D1575" s="4">
        <f>IFERROR(Table13[[#This Row],[gross]]-Table13[[#This Row],[budget]],"not available")</f>
        <v>6097096</v>
      </c>
    </row>
    <row r="1576" spans="1:4" x14ac:dyDescent="0.3">
      <c r="A1576" t="s">
        <v>14945</v>
      </c>
      <c r="B1576" s="4">
        <v>10000000</v>
      </c>
      <c r="C1576" s="4">
        <v>16033556</v>
      </c>
      <c r="D1576" s="4">
        <f>IFERROR(Table13[[#This Row],[gross]]-Table13[[#This Row],[budget]],"not available")</f>
        <v>6033556</v>
      </c>
    </row>
    <row r="1577" spans="1:4" x14ac:dyDescent="0.3">
      <c r="A1577" t="s">
        <v>20810</v>
      </c>
      <c r="B1577" s="4">
        <v>1000000</v>
      </c>
      <c r="C1577" s="4">
        <v>7022940</v>
      </c>
      <c r="D1577" s="4">
        <f>IFERROR(Table13[[#This Row],[gross]]-Table13[[#This Row],[budget]],"not available")</f>
        <v>6022940</v>
      </c>
    </row>
    <row r="1578" spans="1:4" x14ac:dyDescent="0.3">
      <c r="A1578" t="s">
        <v>7183</v>
      </c>
      <c r="B1578" s="4">
        <v>36000000</v>
      </c>
      <c r="C1578" s="4">
        <v>42019483</v>
      </c>
      <c r="D1578" s="4">
        <f>IFERROR(Table13[[#This Row],[gross]]-Table13[[#This Row],[budget]],"not available")</f>
        <v>6019483</v>
      </c>
    </row>
    <row r="1579" spans="1:4" x14ac:dyDescent="0.3">
      <c r="A1579" t="s">
        <v>6500</v>
      </c>
      <c r="B1579" s="4">
        <v>40000000</v>
      </c>
      <c r="C1579" s="4">
        <v>46012734</v>
      </c>
      <c r="D1579" s="4">
        <f>IFERROR(Table13[[#This Row],[gross]]-Table13[[#This Row],[budget]],"not available")</f>
        <v>6012734</v>
      </c>
    </row>
    <row r="1580" spans="1:4" x14ac:dyDescent="0.3">
      <c r="A1580" t="s">
        <v>10933</v>
      </c>
      <c r="B1580" s="4">
        <v>20000000</v>
      </c>
      <c r="C1580" s="4">
        <v>26003149</v>
      </c>
      <c r="D1580" s="4">
        <f>IFERROR(Table13[[#This Row],[gross]]-Table13[[#This Row],[budget]],"not available")</f>
        <v>6003149</v>
      </c>
    </row>
    <row r="1581" spans="1:4" x14ac:dyDescent="0.3">
      <c r="A1581" t="s">
        <v>12889</v>
      </c>
      <c r="B1581" s="4">
        <v>15000000</v>
      </c>
      <c r="C1581" s="4">
        <v>20998709</v>
      </c>
      <c r="D1581" s="4">
        <f>IFERROR(Table13[[#This Row],[gross]]-Table13[[#This Row],[budget]],"not available")</f>
        <v>5998709</v>
      </c>
    </row>
    <row r="1582" spans="1:4" x14ac:dyDescent="0.3">
      <c r="A1582" t="s">
        <v>11818</v>
      </c>
      <c r="B1582" s="4">
        <v>18000000</v>
      </c>
      <c r="C1582" s="4">
        <v>23993605</v>
      </c>
      <c r="D1582" s="4">
        <f>IFERROR(Table13[[#This Row],[gross]]-Table13[[#This Row],[budget]],"not available")</f>
        <v>5993605</v>
      </c>
    </row>
    <row r="1583" spans="1:4" x14ac:dyDescent="0.3">
      <c r="A1583" t="s">
        <v>12079</v>
      </c>
      <c r="B1583" s="4">
        <v>17500000</v>
      </c>
      <c r="C1583" s="4">
        <v>23472900</v>
      </c>
      <c r="D1583" s="4">
        <f>IFERROR(Table13[[#This Row],[gross]]-Table13[[#This Row],[budget]],"not available")</f>
        <v>5972900</v>
      </c>
    </row>
    <row r="1584" spans="1:4" x14ac:dyDescent="0.3">
      <c r="A1584" t="s">
        <v>18845</v>
      </c>
      <c r="B1584" s="4">
        <v>3500000</v>
      </c>
      <c r="C1584" s="4">
        <v>9449219</v>
      </c>
      <c r="D1584" s="4">
        <f>IFERROR(Table13[[#This Row],[gross]]-Table13[[#This Row],[budget]],"not available")</f>
        <v>5949219</v>
      </c>
    </row>
    <row r="1585" spans="1:4" x14ac:dyDescent="0.3">
      <c r="A1585" t="s">
        <v>8401</v>
      </c>
      <c r="B1585" s="4">
        <v>30000000</v>
      </c>
      <c r="C1585" s="4">
        <v>35927406</v>
      </c>
      <c r="D1585" s="4">
        <f>IFERROR(Table13[[#This Row],[gross]]-Table13[[#This Row],[budget]],"not available")</f>
        <v>5927406</v>
      </c>
    </row>
    <row r="1586" spans="1:4" x14ac:dyDescent="0.3">
      <c r="A1586" t="s">
        <v>9098</v>
      </c>
      <c r="B1586" s="4">
        <v>25000000</v>
      </c>
      <c r="C1586" s="4">
        <v>30920167</v>
      </c>
      <c r="D1586" s="4">
        <f>IFERROR(Table13[[#This Row],[gross]]-Table13[[#This Row],[budget]],"not available")</f>
        <v>5920167</v>
      </c>
    </row>
    <row r="1587" spans="1:4" x14ac:dyDescent="0.3">
      <c r="A1587" t="s">
        <v>20798</v>
      </c>
      <c r="B1587" s="4">
        <v>1500000</v>
      </c>
      <c r="C1587" s="4">
        <v>7417210</v>
      </c>
      <c r="D1587" s="4">
        <f>IFERROR(Table13[[#This Row],[gross]]-Table13[[#This Row],[budget]],"not available")</f>
        <v>5917210</v>
      </c>
    </row>
    <row r="1588" spans="1:4" x14ac:dyDescent="0.3">
      <c r="A1588" t="s">
        <v>7926</v>
      </c>
      <c r="B1588" s="4">
        <v>32000000</v>
      </c>
      <c r="C1588" s="4">
        <v>37911876</v>
      </c>
      <c r="D1588" s="4">
        <f>IFERROR(Table13[[#This Row],[gross]]-Table13[[#This Row],[budget]],"not available")</f>
        <v>5911876</v>
      </c>
    </row>
    <row r="1589" spans="1:4" x14ac:dyDescent="0.3">
      <c r="A1589" t="s">
        <v>20804</v>
      </c>
      <c r="B1589" s="4">
        <v>1500000</v>
      </c>
      <c r="C1589" s="4">
        <v>7362100</v>
      </c>
      <c r="D1589" s="4">
        <f>IFERROR(Table13[[#This Row],[gross]]-Table13[[#This Row],[budget]],"not available")</f>
        <v>5862100</v>
      </c>
    </row>
    <row r="1590" spans="1:4" x14ac:dyDescent="0.3">
      <c r="A1590" t="s">
        <v>6510</v>
      </c>
      <c r="B1590" s="4">
        <v>40000000</v>
      </c>
      <c r="C1590" s="4">
        <v>45856732</v>
      </c>
      <c r="D1590" s="4">
        <f>IFERROR(Table13[[#This Row],[gross]]-Table13[[#This Row],[budget]],"not available")</f>
        <v>5856732</v>
      </c>
    </row>
    <row r="1591" spans="1:4" x14ac:dyDescent="0.3">
      <c r="A1591" t="s">
        <v>1387</v>
      </c>
      <c r="B1591" s="4">
        <v>110000000</v>
      </c>
      <c r="C1591" s="4">
        <v>115802596</v>
      </c>
      <c r="D1591" s="4">
        <f>IFERROR(Table13[[#This Row],[gross]]-Table13[[#This Row],[budget]],"not available")</f>
        <v>5802596</v>
      </c>
    </row>
    <row r="1592" spans="1:4" x14ac:dyDescent="0.3">
      <c r="A1592" t="s">
        <v>12893</v>
      </c>
      <c r="B1592" s="4">
        <v>15000000</v>
      </c>
      <c r="C1592" s="4">
        <v>20801344</v>
      </c>
      <c r="D1592" s="4">
        <f>IFERROR(Table13[[#This Row],[gross]]-Table13[[#This Row],[budget]],"not available")</f>
        <v>5801344</v>
      </c>
    </row>
    <row r="1593" spans="1:4" x14ac:dyDescent="0.3">
      <c r="A1593" t="s">
        <v>17016</v>
      </c>
      <c r="B1593" s="4">
        <v>6000000</v>
      </c>
      <c r="C1593" s="4">
        <v>11797927</v>
      </c>
      <c r="D1593" s="4">
        <f>IFERROR(Table13[[#This Row],[gross]]-Table13[[#This Row],[budget]],"not available")</f>
        <v>5797927</v>
      </c>
    </row>
    <row r="1594" spans="1:4" x14ac:dyDescent="0.3">
      <c r="A1594" t="s">
        <v>15769</v>
      </c>
      <c r="B1594" s="4">
        <v>8600000</v>
      </c>
      <c r="C1594" s="4">
        <v>14373825</v>
      </c>
      <c r="D1594" s="4">
        <f>IFERROR(Table13[[#This Row],[gross]]-Table13[[#This Row],[budget]],"not available")</f>
        <v>5773825</v>
      </c>
    </row>
    <row r="1595" spans="1:4" x14ac:dyDescent="0.3">
      <c r="A1595" t="s">
        <v>5268</v>
      </c>
      <c r="B1595" s="4">
        <v>45000000</v>
      </c>
      <c r="C1595" s="4">
        <v>50740078</v>
      </c>
      <c r="D1595" s="4">
        <f>IFERROR(Table13[[#This Row],[gross]]-Table13[[#This Row],[budget]],"not available")</f>
        <v>5740078</v>
      </c>
    </row>
    <row r="1596" spans="1:4" x14ac:dyDescent="0.3">
      <c r="A1596" t="s">
        <v>12172</v>
      </c>
      <c r="B1596" s="4">
        <v>17000000</v>
      </c>
      <c r="C1596" s="4">
        <v>22734486</v>
      </c>
      <c r="D1596" s="4">
        <f>IFERROR(Table13[[#This Row],[gross]]-Table13[[#This Row],[budget]],"not available")</f>
        <v>5734486</v>
      </c>
    </row>
    <row r="1597" spans="1:4" x14ac:dyDescent="0.3">
      <c r="A1597" t="s">
        <v>7409</v>
      </c>
      <c r="B1597" s="4">
        <v>35000000</v>
      </c>
      <c r="C1597" s="4">
        <v>40687294</v>
      </c>
      <c r="D1597" s="4">
        <f>IFERROR(Table13[[#This Row],[gross]]-Table13[[#This Row],[budget]],"not available")</f>
        <v>5687294</v>
      </c>
    </row>
    <row r="1598" spans="1:4" x14ac:dyDescent="0.3">
      <c r="A1598" t="s">
        <v>5176</v>
      </c>
      <c r="B1598" s="4">
        <v>50000000</v>
      </c>
      <c r="C1598" s="4">
        <v>55682070</v>
      </c>
      <c r="D1598" s="4">
        <f>IFERROR(Table13[[#This Row],[gross]]-Table13[[#This Row],[budget]],"not available")</f>
        <v>5682070</v>
      </c>
    </row>
    <row r="1599" spans="1:4" x14ac:dyDescent="0.3">
      <c r="A1599" t="s">
        <v>10925</v>
      </c>
      <c r="B1599" s="4">
        <v>20000000</v>
      </c>
      <c r="C1599" s="4">
        <v>25677801</v>
      </c>
      <c r="D1599" s="4">
        <f>IFERROR(Table13[[#This Row],[gross]]-Table13[[#This Row],[budget]],"not available")</f>
        <v>5677801</v>
      </c>
    </row>
    <row r="1600" spans="1:4" x14ac:dyDescent="0.3">
      <c r="A1600" t="s">
        <v>14950</v>
      </c>
      <c r="B1600" s="4">
        <v>11000000</v>
      </c>
      <c r="C1600" s="4">
        <v>16667084</v>
      </c>
      <c r="D1600" s="4">
        <f>IFERROR(Table13[[#This Row],[gross]]-Table13[[#This Row],[budget]],"not available")</f>
        <v>5667084</v>
      </c>
    </row>
    <row r="1601" spans="1:4" x14ac:dyDescent="0.3">
      <c r="A1601" t="s">
        <v>5835</v>
      </c>
      <c r="B1601" s="4">
        <v>45000000</v>
      </c>
      <c r="C1601" s="4">
        <v>50648679</v>
      </c>
      <c r="D1601" s="4">
        <f>IFERROR(Table13[[#This Row],[gross]]-Table13[[#This Row],[budget]],"not available")</f>
        <v>5648679</v>
      </c>
    </row>
    <row r="1602" spans="1:4" x14ac:dyDescent="0.3">
      <c r="A1602" t="s">
        <v>14148</v>
      </c>
      <c r="B1602" s="4">
        <v>12000000</v>
      </c>
      <c r="C1602" s="4">
        <v>17613460</v>
      </c>
      <c r="D1602" s="4">
        <f>IFERROR(Table13[[#This Row],[gross]]-Table13[[#This Row],[budget]],"not available")</f>
        <v>5613460</v>
      </c>
    </row>
    <row r="1603" spans="1:4" x14ac:dyDescent="0.3">
      <c r="A1603" t="s">
        <v>10940</v>
      </c>
      <c r="B1603" s="4">
        <v>20000000</v>
      </c>
      <c r="C1603" s="4">
        <v>25584685</v>
      </c>
      <c r="D1603" s="4">
        <f>IFERROR(Table13[[#This Row],[gross]]-Table13[[#This Row],[budget]],"not available")</f>
        <v>5584685</v>
      </c>
    </row>
    <row r="1604" spans="1:4" x14ac:dyDescent="0.3">
      <c r="A1604" t="s">
        <v>16498</v>
      </c>
      <c r="B1604" s="4">
        <v>7000000</v>
      </c>
      <c r="C1604" s="4">
        <v>12583510</v>
      </c>
      <c r="D1604" s="4">
        <f>IFERROR(Table13[[#This Row],[gross]]-Table13[[#This Row],[budget]],"not available")</f>
        <v>5583510</v>
      </c>
    </row>
    <row r="1605" spans="1:4" x14ac:dyDescent="0.3">
      <c r="A1605" t="s">
        <v>12910</v>
      </c>
      <c r="B1605" s="4">
        <v>15000000</v>
      </c>
      <c r="C1605" s="4">
        <v>20566327</v>
      </c>
      <c r="D1605" s="4">
        <f>IFERROR(Table13[[#This Row],[gross]]-Table13[[#This Row],[budget]],"not available")</f>
        <v>5566327</v>
      </c>
    </row>
    <row r="1606" spans="1:4" x14ac:dyDescent="0.3">
      <c r="A1606" t="s">
        <v>8404</v>
      </c>
      <c r="B1606" s="4">
        <v>30000000</v>
      </c>
      <c r="C1606" s="4">
        <v>35565975</v>
      </c>
      <c r="D1606" s="4">
        <f>IFERROR(Table13[[#This Row],[gross]]-Table13[[#This Row],[budget]],"not available")</f>
        <v>5565975</v>
      </c>
    </row>
    <row r="1607" spans="1:4" x14ac:dyDescent="0.3">
      <c r="A1607" t="s">
        <v>6522</v>
      </c>
      <c r="B1607" s="4">
        <v>40000000</v>
      </c>
      <c r="C1607" s="4">
        <v>45500797</v>
      </c>
      <c r="D1607" s="4">
        <f>IFERROR(Table13[[#This Row],[gross]]-Table13[[#This Row],[budget]],"not available")</f>
        <v>5500797</v>
      </c>
    </row>
    <row r="1608" spans="1:4" x14ac:dyDescent="0.3">
      <c r="A1608" t="s">
        <v>4705</v>
      </c>
      <c r="B1608" s="4">
        <v>50000000</v>
      </c>
      <c r="C1608" s="4">
        <v>55473600</v>
      </c>
      <c r="D1608" s="4">
        <f>IFERROR(Table13[[#This Row],[gross]]-Table13[[#This Row],[budget]],"not available")</f>
        <v>5473600</v>
      </c>
    </row>
    <row r="1609" spans="1:4" x14ac:dyDescent="0.3">
      <c r="A1609" t="s">
        <v>17049</v>
      </c>
      <c r="B1609" s="4">
        <v>6000000</v>
      </c>
      <c r="C1609" s="4">
        <v>11434867</v>
      </c>
      <c r="D1609" s="4">
        <f>IFERROR(Table13[[#This Row],[gross]]-Table13[[#This Row],[budget]],"not available")</f>
        <v>5434867</v>
      </c>
    </row>
    <row r="1610" spans="1:4" x14ac:dyDescent="0.3">
      <c r="A1610" t="s">
        <v>11670</v>
      </c>
      <c r="B1610" s="4">
        <v>15000000</v>
      </c>
      <c r="C1610" s="4">
        <v>20433940</v>
      </c>
      <c r="D1610" s="4">
        <f>IFERROR(Table13[[#This Row],[gross]]-Table13[[#This Row],[budget]],"not available")</f>
        <v>5433940</v>
      </c>
    </row>
    <row r="1611" spans="1:4" x14ac:dyDescent="0.3">
      <c r="A1611" t="s">
        <v>18191</v>
      </c>
      <c r="B1611" s="4">
        <v>5000000</v>
      </c>
      <c r="C1611" s="4">
        <v>10429707</v>
      </c>
      <c r="D1611" s="4">
        <f>IFERROR(Table13[[#This Row],[gross]]-Table13[[#This Row],[budget]],"not available")</f>
        <v>5429707</v>
      </c>
    </row>
    <row r="1612" spans="1:4" x14ac:dyDescent="0.3">
      <c r="A1612" t="s">
        <v>20190</v>
      </c>
      <c r="B1612" s="4">
        <v>2000000</v>
      </c>
      <c r="C1612" s="4">
        <v>7369373</v>
      </c>
      <c r="D1612" s="4">
        <f>IFERROR(Table13[[#This Row],[gross]]-Table13[[#This Row],[budget]],"not available")</f>
        <v>5369373</v>
      </c>
    </row>
    <row r="1613" spans="1:4" x14ac:dyDescent="0.3">
      <c r="A1613" t="s">
        <v>7001</v>
      </c>
      <c r="B1613" s="4">
        <v>35000000</v>
      </c>
      <c r="C1613" s="4">
        <v>40334024</v>
      </c>
      <c r="D1613" s="4">
        <f>IFERROR(Table13[[#This Row],[gross]]-Table13[[#This Row],[budget]],"not available")</f>
        <v>5334024</v>
      </c>
    </row>
    <row r="1614" spans="1:4" x14ac:dyDescent="0.3">
      <c r="A1614" t="s">
        <v>14156</v>
      </c>
      <c r="B1614" s="4">
        <v>12000000</v>
      </c>
      <c r="C1614" s="4">
        <v>17292381</v>
      </c>
      <c r="D1614" s="4">
        <f>IFERROR(Table13[[#This Row],[gross]]-Table13[[#This Row],[budget]],"not available")</f>
        <v>5292381</v>
      </c>
    </row>
    <row r="1615" spans="1:4" x14ac:dyDescent="0.3">
      <c r="A1615" t="s">
        <v>8408</v>
      </c>
      <c r="B1615" s="4">
        <v>30000000</v>
      </c>
      <c r="C1615" s="4">
        <v>35266619</v>
      </c>
      <c r="D1615" s="4">
        <f>IFERROR(Table13[[#This Row],[gross]]-Table13[[#This Row],[budget]],"not available")</f>
        <v>5266619</v>
      </c>
    </row>
    <row r="1616" spans="1:4" x14ac:dyDescent="0.3">
      <c r="A1616" t="s">
        <v>22421</v>
      </c>
      <c r="B1616" s="4">
        <v>500000</v>
      </c>
      <c r="C1616" s="4">
        <v>5739376</v>
      </c>
      <c r="D1616" s="4">
        <f>IFERROR(Table13[[#This Row],[gross]]-Table13[[#This Row],[budget]],"not available")</f>
        <v>5239376</v>
      </c>
    </row>
    <row r="1617" spans="1:4" x14ac:dyDescent="0.3">
      <c r="A1617" t="s">
        <v>11793</v>
      </c>
      <c r="B1617" s="4">
        <v>25000000</v>
      </c>
      <c r="C1617" s="4">
        <v>30222640</v>
      </c>
      <c r="D1617" s="4">
        <f>IFERROR(Table13[[#This Row],[gross]]-Table13[[#This Row],[budget]],"not available")</f>
        <v>5222640</v>
      </c>
    </row>
    <row r="1618" spans="1:4" x14ac:dyDescent="0.3">
      <c r="A1618" t="s">
        <v>12914</v>
      </c>
      <c r="B1618" s="4">
        <v>15000000</v>
      </c>
      <c r="C1618" s="4">
        <v>20218921</v>
      </c>
      <c r="D1618" s="4">
        <f>IFERROR(Table13[[#This Row],[gross]]-Table13[[#This Row],[budget]],"not available")</f>
        <v>5218921</v>
      </c>
    </row>
    <row r="1619" spans="1:4" x14ac:dyDescent="0.3">
      <c r="A1619" t="s">
        <v>23599</v>
      </c>
      <c r="B1619" s="4">
        <v>100000</v>
      </c>
      <c r="C1619" s="4">
        <v>5228617</v>
      </c>
      <c r="D1619" s="4">
        <f>IFERROR(Table13[[#This Row],[gross]]-Table13[[#This Row],[budget]],"not available")</f>
        <v>5128617</v>
      </c>
    </row>
    <row r="1620" spans="1:4" x14ac:dyDescent="0.3">
      <c r="A1620" t="s">
        <v>19239</v>
      </c>
      <c r="B1620" s="4">
        <v>3000000</v>
      </c>
      <c r="C1620" s="4">
        <v>8114507</v>
      </c>
      <c r="D1620" s="4">
        <f>IFERROR(Table13[[#This Row],[gross]]-Table13[[#This Row],[budget]],"not available")</f>
        <v>5114507</v>
      </c>
    </row>
    <row r="1621" spans="1:4" x14ac:dyDescent="0.3">
      <c r="A1621" t="s">
        <v>16378</v>
      </c>
      <c r="B1621" s="4">
        <v>7500000</v>
      </c>
      <c r="C1621" s="4">
        <v>12610552</v>
      </c>
      <c r="D1621" s="4">
        <f>IFERROR(Table13[[#This Row],[gross]]-Table13[[#This Row],[budget]],"not available")</f>
        <v>5110552</v>
      </c>
    </row>
    <row r="1622" spans="1:4" x14ac:dyDescent="0.3">
      <c r="A1622" t="s">
        <v>202</v>
      </c>
      <c r="B1622" s="4">
        <v>250000000</v>
      </c>
      <c r="C1622" s="4">
        <v>255108370</v>
      </c>
      <c r="D1622" s="4">
        <f>IFERROR(Table13[[#This Row],[gross]]-Table13[[#This Row],[budget]],"not available")</f>
        <v>5108370</v>
      </c>
    </row>
    <row r="1623" spans="1:4" x14ac:dyDescent="0.3">
      <c r="A1623" t="s">
        <v>10970</v>
      </c>
      <c r="B1623" s="4">
        <v>20000000</v>
      </c>
      <c r="C1623" s="4">
        <v>25077977</v>
      </c>
      <c r="D1623" s="4">
        <f>IFERROR(Table13[[#This Row],[gross]]-Table13[[#This Row],[budget]],"not available")</f>
        <v>5077977</v>
      </c>
    </row>
    <row r="1624" spans="1:4" x14ac:dyDescent="0.3">
      <c r="A1624" t="s">
        <v>18445</v>
      </c>
      <c r="B1624" s="4">
        <v>3200000</v>
      </c>
      <c r="C1624" s="4">
        <v>8243880</v>
      </c>
      <c r="D1624" s="4">
        <f>IFERROR(Table13[[#This Row],[gross]]-Table13[[#This Row],[budget]],"not available")</f>
        <v>5043880</v>
      </c>
    </row>
    <row r="1625" spans="1:4" x14ac:dyDescent="0.3">
      <c r="A1625" t="s">
        <v>8802</v>
      </c>
      <c r="B1625" s="4">
        <v>12000000</v>
      </c>
      <c r="C1625" s="4">
        <v>17016190</v>
      </c>
      <c r="D1625" s="4">
        <f>IFERROR(Table13[[#This Row],[gross]]-Table13[[#This Row],[budget]],"not available")</f>
        <v>5016190</v>
      </c>
    </row>
    <row r="1626" spans="1:4" x14ac:dyDescent="0.3">
      <c r="A1626" t="s">
        <v>9640</v>
      </c>
      <c r="B1626" s="4">
        <v>25000000</v>
      </c>
      <c r="C1626" s="4">
        <v>30012990</v>
      </c>
      <c r="D1626" s="4">
        <f>IFERROR(Table13[[#This Row],[gross]]-Table13[[#This Row],[budget]],"not available")</f>
        <v>5012990</v>
      </c>
    </row>
    <row r="1627" spans="1:4" x14ac:dyDescent="0.3">
      <c r="A1627" t="s">
        <v>13792</v>
      </c>
      <c r="B1627" s="4">
        <v>13000000</v>
      </c>
      <c r="C1627" s="4">
        <v>18004225</v>
      </c>
      <c r="D1627" s="4">
        <f>IFERROR(Table13[[#This Row],[gross]]-Table13[[#This Row],[budget]],"not available")</f>
        <v>5004225</v>
      </c>
    </row>
    <row r="1628" spans="1:4" x14ac:dyDescent="0.3">
      <c r="A1628" t="s">
        <v>8933</v>
      </c>
      <c r="B1628" s="4">
        <v>28000000</v>
      </c>
      <c r="C1628" s="4">
        <v>33000377</v>
      </c>
      <c r="D1628" s="4">
        <f>IFERROR(Table13[[#This Row],[gross]]-Table13[[#This Row],[budget]],"not available")</f>
        <v>5000377</v>
      </c>
    </row>
    <row r="1629" spans="1:4" x14ac:dyDescent="0.3">
      <c r="A1629" t="s">
        <v>5170</v>
      </c>
      <c r="B1629" s="4">
        <v>50000000</v>
      </c>
      <c r="C1629" s="4">
        <v>54997476</v>
      </c>
      <c r="D1629" s="4">
        <f>IFERROR(Table13[[#This Row],[gross]]-Table13[[#This Row],[budget]],"not available")</f>
        <v>4997476</v>
      </c>
    </row>
    <row r="1630" spans="1:4" x14ac:dyDescent="0.3">
      <c r="A1630" t="s">
        <v>21521</v>
      </c>
      <c r="B1630" s="4">
        <v>1000000</v>
      </c>
      <c r="C1630" s="4">
        <v>5997134</v>
      </c>
      <c r="D1630" s="4">
        <f>IFERROR(Table13[[#This Row],[gross]]-Table13[[#This Row],[budget]],"not available")</f>
        <v>4997134</v>
      </c>
    </row>
    <row r="1631" spans="1:4" x14ac:dyDescent="0.3">
      <c r="A1631" t="s">
        <v>1380</v>
      </c>
      <c r="B1631" s="4">
        <v>120000000</v>
      </c>
      <c r="C1631" s="4">
        <v>124976634</v>
      </c>
      <c r="D1631" s="4">
        <f>IFERROR(Table13[[#This Row],[gross]]-Table13[[#This Row],[budget]],"not available")</f>
        <v>4976634</v>
      </c>
    </row>
    <row r="1632" spans="1:4" x14ac:dyDescent="0.3">
      <c r="A1632" t="s">
        <v>11833</v>
      </c>
      <c r="B1632" s="4">
        <v>18000000</v>
      </c>
      <c r="C1632" s="4">
        <v>22927390</v>
      </c>
      <c r="D1632" s="4">
        <f>IFERROR(Table13[[#This Row],[gross]]-Table13[[#This Row],[budget]],"not available")</f>
        <v>4927390</v>
      </c>
    </row>
    <row r="1633" spans="1:4" x14ac:dyDescent="0.3">
      <c r="A1633" t="s">
        <v>21230</v>
      </c>
      <c r="B1633" s="4">
        <v>1200000</v>
      </c>
      <c r="C1633" s="4">
        <v>6100000</v>
      </c>
      <c r="D1633" s="4">
        <f>IFERROR(Table13[[#This Row],[gross]]-Table13[[#This Row],[budget]],"not available")</f>
        <v>4900000</v>
      </c>
    </row>
    <row r="1634" spans="1:4" x14ac:dyDescent="0.3">
      <c r="A1634" t="s">
        <v>19246</v>
      </c>
      <c r="B1634" s="4">
        <v>3000000</v>
      </c>
      <c r="C1634" s="4">
        <v>7888703</v>
      </c>
      <c r="D1634" s="4">
        <f>IFERROR(Table13[[#This Row],[gross]]-Table13[[#This Row],[budget]],"not available")</f>
        <v>4888703</v>
      </c>
    </row>
    <row r="1635" spans="1:4" x14ac:dyDescent="0.3">
      <c r="A1635" t="s">
        <v>4891</v>
      </c>
      <c r="B1635" s="4">
        <v>52500000</v>
      </c>
      <c r="C1635" s="4">
        <v>57386369</v>
      </c>
      <c r="D1635" s="4">
        <f>IFERROR(Table13[[#This Row],[gross]]-Table13[[#This Row],[budget]],"not available")</f>
        <v>4886369</v>
      </c>
    </row>
    <row r="1636" spans="1:4" x14ac:dyDescent="0.3">
      <c r="A1636" t="s">
        <v>10116</v>
      </c>
      <c r="B1636" s="4">
        <v>24000000</v>
      </c>
      <c r="C1636" s="4">
        <v>28871190</v>
      </c>
      <c r="D1636" s="4">
        <f>IFERROR(Table13[[#This Row],[gross]]-Table13[[#This Row],[budget]],"not available")</f>
        <v>4871190</v>
      </c>
    </row>
    <row r="1637" spans="1:4" x14ac:dyDescent="0.3">
      <c r="A1637" t="s">
        <v>10569</v>
      </c>
      <c r="B1637" s="4">
        <v>20000000</v>
      </c>
      <c r="C1637" s="4">
        <v>24848292</v>
      </c>
      <c r="D1637" s="4">
        <f>IFERROR(Table13[[#This Row],[gross]]-Table13[[#This Row],[budget]],"not available")</f>
        <v>4848292</v>
      </c>
    </row>
    <row r="1638" spans="1:4" x14ac:dyDescent="0.3">
      <c r="A1638" t="s">
        <v>19018</v>
      </c>
      <c r="B1638" s="4">
        <v>3300000</v>
      </c>
      <c r="C1638" s="4">
        <v>8108247</v>
      </c>
      <c r="D1638" s="4">
        <f>IFERROR(Table13[[#This Row],[gross]]-Table13[[#This Row],[budget]],"not available")</f>
        <v>4808247</v>
      </c>
    </row>
    <row r="1639" spans="1:4" x14ac:dyDescent="0.3">
      <c r="A1639" t="s">
        <v>6489</v>
      </c>
      <c r="B1639" s="4">
        <v>43000000</v>
      </c>
      <c r="C1639" s="4">
        <v>47806295</v>
      </c>
      <c r="D1639" s="4">
        <f>IFERROR(Table13[[#This Row],[gross]]-Table13[[#This Row],[budget]],"not available")</f>
        <v>4806295</v>
      </c>
    </row>
    <row r="1640" spans="1:4" x14ac:dyDescent="0.3">
      <c r="A1640" t="s">
        <v>23267</v>
      </c>
      <c r="B1640" s="4">
        <v>210000</v>
      </c>
      <c r="C1640" s="4">
        <v>5000000</v>
      </c>
      <c r="D1640" s="4">
        <f>IFERROR(Table13[[#This Row],[gross]]-Table13[[#This Row],[budget]],"not available")</f>
        <v>4790000</v>
      </c>
    </row>
    <row r="1641" spans="1:4" x14ac:dyDescent="0.3">
      <c r="A1641" t="s">
        <v>22140</v>
      </c>
      <c r="B1641" s="4">
        <v>750000</v>
      </c>
      <c r="C1641" s="4">
        <v>5518918</v>
      </c>
      <c r="D1641" s="4">
        <f>IFERROR(Table13[[#This Row],[gross]]-Table13[[#This Row],[budget]],"not available")</f>
        <v>4768918</v>
      </c>
    </row>
    <row r="1642" spans="1:4" x14ac:dyDescent="0.3">
      <c r="A1642" t="s">
        <v>9107</v>
      </c>
      <c r="B1642" s="4">
        <v>27000000</v>
      </c>
      <c r="C1642" s="4">
        <v>31768374</v>
      </c>
      <c r="D1642" s="4">
        <f>IFERROR(Table13[[#This Row],[gross]]-Table13[[#This Row],[budget]],"not available")</f>
        <v>4768374</v>
      </c>
    </row>
    <row r="1643" spans="1:4" x14ac:dyDescent="0.3">
      <c r="A1643" t="s">
        <v>13815</v>
      </c>
      <c r="B1643" s="4">
        <v>13000000</v>
      </c>
      <c r="C1643" s="4">
        <v>17738570</v>
      </c>
      <c r="D1643" s="4">
        <f>IFERROR(Table13[[#This Row],[gross]]-Table13[[#This Row],[budget]],"not available")</f>
        <v>4738570</v>
      </c>
    </row>
    <row r="1644" spans="1:4" x14ac:dyDescent="0.3">
      <c r="A1644" t="s">
        <v>7937</v>
      </c>
      <c r="B1644" s="4">
        <v>32000000</v>
      </c>
      <c r="C1644" s="4">
        <v>36733909</v>
      </c>
      <c r="D1644" s="4">
        <f>IFERROR(Table13[[#This Row],[gross]]-Table13[[#This Row],[budget]],"not available")</f>
        <v>4733909</v>
      </c>
    </row>
    <row r="1645" spans="1:4" x14ac:dyDescent="0.3">
      <c r="A1645" t="s">
        <v>20112</v>
      </c>
      <c r="B1645" s="4">
        <v>2000000</v>
      </c>
      <c r="C1645" s="4">
        <v>6719300</v>
      </c>
      <c r="D1645" s="4">
        <f>IFERROR(Table13[[#This Row],[gross]]-Table13[[#This Row],[budget]],"not available")</f>
        <v>4719300</v>
      </c>
    </row>
    <row r="1646" spans="1:4" x14ac:dyDescent="0.3">
      <c r="A1646" t="s">
        <v>8413</v>
      </c>
      <c r="B1646" s="4">
        <v>30000000</v>
      </c>
      <c r="C1646" s="4">
        <v>34703228</v>
      </c>
      <c r="D1646" s="4">
        <f>IFERROR(Table13[[#This Row],[gross]]-Table13[[#This Row],[budget]],"not available")</f>
        <v>4703228</v>
      </c>
    </row>
    <row r="1647" spans="1:4" x14ac:dyDescent="0.3">
      <c r="A1647" t="s">
        <v>7405</v>
      </c>
      <c r="B1647" s="4">
        <v>35000000</v>
      </c>
      <c r="C1647" s="4">
        <v>39692139</v>
      </c>
      <c r="D1647" s="4">
        <f>IFERROR(Table13[[#This Row],[gross]]-Table13[[#This Row],[budget]],"not available")</f>
        <v>4692139</v>
      </c>
    </row>
    <row r="1648" spans="1:4" x14ac:dyDescent="0.3">
      <c r="A1648" t="s">
        <v>10389</v>
      </c>
      <c r="B1648" s="4">
        <v>26000000</v>
      </c>
      <c r="C1648" s="4">
        <v>30659817</v>
      </c>
      <c r="D1648" s="4">
        <f>IFERROR(Table13[[#This Row],[gross]]-Table13[[#This Row],[budget]],"not available")</f>
        <v>4659817</v>
      </c>
    </row>
    <row r="1649" spans="1:4" x14ac:dyDescent="0.3">
      <c r="A1649" t="s">
        <v>17727</v>
      </c>
      <c r="B1649" s="4">
        <v>5000000</v>
      </c>
      <c r="C1649" s="4">
        <v>9658370</v>
      </c>
      <c r="D1649" s="4">
        <f>IFERROR(Table13[[#This Row],[gross]]-Table13[[#This Row],[budget]],"not available")</f>
        <v>4658370</v>
      </c>
    </row>
    <row r="1650" spans="1:4" x14ac:dyDescent="0.3">
      <c r="A1650" t="s">
        <v>17733</v>
      </c>
      <c r="B1650" s="4">
        <v>5000000</v>
      </c>
      <c r="C1650" s="4">
        <v>9628751</v>
      </c>
      <c r="D1650" s="4">
        <f>IFERROR(Table13[[#This Row],[gross]]-Table13[[#This Row],[budget]],"not available")</f>
        <v>4628751</v>
      </c>
    </row>
    <row r="1651" spans="1:4" x14ac:dyDescent="0.3">
      <c r="A1651" t="s">
        <v>12442</v>
      </c>
      <c r="B1651" s="4">
        <v>16000000</v>
      </c>
      <c r="C1651" s="4">
        <v>20627372</v>
      </c>
      <c r="D1651" s="4">
        <f>IFERROR(Table13[[#This Row],[gross]]-Table13[[#This Row],[budget]],"not available")</f>
        <v>4627372</v>
      </c>
    </row>
    <row r="1652" spans="1:4" x14ac:dyDescent="0.3">
      <c r="A1652" t="s">
        <v>9604</v>
      </c>
      <c r="B1652" s="4">
        <v>30000000</v>
      </c>
      <c r="C1652" s="4">
        <v>34604054</v>
      </c>
      <c r="D1652" s="4">
        <f>IFERROR(Table13[[#This Row],[gross]]-Table13[[#This Row],[budget]],"not available")</f>
        <v>4604054</v>
      </c>
    </row>
    <row r="1653" spans="1:4" x14ac:dyDescent="0.3">
      <c r="A1653" t="s">
        <v>14662</v>
      </c>
      <c r="B1653" s="4">
        <v>14000000</v>
      </c>
      <c r="C1653" s="4">
        <v>18535191</v>
      </c>
      <c r="D1653" s="4">
        <f>IFERROR(Table13[[#This Row],[gross]]-Table13[[#This Row],[budget]],"not available")</f>
        <v>4535191</v>
      </c>
    </row>
    <row r="1654" spans="1:4" x14ac:dyDescent="0.3">
      <c r="A1654" t="s">
        <v>20142</v>
      </c>
      <c r="B1654" s="4">
        <v>2000000</v>
      </c>
      <c r="C1654" s="4">
        <v>6531491</v>
      </c>
      <c r="D1654" s="4">
        <f>IFERROR(Table13[[#This Row],[gross]]-Table13[[#This Row],[budget]],"not available")</f>
        <v>4531491</v>
      </c>
    </row>
    <row r="1655" spans="1:4" x14ac:dyDescent="0.3">
      <c r="A1655" t="s">
        <v>15022</v>
      </c>
      <c r="B1655" s="4">
        <v>10000000</v>
      </c>
      <c r="C1655" s="4">
        <v>14479776</v>
      </c>
      <c r="D1655" s="4">
        <f>IFERROR(Table13[[#This Row],[gross]]-Table13[[#This Row],[budget]],"not available")</f>
        <v>4479776</v>
      </c>
    </row>
    <row r="1656" spans="1:4" x14ac:dyDescent="0.3">
      <c r="A1656" t="s">
        <v>11843</v>
      </c>
      <c r="B1656" s="4">
        <v>18000000</v>
      </c>
      <c r="C1656" s="4">
        <v>22452209</v>
      </c>
      <c r="D1656" s="4">
        <f>IFERROR(Table13[[#This Row],[gross]]-Table13[[#This Row],[budget]],"not available")</f>
        <v>4452209</v>
      </c>
    </row>
    <row r="1657" spans="1:4" x14ac:dyDescent="0.3">
      <c r="A1657" t="s">
        <v>9682</v>
      </c>
      <c r="B1657" s="4">
        <v>21150000</v>
      </c>
      <c r="C1657" s="4">
        <v>25590119</v>
      </c>
      <c r="D1657" s="4">
        <f>IFERROR(Table13[[#This Row],[gross]]-Table13[[#This Row],[budget]],"not available")</f>
        <v>4440119</v>
      </c>
    </row>
    <row r="1658" spans="1:4" x14ac:dyDescent="0.3">
      <c r="A1658" t="s">
        <v>19791</v>
      </c>
      <c r="B1658" s="4">
        <v>2500000</v>
      </c>
      <c r="C1658" s="4">
        <v>6851969</v>
      </c>
      <c r="D1658" s="4">
        <f>IFERROR(Table13[[#This Row],[gross]]-Table13[[#This Row],[budget]],"not available")</f>
        <v>4351969</v>
      </c>
    </row>
    <row r="1659" spans="1:4" x14ac:dyDescent="0.3">
      <c r="A1659" t="s">
        <v>10208</v>
      </c>
      <c r="B1659" s="4">
        <v>23000000</v>
      </c>
      <c r="C1659" s="4">
        <v>27338033</v>
      </c>
      <c r="D1659" s="4">
        <f>IFERROR(Table13[[#This Row],[gross]]-Table13[[#This Row],[budget]],"not available")</f>
        <v>4338033</v>
      </c>
    </row>
    <row r="1660" spans="1:4" x14ac:dyDescent="0.3">
      <c r="A1660" t="s">
        <v>2717</v>
      </c>
      <c r="B1660" s="4">
        <v>70000000</v>
      </c>
      <c r="C1660" s="4">
        <v>74329966</v>
      </c>
      <c r="D1660" s="4">
        <f>IFERROR(Table13[[#This Row],[gross]]-Table13[[#This Row],[budget]],"not available")</f>
        <v>4329966</v>
      </c>
    </row>
    <row r="1661" spans="1:4" x14ac:dyDescent="0.3">
      <c r="A1661" t="s">
        <v>23277</v>
      </c>
      <c r="B1661" s="4">
        <v>200000</v>
      </c>
      <c r="C1661" s="4">
        <v>4505922</v>
      </c>
      <c r="D1661" s="4">
        <f>IFERROR(Table13[[#This Row],[gross]]-Table13[[#This Row],[budget]],"not available")</f>
        <v>4305922</v>
      </c>
    </row>
    <row r="1662" spans="1:4" x14ac:dyDescent="0.3">
      <c r="A1662" t="s">
        <v>14159</v>
      </c>
      <c r="B1662" s="4">
        <v>12000000</v>
      </c>
      <c r="C1662" s="4">
        <v>16300302</v>
      </c>
      <c r="D1662" s="4">
        <f>IFERROR(Table13[[#This Row],[gross]]-Table13[[#This Row],[budget]],"not available")</f>
        <v>4300302</v>
      </c>
    </row>
    <row r="1663" spans="1:4" x14ac:dyDescent="0.3">
      <c r="A1663" t="s">
        <v>10565</v>
      </c>
      <c r="B1663" s="4">
        <v>21000000</v>
      </c>
      <c r="C1663" s="4">
        <v>25296447</v>
      </c>
      <c r="D1663" s="4">
        <f>IFERROR(Table13[[#This Row],[gross]]-Table13[[#This Row],[budget]],"not available")</f>
        <v>4296447</v>
      </c>
    </row>
    <row r="1664" spans="1:4" x14ac:dyDescent="0.3">
      <c r="A1664" t="s">
        <v>19251</v>
      </c>
      <c r="B1664" s="4">
        <v>3000000</v>
      </c>
      <c r="C1664" s="4">
        <v>7282851</v>
      </c>
      <c r="D1664" s="4">
        <f>IFERROR(Table13[[#This Row],[gross]]-Table13[[#This Row],[budget]],"not available")</f>
        <v>4282851</v>
      </c>
    </row>
    <row r="1665" spans="1:4" x14ac:dyDescent="0.3">
      <c r="A1665" t="s">
        <v>18988</v>
      </c>
      <c r="B1665" s="4">
        <v>3300000</v>
      </c>
      <c r="C1665" s="4">
        <v>7563397</v>
      </c>
      <c r="D1665" s="4">
        <f>IFERROR(Table13[[#This Row],[gross]]-Table13[[#This Row],[budget]],"not available")</f>
        <v>4263397</v>
      </c>
    </row>
    <row r="1666" spans="1:4" x14ac:dyDescent="0.3">
      <c r="A1666" t="s">
        <v>9661</v>
      </c>
      <c r="B1666" s="4">
        <v>25000000</v>
      </c>
      <c r="C1666" s="4">
        <v>29247405</v>
      </c>
      <c r="D1666" s="4">
        <f>IFERROR(Table13[[#This Row],[gross]]-Table13[[#This Row],[budget]],"not available")</f>
        <v>4247405</v>
      </c>
    </row>
    <row r="1667" spans="1:4" x14ac:dyDescent="0.3">
      <c r="A1667" t="s">
        <v>18734</v>
      </c>
      <c r="B1667" s="4">
        <v>3768785</v>
      </c>
      <c r="C1667" s="4">
        <v>8000000</v>
      </c>
      <c r="D1667" s="4">
        <f>IFERROR(Table13[[#This Row],[gross]]-Table13[[#This Row],[budget]],"not available")</f>
        <v>4231215</v>
      </c>
    </row>
    <row r="1668" spans="1:4" x14ac:dyDescent="0.3">
      <c r="A1668" t="s">
        <v>17030</v>
      </c>
      <c r="B1668" s="4">
        <v>5000000</v>
      </c>
      <c r="C1668" s="4">
        <v>9203192</v>
      </c>
      <c r="D1668" s="4">
        <f>IFERROR(Table13[[#This Row],[gross]]-Table13[[#This Row],[budget]],"not available")</f>
        <v>4203192</v>
      </c>
    </row>
    <row r="1669" spans="1:4" x14ac:dyDescent="0.3">
      <c r="A1669" t="s">
        <v>9399</v>
      </c>
      <c r="B1669" s="4">
        <v>80000000</v>
      </c>
      <c r="C1669" s="4">
        <v>84185387</v>
      </c>
      <c r="D1669" s="4">
        <f>IFERROR(Table13[[#This Row],[gross]]-Table13[[#This Row],[budget]],"not available")</f>
        <v>4185387</v>
      </c>
    </row>
    <row r="1670" spans="1:4" x14ac:dyDescent="0.3">
      <c r="A1670" t="s">
        <v>12901</v>
      </c>
      <c r="B1670" s="4">
        <v>15000000</v>
      </c>
      <c r="C1670" s="4">
        <v>19158074</v>
      </c>
      <c r="D1670" s="4">
        <f>IFERROR(Table13[[#This Row],[gross]]-Table13[[#This Row],[budget]],"not available")</f>
        <v>4158074</v>
      </c>
    </row>
    <row r="1671" spans="1:4" x14ac:dyDescent="0.3">
      <c r="A1671" t="s">
        <v>10594</v>
      </c>
      <c r="B1671" s="4">
        <v>20000000</v>
      </c>
      <c r="C1671" s="4">
        <v>24104113</v>
      </c>
      <c r="D1671" s="4">
        <f>IFERROR(Table13[[#This Row],[gross]]-Table13[[#This Row],[budget]],"not available")</f>
        <v>4104113</v>
      </c>
    </row>
    <row r="1672" spans="1:4" x14ac:dyDescent="0.3">
      <c r="A1672" t="s">
        <v>19233</v>
      </c>
      <c r="B1672" s="4">
        <v>3000000</v>
      </c>
      <c r="C1672" s="4">
        <v>7059537</v>
      </c>
      <c r="D1672" s="4">
        <f>IFERROR(Table13[[#This Row],[gross]]-Table13[[#This Row],[budget]],"not available")</f>
        <v>4059537</v>
      </c>
    </row>
    <row r="1673" spans="1:4" x14ac:dyDescent="0.3">
      <c r="A1673" t="s">
        <v>17693</v>
      </c>
      <c r="B1673" s="4">
        <v>8000000</v>
      </c>
      <c r="C1673" s="4">
        <v>12055108</v>
      </c>
      <c r="D1673" s="4">
        <f>IFERROR(Table13[[#This Row],[gross]]-Table13[[#This Row],[budget]],"not available")</f>
        <v>4055108</v>
      </c>
    </row>
    <row r="1674" spans="1:4" x14ac:dyDescent="0.3">
      <c r="A1674" t="s">
        <v>20732</v>
      </c>
      <c r="B1674" s="4">
        <v>2000000</v>
      </c>
      <c r="C1674" s="4">
        <v>6026908</v>
      </c>
      <c r="D1674" s="4">
        <f>IFERROR(Table13[[#This Row],[gross]]-Table13[[#This Row],[budget]],"not available")</f>
        <v>4026908</v>
      </c>
    </row>
    <row r="1675" spans="1:4" x14ac:dyDescent="0.3">
      <c r="A1675" t="s">
        <v>7424</v>
      </c>
      <c r="B1675" s="4">
        <v>35000000</v>
      </c>
      <c r="C1675" s="4">
        <v>39026186</v>
      </c>
      <c r="D1675" s="4">
        <f>IFERROR(Table13[[#This Row],[gross]]-Table13[[#This Row],[budget]],"not available")</f>
        <v>4026186</v>
      </c>
    </row>
    <row r="1676" spans="1:4" x14ac:dyDescent="0.3">
      <c r="A1676" t="s">
        <v>7049</v>
      </c>
      <c r="B1676" s="4">
        <v>38000000</v>
      </c>
      <c r="C1676" s="4">
        <v>41997790</v>
      </c>
      <c r="D1676" s="4">
        <f>IFERROR(Table13[[#This Row],[gross]]-Table13[[#This Row],[budget]],"not available")</f>
        <v>3997790</v>
      </c>
    </row>
    <row r="1677" spans="1:4" x14ac:dyDescent="0.3">
      <c r="A1677" t="s">
        <v>4520</v>
      </c>
      <c r="B1677" s="4">
        <v>57000000</v>
      </c>
      <c r="C1677" s="4">
        <v>60984028</v>
      </c>
      <c r="D1677" s="4">
        <f>IFERROR(Table13[[#This Row],[gross]]-Table13[[#This Row],[budget]],"not available")</f>
        <v>3984028</v>
      </c>
    </row>
    <row r="1678" spans="1:4" x14ac:dyDescent="0.3">
      <c r="A1678" t="s">
        <v>22057</v>
      </c>
      <c r="B1678" s="4">
        <v>800000</v>
      </c>
      <c r="C1678" s="4">
        <v>4771000</v>
      </c>
      <c r="D1678" s="4">
        <f>IFERROR(Table13[[#This Row],[gross]]-Table13[[#This Row],[budget]],"not available")</f>
        <v>3971000</v>
      </c>
    </row>
    <row r="1679" spans="1:4" x14ac:dyDescent="0.3">
      <c r="A1679" t="s">
        <v>21564</v>
      </c>
      <c r="B1679" s="4">
        <v>1000000</v>
      </c>
      <c r="C1679" s="4">
        <v>4946250</v>
      </c>
      <c r="D1679" s="4">
        <f>IFERROR(Table13[[#This Row],[gross]]-Table13[[#This Row],[budget]],"not available")</f>
        <v>3946250</v>
      </c>
    </row>
    <row r="1680" spans="1:4" x14ac:dyDescent="0.3">
      <c r="A1680" t="s">
        <v>23044</v>
      </c>
      <c r="B1680" s="4">
        <v>250000</v>
      </c>
      <c r="C1680" s="4">
        <v>4186931</v>
      </c>
      <c r="D1680" s="4">
        <f>IFERROR(Table13[[#This Row],[gross]]-Table13[[#This Row],[budget]],"not available")</f>
        <v>3936931</v>
      </c>
    </row>
    <row r="1681" spans="1:4" x14ac:dyDescent="0.3">
      <c r="A1681" t="s">
        <v>20578</v>
      </c>
      <c r="B1681" s="4">
        <v>1800000</v>
      </c>
      <c r="C1681" s="4">
        <v>5709616</v>
      </c>
      <c r="D1681" s="4">
        <f>IFERROR(Table13[[#This Row],[gross]]-Table13[[#This Row],[budget]],"not available")</f>
        <v>3909616</v>
      </c>
    </row>
    <row r="1682" spans="1:4" x14ac:dyDescent="0.3">
      <c r="A1682" t="s">
        <v>19742</v>
      </c>
      <c r="B1682" s="4">
        <v>2500000</v>
      </c>
      <c r="C1682" s="4">
        <v>6401336</v>
      </c>
      <c r="D1682" s="4">
        <f>IFERROR(Table13[[#This Row],[gross]]-Table13[[#This Row],[budget]],"not available")</f>
        <v>3901336</v>
      </c>
    </row>
    <row r="1683" spans="1:4" x14ac:dyDescent="0.3">
      <c r="A1683" t="s">
        <v>10378</v>
      </c>
      <c r="B1683" s="4">
        <v>22000000</v>
      </c>
      <c r="C1683" s="4">
        <v>25842000</v>
      </c>
      <c r="D1683" s="4">
        <f>IFERROR(Table13[[#This Row],[gross]]-Table13[[#This Row],[budget]],"not available")</f>
        <v>3842000</v>
      </c>
    </row>
    <row r="1684" spans="1:4" x14ac:dyDescent="0.3">
      <c r="A1684" t="s">
        <v>9839</v>
      </c>
      <c r="B1684" s="4">
        <v>25000000</v>
      </c>
      <c r="C1684" s="4">
        <v>28831145</v>
      </c>
      <c r="D1684" s="4">
        <f>IFERROR(Table13[[#This Row],[gross]]-Table13[[#This Row],[budget]],"not available")</f>
        <v>3831145</v>
      </c>
    </row>
    <row r="1685" spans="1:4" x14ac:dyDescent="0.3">
      <c r="A1685" t="s">
        <v>18454</v>
      </c>
      <c r="B1685" s="4">
        <v>4000000</v>
      </c>
      <c r="C1685" s="4">
        <v>7825820</v>
      </c>
      <c r="D1685" s="4">
        <f>IFERROR(Table13[[#This Row],[gross]]-Table13[[#This Row],[budget]],"not available")</f>
        <v>3825820</v>
      </c>
    </row>
    <row r="1686" spans="1:4" x14ac:dyDescent="0.3">
      <c r="A1686" t="s">
        <v>18441</v>
      </c>
      <c r="B1686" s="4">
        <v>6000000</v>
      </c>
      <c r="C1686" s="4">
        <v>9821335</v>
      </c>
      <c r="D1686" s="4">
        <f>IFERROR(Table13[[#This Row],[gross]]-Table13[[#This Row],[budget]],"not available")</f>
        <v>3821335</v>
      </c>
    </row>
    <row r="1687" spans="1:4" x14ac:dyDescent="0.3">
      <c r="A1687" t="s">
        <v>17738</v>
      </c>
      <c r="B1687" s="4">
        <v>5000000</v>
      </c>
      <c r="C1687" s="4">
        <v>8786715</v>
      </c>
      <c r="D1687" s="4">
        <f>IFERROR(Table13[[#This Row],[gross]]-Table13[[#This Row],[budget]],"not available")</f>
        <v>3786715</v>
      </c>
    </row>
    <row r="1688" spans="1:4" x14ac:dyDescent="0.3">
      <c r="A1688" t="s">
        <v>20655</v>
      </c>
      <c r="B1688" s="4">
        <v>3500000</v>
      </c>
      <c r="C1688" s="4">
        <v>7267324</v>
      </c>
      <c r="D1688" s="4">
        <f>IFERROR(Table13[[#This Row],[gross]]-Table13[[#This Row],[budget]],"not available")</f>
        <v>3767324</v>
      </c>
    </row>
    <row r="1689" spans="1:4" x14ac:dyDescent="0.3">
      <c r="A1689" t="s">
        <v>18463</v>
      </c>
      <c r="B1689" s="4">
        <v>3400000</v>
      </c>
      <c r="C1689" s="4">
        <v>7159147</v>
      </c>
      <c r="D1689" s="4">
        <f>IFERROR(Table13[[#This Row],[gross]]-Table13[[#This Row],[budget]],"not available")</f>
        <v>3759147</v>
      </c>
    </row>
    <row r="1690" spans="1:4" x14ac:dyDescent="0.3">
      <c r="A1690" t="s">
        <v>3751</v>
      </c>
      <c r="B1690" s="4">
        <v>50100000</v>
      </c>
      <c r="C1690" s="4">
        <v>53846915</v>
      </c>
      <c r="D1690" s="4">
        <f>IFERROR(Table13[[#This Row],[gross]]-Table13[[#This Row],[budget]],"not available")</f>
        <v>3746915</v>
      </c>
    </row>
    <row r="1691" spans="1:4" x14ac:dyDescent="0.3">
      <c r="A1691" t="s">
        <v>5616</v>
      </c>
      <c r="B1691" s="4">
        <v>100000000</v>
      </c>
      <c r="C1691" s="4">
        <v>103738726</v>
      </c>
      <c r="D1691" s="4">
        <f>IFERROR(Table13[[#This Row],[gross]]-Table13[[#This Row],[budget]],"not available")</f>
        <v>3738726</v>
      </c>
    </row>
    <row r="1692" spans="1:4" x14ac:dyDescent="0.3">
      <c r="A1692" t="s">
        <v>22870</v>
      </c>
      <c r="B1692" s="4">
        <v>350000</v>
      </c>
      <c r="C1692" s="4">
        <v>4000000</v>
      </c>
      <c r="D1692" s="4">
        <f>IFERROR(Table13[[#This Row],[gross]]-Table13[[#This Row],[budget]],"not available")</f>
        <v>3650000</v>
      </c>
    </row>
    <row r="1693" spans="1:4" x14ac:dyDescent="0.3">
      <c r="A1693" t="s">
        <v>16833</v>
      </c>
      <c r="B1693" s="4">
        <v>6500000</v>
      </c>
      <c r="C1693" s="4">
        <v>10149779</v>
      </c>
      <c r="D1693" s="4">
        <f>IFERROR(Table13[[#This Row],[gross]]-Table13[[#This Row],[budget]],"not available")</f>
        <v>3649779</v>
      </c>
    </row>
    <row r="1694" spans="1:4" x14ac:dyDescent="0.3">
      <c r="A1694" t="s">
        <v>872</v>
      </c>
      <c r="B1694" s="4">
        <v>150000000</v>
      </c>
      <c r="C1694" s="4">
        <v>153629485</v>
      </c>
      <c r="D1694" s="4">
        <f>IFERROR(Table13[[#This Row],[gross]]-Table13[[#This Row],[budget]],"not available")</f>
        <v>3629485</v>
      </c>
    </row>
    <row r="1695" spans="1:4" x14ac:dyDescent="0.3">
      <c r="A1695" t="s">
        <v>15476</v>
      </c>
      <c r="B1695" s="4">
        <v>10500000</v>
      </c>
      <c r="C1695" s="4">
        <v>14114488</v>
      </c>
      <c r="D1695" s="4">
        <f>IFERROR(Table13[[#This Row],[gross]]-Table13[[#This Row],[budget]],"not available")</f>
        <v>3614488</v>
      </c>
    </row>
    <row r="1696" spans="1:4" x14ac:dyDescent="0.3">
      <c r="A1696" t="s">
        <v>3257</v>
      </c>
      <c r="B1696" s="4">
        <v>72000000</v>
      </c>
      <c r="C1696" s="4">
        <v>75600000</v>
      </c>
      <c r="D1696" s="4">
        <f>IFERROR(Table13[[#This Row],[gross]]-Table13[[#This Row],[budget]],"not available")</f>
        <v>3600000</v>
      </c>
    </row>
    <row r="1697" spans="1:4" x14ac:dyDescent="0.3">
      <c r="A1697" t="s">
        <v>8951</v>
      </c>
      <c r="B1697" s="4">
        <v>28000000</v>
      </c>
      <c r="C1697" s="4">
        <v>31600000</v>
      </c>
      <c r="D1697" s="4">
        <f>IFERROR(Table13[[#This Row],[gross]]-Table13[[#This Row],[budget]],"not available")</f>
        <v>3600000</v>
      </c>
    </row>
    <row r="1698" spans="1:4" x14ac:dyDescent="0.3">
      <c r="A1698" t="s">
        <v>13764</v>
      </c>
      <c r="B1698" s="4">
        <v>13000000</v>
      </c>
      <c r="C1698" s="4">
        <v>16574731</v>
      </c>
      <c r="D1698" s="4">
        <f>IFERROR(Table13[[#This Row],[gross]]-Table13[[#This Row],[budget]],"not available")</f>
        <v>3574731</v>
      </c>
    </row>
    <row r="1699" spans="1:4" x14ac:dyDescent="0.3">
      <c r="A1699" t="s">
        <v>23057</v>
      </c>
      <c r="B1699" s="4">
        <v>250000</v>
      </c>
      <c r="C1699" s="4">
        <v>3799339</v>
      </c>
      <c r="D1699" s="4">
        <f>IFERROR(Table13[[#This Row],[gross]]-Table13[[#This Row],[budget]],"not available")</f>
        <v>3549339</v>
      </c>
    </row>
    <row r="1700" spans="1:4" x14ac:dyDescent="0.3">
      <c r="A1700" t="s">
        <v>19056</v>
      </c>
      <c r="B1700" s="4">
        <v>3000000</v>
      </c>
      <c r="C1700" s="4">
        <v>6517198</v>
      </c>
      <c r="D1700" s="4">
        <f>IFERROR(Table13[[#This Row],[gross]]-Table13[[#This Row],[budget]],"not available")</f>
        <v>3517198</v>
      </c>
    </row>
    <row r="1701" spans="1:4" x14ac:dyDescent="0.3">
      <c r="A1701" t="s">
        <v>4214</v>
      </c>
      <c r="B1701" s="4">
        <v>45000000</v>
      </c>
      <c r="C1701" s="4">
        <v>48472213</v>
      </c>
      <c r="D1701" s="4">
        <f>IFERROR(Table13[[#This Row],[gross]]-Table13[[#This Row],[budget]],"not available")</f>
        <v>3472213</v>
      </c>
    </row>
    <row r="1702" spans="1:4" x14ac:dyDescent="0.3">
      <c r="A1702" t="s">
        <v>7780</v>
      </c>
      <c r="B1702" s="4">
        <v>34000000</v>
      </c>
      <c r="C1702" s="4">
        <v>37432299</v>
      </c>
      <c r="D1702" s="4">
        <f>IFERROR(Table13[[#This Row],[gross]]-Table13[[#This Row],[budget]],"not available")</f>
        <v>3432299</v>
      </c>
    </row>
    <row r="1703" spans="1:4" x14ac:dyDescent="0.3">
      <c r="A1703" t="s">
        <v>4675</v>
      </c>
      <c r="B1703" s="4">
        <v>55000000</v>
      </c>
      <c r="C1703" s="4">
        <v>58422650</v>
      </c>
      <c r="D1703" s="4">
        <f>IFERROR(Table13[[#This Row],[gross]]-Table13[[#This Row],[budget]],"not available")</f>
        <v>3422650</v>
      </c>
    </row>
    <row r="1704" spans="1:4" x14ac:dyDescent="0.3">
      <c r="A1704" t="s">
        <v>11021</v>
      </c>
      <c r="B1704" s="4">
        <v>20000000</v>
      </c>
      <c r="C1704" s="4">
        <v>23393765</v>
      </c>
      <c r="D1704" s="4">
        <f>IFERROR(Table13[[#This Row],[gross]]-Table13[[#This Row],[budget]],"not available")</f>
        <v>3393765</v>
      </c>
    </row>
    <row r="1705" spans="1:4" x14ac:dyDescent="0.3">
      <c r="A1705" t="s">
        <v>20126</v>
      </c>
      <c r="B1705" s="4">
        <v>2000000</v>
      </c>
      <c r="C1705" s="4">
        <v>5383834</v>
      </c>
      <c r="D1705" s="4">
        <f>IFERROR(Table13[[#This Row],[gross]]-Table13[[#This Row],[budget]],"not available")</f>
        <v>3383834</v>
      </c>
    </row>
    <row r="1706" spans="1:4" x14ac:dyDescent="0.3">
      <c r="A1706" t="s">
        <v>11047</v>
      </c>
      <c r="B1706" s="4">
        <v>15000000</v>
      </c>
      <c r="C1706" s="4">
        <v>18352454</v>
      </c>
      <c r="D1706" s="4">
        <f>IFERROR(Table13[[#This Row],[gross]]-Table13[[#This Row],[budget]],"not available")</f>
        <v>3352454</v>
      </c>
    </row>
    <row r="1707" spans="1:4" x14ac:dyDescent="0.3">
      <c r="A1707" t="s">
        <v>9677</v>
      </c>
      <c r="B1707" s="4">
        <v>25000000</v>
      </c>
      <c r="C1707" s="4">
        <v>28341469</v>
      </c>
      <c r="D1707" s="4">
        <f>IFERROR(Table13[[#This Row],[gross]]-Table13[[#This Row],[budget]],"not available")</f>
        <v>3341469</v>
      </c>
    </row>
    <row r="1708" spans="1:4" x14ac:dyDescent="0.3">
      <c r="A1708" t="s">
        <v>19859</v>
      </c>
      <c r="B1708" s="4">
        <v>2400000</v>
      </c>
      <c r="C1708" s="4">
        <v>5731103</v>
      </c>
      <c r="D1708" s="4">
        <f>IFERROR(Table13[[#This Row],[gross]]-Table13[[#This Row],[budget]],"not available")</f>
        <v>3331103</v>
      </c>
    </row>
    <row r="1709" spans="1:4" x14ac:dyDescent="0.3">
      <c r="A1709" t="s">
        <v>1545</v>
      </c>
      <c r="B1709" s="4">
        <v>110000000</v>
      </c>
      <c r="C1709" s="4">
        <v>113330342</v>
      </c>
      <c r="D1709" s="4">
        <f>IFERROR(Table13[[#This Row],[gross]]-Table13[[#This Row],[budget]],"not available")</f>
        <v>3330342</v>
      </c>
    </row>
    <row r="1710" spans="1:4" x14ac:dyDescent="0.3">
      <c r="A1710" t="s">
        <v>18079</v>
      </c>
      <c r="B1710" s="4">
        <v>4700000</v>
      </c>
      <c r="C1710" s="4">
        <v>8025872</v>
      </c>
      <c r="D1710" s="4">
        <f>IFERROR(Table13[[#This Row],[gross]]-Table13[[#This Row],[budget]],"not available")</f>
        <v>3325872</v>
      </c>
    </row>
    <row r="1711" spans="1:4" x14ac:dyDescent="0.3">
      <c r="A1711" t="s">
        <v>23282</v>
      </c>
      <c r="B1711" s="4">
        <v>200000</v>
      </c>
      <c r="C1711" s="4">
        <v>3500000</v>
      </c>
      <c r="D1711" s="4">
        <f>IFERROR(Table13[[#This Row],[gross]]-Table13[[#This Row],[budget]],"not available")</f>
        <v>3300000</v>
      </c>
    </row>
    <row r="1712" spans="1:4" x14ac:dyDescent="0.3">
      <c r="A1712" t="s">
        <v>14198</v>
      </c>
      <c r="B1712" s="4">
        <v>12000000</v>
      </c>
      <c r="C1712" s="4">
        <v>15294553</v>
      </c>
      <c r="D1712" s="4">
        <f>IFERROR(Table13[[#This Row],[gross]]-Table13[[#This Row],[budget]],"not available")</f>
        <v>3294553</v>
      </c>
    </row>
    <row r="1713" spans="1:4" x14ac:dyDescent="0.3">
      <c r="A1713" t="s">
        <v>10973</v>
      </c>
      <c r="B1713" s="4">
        <v>20000000</v>
      </c>
      <c r="C1713" s="4">
        <v>23292105</v>
      </c>
      <c r="D1713" s="4">
        <f>IFERROR(Table13[[#This Row],[gross]]-Table13[[#This Row],[budget]],"not available")</f>
        <v>3292105</v>
      </c>
    </row>
    <row r="1714" spans="1:4" x14ac:dyDescent="0.3">
      <c r="A1714" t="s">
        <v>6118</v>
      </c>
      <c r="B1714" s="4">
        <v>42000000</v>
      </c>
      <c r="C1714" s="4">
        <v>45290318</v>
      </c>
      <c r="D1714" s="4">
        <f>IFERROR(Table13[[#This Row],[gross]]-Table13[[#This Row],[budget]],"not available")</f>
        <v>3290318</v>
      </c>
    </row>
    <row r="1715" spans="1:4" x14ac:dyDescent="0.3">
      <c r="A1715" t="s">
        <v>22143</v>
      </c>
      <c r="B1715" s="4">
        <v>750000</v>
      </c>
      <c r="C1715" s="4">
        <v>4007792</v>
      </c>
      <c r="D1715" s="4">
        <f>IFERROR(Table13[[#This Row],[gross]]-Table13[[#This Row],[budget]],"not available")</f>
        <v>3257792</v>
      </c>
    </row>
    <row r="1716" spans="1:4" x14ac:dyDescent="0.3">
      <c r="A1716" t="s">
        <v>11667</v>
      </c>
      <c r="B1716" s="4">
        <v>19000000</v>
      </c>
      <c r="C1716" s="4">
        <v>22245861</v>
      </c>
      <c r="D1716" s="4">
        <f>IFERROR(Table13[[#This Row],[gross]]-Table13[[#This Row],[budget]],"not available")</f>
        <v>3245861</v>
      </c>
    </row>
    <row r="1717" spans="1:4" x14ac:dyDescent="0.3">
      <c r="A1717" t="s">
        <v>20706</v>
      </c>
      <c r="B1717" s="4">
        <v>1000000</v>
      </c>
      <c r="C1717" s="4">
        <v>4231500</v>
      </c>
      <c r="D1717" s="4">
        <f>IFERROR(Table13[[#This Row],[gross]]-Table13[[#This Row],[budget]],"not available")</f>
        <v>3231500</v>
      </c>
    </row>
    <row r="1718" spans="1:4" x14ac:dyDescent="0.3">
      <c r="A1718" t="s">
        <v>6132</v>
      </c>
      <c r="B1718" s="4">
        <v>32000000</v>
      </c>
      <c r="C1718" s="4">
        <v>35228696</v>
      </c>
      <c r="D1718" s="4">
        <f>IFERROR(Table13[[#This Row],[gross]]-Table13[[#This Row],[budget]],"not available")</f>
        <v>3228696</v>
      </c>
    </row>
    <row r="1719" spans="1:4" x14ac:dyDescent="0.3">
      <c r="A1719" t="s">
        <v>7150</v>
      </c>
      <c r="B1719" s="4">
        <v>65000000</v>
      </c>
      <c r="C1719" s="4">
        <v>68208190</v>
      </c>
      <c r="D1719" s="4">
        <f>IFERROR(Table13[[#This Row],[gross]]-Table13[[#This Row],[budget]],"not available")</f>
        <v>3208190</v>
      </c>
    </row>
    <row r="1720" spans="1:4" x14ac:dyDescent="0.3">
      <c r="A1720" t="s">
        <v>10956</v>
      </c>
      <c r="B1720" s="4">
        <v>20000000</v>
      </c>
      <c r="C1720" s="4">
        <v>23179303</v>
      </c>
      <c r="D1720" s="4">
        <f>IFERROR(Table13[[#This Row],[gross]]-Table13[[#This Row],[budget]],"not available")</f>
        <v>3179303</v>
      </c>
    </row>
    <row r="1721" spans="1:4" x14ac:dyDescent="0.3">
      <c r="A1721" t="s">
        <v>23675</v>
      </c>
      <c r="B1721" s="4">
        <v>60000</v>
      </c>
      <c r="C1721" s="4">
        <v>3216970</v>
      </c>
      <c r="D1721" s="4">
        <f>IFERROR(Table13[[#This Row],[gross]]-Table13[[#This Row],[budget]],"not available")</f>
        <v>3156970</v>
      </c>
    </row>
    <row r="1722" spans="1:4" x14ac:dyDescent="0.3">
      <c r="A1722" t="s">
        <v>23104</v>
      </c>
      <c r="B1722" s="4">
        <v>250000</v>
      </c>
      <c r="C1722" s="4">
        <v>3388210</v>
      </c>
      <c r="D1722" s="4">
        <f>IFERROR(Table13[[#This Row],[gross]]-Table13[[#This Row],[budget]],"not available")</f>
        <v>3138210</v>
      </c>
    </row>
    <row r="1723" spans="1:4" x14ac:dyDescent="0.3">
      <c r="A1723" t="s">
        <v>20826</v>
      </c>
      <c r="B1723" s="4">
        <v>2000000</v>
      </c>
      <c r="C1723" s="4">
        <v>5132222</v>
      </c>
      <c r="D1723" s="4">
        <f>IFERROR(Table13[[#This Row],[gross]]-Table13[[#This Row],[budget]],"not available")</f>
        <v>3132222</v>
      </c>
    </row>
    <row r="1724" spans="1:4" x14ac:dyDescent="0.3">
      <c r="A1724" t="s">
        <v>3381</v>
      </c>
      <c r="B1724" s="4">
        <v>75000000</v>
      </c>
      <c r="C1724" s="4">
        <v>78120196</v>
      </c>
      <c r="D1724" s="4">
        <f>IFERROR(Table13[[#This Row],[gross]]-Table13[[#This Row],[budget]],"not available")</f>
        <v>3120196</v>
      </c>
    </row>
    <row r="1725" spans="1:4" x14ac:dyDescent="0.3">
      <c r="A1725" t="s">
        <v>20131</v>
      </c>
      <c r="B1725" s="4">
        <v>1500000</v>
      </c>
      <c r="C1725" s="4">
        <v>4599680</v>
      </c>
      <c r="D1725" s="4">
        <f>IFERROR(Table13[[#This Row],[gross]]-Table13[[#This Row],[budget]],"not available")</f>
        <v>3099680</v>
      </c>
    </row>
    <row r="1726" spans="1:4" x14ac:dyDescent="0.3">
      <c r="A1726" t="s">
        <v>20121</v>
      </c>
      <c r="B1726" s="4">
        <v>2700000</v>
      </c>
      <c r="C1726" s="4">
        <v>5792822</v>
      </c>
      <c r="D1726" s="4">
        <f>IFERROR(Table13[[#This Row],[gross]]-Table13[[#This Row],[budget]],"not available")</f>
        <v>3092822</v>
      </c>
    </row>
    <row r="1727" spans="1:4" x14ac:dyDescent="0.3">
      <c r="A1727" t="s">
        <v>3557</v>
      </c>
      <c r="B1727" s="4">
        <v>68000000</v>
      </c>
      <c r="C1727" s="4">
        <v>71069884</v>
      </c>
      <c r="D1727" s="4">
        <f>IFERROR(Table13[[#This Row],[gross]]-Table13[[#This Row],[budget]],"not available")</f>
        <v>3069884</v>
      </c>
    </row>
    <row r="1728" spans="1:4" x14ac:dyDescent="0.3">
      <c r="A1728" t="s">
        <v>7941</v>
      </c>
      <c r="B1728" s="4">
        <v>32000000</v>
      </c>
      <c r="C1728" s="4">
        <v>35063732</v>
      </c>
      <c r="D1728" s="4">
        <f>IFERROR(Table13[[#This Row],[gross]]-Table13[[#This Row],[budget]],"not available")</f>
        <v>3063732</v>
      </c>
    </row>
    <row r="1729" spans="1:4" x14ac:dyDescent="0.3">
      <c r="A1729" t="s">
        <v>12465</v>
      </c>
      <c r="B1729" s="4">
        <v>16000000</v>
      </c>
      <c r="C1729" s="4">
        <v>19057024</v>
      </c>
      <c r="D1729" s="4">
        <f>IFERROR(Table13[[#This Row],[gross]]-Table13[[#This Row],[budget]],"not available")</f>
        <v>3057024</v>
      </c>
    </row>
    <row r="1730" spans="1:4" x14ac:dyDescent="0.3">
      <c r="A1730" t="s">
        <v>2382</v>
      </c>
      <c r="B1730" s="4">
        <v>75000000</v>
      </c>
      <c r="C1730" s="4">
        <v>78009155</v>
      </c>
      <c r="D1730" s="4">
        <f>IFERROR(Table13[[#This Row],[gross]]-Table13[[#This Row],[budget]],"not available")</f>
        <v>3009155</v>
      </c>
    </row>
    <row r="1731" spans="1:4" x14ac:dyDescent="0.3">
      <c r="A1731" t="s">
        <v>21369</v>
      </c>
      <c r="B1731" s="4">
        <v>1100000</v>
      </c>
      <c r="C1731" s="4">
        <v>4105123</v>
      </c>
      <c r="D1731" s="4">
        <f>IFERROR(Table13[[#This Row],[gross]]-Table13[[#This Row],[budget]],"not available")</f>
        <v>3005123</v>
      </c>
    </row>
    <row r="1732" spans="1:4" x14ac:dyDescent="0.3">
      <c r="A1732" t="s">
        <v>3903</v>
      </c>
      <c r="B1732" s="4">
        <v>62000000</v>
      </c>
      <c r="C1732" s="4">
        <v>65000000</v>
      </c>
      <c r="D1732" s="4">
        <f>IFERROR(Table13[[#This Row],[gross]]-Table13[[#This Row],[budget]],"not available")</f>
        <v>3000000</v>
      </c>
    </row>
    <row r="1733" spans="1:4" x14ac:dyDescent="0.3">
      <c r="A1733" t="s">
        <v>16297</v>
      </c>
      <c r="B1733" s="4">
        <v>7500000</v>
      </c>
      <c r="C1733" s="4">
        <v>10460089</v>
      </c>
      <c r="D1733" s="4">
        <f>IFERROR(Table13[[#This Row],[gross]]-Table13[[#This Row],[budget]],"not available")</f>
        <v>2960089</v>
      </c>
    </row>
    <row r="1734" spans="1:4" x14ac:dyDescent="0.3">
      <c r="A1734" t="s">
        <v>13724</v>
      </c>
      <c r="B1734" s="4">
        <v>14000000</v>
      </c>
      <c r="C1734" s="4">
        <v>16929123</v>
      </c>
      <c r="D1734" s="4">
        <f>IFERROR(Table13[[#This Row],[gross]]-Table13[[#This Row],[budget]],"not available")</f>
        <v>2929123</v>
      </c>
    </row>
    <row r="1735" spans="1:4" x14ac:dyDescent="0.3">
      <c r="A1735" t="s">
        <v>23868</v>
      </c>
      <c r="B1735" s="4">
        <v>230000</v>
      </c>
      <c r="C1735" s="4">
        <v>3151130</v>
      </c>
      <c r="D1735" s="4">
        <f>IFERROR(Table13[[#This Row],[gross]]-Table13[[#This Row],[budget]],"not available")</f>
        <v>2921130</v>
      </c>
    </row>
    <row r="1736" spans="1:4" x14ac:dyDescent="0.3">
      <c r="A1736" t="s">
        <v>14543</v>
      </c>
      <c r="B1736" s="4">
        <v>11000000</v>
      </c>
      <c r="C1736" s="4">
        <v>13903262</v>
      </c>
      <c r="D1736" s="4">
        <f>IFERROR(Table13[[#This Row],[gross]]-Table13[[#This Row],[budget]],"not available")</f>
        <v>2903262</v>
      </c>
    </row>
    <row r="1737" spans="1:4" x14ac:dyDescent="0.3">
      <c r="A1737" t="s">
        <v>19751</v>
      </c>
      <c r="B1737" s="4">
        <v>2500000</v>
      </c>
      <c r="C1737" s="4">
        <v>5400000</v>
      </c>
      <c r="D1737" s="4">
        <f>IFERROR(Table13[[#This Row],[gross]]-Table13[[#This Row],[budget]],"not available")</f>
        <v>2900000</v>
      </c>
    </row>
    <row r="1738" spans="1:4" x14ac:dyDescent="0.3">
      <c r="A1738" t="s">
        <v>23595</v>
      </c>
      <c r="B1738" s="4">
        <v>100000</v>
      </c>
      <c r="C1738" s="4">
        <v>3000000</v>
      </c>
      <c r="D1738" s="4">
        <f>IFERROR(Table13[[#This Row],[gross]]-Table13[[#This Row],[budget]],"not available")</f>
        <v>2900000</v>
      </c>
    </row>
    <row r="1739" spans="1:4" x14ac:dyDescent="0.3">
      <c r="A1739" t="s">
        <v>18849</v>
      </c>
      <c r="B1739" s="4">
        <v>3500000</v>
      </c>
      <c r="C1739" s="4">
        <v>6390032</v>
      </c>
      <c r="D1739" s="4">
        <f>IFERROR(Table13[[#This Row],[gross]]-Table13[[#This Row],[budget]],"not available")</f>
        <v>2890032</v>
      </c>
    </row>
    <row r="1740" spans="1:4" x14ac:dyDescent="0.3">
      <c r="A1740" t="s">
        <v>17011</v>
      </c>
      <c r="B1740" s="4">
        <v>9000000</v>
      </c>
      <c r="C1740" s="4">
        <v>11883495</v>
      </c>
      <c r="D1740" s="4">
        <f>IFERROR(Table13[[#This Row],[gross]]-Table13[[#This Row],[budget]],"not available")</f>
        <v>2883495</v>
      </c>
    </row>
    <row r="1741" spans="1:4" x14ac:dyDescent="0.3">
      <c r="A1741" t="s">
        <v>10517</v>
      </c>
      <c r="B1741" s="4">
        <v>21500000</v>
      </c>
      <c r="C1741" s="4">
        <v>24362501</v>
      </c>
      <c r="D1741" s="4">
        <f>IFERROR(Table13[[#This Row],[gross]]-Table13[[#This Row],[budget]],"not available")</f>
        <v>2862501</v>
      </c>
    </row>
    <row r="1742" spans="1:4" x14ac:dyDescent="0.3">
      <c r="A1742" t="s">
        <v>15683</v>
      </c>
      <c r="B1742" s="4">
        <v>9000000</v>
      </c>
      <c r="C1742" s="4">
        <v>11860839</v>
      </c>
      <c r="D1742" s="4">
        <f>IFERROR(Table13[[#This Row],[gross]]-Table13[[#This Row],[budget]],"not available")</f>
        <v>2860839</v>
      </c>
    </row>
    <row r="1743" spans="1:4" x14ac:dyDescent="0.3">
      <c r="A1743" t="s">
        <v>322</v>
      </c>
      <c r="B1743" s="4">
        <v>200000000</v>
      </c>
      <c r="C1743" s="4">
        <v>202853933</v>
      </c>
      <c r="D1743" s="4">
        <f>IFERROR(Table13[[#This Row],[gross]]-Table13[[#This Row],[budget]],"not available")</f>
        <v>2853933</v>
      </c>
    </row>
    <row r="1744" spans="1:4" x14ac:dyDescent="0.3">
      <c r="A1744" t="s">
        <v>19260</v>
      </c>
      <c r="B1744" s="4">
        <v>3000000</v>
      </c>
      <c r="C1744" s="4">
        <v>5844929</v>
      </c>
      <c r="D1744" s="4">
        <f>IFERROR(Table13[[#This Row],[gross]]-Table13[[#This Row],[budget]],"not available")</f>
        <v>2844929</v>
      </c>
    </row>
    <row r="1745" spans="1:4" x14ac:dyDescent="0.3">
      <c r="A1745" t="s">
        <v>23881</v>
      </c>
      <c r="B1745" s="4">
        <v>25000</v>
      </c>
      <c r="C1745" s="4">
        <v>2856622</v>
      </c>
      <c r="D1745" s="4">
        <f>IFERROR(Table13[[#This Row],[gross]]-Table13[[#This Row],[budget]],"not available")</f>
        <v>2831622</v>
      </c>
    </row>
    <row r="1746" spans="1:4" x14ac:dyDescent="0.3">
      <c r="A1746" t="s">
        <v>15041</v>
      </c>
      <c r="B1746" s="4">
        <v>6000000</v>
      </c>
      <c r="C1746" s="4">
        <v>8828771</v>
      </c>
      <c r="D1746" s="4">
        <f>IFERROR(Table13[[#This Row],[gross]]-Table13[[#This Row],[budget]],"not available")</f>
        <v>2828771</v>
      </c>
    </row>
    <row r="1747" spans="1:4" x14ac:dyDescent="0.3">
      <c r="A1747" t="s">
        <v>5199</v>
      </c>
      <c r="B1747" s="4">
        <v>50000000</v>
      </c>
      <c r="C1747" s="4">
        <v>52822418</v>
      </c>
      <c r="D1747" s="4">
        <f>IFERROR(Table13[[#This Row],[gross]]-Table13[[#This Row],[budget]],"not available")</f>
        <v>2822418</v>
      </c>
    </row>
    <row r="1748" spans="1:4" x14ac:dyDescent="0.3">
      <c r="A1748" t="s">
        <v>14956</v>
      </c>
      <c r="B1748" s="4">
        <v>12600000</v>
      </c>
      <c r="C1748" s="4">
        <v>15417771</v>
      </c>
      <c r="D1748" s="4">
        <f>IFERROR(Table13[[#This Row],[gross]]-Table13[[#This Row],[budget]],"not available")</f>
        <v>2817771</v>
      </c>
    </row>
    <row r="1749" spans="1:4" x14ac:dyDescent="0.3">
      <c r="A1749" t="s">
        <v>16314</v>
      </c>
      <c r="B1749" s="4">
        <v>8000000</v>
      </c>
      <c r="C1749" s="4">
        <v>10814185</v>
      </c>
      <c r="D1749" s="4">
        <f>IFERROR(Table13[[#This Row],[gross]]-Table13[[#This Row],[budget]],"not available")</f>
        <v>2814185</v>
      </c>
    </row>
    <row r="1750" spans="1:4" x14ac:dyDescent="0.3">
      <c r="A1750" t="s">
        <v>3105</v>
      </c>
      <c r="B1750" s="4">
        <v>53000000</v>
      </c>
      <c r="C1750" s="4">
        <v>55808744</v>
      </c>
      <c r="D1750" s="4">
        <f>IFERROR(Table13[[#This Row],[gross]]-Table13[[#This Row],[budget]],"not available")</f>
        <v>2808744</v>
      </c>
    </row>
    <row r="1751" spans="1:4" x14ac:dyDescent="0.3">
      <c r="A1751" t="s">
        <v>10848</v>
      </c>
      <c r="B1751" s="4">
        <v>30000000</v>
      </c>
      <c r="C1751" s="4">
        <v>32774834</v>
      </c>
      <c r="D1751" s="4">
        <f>IFERROR(Table13[[#This Row],[gross]]-Table13[[#This Row],[budget]],"not available")</f>
        <v>2774834</v>
      </c>
    </row>
    <row r="1752" spans="1:4" x14ac:dyDescent="0.3">
      <c r="A1752" t="s">
        <v>22425</v>
      </c>
      <c r="B1752" s="4">
        <v>1000000</v>
      </c>
      <c r="C1752" s="4">
        <v>3773863</v>
      </c>
      <c r="D1752" s="4">
        <f>IFERROR(Table13[[#This Row],[gross]]-Table13[[#This Row],[budget]],"not available")</f>
        <v>2773863</v>
      </c>
    </row>
    <row r="1753" spans="1:4" x14ac:dyDescent="0.3">
      <c r="A1753" t="s">
        <v>5182</v>
      </c>
      <c r="B1753" s="4">
        <v>50000000</v>
      </c>
      <c r="C1753" s="4">
        <v>52752475</v>
      </c>
      <c r="D1753" s="4">
        <f>IFERROR(Table13[[#This Row],[gross]]-Table13[[#This Row],[budget]],"not available")</f>
        <v>2752475</v>
      </c>
    </row>
    <row r="1754" spans="1:4" x14ac:dyDescent="0.3">
      <c r="A1754" t="s">
        <v>23460</v>
      </c>
      <c r="B1754" s="4">
        <v>150000</v>
      </c>
      <c r="C1754" s="4">
        <v>2882062</v>
      </c>
      <c r="D1754" s="4">
        <f>IFERROR(Table13[[#This Row],[gross]]-Table13[[#This Row],[budget]],"not available")</f>
        <v>2732062</v>
      </c>
    </row>
    <row r="1755" spans="1:4" x14ac:dyDescent="0.3">
      <c r="A1755" t="s">
        <v>22711</v>
      </c>
      <c r="B1755" s="4">
        <v>225000</v>
      </c>
      <c r="C1755" s="4">
        <v>2938208</v>
      </c>
      <c r="D1755" s="4">
        <f>IFERROR(Table13[[#This Row],[gross]]-Table13[[#This Row],[budget]],"not available")</f>
        <v>2713208</v>
      </c>
    </row>
    <row r="1756" spans="1:4" x14ac:dyDescent="0.3">
      <c r="A1756" t="s">
        <v>20505</v>
      </c>
      <c r="B1756" s="4">
        <v>1900000</v>
      </c>
      <c r="C1756" s="4">
        <v>4600000</v>
      </c>
      <c r="D1756" s="4">
        <f>IFERROR(Table13[[#This Row],[gross]]-Table13[[#This Row],[budget]],"not available")</f>
        <v>2700000</v>
      </c>
    </row>
    <row r="1757" spans="1:4" x14ac:dyDescent="0.3">
      <c r="A1757" t="s">
        <v>19524</v>
      </c>
      <c r="B1757" s="4">
        <v>2900000</v>
      </c>
      <c r="C1757" s="4">
        <v>5595428</v>
      </c>
      <c r="D1757" s="4">
        <f>IFERROR(Table13[[#This Row],[gross]]-Table13[[#This Row],[budget]],"not available")</f>
        <v>2695428</v>
      </c>
    </row>
    <row r="1758" spans="1:4" x14ac:dyDescent="0.3">
      <c r="A1758" t="s">
        <v>21056</v>
      </c>
      <c r="B1758" s="4">
        <v>960000</v>
      </c>
      <c r="C1758" s="4">
        <v>3650677</v>
      </c>
      <c r="D1758" s="4">
        <f>IFERROR(Table13[[#This Row],[gross]]-Table13[[#This Row],[budget]],"not available")</f>
        <v>2690677</v>
      </c>
    </row>
    <row r="1759" spans="1:4" x14ac:dyDescent="0.3">
      <c r="A1759" t="s">
        <v>8955</v>
      </c>
      <c r="B1759" s="4">
        <v>28000000</v>
      </c>
      <c r="C1759" s="4">
        <v>30688364</v>
      </c>
      <c r="D1759" s="4">
        <f>IFERROR(Table13[[#This Row],[gross]]-Table13[[#This Row],[budget]],"not available")</f>
        <v>2688364</v>
      </c>
    </row>
    <row r="1760" spans="1:4" x14ac:dyDescent="0.3">
      <c r="A1760" t="s">
        <v>6143</v>
      </c>
      <c r="B1760" s="4">
        <v>32000000</v>
      </c>
      <c r="C1760" s="4">
        <v>34667015</v>
      </c>
      <c r="D1760" s="4">
        <f>IFERROR(Table13[[#This Row],[gross]]-Table13[[#This Row],[budget]],"not available")</f>
        <v>2667015</v>
      </c>
    </row>
    <row r="1761" spans="1:4" x14ac:dyDescent="0.3">
      <c r="A1761" t="s">
        <v>6609</v>
      </c>
      <c r="B1761" s="4">
        <v>40000000</v>
      </c>
      <c r="C1761" s="4">
        <v>42615685</v>
      </c>
      <c r="D1761" s="4">
        <f>IFERROR(Table13[[#This Row],[gross]]-Table13[[#This Row],[budget]],"not available")</f>
        <v>2615685</v>
      </c>
    </row>
    <row r="1762" spans="1:4" x14ac:dyDescent="0.3">
      <c r="A1762" t="s">
        <v>17040</v>
      </c>
      <c r="B1762" s="4">
        <v>6000000</v>
      </c>
      <c r="C1762" s="4">
        <v>8596914</v>
      </c>
      <c r="D1762" s="4">
        <f>IFERROR(Table13[[#This Row],[gross]]-Table13[[#This Row],[budget]],"not available")</f>
        <v>2596914</v>
      </c>
    </row>
    <row r="1763" spans="1:4" x14ac:dyDescent="0.3">
      <c r="A1763" t="s">
        <v>14546</v>
      </c>
      <c r="B1763" s="4">
        <v>11000000</v>
      </c>
      <c r="C1763" s="4">
        <v>13592872</v>
      </c>
      <c r="D1763" s="4">
        <f>IFERROR(Table13[[#This Row],[gross]]-Table13[[#This Row],[budget]],"not available")</f>
        <v>2592872</v>
      </c>
    </row>
    <row r="1764" spans="1:4" x14ac:dyDescent="0.3">
      <c r="A1764" t="s">
        <v>7223</v>
      </c>
      <c r="B1764" s="4">
        <v>35200000</v>
      </c>
      <c r="C1764" s="4">
        <v>37788228</v>
      </c>
      <c r="D1764" s="4">
        <f>IFERROR(Table13[[#This Row],[gross]]-Table13[[#This Row],[budget]],"not available")</f>
        <v>2588228</v>
      </c>
    </row>
    <row r="1765" spans="1:4" x14ac:dyDescent="0.3">
      <c r="A1765" t="s">
        <v>19061</v>
      </c>
      <c r="B1765" s="4">
        <v>3200000</v>
      </c>
      <c r="C1765" s="4">
        <v>5776314</v>
      </c>
      <c r="D1765" s="4">
        <f>IFERROR(Table13[[#This Row],[gross]]-Table13[[#This Row],[budget]],"not available")</f>
        <v>2576314</v>
      </c>
    </row>
    <row r="1766" spans="1:4" x14ac:dyDescent="0.3">
      <c r="A1766" t="s">
        <v>6582</v>
      </c>
      <c r="B1766" s="4">
        <v>40000000</v>
      </c>
      <c r="C1766" s="4">
        <v>42575718</v>
      </c>
      <c r="D1766" s="4">
        <f>IFERROR(Table13[[#This Row],[gross]]-Table13[[#This Row],[budget]],"not available")</f>
        <v>2575718</v>
      </c>
    </row>
    <row r="1767" spans="1:4" x14ac:dyDescent="0.3">
      <c r="A1767" t="s">
        <v>17717</v>
      </c>
      <c r="B1767" s="4">
        <v>8000000</v>
      </c>
      <c r="C1767" s="4">
        <v>10572742</v>
      </c>
      <c r="D1767" s="4">
        <f>IFERROR(Table13[[#This Row],[gross]]-Table13[[#This Row],[budget]],"not available")</f>
        <v>2572742</v>
      </c>
    </row>
    <row r="1768" spans="1:4" x14ac:dyDescent="0.3">
      <c r="A1768" t="s">
        <v>14992</v>
      </c>
      <c r="B1768" s="4">
        <v>10000000</v>
      </c>
      <c r="C1768" s="4">
        <v>12570442</v>
      </c>
      <c r="D1768" s="4">
        <f>IFERROR(Table13[[#This Row],[gross]]-Table13[[#This Row],[budget]],"not available")</f>
        <v>2570442</v>
      </c>
    </row>
    <row r="1769" spans="1:4" x14ac:dyDescent="0.3">
      <c r="A1769" t="s">
        <v>14556</v>
      </c>
      <c r="B1769" s="4">
        <v>11000000</v>
      </c>
      <c r="C1769" s="4">
        <v>13558739</v>
      </c>
      <c r="D1769" s="4">
        <f>IFERROR(Table13[[#This Row],[gross]]-Table13[[#This Row],[budget]],"not available")</f>
        <v>2558739</v>
      </c>
    </row>
    <row r="1770" spans="1:4" x14ac:dyDescent="0.3">
      <c r="A1770" t="s">
        <v>10213</v>
      </c>
      <c r="B1770" s="4">
        <v>23000000</v>
      </c>
      <c r="C1770" s="4">
        <v>25556065</v>
      </c>
      <c r="D1770" s="4">
        <f>IFERROR(Table13[[#This Row],[gross]]-Table13[[#This Row],[budget]],"not available")</f>
        <v>2556065</v>
      </c>
    </row>
    <row r="1771" spans="1:4" x14ac:dyDescent="0.3">
      <c r="A1771" t="s">
        <v>18473</v>
      </c>
      <c r="B1771" s="4">
        <v>4000000</v>
      </c>
      <c r="C1771" s="4">
        <v>6525762</v>
      </c>
      <c r="D1771" s="4">
        <f>IFERROR(Table13[[#This Row],[gross]]-Table13[[#This Row],[budget]],"not available")</f>
        <v>2525762</v>
      </c>
    </row>
    <row r="1772" spans="1:4" x14ac:dyDescent="0.3">
      <c r="A1772" t="s">
        <v>14996</v>
      </c>
      <c r="B1772" s="4">
        <v>10000000</v>
      </c>
      <c r="C1772" s="4">
        <v>12514138</v>
      </c>
      <c r="D1772" s="4">
        <f>IFERROR(Table13[[#This Row],[gross]]-Table13[[#This Row],[budget]],"not available")</f>
        <v>2514138</v>
      </c>
    </row>
    <row r="1773" spans="1:4" x14ac:dyDescent="0.3">
      <c r="A1773" t="s">
        <v>9060</v>
      </c>
      <c r="B1773" s="4">
        <v>15000000</v>
      </c>
      <c r="C1773" s="4">
        <v>17508670</v>
      </c>
      <c r="D1773" s="4">
        <f>IFERROR(Table13[[#This Row],[gross]]-Table13[[#This Row],[budget]],"not available")</f>
        <v>2508670</v>
      </c>
    </row>
    <row r="1774" spans="1:4" x14ac:dyDescent="0.3">
      <c r="A1774" t="s">
        <v>9286</v>
      </c>
      <c r="B1774" s="4">
        <v>26000000</v>
      </c>
      <c r="C1774" s="4">
        <v>28501651</v>
      </c>
      <c r="D1774" s="4">
        <f>IFERROR(Table13[[#This Row],[gross]]-Table13[[#This Row],[budget]],"not available")</f>
        <v>2501651</v>
      </c>
    </row>
    <row r="1775" spans="1:4" x14ac:dyDescent="0.3">
      <c r="A1775" t="s">
        <v>11616</v>
      </c>
      <c r="B1775" s="4">
        <v>19000000</v>
      </c>
      <c r="C1775" s="4">
        <v>21483154</v>
      </c>
      <c r="D1775" s="4">
        <f>IFERROR(Table13[[#This Row],[gross]]-Table13[[#This Row],[budget]],"not available")</f>
        <v>2483154</v>
      </c>
    </row>
    <row r="1776" spans="1:4" x14ac:dyDescent="0.3">
      <c r="A1776" t="s">
        <v>7418</v>
      </c>
      <c r="B1776" s="4">
        <v>35000000</v>
      </c>
      <c r="C1776" s="4">
        <v>37481242</v>
      </c>
      <c r="D1776" s="4">
        <f>IFERROR(Table13[[#This Row],[gross]]-Table13[[#This Row],[budget]],"not available")</f>
        <v>2481242</v>
      </c>
    </row>
    <row r="1777" spans="1:4" x14ac:dyDescent="0.3">
      <c r="A1777" t="s">
        <v>13038</v>
      </c>
      <c r="B1777" s="4">
        <v>15000000</v>
      </c>
      <c r="C1777" s="4">
        <v>17439163</v>
      </c>
      <c r="D1777" s="4">
        <f>IFERROR(Table13[[#This Row],[gross]]-Table13[[#This Row],[budget]],"not available")</f>
        <v>2439163</v>
      </c>
    </row>
    <row r="1778" spans="1:4" x14ac:dyDescent="0.3">
      <c r="A1778" t="s">
        <v>22843</v>
      </c>
      <c r="B1778" s="4">
        <v>379000</v>
      </c>
      <c r="C1778" s="4">
        <v>2808000</v>
      </c>
      <c r="D1778" s="4">
        <f>IFERROR(Table13[[#This Row],[gross]]-Table13[[#This Row],[budget]],"not available")</f>
        <v>2429000</v>
      </c>
    </row>
    <row r="1779" spans="1:4" x14ac:dyDescent="0.3">
      <c r="A1779" t="s">
        <v>12919</v>
      </c>
      <c r="B1779" s="4">
        <v>15000000</v>
      </c>
      <c r="C1779" s="4">
        <v>17411331</v>
      </c>
      <c r="D1779" s="4">
        <f>IFERROR(Table13[[#This Row],[gross]]-Table13[[#This Row],[budget]],"not available")</f>
        <v>2411331</v>
      </c>
    </row>
    <row r="1780" spans="1:4" x14ac:dyDescent="0.3">
      <c r="A1780" t="s">
        <v>21150</v>
      </c>
      <c r="B1780" s="4">
        <v>427000</v>
      </c>
      <c r="C1780" s="4">
        <v>2833383</v>
      </c>
      <c r="D1780" s="4">
        <f>IFERROR(Table13[[#This Row],[gross]]-Table13[[#This Row],[budget]],"not available")</f>
        <v>2406383</v>
      </c>
    </row>
    <row r="1781" spans="1:4" x14ac:dyDescent="0.3">
      <c r="A1781" t="s">
        <v>4181</v>
      </c>
      <c r="B1781" s="4">
        <v>60000000</v>
      </c>
      <c r="C1781" s="4">
        <v>62401264</v>
      </c>
      <c r="D1781" s="4">
        <f>IFERROR(Table13[[#This Row],[gross]]-Table13[[#This Row],[budget]],"not available")</f>
        <v>2401264</v>
      </c>
    </row>
    <row r="1782" spans="1:4" x14ac:dyDescent="0.3">
      <c r="A1782" t="s">
        <v>22280</v>
      </c>
      <c r="B1782" s="4">
        <v>609000</v>
      </c>
      <c r="C1782" s="4">
        <v>3000000</v>
      </c>
      <c r="D1782" s="4">
        <f>IFERROR(Table13[[#This Row],[gross]]-Table13[[#This Row],[budget]],"not available")</f>
        <v>2391000</v>
      </c>
    </row>
    <row r="1783" spans="1:4" x14ac:dyDescent="0.3">
      <c r="A1783" t="s">
        <v>21537</v>
      </c>
      <c r="B1783" s="4">
        <v>1000000</v>
      </c>
      <c r="C1783" s="4">
        <v>3386698</v>
      </c>
      <c r="D1783" s="4">
        <f>IFERROR(Table13[[#This Row],[gross]]-Table13[[#This Row],[budget]],"not available")</f>
        <v>2386698</v>
      </c>
    </row>
    <row r="1784" spans="1:4" x14ac:dyDescent="0.3">
      <c r="A1784" t="s">
        <v>9759</v>
      </c>
      <c r="B1784" s="4">
        <v>13000000</v>
      </c>
      <c r="C1784" s="4">
        <v>15361537</v>
      </c>
      <c r="D1784" s="4">
        <f>IFERROR(Table13[[#This Row],[gross]]-Table13[[#This Row],[budget]],"not available")</f>
        <v>2361537</v>
      </c>
    </row>
    <row r="1785" spans="1:4" x14ac:dyDescent="0.3">
      <c r="A1785" t="s">
        <v>8529</v>
      </c>
      <c r="B1785" s="4">
        <v>30000000</v>
      </c>
      <c r="C1785" s="4">
        <v>32357532</v>
      </c>
      <c r="D1785" s="4">
        <f>IFERROR(Table13[[#This Row],[gross]]-Table13[[#This Row],[budget]],"not available")</f>
        <v>2357532</v>
      </c>
    </row>
    <row r="1786" spans="1:4" x14ac:dyDescent="0.3">
      <c r="A1786" t="s">
        <v>13552</v>
      </c>
      <c r="B1786" s="4">
        <v>13500000</v>
      </c>
      <c r="C1786" s="4">
        <v>15854988</v>
      </c>
      <c r="D1786" s="4">
        <f>IFERROR(Table13[[#This Row],[gross]]-Table13[[#This Row],[budget]],"not available")</f>
        <v>2354988</v>
      </c>
    </row>
    <row r="1787" spans="1:4" x14ac:dyDescent="0.3">
      <c r="A1787" t="s">
        <v>13423</v>
      </c>
      <c r="B1787" s="4">
        <v>12000000</v>
      </c>
      <c r="C1787" s="4">
        <v>14348123</v>
      </c>
      <c r="D1787" s="4">
        <f>IFERROR(Table13[[#This Row],[gross]]-Table13[[#This Row],[budget]],"not available")</f>
        <v>2348123</v>
      </c>
    </row>
    <row r="1788" spans="1:4" x14ac:dyDescent="0.3">
      <c r="A1788" t="s">
        <v>18867</v>
      </c>
      <c r="B1788" s="4">
        <v>3600000</v>
      </c>
      <c r="C1788" s="4">
        <v>5923044</v>
      </c>
      <c r="D1788" s="4">
        <f>IFERROR(Table13[[#This Row],[gross]]-Table13[[#This Row],[budget]],"not available")</f>
        <v>2323044</v>
      </c>
    </row>
    <row r="1789" spans="1:4" x14ac:dyDescent="0.3">
      <c r="A1789" t="s">
        <v>5857</v>
      </c>
      <c r="B1789" s="4">
        <v>45000000</v>
      </c>
      <c r="C1789" s="4">
        <v>47307550</v>
      </c>
      <c r="D1789" s="4">
        <f>IFERROR(Table13[[#This Row],[gross]]-Table13[[#This Row],[budget]],"not available")</f>
        <v>2307550</v>
      </c>
    </row>
    <row r="1790" spans="1:4" x14ac:dyDescent="0.3">
      <c r="A1790" t="s">
        <v>7470</v>
      </c>
      <c r="B1790" s="4">
        <v>35000000</v>
      </c>
      <c r="C1790" s="4">
        <v>37304950</v>
      </c>
      <c r="D1790" s="4">
        <f>IFERROR(Table13[[#This Row],[gross]]-Table13[[#This Row],[budget]],"not available")</f>
        <v>2304950</v>
      </c>
    </row>
    <row r="1791" spans="1:4" x14ac:dyDescent="0.3">
      <c r="A1791" t="s">
        <v>13403</v>
      </c>
      <c r="B1791" s="4">
        <v>14000000</v>
      </c>
      <c r="C1791" s="4">
        <v>16298046</v>
      </c>
      <c r="D1791" s="4">
        <f>IFERROR(Table13[[#This Row],[gross]]-Table13[[#This Row],[budget]],"not available")</f>
        <v>2298046</v>
      </c>
    </row>
    <row r="1792" spans="1:4" x14ac:dyDescent="0.3">
      <c r="A1792" t="s">
        <v>19272</v>
      </c>
      <c r="B1792" s="4">
        <v>1900000</v>
      </c>
      <c r="C1792" s="4">
        <v>4170647</v>
      </c>
      <c r="D1792" s="4">
        <f>IFERROR(Table13[[#This Row],[gross]]-Table13[[#This Row],[budget]],"not available")</f>
        <v>2270647</v>
      </c>
    </row>
    <row r="1793" spans="1:4" x14ac:dyDescent="0.3">
      <c r="A1793" t="s">
        <v>16036</v>
      </c>
      <c r="B1793" s="4">
        <v>8000000</v>
      </c>
      <c r="C1793" s="4">
        <v>10269307</v>
      </c>
      <c r="D1793" s="4">
        <f>IFERROR(Table13[[#This Row],[gross]]-Table13[[#This Row],[budget]],"not available")</f>
        <v>2269307</v>
      </c>
    </row>
    <row r="1794" spans="1:4" x14ac:dyDescent="0.3">
      <c r="A1794" t="s">
        <v>22665</v>
      </c>
      <c r="B1794" s="4">
        <v>450000</v>
      </c>
      <c r="C1794" s="4">
        <v>2712293</v>
      </c>
      <c r="D1794" s="4">
        <f>IFERROR(Table13[[#This Row],[gross]]-Table13[[#This Row],[budget]],"not available")</f>
        <v>2262293</v>
      </c>
    </row>
    <row r="1795" spans="1:4" x14ac:dyDescent="0.3">
      <c r="A1795" t="s">
        <v>12949</v>
      </c>
      <c r="B1795" s="4">
        <v>15000000</v>
      </c>
      <c r="C1795" s="4">
        <v>17237244</v>
      </c>
      <c r="D1795" s="4">
        <f>IFERROR(Table13[[#This Row],[gross]]-Table13[[#This Row],[budget]],"not available")</f>
        <v>2237244</v>
      </c>
    </row>
    <row r="1796" spans="1:4" x14ac:dyDescent="0.3">
      <c r="A1796" t="s">
        <v>23303</v>
      </c>
      <c r="B1796" s="4">
        <v>200000</v>
      </c>
      <c r="C1796" s="4">
        <v>2428241</v>
      </c>
      <c r="D1796" s="4">
        <f>IFERROR(Table13[[#This Row],[gross]]-Table13[[#This Row],[budget]],"not available")</f>
        <v>2228241</v>
      </c>
    </row>
    <row r="1797" spans="1:4" x14ac:dyDescent="0.3">
      <c r="A1797" t="s">
        <v>14598</v>
      </c>
      <c r="B1797" s="4">
        <v>11000000</v>
      </c>
      <c r="C1797" s="4">
        <v>13214255</v>
      </c>
      <c r="D1797" s="4">
        <f>IFERROR(Table13[[#This Row],[gross]]-Table13[[#This Row],[budget]],"not available")</f>
        <v>2214255</v>
      </c>
    </row>
    <row r="1798" spans="1:4" x14ac:dyDescent="0.3">
      <c r="A1798" t="s">
        <v>16510</v>
      </c>
      <c r="B1798" s="4">
        <v>7000000</v>
      </c>
      <c r="C1798" s="4">
        <v>9190525</v>
      </c>
      <c r="D1798" s="4">
        <f>IFERROR(Table13[[#This Row],[gross]]-Table13[[#This Row],[budget]],"not available")</f>
        <v>2190525</v>
      </c>
    </row>
    <row r="1799" spans="1:4" x14ac:dyDescent="0.3">
      <c r="A1799" t="s">
        <v>7873</v>
      </c>
      <c r="B1799" s="4">
        <v>32000000</v>
      </c>
      <c r="C1799" s="4">
        <v>34180954</v>
      </c>
      <c r="D1799" s="4">
        <f>IFERROR(Table13[[#This Row],[gross]]-Table13[[#This Row],[budget]],"not available")</f>
        <v>2180954</v>
      </c>
    </row>
    <row r="1800" spans="1:4" x14ac:dyDescent="0.3">
      <c r="A1800" t="s">
        <v>5568</v>
      </c>
      <c r="B1800" s="4">
        <v>48000000</v>
      </c>
      <c r="C1800" s="4">
        <v>50173190</v>
      </c>
      <c r="D1800" s="4">
        <f>IFERROR(Table13[[#This Row],[gross]]-Table13[[#This Row],[budget]],"not available")</f>
        <v>2173190</v>
      </c>
    </row>
    <row r="1801" spans="1:4" x14ac:dyDescent="0.3">
      <c r="A1801" t="s">
        <v>16527</v>
      </c>
      <c r="B1801" s="4">
        <v>7000000</v>
      </c>
      <c r="C1801" s="4">
        <v>9166863</v>
      </c>
      <c r="D1801" s="4">
        <f>IFERROR(Table13[[#This Row],[gross]]-Table13[[#This Row],[budget]],"not available")</f>
        <v>2166863</v>
      </c>
    </row>
    <row r="1802" spans="1:4" x14ac:dyDescent="0.3">
      <c r="A1802" t="s">
        <v>12329</v>
      </c>
      <c r="B1802" s="4">
        <v>16500000</v>
      </c>
      <c r="C1802" s="4">
        <v>18663911</v>
      </c>
      <c r="D1802" s="4">
        <f>IFERROR(Table13[[#This Row],[gross]]-Table13[[#This Row],[budget]],"not available")</f>
        <v>2163911</v>
      </c>
    </row>
    <row r="1803" spans="1:4" x14ac:dyDescent="0.3">
      <c r="A1803" t="s">
        <v>8435</v>
      </c>
      <c r="B1803" s="4">
        <v>30000000</v>
      </c>
      <c r="C1803" s="4">
        <v>32154410</v>
      </c>
      <c r="D1803" s="4">
        <f>IFERROR(Table13[[#This Row],[gross]]-Table13[[#This Row],[budget]],"not available")</f>
        <v>2154410</v>
      </c>
    </row>
    <row r="1804" spans="1:4" x14ac:dyDescent="0.3">
      <c r="A1804" t="s">
        <v>8360</v>
      </c>
      <c r="B1804" s="4">
        <v>38000000</v>
      </c>
      <c r="C1804" s="4">
        <v>40137776</v>
      </c>
      <c r="D1804" s="4">
        <f>IFERROR(Table13[[#This Row],[gross]]-Table13[[#This Row],[budget]],"not available")</f>
        <v>2137776</v>
      </c>
    </row>
    <row r="1805" spans="1:4" x14ac:dyDescent="0.3">
      <c r="A1805" t="s">
        <v>5141</v>
      </c>
      <c r="B1805" s="4">
        <v>65000000</v>
      </c>
      <c r="C1805" s="4">
        <v>67128202</v>
      </c>
      <c r="D1805" s="4">
        <f>IFERROR(Table13[[#This Row],[gross]]-Table13[[#This Row],[budget]],"not available")</f>
        <v>2128202</v>
      </c>
    </row>
    <row r="1806" spans="1:4" x14ac:dyDescent="0.3">
      <c r="A1806" t="s">
        <v>16061</v>
      </c>
      <c r="B1806" s="4">
        <v>8000000</v>
      </c>
      <c r="C1806" s="4">
        <v>10106233</v>
      </c>
      <c r="D1806" s="4">
        <f>IFERROR(Table13[[#This Row],[gross]]-Table13[[#This Row],[budget]],"not available")</f>
        <v>2106233</v>
      </c>
    </row>
    <row r="1807" spans="1:4" x14ac:dyDescent="0.3">
      <c r="A1807" t="s">
        <v>14559</v>
      </c>
      <c r="B1807" s="4">
        <v>11000000</v>
      </c>
      <c r="C1807" s="4">
        <v>13103828</v>
      </c>
      <c r="D1807" s="4">
        <f>IFERROR(Table13[[#This Row],[gross]]-Table13[[#This Row],[budget]],"not available")</f>
        <v>2103828</v>
      </c>
    </row>
    <row r="1808" spans="1:4" x14ac:dyDescent="0.3">
      <c r="A1808" t="s">
        <v>16518</v>
      </c>
      <c r="B1808" s="4">
        <v>7000000</v>
      </c>
      <c r="C1808" s="4">
        <v>9094451</v>
      </c>
      <c r="D1808" s="4">
        <f>IFERROR(Table13[[#This Row],[gross]]-Table13[[#This Row],[budget]],"not available")</f>
        <v>2094451</v>
      </c>
    </row>
    <row r="1809" spans="1:4" x14ac:dyDescent="0.3">
      <c r="A1809" t="s">
        <v>22931</v>
      </c>
      <c r="B1809" s="4">
        <v>300000</v>
      </c>
      <c r="C1809" s="4">
        <v>2360184</v>
      </c>
      <c r="D1809" s="4">
        <f>IFERROR(Table13[[#This Row],[gross]]-Table13[[#This Row],[budget]],"not available")</f>
        <v>2060184</v>
      </c>
    </row>
    <row r="1810" spans="1:4" x14ac:dyDescent="0.3">
      <c r="A1810" t="s">
        <v>7831</v>
      </c>
      <c r="B1810" s="4">
        <v>33000000</v>
      </c>
      <c r="C1810" s="4">
        <v>35057332</v>
      </c>
      <c r="D1810" s="4">
        <f>IFERROR(Table13[[#This Row],[gross]]-Table13[[#This Row],[budget]],"not available")</f>
        <v>2057332</v>
      </c>
    </row>
    <row r="1811" spans="1:4" x14ac:dyDescent="0.3">
      <c r="A1811" t="s">
        <v>329</v>
      </c>
      <c r="B1811" s="4">
        <v>170000000</v>
      </c>
      <c r="C1811" s="4">
        <v>172051787</v>
      </c>
      <c r="D1811" s="4">
        <f>IFERROR(Table13[[#This Row],[gross]]-Table13[[#This Row],[budget]],"not available")</f>
        <v>2051787</v>
      </c>
    </row>
    <row r="1812" spans="1:4" x14ac:dyDescent="0.3">
      <c r="A1812" t="s">
        <v>7462</v>
      </c>
      <c r="B1812" s="4">
        <v>30000000</v>
      </c>
      <c r="C1812" s="4">
        <v>32048809</v>
      </c>
      <c r="D1812" s="4">
        <f>IFERROR(Table13[[#This Row],[gross]]-Table13[[#This Row],[budget]],"not available")</f>
        <v>2048809</v>
      </c>
    </row>
    <row r="1813" spans="1:4" x14ac:dyDescent="0.3">
      <c r="A1813" t="s">
        <v>24014</v>
      </c>
      <c r="B1813" s="4">
        <v>7000</v>
      </c>
      <c r="C1813" s="4">
        <v>2040920</v>
      </c>
      <c r="D1813" s="4">
        <f>IFERROR(Table13[[#This Row],[gross]]-Table13[[#This Row],[budget]],"not available")</f>
        <v>2033920</v>
      </c>
    </row>
    <row r="1814" spans="1:4" x14ac:dyDescent="0.3">
      <c r="A1814" t="s">
        <v>7752</v>
      </c>
      <c r="B1814" s="4">
        <v>30000000</v>
      </c>
      <c r="C1814" s="4">
        <v>32000000</v>
      </c>
      <c r="D1814" s="4">
        <f>IFERROR(Table13[[#This Row],[gross]]-Table13[[#This Row],[budget]],"not available")</f>
        <v>2000000</v>
      </c>
    </row>
    <row r="1815" spans="1:4" x14ac:dyDescent="0.3">
      <c r="A1815" t="s">
        <v>22224</v>
      </c>
      <c r="B1815" s="4">
        <v>700000</v>
      </c>
      <c r="C1815" s="4">
        <v>2694973</v>
      </c>
      <c r="D1815" s="4">
        <f>IFERROR(Table13[[#This Row],[gross]]-Table13[[#This Row],[budget]],"not available")</f>
        <v>1994973</v>
      </c>
    </row>
    <row r="1816" spans="1:4" x14ac:dyDescent="0.3">
      <c r="A1816" t="s">
        <v>20545</v>
      </c>
      <c r="B1816" s="4">
        <v>1000000</v>
      </c>
      <c r="C1816" s="4">
        <v>2957978</v>
      </c>
      <c r="D1816" s="4">
        <f>IFERROR(Table13[[#This Row],[gross]]-Table13[[#This Row],[budget]],"not available")</f>
        <v>1957978</v>
      </c>
    </row>
    <row r="1817" spans="1:4" x14ac:dyDescent="0.3">
      <c r="A1817" t="s">
        <v>20861</v>
      </c>
      <c r="B1817" s="4">
        <v>1500000</v>
      </c>
      <c r="C1817" s="4">
        <v>3447339</v>
      </c>
      <c r="D1817" s="4">
        <f>IFERROR(Table13[[#This Row],[gross]]-Table13[[#This Row],[budget]],"not available")</f>
        <v>1947339</v>
      </c>
    </row>
    <row r="1818" spans="1:4" x14ac:dyDescent="0.3">
      <c r="A1818" t="s">
        <v>4681</v>
      </c>
      <c r="B1818" s="4">
        <v>55000000</v>
      </c>
      <c r="C1818" s="4">
        <v>56932305</v>
      </c>
      <c r="D1818" s="4">
        <f>IFERROR(Table13[[#This Row],[gross]]-Table13[[#This Row],[budget]],"not available")</f>
        <v>1932305</v>
      </c>
    </row>
    <row r="1819" spans="1:4" x14ac:dyDescent="0.3">
      <c r="A1819" t="s">
        <v>1375</v>
      </c>
      <c r="B1819" s="4">
        <v>130000000</v>
      </c>
      <c r="C1819" s="4">
        <v>131920333</v>
      </c>
      <c r="D1819" s="4">
        <f>IFERROR(Table13[[#This Row],[gross]]-Table13[[#This Row],[budget]],"not available")</f>
        <v>1920333</v>
      </c>
    </row>
    <row r="1820" spans="1:4" x14ac:dyDescent="0.3">
      <c r="A1820" t="s">
        <v>20160</v>
      </c>
      <c r="B1820" s="4">
        <v>2000000</v>
      </c>
      <c r="C1820" s="4">
        <v>3885134</v>
      </c>
      <c r="D1820" s="4">
        <f>IFERROR(Table13[[#This Row],[gross]]-Table13[[#This Row],[budget]],"not available")</f>
        <v>1885134</v>
      </c>
    </row>
    <row r="1821" spans="1:4" x14ac:dyDescent="0.3">
      <c r="A1821" t="s">
        <v>22698</v>
      </c>
      <c r="B1821" s="4">
        <v>439000</v>
      </c>
      <c r="C1821" s="4">
        <v>2300000</v>
      </c>
      <c r="D1821" s="4">
        <f>IFERROR(Table13[[#This Row],[gross]]-Table13[[#This Row],[budget]],"not available")</f>
        <v>1861000</v>
      </c>
    </row>
    <row r="1822" spans="1:4" x14ac:dyDescent="0.3">
      <c r="A1822" t="s">
        <v>18970</v>
      </c>
      <c r="B1822" s="4">
        <v>3500000</v>
      </c>
      <c r="C1822" s="4">
        <v>5354039</v>
      </c>
      <c r="D1822" s="4">
        <f>IFERROR(Table13[[#This Row],[gross]]-Table13[[#This Row],[budget]],"not available")</f>
        <v>1854039</v>
      </c>
    </row>
    <row r="1823" spans="1:4" x14ac:dyDescent="0.3">
      <c r="A1823" t="s">
        <v>5846</v>
      </c>
      <c r="B1823" s="4">
        <v>45000000</v>
      </c>
      <c r="C1823" s="4">
        <v>46815748</v>
      </c>
      <c r="D1823" s="4">
        <f>IFERROR(Table13[[#This Row],[gross]]-Table13[[#This Row],[budget]],"not available")</f>
        <v>1815748</v>
      </c>
    </row>
    <row r="1824" spans="1:4" x14ac:dyDescent="0.3">
      <c r="A1824" t="s">
        <v>6529</v>
      </c>
      <c r="B1824" s="4">
        <v>40000000</v>
      </c>
      <c r="C1824" s="4">
        <v>41797066</v>
      </c>
      <c r="D1824" s="4">
        <f>IFERROR(Table13[[#This Row],[gross]]-Table13[[#This Row],[budget]],"not available")</f>
        <v>1797066</v>
      </c>
    </row>
    <row r="1825" spans="1:4" x14ac:dyDescent="0.3">
      <c r="A1825" t="s">
        <v>17752</v>
      </c>
      <c r="B1825" s="4">
        <v>5000000</v>
      </c>
      <c r="C1825" s="4">
        <v>6755271</v>
      </c>
      <c r="D1825" s="4">
        <f>IFERROR(Table13[[#This Row],[gross]]-Table13[[#This Row],[budget]],"not available")</f>
        <v>1755271</v>
      </c>
    </row>
    <row r="1826" spans="1:4" x14ac:dyDescent="0.3">
      <c r="A1826" t="s">
        <v>8431</v>
      </c>
      <c r="B1826" s="4">
        <v>30000000</v>
      </c>
      <c r="C1826" s="4">
        <v>31743332</v>
      </c>
      <c r="D1826" s="4">
        <f>IFERROR(Table13[[#This Row],[gross]]-Table13[[#This Row],[budget]],"not available")</f>
        <v>1743332</v>
      </c>
    </row>
    <row r="1827" spans="1:4" x14ac:dyDescent="0.3">
      <c r="A1827" t="s">
        <v>23062</v>
      </c>
      <c r="B1827" s="4">
        <v>250000</v>
      </c>
      <c r="C1827" s="4">
        <v>1977544</v>
      </c>
      <c r="D1827" s="4">
        <f>IFERROR(Table13[[#This Row],[gross]]-Table13[[#This Row],[budget]],"not available")</f>
        <v>1727544</v>
      </c>
    </row>
    <row r="1828" spans="1:4" x14ac:dyDescent="0.3">
      <c r="A1828" t="s">
        <v>15006</v>
      </c>
      <c r="B1828" s="4">
        <v>10000000</v>
      </c>
      <c r="C1828" s="4">
        <v>11703287</v>
      </c>
      <c r="D1828" s="4">
        <f>IFERROR(Table13[[#This Row],[gross]]-Table13[[#This Row],[budget]],"not available")</f>
        <v>1703287</v>
      </c>
    </row>
    <row r="1829" spans="1:4" x14ac:dyDescent="0.3">
      <c r="A1829" t="s">
        <v>12135</v>
      </c>
      <c r="B1829" s="4">
        <v>17500000</v>
      </c>
      <c r="C1829" s="4">
        <v>19179969</v>
      </c>
      <c r="D1829" s="4">
        <f>IFERROR(Table13[[#This Row],[gross]]-Table13[[#This Row],[budget]],"not available")</f>
        <v>1679969</v>
      </c>
    </row>
    <row r="1830" spans="1:4" x14ac:dyDescent="0.3">
      <c r="A1830" t="s">
        <v>13743</v>
      </c>
      <c r="B1830" s="4">
        <v>13000000</v>
      </c>
      <c r="C1830" s="4">
        <v>14677654</v>
      </c>
      <c r="D1830" s="4">
        <f>IFERROR(Table13[[#This Row],[gross]]-Table13[[#This Row],[budget]],"not available")</f>
        <v>1677654</v>
      </c>
    </row>
    <row r="1831" spans="1:4" x14ac:dyDescent="0.3">
      <c r="A1831" t="s">
        <v>16515</v>
      </c>
      <c r="B1831" s="4">
        <v>7500000</v>
      </c>
      <c r="C1831" s="4">
        <v>9176553</v>
      </c>
      <c r="D1831" s="4">
        <f>IFERROR(Table13[[#This Row],[gross]]-Table13[[#This Row],[budget]],"not available")</f>
        <v>1676553</v>
      </c>
    </row>
    <row r="1832" spans="1:4" x14ac:dyDescent="0.3">
      <c r="A1832" t="s">
        <v>21217</v>
      </c>
      <c r="B1832" s="4">
        <v>1200000</v>
      </c>
      <c r="C1832" s="4">
        <v>2859955</v>
      </c>
      <c r="D1832" s="4">
        <f>IFERROR(Table13[[#This Row],[gross]]-Table13[[#This Row],[budget]],"not available")</f>
        <v>1659955</v>
      </c>
    </row>
    <row r="1833" spans="1:4" x14ac:dyDescent="0.3">
      <c r="A1833" t="s">
        <v>9636</v>
      </c>
      <c r="B1833" s="4">
        <v>30000000</v>
      </c>
      <c r="C1833" s="4">
        <v>31655091</v>
      </c>
      <c r="D1833" s="4">
        <f>IFERROR(Table13[[#This Row],[gross]]-Table13[[#This Row],[budget]],"not available")</f>
        <v>1655091</v>
      </c>
    </row>
    <row r="1834" spans="1:4" x14ac:dyDescent="0.3">
      <c r="A1834" t="s">
        <v>22236</v>
      </c>
      <c r="B1834" s="4">
        <v>650000</v>
      </c>
      <c r="C1834" s="4">
        <v>2301777</v>
      </c>
      <c r="D1834" s="4">
        <f>IFERROR(Table13[[#This Row],[gross]]-Table13[[#This Row],[budget]],"not available")</f>
        <v>1651777</v>
      </c>
    </row>
    <row r="1835" spans="1:4" x14ac:dyDescent="0.3">
      <c r="A1835" t="s">
        <v>19539</v>
      </c>
      <c r="B1835" s="4">
        <v>1500000</v>
      </c>
      <c r="C1835" s="4">
        <v>3123749</v>
      </c>
      <c r="D1835" s="4">
        <f>IFERROR(Table13[[#This Row],[gross]]-Table13[[#This Row],[budget]],"not available")</f>
        <v>1623749</v>
      </c>
    </row>
    <row r="1836" spans="1:4" x14ac:dyDescent="0.3">
      <c r="A1836" t="s">
        <v>21220</v>
      </c>
      <c r="B1836" s="4">
        <v>1200000</v>
      </c>
      <c r="C1836" s="4">
        <v>2812029</v>
      </c>
      <c r="D1836" s="4">
        <f>IFERROR(Table13[[#This Row],[gross]]-Table13[[#This Row],[budget]],"not available")</f>
        <v>1612029</v>
      </c>
    </row>
    <row r="1837" spans="1:4" x14ac:dyDescent="0.3">
      <c r="A1837" t="s">
        <v>13444</v>
      </c>
      <c r="B1837" s="4">
        <v>11000000</v>
      </c>
      <c r="C1837" s="4">
        <v>12610731</v>
      </c>
      <c r="D1837" s="4">
        <f>IFERROR(Table13[[#This Row],[gross]]-Table13[[#This Row],[budget]],"not available")</f>
        <v>1610731</v>
      </c>
    </row>
    <row r="1838" spans="1:4" x14ac:dyDescent="0.3">
      <c r="A1838" t="s">
        <v>20169</v>
      </c>
      <c r="B1838" s="4">
        <v>2000000</v>
      </c>
      <c r="C1838" s="4">
        <v>3590010</v>
      </c>
      <c r="D1838" s="4">
        <f>IFERROR(Table13[[#This Row],[gross]]-Table13[[#This Row],[budget]],"not available")</f>
        <v>1590010</v>
      </c>
    </row>
    <row r="1839" spans="1:4" x14ac:dyDescent="0.3">
      <c r="A1839" t="s">
        <v>13877</v>
      </c>
      <c r="B1839" s="4">
        <v>12500000</v>
      </c>
      <c r="C1839" s="4">
        <v>14060950</v>
      </c>
      <c r="D1839" s="4">
        <f>IFERROR(Table13[[#This Row],[gross]]-Table13[[#This Row],[budget]],"not available")</f>
        <v>1560950</v>
      </c>
    </row>
    <row r="1840" spans="1:4" x14ac:dyDescent="0.3">
      <c r="A1840" t="s">
        <v>13406</v>
      </c>
      <c r="B1840" s="4">
        <v>14000000</v>
      </c>
      <c r="C1840" s="4">
        <v>15549702</v>
      </c>
      <c r="D1840" s="4">
        <f>IFERROR(Table13[[#This Row],[gross]]-Table13[[#This Row],[budget]],"not available")</f>
        <v>1549702</v>
      </c>
    </row>
    <row r="1841" spans="1:4" x14ac:dyDescent="0.3">
      <c r="A1841" t="s">
        <v>22438</v>
      </c>
      <c r="B1841" s="4">
        <v>500000</v>
      </c>
      <c r="C1841" s="4">
        <v>2047570</v>
      </c>
      <c r="D1841" s="4">
        <f>IFERROR(Table13[[#This Row],[gross]]-Table13[[#This Row],[budget]],"not available")</f>
        <v>1547570</v>
      </c>
    </row>
    <row r="1842" spans="1:4" x14ac:dyDescent="0.3">
      <c r="A1842" t="s">
        <v>17037</v>
      </c>
      <c r="B1842" s="4">
        <v>6000000</v>
      </c>
      <c r="C1842" s="4">
        <v>7518876</v>
      </c>
      <c r="D1842" s="4">
        <f>IFERROR(Table13[[#This Row],[gross]]-Table13[[#This Row],[budget]],"not available")</f>
        <v>1518876</v>
      </c>
    </row>
    <row r="1843" spans="1:4" x14ac:dyDescent="0.3">
      <c r="A1843" t="s">
        <v>21558</v>
      </c>
      <c r="B1843" s="4">
        <v>1000000</v>
      </c>
      <c r="C1843" s="4">
        <v>2508841</v>
      </c>
      <c r="D1843" s="4">
        <f>IFERROR(Table13[[#This Row],[gross]]-Table13[[#This Row],[budget]],"not available")</f>
        <v>1508841</v>
      </c>
    </row>
    <row r="1844" spans="1:4" x14ac:dyDescent="0.3">
      <c r="A1844" t="s">
        <v>13410</v>
      </c>
      <c r="B1844" s="4">
        <v>14000000</v>
      </c>
      <c r="C1844" s="4">
        <v>15483540</v>
      </c>
      <c r="D1844" s="4">
        <f>IFERROR(Table13[[#This Row],[gross]]-Table13[[#This Row],[budget]],"not available")</f>
        <v>1483540</v>
      </c>
    </row>
    <row r="1845" spans="1:4" x14ac:dyDescent="0.3">
      <c r="A1845" t="s">
        <v>12933</v>
      </c>
      <c r="B1845" s="4">
        <v>15000000</v>
      </c>
      <c r="C1845" s="4">
        <v>16459004</v>
      </c>
      <c r="D1845" s="4">
        <f>IFERROR(Table13[[#This Row],[gross]]-Table13[[#This Row],[budget]],"not available")</f>
        <v>1459004</v>
      </c>
    </row>
    <row r="1846" spans="1:4" x14ac:dyDescent="0.3">
      <c r="A1846" t="s">
        <v>23550</v>
      </c>
      <c r="B1846" s="4">
        <v>125000</v>
      </c>
      <c r="C1846" s="4">
        <v>1573712</v>
      </c>
      <c r="D1846" s="4">
        <f>IFERROR(Table13[[#This Row],[gross]]-Table13[[#This Row],[budget]],"not available")</f>
        <v>1448712</v>
      </c>
    </row>
    <row r="1847" spans="1:4" x14ac:dyDescent="0.3">
      <c r="A1847" t="s">
        <v>19554</v>
      </c>
      <c r="B1847" s="4">
        <v>2200000</v>
      </c>
      <c r="C1847" s="4">
        <v>3645438</v>
      </c>
      <c r="D1847" s="4">
        <f>IFERROR(Table13[[#This Row],[gross]]-Table13[[#This Row],[budget]],"not available")</f>
        <v>1445438</v>
      </c>
    </row>
    <row r="1848" spans="1:4" x14ac:dyDescent="0.3">
      <c r="A1848" t="s">
        <v>10966</v>
      </c>
      <c r="B1848" s="4">
        <v>20000000</v>
      </c>
      <c r="C1848" s="4">
        <v>21413105</v>
      </c>
      <c r="D1848" s="4">
        <f>IFERROR(Table13[[#This Row],[gross]]-Table13[[#This Row],[budget]],"not available")</f>
        <v>1413105</v>
      </c>
    </row>
    <row r="1849" spans="1:4" x14ac:dyDescent="0.3">
      <c r="A1849" t="s">
        <v>17292</v>
      </c>
      <c r="B1849" s="4">
        <v>5600000</v>
      </c>
      <c r="C1849" s="4">
        <v>7009668</v>
      </c>
      <c r="D1849" s="4">
        <f>IFERROR(Table13[[#This Row],[gross]]-Table13[[#This Row],[budget]],"not available")</f>
        <v>1409668</v>
      </c>
    </row>
    <row r="1850" spans="1:4" x14ac:dyDescent="0.3">
      <c r="A1850" t="s">
        <v>16531</v>
      </c>
      <c r="B1850" s="4">
        <v>7000000</v>
      </c>
      <c r="C1850" s="4">
        <v>8373585</v>
      </c>
      <c r="D1850" s="4">
        <f>IFERROR(Table13[[#This Row],[gross]]-Table13[[#This Row],[budget]],"not available")</f>
        <v>1373585</v>
      </c>
    </row>
    <row r="1851" spans="1:4" x14ac:dyDescent="0.3">
      <c r="A1851" t="s">
        <v>22927</v>
      </c>
      <c r="B1851" s="4">
        <v>300000</v>
      </c>
      <c r="C1851" s="4">
        <v>1652472</v>
      </c>
      <c r="D1851" s="4">
        <f>IFERROR(Table13[[#This Row],[gross]]-Table13[[#This Row],[budget]],"not available")</f>
        <v>1352472</v>
      </c>
    </row>
    <row r="1852" spans="1:4" x14ac:dyDescent="0.3">
      <c r="A1852" t="s">
        <v>20178</v>
      </c>
      <c r="B1852" s="4">
        <v>2000000</v>
      </c>
      <c r="C1852" s="4">
        <v>3335839</v>
      </c>
      <c r="D1852" s="4">
        <f>IFERROR(Table13[[#This Row],[gross]]-Table13[[#This Row],[budget]],"not available")</f>
        <v>1335839</v>
      </c>
    </row>
    <row r="1853" spans="1:4" x14ac:dyDescent="0.3">
      <c r="A1853" t="s">
        <v>22751</v>
      </c>
      <c r="B1853" s="4">
        <v>400000</v>
      </c>
      <c r="C1853" s="4">
        <v>1689999</v>
      </c>
      <c r="D1853" s="4">
        <f>IFERROR(Table13[[#This Row],[gross]]-Table13[[#This Row],[budget]],"not available")</f>
        <v>1289999</v>
      </c>
    </row>
    <row r="1854" spans="1:4" x14ac:dyDescent="0.3">
      <c r="A1854" t="s">
        <v>22067</v>
      </c>
      <c r="B1854" s="4">
        <v>800000</v>
      </c>
      <c r="C1854" s="4">
        <v>2073984</v>
      </c>
      <c r="D1854" s="4">
        <f>IFERROR(Table13[[#This Row],[gross]]-Table13[[#This Row],[budget]],"not available")</f>
        <v>1273984</v>
      </c>
    </row>
    <row r="1855" spans="1:4" x14ac:dyDescent="0.3">
      <c r="A1855" t="s">
        <v>20593</v>
      </c>
      <c r="B1855" s="4">
        <v>1800000</v>
      </c>
      <c r="C1855" s="4">
        <v>3050934</v>
      </c>
      <c r="D1855" s="4">
        <f>IFERROR(Table13[[#This Row],[gross]]-Table13[[#This Row],[budget]],"not available")</f>
        <v>1250934</v>
      </c>
    </row>
    <row r="1856" spans="1:4" x14ac:dyDescent="0.3">
      <c r="A1856" t="s">
        <v>17359</v>
      </c>
      <c r="B1856" s="4">
        <v>5000000</v>
      </c>
      <c r="C1856" s="4">
        <v>6239558</v>
      </c>
      <c r="D1856" s="4">
        <f>IFERROR(Table13[[#This Row],[gross]]-Table13[[#This Row],[budget]],"not available")</f>
        <v>1239558</v>
      </c>
    </row>
    <row r="1857" spans="1:4" x14ac:dyDescent="0.3">
      <c r="A1857" t="s">
        <v>1779</v>
      </c>
      <c r="B1857" s="4">
        <v>100000000</v>
      </c>
      <c r="C1857" s="4">
        <v>101228120</v>
      </c>
      <c r="D1857" s="4">
        <f>IFERROR(Table13[[#This Row],[gross]]-Table13[[#This Row],[budget]],"not available")</f>
        <v>1228120</v>
      </c>
    </row>
    <row r="1858" spans="1:4" x14ac:dyDescent="0.3">
      <c r="A1858" t="s">
        <v>23445</v>
      </c>
      <c r="B1858" s="4">
        <v>100000</v>
      </c>
      <c r="C1858" s="4">
        <v>1316074</v>
      </c>
      <c r="D1858" s="4">
        <f>IFERROR(Table13[[#This Row],[gross]]-Table13[[#This Row],[budget]],"not available")</f>
        <v>1216074</v>
      </c>
    </row>
    <row r="1859" spans="1:4" x14ac:dyDescent="0.3">
      <c r="A1859" t="s">
        <v>23895</v>
      </c>
      <c r="B1859" s="4">
        <v>23000</v>
      </c>
      <c r="C1859" s="4">
        <v>1227508</v>
      </c>
      <c r="D1859" s="4">
        <f>IFERROR(Table13[[#This Row],[gross]]-Table13[[#This Row],[budget]],"not available")</f>
        <v>1204508</v>
      </c>
    </row>
    <row r="1860" spans="1:4" x14ac:dyDescent="0.3">
      <c r="A1860" t="s">
        <v>10987</v>
      </c>
      <c r="B1860" s="4">
        <v>20000000</v>
      </c>
      <c r="C1860" s="4">
        <v>21200000</v>
      </c>
      <c r="D1860" s="4">
        <f>IFERROR(Table13[[#This Row],[gross]]-Table13[[#This Row],[budget]],"not available")</f>
        <v>1200000</v>
      </c>
    </row>
    <row r="1861" spans="1:4" x14ac:dyDescent="0.3">
      <c r="A1861" t="s">
        <v>21510</v>
      </c>
      <c r="B1861" s="4">
        <v>6000000</v>
      </c>
      <c r="C1861" s="4">
        <v>7186670</v>
      </c>
      <c r="D1861" s="4">
        <f>IFERROR(Table13[[#This Row],[gross]]-Table13[[#This Row],[budget]],"not available")</f>
        <v>1186670</v>
      </c>
    </row>
    <row r="1862" spans="1:4" x14ac:dyDescent="0.3">
      <c r="A1862" t="s">
        <v>4806</v>
      </c>
      <c r="B1862" s="4">
        <v>50000000</v>
      </c>
      <c r="C1862" s="4">
        <v>51178893</v>
      </c>
      <c r="D1862" s="4">
        <f>IFERROR(Table13[[#This Row],[gross]]-Table13[[#This Row],[budget]],"not available")</f>
        <v>1178893</v>
      </c>
    </row>
    <row r="1863" spans="1:4" x14ac:dyDescent="0.3">
      <c r="A1863" t="s">
        <v>6997</v>
      </c>
      <c r="B1863" s="4">
        <v>38000000</v>
      </c>
      <c r="C1863" s="4">
        <v>39177215</v>
      </c>
      <c r="D1863" s="4">
        <f>IFERROR(Table13[[#This Row],[gross]]-Table13[[#This Row],[budget]],"not available")</f>
        <v>1177215</v>
      </c>
    </row>
    <row r="1864" spans="1:4" x14ac:dyDescent="0.3">
      <c r="A1864" t="s">
        <v>10105</v>
      </c>
      <c r="B1864" s="4">
        <v>24000000</v>
      </c>
      <c r="C1864" s="4">
        <v>25167270</v>
      </c>
      <c r="D1864" s="4">
        <f>IFERROR(Table13[[#This Row],[gross]]-Table13[[#This Row],[budget]],"not available")</f>
        <v>1167270</v>
      </c>
    </row>
    <row r="1865" spans="1:4" x14ac:dyDescent="0.3">
      <c r="A1865" t="s">
        <v>15620</v>
      </c>
      <c r="B1865" s="4">
        <v>9000000</v>
      </c>
      <c r="C1865" s="4">
        <v>10161099</v>
      </c>
      <c r="D1865" s="4">
        <f>IFERROR(Table13[[#This Row],[gross]]-Table13[[#This Row],[budget]],"not available")</f>
        <v>1161099</v>
      </c>
    </row>
    <row r="1866" spans="1:4" x14ac:dyDescent="0.3">
      <c r="A1866" t="s">
        <v>17759</v>
      </c>
      <c r="B1866" s="4">
        <v>5000000</v>
      </c>
      <c r="C1866" s="4">
        <v>6157157</v>
      </c>
      <c r="D1866" s="4">
        <f>IFERROR(Table13[[#This Row],[gross]]-Table13[[#This Row],[budget]],"not available")</f>
        <v>1157157</v>
      </c>
    </row>
    <row r="1867" spans="1:4" x14ac:dyDescent="0.3">
      <c r="A1867" t="s">
        <v>19277</v>
      </c>
      <c r="B1867" s="4">
        <v>3000000</v>
      </c>
      <c r="C1867" s="4">
        <v>4142507</v>
      </c>
      <c r="D1867" s="4">
        <f>IFERROR(Table13[[#This Row],[gross]]-Table13[[#This Row],[budget]],"not available")</f>
        <v>1142507</v>
      </c>
    </row>
    <row r="1868" spans="1:4" x14ac:dyDescent="0.3">
      <c r="A1868" t="s">
        <v>19282</v>
      </c>
      <c r="B1868" s="4">
        <v>3000000</v>
      </c>
      <c r="C1868" s="4">
        <v>4109095</v>
      </c>
      <c r="D1868" s="4">
        <f>IFERROR(Table13[[#This Row],[gross]]-Table13[[#This Row],[budget]],"not available")</f>
        <v>1109095</v>
      </c>
    </row>
    <row r="1869" spans="1:4" x14ac:dyDescent="0.3">
      <c r="A1869" t="s">
        <v>7105</v>
      </c>
      <c r="B1869" s="4">
        <v>40000000</v>
      </c>
      <c r="C1869" s="4">
        <v>41102171</v>
      </c>
      <c r="D1869" s="4">
        <f>IFERROR(Table13[[#This Row],[gross]]-Table13[[#This Row],[budget]],"not available")</f>
        <v>1102171</v>
      </c>
    </row>
    <row r="1870" spans="1:4" x14ac:dyDescent="0.3">
      <c r="A1870" t="s">
        <v>16715</v>
      </c>
      <c r="B1870" s="4">
        <v>6900000</v>
      </c>
      <c r="C1870" s="4">
        <v>7993039</v>
      </c>
      <c r="D1870" s="4">
        <f>IFERROR(Table13[[#This Row],[gross]]-Table13[[#This Row],[budget]],"not available")</f>
        <v>1093039</v>
      </c>
    </row>
    <row r="1871" spans="1:4" x14ac:dyDescent="0.3">
      <c r="A1871" t="s">
        <v>2707</v>
      </c>
      <c r="B1871" s="4">
        <v>75000000</v>
      </c>
      <c r="C1871" s="4">
        <v>76081498</v>
      </c>
      <c r="D1871" s="4">
        <f>IFERROR(Table13[[#This Row],[gross]]-Table13[[#This Row],[budget]],"not available")</f>
        <v>1081498</v>
      </c>
    </row>
    <row r="1872" spans="1:4" x14ac:dyDescent="0.3">
      <c r="A1872" t="s">
        <v>22451</v>
      </c>
      <c r="B1872" s="4">
        <v>46000</v>
      </c>
      <c r="C1872" s="4">
        <v>1127331</v>
      </c>
      <c r="D1872" s="4">
        <f>IFERROR(Table13[[#This Row],[gross]]-Table13[[#This Row],[budget]],"not available")</f>
        <v>1081331</v>
      </c>
    </row>
    <row r="1873" spans="1:4" x14ac:dyDescent="0.3">
      <c r="A1873" t="s">
        <v>13419</v>
      </c>
      <c r="B1873" s="4">
        <v>14000000</v>
      </c>
      <c r="C1873" s="4">
        <v>15062898</v>
      </c>
      <c r="D1873" s="4">
        <f>IFERROR(Table13[[#This Row],[gross]]-Table13[[#This Row],[budget]],"not available")</f>
        <v>1062898</v>
      </c>
    </row>
    <row r="1874" spans="1:4" x14ac:dyDescent="0.3">
      <c r="A1874" t="s">
        <v>14687</v>
      </c>
      <c r="B1874" s="4">
        <v>10000000</v>
      </c>
      <c r="C1874" s="4">
        <v>11043445</v>
      </c>
      <c r="D1874" s="4">
        <f>IFERROR(Table13[[#This Row],[gross]]-Table13[[#This Row],[budget]],"not available")</f>
        <v>1043445</v>
      </c>
    </row>
    <row r="1875" spans="1:4" x14ac:dyDescent="0.3">
      <c r="A1875" t="s">
        <v>5826</v>
      </c>
      <c r="B1875" s="4">
        <v>50000000</v>
      </c>
      <c r="C1875" s="4">
        <v>51019112</v>
      </c>
      <c r="D1875" s="4">
        <f>IFERROR(Table13[[#This Row],[gross]]-Table13[[#This Row],[budget]],"not available")</f>
        <v>1019112</v>
      </c>
    </row>
    <row r="1876" spans="1:4" x14ac:dyDescent="0.3">
      <c r="A1876" t="s">
        <v>7835</v>
      </c>
      <c r="B1876" s="4">
        <v>33000000</v>
      </c>
      <c r="C1876" s="4">
        <v>34014398</v>
      </c>
      <c r="D1876" s="4">
        <f>IFERROR(Table13[[#This Row],[gross]]-Table13[[#This Row],[budget]],"not available")</f>
        <v>1014398</v>
      </c>
    </row>
    <row r="1877" spans="1:4" x14ac:dyDescent="0.3">
      <c r="A1877" t="s">
        <v>10148</v>
      </c>
      <c r="B1877" s="4">
        <v>24000000</v>
      </c>
      <c r="C1877" s="4">
        <v>25003072</v>
      </c>
      <c r="D1877" s="4">
        <f>IFERROR(Table13[[#This Row],[gross]]-Table13[[#This Row],[budget]],"not available")</f>
        <v>1003072</v>
      </c>
    </row>
    <row r="1878" spans="1:4" x14ac:dyDescent="0.3">
      <c r="A1878" t="s">
        <v>21213</v>
      </c>
      <c r="B1878" s="4">
        <v>1200000</v>
      </c>
      <c r="C1878" s="4">
        <v>2199853</v>
      </c>
      <c r="D1878" s="4">
        <f>IFERROR(Table13[[#This Row],[gross]]-Table13[[#This Row],[budget]],"not available")</f>
        <v>999853</v>
      </c>
    </row>
    <row r="1879" spans="1:4" x14ac:dyDescent="0.3">
      <c r="A1879" t="s">
        <v>22746</v>
      </c>
      <c r="B1879" s="4">
        <v>229575</v>
      </c>
      <c r="C1879" s="4">
        <v>1229197</v>
      </c>
      <c r="D1879" s="4">
        <f>IFERROR(Table13[[#This Row],[gross]]-Table13[[#This Row],[budget]],"not available")</f>
        <v>999622</v>
      </c>
    </row>
    <row r="1880" spans="1:4" x14ac:dyDescent="0.3">
      <c r="A1880" t="s">
        <v>22918</v>
      </c>
      <c r="B1880" s="4">
        <v>312000</v>
      </c>
      <c r="C1880" s="4">
        <v>1281176</v>
      </c>
      <c r="D1880" s="4">
        <f>IFERROR(Table13[[#This Row],[gross]]-Table13[[#This Row],[budget]],"not available")</f>
        <v>969176</v>
      </c>
    </row>
    <row r="1881" spans="1:4" x14ac:dyDescent="0.3">
      <c r="A1881" t="s">
        <v>21569</v>
      </c>
      <c r="B1881" s="4">
        <v>1000000</v>
      </c>
      <c r="C1881" s="4">
        <v>1950218</v>
      </c>
      <c r="D1881" s="4">
        <f>IFERROR(Table13[[#This Row],[gross]]-Table13[[#This Row],[budget]],"not available")</f>
        <v>950218</v>
      </c>
    </row>
    <row r="1882" spans="1:4" x14ac:dyDescent="0.3">
      <c r="A1882" t="s">
        <v>14170</v>
      </c>
      <c r="B1882" s="4">
        <v>12000000</v>
      </c>
      <c r="C1882" s="4">
        <v>12902790</v>
      </c>
      <c r="D1882" s="4">
        <f>IFERROR(Table13[[#This Row],[gross]]-Table13[[#This Row],[budget]],"not available")</f>
        <v>902790</v>
      </c>
    </row>
    <row r="1883" spans="1:4" x14ac:dyDescent="0.3">
      <c r="A1883" t="s">
        <v>19298</v>
      </c>
      <c r="B1883" s="4">
        <v>3000000</v>
      </c>
      <c r="C1883" s="4">
        <v>3902679</v>
      </c>
      <c r="D1883" s="4">
        <f>IFERROR(Table13[[#This Row],[gross]]-Table13[[#This Row],[budget]],"not available")</f>
        <v>902679</v>
      </c>
    </row>
    <row r="1884" spans="1:4" x14ac:dyDescent="0.3">
      <c r="A1884" t="s">
        <v>20829</v>
      </c>
      <c r="B1884" s="4">
        <v>1500000</v>
      </c>
      <c r="C1884" s="4">
        <v>2365931</v>
      </c>
      <c r="D1884" s="4">
        <f>IFERROR(Table13[[#This Row],[gross]]-Table13[[#This Row],[budget]],"not available")</f>
        <v>865931</v>
      </c>
    </row>
    <row r="1885" spans="1:4" x14ac:dyDescent="0.3">
      <c r="A1885" t="s">
        <v>17045</v>
      </c>
      <c r="B1885" s="4">
        <v>6000000</v>
      </c>
      <c r="C1885" s="4">
        <v>6851636</v>
      </c>
      <c r="D1885" s="4">
        <f>IFERROR(Table13[[#This Row],[gross]]-Table13[[#This Row],[budget]],"not available")</f>
        <v>851636</v>
      </c>
    </row>
    <row r="1886" spans="1:4" x14ac:dyDescent="0.3">
      <c r="A1886" t="s">
        <v>6024</v>
      </c>
      <c r="B1886" s="4">
        <v>44000000</v>
      </c>
      <c r="C1886" s="4">
        <v>44834712</v>
      </c>
      <c r="D1886" s="4">
        <f>IFERROR(Table13[[#This Row],[gross]]-Table13[[#This Row],[budget]],"not available")</f>
        <v>834712</v>
      </c>
    </row>
    <row r="1887" spans="1:4" x14ac:dyDescent="0.3">
      <c r="A1887" t="s">
        <v>19781</v>
      </c>
      <c r="B1887" s="4">
        <v>2500000</v>
      </c>
      <c r="C1887" s="4">
        <v>3325638</v>
      </c>
      <c r="D1887" s="4">
        <f>IFERROR(Table13[[#This Row],[gross]]-Table13[[#This Row],[budget]],"not available")</f>
        <v>825638</v>
      </c>
    </row>
    <row r="1888" spans="1:4" x14ac:dyDescent="0.3">
      <c r="A1888" t="s">
        <v>15013</v>
      </c>
      <c r="B1888" s="4">
        <v>10000000</v>
      </c>
      <c r="C1888" s="4">
        <v>10824921</v>
      </c>
      <c r="D1888" s="4">
        <f>IFERROR(Table13[[#This Row],[gross]]-Table13[[#This Row],[budget]],"not available")</f>
        <v>824921</v>
      </c>
    </row>
    <row r="1889" spans="1:4" x14ac:dyDescent="0.3">
      <c r="A1889" t="s">
        <v>5194</v>
      </c>
      <c r="B1889" s="4">
        <v>50000000</v>
      </c>
      <c r="C1889" s="4">
        <v>50815288</v>
      </c>
      <c r="D1889" s="4">
        <f>IFERROR(Table13[[#This Row],[gross]]-Table13[[#This Row],[budget]],"not available")</f>
        <v>815288</v>
      </c>
    </row>
    <row r="1890" spans="1:4" x14ac:dyDescent="0.3">
      <c r="A1890" t="s">
        <v>23252</v>
      </c>
      <c r="B1890" s="4">
        <v>225000</v>
      </c>
      <c r="C1890" s="4">
        <v>1027119</v>
      </c>
      <c r="D1890" s="4">
        <f>IFERROR(Table13[[#This Row],[gross]]-Table13[[#This Row],[budget]],"not available")</f>
        <v>802119</v>
      </c>
    </row>
    <row r="1891" spans="1:4" x14ac:dyDescent="0.3">
      <c r="A1891" t="s">
        <v>23066</v>
      </c>
      <c r="B1891" s="4">
        <v>250000</v>
      </c>
      <c r="C1891" s="4">
        <v>1050600</v>
      </c>
      <c r="D1891" s="4">
        <f>IFERROR(Table13[[#This Row],[gross]]-Table13[[#This Row],[budget]],"not available")</f>
        <v>800600</v>
      </c>
    </row>
    <row r="1892" spans="1:4" x14ac:dyDescent="0.3">
      <c r="A1892" t="s">
        <v>12001</v>
      </c>
      <c r="B1892" s="4">
        <v>2700000</v>
      </c>
      <c r="C1892" s="4">
        <v>3500000</v>
      </c>
      <c r="D1892" s="4">
        <f>IFERROR(Table13[[#This Row],[gross]]-Table13[[#This Row],[budget]],"not available")</f>
        <v>800000</v>
      </c>
    </row>
    <row r="1893" spans="1:4" x14ac:dyDescent="0.3">
      <c r="A1893" t="s">
        <v>10514</v>
      </c>
      <c r="B1893" s="4">
        <v>21500000</v>
      </c>
      <c r="C1893" s="4">
        <v>22294341</v>
      </c>
      <c r="D1893" s="4">
        <f>IFERROR(Table13[[#This Row],[gross]]-Table13[[#This Row],[budget]],"not available")</f>
        <v>794341</v>
      </c>
    </row>
    <row r="1894" spans="1:4" x14ac:dyDescent="0.3">
      <c r="A1894" t="s">
        <v>20205</v>
      </c>
      <c r="B1894" s="4">
        <v>1500000</v>
      </c>
      <c r="C1894" s="4">
        <v>2283276</v>
      </c>
      <c r="D1894" s="4">
        <f>IFERROR(Table13[[#This Row],[gross]]-Table13[[#This Row],[budget]],"not available")</f>
        <v>783276</v>
      </c>
    </row>
    <row r="1895" spans="1:4" x14ac:dyDescent="0.3">
      <c r="A1895" t="s">
        <v>9378</v>
      </c>
      <c r="B1895" s="4">
        <v>26000000</v>
      </c>
      <c r="C1895" s="4">
        <v>26761283</v>
      </c>
      <c r="D1895" s="4">
        <f>IFERROR(Table13[[#This Row],[gross]]-Table13[[#This Row],[budget]],"not available")</f>
        <v>761283</v>
      </c>
    </row>
    <row r="1896" spans="1:4" x14ac:dyDescent="0.3">
      <c r="A1896" t="s">
        <v>9020</v>
      </c>
      <c r="B1896" s="4">
        <v>28000000</v>
      </c>
      <c r="C1896" s="4">
        <v>28751715</v>
      </c>
      <c r="D1896" s="4">
        <f>IFERROR(Table13[[#This Row],[gross]]-Table13[[#This Row],[budget]],"not available")</f>
        <v>751715</v>
      </c>
    </row>
    <row r="1897" spans="1:4" x14ac:dyDescent="0.3">
      <c r="A1897" t="s">
        <v>22444</v>
      </c>
      <c r="B1897" s="4">
        <v>500000</v>
      </c>
      <c r="C1897" s="4">
        <v>1250798</v>
      </c>
      <c r="D1897" s="4">
        <f>IFERROR(Table13[[#This Row],[gross]]-Table13[[#This Row],[budget]],"not available")</f>
        <v>750798</v>
      </c>
    </row>
    <row r="1898" spans="1:4" x14ac:dyDescent="0.3">
      <c r="A1898" t="s">
        <v>4700</v>
      </c>
      <c r="B1898" s="4">
        <v>55000000</v>
      </c>
      <c r="C1898" s="4">
        <v>55747724</v>
      </c>
      <c r="D1898" s="4">
        <f>IFERROR(Table13[[#This Row],[gross]]-Table13[[#This Row],[budget]],"not available")</f>
        <v>747724</v>
      </c>
    </row>
    <row r="1899" spans="1:4" x14ac:dyDescent="0.3">
      <c r="A1899" t="s">
        <v>23417</v>
      </c>
      <c r="B1899" s="4">
        <v>180000</v>
      </c>
      <c r="C1899" s="4">
        <v>925402</v>
      </c>
      <c r="D1899" s="4">
        <f>IFERROR(Table13[[#This Row],[gross]]-Table13[[#This Row],[budget]],"not available")</f>
        <v>745402</v>
      </c>
    </row>
    <row r="1900" spans="1:4" x14ac:dyDescent="0.3">
      <c r="A1900" t="s">
        <v>21583</v>
      </c>
      <c r="B1900" s="4">
        <v>1000000</v>
      </c>
      <c r="C1900" s="4">
        <v>1744858</v>
      </c>
      <c r="D1900" s="4">
        <f>IFERROR(Table13[[#This Row],[gross]]-Table13[[#This Row],[budget]],"not available")</f>
        <v>744858</v>
      </c>
    </row>
    <row r="1901" spans="1:4" x14ac:dyDescent="0.3">
      <c r="A1901" t="s">
        <v>18767</v>
      </c>
      <c r="B1901" s="4">
        <v>2000000</v>
      </c>
      <c r="C1901" s="4">
        <v>2706659</v>
      </c>
      <c r="D1901" s="4">
        <f>IFERROR(Table13[[#This Row],[gross]]-Table13[[#This Row],[budget]],"not available")</f>
        <v>706659</v>
      </c>
    </row>
    <row r="1902" spans="1:4" x14ac:dyDescent="0.3">
      <c r="A1902" t="s">
        <v>7957</v>
      </c>
      <c r="B1902" s="4">
        <v>32000000</v>
      </c>
      <c r="C1902" s="4">
        <v>32701088</v>
      </c>
      <c r="D1902" s="4">
        <f>IFERROR(Table13[[#This Row],[gross]]-Table13[[#This Row],[budget]],"not available")</f>
        <v>701088</v>
      </c>
    </row>
    <row r="1903" spans="1:4" x14ac:dyDescent="0.3">
      <c r="A1903" t="s">
        <v>12937</v>
      </c>
      <c r="B1903" s="4">
        <v>15000000</v>
      </c>
      <c r="C1903" s="4">
        <v>15700000</v>
      </c>
      <c r="D1903" s="4">
        <f>IFERROR(Table13[[#This Row],[gross]]-Table13[[#This Row],[budget]],"not available")</f>
        <v>700000</v>
      </c>
    </row>
    <row r="1904" spans="1:4" x14ac:dyDescent="0.3">
      <c r="A1904" t="s">
        <v>7846</v>
      </c>
      <c r="B1904" s="4">
        <v>33000000</v>
      </c>
      <c r="C1904" s="4">
        <v>33682273</v>
      </c>
      <c r="D1904" s="4">
        <f>IFERROR(Table13[[#This Row],[gross]]-Table13[[#This Row],[budget]],"not available")</f>
        <v>682273</v>
      </c>
    </row>
    <row r="1905" spans="1:4" x14ac:dyDescent="0.3">
      <c r="A1905" t="s">
        <v>21578</v>
      </c>
      <c r="B1905" s="4">
        <v>1000000</v>
      </c>
      <c r="C1905" s="4">
        <v>1677838</v>
      </c>
      <c r="D1905" s="4">
        <f>IFERROR(Table13[[#This Row],[gross]]-Table13[[#This Row],[budget]],"not available")</f>
        <v>677838</v>
      </c>
    </row>
    <row r="1906" spans="1:4" x14ac:dyDescent="0.3">
      <c r="A1906" t="s">
        <v>17058</v>
      </c>
      <c r="B1906" s="4">
        <v>6000000</v>
      </c>
      <c r="C1906" s="4">
        <v>6670712</v>
      </c>
      <c r="D1906" s="4">
        <f>IFERROR(Table13[[#This Row],[gross]]-Table13[[#This Row],[budget]],"not available")</f>
        <v>670712</v>
      </c>
    </row>
    <row r="1907" spans="1:4" x14ac:dyDescent="0.3">
      <c r="A1907" t="s">
        <v>23962</v>
      </c>
      <c r="B1907" s="4">
        <v>10000</v>
      </c>
      <c r="C1907" s="4">
        <v>673780</v>
      </c>
      <c r="D1907" s="4">
        <f>IFERROR(Table13[[#This Row],[gross]]-Table13[[#This Row],[budget]],"not available")</f>
        <v>663780</v>
      </c>
    </row>
    <row r="1908" spans="1:4" x14ac:dyDescent="0.3">
      <c r="A1908" t="s">
        <v>22947</v>
      </c>
      <c r="B1908" s="4">
        <v>200000</v>
      </c>
      <c r="C1908" s="4">
        <v>856942</v>
      </c>
      <c r="D1908" s="4">
        <f>IFERROR(Table13[[#This Row],[gross]]-Table13[[#This Row],[budget]],"not available")</f>
        <v>656942</v>
      </c>
    </row>
    <row r="1909" spans="1:4" x14ac:dyDescent="0.3">
      <c r="A1909" t="s">
        <v>23072</v>
      </c>
      <c r="B1909" s="4">
        <v>250000</v>
      </c>
      <c r="C1909" s="4">
        <v>902835</v>
      </c>
      <c r="D1909" s="4">
        <f>IFERROR(Table13[[#This Row],[gross]]-Table13[[#This Row],[budget]],"not available")</f>
        <v>652835</v>
      </c>
    </row>
    <row r="1910" spans="1:4" x14ac:dyDescent="0.3">
      <c r="A1910" t="s">
        <v>9674</v>
      </c>
      <c r="B1910" s="4">
        <v>25000000</v>
      </c>
      <c r="C1910" s="4">
        <v>25615792</v>
      </c>
      <c r="D1910" s="4">
        <f>IFERROR(Table13[[#This Row],[gross]]-Table13[[#This Row],[budget]],"not available")</f>
        <v>615792</v>
      </c>
    </row>
    <row r="1911" spans="1:4" x14ac:dyDescent="0.3">
      <c r="A1911" t="s">
        <v>22464</v>
      </c>
      <c r="B1911" s="4">
        <v>500000</v>
      </c>
      <c r="C1911" s="4">
        <v>1114943</v>
      </c>
      <c r="D1911" s="4">
        <f>IFERROR(Table13[[#This Row],[gross]]-Table13[[#This Row],[budget]],"not available")</f>
        <v>614943</v>
      </c>
    </row>
    <row r="1912" spans="1:4" x14ac:dyDescent="0.3">
      <c r="A1912" t="s">
        <v>22469</v>
      </c>
      <c r="B1912" s="4">
        <v>500000</v>
      </c>
      <c r="C1912" s="4">
        <v>1111615</v>
      </c>
      <c r="D1912" s="4">
        <f>IFERROR(Table13[[#This Row],[gross]]-Table13[[#This Row],[budget]],"not available")</f>
        <v>611615</v>
      </c>
    </row>
    <row r="1913" spans="1:4" x14ac:dyDescent="0.3">
      <c r="A1913" t="s">
        <v>13015</v>
      </c>
      <c r="B1913" s="4">
        <v>15000000</v>
      </c>
      <c r="C1913" s="4">
        <v>15608545</v>
      </c>
      <c r="D1913" s="4">
        <f>IFERROR(Table13[[#This Row],[gross]]-Table13[[#This Row],[budget]],"not available")</f>
        <v>608545</v>
      </c>
    </row>
    <row r="1914" spans="1:4" x14ac:dyDescent="0.3">
      <c r="A1914" t="s">
        <v>21951</v>
      </c>
      <c r="B1914" s="4">
        <v>590000</v>
      </c>
      <c r="C1914" s="4">
        <v>1185783</v>
      </c>
      <c r="D1914" s="4">
        <f>IFERROR(Table13[[#This Row],[gross]]-Table13[[#This Row],[budget]],"not available")</f>
        <v>595783</v>
      </c>
    </row>
    <row r="1915" spans="1:4" x14ac:dyDescent="0.3">
      <c r="A1915" t="s">
        <v>22768</v>
      </c>
      <c r="B1915" s="4">
        <v>218</v>
      </c>
      <c r="C1915" s="4">
        <v>592014</v>
      </c>
      <c r="D1915" s="4">
        <f>IFERROR(Table13[[#This Row],[gross]]-Table13[[#This Row],[budget]],"not available")</f>
        <v>591796</v>
      </c>
    </row>
    <row r="1916" spans="1:4" x14ac:dyDescent="0.3">
      <c r="A1916" t="s">
        <v>4119</v>
      </c>
      <c r="B1916" s="4">
        <v>60000000</v>
      </c>
      <c r="C1916" s="4">
        <v>60573641</v>
      </c>
      <c r="D1916" s="4">
        <f>IFERROR(Table13[[#This Row],[gross]]-Table13[[#This Row],[budget]],"not available")</f>
        <v>573641</v>
      </c>
    </row>
    <row r="1917" spans="1:4" x14ac:dyDescent="0.3">
      <c r="A1917" t="s">
        <v>15018</v>
      </c>
      <c r="B1917" s="4">
        <v>10000000</v>
      </c>
      <c r="C1917" s="4">
        <v>10561238</v>
      </c>
      <c r="D1917" s="4">
        <f>IFERROR(Table13[[#This Row],[gross]]-Table13[[#This Row],[budget]],"not available")</f>
        <v>561238</v>
      </c>
    </row>
    <row r="1918" spans="1:4" x14ac:dyDescent="0.3">
      <c r="A1918" t="s">
        <v>19304</v>
      </c>
      <c r="B1918" s="4">
        <v>3000000</v>
      </c>
      <c r="C1918" s="4">
        <v>3559990</v>
      </c>
      <c r="D1918" s="4">
        <f>IFERROR(Table13[[#This Row],[gross]]-Table13[[#This Row],[budget]],"not available")</f>
        <v>559990</v>
      </c>
    </row>
    <row r="1919" spans="1:4" x14ac:dyDescent="0.3">
      <c r="A1919" t="s">
        <v>20181</v>
      </c>
      <c r="B1919" s="4">
        <v>2000000</v>
      </c>
      <c r="C1919" s="4">
        <v>2557668</v>
      </c>
      <c r="D1919" s="4">
        <f>IFERROR(Table13[[#This Row],[gross]]-Table13[[#This Row],[budget]],"not available")</f>
        <v>557668</v>
      </c>
    </row>
    <row r="1920" spans="1:4" x14ac:dyDescent="0.3">
      <c r="A1920" t="s">
        <v>19666</v>
      </c>
      <c r="B1920" s="4">
        <v>2600000</v>
      </c>
      <c r="C1920" s="4">
        <v>3130592</v>
      </c>
      <c r="D1920" s="4">
        <f>IFERROR(Table13[[#This Row],[gross]]-Table13[[#This Row],[budget]],"not available")</f>
        <v>530592</v>
      </c>
    </row>
    <row r="1921" spans="1:4" x14ac:dyDescent="0.3">
      <c r="A1921" t="s">
        <v>22117</v>
      </c>
      <c r="B1921" s="4">
        <v>780000</v>
      </c>
      <c r="C1921" s="4">
        <v>1310270</v>
      </c>
      <c r="D1921" s="4">
        <f>IFERROR(Table13[[#This Row],[gross]]-Table13[[#This Row],[budget]],"not available")</f>
        <v>530270</v>
      </c>
    </row>
    <row r="1922" spans="1:4" x14ac:dyDescent="0.3">
      <c r="A1922" t="s">
        <v>8476</v>
      </c>
      <c r="B1922" s="4">
        <v>30000000</v>
      </c>
      <c r="C1922" s="4">
        <v>30523568</v>
      </c>
      <c r="D1922" s="4">
        <f>IFERROR(Table13[[#This Row],[gross]]-Table13[[#This Row],[budget]],"not available")</f>
        <v>523568</v>
      </c>
    </row>
    <row r="1923" spans="1:4" x14ac:dyDescent="0.3">
      <c r="A1923" t="s">
        <v>8462</v>
      </c>
      <c r="B1923" s="4">
        <v>30000000</v>
      </c>
      <c r="C1923" s="4">
        <v>30513940</v>
      </c>
      <c r="D1923" s="4">
        <f>IFERROR(Table13[[#This Row],[gross]]-Table13[[#This Row],[budget]],"not available")</f>
        <v>513940</v>
      </c>
    </row>
    <row r="1924" spans="1:4" x14ac:dyDescent="0.3">
      <c r="A1924" t="s">
        <v>20185</v>
      </c>
      <c r="B1924" s="4">
        <v>2000000</v>
      </c>
      <c r="C1924" s="4">
        <v>2506446</v>
      </c>
      <c r="D1924" s="4">
        <f>IFERROR(Table13[[#This Row],[gross]]-Table13[[#This Row],[budget]],"not available")</f>
        <v>506446</v>
      </c>
    </row>
    <row r="1925" spans="1:4" x14ac:dyDescent="0.3">
      <c r="A1925" t="s">
        <v>22474</v>
      </c>
      <c r="B1925" s="4">
        <v>500000</v>
      </c>
      <c r="C1925" s="4">
        <v>985341</v>
      </c>
      <c r="D1925" s="4">
        <f>IFERROR(Table13[[#This Row],[gross]]-Table13[[#This Row],[budget]],"not available")</f>
        <v>485341</v>
      </c>
    </row>
    <row r="1926" spans="1:4" x14ac:dyDescent="0.3">
      <c r="A1926" t="s">
        <v>17768</v>
      </c>
      <c r="B1926" s="4">
        <v>5000000</v>
      </c>
      <c r="C1926" s="4">
        <v>5480318</v>
      </c>
      <c r="D1926" s="4">
        <f>IFERROR(Table13[[#This Row],[gross]]-Table13[[#This Row],[budget]],"not available")</f>
        <v>480318</v>
      </c>
    </row>
    <row r="1927" spans="1:4" x14ac:dyDescent="0.3">
      <c r="A1927" t="s">
        <v>23687</v>
      </c>
      <c r="B1927" s="4">
        <v>60000</v>
      </c>
      <c r="C1927" s="4">
        <v>536767</v>
      </c>
      <c r="D1927" s="4">
        <f>IFERROR(Table13[[#This Row],[gross]]-Table13[[#This Row],[budget]],"not available")</f>
        <v>476767</v>
      </c>
    </row>
    <row r="1928" spans="1:4" x14ac:dyDescent="0.3">
      <c r="A1928" t="s">
        <v>16577</v>
      </c>
      <c r="B1928" s="4">
        <v>7000000</v>
      </c>
      <c r="C1928" s="4">
        <v>7455447</v>
      </c>
      <c r="D1928" s="4">
        <f>IFERROR(Table13[[#This Row],[gross]]-Table13[[#This Row],[budget]],"not available")</f>
        <v>455447</v>
      </c>
    </row>
    <row r="1929" spans="1:4" x14ac:dyDescent="0.3">
      <c r="A1929" t="s">
        <v>22208</v>
      </c>
      <c r="B1929" s="4">
        <v>700000</v>
      </c>
      <c r="C1929" s="4">
        <v>1141829</v>
      </c>
      <c r="D1929" s="4">
        <f>IFERROR(Table13[[#This Row],[gross]]-Table13[[#This Row],[budget]],"not available")</f>
        <v>441829</v>
      </c>
    </row>
    <row r="1930" spans="1:4" x14ac:dyDescent="0.3">
      <c r="A1930" t="s">
        <v>24000</v>
      </c>
      <c r="B1930" s="4">
        <v>7000</v>
      </c>
      <c r="C1930" s="4">
        <v>424760</v>
      </c>
      <c r="D1930" s="4">
        <f>IFERROR(Table13[[#This Row],[gross]]-Table13[[#This Row],[budget]],"not available")</f>
        <v>417760</v>
      </c>
    </row>
    <row r="1931" spans="1:4" x14ac:dyDescent="0.3">
      <c r="A1931" t="s">
        <v>9370</v>
      </c>
      <c r="B1931" s="4">
        <v>25100000</v>
      </c>
      <c r="C1931" s="4">
        <v>25517500</v>
      </c>
      <c r="D1931" s="4">
        <f>IFERROR(Table13[[#This Row],[gross]]-Table13[[#This Row],[budget]],"not available")</f>
        <v>417500</v>
      </c>
    </row>
    <row r="1932" spans="1:4" x14ac:dyDescent="0.3">
      <c r="A1932" t="s">
        <v>22458</v>
      </c>
      <c r="B1932" s="4">
        <v>500000</v>
      </c>
      <c r="C1932" s="4">
        <v>906666</v>
      </c>
      <c r="D1932" s="4">
        <f>IFERROR(Table13[[#This Row],[gross]]-Table13[[#This Row],[budget]],"not available")</f>
        <v>406666</v>
      </c>
    </row>
    <row r="1933" spans="1:4" x14ac:dyDescent="0.3">
      <c r="A1933" t="s">
        <v>22014</v>
      </c>
      <c r="B1933" s="4">
        <v>850000</v>
      </c>
      <c r="C1933" s="4">
        <v>1243961</v>
      </c>
      <c r="D1933" s="4">
        <f>IFERROR(Table13[[#This Row],[gross]]-Table13[[#This Row],[budget]],"not available")</f>
        <v>393961</v>
      </c>
    </row>
    <row r="1934" spans="1:4" x14ac:dyDescent="0.3">
      <c r="A1934" t="s">
        <v>2735</v>
      </c>
      <c r="B1934" s="4">
        <v>80000000</v>
      </c>
      <c r="C1934" s="4">
        <v>80360866</v>
      </c>
      <c r="D1934" s="4">
        <f>IFERROR(Table13[[#This Row],[gross]]-Table13[[#This Row],[budget]],"not available")</f>
        <v>360866</v>
      </c>
    </row>
    <row r="1935" spans="1:4" x14ac:dyDescent="0.3">
      <c r="A1935" t="s">
        <v>23423</v>
      </c>
      <c r="B1935" s="4">
        <v>120000</v>
      </c>
      <c r="C1935" s="4">
        <v>469947</v>
      </c>
      <c r="D1935" s="4">
        <f>IFERROR(Table13[[#This Row],[gross]]-Table13[[#This Row],[budget]],"not available")</f>
        <v>349947</v>
      </c>
    </row>
    <row r="1936" spans="1:4" x14ac:dyDescent="0.3">
      <c r="A1936" t="s">
        <v>21067</v>
      </c>
      <c r="B1936" s="4">
        <v>1300000</v>
      </c>
      <c r="C1936" s="4">
        <v>1647780</v>
      </c>
      <c r="D1936" s="4">
        <f>IFERROR(Table13[[#This Row],[gross]]-Table13[[#This Row],[budget]],"not available")</f>
        <v>347780</v>
      </c>
    </row>
    <row r="1937" spans="1:4" x14ac:dyDescent="0.3">
      <c r="A1937" t="s">
        <v>12447</v>
      </c>
      <c r="B1937" s="4">
        <v>16000000</v>
      </c>
      <c r="C1937" s="4">
        <v>16346122</v>
      </c>
      <c r="D1937" s="4">
        <f>IFERROR(Table13[[#This Row],[gross]]-Table13[[#This Row],[budget]],"not available")</f>
        <v>346122</v>
      </c>
    </row>
    <row r="1938" spans="1:4" x14ac:dyDescent="0.3">
      <c r="A1938" t="s">
        <v>11846</v>
      </c>
      <c r="B1938" s="4">
        <v>18000000</v>
      </c>
      <c r="C1938" s="4">
        <v>18329466</v>
      </c>
      <c r="D1938" s="4">
        <f>IFERROR(Table13[[#This Row],[gross]]-Table13[[#This Row],[budget]],"not available")</f>
        <v>329466</v>
      </c>
    </row>
    <row r="1939" spans="1:4" x14ac:dyDescent="0.3">
      <c r="A1939" t="s">
        <v>23754</v>
      </c>
      <c r="B1939" s="4">
        <v>65000</v>
      </c>
      <c r="C1939" s="4">
        <v>389804</v>
      </c>
      <c r="D1939" s="4">
        <f>IFERROR(Table13[[#This Row],[gross]]-Table13[[#This Row],[budget]],"not available")</f>
        <v>324804</v>
      </c>
    </row>
    <row r="1940" spans="1:4" x14ac:dyDescent="0.3">
      <c r="A1940" t="s">
        <v>9131</v>
      </c>
      <c r="B1940" s="4">
        <v>13500000</v>
      </c>
      <c r="C1940" s="4">
        <v>13823741</v>
      </c>
      <c r="D1940" s="4">
        <f>IFERROR(Table13[[#This Row],[gross]]-Table13[[#This Row],[budget]],"not available")</f>
        <v>323741</v>
      </c>
    </row>
    <row r="1941" spans="1:4" x14ac:dyDescent="0.3">
      <c r="A1941" t="s">
        <v>17778</v>
      </c>
      <c r="B1941" s="4">
        <v>5000000</v>
      </c>
      <c r="C1941" s="4">
        <v>5308707</v>
      </c>
      <c r="D1941" s="4">
        <f>IFERROR(Table13[[#This Row],[gross]]-Table13[[#This Row],[budget]],"not available")</f>
        <v>308707</v>
      </c>
    </row>
    <row r="1942" spans="1:4" x14ac:dyDescent="0.3">
      <c r="A1942" t="s">
        <v>18485</v>
      </c>
      <c r="B1942" s="4">
        <v>4000000</v>
      </c>
      <c r="C1942" s="4">
        <v>4301331</v>
      </c>
      <c r="D1942" s="4">
        <f>IFERROR(Table13[[#This Row],[gross]]-Table13[[#This Row],[budget]],"not available")</f>
        <v>301331</v>
      </c>
    </row>
    <row r="1943" spans="1:4" x14ac:dyDescent="0.3">
      <c r="A1943" t="s">
        <v>21337</v>
      </c>
      <c r="B1943" s="4">
        <v>1100000</v>
      </c>
      <c r="C1943" s="4">
        <v>1400000</v>
      </c>
      <c r="D1943" s="4">
        <f>IFERROR(Table13[[#This Row],[gross]]-Table13[[#This Row],[budget]],"not available")</f>
        <v>300000</v>
      </c>
    </row>
    <row r="1944" spans="1:4" x14ac:dyDescent="0.3">
      <c r="A1944" t="s">
        <v>19796</v>
      </c>
      <c r="B1944" s="4">
        <v>34000</v>
      </c>
      <c r="C1944" s="4">
        <v>333658</v>
      </c>
      <c r="D1944" s="4">
        <f>IFERROR(Table13[[#This Row],[gross]]-Table13[[#This Row],[budget]],"not available")</f>
        <v>299658</v>
      </c>
    </row>
    <row r="1945" spans="1:4" x14ac:dyDescent="0.3">
      <c r="A1945" t="s">
        <v>18873</v>
      </c>
      <c r="B1945" s="4">
        <v>3000000</v>
      </c>
      <c r="C1945" s="4">
        <v>3293258</v>
      </c>
      <c r="D1945" s="4">
        <f>IFERROR(Table13[[#This Row],[gross]]-Table13[[#This Row],[budget]],"not available")</f>
        <v>293258</v>
      </c>
    </row>
    <row r="1946" spans="1:4" x14ac:dyDescent="0.3">
      <c r="A1946" t="s">
        <v>16536</v>
      </c>
      <c r="B1946" s="4">
        <v>7000000</v>
      </c>
      <c r="C1946" s="4">
        <v>7292175</v>
      </c>
      <c r="D1946" s="4">
        <f>IFERROR(Table13[[#This Row],[gross]]-Table13[[#This Row],[budget]],"not available")</f>
        <v>292175</v>
      </c>
    </row>
    <row r="1947" spans="1:4" x14ac:dyDescent="0.3">
      <c r="A1947" t="s">
        <v>16058</v>
      </c>
      <c r="B1947" s="4">
        <v>8000000</v>
      </c>
      <c r="C1947" s="4">
        <v>8279017</v>
      </c>
      <c r="D1947" s="4">
        <f>IFERROR(Table13[[#This Row],[gross]]-Table13[[#This Row],[budget]],"not available")</f>
        <v>279017</v>
      </c>
    </row>
    <row r="1948" spans="1:4" x14ac:dyDescent="0.3">
      <c r="A1948" t="s">
        <v>21573</v>
      </c>
      <c r="B1948" s="4">
        <v>1000000</v>
      </c>
      <c r="C1948" s="4">
        <v>1277257</v>
      </c>
      <c r="D1948" s="4">
        <f>IFERROR(Table13[[#This Row],[gross]]-Table13[[#This Row],[budget]],"not available")</f>
        <v>277257</v>
      </c>
    </row>
    <row r="1949" spans="1:4" x14ac:dyDescent="0.3">
      <c r="A1949" t="s">
        <v>10383</v>
      </c>
      <c r="B1949" s="4">
        <v>22000000</v>
      </c>
      <c r="C1949" s="4">
        <v>22264487</v>
      </c>
      <c r="D1949" s="4">
        <f>IFERROR(Table13[[#This Row],[gross]]-Table13[[#This Row],[budget]],"not available")</f>
        <v>264487</v>
      </c>
    </row>
    <row r="1950" spans="1:4" x14ac:dyDescent="0.3">
      <c r="A1950" t="s">
        <v>10626</v>
      </c>
      <c r="B1950" s="4">
        <v>20000000</v>
      </c>
      <c r="C1950" s="4">
        <v>20259297</v>
      </c>
      <c r="D1950" s="4">
        <f>IFERROR(Table13[[#This Row],[gross]]-Table13[[#This Row],[budget]],"not available")</f>
        <v>259297</v>
      </c>
    </row>
    <row r="1951" spans="1:4" x14ac:dyDescent="0.3">
      <c r="A1951" t="s">
        <v>21303</v>
      </c>
      <c r="B1951" s="4">
        <v>2600000</v>
      </c>
      <c r="C1951" s="4">
        <v>2850263</v>
      </c>
      <c r="D1951" s="4">
        <f>IFERROR(Table13[[#This Row],[gross]]-Table13[[#This Row],[budget]],"not available")</f>
        <v>250263</v>
      </c>
    </row>
    <row r="1952" spans="1:4" x14ac:dyDescent="0.3">
      <c r="A1952" t="s">
        <v>20696</v>
      </c>
      <c r="B1952" s="4">
        <v>1700000</v>
      </c>
      <c r="C1952" s="4">
        <v>1943649</v>
      </c>
      <c r="D1952" s="4">
        <f>IFERROR(Table13[[#This Row],[gross]]-Table13[[#This Row],[budget]],"not available")</f>
        <v>243649</v>
      </c>
    </row>
    <row r="1953" spans="1:4" x14ac:dyDescent="0.3">
      <c r="A1953" t="s">
        <v>22836</v>
      </c>
      <c r="B1953" s="4">
        <v>375000</v>
      </c>
      <c r="C1953" s="4">
        <v>617172</v>
      </c>
      <c r="D1953" s="4">
        <f>IFERROR(Table13[[#This Row],[gross]]-Table13[[#This Row],[budget]],"not available")</f>
        <v>242172</v>
      </c>
    </row>
    <row r="1954" spans="1:4" x14ac:dyDescent="0.3">
      <c r="A1954" t="s">
        <v>11003</v>
      </c>
      <c r="B1954" s="4">
        <v>20000000</v>
      </c>
      <c r="C1954" s="4">
        <v>20241395</v>
      </c>
      <c r="D1954" s="4">
        <f>IFERROR(Table13[[#This Row],[gross]]-Table13[[#This Row],[budget]],"not available")</f>
        <v>241395</v>
      </c>
    </row>
    <row r="1955" spans="1:4" x14ac:dyDescent="0.3">
      <c r="A1955" t="s">
        <v>23815</v>
      </c>
      <c r="B1955" s="4">
        <v>40000</v>
      </c>
      <c r="C1955" s="4">
        <v>277233</v>
      </c>
      <c r="D1955" s="4">
        <f>IFERROR(Table13[[#This Row],[gross]]-Table13[[#This Row],[budget]],"not available")</f>
        <v>237233</v>
      </c>
    </row>
    <row r="1956" spans="1:4" x14ac:dyDescent="0.3">
      <c r="A1956" t="s">
        <v>3228</v>
      </c>
      <c r="B1956" s="4">
        <v>70000000</v>
      </c>
      <c r="C1956" s="4">
        <v>70224196</v>
      </c>
      <c r="D1956" s="4">
        <f>IFERROR(Table13[[#This Row],[gross]]-Table13[[#This Row],[budget]],"not available")</f>
        <v>224196</v>
      </c>
    </row>
    <row r="1957" spans="1:4" x14ac:dyDescent="0.3">
      <c r="A1957" t="s">
        <v>23847</v>
      </c>
      <c r="B1957" s="4">
        <v>30000</v>
      </c>
      <c r="C1957" s="4">
        <v>243768</v>
      </c>
      <c r="D1957" s="4">
        <f>IFERROR(Table13[[#This Row],[gross]]-Table13[[#This Row],[budget]],"not available")</f>
        <v>213768</v>
      </c>
    </row>
    <row r="1958" spans="1:4" x14ac:dyDescent="0.3">
      <c r="A1958" t="s">
        <v>12451</v>
      </c>
      <c r="B1958" s="4">
        <v>16000000</v>
      </c>
      <c r="C1958" s="4">
        <v>16204793</v>
      </c>
      <c r="D1958" s="4">
        <f>IFERROR(Table13[[#This Row],[gross]]-Table13[[#This Row],[budget]],"not available")</f>
        <v>204793</v>
      </c>
    </row>
    <row r="1959" spans="1:4" x14ac:dyDescent="0.3">
      <c r="A1959" t="s">
        <v>5273</v>
      </c>
      <c r="B1959" s="4">
        <v>40000000</v>
      </c>
      <c r="C1959" s="4">
        <v>40203020</v>
      </c>
      <c r="D1959" s="4">
        <f>IFERROR(Table13[[#This Row],[gross]]-Table13[[#This Row],[budget]],"not available")</f>
        <v>203020</v>
      </c>
    </row>
    <row r="1960" spans="1:4" x14ac:dyDescent="0.3">
      <c r="A1960" t="s">
        <v>22062</v>
      </c>
      <c r="B1960" s="4">
        <v>800000</v>
      </c>
      <c r="C1960" s="4">
        <v>1001437</v>
      </c>
      <c r="D1960" s="4">
        <f>IFERROR(Table13[[#This Row],[gross]]-Table13[[#This Row],[budget]],"not available")</f>
        <v>201437</v>
      </c>
    </row>
    <row r="1961" spans="1:4" x14ac:dyDescent="0.3">
      <c r="A1961" t="s">
        <v>1945</v>
      </c>
      <c r="B1961" s="4">
        <v>10000000</v>
      </c>
      <c r="C1961" s="4">
        <v>10200000</v>
      </c>
      <c r="D1961" s="4">
        <f>IFERROR(Table13[[#This Row],[gross]]-Table13[[#This Row],[budget]],"not available")</f>
        <v>200000</v>
      </c>
    </row>
    <row r="1962" spans="1:4" x14ac:dyDescent="0.3">
      <c r="A1962" t="s">
        <v>23809</v>
      </c>
      <c r="B1962" s="4">
        <v>42000</v>
      </c>
      <c r="C1962" s="4">
        <v>241816</v>
      </c>
      <c r="D1962" s="4">
        <f>IFERROR(Table13[[#This Row],[gross]]-Table13[[#This Row],[budget]],"not available")</f>
        <v>199816</v>
      </c>
    </row>
    <row r="1963" spans="1:4" x14ac:dyDescent="0.3">
      <c r="A1963" t="s">
        <v>23297</v>
      </c>
      <c r="B1963" s="4">
        <v>200000</v>
      </c>
      <c r="C1963" s="4">
        <v>381225</v>
      </c>
      <c r="D1963" s="4">
        <f>IFERROR(Table13[[#This Row],[gross]]-Table13[[#This Row],[budget]],"not available")</f>
        <v>181225</v>
      </c>
    </row>
    <row r="1964" spans="1:4" x14ac:dyDescent="0.3">
      <c r="A1964" t="s">
        <v>23927</v>
      </c>
      <c r="B1964" s="4">
        <v>15000</v>
      </c>
      <c r="C1964" s="4">
        <v>192467</v>
      </c>
      <c r="D1964" s="4">
        <f>IFERROR(Table13[[#This Row],[gross]]-Table13[[#This Row],[budget]],"not available")</f>
        <v>177467</v>
      </c>
    </row>
    <row r="1965" spans="1:4" x14ac:dyDescent="0.3">
      <c r="A1965" t="s">
        <v>23951</v>
      </c>
      <c r="B1965" s="4">
        <v>10000</v>
      </c>
      <c r="C1965" s="4">
        <v>180483</v>
      </c>
      <c r="D1965" s="4">
        <f>IFERROR(Table13[[#This Row],[gross]]-Table13[[#This Row],[budget]],"not available")</f>
        <v>170483</v>
      </c>
    </row>
    <row r="1966" spans="1:4" x14ac:dyDescent="0.3">
      <c r="A1966" t="s">
        <v>16545</v>
      </c>
      <c r="B1966" s="4">
        <v>6000000</v>
      </c>
      <c r="C1966" s="4">
        <v>6165429</v>
      </c>
      <c r="D1966" s="4">
        <f>IFERROR(Table13[[#This Row],[gross]]-Table13[[#This Row],[budget]],"not available")</f>
        <v>165429</v>
      </c>
    </row>
    <row r="1967" spans="1:4" x14ac:dyDescent="0.3">
      <c r="A1967" t="s">
        <v>5204</v>
      </c>
      <c r="B1967" s="4">
        <v>50000000</v>
      </c>
      <c r="C1967" s="4">
        <v>50150619</v>
      </c>
      <c r="D1967" s="4">
        <f>IFERROR(Table13[[#This Row],[gross]]-Table13[[#This Row],[budget]],"not available")</f>
        <v>150619</v>
      </c>
    </row>
    <row r="1968" spans="1:4" x14ac:dyDescent="0.3">
      <c r="A1968" t="s">
        <v>23956</v>
      </c>
      <c r="B1968" s="4">
        <v>4500</v>
      </c>
      <c r="C1968" s="4">
        <v>136007</v>
      </c>
      <c r="D1968" s="4">
        <f>IFERROR(Table13[[#This Row],[gross]]-Table13[[#This Row],[budget]],"not available")</f>
        <v>131507</v>
      </c>
    </row>
    <row r="1969" spans="1:4" x14ac:dyDescent="0.3">
      <c r="A1969" t="s">
        <v>4507</v>
      </c>
      <c r="B1969" s="4">
        <v>60000000</v>
      </c>
      <c r="C1969" s="4">
        <v>60128566</v>
      </c>
      <c r="D1969" s="4">
        <f>IFERROR(Table13[[#This Row],[gross]]-Table13[[#This Row],[budget]],"not available")</f>
        <v>128566</v>
      </c>
    </row>
    <row r="1970" spans="1:4" x14ac:dyDescent="0.3">
      <c r="A1970" t="s">
        <v>23082</v>
      </c>
      <c r="B1970" s="4">
        <v>365000</v>
      </c>
      <c r="C1970" s="4">
        <v>489220</v>
      </c>
      <c r="D1970" s="4">
        <f>IFERROR(Table13[[#This Row],[gross]]-Table13[[#This Row],[budget]],"not available")</f>
        <v>124220</v>
      </c>
    </row>
    <row r="1971" spans="1:4" x14ac:dyDescent="0.3">
      <c r="A1971" t="s">
        <v>1791</v>
      </c>
      <c r="B1971" s="4">
        <v>100000000</v>
      </c>
      <c r="C1971" s="4">
        <v>100117603</v>
      </c>
      <c r="D1971" s="4">
        <f>IFERROR(Table13[[#This Row],[gross]]-Table13[[#This Row],[budget]],"not available")</f>
        <v>117603</v>
      </c>
    </row>
    <row r="1972" spans="1:4" x14ac:dyDescent="0.3">
      <c r="A1972" t="s">
        <v>19365</v>
      </c>
      <c r="B1972" s="4">
        <v>3000000</v>
      </c>
      <c r="C1972" s="4">
        <v>3105269</v>
      </c>
      <c r="D1972" s="4">
        <f>IFERROR(Table13[[#This Row],[gross]]-Table13[[#This Row],[budget]],"not available")</f>
        <v>105269</v>
      </c>
    </row>
    <row r="1973" spans="1:4" x14ac:dyDescent="0.3">
      <c r="A1973" t="s">
        <v>22478</v>
      </c>
      <c r="B1973" s="4">
        <v>500000</v>
      </c>
      <c r="C1973" s="4">
        <v>603943</v>
      </c>
      <c r="D1973" s="4">
        <f>IFERROR(Table13[[#This Row],[gross]]-Table13[[#This Row],[budget]],"not available")</f>
        <v>103943</v>
      </c>
    </row>
    <row r="1974" spans="1:4" x14ac:dyDescent="0.3">
      <c r="A1974" t="s">
        <v>12942</v>
      </c>
      <c r="B1974" s="4">
        <v>15000000</v>
      </c>
      <c r="C1974" s="4">
        <v>15100000</v>
      </c>
      <c r="D1974" s="4">
        <f>IFERROR(Table13[[#This Row],[gross]]-Table13[[#This Row],[budget]],"not available")</f>
        <v>100000</v>
      </c>
    </row>
    <row r="1975" spans="1:4" x14ac:dyDescent="0.3">
      <c r="A1975" t="s">
        <v>24052</v>
      </c>
      <c r="B1975" s="4">
        <v>1100</v>
      </c>
      <c r="C1975" s="4">
        <v>85222</v>
      </c>
      <c r="D1975" s="4">
        <f>IFERROR(Table13[[#This Row],[gross]]-Table13[[#This Row],[budget]],"not available")</f>
        <v>84122</v>
      </c>
    </row>
    <row r="1976" spans="1:4" x14ac:dyDescent="0.3">
      <c r="A1976" t="s">
        <v>451</v>
      </c>
      <c r="B1976" s="4">
        <v>140000000</v>
      </c>
      <c r="C1976" s="4">
        <v>140080850</v>
      </c>
      <c r="D1976" s="4">
        <f>IFERROR(Table13[[#This Row],[gross]]-Table13[[#This Row],[budget]],"not available")</f>
        <v>80850</v>
      </c>
    </row>
    <row r="1977" spans="1:4" x14ac:dyDescent="0.3">
      <c r="A1977" t="s">
        <v>23615</v>
      </c>
      <c r="B1977" s="4">
        <v>40000</v>
      </c>
      <c r="C1977" s="4">
        <v>110536</v>
      </c>
      <c r="D1977" s="4">
        <f>IFERROR(Table13[[#This Row],[gross]]-Table13[[#This Row],[budget]],"not available")</f>
        <v>70536</v>
      </c>
    </row>
    <row r="1978" spans="1:4" x14ac:dyDescent="0.3">
      <c r="A1978" t="s">
        <v>24007</v>
      </c>
      <c r="B1978" s="4">
        <v>7000</v>
      </c>
      <c r="C1978" s="4">
        <v>70071</v>
      </c>
      <c r="D1978" s="4">
        <f>IFERROR(Table13[[#This Row],[gross]]-Table13[[#This Row],[budget]],"not available")</f>
        <v>63071</v>
      </c>
    </row>
    <row r="1979" spans="1:4" x14ac:dyDescent="0.3">
      <c r="A1979" t="s">
        <v>23941</v>
      </c>
      <c r="B1979" s="4">
        <v>15000</v>
      </c>
      <c r="C1979" s="4">
        <v>76382</v>
      </c>
      <c r="D1979" s="4">
        <f>IFERROR(Table13[[#This Row],[gross]]-Table13[[#This Row],[budget]],"not available")</f>
        <v>61382</v>
      </c>
    </row>
    <row r="1980" spans="1:4" x14ac:dyDescent="0.3">
      <c r="A1980" t="s">
        <v>21962</v>
      </c>
      <c r="B1980" s="4">
        <v>950000</v>
      </c>
      <c r="C1980" s="4">
        <v>1007962</v>
      </c>
      <c r="D1980" s="4">
        <f>IFERROR(Table13[[#This Row],[gross]]-Table13[[#This Row],[budget]],"not available")</f>
        <v>57962</v>
      </c>
    </row>
    <row r="1981" spans="1:4" x14ac:dyDescent="0.3">
      <c r="A1981" t="s">
        <v>16758</v>
      </c>
      <c r="B1981" s="4">
        <v>6800000</v>
      </c>
      <c r="C1981" s="4">
        <v>6857096</v>
      </c>
      <c r="D1981" s="4">
        <f>IFERROR(Table13[[#This Row],[gross]]-Table13[[#This Row],[budget]],"not available")</f>
        <v>57096</v>
      </c>
    </row>
    <row r="1982" spans="1:4" x14ac:dyDescent="0.3">
      <c r="A1982" t="s">
        <v>23037</v>
      </c>
      <c r="B1982" s="4">
        <v>270000</v>
      </c>
      <c r="C1982" s="4">
        <v>318622</v>
      </c>
      <c r="D1982" s="4">
        <f>IFERROR(Table13[[#This Row],[gross]]-Table13[[#This Row],[budget]],"not available")</f>
        <v>48622</v>
      </c>
    </row>
    <row r="1983" spans="1:4" x14ac:dyDescent="0.3">
      <c r="A1983" t="s">
        <v>18488</v>
      </c>
      <c r="B1983" s="4">
        <v>4000000</v>
      </c>
      <c r="C1983" s="4">
        <v>4046737</v>
      </c>
      <c r="D1983" s="4">
        <f>IFERROR(Table13[[#This Row],[gross]]-Table13[[#This Row],[budget]],"not available")</f>
        <v>46737</v>
      </c>
    </row>
    <row r="1984" spans="1:4" x14ac:dyDescent="0.3">
      <c r="A1984" t="s">
        <v>23099</v>
      </c>
      <c r="B1984" s="4">
        <v>150000</v>
      </c>
      <c r="C1984" s="4">
        <v>191309</v>
      </c>
      <c r="D1984" s="4">
        <f>IFERROR(Table13[[#This Row],[gross]]-Table13[[#This Row],[budget]],"not available")</f>
        <v>41309</v>
      </c>
    </row>
    <row r="1985" spans="1:4" x14ac:dyDescent="0.3">
      <c r="A1985" t="s">
        <v>22775</v>
      </c>
      <c r="B1985" s="4">
        <v>400000</v>
      </c>
      <c r="C1985" s="4">
        <v>425899</v>
      </c>
      <c r="D1985" s="4">
        <f>IFERROR(Table13[[#This Row],[gross]]-Table13[[#This Row],[budget]],"not available")</f>
        <v>25899</v>
      </c>
    </row>
    <row r="1986" spans="1:4" x14ac:dyDescent="0.3">
      <c r="A1986" t="s">
        <v>23326</v>
      </c>
      <c r="B1986" s="4">
        <v>200000</v>
      </c>
      <c r="C1986" s="4">
        <v>215185</v>
      </c>
      <c r="D1986" s="4">
        <f>IFERROR(Table13[[#This Row],[gross]]-Table13[[#This Row],[budget]],"not available")</f>
        <v>15185</v>
      </c>
    </row>
    <row r="1987" spans="1:4" x14ac:dyDescent="0.3">
      <c r="A1987" t="s">
        <v>17783</v>
      </c>
      <c r="B1987" s="4">
        <v>5000000</v>
      </c>
      <c r="C1987" s="4">
        <v>5009677</v>
      </c>
      <c r="D1987" s="4">
        <f>IFERROR(Table13[[#This Row],[gross]]-Table13[[#This Row],[budget]],"not available")</f>
        <v>9677</v>
      </c>
    </row>
    <row r="1988" spans="1:4" x14ac:dyDescent="0.3">
      <c r="A1988" t="s">
        <v>5213</v>
      </c>
      <c r="B1988" s="4">
        <v>50000000</v>
      </c>
      <c r="C1988" s="4">
        <v>50007168</v>
      </c>
      <c r="D1988" s="4">
        <f>IFERROR(Table13[[#This Row],[gross]]-Table13[[#This Row],[budget]],"not available")</f>
        <v>7168</v>
      </c>
    </row>
    <row r="1989" spans="1:4" x14ac:dyDescent="0.3">
      <c r="A1989" t="s">
        <v>19335</v>
      </c>
      <c r="B1989" s="4">
        <v>3000000</v>
      </c>
      <c r="C1989" s="4">
        <v>3000000</v>
      </c>
      <c r="D1989" s="4">
        <f>IFERROR(Table13[[#This Row],[gross]]-Table13[[#This Row],[budget]],"not available")</f>
        <v>0</v>
      </c>
    </row>
    <row r="1990" spans="1:4" x14ac:dyDescent="0.3">
      <c r="A1990" t="s">
        <v>20345</v>
      </c>
      <c r="B1990" s="4">
        <v>14000</v>
      </c>
      <c r="C1990" s="4">
        <v>12667</v>
      </c>
      <c r="D1990" s="4">
        <f>IFERROR(Table13[[#This Row],[gross]]-Table13[[#This Row],[budget]],"not available")</f>
        <v>-1333</v>
      </c>
    </row>
    <row r="1991" spans="1:4" x14ac:dyDescent="0.3">
      <c r="A1991" t="s">
        <v>23479</v>
      </c>
      <c r="B1991" s="4">
        <v>160000</v>
      </c>
      <c r="C1991" s="4">
        <v>155984</v>
      </c>
      <c r="D1991" s="4">
        <f>IFERROR(Table13[[#This Row],[gross]]-Table13[[#This Row],[budget]],"not available")</f>
        <v>-4016</v>
      </c>
    </row>
    <row r="1992" spans="1:4" x14ac:dyDescent="0.3">
      <c r="A1992" t="s">
        <v>24027</v>
      </c>
      <c r="B1992" s="4">
        <v>9000</v>
      </c>
      <c r="C1992" s="4">
        <v>4584</v>
      </c>
      <c r="D1992" s="4">
        <f>IFERROR(Table13[[#This Row],[gross]]-Table13[[#This Row],[budget]],"not available")</f>
        <v>-4416</v>
      </c>
    </row>
    <row r="1993" spans="1:4" x14ac:dyDescent="0.3">
      <c r="A1993" t="s">
        <v>13570</v>
      </c>
      <c r="B1993" s="4">
        <v>15000000</v>
      </c>
      <c r="C1993" s="4">
        <v>14989761</v>
      </c>
      <c r="D1993" s="4">
        <f>IFERROR(Table13[[#This Row],[gross]]-Table13[[#This Row],[budget]],"not available")</f>
        <v>-10239</v>
      </c>
    </row>
    <row r="1994" spans="1:4" x14ac:dyDescent="0.3">
      <c r="A1994" t="s">
        <v>20198</v>
      </c>
      <c r="B1994" s="4">
        <v>2000000</v>
      </c>
      <c r="C1994" s="4">
        <v>1984378</v>
      </c>
      <c r="D1994" s="4">
        <f>IFERROR(Table13[[#This Row],[gross]]-Table13[[#This Row],[budget]],"not available")</f>
        <v>-15622</v>
      </c>
    </row>
    <row r="1995" spans="1:4" x14ac:dyDescent="0.3">
      <c r="A1995" t="s">
        <v>21593</v>
      </c>
      <c r="B1995" s="4">
        <v>1000000</v>
      </c>
      <c r="C1995" s="4">
        <v>982214</v>
      </c>
      <c r="D1995" s="4">
        <f>IFERROR(Table13[[#This Row],[gross]]-Table13[[#This Row],[budget]],"not available")</f>
        <v>-17786</v>
      </c>
    </row>
    <row r="1996" spans="1:4" x14ac:dyDescent="0.3">
      <c r="A1996" t="s">
        <v>23874</v>
      </c>
      <c r="B1996" s="4">
        <v>27000</v>
      </c>
      <c r="C1996" s="4">
        <v>8231</v>
      </c>
      <c r="D1996" s="4">
        <f>IFERROR(Table13[[#This Row],[gross]]-Table13[[#This Row],[budget]],"not available")</f>
        <v>-18769</v>
      </c>
    </row>
    <row r="1997" spans="1:4" x14ac:dyDescent="0.3">
      <c r="A1997" t="s">
        <v>23706</v>
      </c>
      <c r="B1997" s="4">
        <v>60000</v>
      </c>
      <c r="C1997" s="4">
        <v>40557</v>
      </c>
      <c r="D1997" s="4">
        <f>IFERROR(Table13[[#This Row],[gross]]-Table13[[#This Row],[budget]],"not available")</f>
        <v>-19443</v>
      </c>
    </row>
    <row r="1998" spans="1:4" x14ac:dyDescent="0.3">
      <c r="A1998" t="s">
        <v>8510</v>
      </c>
      <c r="B1998" s="4">
        <v>20000000</v>
      </c>
      <c r="C1998" s="4">
        <v>19976073</v>
      </c>
      <c r="D1998" s="4">
        <f>IFERROR(Table13[[#This Row],[gross]]-Table13[[#This Row],[budget]],"not available")</f>
        <v>-23927</v>
      </c>
    </row>
    <row r="1999" spans="1:4" x14ac:dyDescent="0.3">
      <c r="A1999" t="s">
        <v>23319</v>
      </c>
      <c r="B1999" s="4">
        <v>200000</v>
      </c>
      <c r="C1999" s="4">
        <v>174682</v>
      </c>
      <c r="D1999" s="4">
        <f>IFERROR(Table13[[#This Row],[gross]]-Table13[[#This Row],[budget]],"not available")</f>
        <v>-25318</v>
      </c>
    </row>
    <row r="2000" spans="1:4" x14ac:dyDescent="0.3">
      <c r="A2000" t="s">
        <v>21999</v>
      </c>
      <c r="B2000" s="4">
        <v>850000</v>
      </c>
      <c r="C2000" s="4">
        <v>819939</v>
      </c>
      <c r="D2000" s="4">
        <f>IFERROR(Table13[[#This Row],[gross]]-Table13[[#This Row],[budget]],"not available")</f>
        <v>-30061</v>
      </c>
    </row>
    <row r="2001" spans="1:4" x14ac:dyDescent="0.3">
      <c r="A2001" t="s">
        <v>23086</v>
      </c>
      <c r="B2001" s="4">
        <v>250000</v>
      </c>
      <c r="C2001" s="4">
        <v>212285</v>
      </c>
      <c r="D2001" s="4">
        <f>IFERROR(Table13[[#This Row],[gross]]-Table13[[#This Row],[budget]],"not available")</f>
        <v>-37715</v>
      </c>
    </row>
    <row r="2002" spans="1:4" x14ac:dyDescent="0.3">
      <c r="A2002" t="s">
        <v>23710</v>
      </c>
      <c r="B2002" s="4">
        <v>70000</v>
      </c>
      <c r="C2002" s="4">
        <v>30084</v>
      </c>
      <c r="D2002" s="4">
        <f>IFERROR(Table13[[#This Row],[gross]]-Table13[[#This Row],[budget]],"not available")</f>
        <v>-39916</v>
      </c>
    </row>
    <row r="2003" spans="1:4" x14ac:dyDescent="0.3">
      <c r="A2003" t="s">
        <v>22943</v>
      </c>
      <c r="B2003" s="4">
        <v>300000</v>
      </c>
      <c r="C2003" s="4">
        <v>255352</v>
      </c>
      <c r="D2003" s="4">
        <f>IFERROR(Table13[[#This Row],[gross]]-Table13[[#This Row],[budget]],"not available")</f>
        <v>-44648</v>
      </c>
    </row>
    <row r="2004" spans="1:4" x14ac:dyDescent="0.3">
      <c r="A2004" t="s">
        <v>22355</v>
      </c>
      <c r="B2004" s="4">
        <v>560000</v>
      </c>
      <c r="C2004" s="4">
        <v>515005</v>
      </c>
      <c r="D2004" s="4">
        <f>IFERROR(Table13[[#This Row],[gross]]-Table13[[#This Row],[budget]],"not available")</f>
        <v>-44995</v>
      </c>
    </row>
    <row r="2005" spans="1:4" x14ac:dyDescent="0.3">
      <c r="A2005" t="s">
        <v>23094</v>
      </c>
      <c r="B2005" s="4">
        <v>250000</v>
      </c>
      <c r="C2005" s="4">
        <v>203134</v>
      </c>
      <c r="D2005" s="4">
        <f>IFERROR(Table13[[#This Row],[gross]]-Table13[[#This Row],[budget]],"not available")</f>
        <v>-46866</v>
      </c>
    </row>
    <row r="2006" spans="1:4" x14ac:dyDescent="0.3">
      <c r="A2006" t="s">
        <v>17801</v>
      </c>
      <c r="B2006" s="4">
        <v>4000000</v>
      </c>
      <c r="C2006" s="4">
        <v>3950029</v>
      </c>
      <c r="D2006" s="4">
        <f>IFERROR(Table13[[#This Row],[gross]]-Table13[[#This Row],[budget]],"not available")</f>
        <v>-49971</v>
      </c>
    </row>
    <row r="2007" spans="1:4" x14ac:dyDescent="0.3">
      <c r="A2007" t="s">
        <v>11684</v>
      </c>
      <c r="B2007" s="4">
        <v>18500000</v>
      </c>
      <c r="C2007" s="4">
        <v>18439082</v>
      </c>
      <c r="D2007" s="4">
        <f>IFERROR(Table13[[#This Row],[gross]]-Table13[[#This Row],[budget]],"not available")</f>
        <v>-60918</v>
      </c>
    </row>
    <row r="2008" spans="1:4" x14ac:dyDescent="0.3">
      <c r="A2008" t="s">
        <v>12945</v>
      </c>
      <c r="B2008" s="4">
        <v>15000000</v>
      </c>
      <c r="C2008" s="4">
        <v>14938570</v>
      </c>
      <c r="D2008" s="4">
        <f>IFERROR(Table13[[#This Row],[gross]]-Table13[[#This Row],[budget]],"not available")</f>
        <v>-61430</v>
      </c>
    </row>
    <row r="2009" spans="1:4" x14ac:dyDescent="0.3">
      <c r="A2009" t="s">
        <v>22680</v>
      </c>
      <c r="B2009" s="4">
        <v>450000</v>
      </c>
      <c r="C2009" s="4">
        <v>379122</v>
      </c>
      <c r="D2009" s="4">
        <f>IFERROR(Table13[[#This Row],[gross]]-Table13[[#This Row],[budget]],"not available")</f>
        <v>-70878</v>
      </c>
    </row>
    <row r="2010" spans="1:4" x14ac:dyDescent="0.3">
      <c r="A2010" t="s">
        <v>23114</v>
      </c>
      <c r="B2010" s="4">
        <v>250000</v>
      </c>
      <c r="C2010" s="4">
        <v>177840</v>
      </c>
      <c r="D2010" s="4">
        <f>IFERROR(Table13[[#This Row],[gross]]-Table13[[#This Row],[budget]],"not available")</f>
        <v>-72160</v>
      </c>
    </row>
    <row r="2011" spans="1:4" x14ac:dyDescent="0.3">
      <c r="A2011" t="s">
        <v>18981</v>
      </c>
      <c r="B2011" s="4">
        <v>3000000</v>
      </c>
      <c r="C2011" s="4">
        <v>2926565</v>
      </c>
      <c r="D2011" s="4">
        <f>IFERROR(Table13[[#This Row],[gross]]-Table13[[#This Row],[budget]],"not available")</f>
        <v>-73435</v>
      </c>
    </row>
    <row r="2012" spans="1:4" x14ac:dyDescent="0.3">
      <c r="A2012" t="s">
        <v>19330</v>
      </c>
      <c r="B2012" s="4">
        <v>3000000</v>
      </c>
      <c r="C2012" s="4">
        <v>2912363</v>
      </c>
      <c r="D2012" s="4">
        <f>IFERROR(Table13[[#This Row],[gross]]-Table13[[#This Row],[budget]],"not available")</f>
        <v>-87637</v>
      </c>
    </row>
    <row r="2013" spans="1:4" x14ac:dyDescent="0.3">
      <c r="A2013" t="s">
        <v>22758</v>
      </c>
      <c r="B2013" s="4">
        <v>100000</v>
      </c>
      <c r="C2013" s="4">
        <v>11798</v>
      </c>
      <c r="D2013" s="4">
        <f>IFERROR(Table13[[#This Row],[gross]]-Table13[[#This Row],[budget]],"not available")</f>
        <v>-88202</v>
      </c>
    </row>
    <row r="2014" spans="1:4" x14ac:dyDescent="0.3">
      <c r="A2014" t="s">
        <v>11382</v>
      </c>
      <c r="B2014" s="4">
        <v>2000000</v>
      </c>
      <c r="C2014" s="4">
        <v>1900725</v>
      </c>
      <c r="D2014" s="4">
        <f>IFERROR(Table13[[#This Row],[gross]]-Table13[[#This Row],[budget]],"not available")</f>
        <v>-99275</v>
      </c>
    </row>
    <row r="2015" spans="1:4" x14ac:dyDescent="0.3">
      <c r="A2015" t="s">
        <v>13395</v>
      </c>
      <c r="B2015" s="4">
        <v>20000000</v>
      </c>
      <c r="C2015" s="4">
        <v>19900000</v>
      </c>
      <c r="D2015" s="4">
        <f>IFERROR(Table13[[#This Row],[gross]]-Table13[[#This Row],[budget]],"not available")</f>
        <v>-100000</v>
      </c>
    </row>
    <row r="2016" spans="1:4" x14ac:dyDescent="0.3">
      <c r="A2016" t="s">
        <v>17053</v>
      </c>
      <c r="B2016" s="4">
        <v>6000000</v>
      </c>
      <c r="C2016" s="4">
        <v>5895238</v>
      </c>
      <c r="D2016" s="4">
        <f>IFERROR(Table13[[#This Row],[gross]]-Table13[[#This Row],[budget]],"not available")</f>
        <v>-104762</v>
      </c>
    </row>
    <row r="2017" spans="1:4" x14ac:dyDescent="0.3">
      <c r="A2017" t="s">
        <v>23247</v>
      </c>
      <c r="B2017" s="4">
        <v>225000</v>
      </c>
      <c r="C2017" s="4">
        <v>111300</v>
      </c>
      <c r="D2017" s="4">
        <f>IFERROR(Table13[[#This Row],[gross]]-Table13[[#This Row],[budget]],"not available")</f>
        <v>-113700</v>
      </c>
    </row>
    <row r="2018" spans="1:4" x14ac:dyDescent="0.3">
      <c r="A2018" t="s">
        <v>23307</v>
      </c>
      <c r="B2018" s="4">
        <v>200000</v>
      </c>
      <c r="C2018" s="4">
        <v>78030</v>
      </c>
      <c r="D2018" s="4">
        <f>IFERROR(Table13[[#This Row],[gross]]-Table13[[#This Row],[budget]],"not available")</f>
        <v>-121970</v>
      </c>
    </row>
    <row r="2019" spans="1:4" x14ac:dyDescent="0.3">
      <c r="A2019" t="s">
        <v>10911</v>
      </c>
      <c r="B2019" s="4">
        <v>27000000</v>
      </c>
      <c r="C2019" s="4">
        <v>26876529</v>
      </c>
      <c r="D2019" s="4">
        <f>IFERROR(Table13[[#This Row],[gross]]-Table13[[#This Row],[budget]],"not available")</f>
        <v>-123471</v>
      </c>
    </row>
    <row r="2020" spans="1:4" x14ac:dyDescent="0.3">
      <c r="A2020" t="s">
        <v>23626</v>
      </c>
      <c r="B2020" s="4">
        <v>200000</v>
      </c>
      <c r="C2020" s="4">
        <v>59379</v>
      </c>
      <c r="D2020" s="4">
        <f>IFERROR(Table13[[#This Row],[gross]]-Table13[[#This Row],[budget]],"not available")</f>
        <v>-140621</v>
      </c>
    </row>
    <row r="2021" spans="1:4" x14ac:dyDescent="0.3">
      <c r="A2021" t="s">
        <v>23519</v>
      </c>
      <c r="B2021" s="4">
        <v>150000</v>
      </c>
      <c r="C2021" s="4">
        <v>5858</v>
      </c>
      <c r="D2021" s="4">
        <f>IFERROR(Table13[[#This Row],[gross]]-Table13[[#This Row],[budget]],"not available")</f>
        <v>-144142</v>
      </c>
    </row>
    <row r="2022" spans="1:4" x14ac:dyDescent="0.3">
      <c r="A2022" t="s">
        <v>23506</v>
      </c>
      <c r="B2022" s="4">
        <v>150000</v>
      </c>
      <c r="C2022" s="4">
        <v>4914</v>
      </c>
      <c r="D2022" s="4">
        <f>IFERROR(Table13[[#This Row],[gross]]-Table13[[#This Row],[budget]],"not available")</f>
        <v>-145086</v>
      </c>
    </row>
    <row r="2023" spans="1:4" x14ac:dyDescent="0.3">
      <c r="A2023" t="s">
        <v>22970</v>
      </c>
      <c r="B2023" s="4">
        <v>160000</v>
      </c>
      <c r="C2023" s="4">
        <v>12438</v>
      </c>
      <c r="D2023" s="4">
        <f>IFERROR(Table13[[#This Row],[gross]]-Table13[[#This Row],[budget]],"not available")</f>
        <v>-147562</v>
      </c>
    </row>
    <row r="2024" spans="1:4" x14ac:dyDescent="0.3">
      <c r="A2024" t="s">
        <v>22481</v>
      </c>
      <c r="B2024" s="4">
        <v>500000</v>
      </c>
      <c r="C2024" s="4">
        <v>334041</v>
      </c>
      <c r="D2024" s="4">
        <f>IFERROR(Table13[[#This Row],[gross]]-Table13[[#This Row],[budget]],"not available")</f>
        <v>-165959</v>
      </c>
    </row>
    <row r="2025" spans="1:4" x14ac:dyDescent="0.3">
      <c r="A2025" t="s">
        <v>19717</v>
      </c>
      <c r="B2025" s="4">
        <v>26000000</v>
      </c>
      <c r="C2025" s="4">
        <v>25809813</v>
      </c>
      <c r="D2025" s="4">
        <f>IFERROR(Table13[[#This Row],[gross]]-Table13[[#This Row],[budget]],"not available")</f>
        <v>-190187</v>
      </c>
    </row>
    <row r="2026" spans="1:4" x14ac:dyDescent="0.3">
      <c r="A2026" t="s">
        <v>22980</v>
      </c>
      <c r="B2026" s="4">
        <v>200000</v>
      </c>
      <c r="C2026" s="4">
        <v>5199</v>
      </c>
      <c r="D2026" s="4">
        <f>IFERROR(Table13[[#This Row],[gross]]-Table13[[#This Row],[budget]],"not available")</f>
        <v>-194801</v>
      </c>
    </row>
    <row r="2027" spans="1:4" x14ac:dyDescent="0.3">
      <c r="A2027" t="s">
        <v>15025</v>
      </c>
      <c r="B2027" s="4">
        <v>10000000</v>
      </c>
      <c r="C2027" s="4">
        <v>9801782</v>
      </c>
      <c r="D2027" s="4">
        <f>IFERROR(Table13[[#This Row],[gross]]-Table13[[#This Row],[budget]],"not available")</f>
        <v>-198218</v>
      </c>
    </row>
    <row r="2028" spans="1:4" x14ac:dyDescent="0.3">
      <c r="A2028" t="s">
        <v>23381</v>
      </c>
      <c r="B2028" s="4">
        <v>200000</v>
      </c>
      <c r="C2028" s="4">
        <v>1111</v>
      </c>
      <c r="D2028" s="4">
        <f>IFERROR(Table13[[#This Row],[gross]]-Table13[[#This Row],[budget]],"not available")</f>
        <v>-198889</v>
      </c>
    </row>
    <row r="2029" spans="1:4" x14ac:dyDescent="0.3">
      <c r="A2029" t="s">
        <v>23124</v>
      </c>
      <c r="B2029" s="4">
        <v>250000</v>
      </c>
      <c r="C2029" s="4">
        <v>49494</v>
      </c>
      <c r="D2029" s="4">
        <f>IFERROR(Table13[[#This Row],[gross]]-Table13[[#This Row],[budget]],"not available")</f>
        <v>-200506</v>
      </c>
    </row>
    <row r="2030" spans="1:4" x14ac:dyDescent="0.3">
      <c r="A2030" t="s">
        <v>21599</v>
      </c>
      <c r="B2030" s="4">
        <v>1000000</v>
      </c>
      <c r="C2030" s="4">
        <v>798341</v>
      </c>
      <c r="D2030" s="4">
        <f>IFERROR(Table13[[#This Row],[gross]]-Table13[[#This Row],[budget]],"not available")</f>
        <v>-201659</v>
      </c>
    </row>
    <row r="2031" spans="1:4" x14ac:dyDescent="0.3">
      <c r="A2031" t="s">
        <v>22485</v>
      </c>
      <c r="B2031" s="4">
        <v>500000</v>
      </c>
      <c r="C2031" s="4">
        <v>295468</v>
      </c>
      <c r="D2031" s="4">
        <f>IFERROR(Table13[[#This Row],[gross]]-Table13[[#This Row],[budget]],"not available")</f>
        <v>-204532</v>
      </c>
    </row>
    <row r="2032" spans="1:4" x14ac:dyDescent="0.3">
      <c r="A2032" t="s">
        <v>22865</v>
      </c>
      <c r="B2032" s="4">
        <v>1750211</v>
      </c>
      <c r="C2032" s="4">
        <v>1523883</v>
      </c>
      <c r="D2032" s="4">
        <f>IFERROR(Table13[[#This Row],[gross]]-Table13[[#This Row],[budget]],"not available")</f>
        <v>-226328</v>
      </c>
    </row>
    <row r="2033" spans="1:4" x14ac:dyDescent="0.3">
      <c r="A2033" t="s">
        <v>23151</v>
      </c>
      <c r="B2033" s="4">
        <v>250000</v>
      </c>
      <c r="C2033" s="4">
        <v>18195</v>
      </c>
      <c r="D2033" s="4">
        <f>IFERROR(Table13[[#This Row],[gross]]-Table13[[#This Row],[budget]],"not available")</f>
        <v>-231805</v>
      </c>
    </row>
    <row r="2034" spans="1:4" x14ac:dyDescent="0.3">
      <c r="A2034" t="s">
        <v>20743</v>
      </c>
      <c r="B2034" s="4">
        <v>1300000</v>
      </c>
      <c r="C2034" s="4">
        <v>1060591</v>
      </c>
      <c r="D2034" s="4">
        <f>IFERROR(Table13[[#This Row],[gross]]-Table13[[#This Row],[budget]],"not available")</f>
        <v>-239409</v>
      </c>
    </row>
    <row r="2035" spans="1:4" x14ac:dyDescent="0.3">
      <c r="A2035" t="s">
        <v>22489</v>
      </c>
      <c r="B2035" s="4">
        <v>500000</v>
      </c>
      <c r="C2035" s="4">
        <v>243347</v>
      </c>
      <c r="D2035" s="4">
        <f>IFERROR(Table13[[#This Row],[gross]]-Table13[[#This Row],[budget]],"not available")</f>
        <v>-256653</v>
      </c>
    </row>
    <row r="2036" spans="1:4" x14ac:dyDescent="0.3">
      <c r="A2036" t="s">
        <v>22975</v>
      </c>
      <c r="B2036" s="4">
        <v>300000</v>
      </c>
      <c r="C2036" s="4">
        <v>40542</v>
      </c>
      <c r="D2036" s="4">
        <f>IFERROR(Table13[[#This Row],[gross]]-Table13[[#This Row],[budget]],"not available")</f>
        <v>-259458</v>
      </c>
    </row>
    <row r="2037" spans="1:4" x14ac:dyDescent="0.3">
      <c r="A2037" t="s">
        <v>22546</v>
      </c>
      <c r="B2037" s="4">
        <v>500000</v>
      </c>
      <c r="C2037" s="4">
        <v>237301</v>
      </c>
      <c r="D2037" s="4">
        <f>IFERROR(Table13[[#This Row],[gross]]-Table13[[#This Row],[budget]],"not available")</f>
        <v>-262699</v>
      </c>
    </row>
    <row r="2038" spans="1:4" x14ac:dyDescent="0.3">
      <c r="A2038" t="s">
        <v>22787</v>
      </c>
      <c r="B2038" s="4">
        <v>400000</v>
      </c>
      <c r="C2038" s="4">
        <v>126387</v>
      </c>
      <c r="D2038" s="4">
        <f>IFERROR(Table13[[#This Row],[gross]]-Table13[[#This Row],[budget]],"not available")</f>
        <v>-273613</v>
      </c>
    </row>
    <row r="2039" spans="1:4" x14ac:dyDescent="0.3">
      <c r="A2039" t="s">
        <v>20844</v>
      </c>
      <c r="B2039" s="4">
        <v>1500000</v>
      </c>
      <c r="C2039" s="4">
        <v>1221261</v>
      </c>
      <c r="D2039" s="4">
        <f>IFERROR(Table13[[#This Row],[gross]]-Table13[[#This Row],[budget]],"not available")</f>
        <v>-278739</v>
      </c>
    </row>
    <row r="2040" spans="1:4" x14ac:dyDescent="0.3">
      <c r="A2040" t="s">
        <v>22966</v>
      </c>
      <c r="B2040" s="4">
        <v>300000</v>
      </c>
      <c r="C2040" s="4">
        <v>16892</v>
      </c>
      <c r="D2040" s="4">
        <f>IFERROR(Table13[[#This Row],[gross]]-Table13[[#This Row],[budget]],"not available")</f>
        <v>-283108</v>
      </c>
    </row>
    <row r="2041" spans="1:4" x14ac:dyDescent="0.3">
      <c r="A2041" t="s">
        <v>23003</v>
      </c>
      <c r="B2041" s="4">
        <v>300000</v>
      </c>
      <c r="C2041" s="4">
        <v>2468</v>
      </c>
      <c r="D2041" s="4">
        <f>IFERROR(Table13[[#This Row],[gross]]-Table13[[#This Row],[budget]],"not available")</f>
        <v>-297532</v>
      </c>
    </row>
    <row r="2042" spans="1:4" x14ac:dyDescent="0.3">
      <c r="A2042" t="s">
        <v>17823</v>
      </c>
      <c r="B2042" s="4">
        <v>5000000</v>
      </c>
      <c r="C2042" s="4">
        <v>4700361</v>
      </c>
      <c r="D2042" s="4">
        <f>IFERROR(Table13[[#This Row],[gross]]-Table13[[#This Row],[budget]],"not available")</f>
        <v>-299639</v>
      </c>
    </row>
    <row r="2043" spans="1:4" x14ac:dyDescent="0.3">
      <c r="A2043" t="s">
        <v>10529</v>
      </c>
      <c r="B2043" s="4">
        <v>17000000</v>
      </c>
      <c r="C2043" s="4">
        <v>16684352</v>
      </c>
      <c r="D2043" s="4">
        <f>IFERROR(Table13[[#This Row],[gross]]-Table13[[#This Row],[budget]],"not available")</f>
        <v>-315648</v>
      </c>
    </row>
    <row r="2044" spans="1:4" x14ac:dyDescent="0.3">
      <c r="A2044" t="s">
        <v>19321</v>
      </c>
      <c r="B2044" s="4">
        <v>3300000</v>
      </c>
      <c r="C2044" s="4">
        <v>2961991</v>
      </c>
      <c r="D2044" s="4">
        <f>IFERROR(Table13[[#This Row],[gross]]-Table13[[#This Row],[budget]],"not available")</f>
        <v>-338009</v>
      </c>
    </row>
    <row r="2045" spans="1:4" x14ac:dyDescent="0.3">
      <c r="A2045" t="s">
        <v>11043</v>
      </c>
      <c r="B2045" s="4">
        <v>20000000</v>
      </c>
      <c r="C2045" s="4">
        <v>19661987</v>
      </c>
      <c r="D2045" s="4">
        <f>IFERROR(Table13[[#This Row],[gross]]-Table13[[#This Row],[budget]],"not available")</f>
        <v>-338013</v>
      </c>
    </row>
    <row r="2046" spans="1:4" x14ac:dyDescent="0.3">
      <c r="A2046" t="s">
        <v>22492</v>
      </c>
      <c r="B2046" s="4">
        <v>500000</v>
      </c>
      <c r="C2046" s="4">
        <v>154077</v>
      </c>
      <c r="D2046" s="4">
        <f>IFERROR(Table13[[#This Row],[gross]]-Table13[[#This Row],[budget]],"not available")</f>
        <v>-345923</v>
      </c>
    </row>
    <row r="2047" spans="1:4" x14ac:dyDescent="0.3">
      <c r="A2047" t="s">
        <v>22501</v>
      </c>
      <c r="B2047" s="4">
        <v>500000</v>
      </c>
      <c r="C2047" s="4">
        <v>151389</v>
      </c>
      <c r="D2047" s="4">
        <f>IFERROR(Table13[[#This Row],[gross]]-Table13[[#This Row],[budget]],"not available")</f>
        <v>-348611</v>
      </c>
    </row>
    <row r="2048" spans="1:4" x14ac:dyDescent="0.3">
      <c r="A2048" t="s">
        <v>20661</v>
      </c>
      <c r="B2048" s="4">
        <v>500000</v>
      </c>
      <c r="C2048" s="4">
        <v>145540</v>
      </c>
      <c r="D2048" s="4">
        <f>IFERROR(Table13[[#This Row],[gross]]-Table13[[#This Row],[budget]],"not available")</f>
        <v>-354460</v>
      </c>
    </row>
    <row r="2049" spans="1:4" x14ac:dyDescent="0.3">
      <c r="A2049" t="s">
        <v>13435</v>
      </c>
      <c r="B2049" s="4">
        <v>14000000</v>
      </c>
      <c r="C2049" s="4">
        <v>13640000</v>
      </c>
      <c r="D2049" s="4">
        <f>IFERROR(Table13[[#This Row],[gross]]-Table13[[#This Row],[budget]],"not available")</f>
        <v>-360000</v>
      </c>
    </row>
    <row r="2050" spans="1:4" x14ac:dyDescent="0.3">
      <c r="A2050" t="s">
        <v>22514</v>
      </c>
      <c r="B2050" s="4">
        <v>500000</v>
      </c>
      <c r="C2050" s="4">
        <v>133778</v>
      </c>
      <c r="D2050" s="4">
        <f>IFERROR(Table13[[#This Row],[gross]]-Table13[[#This Row],[budget]],"not available")</f>
        <v>-366222</v>
      </c>
    </row>
    <row r="2051" spans="1:4" x14ac:dyDescent="0.3">
      <c r="A2051" t="s">
        <v>21605</v>
      </c>
      <c r="B2051" s="4">
        <v>1000000</v>
      </c>
      <c r="C2051" s="4">
        <v>610991</v>
      </c>
      <c r="D2051" s="4">
        <f>IFERROR(Table13[[#This Row],[gross]]-Table13[[#This Row],[budget]],"not available")</f>
        <v>-389009</v>
      </c>
    </row>
    <row r="2052" spans="1:4" x14ac:dyDescent="0.3">
      <c r="A2052" t="s">
        <v>16539</v>
      </c>
      <c r="B2052" s="4">
        <v>7000000</v>
      </c>
      <c r="C2052" s="4">
        <v>6601079</v>
      </c>
      <c r="D2052" s="4">
        <f>IFERROR(Table13[[#This Row],[gross]]-Table13[[#This Row],[budget]],"not available")</f>
        <v>-398921</v>
      </c>
    </row>
    <row r="2053" spans="1:4" x14ac:dyDescent="0.3">
      <c r="A2053" t="s">
        <v>22530</v>
      </c>
      <c r="B2053" s="4">
        <v>500000</v>
      </c>
      <c r="C2053" s="4">
        <v>98017</v>
      </c>
      <c r="D2053" s="4">
        <f>IFERROR(Table13[[#This Row],[gross]]-Table13[[#This Row],[budget]],"not available")</f>
        <v>-401983</v>
      </c>
    </row>
    <row r="2054" spans="1:4" x14ac:dyDescent="0.3">
      <c r="A2054" t="s">
        <v>21995</v>
      </c>
      <c r="B2054" s="4">
        <v>850000</v>
      </c>
      <c r="C2054" s="4">
        <v>442638</v>
      </c>
      <c r="D2054" s="4">
        <f>IFERROR(Table13[[#This Row],[gross]]-Table13[[#This Row],[budget]],"not available")</f>
        <v>-407362</v>
      </c>
    </row>
    <row r="2055" spans="1:4" x14ac:dyDescent="0.3">
      <c r="A2055" t="s">
        <v>22860</v>
      </c>
      <c r="B2055" s="4">
        <v>450000</v>
      </c>
      <c r="C2055" s="4">
        <v>34151</v>
      </c>
      <c r="D2055" s="4">
        <f>IFERROR(Table13[[#This Row],[gross]]-Table13[[#This Row],[budget]],"not available")</f>
        <v>-415849</v>
      </c>
    </row>
    <row r="2056" spans="1:4" x14ac:dyDescent="0.3">
      <c r="A2056" t="s">
        <v>21610</v>
      </c>
      <c r="B2056" s="4">
        <v>1000000</v>
      </c>
      <c r="C2056" s="4">
        <v>582024</v>
      </c>
      <c r="D2056" s="4">
        <f>IFERROR(Table13[[#This Row],[gross]]-Table13[[#This Row],[budget]],"not available")</f>
        <v>-417976</v>
      </c>
    </row>
    <row r="2057" spans="1:4" x14ac:dyDescent="0.3">
      <c r="A2057" t="s">
        <v>10543</v>
      </c>
      <c r="B2057" s="4">
        <v>9000000</v>
      </c>
      <c r="C2057" s="4">
        <v>8579684</v>
      </c>
      <c r="D2057" s="4">
        <f>IFERROR(Table13[[#This Row],[gross]]-Table13[[#This Row],[budget]],"not available")</f>
        <v>-420316</v>
      </c>
    </row>
    <row r="2058" spans="1:4" x14ac:dyDescent="0.3">
      <c r="A2058" t="s">
        <v>22305</v>
      </c>
      <c r="B2058" s="4">
        <v>600000</v>
      </c>
      <c r="C2058" s="4">
        <v>171988</v>
      </c>
      <c r="D2058" s="4">
        <f>IFERROR(Table13[[#This Row],[gross]]-Table13[[#This Row],[budget]],"not available")</f>
        <v>-428012</v>
      </c>
    </row>
    <row r="2059" spans="1:4" x14ac:dyDescent="0.3">
      <c r="A2059" t="s">
        <v>19317</v>
      </c>
      <c r="B2059" s="4">
        <v>3500000</v>
      </c>
      <c r="C2059" s="4">
        <v>3071947</v>
      </c>
      <c r="D2059" s="4">
        <f>IFERROR(Table13[[#This Row],[gross]]-Table13[[#This Row],[budget]],"not available")</f>
        <v>-428053</v>
      </c>
    </row>
    <row r="2060" spans="1:4" x14ac:dyDescent="0.3">
      <c r="A2060" t="s">
        <v>22525</v>
      </c>
      <c r="B2060" s="4">
        <v>500000</v>
      </c>
      <c r="C2060" s="4">
        <v>52850</v>
      </c>
      <c r="D2060" s="4">
        <f>IFERROR(Table13[[#This Row],[gross]]-Table13[[#This Row],[budget]],"not available")</f>
        <v>-447150</v>
      </c>
    </row>
    <row r="2061" spans="1:4" x14ac:dyDescent="0.3">
      <c r="A2061" t="s">
        <v>21714</v>
      </c>
      <c r="B2061" s="4">
        <v>500000</v>
      </c>
      <c r="C2061" s="4">
        <v>48430</v>
      </c>
      <c r="D2061" s="4">
        <f>IFERROR(Table13[[#This Row],[gross]]-Table13[[#This Row],[budget]],"not available")</f>
        <v>-451570</v>
      </c>
    </row>
    <row r="2062" spans="1:4" x14ac:dyDescent="0.3">
      <c r="A2062" t="s">
        <v>6122</v>
      </c>
      <c r="B2062" s="4">
        <v>42000000</v>
      </c>
      <c r="C2062" s="4">
        <v>41543207</v>
      </c>
      <c r="D2062" s="4">
        <f>IFERROR(Table13[[#This Row],[gross]]-Table13[[#This Row],[budget]],"not available")</f>
        <v>-456793</v>
      </c>
    </row>
    <row r="2063" spans="1:4" x14ac:dyDescent="0.3">
      <c r="A2063" t="s">
        <v>6676</v>
      </c>
      <c r="B2063" s="4">
        <v>500000</v>
      </c>
      <c r="C2063" s="4">
        <v>32645</v>
      </c>
      <c r="D2063" s="4">
        <f>IFERROR(Table13[[#This Row],[gross]]-Table13[[#This Row],[budget]],"not available")</f>
        <v>-467355</v>
      </c>
    </row>
    <row r="2064" spans="1:4" x14ac:dyDescent="0.3">
      <c r="A2064" t="s">
        <v>22536</v>
      </c>
      <c r="B2064" s="4">
        <v>500000</v>
      </c>
      <c r="C2064" s="4">
        <v>31937</v>
      </c>
      <c r="D2064" s="4">
        <f>IFERROR(Table13[[#This Row],[gross]]-Table13[[#This Row],[budget]],"not available")</f>
        <v>-468063</v>
      </c>
    </row>
    <row r="2065" spans="1:4" x14ac:dyDescent="0.3">
      <c r="A2065" t="s">
        <v>7539</v>
      </c>
      <c r="B2065" s="4">
        <v>35000000</v>
      </c>
      <c r="C2065" s="4">
        <v>34531832</v>
      </c>
      <c r="D2065" s="4">
        <f>IFERROR(Table13[[#This Row],[gross]]-Table13[[#This Row],[budget]],"not available")</f>
        <v>-468168</v>
      </c>
    </row>
    <row r="2066" spans="1:4" x14ac:dyDescent="0.3">
      <c r="A2066" t="s">
        <v>22152</v>
      </c>
      <c r="B2066" s="4">
        <v>500000</v>
      </c>
      <c r="C2066" s="4">
        <v>26297</v>
      </c>
      <c r="D2066" s="4">
        <f>IFERROR(Table13[[#This Row],[gross]]-Table13[[#This Row],[budget]],"not available")</f>
        <v>-473703</v>
      </c>
    </row>
    <row r="2067" spans="1:4" x14ac:dyDescent="0.3">
      <c r="A2067" t="s">
        <v>22685</v>
      </c>
      <c r="B2067" s="4">
        <v>500000</v>
      </c>
      <c r="C2067" s="4">
        <v>23000</v>
      </c>
      <c r="D2067" s="4">
        <f>IFERROR(Table13[[#This Row],[gross]]-Table13[[#This Row],[budget]],"not available")</f>
        <v>-477000</v>
      </c>
    </row>
    <row r="2068" spans="1:4" x14ac:dyDescent="0.3">
      <c r="A2068" t="s">
        <v>22649</v>
      </c>
      <c r="B2068" s="4">
        <v>500000</v>
      </c>
      <c r="C2068" s="4">
        <v>21199</v>
      </c>
      <c r="D2068" s="4">
        <f>IFERROR(Table13[[#This Row],[gross]]-Table13[[#This Row],[budget]],"not available")</f>
        <v>-478801</v>
      </c>
    </row>
    <row r="2069" spans="1:4" x14ac:dyDescent="0.3">
      <c r="A2069" t="s">
        <v>20508</v>
      </c>
      <c r="B2069" s="4">
        <v>1900000</v>
      </c>
      <c r="C2069" s="4">
        <v>1420578</v>
      </c>
      <c r="D2069" s="4">
        <f>IFERROR(Table13[[#This Row],[gross]]-Table13[[#This Row],[budget]],"not available")</f>
        <v>-479422</v>
      </c>
    </row>
    <row r="2070" spans="1:4" x14ac:dyDescent="0.3">
      <c r="A2070" t="s">
        <v>22541</v>
      </c>
      <c r="B2070" s="4">
        <v>500000</v>
      </c>
      <c r="C2070" s="4">
        <v>13134</v>
      </c>
      <c r="D2070" s="4">
        <f>IFERROR(Table13[[#This Row],[gross]]-Table13[[#This Row],[budget]],"not available")</f>
        <v>-486866</v>
      </c>
    </row>
    <row r="2071" spans="1:4" x14ac:dyDescent="0.3">
      <c r="A2071" t="s">
        <v>22555</v>
      </c>
      <c r="B2071" s="4">
        <v>500000</v>
      </c>
      <c r="C2071" s="4">
        <v>12055</v>
      </c>
      <c r="D2071" s="4">
        <f>IFERROR(Table13[[#This Row],[gross]]-Table13[[#This Row],[budget]],"not available")</f>
        <v>-487945</v>
      </c>
    </row>
    <row r="2072" spans="1:4" x14ac:dyDescent="0.3">
      <c r="A2072" t="s">
        <v>7582</v>
      </c>
      <c r="B2072" s="4">
        <v>35000000</v>
      </c>
      <c r="C2072" s="4">
        <v>34507079</v>
      </c>
      <c r="D2072" s="4">
        <f>IFERROR(Table13[[#This Row],[gross]]-Table13[[#This Row],[budget]],"not available")</f>
        <v>-492921</v>
      </c>
    </row>
    <row r="2073" spans="1:4" x14ac:dyDescent="0.3">
      <c r="A2073" t="s">
        <v>22560</v>
      </c>
      <c r="B2073" s="4">
        <v>500000</v>
      </c>
      <c r="C2073" s="4">
        <v>1332</v>
      </c>
      <c r="D2073" s="4">
        <f>IFERROR(Table13[[#This Row],[gross]]-Table13[[#This Row],[budget]],"not available")</f>
        <v>-498668</v>
      </c>
    </row>
    <row r="2074" spans="1:4" x14ac:dyDescent="0.3">
      <c r="A2074" t="s">
        <v>12482</v>
      </c>
      <c r="B2074" s="4">
        <v>16000000</v>
      </c>
      <c r="C2074" s="4">
        <v>15500000</v>
      </c>
      <c r="D2074" s="4">
        <f>IFERROR(Table13[[#This Row],[gross]]-Table13[[#This Row],[budget]],"not available")</f>
        <v>-500000</v>
      </c>
    </row>
    <row r="2075" spans="1:4" x14ac:dyDescent="0.3">
      <c r="A2075" t="s">
        <v>7962</v>
      </c>
      <c r="B2075" s="4">
        <v>32000000</v>
      </c>
      <c r="C2075" s="4">
        <v>31493782</v>
      </c>
      <c r="D2075" s="4">
        <f>IFERROR(Table13[[#This Row],[gross]]-Table13[[#This Row],[budget]],"not available")</f>
        <v>-506218</v>
      </c>
    </row>
    <row r="2076" spans="1:4" x14ac:dyDescent="0.3">
      <c r="A2076" t="s">
        <v>21657</v>
      </c>
      <c r="B2076" s="4">
        <v>1000000</v>
      </c>
      <c r="C2076" s="4">
        <v>484221</v>
      </c>
      <c r="D2076" s="4">
        <f>IFERROR(Table13[[#This Row],[gross]]-Table13[[#This Row],[budget]],"not available")</f>
        <v>-515779</v>
      </c>
    </row>
    <row r="2077" spans="1:4" x14ac:dyDescent="0.3">
      <c r="A2077" t="s">
        <v>21966</v>
      </c>
      <c r="B2077" s="4">
        <v>900000</v>
      </c>
      <c r="C2077" s="4">
        <v>381186</v>
      </c>
      <c r="D2077" s="4">
        <f>IFERROR(Table13[[#This Row],[gross]]-Table13[[#This Row],[budget]],"not available")</f>
        <v>-518814</v>
      </c>
    </row>
    <row r="2078" spans="1:4" x14ac:dyDescent="0.3">
      <c r="A2078" t="s">
        <v>20224</v>
      </c>
      <c r="B2078" s="4">
        <v>2000000</v>
      </c>
      <c r="C2078" s="4">
        <v>1477002</v>
      </c>
      <c r="D2078" s="4">
        <f>IFERROR(Table13[[#This Row],[gross]]-Table13[[#This Row],[budget]],"not available")</f>
        <v>-522998</v>
      </c>
    </row>
    <row r="2079" spans="1:4" x14ac:dyDescent="0.3">
      <c r="A2079" t="s">
        <v>15078</v>
      </c>
      <c r="B2079" s="4">
        <v>10000000</v>
      </c>
      <c r="C2079" s="4">
        <v>9473382</v>
      </c>
      <c r="D2079" s="4">
        <f>IFERROR(Table13[[#This Row],[gross]]-Table13[[#This Row],[budget]],"not available")</f>
        <v>-526618</v>
      </c>
    </row>
    <row r="2080" spans="1:4" x14ac:dyDescent="0.3">
      <c r="A2080" t="s">
        <v>18496</v>
      </c>
      <c r="B2080" s="4">
        <v>4000000</v>
      </c>
      <c r="C2080" s="4">
        <v>3468572</v>
      </c>
      <c r="D2080" s="4">
        <f>IFERROR(Table13[[#This Row],[gross]]-Table13[[#This Row],[budget]],"not available")</f>
        <v>-531428</v>
      </c>
    </row>
    <row r="2081" spans="1:4" x14ac:dyDescent="0.3">
      <c r="A2081" t="s">
        <v>21618</v>
      </c>
      <c r="B2081" s="4">
        <v>1000000</v>
      </c>
      <c r="C2081" s="4">
        <v>464655</v>
      </c>
      <c r="D2081" s="4">
        <f>IFERROR(Table13[[#This Row],[gross]]-Table13[[#This Row],[budget]],"not available")</f>
        <v>-535345</v>
      </c>
    </row>
    <row r="2082" spans="1:4" x14ac:dyDescent="0.3">
      <c r="A2082" t="s">
        <v>21621</v>
      </c>
      <c r="B2082" s="4">
        <v>1000000</v>
      </c>
      <c r="C2082" s="4">
        <v>464126</v>
      </c>
      <c r="D2082" s="4">
        <f>IFERROR(Table13[[#This Row],[gross]]-Table13[[#This Row],[budget]],"not available")</f>
        <v>-535874</v>
      </c>
    </row>
    <row r="2083" spans="1:4" x14ac:dyDescent="0.3">
      <c r="A2083" t="s">
        <v>22360</v>
      </c>
      <c r="B2083" s="4">
        <v>560000</v>
      </c>
      <c r="C2083" s="4">
        <v>2245</v>
      </c>
      <c r="D2083" s="4">
        <f>IFERROR(Table13[[#This Row],[gross]]-Table13[[#This Row],[budget]],"not available")</f>
        <v>-557755</v>
      </c>
    </row>
    <row r="2084" spans="1:4" x14ac:dyDescent="0.3">
      <c r="A2084" t="s">
        <v>22106</v>
      </c>
      <c r="B2084" s="4">
        <v>600000</v>
      </c>
      <c r="C2084" s="4">
        <v>35688</v>
      </c>
      <c r="D2084" s="4">
        <f>IFERROR(Table13[[#This Row],[gross]]-Table13[[#This Row],[budget]],"not available")</f>
        <v>-564312</v>
      </c>
    </row>
    <row r="2085" spans="1:4" x14ac:dyDescent="0.3">
      <c r="A2085" t="s">
        <v>20219</v>
      </c>
      <c r="B2085" s="4">
        <v>2000000</v>
      </c>
      <c r="C2085" s="4">
        <v>1430185</v>
      </c>
      <c r="D2085" s="4">
        <f>IFERROR(Table13[[#This Row],[gross]]-Table13[[#This Row],[budget]],"not available")</f>
        <v>-569815</v>
      </c>
    </row>
    <row r="2086" spans="1:4" x14ac:dyDescent="0.3">
      <c r="A2086" t="s">
        <v>21625</v>
      </c>
      <c r="B2086" s="4">
        <v>1000000</v>
      </c>
      <c r="C2086" s="4">
        <v>428535</v>
      </c>
      <c r="D2086" s="4">
        <f>IFERROR(Table13[[#This Row],[gross]]-Table13[[#This Row],[budget]],"not available")</f>
        <v>-571465</v>
      </c>
    </row>
    <row r="2087" spans="1:4" x14ac:dyDescent="0.3">
      <c r="A2087" t="s">
        <v>12456</v>
      </c>
      <c r="B2087" s="4">
        <v>16000000</v>
      </c>
      <c r="C2087" s="4">
        <v>15427192</v>
      </c>
      <c r="D2087" s="4">
        <f>IFERROR(Table13[[#This Row],[gross]]-Table13[[#This Row],[budget]],"not available")</f>
        <v>-572808</v>
      </c>
    </row>
    <row r="2088" spans="1:4" x14ac:dyDescent="0.3">
      <c r="A2088" t="s">
        <v>22312</v>
      </c>
      <c r="B2088" s="4">
        <v>600000</v>
      </c>
      <c r="C2088" s="4">
        <v>23616</v>
      </c>
      <c r="D2088" s="4">
        <f>IFERROR(Table13[[#This Row],[gross]]-Table13[[#This Row],[budget]],"not available")</f>
        <v>-576384</v>
      </c>
    </row>
    <row r="2089" spans="1:4" x14ac:dyDescent="0.3">
      <c r="A2089" t="s">
        <v>22316</v>
      </c>
      <c r="B2089" s="4">
        <v>600000</v>
      </c>
      <c r="C2089" s="4">
        <v>13493</v>
      </c>
      <c r="D2089" s="4">
        <f>IFERROR(Table13[[#This Row],[gross]]-Table13[[#This Row],[budget]],"not available")</f>
        <v>-586507</v>
      </c>
    </row>
    <row r="2090" spans="1:4" x14ac:dyDescent="0.3">
      <c r="A2090" t="s">
        <v>20710</v>
      </c>
      <c r="B2090" s="4">
        <v>1000000</v>
      </c>
      <c r="C2090" s="4">
        <v>396035</v>
      </c>
      <c r="D2090" s="4">
        <f>IFERROR(Table13[[#This Row],[gross]]-Table13[[#This Row],[budget]],"not available")</f>
        <v>-603965</v>
      </c>
    </row>
    <row r="2091" spans="1:4" x14ac:dyDescent="0.3">
      <c r="A2091" t="s">
        <v>21071</v>
      </c>
      <c r="B2091" s="4">
        <v>1300000</v>
      </c>
      <c r="C2091" s="4">
        <v>695229</v>
      </c>
      <c r="D2091" s="4">
        <f>IFERROR(Table13[[#This Row],[gross]]-Table13[[#This Row],[budget]],"not available")</f>
        <v>-604771</v>
      </c>
    </row>
    <row r="2092" spans="1:4" x14ac:dyDescent="0.3">
      <c r="A2092" t="s">
        <v>21243</v>
      </c>
      <c r="B2092" s="4">
        <v>1200000</v>
      </c>
      <c r="C2092" s="4">
        <v>594904</v>
      </c>
      <c r="D2092" s="4">
        <f>IFERROR(Table13[[#This Row],[gross]]-Table13[[#This Row],[budget]],"not available")</f>
        <v>-605096</v>
      </c>
    </row>
    <row r="2093" spans="1:4" x14ac:dyDescent="0.3">
      <c r="A2093" t="s">
        <v>1682</v>
      </c>
      <c r="B2093" s="4">
        <v>105000000</v>
      </c>
      <c r="C2093" s="4">
        <v>104374107</v>
      </c>
      <c r="D2093" s="4">
        <f>IFERROR(Table13[[#This Row],[gross]]-Table13[[#This Row],[budget]],"not available")</f>
        <v>-625893</v>
      </c>
    </row>
    <row r="2094" spans="1:4" x14ac:dyDescent="0.3">
      <c r="A2094" t="s">
        <v>18616</v>
      </c>
      <c r="B2094" s="4">
        <v>650000</v>
      </c>
      <c r="C2094" s="4">
        <v>18469</v>
      </c>
      <c r="D2094" s="4">
        <f>IFERROR(Table13[[#This Row],[gross]]-Table13[[#This Row],[budget]],"not available")</f>
        <v>-631531</v>
      </c>
    </row>
    <row r="2095" spans="1:4" x14ac:dyDescent="0.3">
      <c r="A2095" t="s">
        <v>2701</v>
      </c>
      <c r="B2095" s="4">
        <v>80000000</v>
      </c>
      <c r="C2095" s="4">
        <v>79363785</v>
      </c>
      <c r="D2095" s="4">
        <f>IFERROR(Table13[[#This Row],[gross]]-Table13[[#This Row],[budget]],"not available")</f>
        <v>-636215</v>
      </c>
    </row>
    <row r="2096" spans="1:4" x14ac:dyDescent="0.3">
      <c r="A2096" t="s">
        <v>17063</v>
      </c>
      <c r="B2096" s="4">
        <v>6000000</v>
      </c>
      <c r="C2096" s="4">
        <v>5359774</v>
      </c>
      <c r="D2096" s="4">
        <f>IFERROR(Table13[[#This Row],[gross]]-Table13[[#This Row],[budget]],"not available")</f>
        <v>-640226</v>
      </c>
    </row>
    <row r="2097" spans="1:4" x14ac:dyDescent="0.3">
      <c r="A2097" t="s">
        <v>19354</v>
      </c>
      <c r="B2097" s="4">
        <v>3500000</v>
      </c>
      <c r="C2097" s="4">
        <v>2848578</v>
      </c>
      <c r="D2097" s="4">
        <f>IFERROR(Table13[[#This Row],[gross]]-Table13[[#This Row],[budget]],"not available")</f>
        <v>-651422</v>
      </c>
    </row>
    <row r="2098" spans="1:4" x14ac:dyDescent="0.3">
      <c r="A2098" t="s">
        <v>22091</v>
      </c>
      <c r="B2098" s="4">
        <v>800000</v>
      </c>
      <c r="C2098" s="4">
        <v>144583</v>
      </c>
      <c r="D2098" s="4">
        <f>IFERROR(Table13[[#This Row],[gross]]-Table13[[#This Row],[budget]],"not available")</f>
        <v>-655417</v>
      </c>
    </row>
    <row r="2099" spans="1:4" x14ac:dyDescent="0.3">
      <c r="A2099" t="s">
        <v>22156</v>
      </c>
      <c r="B2099" s="4">
        <v>750000</v>
      </c>
      <c r="C2099" s="4">
        <v>77501</v>
      </c>
      <c r="D2099" s="4">
        <f>IFERROR(Table13[[#This Row],[gross]]-Table13[[#This Row],[budget]],"not available")</f>
        <v>-672499</v>
      </c>
    </row>
    <row r="2100" spans="1:4" x14ac:dyDescent="0.3">
      <c r="A2100" t="s">
        <v>12201</v>
      </c>
      <c r="B2100" s="4">
        <v>17000000</v>
      </c>
      <c r="C2100" s="4">
        <v>16311763</v>
      </c>
      <c r="D2100" s="4">
        <f>IFERROR(Table13[[#This Row],[gross]]-Table13[[#This Row],[budget]],"not available")</f>
        <v>-688237</v>
      </c>
    </row>
    <row r="2101" spans="1:4" x14ac:dyDescent="0.3">
      <c r="A2101" t="s">
        <v>21328</v>
      </c>
      <c r="B2101" s="4">
        <v>695393</v>
      </c>
      <c r="C2101" s="4">
        <v>6013</v>
      </c>
      <c r="D2101" s="4">
        <f>IFERROR(Table13[[#This Row],[gross]]-Table13[[#This Row],[budget]],"not available")</f>
        <v>-689380</v>
      </c>
    </row>
    <row r="2102" spans="1:4" x14ac:dyDescent="0.3">
      <c r="A2102" t="s">
        <v>22230</v>
      </c>
      <c r="B2102" s="4">
        <v>700000</v>
      </c>
      <c r="C2102" s="4">
        <v>10508</v>
      </c>
      <c r="D2102" s="4">
        <f>IFERROR(Table13[[#This Row],[gross]]-Table13[[#This Row],[budget]],"not available")</f>
        <v>-689492</v>
      </c>
    </row>
    <row r="2103" spans="1:4" x14ac:dyDescent="0.3">
      <c r="A2103" t="s">
        <v>21083</v>
      </c>
      <c r="B2103" s="4">
        <v>1300000</v>
      </c>
      <c r="C2103" s="4">
        <v>609042</v>
      </c>
      <c r="D2103" s="4">
        <f>IFERROR(Table13[[#This Row],[gross]]-Table13[[#This Row],[budget]],"not available")</f>
        <v>-690958</v>
      </c>
    </row>
    <row r="2104" spans="1:4" x14ac:dyDescent="0.3">
      <c r="A2104" t="s">
        <v>17796</v>
      </c>
      <c r="B2104" s="4">
        <v>5000000</v>
      </c>
      <c r="C2104" s="4">
        <v>4306697</v>
      </c>
      <c r="D2104" s="4">
        <f>IFERROR(Table13[[#This Row],[gross]]-Table13[[#This Row],[budget]],"not available")</f>
        <v>-693303</v>
      </c>
    </row>
    <row r="2105" spans="1:4" x14ac:dyDescent="0.3">
      <c r="A2105" t="s">
        <v>2406</v>
      </c>
      <c r="B2105" s="4">
        <v>85000000</v>
      </c>
      <c r="C2105" s="4">
        <v>84303558</v>
      </c>
      <c r="D2105" s="4">
        <f>IFERROR(Table13[[#This Row],[gross]]-Table13[[#This Row],[budget]],"not available")</f>
        <v>-696442</v>
      </c>
    </row>
    <row r="2106" spans="1:4" x14ac:dyDescent="0.3">
      <c r="A2106" t="s">
        <v>18161</v>
      </c>
      <c r="B2106" s="4">
        <v>4500000</v>
      </c>
      <c r="C2106" s="4">
        <v>3798532</v>
      </c>
      <c r="D2106" s="4">
        <f>IFERROR(Table13[[#This Row],[gross]]-Table13[[#This Row],[budget]],"not available")</f>
        <v>-701468</v>
      </c>
    </row>
    <row r="2107" spans="1:4" x14ac:dyDescent="0.3">
      <c r="A2107" t="s">
        <v>22167</v>
      </c>
      <c r="B2107" s="4">
        <v>750000</v>
      </c>
      <c r="C2107" s="4">
        <v>47329</v>
      </c>
      <c r="D2107" s="4">
        <f>IFERROR(Table13[[#This Row],[gross]]-Table13[[#This Row],[budget]],"not available")</f>
        <v>-702671</v>
      </c>
    </row>
    <row r="2108" spans="1:4" x14ac:dyDescent="0.3">
      <c r="A2108" t="s">
        <v>20700</v>
      </c>
      <c r="B2108" s="4">
        <v>1700000</v>
      </c>
      <c r="C2108" s="4">
        <v>992238</v>
      </c>
      <c r="D2108" s="4">
        <f>IFERROR(Table13[[#This Row],[gross]]-Table13[[#This Row],[budget]],"not available")</f>
        <v>-707762</v>
      </c>
    </row>
    <row r="2109" spans="1:4" x14ac:dyDescent="0.3">
      <c r="A2109" t="s">
        <v>21688</v>
      </c>
      <c r="B2109" s="4">
        <v>1000000</v>
      </c>
      <c r="C2109" s="4">
        <v>287761</v>
      </c>
      <c r="D2109" s="4">
        <f>IFERROR(Table13[[#This Row],[gross]]-Table13[[#This Row],[budget]],"not available")</f>
        <v>-712239</v>
      </c>
    </row>
    <row r="2110" spans="1:4" x14ac:dyDescent="0.3">
      <c r="A2110" t="s">
        <v>13881</v>
      </c>
      <c r="B2110" s="4">
        <v>13000000</v>
      </c>
      <c r="C2110" s="4">
        <v>12281500</v>
      </c>
      <c r="D2110" s="4">
        <f>IFERROR(Table13[[#This Row],[gross]]-Table13[[#This Row],[budget]],"not available")</f>
        <v>-718500</v>
      </c>
    </row>
    <row r="2111" spans="1:4" x14ac:dyDescent="0.3">
      <c r="A2111" t="s">
        <v>21650</v>
      </c>
      <c r="B2111" s="4">
        <v>1000000</v>
      </c>
      <c r="C2111" s="4">
        <v>279282</v>
      </c>
      <c r="D2111" s="4">
        <f>IFERROR(Table13[[#This Row],[gross]]-Table13[[#This Row],[budget]],"not available")</f>
        <v>-720718</v>
      </c>
    </row>
    <row r="2112" spans="1:4" x14ac:dyDescent="0.3">
      <c r="A2112" t="s">
        <v>21662</v>
      </c>
      <c r="B2112" s="4">
        <v>1000000</v>
      </c>
      <c r="C2112" s="4">
        <v>274661</v>
      </c>
      <c r="D2112" s="4">
        <f>IFERROR(Table13[[#This Row],[gross]]-Table13[[#This Row],[budget]],"not available")</f>
        <v>-725339</v>
      </c>
    </row>
    <row r="2113" spans="1:4" x14ac:dyDescent="0.3">
      <c r="A2113" t="s">
        <v>16885</v>
      </c>
      <c r="B2113" s="4">
        <v>4800000</v>
      </c>
      <c r="C2113" s="4">
        <v>4063859</v>
      </c>
      <c r="D2113" s="4">
        <f>IFERROR(Table13[[#This Row],[gross]]-Table13[[#This Row],[budget]],"not available")</f>
        <v>-736141</v>
      </c>
    </row>
    <row r="2114" spans="1:4" x14ac:dyDescent="0.3">
      <c r="A2114" t="s">
        <v>18758</v>
      </c>
      <c r="B2114" s="4">
        <v>3700000</v>
      </c>
      <c r="C2114" s="4">
        <v>2956000</v>
      </c>
      <c r="D2114" s="4">
        <f>IFERROR(Table13[[#This Row],[gross]]-Table13[[#This Row],[budget]],"not available")</f>
        <v>-744000</v>
      </c>
    </row>
    <row r="2115" spans="1:4" x14ac:dyDescent="0.3">
      <c r="A2115" t="s">
        <v>6126</v>
      </c>
      <c r="B2115" s="4">
        <v>42000000</v>
      </c>
      <c r="C2115" s="4">
        <v>41252428</v>
      </c>
      <c r="D2115" s="4">
        <f>IFERROR(Table13[[#This Row],[gross]]-Table13[[#This Row],[budget]],"not available")</f>
        <v>-747572</v>
      </c>
    </row>
    <row r="2116" spans="1:4" x14ac:dyDescent="0.3">
      <c r="A2116" t="s">
        <v>12954</v>
      </c>
      <c r="B2116" s="4">
        <v>15000000</v>
      </c>
      <c r="C2116" s="4">
        <v>14249005</v>
      </c>
      <c r="D2116" s="4">
        <f>IFERROR(Table13[[#This Row],[gross]]-Table13[[#This Row],[budget]],"not available")</f>
        <v>-750995</v>
      </c>
    </row>
    <row r="2117" spans="1:4" x14ac:dyDescent="0.3">
      <c r="A2117" t="s">
        <v>22110</v>
      </c>
      <c r="B2117" s="4">
        <v>800000</v>
      </c>
      <c r="C2117" s="4">
        <v>41709</v>
      </c>
      <c r="D2117" s="4">
        <f>IFERROR(Table13[[#This Row],[gross]]-Table13[[#This Row],[budget]],"not available")</f>
        <v>-758291</v>
      </c>
    </row>
    <row r="2118" spans="1:4" x14ac:dyDescent="0.3">
      <c r="A2118" t="s">
        <v>10170</v>
      </c>
      <c r="B2118" s="4">
        <v>24000000</v>
      </c>
      <c r="C2118" s="4">
        <v>23225911</v>
      </c>
      <c r="D2118" s="4">
        <f>IFERROR(Table13[[#This Row],[gross]]-Table13[[#This Row],[budget]],"not available")</f>
        <v>-774089</v>
      </c>
    </row>
    <row r="2119" spans="1:4" x14ac:dyDescent="0.3">
      <c r="A2119" t="s">
        <v>19339</v>
      </c>
      <c r="B2119" s="4">
        <v>3000000</v>
      </c>
      <c r="C2119" s="4">
        <v>2223990</v>
      </c>
      <c r="D2119" s="4">
        <f>IFERROR(Table13[[#This Row],[gross]]-Table13[[#This Row],[budget]],"not available")</f>
        <v>-776010</v>
      </c>
    </row>
    <row r="2120" spans="1:4" x14ac:dyDescent="0.3">
      <c r="A2120" t="s">
        <v>14566</v>
      </c>
      <c r="B2120" s="4">
        <v>11000000</v>
      </c>
      <c r="C2120" s="4">
        <v>10214647</v>
      </c>
      <c r="D2120" s="4">
        <f>IFERROR(Table13[[#This Row],[gross]]-Table13[[#This Row],[budget]],"not available")</f>
        <v>-785353</v>
      </c>
    </row>
    <row r="2121" spans="1:4" x14ac:dyDescent="0.3">
      <c r="A2121" t="s">
        <v>20856</v>
      </c>
      <c r="B2121" s="4">
        <v>1500000</v>
      </c>
      <c r="C2121" s="4">
        <v>712294</v>
      </c>
      <c r="D2121" s="4">
        <f>IFERROR(Table13[[#This Row],[gross]]-Table13[[#This Row],[budget]],"not available")</f>
        <v>-787706</v>
      </c>
    </row>
    <row r="2122" spans="1:4" x14ac:dyDescent="0.3">
      <c r="A2122" t="s">
        <v>15061</v>
      </c>
      <c r="B2122" s="4">
        <v>7500000</v>
      </c>
      <c r="C2122" s="4">
        <v>6712241</v>
      </c>
      <c r="D2122" s="4">
        <f>IFERROR(Table13[[#This Row],[gross]]-Table13[[#This Row],[budget]],"not available")</f>
        <v>-787759</v>
      </c>
    </row>
    <row r="2123" spans="1:4" x14ac:dyDescent="0.3">
      <c r="A2123" t="s">
        <v>17338</v>
      </c>
      <c r="B2123" s="4">
        <v>7000000</v>
      </c>
      <c r="C2123" s="4">
        <v>6200756</v>
      </c>
      <c r="D2123" s="4">
        <f>IFERROR(Table13[[#This Row],[gross]]-Table13[[#This Row],[budget]],"not available")</f>
        <v>-799244</v>
      </c>
    </row>
    <row r="2124" spans="1:4" x14ac:dyDescent="0.3">
      <c r="A2124" t="s">
        <v>21710</v>
      </c>
      <c r="B2124" s="4">
        <v>900000</v>
      </c>
      <c r="C2124" s="4">
        <v>100659</v>
      </c>
      <c r="D2124" s="4">
        <f>IFERROR(Table13[[#This Row],[gross]]-Table13[[#This Row],[budget]],"not available")</f>
        <v>-799341</v>
      </c>
    </row>
    <row r="2125" spans="1:4" x14ac:dyDescent="0.3">
      <c r="A2125" t="s">
        <v>22731</v>
      </c>
      <c r="B2125" s="4">
        <v>1066167</v>
      </c>
      <c r="C2125" s="4">
        <v>258113</v>
      </c>
      <c r="D2125" s="4">
        <f>IFERROR(Table13[[#This Row],[gross]]-Table13[[#This Row],[budget]],"not available")</f>
        <v>-808054</v>
      </c>
    </row>
    <row r="2126" spans="1:4" x14ac:dyDescent="0.3">
      <c r="A2126" t="s">
        <v>22024</v>
      </c>
      <c r="B2126" s="4">
        <v>825000</v>
      </c>
      <c r="C2126" s="4">
        <v>15278</v>
      </c>
      <c r="D2126" s="4">
        <f>IFERROR(Table13[[#This Row],[gross]]-Table13[[#This Row],[budget]],"not available")</f>
        <v>-809722</v>
      </c>
    </row>
    <row r="2127" spans="1:4" x14ac:dyDescent="0.3">
      <c r="A2127" t="s">
        <v>19348</v>
      </c>
      <c r="B2127" s="4">
        <v>3000000</v>
      </c>
      <c r="C2127" s="4">
        <v>2181290</v>
      </c>
      <c r="D2127" s="4">
        <f>IFERROR(Table13[[#This Row],[gross]]-Table13[[#This Row],[budget]],"not available")</f>
        <v>-818710</v>
      </c>
    </row>
    <row r="2128" spans="1:4" x14ac:dyDescent="0.3">
      <c r="A2128" t="s">
        <v>11854</v>
      </c>
      <c r="B2128" s="4">
        <v>18000000</v>
      </c>
      <c r="C2128" s="4">
        <v>17174870</v>
      </c>
      <c r="D2128" s="4">
        <f>IFERROR(Table13[[#This Row],[gross]]-Table13[[#This Row],[budget]],"not available")</f>
        <v>-825130</v>
      </c>
    </row>
    <row r="2129" spans="1:4" x14ac:dyDescent="0.3">
      <c r="A2129" t="s">
        <v>16839</v>
      </c>
      <c r="B2129" s="4">
        <v>7000000</v>
      </c>
      <c r="C2129" s="4">
        <v>6173485</v>
      </c>
      <c r="D2129" s="4">
        <f>IFERROR(Table13[[#This Row],[gross]]-Table13[[#This Row],[budget]],"not available")</f>
        <v>-826515</v>
      </c>
    </row>
    <row r="2130" spans="1:4" x14ac:dyDescent="0.3">
      <c r="A2130" t="s">
        <v>21669</v>
      </c>
      <c r="B2130" s="4">
        <v>1000000</v>
      </c>
      <c r="C2130" s="4">
        <v>144431</v>
      </c>
      <c r="D2130" s="4">
        <f>IFERROR(Table13[[#This Row],[gross]]-Table13[[#This Row],[budget]],"not available")</f>
        <v>-855569</v>
      </c>
    </row>
    <row r="2131" spans="1:4" x14ac:dyDescent="0.3">
      <c r="A2131" t="s">
        <v>20607</v>
      </c>
      <c r="B2131" s="4">
        <v>1500000</v>
      </c>
      <c r="C2131" s="4">
        <v>638476</v>
      </c>
      <c r="D2131" s="4">
        <f>IFERROR(Table13[[#This Row],[gross]]-Table13[[#This Row],[budget]],"not available")</f>
        <v>-861524</v>
      </c>
    </row>
    <row r="2132" spans="1:4" x14ac:dyDescent="0.3">
      <c r="A2132" t="s">
        <v>20235</v>
      </c>
      <c r="B2132" s="4">
        <v>2000000</v>
      </c>
      <c r="C2132" s="4">
        <v>1134049</v>
      </c>
      <c r="D2132" s="4">
        <f>IFERROR(Table13[[#This Row],[gross]]-Table13[[#This Row],[budget]],"not available")</f>
        <v>-865951</v>
      </c>
    </row>
    <row r="2133" spans="1:4" x14ac:dyDescent="0.3">
      <c r="A2133" t="s">
        <v>22173</v>
      </c>
      <c r="B2133" s="4">
        <v>900000</v>
      </c>
      <c r="C2133" s="4">
        <v>18378</v>
      </c>
      <c r="D2133" s="4">
        <f>IFERROR(Table13[[#This Row],[gross]]-Table13[[#This Row],[budget]],"not available")</f>
        <v>-881622</v>
      </c>
    </row>
    <row r="2134" spans="1:4" x14ac:dyDescent="0.3">
      <c r="A2134" t="s">
        <v>18165</v>
      </c>
      <c r="B2134" s="4">
        <v>4500000</v>
      </c>
      <c r="C2134" s="4">
        <v>3609278</v>
      </c>
      <c r="D2134" s="4">
        <f>IFERROR(Table13[[#This Row],[gross]]-Table13[[#This Row],[budget]],"not available")</f>
        <v>-890722</v>
      </c>
    </row>
    <row r="2135" spans="1:4" x14ac:dyDescent="0.3">
      <c r="A2135" t="s">
        <v>21984</v>
      </c>
      <c r="B2135" s="4">
        <v>900000</v>
      </c>
      <c r="C2135" s="4">
        <v>6643</v>
      </c>
      <c r="D2135" s="4">
        <f>IFERROR(Table13[[#This Row],[gross]]-Table13[[#This Row],[budget]],"not available")</f>
        <v>-893357</v>
      </c>
    </row>
    <row r="2136" spans="1:4" x14ac:dyDescent="0.3">
      <c r="A2136" t="s">
        <v>21640</v>
      </c>
      <c r="B2136" s="4">
        <v>1000000</v>
      </c>
      <c r="C2136" s="4">
        <v>104077</v>
      </c>
      <c r="D2136" s="4">
        <f>IFERROR(Table13[[#This Row],[gross]]-Table13[[#This Row],[budget]],"not available")</f>
        <v>-895923</v>
      </c>
    </row>
    <row r="2137" spans="1:4" x14ac:dyDescent="0.3">
      <c r="A2137" t="s">
        <v>21694</v>
      </c>
      <c r="B2137" s="4">
        <v>1000000</v>
      </c>
      <c r="C2137" s="4">
        <v>100240</v>
      </c>
      <c r="D2137" s="4">
        <f>IFERROR(Table13[[#This Row],[gross]]-Table13[[#This Row],[budget]],"not available")</f>
        <v>-899760</v>
      </c>
    </row>
    <row r="2138" spans="1:4" x14ac:dyDescent="0.3">
      <c r="A2138" t="s">
        <v>20213</v>
      </c>
      <c r="B2138" s="4">
        <v>2000000</v>
      </c>
      <c r="C2138" s="4">
        <v>1098224</v>
      </c>
      <c r="D2138" s="4">
        <f>IFERROR(Table13[[#This Row],[gross]]-Table13[[#This Row],[budget]],"not available")</f>
        <v>-901776</v>
      </c>
    </row>
    <row r="2139" spans="1:4" x14ac:dyDescent="0.3">
      <c r="A2139" t="s">
        <v>21698</v>
      </c>
      <c r="B2139" s="4">
        <v>1000000</v>
      </c>
      <c r="C2139" s="4">
        <v>96734</v>
      </c>
      <c r="D2139" s="4">
        <f>IFERROR(Table13[[#This Row],[gross]]-Table13[[#This Row],[budget]],"not available")</f>
        <v>-903266</v>
      </c>
    </row>
    <row r="2140" spans="1:4" x14ac:dyDescent="0.3">
      <c r="A2140" t="s">
        <v>5571</v>
      </c>
      <c r="B2140" s="4">
        <v>48000000</v>
      </c>
      <c r="C2140" s="4">
        <v>47095453</v>
      </c>
      <c r="D2140" s="4">
        <f>IFERROR(Table13[[#This Row],[gross]]-Table13[[#This Row],[budget]],"not available")</f>
        <v>-904547</v>
      </c>
    </row>
    <row r="2141" spans="1:4" x14ac:dyDescent="0.3">
      <c r="A2141" t="s">
        <v>23975</v>
      </c>
      <c r="B2141" s="4">
        <v>1000000</v>
      </c>
      <c r="C2141" s="4">
        <v>94596</v>
      </c>
      <c r="D2141" s="4">
        <f>IFERROR(Table13[[#This Row],[gross]]-Table13[[#This Row],[budget]],"not available")</f>
        <v>-905404</v>
      </c>
    </row>
    <row r="2142" spans="1:4" x14ac:dyDescent="0.3">
      <c r="A2142" t="s">
        <v>21945</v>
      </c>
      <c r="B2142" s="4">
        <v>930000</v>
      </c>
      <c r="C2142" s="4">
        <v>20186</v>
      </c>
      <c r="D2142" s="4">
        <f>IFERROR(Table13[[#This Row],[gross]]-Table13[[#This Row],[budget]],"not available")</f>
        <v>-909814</v>
      </c>
    </row>
    <row r="2143" spans="1:4" x14ac:dyDescent="0.3">
      <c r="A2143" t="s">
        <v>17792</v>
      </c>
      <c r="B2143" s="4">
        <v>5000000</v>
      </c>
      <c r="C2143" s="4">
        <v>4074023</v>
      </c>
      <c r="D2143" s="4">
        <f>IFERROR(Table13[[#This Row],[gross]]-Table13[[#This Row],[budget]],"not available")</f>
        <v>-925977</v>
      </c>
    </row>
    <row r="2144" spans="1:4" x14ac:dyDescent="0.3">
      <c r="A2144" t="s">
        <v>11849</v>
      </c>
      <c r="B2144" s="4">
        <v>18000000</v>
      </c>
      <c r="C2144" s="4">
        <v>17071230</v>
      </c>
      <c r="D2144" s="4">
        <f>IFERROR(Table13[[#This Row],[gross]]-Table13[[#This Row],[budget]],"not available")</f>
        <v>-928770</v>
      </c>
    </row>
    <row r="2145" spans="1:4" x14ac:dyDescent="0.3">
      <c r="A2145" t="s">
        <v>21752</v>
      </c>
      <c r="B2145" s="4">
        <v>1000000</v>
      </c>
      <c r="C2145" s="4">
        <v>62480</v>
      </c>
      <c r="D2145" s="4">
        <f>IFERROR(Table13[[#This Row],[gross]]-Table13[[#This Row],[budget]],"not available")</f>
        <v>-937520</v>
      </c>
    </row>
    <row r="2146" spans="1:4" x14ac:dyDescent="0.3">
      <c r="A2146" t="s">
        <v>18565</v>
      </c>
      <c r="B2146" s="4">
        <v>1300000</v>
      </c>
      <c r="C2146" s="4">
        <v>354704</v>
      </c>
      <c r="D2146" s="4">
        <f>IFERROR(Table13[[#This Row],[gross]]-Table13[[#This Row],[budget]],"not available")</f>
        <v>-945296</v>
      </c>
    </row>
    <row r="2147" spans="1:4" x14ac:dyDescent="0.3">
      <c r="A2147" t="s">
        <v>21077</v>
      </c>
      <c r="B2147" s="4">
        <v>1592000</v>
      </c>
      <c r="C2147" s="4">
        <v>638951</v>
      </c>
      <c r="D2147" s="4">
        <f>IFERROR(Table13[[#This Row],[gross]]-Table13[[#This Row],[budget]],"not available")</f>
        <v>-953049</v>
      </c>
    </row>
    <row r="2148" spans="1:4" x14ac:dyDescent="0.3">
      <c r="A2148" t="s">
        <v>9787</v>
      </c>
      <c r="B2148" s="4">
        <v>16000000</v>
      </c>
      <c r="C2148" s="4">
        <v>15045676</v>
      </c>
      <c r="D2148" s="4">
        <f>IFERROR(Table13[[#This Row],[gross]]-Table13[[#This Row],[budget]],"not available")</f>
        <v>-954324</v>
      </c>
    </row>
    <row r="2149" spans="1:4" x14ac:dyDescent="0.3">
      <c r="A2149" t="s">
        <v>9738</v>
      </c>
      <c r="B2149" s="4">
        <v>25000000</v>
      </c>
      <c r="C2149" s="4">
        <v>24042490</v>
      </c>
      <c r="D2149" s="4">
        <f>IFERROR(Table13[[#This Row],[gross]]-Table13[[#This Row],[budget]],"not available")</f>
        <v>-957510</v>
      </c>
    </row>
    <row r="2150" spans="1:4" x14ac:dyDescent="0.3">
      <c r="A2150" t="s">
        <v>17806</v>
      </c>
      <c r="B2150" s="4">
        <v>5000000</v>
      </c>
      <c r="C2150" s="4">
        <v>4040588</v>
      </c>
      <c r="D2150" s="4">
        <f>IFERROR(Table13[[#This Row],[gross]]-Table13[[#This Row],[budget]],"not available")</f>
        <v>-959412</v>
      </c>
    </row>
    <row r="2151" spans="1:4" x14ac:dyDescent="0.3">
      <c r="A2151" t="s">
        <v>21717</v>
      </c>
      <c r="B2151" s="4">
        <v>1000000</v>
      </c>
      <c r="C2151" s="4">
        <v>21210</v>
      </c>
      <c r="D2151" s="4">
        <f>IFERROR(Table13[[#This Row],[gross]]-Table13[[#This Row],[budget]],"not available")</f>
        <v>-978790</v>
      </c>
    </row>
    <row r="2152" spans="1:4" x14ac:dyDescent="0.3">
      <c r="A2152" t="s">
        <v>21109</v>
      </c>
      <c r="B2152" s="4">
        <v>1000000</v>
      </c>
      <c r="C2152" s="4">
        <v>19539</v>
      </c>
      <c r="D2152" s="4">
        <f>IFERROR(Table13[[#This Row],[gross]]-Table13[[#This Row],[budget]],"not available")</f>
        <v>-980461</v>
      </c>
    </row>
    <row r="2153" spans="1:4" x14ac:dyDescent="0.3">
      <c r="A2153" t="s">
        <v>21734</v>
      </c>
      <c r="B2153" s="4">
        <v>1000000</v>
      </c>
      <c r="C2153" s="4">
        <v>12996</v>
      </c>
      <c r="D2153" s="4">
        <f>IFERROR(Table13[[#This Row],[gross]]-Table13[[#This Row],[budget]],"not available")</f>
        <v>-987004</v>
      </c>
    </row>
    <row r="2154" spans="1:4" x14ac:dyDescent="0.3">
      <c r="A2154" t="s">
        <v>21746</v>
      </c>
      <c r="B2154" s="4">
        <v>1000000</v>
      </c>
      <c r="C2154" s="4">
        <v>10018</v>
      </c>
      <c r="D2154" s="4">
        <f>IFERROR(Table13[[#This Row],[gross]]-Table13[[#This Row],[budget]],"not available")</f>
        <v>-989982</v>
      </c>
    </row>
    <row r="2155" spans="1:4" x14ac:dyDescent="0.3">
      <c r="A2155" t="s">
        <v>21758</v>
      </c>
      <c r="B2155" s="4">
        <v>1000000</v>
      </c>
      <c r="C2155" s="4">
        <v>6387</v>
      </c>
      <c r="D2155" s="4">
        <f>IFERROR(Table13[[#This Row],[gross]]-Table13[[#This Row],[budget]],"not available")</f>
        <v>-993613</v>
      </c>
    </row>
    <row r="2156" spans="1:4" x14ac:dyDescent="0.3">
      <c r="A2156" t="s">
        <v>21774</v>
      </c>
      <c r="B2156" s="4">
        <v>1000000</v>
      </c>
      <c r="C2156" s="4">
        <v>721</v>
      </c>
      <c r="D2156" s="4">
        <f>IFERROR(Table13[[#This Row],[gross]]-Table13[[#This Row],[budget]],"not available")</f>
        <v>-999279</v>
      </c>
    </row>
    <row r="2157" spans="1:4" x14ac:dyDescent="0.3">
      <c r="A2157" t="s">
        <v>8947</v>
      </c>
      <c r="B2157" s="4">
        <v>28000000</v>
      </c>
      <c r="C2157" s="4">
        <v>27000000</v>
      </c>
      <c r="D2157" s="4">
        <f>IFERROR(Table13[[#This Row],[gross]]-Table13[[#This Row],[budget]],"not available")</f>
        <v>-1000000</v>
      </c>
    </row>
    <row r="2158" spans="1:4" x14ac:dyDescent="0.3">
      <c r="A2158" t="s">
        <v>10218</v>
      </c>
      <c r="B2158" s="4">
        <v>23000000</v>
      </c>
      <c r="C2158" s="4">
        <v>21973182</v>
      </c>
      <c r="D2158" s="4">
        <f>IFERROR(Table13[[#This Row],[gross]]-Table13[[#This Row],[budget]],"not available")</f>
        <v>-1026818</v>
      </c>
    </row>
    <row r="2159" spans="1:4" x14ac:dyDescent="0.3">
      <c r="A2159" t="s">
        <v>21362</v>
      </c>
      <c r="B2159" s="4">
        <v>1100000</v>
      </c>
      <c r="C2159" s="4">
        <v>56129</v>
      </c>
      <c r="D2159" s="4">
        <f>IFERROR(Table13[[#This Row],[gross]]-Table13[[#This Row],[budget]],"not available")</f>
        <v>-1043871</v>
      </c>
    </row>
    <row r="2160" spans="1:4" x14ac:dyDescent="0.3">
      <c r="A2160" t="s">
        <v>19598</v>
      </c>
      <c r="B2160" s="4">
        <v>2000000</v>
      </c>
      <c r="C2160" s="4">
        <v>952620</v>
      </c>
      <c r="D2160" s="4">
        <f>IFERROR(Table13[[#This Row],[gross]]-Table13[[#This Row],[budget]],"not available")</f>
        <v>-1047380</v>
      </c>
    </row>
    <row r="2161" spans="1:4" x14ac:dyDescent="0.3">
      <c r="A2161" t="s">
        <v>20865</v>
      </c>
      <c r="B2161" s="4">
        <v>1500000</v>
      </c>
      <c r="C2161" s="4">
        <v>418953</v>
      </c>
      <c r="D2161" s="4">
        <f>IFERROR(Table13[[#This Row],[gross]]-Table13[[#This Row],[budget]],"not available")</f>
        <v>-1081047</v>
      </c>
    </row>
    <row r="2162" spans="1:4" x14ac:dyDescent="0.3">
      <c r="A2162" t="s">
        <v>23472</v>
      </c>
      <c r="B2162" s="4">
        <v>1200000</v>
      </c>
      <c r="C2162" s="4">
        <v>110720</v>
      </c>
      <c r="D2162" s="4">
        <f>IFERROR(Table13[[#This Row],[gross]]-Table13[[#This Row],[budget]],"not available")</f>
        <v>-1089280</v>
      </c>
    </row>
    <row r="2163" spans="1:4" x14ac:dyDescent="0.3">
      <c r="A2163" t="s">
        <v>20870</v>
      </c>
      <c r="B2163" s="4">
        <v>1500000</v>
      </c>
      <c r="C2163" s="4">
        <v>406035</v>
      </c>
      <c r="D2163" s="4">
        <f>IFERROR(Table13[[#This Row],[gross]]-Table13[[#This Row],[budget]],"not available")</f>
        <v>-1093965</v>
      </c>
    </row>
    <row r="2164" spans="1:4" x14ac:dyDescent="0.3">
      <c r="A2164" t="s">
        <v>21012</v>
      </c>
      <c r="B2164" s="4">
        <v>1400000</v>
      </c>
      <c r="C2164" s="4">
        <v>304124</v>
      </c>
      <c r="D2164" s="4">
        <f>IFERROR(Table13[[#This Row],[gross]]-Table13[[#This Row],[budget]],"not available")</f>
        <v>-1095876</v>
      </c>
    </row>
    <row r="2165" spans="1:4" x14ac:dyDescent="0.3">
      <c r="A2165" t="s">
        <v>18499</v>
      </c>
      <c r="B2165" s="4">
        <v>4000000</v>
      </c>
      <c r="C2165" s="4">
        <v>2892582</v>
      </c>
      <c r="D2165" s="4">
        <f>IFERROR(Table13[[#This Row],[gross]]-Table13[[#This Row],[budget]],"not available")</f>
        <v>-1107418</v>
      </c>
    </row>
    <row r="2166" spans="1:4" x14ac:dyDescent="0.3">
      <c r="A2166" t="s">
        <v>11024</v>
      </c>
      <c r="B2166" s="4">
        <v>20000000</v>
      </c>
      <c r="C2166" s="4">
        <v>18882880</v>
      </c>
      <c r="D2166" s="4">
        <f>IFERROR(Table13[[#This Row],[gross]]-Table13[[#This Row],[budget]],"not available")</f>
        <v>-1117120</v>
      </c>
    </row>
    <row r="2167" spans="1:4" x14ac:dyDescent="0.3">
      <c r="A2167" t="s">
        <v>20883</v>
      </c>
      <c r="B2167" s="4">
        <v>1500000</v>
      </c>
      <c r="C2167" s="4">
        <v>373967</v>
      </c>
      <c r="D2167" s="4">
        <f>IFERROR(Table13[[#This Row],[gross]]-Table13[[#This Row],[budget]],"not available")</f>
        <v>-1126033</v>
      </c>
    </row>
    <row r="2168" spans="1:4" x14ac:dyDescent="0.3">
      <c r="A2168" t="s">
        <v>17071</v>
      </c>
      <c r="B2168" s="4">
        <v>6000000</v>
      </c>
      <c r="C2168" s="4">
        <v>4859475</v>
      </c>
      <c r="D2168" s="4">
        <f>IFERROR(Table13[[#This Row],[gross]]-Table13[[#This Row],[budget]],"not available")</f>
        <v>-1140525</v>
      </c>
    </row>
    <row r="2169" spans="1:4" x14ac:dyDescent="0.3">
      <c r="A2169" t="s">
        <v>21250</v>
      </c>
      <c r="B2169" s="4">
        <v>1200000</v>
      </c>
      <c r="C2169" s="4">
        <v>58936</v>
      </c>
      <c r="D2169" s="4">
        <f>IFERROR(Table13[[#This Row],[gross]]-Table13[[#This Row],[budget]],"not available")</f>
        <v>-1141064</v>
      </c>
    </row>
    <row r="2170" spans="1:4" x14ac:dyDescent="0.3">
      <c r="A2170" t="s">
        <v>12906</v>
      </c>
      <c r="B2170" s="4">
        <v>20000000</v>
      </c>
      <c r="C2170" s="4">
        <v>18843314</v>
      </c>
      <c r="D2170" s="4">
        <f>IFERROR(Table13[[#This Row],[gross]]-Table13[[#This Row],[budget]],"not available")</f>
        <v>-1156686</v>
      </c>
    </row>
    <row r="2171" spans="1:4" x14ac:dyDescent="0.3">
      <c r="A2171" t="s">
        <v>19876</v>
      </c>
      <c r="B2171" s="4">
        <v>1500000</v>
      </c>
      <c r="C2171" s="4">
        <v>327919</v>
      </c>
      <c r="D2171" s="4">
        <f>IFERROR(Table13[[#This Row],[gross]]-Table13[[#This Row],[budget]],"not available")</f>
        <v>-1172081</v>
      </c>
    </row>
    <row r="2172" spans="1:4" x14ac:dyDescent="0.3">
      <c r="A2172" t="s">
        <v>21254</v>
      </c>
      <c r="B2172" s="4">
        <v>1200000</v>
      </c>
      <c r="C2172" s="4">
        <v>24784</v>
      </c>
      <c r="D2172" s="4">
        <f>IFERROR(Table13[[#This Row],[gross]]-Table13[[#This Row],[budget]],"not available")</f>
        <v>-1175216</v>
      </c>
    </row>
    <row r="2173" spans="1:4" x14ac:dyDescent="0.3">
      <c r="A2173" t="s">
        <v>19344</v>
      </c>
      <c r="B2173" s="4">
        <v>3000000</v>
      </c>
      <c r="C2173" s="4">
        <v>1821983</v>
      </c>
      <c r="D2173" s="4">
        <f>IFERROR(Table13[[#This Row],[gross]]-Table13[[#This Row],[budget]],"not available")</f>
        <v>-1178017</v>
      </c>
    </row>
    <row r="2174" spans="1:4" x14ac:dyDescent="0.3">
      <c r="A2174" t="s">
        <v>21258</v>
      </c>
      <c r="B2174" s="4">
        <v>1200000</v>
      </c>
      <c r="C2174" s="4">
        <v>7826</v>
      </c>
      <c r="D2174" s="4">
        <f>IFERROR(Table13[[#This Row],[gross]]-Table13[[#This Row],[budget]],"not available")</f>
        <v>-1192174</v>
      </c>
    </row>
    <row r="2175" spans="1:4" x14ac:dyDescent="0.3">
      <c r="A2175" t="s">
        <v>21271</v>
      </c>
      <c r="B2175" s="4">
        <v>1200000</v>
      </c>
      <c r="C2175" s="4">
        <v>3830</v>
      </c>
      <c r="D2175" s="4">
        <f>IFERROR(Table13[[#This Row],[gross]]-Table13[[#This Row],[budget]],"not available")</f>
        <v>-1196170</v>
      </c>
    </row>
    <row r="2176" spans="1:4" x14ac:dyDescent="0.3">
      <c r="A2176" t="s">
        <v>18503</v>
      </c>
      <c r="B2176" s="4">
        <v>4000000</v>
      </c>
      <c r="C2176" s="4">
        <v>2800000</v>
      </c>
      <c r="D2176" s="4">
        <f>IFERROR(Table13[[#This Row],[gross]]-Table13[[#This Row],[budget]],"not available")</f>
        <v>-1200000</v>
      </c>
    </row>
    <row r="2177" spans="1:4" x14ac:dyDescent="0.3">
      <c r="A2177" t="s">
        <v>12461</v>
      </c>
      <c r="B2177" s="4">
        <v>16000000</v>
      </c>
      <c r="C2177" s="4">
        <v>14792779</v>
      </c>
      <c r="D2177" s="4">
        <f>IFERROR(Table13[[#This Row],[gross]]-Table13[[#This Row],[budget]],"not available")</f>
        <v>-1207221</v>
      </c>
    </row>
    <row r="2178" spans="1:4" x14ac:dyDescent="0.3">
      <c r="A2178" t="s">
        <v>19313</v>
      </c>
      <c r="B2178" s="4">
        <v>4500000</v>
      </c>
      <c r="C2178" s="4">
        <v>3287435</v>
      </c>
      <c r="D2178" s="4">
        <f>IFERROR(Table13[[#This Row],[gross]]-Table13[[#This Row],[budget]],"not available")</f>
        <v>-1212565</v>
      </c>
    </row>
    <row r="2179" spans="1:4" x14ac:dyDescent="0.3">
      <c r="A2179" t="s">
        <v>7044</v>
      </c>
      <c r="B2179" s="4">
        <v>15000000</v>
      </c>
      <c r="C2179" s="4">
        <v>13782838</v>
      </c>
      <c r="D2179" s="4">
        <f>IFERROR(Table13[[#This Row],[gross]]-Table13[[#This Row],[budget]],"not available")</f>
        <v>-1217162</v>
      </c>
    </row>
    <row r="2180" spans="1:4" x14ac:dyDescent="0.3">
      <c r="A2180" t="s">
        <v>19764</v>
      </c>
      <c r="B2180" s="4">
        <v>2500000</v>
      </c>
      <c r="C2180" s="4">
        <v>1282084</v>
      </c>
      <c r="D2180" s="4">
        <f>IFERROR(Table13[[#This Row],[gross]]-Table13[[#This Row],[budget]],"not available")</f>
        <v>-1217916</v>
      </c>
    </row>
    <row r="2181" spans="1:4" x14ac:dyDescent="0.3">
      <c r="A2181" t="s">
        <v>22669</v>
      </c>
      <c r="B2181" s="4">
        <v>2000000</v>
      </c>
      <c r="C2181" s="4">
        <v>768045</v>
      </c>
      <c r="D2181" s="4">
        <f>IFERROR(Table13[[#This Row],[gross]]-Table13[[#This Row],[budget]],"not available")</f>
        <v>-1231955</v>
      </c>
    </row>
    <row r="2182" spans="1:4" x14ac:dyDescent="0.3">
      <c r="A2182" t="s">
        <v>12982</v>
      </c>
      <c r="B2182" s="4">
        <v>15000000</v>
      </c>
      <c r="C2182" s="4">
        <v>13766014</v>
      </c>
      <c r="D2182" s="4">
        <f>IFERROR(Table13[[#This Row],[gross]]-Table13[[#This Row],[budget]],"not available")</f>
        <v>-1233986</v>
      </c>
    </row>
    <row r="2183" spans="1:4" x14ac:dyDescent="0.3">
      <c r="A2183" t="s">
        <v>18572</v>
      </c>
      <c r="B2183" s="4">
        <v>1500000</v>
      </c>
      <c r="C2183" s="4">
        <v>265107</v>
      </c>
      <c r="D2183" s="4">
        <f>IFERROR(Table13[[#This Row],[gross]]-Table13[[#This Row],[budget]],"not available")</f>
        <v>-1234893</v>
      </c>
    </row>
    <row r="2184" spans="1:4" x14ac:dyDescent="0.3">
      <c r="A2184" t="s">
        <v>5209</v>
      </c>
      <c r="B2184" s="4">
        <v>50000000</v>
      </c>
      <c r="C2184" s="4">
        <v>48745150</v>
      </c>
      <c r="D2184" s="4">
        <f>IFERROR(Table13[[#This Row],[gross]]-Table13[[#This Row],[budget]],"not available")</f>
        <v>-1254850</v>
      </c>
    </row>
    <row r="2185" spans="1:4" x14ac:dyDescent="0.3">
      <c r="A2185" t="s">
        <v>14228</v>
      </c>
      <c r="B2185" s="4">
        <v>8000000</v>
      </c>
      <c r="C2185" s="4">
        <v>6739141</v>
      </c>
      <c r="D2185" s="4">
        <f>IFERROR(Table13[[#This Row],[gross]]-Table13[[#This Row],[budget]],"not available")</f>
        <v>-1260859</v>
      </c>
    </row>
    <row r="2186" spans="1:4" x14ac:dyDescent="0.3">
      <c r="A2186" t="s">
        <v>21197</v>
      </c>
      <c r="B2186" s="4">
        <v>1300000</v>
      </c>
      <c r="C2186" s="4">
        <v>11278</v>
      </c>
      <c r="D2186" s="4">
        <f>IFERROR(Table13[[#This Row],[gross]]-Table13[[#This Row],[budget]],"not available")</f>
        <v>-1288722</v>
      </c>
    </row>
    <row r="2187" spans="1:4" x14ac:dyDescent="0.3">
      <c r="A2187" t="s">
        <v>20618</v>
      </c>
      <c r="B2187" s="4">
        <v>1800000</v>
      </c>
      <c r="C2187" s="4">
        <v>505295</v>
      </c>
      <c r="D2187" s="4">
        <f>IFERROR(Table13[[#This Row],[gross]]-Table13[[#This Row],[budget]],"not available")</f>
        <v>-1294705</v>
      </c>
    </row>
    <row r="2188" spans="1:4" x14ac:dyDescent="0.3">
      <c r="A2188" t="s">
        <v>11864</v>
      </c>
      <c r="B2188" s="4">
        <v>18000000</v>
      </c>
      <c r="C2188" s="4">
        <v>16702864</v>
      </c>
      <c r="D2188" s="4">
        <f>IFERROR(Table13[[#This Row],[gross]]-Table13[[#This Row],[budget]],"not available")</f>
        <v>-1297136</v>
      </c>
    </row>
    <row r="2189" spans="1:4" x14ac:dyDescent="0.3">
      <c r="A2189" t="s">
        <v>3729</v>
      </c>
      <c r="B2189" s="4">
        <v>65000000</v>
      </c>
      <c r="C2189" s="4">
        <v>63695760</v>
      </c>
      <c r="D2189" s="4">
        <f>IFERROR(Table13[[#This Row],[gross]]-Table13[[#This Row],[budget]],"not available")</f>
        <v>-1304240</v>
      </c>
    </row>
    <row r="2190" spans="1:4" x14ac:dyDescent="0.3">
      <c r="A2190" t="s">
        <v>20887</v>
      </c>
      <c r="B2190" s="4">
        <v>1500000</v>
      </c>
      <c r="C2190" s="4">
        <v>194568</v>
      </c>
      <c r="D2190" s="4">
        <f>IFERROR(Table13[[#This Row],[gross]]-Table13[[#This Row],[budget]],"not available")</f>
        <v>-1305432</v>
      </c>
    </row>
    <row r="2191" spans="1:4" x14ac:dyDescent="0.3">
      <c r="A2191" t="s">
        <v>16549</v>
      </c>
      <c r="B2191" s="4">
        <v>7000000</v>
      </c>
      <c r="C2191" s="4">
        <v>5694308</v>
      </c>
      <c r="D2191" s="4">
        <f>IFERROR(Table13[[#This Row],[gross]]-Table13[[#This Row],[budget]],"not available")</f>
        <v>-1305692</v>
      </c>
    </row>
    <row r="2192" spans="1:4" x14ac:dyDescent="0.3">
      <c r="A2192" t="s">
        <v>12245</v>
      </c>
      <c r="B2192" s="4">
        <v>17000000</v>
      </c>
      <c r="C2192" s="4">
        <v>15681020</v>
      </c>
      <c r="D2192" s="4">
        <f>IFERROR(Table13[[#This Row],[gross]]-Table13[[#This Row],[budget]],"not available")</f>
        <v>-1318980</v>
      </c>
    </row>
    <row r="2193" spans="1:4" x14ac:dyDescent="0.3">
      <c r="A2193" t="s">
        <v>20909</v>
      </c>
      <c r="B2193" s="4">
        <v>1500000</v>
      </c>
      <c r="C2193" s="4">
        <v>173066</v>
      </c>
      <c r="D2193" s="4">
        <f>IFERROR(Table13[[#This Row],[gross]]-Table13[[#This Row],[budget]],"not available")</f>
        <v>-1326934</v>
      </c>
    </row>
    <row r="2194" spans="1:4" x14ac:dyDescent="0.3">
      <c r="A2194" t="s">
        <v>10481</v>
      </c>
      <c r="B2194" s="4">
        <v>22000000</v>
      </c>
      <c r="C2194" s="4">
        <v>20668843</v>
      </c>
      <c r="D2194" s="4">
        <f>IFERROR(Table13[[#This Row],[gross]]-Table13[[#This Row],[budget]],"not available")</f>
        <v>-1331157</v>
      </c>
    </row>
    <row r="2195" spans="1:4" x14ac:dyDescent="0.3">
      <c r="A2195" t="s">
        <v>20945</v>
      </c>
      <c r="B2195" s="4">
        <v>2500000</v>
      </c>
      <c r="C2195" s="4">
        <v>1163508</v>
      </c>
      <c r="D2195" s="4">
        <f>IFERROR(Table13[[#This Row],[gross]]-Table13[[#This Row],[budget]],"not available")</f>
        <v>-1336492</v>
      </c>
    </row>
    <row r="2196" spans="1:4" x14ac:dyDescent="0.3">
      <c r="A2196" t="s">
        <v>20901</v>
      </c>
      <c r="B2196" s="4">
        <v>1500000</v>
      </c>
      <c r="C2196" s="4">
        <v>163245</v>
      </c>
      <c r="D2196" s="4">
        <f>IFERROR(Table13[[#This Row],[gross]]-Table13[[#This Row],[budget]],"not available")</f>
        <v>-1336755</v>
      </c>
    </row>
    <row r="2197" spans="1:4" x14ac:dyDescent="0.3">
      <c r="A2197" t="s">
        <v>3133</v>
      </c>
      <c r="B2197" s="4">
        <v>75000000</v>
      </c>
      <c r="C2197" s="4">
        <v>73661010</v>
      </c>
      <c r="D2197" s="4">
        <f>IFERROR(Table13[[#This Row],[gross]]-Table13[[#This Row],[budget]],"not available")</f>
        <v>-1338990</v>
      </c>
    </row>
    <row r="2198" spans="1:4" x14ac:dyDescent="0.3">
      <c r="A2198" t="s">
        <v>20755</v>
      </c>
      <c r="B2198" s="4">
        <v>1500000</v>
      </c>
      <c r="C2198" s="4">
        <v>155972</v>
      </c>
      <c r="D2198" s="4">
        <f>IFERROR(Table13[[#This Row],[gross]]-Table13[[#This Row],[budget]],"not available")</f>
        <v>-1344028</v>
      </c>
    </row>
    <row r="2199" spans="1:4" x14ac:dyDescent="0.3">
      <c r="A2199" t="s">
        <v>20244</v>
      </c>
      <c r="B2199" s="4">
        <v>2000000</v>
      </c>
      <c r="C2199" s="4">
        <v>653621</v>
      </c>
      <c r="D2199" s="4">
        <f>IFERROR(Table13[[#This Row],[gross]]-Table13[[#This Row],[budget]],"not available")</f>
        <v>-1346379</v>
      </c>
    </row>
    <row r="2200" spans="1:4" x14ac:dyDescent="0.3">
      <c r="A2200" t="s">
        <v>8490</v>
      </c>
      <c r="B2200" s="4">
        <v>30000000</v>
      </c>
      <c r="C2200" s="4">
        <v>28644770</v>
      </c>
      <c r="D2200" s="4">
        <f>IFERROR(Table13[[#This Row],[gross]]-Table13[[#This Row],[budget]],"not available")</f>
        <v>-1355230</v>
      </c>
    </row>
    <row r="2201" spans="1:4" x14ac:dyDescent="0.3">
      <c r="A2201" t="s">
        <v>21024</v>
      </c>
      <c r="B2201" s="4">
        <v>1400000</v>
      </c>
      <c r="C2201" s="4">
        <v>36830</v>
      </c>
      <c r="D2201" s="4">
        <f>IFERROR(Table13[[#This Row],[gross]]-Table13[[#This Row],[budget]],"not available")</f>
        <v>-1363170</v>
      </c>
    </row>
    <row r="2202" spans="1:4" x14ac:dyDescent="0.3">
      <c r="A2202" t="s">
        <v>20906</v>
      </c>
      <c r="B2202" s="4">
        <v>1500000</v>
      </c>
      <c r="C2202" s="4">
        <v>119841</v>
      </c>
      <c r="D2202" s="4">
        <f>IFERROR(Table13[[#This Row],[gross]]-Table13[[#This Row],[budget]],"not available")</f>
        <v>-1380159</v>
      </c>
    </row>
    <row r="2203" spans="1:4" x14ac:dyDescent="0.3">
      <c r="A2203" t="s">
        <v>20535</v>
      </c>
      <c r="B2203" s="4">
        <v>1400000</v>
      </c>
      <c r="C2203" s="4">
        <v>18435</v>
      </c>
      <c r="D2203" s="4">
        <f>IFERROR(Table13[[#This Row],[gross]]-Table13[[#This Row],[budget]],"not available")</f>
        <v>-1381565</v>
      </c>
    </row>
    <row r="2204" spans="1:4" x14ac:dyDescent="0.3">
      <c r="A2204" t="s">
        <v>4205</v>
      </c>
      <c r="B2204" s="4">
        <v>48000000</v>
      </c>
      <c r="C2204" s="4">
        <v>46611204</v>
      </c>
      <c r="D2204" s="4">
        <f>IFERROR(Table13[[#This Row],[gross]]-Table13[[#This Row],[budget]],"not available")</f>
        <v>-1388796</v>
      </c>
    </row>
    <row r="2205" spans="1:4" x14ac:dyDescent="0.3">
      <c r="A2205" t="s">
        <v>20917</v>
      </c>
      <c r="B2205" s="4">
        <v>1500000</v>
      </c>
      <c r="C2205" s="4">
        <v>105943</v>
      </c>
      <c r="D2205" s="4">
        <f>IFERROR(Table13[[#This Row],[gross]]-Table13[[#This Row],[budget]],"not available")</f>
        <v>-1394057</v>
      </c>
    </row>
    <row r="2206" spans="1:4" x14ac:dyDescent="0.3">
      <c r="A2206" t="s">
        <v>18528</v>
      </c>
      <c r="B2206" s="4">
        <v>4000000</v>
      </c>
      <c r="C2206" s="4">
        <v>2601847</v>
      </c>
      <c r="D2206" s="4">
        <f>IFERROR(Table13[[#This Row],[gross]]-Table13[[#This Row],[budget]],"not available")</f>
        <v>-1398153</v>
      </c>
    </row>
    <row r="2207" spans="1:4" x14ac:dyDescent="0.3">
      <c r="A2207" t="s">
        <v>21114</v>
      </c>
      <c r="B2207" s="4">
        <v>1500000</v>
      </c>
      <c r="C2207" s="4">
        <v>100358</v>
      </c>
      <c r="D2207" s="4">
        <f>IFERROR(Table13[[#This Row],[gross]]-Table13[[#This Row],[budget]],"not available")</f>
        <v>-1399642</v>
      </c>
    </row>
    <row r="2208" spans="1:4" x14ac:dyDescent="0.3">
      <c r="A2208" t="s">
        <v>17235</v>
      </c>
      <c r="B2208" s="4">
        <v>5300000</v>
      </c>
      <c r="C2208" s="4">
        <v>3895664</v>
      </c>
      <c r="D2208" s="4">
        <f>IFERROR(Table13[[#This Row],[gross]]-Table13[[#This Row],[budget]],"not available")</f>
        <v>-1404336</v>
      </c>
    </row>
    <row r="2209" spans="1:4" x14ac:dyDescent="0.3">
      <c r="A2209" t="s">
        <v>20913</v>
      </c>
      <c r="B2209" s="4">
        <v>1500000</v>
      </c>
      <c r="C2209" s="4">
        <v>92362</v>
      </c>
      <c r="D2209" s="4">
        <f>IFERROR(Table13[[#This Row],[gross]]-Table13[[#This Row],[budget]],"not available")</f>
        <v>-1407638</v>
      </c>
    </row>
    <row r="2210" spans="1:4" x14ac:dyDescent="0.3">
      <c r="A2210" t="s">
        <v>19863</v>
      </c>
      <c r="B2210" s="4">
        <v>2400000</v>
      </c>
      <c r="C2210" s="4">
        <v>978908</v>
      </c>
      <c r="D2210" s="4">
        <f>IFERROR(Table13[[#This Row],[gross]]-Table13[[#This Row],[budget]],"not available")</f>
        <v>-1421092</v>
      </c>
    </row>
    <row r="2211" spans="1:4" x14ac:dyDescent="0.3">
      <c r="A2211" t="s">
        <v>5585</v>
      </c>
      <c r="B2211" s="4">
        <v>55000000</v>
      </c>
      <c r="C2211" s="4">
        <v>53574088</v>
      </c>
      <c r="D2211" s="4">
        <f>IFERROR(Table13[[#This Row],[gross]]-Table13[[#This Row],[budget]],"not available")</f>
        <v>-1425912</v>
      </c>
    </row>
    <row r="2212" spans="1:4" x14ac:dyDescent="0.3">
      <c r="A2212" t="s">
        <v>21704</v>
      </c>
      <c r="B2212" s="4">
        <v>1500000</v>
      </c>
      <c r="C2212" s="4">
        <v>49000</v>
      </c>
      <c r="D2212" s="4">
        <f>IFERROR(Table13[[#This Row],[gross]]-Table13[[#This Row],[budget]],"not available")</f>
        <v>-1451000</v>
      </c>
    </row>
    <row r="2213" spans="1:4" x14ac:dyDescent="0.3">
      <c r="A2213" t="s">
        <v>20558</v>
      </c>
      <c r="B2213" s="4">
        <v>1900000</v>
      </c>
      <c r="C2213" s="4">
        <v>444044</v>
      </c>
      <c r="D2213" s="4">
        <f>IFERROR(Table13[[#This Row],[gross]]-Table13[[#This Row],[budget]],"not available")</f>
        <v>-1455956</v>
      </c>
    </row>
    <row r="2214" spans="1:4" x14ac:dyDescent="0.3">
      <c r="A2214" t="s">
        <v>6571</v>
      </c>
      <c r="B2214" s="4">
        <v>40000000</v>
      </c>
      <c r="C2214" s="4">
        <v>38543473</v>
      </c>
      <c r="D2214" s="4">
        <f>IFERROR(Table13[[#This Row],[gross]]-Table13[[#This Row],[budget]],"not available")</f>
        <v>-1456527</v>
      </c>
    </row>
    <row r="2215" spans="1:4" x14ac:dyDescent="0.3">
      <c r="A2215" t="s">
        <v>17081</v>
      </c>
      <c r="B2215" s="4">
        <v>6000000</v>
      </c>
      <c r="C2215" s="4">
        <v>4542775</v>
      </c>
      <c r="D2215" s="4">
        <f>IFERROR(Table13[[#This Row],[gross]]-Table13[[#This Row],[budget]],"not available")</f>
        <v>-1457225</v>
      </c>
    </row>
    <row r="2216" spans="1:4" x14ac:dyDescent="0.3">
      <c r="A2216" t="s">
        <v>9294</v>
      </c>
      <c r="B2216" s="4">
        <v>56000000</v>
      </c>
      <c r="C2216" s="4">
        <v>54540525</v>
      </c>
      <c r="D2216" s="4">
        <f>IFERROR(Table13[[#This Row],[gross]]-Table13[[#This Row],[budget]],"not available")</f>
        <v>-1459475</v>
      </c>
    </row>
    <row r="2217" spans="1:4" x14ac:dyDescent="0.3">
      <c r="A2217" t="s">
        <v>9732</v>
      </c>
      <c r="B2217" s="4">
        <v>25000000</v>
      </c>
      <c r="C2217" s="4">
        <v>23527955</v>
      </c>
      <c r="D2217" s="4">
        <f>IFERROR(Table13[[#This Row],[gross]]-Table13[[#This Row],[budget]],"not available")</f>
        <v>-1472045</v>
      </c>
    </row>
    <row r="2218" spans="1:4" x14ac:dyDescent="0.3">
      <c r="A2218" t="s">
        <v>1018</v>
      </c>
      <c r="B2218" s="4">
        <v>145000000</v>
      </c>
      <c r="C2218" s="4">
        <v>143523463</v>
      </c>
      <c r="D2218" s="4">
        <f>IFERROR(Table13[[#This Row],[gross]]-Table13[[#This Row],[budget]],"not available")</f>
        <v>-1476537</v>
      </c>
    </row>
    <row r="2219" spans="1:4" x14ac:dyDescent="0.3">
      <c r="A2219" t="s">
        <v>20334</v>
      </c>
      <c r="B2219" s="4">
        <v>1500000</v>
      </c>
      <c r="C2219" s="4">
        <v>17580</v>
      </c>
      <c r="D2219" s="4">
        <f>IFERROR(Table13[[#This Row],[gross]]-Table13[[#This Row],[budget]],"not available")</f>
        <v>-1482420</v>
      </c>
    </row>
    <row r="2220" spans="1:4" x14ac:dyDescent="0.3">
      <c r="A2220" t="s">
        <v>20933</v>
      </c>
      <c r="B2220" s="4">
        <v>1500000</v>
      </c>
      <c r="C2220" s="4">
        <v>3478</v>
      </c>
      <c r="D2220" s="4">
        <f>IFERROR(Table13[[#This Row],[gross]]-Table13[[#This Row],[budget]],"not available")</f>
        <v>-1496522</v>
      </c>
    </row>
    <row r="2221" spans="1:4" x14ac:dyDescent="0.3">
      <c r="A2221" t="s">
        <v>21087</v>
      </c>
      <c r="B2221" s="4">
        <v>1500000</v>
      </c>
      <c r="C2221" s="4">
        <v>1521</v>
      </c>
      <c r="D2221" s="4">
        <f>IFERROR(Table13[[#This Row],[gross]]-Table13[[#This Row],[budget]],"not available")</f>
        <v>-1498479</v>
      </c>
    </row>
    <row r="2222" spans="1:4" x14ac:dyDescent="0.3">
      <c r="A2222" t="s">
        <v>14570</v>
      </c>
      <c r="B2222" s="4">
        <v>13000000</v>
      </c>
      <c r="C2222" s="4">
        <v>11501093</v>
      </c>
      <c r="D2222" s="4">
        <f>IFERROR(Table13[[#This Row],[gross]]-Table13[[#This Row],[budget]],"not available")</f>
        <v>-1498907</v>
      </c>
    </row>
    <row r="2223" spans="1:4" x14ac:dyDescent="0.3">
      <c r="A2223" t="s">
        <v>21778</v>
      </c>
      <c r="B2223" s="4">
        <v>1500000</v>
      </c>
      <c r="C2223" s="4">
        <v>703</v>
      </c>
      <c r="D2223" s="4">
        <f>IFERROR(Table13[[#This Row],[gross]]-Table13[[#This Row],[budget]],"not available")</f>
        <v>-1499297</v>
      </c>
    </row>
    <row r="2224" spans="1:4" x14ac:dyDescent="0.3">
      <c r="A2224" t="s">
        <v>20034</v>
      </c>
      <c r="B2224" s="4">
        <v>2300000</v>
      </c>
      <c r="C2224" s="4">
        <v>792966</v>
      </c>
      <c r="D2224" s="4">
        <f>IFERROR(Table13[[#This Row],[gross]]-Table13[[#This Row],[budget]],"not available")</f>
        <v>-1507034</v>
      </c>
    </row>
    <row r="2225" spans="1:4" x14ac:dyDescent="0.3">
      <c r="A2225" t="s">
        <v>20927</v>
      </c>
      <c r="B2225" s="4">
        <v>1700000</v>
      </c>
      <c r="C2225" s="4">
        <v>183490</v>
      </c>
      <c r="D2225" s="4">
        <f>IFERROR(Table13[[#This Row],[gross]]-Table13[[#This Row],[budget]],"not available")</f>
        <v>-1516510</v>
      </c>
    </row>
    <row r="2226" spans="1:4" x14ac:dyDescent="0.3">
      <c r="A2226" t="s">
        <v>15035</v>
      </c>
      <c r="B2226" s="4">
        <v>10000000</v>
      </c>
      <c r="C2226" s="4">
        <v>8460995</v>
      </c>
      <c r="D2226" s="4">
        <f>IFERROR(Table13[[#This Row],[gross]]-Table13[[#This Row],[budget]],"not available")</f>
        <v>-1539005</v>
      </c>
    </row>
    <row r="2227" spans="1:4" x14ac:dyDescent="0.3">
      <c r="A2227" t="s">
        <v>18057</v>
      </c>
      <c r="B2227" s="4">
        <v>2800000</v>
      </c>
      <c r="C2227" s="4">
        <v>1247453</v>
      </c>
      <c r="D2227" s="4">
        <f>IFERROR(Table13[[#This Row],[gross]]-Table13[[#This Row],[budget]],"not available")</f>
        <v>-1552547</v>
      </c>
    </row>
    <row r="2228" spans="1:4" x14ac:dyDescent="0.3">
      <c r="A2228" t="s">
        <v>21349</v>
      </c>
      <c r="B2228" s="4">
        <v>1600000</v>
      </c>
      <c r="C2228" s="4">
        <v>39659</v>
      </c>
      <c r="D2228" s="4">
        <f>IFERROR(Table13[[#This Row],[gross]]-Table13[[#This Row],[budget]],"not available")</f>
        <v>-1560341</v>
      </c>
    </row>
    <row r="2229" spans="1:4" x14ac:dyDescent="0.3">
      <c r="A2229" t="s">
        <v>16556</v>
      </c>
      <c r="B2229" s="4">
        <v>7000000</v>
      </c>
      <c r="C2229" s="4">
        <v>5430822</v>
      </c>
      <c r="D2229" s="4">
        <f>IFERROR(Table13[[#This Row],[gross]]-Table13[[#This Row],[budget]],"not available")</f>
        <v>-1569178</v>
      </c>
    </row>
    <row r="2230" spans="1:4" x14ac:dyDescent="0.3">
      <c r="A2230" t="s">
        <v>20769</v>
      </c>
      <c r="B2230" s="4">
        <v>1600000</v>
      </c>
      <c r="C2230" s="4">
        <v>26893</v>
      </c>
      <c r="D2230" s="4">
        <f>IFERROR(Table13[[#This Row],[gross]]-Table13[[#This Row],[budget]],"not available")</f>
        <v>-1573107</v>
      </c>
    </row>
    <row r="2231" spans="1:4" x14ac:dyDescent="0.3">
      <c r="A2231" t="s">
        <v>18507</v>
      </c>
      <c r="B2231" s="4">
        <v>4000000</v>
      </c>
      <c r="C2231" s="4">
        <v>2426851</v>
      </c>
      <c r="D2231" s="4">
        <f>IFERROR(Table13[[#This Row],[gross]]-Table13[[#This Row],[budget]],"not available")</f>
        <v>-1573149</v>
      </c>
    </row>
    <row r="2232" spans="1:4" x14ac:dyDescent="0.3">
      <c r="A2232" t="s">
        <v>7446</v>
      </c>
      <c r="B2232" s="4">
        <v>35000000</v>
      </c>
      <c r="C2232" s="4">
        <v>33423521</v>
      </c>
      <c r="D2232" s="4">
        <f>IFERROR(Table13[[#This Row],[gross]]-Table13[[#This Row],[budget]],"not available")</f>
        <v>-1576479</v>
      </c>
    </row>
    <row r="2233" spans="1:4" x14ac:dyDescent="0.3">
      <c r="A2233" t="s">
        <v>18214</v>
      </c>
      <c r="B2233" s="4">
        <v>2000000</v>
      </c>
      <c r="C2233" s="4">
        <v>410241</v>
      </c>
      <c r="D2233" s="4">
        <f>IFERROR(Table13[[#This Row],[gross]]-Table13[[#This Row],[budget]],"not available")</f>
        <v>-1589759</v>
      </c>
    </row>
    <row r="2234" spans="1:4" x14ac:dyDescent="0.3">
      <c r="A2234" t="s">
        <v>19786</v>
      </c>
      <c r="B2234" s="4">
        <v>2000000</v>
      </c>
      <c r="C2234" s="4">
        <v>395592</v>
      </c>
      <c r="D2234" s="4">
        <f>IFERROR(Table13[[#This Row],[gross]]-Table13[[#This Row],[budget]],"not available")</f>
        <v>-1604408</v>
      </c>
    </row>
    <row r="2235" spans="1:4" x14ac:dyDescent="0.3">
      <c r="A2235" t="s">
        <v>17090</v>
      </c>
      <c r="B2235" s="4">
        <v>6000000</v>
      </c>
      <c r="C2235" s="4">
        <v>4394936</v>
      </c>
      <c r="D2235" s="4">
        <f>IFERROR(Table13[[#This Row],[gross]]-Table13[[#This Row],[budget]],"not available")</f>
        <v>-1605064</v>
      </c>
    </row>
    <row r="2236" spans="1:4" x14ac:dyDescent="0.3">
      <c r="A2236" t="s">
        <v>12401</v>
      </c>
      <c r="B2236" s="4">
        <v>35000000</v>
      </c>
      <c r="C2236" s="4">
        <v>33357476</v>
      </c>
      <c r="D2236" s="4">
        <f>IFERROR(Table13[[#This Row],[gross]]-Table13[[#This Row],[budget]],"not available")</f>
        <v>-1642524</v>
      </c>
    </row>
    <row r="2237" spans="1:4" x14ac:dyDescent="0.3">
      <c r="A2237" t="s">
        <v>20774</v>
      </c>
      <c r="B2237" s="4">
        <v>1650000</v>
      </c>
      <c r="C2237" s="4">
        <v>2580</v>
      </c>
      <c r="D2237" s="4">
        <f>IFERROR(Table13[[#This Row],[gross]]-Table13[[#This Row],[budget]],"not available")</f>
        <v>-1647420</v>
      </c>
    </row>
    <row r="2238" spans="1:4" x14ac:dyDescent="0.3">
      <c r="A2238" t="s">
        <v>16105</v>
      </c>
      <c r="B2238" s="4">
        <v>8000000</v>
      </c>
      <c r="C2238" s="4">
        <v>6350058</v>
      </c>
      <c r="D2238" s="4">
        <f>IFERROR(Table13[[#This Row],[gross]]-Table13[[#This Row],[budget]],"not available")</f>
        <v>-1649942</v>
      </c>
    </row>
    <row r="2239" spans="1:4" x14ac:dyDescent="0.3">
      <c r="A2239" t="s">
        <v>16846</v>
      </c>
      <c r="B2239" s="4">
        <v>4000000</v>
      </c>
      <c r="C2239" s="4">
        <v>2338695</v>
      </c>
      <c r="D2239" s="4">
        <f>IFERROR(Table13[[#This Row],[gross]]-Table13[[#This Row],[budget]],"not available")</f>
        <v>-1661305</v>
      </c>
    </row>
    <row r="2240" spans="1:4" x14ac:dyDescent="0.3">
      <c r="A2240" t="s">
        <v>13555</v>
      </c>
      <c r="B2240" s="4">
        <v>14000000</v>
      </c>
      <c r="C2240" s="4">
        <v>12282677</v>
      </c>
      <c r="D2240" s="4">
        <f>IFERROR(Table13[[#This Row],[gross]]-Table13[[#This Row],[budget]],"not available")</f>
        <v>-1717323</v>
      </c>
    </row>
    <row r="2241" spans="1:4" x14ac:dyDescent="0.3">
      <c r="A2241" t="s">
        <v>22507</v>
      </c>
      <c r="B2241" s="4">
        <v>2000000</v>
      </c>
      <c r="C2241" s="4">
        <v>269061</v>
      </c>
      <c r="D2241" s="4">
        <f>IFERROR(Table13[[#This Row],[gross]]-Table13[[#This Row],[budget]],"not available")</f>
        <v>-1730939</v>
      </c>
    </row>
    <row r="2242" spans="1:4" x14ac:dyDescent="0.3">
      <c r="A2242" t="s">
        <v>5219</v>
      </c>
      <c r="B2242" s="4">
        <v>50000000</v>
      </c>
      <c r="C2242" s="4">
        <v>48265581</v>
      </c>
      <c r="D2242" s="4">
        <f>IFERROR(Table13[[#This Row],[gross]]-Table13[[#This Row],[budget]],"not available")</f>
        <v>-1734419</v>
      </c>
    </row>
    <row r="2243" spans="1:4" x14ac:dyDescent="0.3">
      <c r="A2243" t="s">
        <v>13889</v>
      </c>
      <c r="B2243" s="4">
        <v>12500000</v>
      </c>
      <c r="C2243" s="4">
        <v>10725228</v>
      </c>
      <c r="D2243" s="4">
        <f>IFERROR(Table13[[#This Row],[gross]]-Table13[[#This Row],[budget]],"not available")</f>
        <v>-1774772</v>
      </c>
    </row>
    <row r="2244" spans="1:4" x14ac:dyDescent="0.3">
      <c r="A2244" t="s">
        <v>17856</v>
      </c>
      <c r="B2244" s="4">
        <v>5000000</v>
      </c>
      <c r="C2244" s="4">
        <v>3219029</v>
      </c>
      <c r="D2244" s="4">
        <f>IFERROR(Table13[[#This Row],[gross]]-Table13[[#This Row],[budget]],"not available")</f>
        <v>-1780971</v>
      </c>
    </row>
    <row r="2245" spans="1:4" x14ac:dyDescent="0.3">
      <c r="A2245" t="s">
        <v>13820</v>
      </c>
      <c r="B2245" s="4">
        <v>3000000</v>
      </c>
      <c r="C2245" s="4">
        <v>1200000</v>
      </c>
      <c r="D2245" s="4">
        <f>IFERROR(Table13[[#This Row],[gross]]-Table13[[#This Row],[budget]],"not available")</f>
        <v>-1800000</v>
      </c>
    </row>
    <row r="2246" spans="1:4" x14ac:dyDescent="0.3">
      <c r="A2246" t="s">
        <v>14194</v>
      </c>
      <c r="B2246" s="4">
        <v>12000000</v>
      </c>
      <c r="C2246" s="4">
        <v>10198766</v>
      </c>
      <c r="D2246" s="4">
        <f>IFERROR(Table13[[#This Row],[gross]]-Table13[[#This Row],[budget]],"not available")</f>
        <v>-1801234</v>
      </c>
    </row>
    <row r="2247" spans="1:4" x14ac:dyDescent="0.3">
      <c r="A2247" t="s">
        <v>20349</v>
      </c>
      <c r="B2247" s="4">
        <v>2000000</v>
      </c>
      <c r="C2247" s="4">
        <v>198407</v>
      </c>
      <c r="D2247" s="4">
        <f>IFERROR(Table13[[#This Row],[gross]]-Table13[[#This Row],[budget]],"not available")</f>
        <v>-1801593</v>
      </c>
    </row>
    <row r="2248" spans="1:4" x14ac:dyDescent="0.3">
      <c r="A2248" t="s">
        <v>17068</v>
      </c>
      <c r="B2248" s="4">
        <v>6500000</v>
      </c>
      <c r="C2248" s="4">
        <v>4693919</v>
      </c>
      <c r="D2248" s="4">
        <f>IFERROR(Table13[[#This Row],[gross]]-Table13[[#This Row],[budget]],"not available")</f>
        <v>-1806081</v>
      </c>
    </row>
    <row r="2249" spans="1:4" x14ac:dyDescent="0.3">
      <c r="A2249" t="s">
        <v>19937</v>
      </c>
      <c r="B2249" s="4">
        <v>2200000</v>
      </c>
      <c r="C2249" s="4">
        <v>379643</v>
      </c>
      <c r="D2249" s="4">
        <f>IFERROR(Table13[[#This Row],[gross]]-Table13[[#This Row],[budget]],"not available")</f>
        <v>-1820357</v>
      </c>
    </row>
    <row r="2250" spans="1:4" x14ac:dyDescent="0.3">
      <c r="A2250" t="s">
        <v>6559</v>
      </c>
      <c r="B2250" s="4">
        <v>40000000</v>
      </c>
      <c r="C2250" s="4">
        <v>38176892</v>
      </c>
      <c r="D2250" s="4">
        <f>IFERROR(Table13[[#This Row],[gross]]-Table13[[#This Row],[budget]],"not available")</f>
        <v>-1823108</v>
      </c>
    </row>
    <row r="2251" spans="1:4" x14ac:dyDescent="0.3">
      <c r="A2251" t="s">
        <v>14578</v>
      </c>
      <c r="B2251" s="4">
        <v>11000000</v>
      </c>
      <c r="C2251" s="4">
        <v>9170214</v>
      </c>
      <c r="D2251" s="4">
        <f>IFERROR(Table13[[#This Row],[gross]]-Table13[[#This Row],[budget]],"not available")</f>
        <v>-1829786</v>
      </c>
    </row>
    <row r="2252" spans="1:4" x14ac:dyDescent="0.3">
      <c r="A2252" t="s">
        <v>5216</v>
      </c>
      <c r="B2252" s="4">
        <v>50000000</v>
      </c>
      <c r="C2252" s="4">
        <v>48154732</v>
      </c>
      <c r="D2252" s="4">
        <f>IFERROR(Table13[[#This Row],[gross]]-Table13[[#This Row],[budget]],"not available")</f>
        <v>-1845268</v>
      </c>
    </row>
    <row r="2253" spans="1:4" x14ac:dyDescent="0.3">
      <c r="A2253" t="s">
        <v>17353</v>
      </c>
      <c r="B2253" s="4">
        <v>5500000</v>
      </c>
      <c r="C2253" s="4">
        <v>3629758</v>
      </c>
      <c r="D2253" s="4">
        <f>IFERROR(Table13[[#This Row],[gross]]-Table13[[#This Row],[budget]],"not available")</f>
        <v>-1870242</v>
      </c>
    </row>
    <row r="2254" spans="1:4" x14ac:dyDescent="0.3">
      <c r="A2254" t="s">
        <v>20282</v>
      </c>
      <c r="B2254" s="4">
        <v>2000000</v>
      </c>
      <c r="C2254" s="4">
        <v>124494</v>
      </c>
      <c r="D2254" s="4">
        <f>IFERROR(Table13[[#This Row],[gross]]-Table13[[#This Row],[budget]],"not available")</f>
        <v>-1875506</v>
      </c>
    </row>
    <row r="2255" spans="1:4" x14ac:dyDescent="0.3">
      <c r="A2255" t="s">
        <v>15038</v>
      </c>
      <c r="B2255" s="4">
        <v>10000000</v>
      </c>
      <c r="C2255" s="4">
        <v>8111360</v>
      </c>
      <c r="D2255" s="4">
        <f>IFERROR(Table13[[#This Row],[gross]]-Table13[[#This Row],[budget]],"not available")</f>
        <v>-1888640</v>
      </c>
    </row>
    <row r="2256" spans="1:4" x14ac:dyDescent="0.3">
      <c r="A2256" t="s">
        <v>12471</v>
      </c>
      <c r="B2256" s="4">
        <v>16000000</v>
      </c>
      <c r="C2256" s="4">
        <v>14108518</v>
      </c>
      <c r="D2256" s="4">
        <f>IFERROR(Table13[[#This Row],[gross]]-Table13[[#This Row],[budget]],"not available")</f>
        <v>-1891482</v>
      </c>
    </row>
    <row r="2257" spans="1:4" x14ac:dyDescent="0.3">
      <c r="A2257" t="s">
        <v>5304</v>
      </c>
      <c r="B2257" s="4">
        <v>40000000</v>
      </c>
      <c r="C2257" s="4">
        <v>38105077</v>
      </c>
      <c r="D2257" s="4">
        <f>IFERROR(Table13[[#This Row],[gross]]-Table13[[#This Row],[budget]],"not available")</f>
        <v>-1894923</v>
      </c>
    </row>
    <row r="2258" spans="1:4" x14ac:dyDescent="0.3">
      <c r="A2258" t="s">
        <v>17916</v>
      </c>
      <c r="B2258" s="4">
        <v>2000000</v>
      </c>
      <c r="C2258" s="4">
        <v>99147</v>
      </c>
      <c r="D2258" s="4">
        <f>IFERROR(Table13[[#This Row],[gross]]-Table13[[#This Row],[budget]],"not available")</f>
        <v>-1900853</v>
      </c>
    </row>
    <row r="2259" spans="1:4" x14ac:dyDescent="0.3">
      <c r="A2259" t="s">
        <v>15265</v>
      </c>
      <c r="B2259" s="4">
        <v>5000000</v>
      </c>
      <c r="C2259" s="4">
        <v>3093491</v>
      </c>
      <c r="D2259" s="4">
        <f>IFERROR(Table13[[#This Row],[gross]]-Table13[[#This Row],[budget]],"not available")</f>
        <v>-1906509</v>
      </c>
    </row>
    <row r="2260" spans="1:4" x14ac:dyDescent="0.3">
      <c r="A2260" t="s">
        <v>20690</v>
      </c>
      <c r="B2260" s="4">
        <v>2000000</v>
      </c>
      <c r="C2260" s="4">
        <v>92401</v>
      </c>
      <c r="D2260" s="4">
        <f>IFERROR(Table13[[#This Row],[gross]]-Table13[[#This Row],[budget]],"not available")</f>
        <v>-1907599</v>
      </c>
    </row>
    <row r="2261" spans="1:4" x14ac:dyDescent="0.3">
      <c r="A2261" t="s">
        <v>6535</v>
      </c>
      <c r="B2261" s="4">
        <v>40000000</v>
      </c>
      <c r="C2261" s="4">
        <v>38087756</v>
      </c>
      <c r="D2261" s="4">
        <f>IFERROR(Table13[[#This Row],[gross]]-Table13[[#This Row],[budget]],"not available")</f>
        <v>-1912244</v>
      </c>
    </row>
    <row r="2262" spans="1:4" x14ac:dyDescent="0.3">
      <c r="A2262" t="s">
        <v>11064</v>
      </c>
      <c r="B2262" s="4">
        <v>20000000</v>
      </c>
      <c r="C2262" s="4">
        <v>18081626</v>
      </c>
      <c r="D2262" s="4">
        <f>IFERROR(Table13[[#This Row],[gross]]-Table13[[#This Row],[budget]],"not available")</f>
        <v>-1918374</v>
      </c>
    </row>
    <row r="2263" spans="1:4" x14ac:dyDescent="0.3">
      <c r="A2263" t="s">
        <v>15028</v>
      </c>
      <c r="B2263" s="4">
        <v>10000000</v>
      </c>
      <c r="C2263" s="4">
        <v>8070311</v>
      </c>
      <c r="D2263" s="4">
        <f>IFERROR(Table13[[#This Row],[gross]]-Table13[[#This Row],[budget]],"not available")</f>
        <v>-1929689</v>
      </c>
    </row>
    <row r="2264" spans="1:4" x14ac:dyDescent="0.3">
      <c r="A2264" t="s">
        <v>18155</v>
      </c>
      <c r="B2264" s="4">
        <v>15000000</v>
      </c>
      <c r="C2264" s="4">
        <v>13060843</v>
      </c>
      <c r="D2264" s="4">
        <f>IFERROR(Table13[[#This Row],[gross]]-Table13[[#This Row],[budget]],"not available")</f>
        <v>-1939157</v>
      </c>
    </row>
    <row r="2265" spans="1:4" x14ac:dyDescent="0.3">
      <c r="A2265" t="s">
        <v>20938</v>
      </c>
      <c r="B2265" s="4">
        <v>2000000</v>
      </c>
      <c r="C2265" s="4">
        <v>52166</v>
      </c>
      <c r="D2265" s="4">
        <f>IFERROR(Table13[[#This Row],[gross]]-Table13[[#This Row],[budget]],"not available")</f>
        <v>-1947834</v>
      </c>
    </row>
    <row r="2266" spans="1:4" x14ac:dyDescent="0.3">
      <c r="A2266" t="s">
        <v>17818</v>
      </c>
      <c r="B2266" s="4">
        <v>5000000</v>
      </c>
      <c r="C2266" s="4">
        <v>3049135</v>
      </c>
      <c r="D2266" s="4">
        <f>IFERROR(Table13[[#This Row],[gross]]-Table13[[#This Row],[budget]],"not available")</f>
        <v>-1950865</v>
      </c>
    </row>
    <row r="2267" spans="1:4" x14ac:dyDescent="0.3">
      <c r="A2267" t="s">
        <v>21614</v>
      </c>
      <c r="B2267" s="4">
        <v>2500000</v>
      </c>
      <c r="C2267" s="4">
        <v>548712</v>
      </c>
      <c r="D2267" s="4">
        <f>IFERROR(Table13[[#This Row],[gross]]-Table13[[#This Row],[budget]],"not available")</f>
        <v>-1951288</v>
      </c>
    </row>
    <row r="2268" spans="1:4" x14ac:dyDescent="0.3">
      <c r="A2268" t="s">
        <v>12986</v>
      </c>
      <c r="B2268" s="4">
        <v>15000000</v>
      </c>
      <c r="C2268" s="4">
        <v>13034417</v>
      </c>
      <c r="D2268" s="4">
        <f>IFERROR(Table13[[#This Row],[gross]]-Table13[[#This Row],[budget]],"not available")</f>
        <v>-1965583</v>
      </c>
    </row>
    <row r="2269" spans="1:4" x14ac:dyDescent="0.3">
      <c r="A2269" t="s">
        <v>20517</v>
      </c>
      <c r="B2269" s="4">
        <v>3000000</v>
      </c>
      <c r="C2269" s="4">
        <v>1028658</v>
      </c>
      <c r="D2269" s="4">
        <f>IFERROR(Table13[[#This Row],[gross]]-Table13[[#This Row],[budget]],"not available")</f>
        <v>-1971342</v>
      </c>
    </row>
    <row r="2270" spans="1:4" x14ac:dyDescent="0.3">
      <c r="A2270" t="s">
        <v>19031</v>
      </c>
      <c r="B2270" s="4">
        <v>2000000</v>
      </c>
      <c r="C2270" s="4">
        <v>7680</v>
      </c>
      <c r="D2270" s="4">
        <f>IFERROR(Table13[[#This Row],[gross]]-Table13[[#This Row],[budget]],"not available")</f>
        <v>-1992320</v>
      </c>
    </row>
    <row r="2271" spans="1:4" x14ac:dyDescent="0.3">
      <c r="A2271" t="s">
        <v>12340</v>
      </c>
      <c r="B2271" s="4">
        <v>15000000</v>
      </c>
      <c r="C2271" s="4">
        <v>13005485</v>
      </c>
      <c r="D2271" s="4">
        <f>IFERROR(Table13[[#This Row],[gross]]-Table13[[#This Row],[budget]],"not available")</f>
        <v>-1994515</v>
      </c>
    </row>
    <row r="2272" spans="1:4" x14ac:dyDescent="0.3">
      <c r="A2272" t="s">
        <v>20376</v>
      </c>
      <c r="B2272" s="4">
        <v>2000000</v>
      </c>
      <c r="C2272" s="4">
        <v>4958</v>
      </c>
      <c r="D2272" s="4">
        <f>IFERROR(Table13[[#This Row],[gross]]-Table13[[#This Row],[budget]],"not available")</f>
        <v>-1995042</v>
      </c>
    </row>
    <row r="2273" spans="1:4" x14ac:dyDescent="0.3">
      <c r="A2273" t="s">
        <v>20452</v>
      </c>
      <c r="B2273" s="4">
        <v>2000000</v>
      </c>
      <c r="C2273" s="4">
        <v>2436</v>
      </c>
      <c r="D2273" s="4">
        <f>IFERROR(Table13[[#This Row],[gross]]-Table13[[#This Row],[budget]],"not available")</f>
        <v>-1997564</v>
      </c>
    </row>
    <row r="2274" spans="1:4" x14ac:dyDescent="0.3">
      <c r="A2274" t="s">
        <v>11722</v>
      </c>
      <c r="B2274" s="4">
        <v>16000000</v>
      </c>
      <c r="C2274" s="4">
        <v>13998282</v>
      </c>
      <c r="D2274" s="4">
        <f>IFERROR(Table13[[#This Row],[gross]]-Table13[[#This Row],[budget]],"not available")</f>
        <v>-2001718</v>
      </c>
    </row>
    <row r="2275" spans="1:4" x14ac:dyDescent="0.3">
      <c r="A2275" t="s">
        <v>13735</v>
      </c>
      <c r="B2275" s="4">
        <v>13000000</v>
      </c>
      <c r="C2275" s="4">
        <v>10996440</v>
      </c>
      <c r="D2275" s="4">
        <f>IFERROR(Table13[[#This Row],[gross]]-Table13[[#This Row],[budget]],"not available")</f>
        <v>-2003560</v>
      </c>
    </row>
    <row r="2276" spans="1:4" x14ac:dyDescent="0.3">
      <c r="A2276" t="s">
        <v>9217</v>
      </c>
      <c r="B2276" s="4">
        <v>28000000</v>
      </c>
      <c r="C2276" s="4">
        <v>25977365</v>
      </c>
      <c r="D2276" s="4">
        <f>IFERROR(Table13[[#This Row],[gross]]-Table13[[#This Row],[budget]],"not available")</f>
        <v>-2022635</v>
      </c>
    </row>
    <row r="2277" spans="1:4" x14ac:dyDescent="0.3">
      <c r="A2277" t="s">
        <v>12574</v>
      </c>
      <c r="B2277" s="4">
        <v>15600000</v>
      </c>
      <c r="C2277" s="4">
        <v>13571817</v>
      </c>
      <c r="D2277" s="4">
        <f>IFERROR(Table13[[#This Row],[gross]]-Table13[[#This Row],[budget]],"not available")</f>
        <v>-2028183</v>
      </c>
    </row>
    <row r="2278" spans="1:4" x14ac:dyDescent="0.3">
      <c r="A2278" t="s">
        <v>9686</v>
      </c>
      <c r="B2278" s="4">
        <v>27000000</v>
      </c>
      <c r="C2278" s="4">
        <v>24944213</v>
      </c>
      <c r="D2278" s="4">
        <f>IFERROR(Table13[[#This Row],[gross]]-Table13[[#This Row],[budget]],"not available")</f>
        <v>-2055787</v>
      </c>
    </row>
    <row r="2279" spans="1:4" x14ac:dyDescent="0.3">
      <c r="A2279" t="s">
        <v>12537</v>
      </c>
      <c r="B2279" s="4">
        <v>16000000</v>
      </c>
      <c r="C2279" s="4">
        <v>13922211</v>
      </c>
      <c r="D2279" s="4">
        <f>IFERROR(Table13[[#This Row],[gross]]-Table13[[#This Row],[budget]],"not available")</f>
        <v>-2077789</v>
      </c>
    </row>
    <row r="2280" spans="1:4" x14ac:dyDescent="0.3">
      <c r="A2280" t="s">
        <v>18994</v>
      </c>
      <c r="B2280" s="4">
        <v>2200000</v>
      </c>
      <c r="C2280" s="4">
        <v>104257</v>
      </c>
      <c r="D2280" s="4">
        <f>IFERROR(Table13[[#This Row],[gross]]-Table13[[#This Row],[budget]],"not available")</f>
        <v>-2095743</v>
      </c>
    </row>
    <row r="2281" spans="1:4" x14ac:dyDescent="0.3">
      <c r="A2281" t="s">
        <v>19997</v>
      </c>
      <c r="B2281" s="4">
        <v>2100000</v>
      </c>
      <c r="C2281" s="4">
        <v>3330</v>
      </c>
      <c r="D2281" s="4">
        <f>IFERROR(Table13[[#This Row],[gross]]-Table13[[#This Row],[budget]],"not available")</f>
        <v>-2096670</v>
      </c>
    </row>
    <row r="2282" spans="1:4" x14ac:dyDescent="0.3">
      <c r="A2282" t="s">
        <v>19842</v>
      </c>
      <c r="B2282" s="4">
        <v>2500000</v>
      </c>
      <c r="C2282" s="4">
        <v>322157</v>
      </c>
      <c r="D2282" s="4">
        <f>IFERROR(Table13[[#This Row],[gross]]-Table13[[#This Row],[budget]],"not available")</f>
        <v>-2177843</v>
      </c>
    </row>
    <row r="2283" spans="1:4" x14ac:dyDescent="0.3">
      <c r="A2283" t="s">
        <v>15598</v>
      </c>
      <c r="B2283" s="4">
        <v>20000000</v>
      </c>
      <c r="C2283" s="4">
        <v>17804273</v>
      </c>
      <c r="D2283" s="4">
        <f>IFERROR(Table13[[#This Row],[gross]]-Table13[[#This Row],[budget]],"not available")</f>
        <v>-2195727</v>
      </c>
    </row>
    <row r="2284" spans="1:4" x14ac:dyDescent="0.3">
      <c r="A2284" t="s">
        <v>11050</v>
      </c>
      <c r="B2284" s="4">
        <v>20000000</v>
      </c>
      <c r="C2284" s="4">
        <v>17803796</v>
      </c>
      <c r="D2284" s="4">
        <f>IFERROR(Table13[[#This Row],[gross]]-Table13[[#This Row],[budget]],"not available")</f>
        <v>-2196204</v>
      </c>
    </row>
    <row r="2285" spans="1:4" x14ac:dyDescent="0.3">
      <c r="A2285" t="s">
        <v>12972</v>
      </c>
      <c r="B2285" s="4">
        <v>15000000</v>
      </c>
      <c r="C2285" s="4">
        <v>12801190</v>
      </c>
      <c r="D2285" s="4">
        <f>IFERROR(Table13[[#This Row],[gross]]-Table13[[#This Row],[budget]],"not available")</f>
        <v>-2198810</v>
      </c>
    </row>
    <row r="2286" spans="1:4" x14ac:dyDescent="0.3">
      <c r="A2286" t="s">
        <v>8261</v>
      </c>
      <c r="B2286" s="4">
        <v>55000000</v>
      </c>
      <c r="C2286" s="4">
        <v>52799004</v>
      </c>
      <c r="D2286" s="4">
        <f>IFERROR(Table13[[#This Row],[gross]]-Table13[[#This Row],[budget]],"not available")</f>
        <v>-2200996</v>
      </c>
    </row>
    <row r="2287" spans="1:4" x14ac:dyDescent="0.3">
      <c r="A2287" t="s">
        <v>10430</v>
      </c>
      <c r="B2287" s="4">
        <v>22000000</v>
      </c>
      <c r="C2287" s="4">
        <v>19783777</v>
      </c>
      <c r="D2287" s="4">
        <f>IFERROR(Table13[[#This Row],[gross]]-Table13[[#This Row],[budget]],"not available")</f>
        <v>-2216223</v>
      </c>
    </row>
    <row r="2288" spans="1:4" x14ac:dyDescent="0.3">
      <c r="A2288" t="s">
        <v>15091</v>
      </c>
      <c r="B2288" s="4">
        <v>10000000</v>
      </c>
      <c r="C2288" s="4">
        <v>7764027</v>
      </c>
      <c r="D2288" s="4">
        <f>IFERROR(Table13[[#This Row],[gross]]-Table13[[#This Row],[budget]],"not available")</f>
        <v>-2235973</v>
      </c>
    </row>
    <row r="2289" spans="1:4" x14ac:dyDescent="0.3">
      <c r="A2289" t="s">
        <v>10243</v>
      </c>
      <c r="B2289" s="4">
        <v>23000000</v>
      </c>
      <c r="C2289" s="4">
        <v>20763013</v>
      </c>
      <c r="D2289" s="4">
        <f>IFERROR(Table13[[#This Row],[gross]]-Table13[[#This Row],[budget]],"not available")</f>
        <v>-2236987</v>
      </c>
    </row>
    <row r="2290" spans="1:4" x14ac:dyDescent="0.3">
      <c r="A2290" t="s">
        <v>6539</v>
      </c>
      <c r="B2290" s="4">
        <v>40000000</v>
      </c>
      <c r="C2290" s="4">
        <v>37752931</v>
      </c>
      <c r="D2290" s="4">
        <f>IFERROR(Table13[[#This Row],[gross]]-Table13[[#This Row],[budget]],"not available")</f>
        <v>-2247069</v>
      </c>
    </row>
    <row r="2291" spans="1:4" x14ac:dyDescent="0.3">
      <c r="A2291" t="s">
        <v>19891</v>
      </c>
      <c r="B2291" s="4">
        <v>2450000</v>
      </c>
      <c r="C2291" s="4">
        <v>178739</v>
      </c>
      <c r="D2291" s="4">
        <f>IFERROR(Table13[[#This Row],[gross]]-Table13[[#This Row],[budget]],"not available")</f>
        <v>-2271261</v>
      </c>
    </row>
    <row r="2292" spans="1:4" x14ac:dyDescent="0.3">
      <c r="A2292" t="s">
        <v>16564</v>
      </c>
      <c r="B2292" s="4">
        <v>7000000</v>
      </c>
      <c r="C2292" s="4">
        <v>4720371</v>
      </c>
      <c r="D2292" s="4">
        <f>IFERROR(Table13[[#This Row],[gross]]-Table13[[#This Row],[budget]],"not available")</f>
        <v>-2279629</v>
      </c>
    </row>
    <row r="2293" spans="1:4" x14ac:dyDescent="0.3">
      <c r="A2293" t="s">
        <v>17828</v>
      </c>
      <c r="B2293" s="4">
        <v>5000000</v>
      </c>
      <c r="C2293" s="4">
        <v>2711210</v>
      </c>
      <c r="D2293" s="4">
        <f>IFERROR(Table13[[#This Row],[gross]]-Table13[[#This Row],[budget]],"not available")</f>
        <v>-2288790</v>
      </c>
    </row>
    <row r="2294" spans="1:4" x14ac:dyDescent="0.3">
      <c r="A2294" t="s">
        <v>20429</v>
      </c>
      <c r="B2294" s="4">
        <v>2300000</v>
      </c>
      <c r="C2294" s="4">
        <v>7927</v>
      </c>
      <c r="D2294" s="4">
        <f>IFERROR(Table13[[#This Row],[gross]]-Table13[[#This Row],[budget]],"not available")</f>
        <v>-2292073</v>
      </c>
    </row>
    <row r="2295" spans="1:4" x14ac:dyDescent="0.3">
      <c r="A2295" t="s">
        <v>19360</v>
      </c>
      <c r="B2295" s="4">
        <v>3000000</v>
      </c>
      <c r="C2295" s="4">
        <v>703002</v>
      </c>
      <c r="D2295" s="4">
        <f>IFERROR(Table13[[#This Row],[gross]]-Table13[[#This Row],[budget]],"not available")</f>
        <v>-2296998</v>
      </c>
    </row>
    <row r="2296" spans="1:4" x14ac:dyDescent="0.3">
      <c r="A2296" t="s">
        <v>12960</v>
      </c>
      <c r="B2296" s="4">
        <v>15000000</v>
      </c>
      <c r="C2296" s="4">
        <v>12701880</v>
      </c>
      <c r="D2296" s="4">
        <f>IFERROR(Table13[[#This Row],[gross]]-Table13[[#This Row],[budget]],"not available")</f>
        <v>-2298120</v>
      </c>
    </row>
    <row r="2297" spans="1:4" x14ac:dyDescent="0.3">
      <c r="A2297" t="s">
        <v>13294</v>
      </c>
      <c r="B2297" s="4">
        <v>10000000</v>
      </c>
      <c r="C2297" s="4">
        <v>7691700</v>
      </c>
      <c r="D2297" s="4">
        <f>IFERROR(Table13[[#This Row],[gross]]-Table13[[#This Row],[budget]],"not available")</f>
        <v>-2308300</v>
      </c>
    </row>
    <row r="2298" spans="1:4" x14ac:dyDescent="0.3">
      <c r="A2298" t="s">
        <v>19671</v>
      </c>
      <c r="B2298" s="4">
        <v>2800000</v>
      </c>
      <c r="C2298" s="4">
        <v>475000</v>
      </c>
      <c r="D2298" s="4">
        <f>IFERROR(Table13[[#This Row],[gross]]-Table13[[#This Row],[budget]],"not available")</f>
        <v>-2325000</v>
      </c>
    </row>
    <row r="2299" spans="1:4" x14ac:dyDescent="0.3">
      <c r="A2299" t="s">
        <v>19809</v>
      </c>
      <c r="B2299" s="4">
        <v>2500000</v>
      </c>
      <c r="C2299" s="4">
        <v>173783</v>
      </c>
      <c r="D2299" s="4">
        <f>IFERROR(Table13[[#This Row],[gross]]-Table13[[#This Row],[budget]],"not available")</f>
        <v>-2326217</v>
      </c>
    </row>
    <row r="2300" spans="1:4" x14ac:dyDescent="0.3">
      <c r="A2300" t="s">
        <v>19814</v>
      </c>
      <c r="B2300" s="4">
        <v>2500000</v>
      </c>
      <c r="C2300" s="4">
        <v>118666</v>
      </c>
      <c r="D2300" s="4">
        <f>IFERROR(Table13[[#This Row],[gross]]-Table13[[#This Row],[budget]],"not available")</f>
        <v>-2381334</v>
      </c>
    </row>
    <row r="2301" spans="1:4" x14ac:dyDescent="0.3">
      <c r="A2301" t="s">
        <v>16293</v>
      </c>
      <c r="B2301" s="4">
        <v>7500000</v>
      </c>
      <c r="C2301" s="4">
        <v>5100000</v>
      </c>
      <c r="D2301" s="4">
        <f>IFERROR(Table13[[#This Row],[gross]]-Table13[[#This Row],[budget]],"not available")</f>
        <v>-2400000</v>
      </c>
    </row>
    <row r="2302" spans="1:4" x14ac:dyDescent="0.3">
      <c r="A2302" t="s">
        <v>19823</v>
      </c>
      <c r="B2302" s="4">
        <v>2500000</v>
      </c>
      <c r="C2302" s="4">
        <v>99851</v>
      </c>
      <c r="D2302" s="4">
        <f>IFERROR(Table13[[#This Row],[gross]]-Table13[[#This Row],[budget]],"not available")</f>
        <v>-2400149</v>
      </c>
    </row>
    <row r="2303" spans="1:4" x14ac:dyDescent="0.3">
      <c r="A2303" t="s">
        <v>18235</v>
      </c>
      <c r="B2303" s="4">
        <v>2500000</v>
      </c>
      <c r="C2303" s="4">
        <v>92191</v>
      </c>
      <c r="D2303" s="4">
        <f>IFERROR(Table13[[#This Row],[gross]]-Table13[[#This Row],[budget]],"not available")</f>
        <v>-2407809</v>
      </c>
    </row>
    <row r="2304" spans="1:4" x14ac:dyDescent="0.3">
      <c r="A2304" t="s">
        <v>17086</v>
      </c>
      <c r="B2304" s="4">
        <v>6000000</v>
      </c>
      <c r="C2304" s="4">
        <v>3588432</v>
      </c>
      <c r="D2304" s="4">
        <f>IFERROR(Table13[[#This Row],[gross]]-Table13[[#This Row],[budget]],"not available")</f>
        <v>-2411568</v>
      </c>
    </row>
    <row r="2305" spans="1:4" x14ac:dyDescent="0.3">
      <c r="A2305" t="s">
        <v>19838</v>
      </c>
      <c r="B2305" s="4">
        <v>2500000</v>
      </c>
      <c r="C2305" s="4">
        <v>75727</v>
      </c>
      <c r="D2305" s="4">
        <f>IFERROR(Table13[[#This Row],[gross]]-Table13[[#This Row],[budget]],"not available")</f>
        <v>-2424273</v>
      </c>
    </row>
    <row r="2306" spans="1:4" x14ac:dyDescent="0.3">
      <c r="A2306" t="s">
        <v>15182</v>
      </c>
      <c r="B2306" s="4">
        <v>10000000</v>
      </c>
      <c r="C2306" s="4">
        <v>7574066</v>
      </c>
      <c r="D2306" s="4">
        <f>IFERROR(Table13[[#This Row],[gross]]-Table13[[#This Row],[budget]],"not available")</f>
        <v>-2425934</v>
      </c>
    </row>
    <row r="2307" spans="1:4" x14ac:dyDescent="0.3">
      <c r="A2307" t="s">
        <v>19817</v>
      </c>
      <c r="B2307" s="4">
        <v>2500000</v>
      </c>
      <c r="C2307" s="4">
        <v>71904</v>
      </c>
      <c r="D2307" s="4">
        <f>IFERROR(Table13[[#This Row],[gross]]-Table13[[#This Row],[budget]],"not available")</f>
        <v>-2428096</v>
      </c>
    </row>
    <row r="2308" spans="1:4" x14ac:dyDescent="0.3">
      <c r="A2308" t="s">
        <v>18595</v>
      </c>
      <c r="B2308" s="4">
        <v>2500000</v>
      </c>
      <c r="C2308" s="4">
        <v>64359</v>
      </c>
      <c r="D2308" s="4">
        <f>IFERROR(Table13[[#This Row],[gross]]-Table13[[#This Row],[budget]],"not available")</f>
        <v>-2435641</v>
      </c>
    </row>
    <row r="2309" spans="1:4" x14ac:dyDescent="0.3">
      <c r="A2309" t="s">
        <v>15045</v>
      </c>
      <c r="B2309" s="4">
        <v>10000000</v>
      </c>
      <c r="C2309" s="4">
        <v>7563670</v>
      </c>
      <c r="D2309" s="4">
        <f>IFERROR(Table13[[#This Row],[gross]]-Table13[[#This Row],[budget]],"not available")</f>
        <v>-2436330</v>
      </c>
    </row>
    <row r="2310" spans="1:4" x14ac:dyDescent="0.3">
      <c r="A2310" t="s">
        <v>11868</v>
      </c>
      <c r="B2310" s="4">
        <v>18000000</v>
      </c>
      <c r="C2310" s="4">
        <v>15561627</v>
      </c>
      <c r="D2310" s="4">
        <f>IFERROR(Table13[[#This Row],[gross]]-Table13[[#This Row],[budget]],"not available")</f>
        <v>-2438373</v>
      </c>
    </row>
    <row r="2311" spans="1:4" x14ac:dyDescent="0.3">
      <c r="A2311" t="s">
        <v>7413</v>
      </c>
      <c r="B2311" s="4">
        <v>40000000</v>
      </c>
      <c r="C2311" s="4">
        <v>37553932</v>
      </c>
      <c r="D2311" s="4">
        <f>IFERROR(Table13[[#This Row],[gross]]-Table13[[#This Row],[budget]],"not available")</f>
        <v>-2446068</v>
      </c>
    </row>
    <row r="2312" spans="1:4" x14ac:dyDescent="0.3">
      <c r="A2312" t="s">
        <v>5245</v>
      </c>
      <c r="B2312" s="4">
        <v>50000000</v>
      </c>
      <c r="C2312" s="4">
        <v>47553512</v>
      </c>
      <c r="D2312" s="4">
        <f>IFERROR(Table13[[#This Row],[gross]]-Table13[[#This Row],[budget]],"not available")</f>
        <v>-2446488</v>
      </c>
    </row>
    <row r="2313" spans="1:4" x14ac:dyDescent="0.3">
      <c r="A2313" t="s">
        <v>12978</v>
      </c>
      <c r="B2313" s="4">
        <v>15000000</v>
      </c>
      <c r="C2313" s="4">
        <v>12549485</v>
      </c>
      <c r="D2313" s="4">
        <f>IFERROR(Table13[[#This Row],[gross]]-Table13[[#This Row],[budget]],"not available")</f>
        <v>-2450515</v>
      </c>
    </row>
    <row r="2314" spans="1:4" x14ac:dyDescent="0.3">
      <c r="A2314" t="s">
        <v>15635</v>
      </c>
      <c r="B2314" s="4">
        <v>8500000</v>
      </c>
      <c r="C2314" s="4">
        <v>6047856</v>
      </c>
      <c r="D2314" s="4">
        <f>IFERROR(Table13[[#This Row],[gross]]-Table13[[#This Row],[budget]],"not available")</f>
        <v>-2452144</v>
      </c>
    </row>
    <row r="2315" spans="1:4" x14ac:dyDescent="0.3">
      <c r="A2315" t="s">
        <v>11055</v>
      </c>
      <c r="B2315" s="4">
        <v>20000000</v>
      </c>
      <c r="C2315" s="4">
        <v>17529157</v>
      </c>
      <c r="D2315" s="4">
        <f>IFERROR(Table13[[#This Row],[gross]]-Table13[[#This Row],[budget]],"not available")</f>
        <v>-2470843</v>
      </c>
    </row>
    <row r="2316" spans="1:4" x14ac:dyDescent="0.3">
      <c r="A2316" t="s">
        <v>7451</v>
      </c>
      <c r="B2316" s="4">
        <v>35000000</v>
      </c>
      <c r="C2316" s="4">
        <v>32519322</v>
      </c>
      <c r="D2316" s="4">
        <f>IFERROR(Table13[[#This Row],[gross]]-Table13[[#This Row],[budget]],"not available")</f>
        <v>-2480678</v>
      </c>
    </row>
    <row r="2317" spans="1:4" x14ac:dyDescent="0.3">
      <c r="A2317" t="s">
        <v>11067</v>
      </c>
      <c r="B2317" s="4">
        <v>20000000</v>
      </c>
      <c r="C2317" s="4">
        <v>17518220</v>
      </c>
      <c r="D2317" s="4">
        <f>IFERROR(Table13[[#This Row],[gross]]-Table13[[#This Row],[budget]],"not available")</f>
        <v>-2481780</v>
      </c>
    </row>
    <row r="2318" spans="1:4" x14ac:dyDescent="0.3">
      <c r="A2318" t="s">
        <v>20107</v>
      </c>
      <c r="B2318" s="4">
        <v>9500000</v>
      </c>
      <c r="C2318" s="4">
        <v>7002255</v>
      </c>
      <c r="D2318" s="4">
        <f>IFERROR(Table13[[#This Row],[gross]]-Table13[[#This Row],[budget]],"not available")</f>
        <v>-2497745</v>
      </c>
    </row>
    <row r="2319" spans="1:4" x14ac:dyDescent="0.3">
      <c r="A2319" t="s">
        <v>16843</v>
      </c>
      <c r="B2319" s="4">
        <v>6500000</v>
      </c>
      <c r="C2319" s="4">
        <v>4000304</v>
      </c>
      <c r="D2319" s="4">
        <f>IFERROR(Table13[[#This Row],[gross]]-Table13[[#This Row],[budget]],"not available")</f>
        <v>-2499696</v>
      </c>
    </row>
    <row r="2320" spans="1:4" x14ac:dyDescent="0.3">
      <c r="A2320" t="s">
        <v>9742</v>
      </c>
      <c r="B2320" s="4">
        <v>25000000</v>
      </c>
      <c r="C2320" s="4">
        <v>22466994</v>
      </c>
      <c r="D2320" s="4">
        <f>IFERROR(Table13[[#This Row],[gross]]-Table13[[#This Row],[budget]],"not available")</f>
        <v>-2533006</v>
      </c>
    </row>
    <row r="2321" spans="1:4" x14ac:dyDescent="0.3">
      <c r="A2321" t="s">
        <v>17286</v>
      </c>
      <c r="B2321" s="4">
        <v>5600000</v>
      </c>
      <c r="C2321" s="4">
        <v>3064356</v>
      </c>
      <c r="D2321" s="4">
        <f>IFERROR(Table13[[#This Row],[gross]]-Table13[[#This Row],[budget]],"not available")</f>
        <v>-2535644</v>
      </c>
    </row>
    <row r="2322" spans="1:4" x14ac:dyDescent="0.3">
      <c r="A2322" t="s">
        <v>17843</v>
      </c>
      <c r="B2322" s="4">
        <v>5000000</v>
      </c>
      <c r="C2322" s="4">
        <v>2445646</v>
      </c>
      <c r="D2322" s="4">
        <f>IFERROR(Table13[[#This Row],[gross]]-Table13[[#This Row],[budget]],"not available")</f>
        <v>-2554354</v>
      </c>
    </row>
    <row r="2323" spans="1:4" x14ac:dyDescent="0.3">
      <c r="A2323" t="s">
        <v>19684</v>
      </c>
      <c r="B2323" s="4">
        <v>2600000</v>
      </c>
      <c r="C2323" s="4">
        <v>38108</v>
      </c>
      <c r="D2323" s="4">
        <f>IFERROR(Table13[[#This Row],[gross]]-Table13[[#This Row],[budget]],"not available")</f>
        <v>-2561892</v>
      </c>
    </row>
    <row r="2324" spans="1:4" x14ac:dyDescent="0.3">
      <c r="A2324" t="s">
        <v>14189</v>
      </c>
      <c r="B2324" s="4">
        <v>14000000</v>
      </c>
      <c r="C2324" s="4">
        <v>11433134</v>
      </c>
      <c r="D2324" s="4">
        <f>IFERROR(Table13[[#This Row],[gross]]-Table13[[#This Row],[budget]],"not available")</f>
        <v>-2566866</v>
      </c>
    </row>
    <row r="2325" spans="1:4" x14ac:dyDescent="0.3">
      <c r="A2325" t="s">
        <v>17743</v>
      </c>
      <c r="B2325" s="4">
        <v>6000000</v>
      </c>
      <c r="C2325" s="4">
        <v>3432342</v>
      </c>
      <c r="D2325" s="4">
        <f>IFERROR(Table13[[#This Row],[gross]]-Table13[[#This Row],[budget]],"not available")</f>
        <v>-2567658</v>
      </c>
    </row>
    <row r="2326" spans="1:4" x14ac:dyDescent="0.3">
      <c r="A2326" t="s">
        <v>19390</v>
      </c>
      <c r="B2326" s="4">
        <v>3000000</v>
      </c>
      <c r="C2326" s="4">
        <v>418268</v>
      </c>
      <c r="D2326" s="4">
        <f>IFERROR(Table13[[#This Row],[gross]]-Table13[[#This Row],[budget]],"not available")</f>
        <v>-2581732</v>
      </c>
    </row>
    <row r="2327" spans="1:4" x14ac:dyDescent="0.3">
      <c r="A2327" t="s">
        <v>19413</v>
      </c>
      <c r="B2327" s="4">
        <v>2700000</v>
      </c>
      <c r="C2327" s="4">
        <v>95016</v>
      </c>
      <c r="D2327" s="4">
        <f>IFERROR(Table13[[#This Row],[gross]]-Table13[[#This Row],[budget]],"not available")</f>
        <v>-2604984</v>
      </c>
    </row>
    <row r="2328" spans="1:4" x14ac:dyDescent="0.3">
      <c r="A2328" t="s">
        <v>18884</v>
      </c>
      <c r="B2328" s="4">
        <v>3500000</v>
      </c>
      <c r="C2328" s="4">
        <v>886410</v>
      </c>
      <c r="D2328" s="4">
        <f>IFERROR(Table13[[#This Row],[gross]]-Table13[[#This Row],[budget]],"not available")</f>
        <v>-2613590</v>
      </c>
    </row>
    <row r="2329" spans="1:4" x14ac:dyDescent="0.3">
      <c r="A2329" t="s">
        <v>6549</v>
      </c>
      <c r="B2329" s="4">
        <v>40000000</v>
      </c>
      <c r="C2329" s="4">
        <v>37371385</v>
      </c>
      <c r="D2329" s="4">
        <f>IFERROR(Table13[[#This Row],[gross]]-Table13[[#This Row],[budget]],"not available")</f>
        <v>-2628615</v>
      </c>
    </row>
    <row r="2330" spans="1:4" x14ac:dyDescent="0.3">
      <c r="A2330" t="s">
        <v>10400</v>
      </c>
      <c r="B2330" s="4">
        <v>22000000</v>
      </c>
      <c r="C2330" s="4">
        <v>19351569</v>
      </c>
      <c r="D2330" s="4">
        <f>IFERROR(Table13[[#This Row],[gross]]-Table13[[#This Row],[budget]],"not available")</f>
        <v>-2648431</v>
      </c>
    </row>
    <row r="2331" spans="1:4" x14ac:dyDescent="0.3">
      <c r="A2331" t="s">
        <v>18511</v>
      </c>
      <c r="B2331" s="4">
        <v>4000000</v>
      </c>
      <c r="C2331" s="4">
        <v>1325073</v>
      </c>
      <c r="D2331" s="4">
        <f>IFERROR(Table13[[#This Row],[gross]]-Table13[[#This Row],[budget]],"not available")</f>
        <v>-2674927</v>
      </c>
    </row>
    <row r="2332" spans="1:4" x14ac:dyDescent="0.3">
      <c r="A2332" t="s">
        <v>18562</v>
      </c>
      <c r="B2332" s="4">
        <v>3000000</v>
      </c>
      <c r="C2332" s="4">
        <v>302204</v>
      </c>
      <c r="D2332" s="4">
        <f>IFERROR(Table13[[#This Row],[gross]]-Table13[[#This Row],[budget]],"not available")</f>
        <v>-2697796</v>
      </c>
    </row>
    <row r="2333" spans="1:4" x14ac:dyDescent="0.3">
      <c r="A2333" t="s">
        <v>18331</v>
      </c>
      <c r="B2333" s="4">
        <v>4200000</v>
      </c>
      <c r="C2333" s="4">
        <v>1487477</v>
      </c>
      <c r="D2333" s="4">
        <f>IFERROR(Table13[[#This Row],[gross]]-Table13[[#This Row],[budget]],"not available")</f>
        <v>-2712523</v>
      </c>
    </row>
    <row r="2334" spans="1:4" x14ac:dyDescent="0.3">
      <c r="A2334" t="s">
        <v>10408</v>
      </c>
      <c r="B2334" s="4">
        <v>22000000</v>
      </c>
      <c r="C2334" s="4">
        <v>19283782</v>
      </c>
      <c r="D2334" s="4">
        <f>IFERROR(Table13[[#This Row],[gross]]-Table13[[#This Row],[budget]],"not available")</f>
        <v>-2716218</v>
      </c>
    </row>
    <row r="2335" spans="1:4" x14ac:dyDescent="0.3">
      <c r="A2335" t="s">
        <v>11878</v>
      </c>
      <c r="B2335" s="4">
        <v>18000000</v>
      </c>
      <c r="C2335" s="4">
        <v>15281286</v>
      </c>
      <c r="D2335" s="4">
        <f>IFERROR(Table13[[#This Row],[gross]]-Table13[[#This Row],[budget]],"not available")</f>
        <v>-2718714</v>
      </c>
    </row>
    <row r="2336" spans="1:4" x14ac:dyDescent="0.3">
      <c r="A2336" t="s">
        <v>17103</v>
      </c>
      <c r="B2336" s="4">
        <v>6000000</v>
      </c>
      <c r="C2336" s="4">
        <v>3273588</v>
      </c>
      <c r="D2336" s="4">
        <f>IFERROR(Table13[[#This Row],[gross]]-Table13[[#This Row],[budget]],"not available")</f>
        <v>-2726412</v>
      </c>
    </row>
    <row r="2337" spans="1:4" x14ac:dyDescent="0.3">
      <c r="A2337" t="s">
        <v>15847</v>
      </c>
      <c r="B2337" s="4">
        <v>9000000</v>
      </c>
      <c r="C2337" s="4">
        <v>6262942</v>
      </c>
      <c r="D2337" s="4">
        <f>IFERROR(Table13[[#This Row],[gross]]-Table13[[#This Row],[budget]],"not available")</f>
        <v>-2737058</v>
      </c>
    </row>
    <row r="2338" spans="1:4" x14ac:dyDescent="0.3">
      <c r="A2338" t="s">
        <v>19374</v>
      </c>
      <c r="B2338" s="4">
        <v>3000000</v>
      </c>
      <c r="C2338" s="4">
        <v>252726</v>
      </c>
      <c r="D2338" s="4">
        <f>IFERROR(Table13[[#This Row],[gross]]-Table13[[#This Row],[budget]],"not available")</f>
        <v>-2747274</v>
      </c>
    </row>
    <row r="2339" spans="1:4" x14ac:dyDescent="0.3">
      <c r="A2339" t="s">
        <v>9291</v>
      </c>
      <c r="B2339" s="4">
        <v>26000000</v>
      </c>
      <c r="C2339" s="4">
        <v>23222861</v>
      </c>
      <c r="D2339" s="4">
        <f>IFERROR(Table13[[#This Row],[gross]]-Table13[[#This Row],[budget]],"not available")</f>
        <v>-2777139</v>
      </c>
    </row>
    <row r="2340" spans="1:4" x14ac:dyDescent="0.3">
      <c r="A2340" t="s">
        <v>17846</v>
      </c>
      <c r="B2340" s="4">
        <v>5000000</v>
      </c>
      <c r="C2340" s="4">
        <v>2221809</v>
      </c>
      <c r="D2340" s="4">
        <f>IFERROR(Table13[[#This Row],[gross]]-Table13[[#This Row],[budget]],"not available")</f>
        <v>-2778191</v>
      </c>
    </row>
    <row r="2341" spans="1:4" x14ac:dyDescent="0.3">
      <c r="A2341" t="s">
        <v>12995</v>
      </c>
      <c r="B2341" s="4">
        <v>15000000</v>
      </c>
      <c r="C2341" s="4">
        <v>12212417</v>
      </c>
      <c r="D2341" s="4">
        <f>IFERROR(Table13[[#This Row],[gross]]-Table13[[#This Row],[budget]],"not available")</f>
        <v>-2787583</v>
      </c>
    </row>
    <row r="2342" spans="1:4" x14ac:dyDescent="0.3">
      <c r="A2342" t="s">
        <v>13449</v>
      </c>
      <c r="B2342" s="4">
        <v>14000000</v>
      </c>
      <c r="C2342" s="4">
        <v>11204499</v>
      </c>
      <c r="D2342" s="4">
        <f>IFERROR(Table13[[#This Row],[gross]]-Table13[[#This Row],[budget]],"not available")</f>
        <v>-2795501</v>
      </c>
    </row>
    <row r="2343" spans="1:4" x14ac:dyDescent="0.3">
      <c r="A2343" t="s">
        <v>19403</v>
      </c>
      <c r="B2343" s="4">
        <v>3000000</v>
      </c>
      <c r="C2343" s="4">
        <v>200803</v>
      </c>
      <c r="D2343" s="4">
        <f>IFERROR(Table13[[#This Row],[gross]]-Table13[[#This Row],[budget]],"not available")</f>
        <v>-2799197</v>
      </c>
    </row>
    <row r="2344" spans="1:4" x14ac:dyDescent="0.3">
      <c r="A2344" t="s">
        <v>9720</v>
      </c>
      <c r="B2344" s="4">
        <v>25000000</v>
      </c>
      <c r="C2344" s="4">
        <v>22200000</v>
      </c>
      <c r="D2344" s="4">
        <f>IFERROR(Table13[[#This Row],[gross]]-Table13[[#This Row],[budget]],"not available")</f>
        <v>-2800000</v>
      </c>
    </row>
    <row r="2345" spans="1:4" x14ac:dyDescent="0.3">
      <c r="A2345" t="s">
        <v>6567</v>
      </c>
      <c r="B2345" s="4">
        <v>38000000</v>
      </c>
      <c r="C2345" s="4">
        <v>35183792</v>
      </c>
      <c r="D2345" s="4">
        <f>IFERROR(Table13[[#This Row],[gross]]-Table13[[#This Row],[budget]],"not available")</f>
        <v>-2816208</v>
      </c>
    </row>
    <row r="2346" spans="1:4" x14ac:dyDescent="0.3">
      <c r="A2346" t="s">
        <v>11907</v>
      </c>
      <c r="B2346" s="4">
        <v>18000000</v>
      </c>
      <c r="C2346" s="4">
        <v>15155772</v>
      </c>
      <c r="D2346" s="4">
        <f>IFERROR(Table13[[#This Row],[gross]]-Table13[[#This Row],[budget]],"not available")</f>
        <v>-2844228</v>
      </c>
    </row>
    <row r="2347" spans="1:4" x14ac:dyDescent="0.3">
      <c r="A2347" t="s">
        <v>16353</v>
      </c>
      <c r="B2347" s="4">
        <v>7300000</v>
      </c>
      <c r="C2347" s="4">
        <v>4443403</v>
      </c>
      <c r="D2347" s="4">
        <f>IFERROR(Table13[[#This Row],[gross]]-Table13[[#This Row],[budget]],"not available")</f>
        <v>-2856597</v>
      </c>
    </row>
    <row r="2348" spans="1:4" x14ac:dyDescent="0.3">
      <c r="A2348" t="s">
        <v>20259</v>
      </c>
      <c r="B2348" s="4">
        <v>3400000</v>
      </c>
      <c r="C2348" s="4">
        <v>535249</v>
      </c>
      <c r="D2348" s="4">
        <f>IFERROR(Table13[[#This Row],[gross]]-Table13[[#This Row],[budget]],"not available")</f>
        <v>-2864751</v>
      </c>
    </row>
    <row r="2349" spans="1:4" x14ac:dyDescent="0.3">
      <c r="A2349" t="s">
        <v>5260</v>
      </c>
      <c r="B2349" s="4">
        <v>50000000</v>
      </c>
      <c r="C2349" s="4">
        <v>47105085</v>
      </c>
      <c r="D2349" s="4">
        <f>IFERROR(Table13[[#This Row],[gross]]-Table13[[#This Row],[budget]],"not available")</f>
        <v>-2894915</v>
      </c>
    </row>
    <row r="2350" spans="1:4" x14ac:dyDescent="0.3">
      <c r="A2350" t="s">
        <v>11075</v>
      </c>
      <c r="B2350" s="4">
        <v>20000000</v>
      </c>
      <c r="C2350" s="4">
        <v>17104669</v>
      </c>
      <c r="D2350" s="4">
        <f>IFERROR(Table13[[#This Row],[gross]]-Table13[[#This Row],[budget]],"not available")</f>
        <v>-2895331</v>
      </c>
    </row>
    <row r="2351" spans="1:4" x14ac:dyDescent="0.3">
      <c r="A2351" t="s">
        <v>6554</v>
      </c>
      <c r="B2351" s="4">
        <v>40000000</v>
      </c>
      <c r="C2351" s="4">
        <v>37101011</v>
      </c>
      <c r="D2351" s="4">
        <f>IFERROR(Table13[[#This Row],[gross]]-Table13[[#This Row],[budget]],"not available")</f>
        <v>-2898989</v>
      </c>
    </row>
    <row r="2352" spans="1:4" x14ac:dyDescent="0.3">
      <c r="A2352" t="s">
        <v>19550</v>
      </c>
      <c r="B2352" s="4">
        <v>3000000</v>
      </c>
      <c r="C2352" s="4">
        <v>100675</v>
      </c>
      <c r="D2352" s="4">
        <f>IFERROR(Table13[[#This Row],[gross]]-Table13[[#This Row],[budget]],"not available")</f>
        <v>-2899325</v>
      </c>
    </row>
    <row r="2353" spans="1:4" x14ac:dyDescent="0.3">
      <c r="A2353" t="s">
        <v>19419</v>
      </c>
      <c r="B2353" s="4">
        <v>3000000</v>
      </c>
      <c r="C2353" s="4">
        <v>73678</v>
      </c>
      <c r="D2353" s="4">
        <f>IFERROR(Table13[[#This Row],[gross]]-Table13[[#This Row],[budget]],"not available")</f>
        <v>-2926322</v>
      </c>
    </row>
    <row r="2354" spans="1:4" x14ac:dyDescent="0.3">
      <c r="A2354" t="s">
        <v>19427</v>
      </c>
      <c r="B2354" s="4">
        <v>3000000</v>
      </c>
      <c r="C2354" s="4">
        <v>39852</v>
      </c>
      <c r="D2354" s="4">
        <f>IFERROR(Table13[[#This Row],[gross]]-Table13[[#This Row],[budget]],"not available")</f>
        <v>-2960148</v>
      </c>
    </row>
    <row r="2355" spans="1:4" x14ac:dyDescent="0.3">
      <c r="A2355" t="s">
        <v>1741</v>
      </c>
      <c r="B2355" s="4">
        <v>100000000</v>
      </c>
      <c r="C2355" s="4">
        <v>97030725</v>
      </c>
      <c r="D2355" s="4">
        <f>IFERROR(Table13[[#This Row],[gross]]-Table13[[#This Row],[budget]],"not available")</f>
        <v>-2969275</v>
      </c>
    </row>
    <row r="2356" spans="1:4" x14ac:dyDescent="0.3">
      <c r="A2356" t="s">
        <v>17099</v>
      </c>
      <c r="B2356" s="4">
        <v>6000000</v>
      </c>
      <c r="C2356" s="4">
        <v>3029081</v>
      </c>
      <c r="D2356" s="4">
        <f>IFERROR(Table13[[#This Row],[gross]]-Table13[[#This Row],[budget]],"not available")</f>
        <v>-2970919</v>
      </c>
    </row>
    <row r="2357" spans="1:4" x14ac:dyDescent="0.3">
      <c r="A2357" t="s">
        <v>18290</v>
      </c>
      <c r="B2357" s="4">
        <v>3000000</v>
      </c>
      <c r="C2357" s="4">
        <v>26345</v>
      </c>
      <c r="D2357" s="4">
        <f>IFERROR(Table13[[#This Row],[gross]]-Table13[[#This Row],[budget]],"not available")</f>
        <v>-2973655</v>
      </c>
    </row>
    <row r="2358" spans="1:4" x14ac:dyDescent="0.3">
      <c r="A2358" t="s">
        <v>19431</v>
      </c>
      <c r="B2358" s="4">
        <v>3000000</v>
      </c>
      <c r="C2358" s="4">
        <v>22000</v>
      </c>
      <c r="D2358" s="4">
        <f>IFERROR(Table13[[#This Row],[gross]]-Table13[[#This Row],[budget]],"not available")</f>
        <v>-2978000</v>
      </c>
    </row>
    <row r="2359" spans="1:4" x14ac:dyDescent="0.3">
      <c r="A2359" t="s">
        <v>16071</v>
      </c>
      <c r="B2359" s="4">
        <v>8000000</v>
      </c>
      <c r="C2359" s="4">
        <v>5018450</v>
      </c>
      <c r="D2359" s="4">
        <f>IFERROR(Table13[[#This Row],[gross]]-Table13[[#This Row],[budget]],"not available")</f>
        <v>-2981550</v>
      </c>
    </row>
    <row r="2360" spans="1:4" x14ac:dyDescent="0.3">
      <c r="A2360" t="s">
        <v>18065</v>
      </c>
      <c r="B2360" s="4">
        <v>4700000</v>
      </c>
      <c r="C2360" s="4">
        <v>1705139</v>
      </c>
      <c r="D2360" s="4">
        <f>IFERROR(Table13[[#This Row],[gross]]-Table13[[#This Row],[budget]],"not available")</f>
        <v>-2994861</v>
      </c>
    </row>
    <row r="2361" spans="1:4" x14ac:dyDescent="0.3">
      <c r="A2361" t="s">
        <v>19456</v>
      </c>
      <c r="B2361" s="4">
        <v>3000000</v>
      </c>
      <c r="C2361" s="4">
        <v>5005</v>
      </c>
      <c r="D2361" s="4">
        <f>IFERROR(Table13[[#This Row],[gross]]-Table13[[#This Row],[budget]],"not available")</f>
        <v>-2994995</v>
      </c>
    </row>
    <row r="2362" spans="1:4" x14ac:dyDescent="0.3">
      <c r="A2362" t="s">
        <v>14223</v>
      </c>
      <c r="B2362" s="4">
        <v>10000000</v>
      </c>
      <c r="C2362" s="4">
        <v>6982680</v>
      </c>
      <c r="D2362" s="4">
        <f>IFERROR(Table13[[#This Row],[gross]]-Table13[[#This Row],[budget]],"not available")</f>
        <v>-3017320</v>
      </c>
    </row>
    <row r="2363" spans="1:4" x14ac:dyDescent="0.3">
      <c r="A2363" t="s">
        <v>5225</v>
      </c>
      <c r="B2363" s="4">
        <v>50000000</v>
      </c>
      <c r="C2363" s="4">
        <v>46982632</v>
      </c>
      <c r="D2363" s="4">
        <f>IFERROR(Table13[[#This Row],[gross]]-Table13[[#This Row],[budget]],"not available")</f>
        <v>-3017368</v>
      </c>
    </row>
    <row r="2364" spans="1:4" x14ac:dyDescent="0.3">
      <c r="A2364" t="s">
        <v>17832</v>
      </c>
      <c r="B2364" s="4">
        <v>5000000</v>
      </c>
      <c r="C2364" s="4">
        <v>1980338</v>
      </c>
      <c r="D2364" s="4">
        <f>IFERROR(Table13[[#This Row],[gross]]-Table13[[#This Row],[budget]],"not available")</f>
        <v>-3019662</v>
      </c>
    </row>
    <row r="2365" spans="1:4" x14ac:dyDescent="0.3">
      <c r="A2365" t="s">
        <v>13746</v>
      </c>
      <c r="B2365" s="4">
        <v>13000000</v>
      </c>
      <c r="C2365" s="4">
        <v>9975684</v>
      </c>
      <c r="D2365" s="4">
        <f>IFERROR(Table13[[#This Row],[gross]]-Table13[[#This Row],[budget]],"not available")</f>
        <v>-3024316</v>
      </c>
    </row>
    <row r="2366" spans="1:4" x14ac:dyDescent="0.3">
      <c r="A2366" t="s">
        <v>7091</v>
      </c>
      <c r="B2366" s="4">
        <v>38000000</v>
      </c>
      <c r="C2366" s="4">
        <v>34912982</v>
      </c>
      <c r="D2366" s="4">
        <f>IFERROR(Table13[[#This Row],[gross]]-Table13[[#This Row],[budget]],"not available")</f>
        <v>-3087018</v>
      </c>
    </row>
    <row r="2367" spans="1:4" x14ac:dyDescent="0.3">
      <c r="A2367" t="s">
        <v>11593</v>
      </c>
      <c r="B2367" s="4">
        <v>19000000</v>
      </c>
      <c r="C2367" s="4">
        <v>15911333</v>
      </c>
      <c r="D2367" s="4">
        <f>IFERROR(Table13[[#This Row],[gross]]-Table13[[#This Row],[budget]],"not available")</f>
        <v>-3088667</v>
      </c>
    </row>
    <row r="2368" spans="1:4" x14ac:dyDescent="0.3">
      <c r="A2368" t="s">
        <v>18521</v>
      </c>
      <c r="B2368" s="4">
        <v>4000000</v>
      </c>
      <c r="C2368" s="4">
        <v>864959</v>
      </c>
      <c r="D2368" s="4">
        <f>IFERROR(Table13[[#This Row],[gross]]-Table13[[#This Row],[budget]],"not available")</f>
        <v>-3135041</v>
      </c>
    </row>
    <row r="2369" spans="1:4" x14ac:dyDescent="0.3">
      <c r="A2369" t="s">
        <v>15066</v>
      </c>
      <c r="B2369" s="4">
        <v>10000000</v>
      </c>
      <c r="C2369" s="4">
        <v>6842058</v>
      </c>
      <c r="D2369" s="4">
        <f>IFERROR(Table13[[#This Row],[gross]]-Table13[[#This Row],[budget]],"not available")</f>
        <v>-3157942</v>
      </c>
    </row>
    <row r="2370" spans="1:4" x14ac:dyDescent="0.3">
      <c r="A2370" t="s">
        <v>19009</v>
      </c>
      <c r="B2370" s="4">
        <v>3800000</v>
      </c>
      <c r="C2370" s="4">
        <v>610968</v>
      </c>
      <c r="D2370" s="4">
        <f>IFERROR(Table13[[#This Row],[gross]]-Table13[[#This Row],[budget]],"not available")</f>
        <v>-3189032</v>
      </c>
    </row>
    <row r="2371" spans="1:4" x14ac:dyDescent="0.3">
      <c r="A2371" t="s">
        <v>18534</v>
      </c>
      <c r="B2371" s="4">
        <v>4000000</v>
      </c>
      <c r="C2371" s="4">
        <v>800000</v>
      </c>
      <c r="D2371" s="4">
        <f>IFERROR(Table13[[#This Row],[gross]]-Table13[[#This Row],[budget]],"not available")</f>
        <v>-3200000</v>
      </c>
    </row>
    <row r="2372" spans="1:4" x14ac:dyDescent="0.3">
      <c r="A2372" t="s">
        <v>11875</v>
      </c>
      <c r="B2372" s="4">
        <v>18000000</v>
      </c>
      <c r="C2372" s="4">
        <v>14793904</v>
      </c>
      <c r="D2372" s="4">
        <f>IFERROR(Table13[[#This Row],[gross]]-Table13[[#This Row],[budget]],"not available")</f>
        <v>-3206096</v>
      </c>
    </row>
    <row r="2373" spans="1:4" x14ac:dyDescent="0.3">
      <c r="A2373" t="s">
        <v>11315</v>
      </c>
      <c r="B2373" s="4">
        <v>8700000</v>
      </c>
      <c r="C2373" s="4">
        <v>5480996</v>
      </c>
      <c r="D2373" s="4">
        <f>IFERROR(Table13[[#This Row],[gross]]-Table13[[#This Row],[budget]],"not available")</f>
        <v>-3219004</v>
      </c>
    </row>
    <row r="2374" spans="1:4" x14ac:dyDescent="0.3">
      <c r="A2374" t="s">
        <v>17379</v>
      </c>
      <c r="B2374" s="4">
        <v>3850000</v>
      </c>
      <c r="C2374" s="4">
        <v>611709</v>
      </c>
      <c r="D2374" s="4">
        <f>IFERROR(Table13[[#This Row],[gross]]-Table13[[#This Row],[budget]],"not available")</f>
        <v>-3238291</v>
      </c>
    </row>
    <row r="2375" spans="1:4" x14ac:dyDescent="0.3">
      <c r="A2375" t="s">
        <v>10575</v>
      </c>
      <c r="B2375" s="4">
        <v>21000000</v>
      </c>
      <c r="C2375" s="4">
        <v>17757087</v>
      </c>
      <c r="D2375" s="4">
        <f>IFERROR(Table13[[#This Row],[gross]]-Table13[[#This Row],[budget]],"not available")</f>
        <v>-3242913</v>
      </c>
    </row>
    <row r="2376" spans="1:4" x14ac:dyDescent="0.3">
      <c r="A2376" t="s">
        <v>16301</v>
      </c>
      <c r="B2376" s="4">
        <v>7500000</v>
      </c>
      <c r="C2376" s="4">
        <v>4239767</v>
      </c>
      <c r="D2376" s="4">
        <f>IFERROR(Table13[[#This Row],[gross]]-Table13[[#This Row],[budget]],"not available")</f>
        <v>-3260233</v>
      </c>
    </row>
    <row r="2377" spans="1:4" x14ac:dyDescent="0.3">
      <c r="A2377" t="s">
        <v>16648</v>
      </c>
      <c r="B2377" s="4">
        <v>3500000</v>
      </c>
      <c r="C2377" s="4">
        <v>236266</v>
      </c>
      <c r="D2377" s="4">
        <f>IFERROR(Table13[[#This Row],[gross]]-Table13[[#This Row],[budget]],"not available")</f>
        <v>-3263734</v>
      </c>
    </row>
    <row r="2378" spans="1:4" x14ac:dyDescent="0.3">
      <c r="A2378" t="s">
        <v>18060</v>
      </c>
      <c r="B2378" s="4">
        <v>5000000</v>
      </c>
      <c r="C2378" s="4">
        <v>1729969</v>
      </c>
      <c r="D2378" s="4">
        <f>IFERROR(Table13[[#This Row],[gross]]-Table13[[#This Row],[budget]],"not available")</f>
        <v>-3270031</v>
      </c>
    </row>
    <row r="2379" spans="1:4" x14ac:dyDescent="0.3">
      <c r="A2379" t="s">
        <v>18897</v>
      </c>
      <c r="B2379" s="4">
        <v>3500000</v>
      </c>
      <c r="C2379" s="4">
        <v>220234</v>
      </c>
      <c r="D2379" s="4">
        <f>IFERROR(Table13[[#This Row],[gross]]-Table13[[#This Row],[budget]],"not available")</f>
        <v>-3279766</v>
      </c>
    </row>
    <row r="2380" spans="1:4" x14ac:dyDescent="0.3">
      <c r="A2380" t="s">
        <v>4129</v>
      </c>
      <c r="B2380" s="4">
        <v>60000000</v>
      </c>
      <c r="C2380" s="4">
        <v>56702901</v>
      </c>
      <c r="D2380" s="4">
        <f>IFERROR(Table13[[#This Row],[gross]]-Table13[[#This Row],[budget]],"not available")</f>
        <v>-3297099</v>
      </c>
    </row>
    <row r="2381" spans="1:4" x14ac:dyDescent="0.3">
      <c r="A2381" t="s">
        <v>16067</v>
      </c>
      <c r="B2381" s="4">
        <v>8000000</v>
      </c>
      <c r="C2381" s="4">
        <v>4692814</v>
      </c>
      <c r="D2381" s="4">
        <f>IFERROR(Table13[[#This Row],[gross]]-Table13[[#This Row],[budget]],"not available")</f>
        <v>-3307186</v>
      </c>
    </row>
    <row r="2382" spans="1:4" x14ac:dyDescent="0.3">
      <c r="A2382" t="s">
        <v>8446</v>
      </c>
      <c r="B2382" s="4">
        <v>30000000</v>
      </c>
      <c r="C2382" s="4">
        <v>26687172</v>
      </c>
      <c r="D2382" s="4">
        <f>IFERROR(Table13[[#This Row],[gross]]-Table13[[#This Row],[budget]],"not available")</f>
        <v>-3312828</v>
      </c>
    </row>
    <row r="2383" spans="1:4" x14ac:dyDescent="0.3">
      <c r="A2383" t="s">
        <v>6686</v>
      </c>
      <c r="B2383" s="4">
        <v>40000000</v>
      </c>
      <c r="C2383" s="4">
        <v>36665854</v>
      </c>
      <c r="D2383" s="4">
        <f>IFERROR(Table13[[#This Row],[gross]]-Table13[[#This Row],[budget]],"not available")</f>
        <v>-3334146</v>
      </c>
    </row>
    <row r="2384" spans="1:4" x14ac:dyDescent="0.3">
      <c r="A2384" t="s">
        <v>16305</v>
      </c>
      <c r="B2384" s="4">
        <v>7500000</v>
      </c>
      <c r="C2384" s="4">
        <v>4131640</v>
      </c>
      <c r="D2384" s="4">
        <f>IFERROR(Table13[[#This Row],[gross]]-Table13[[#This Row],[budget]],"not available")</f>
        <v>-3368360</v>
      </c>
    </row>
    <row r="2385" spans="1:4" x14ac:dyDescent="0.3">
      <c r="A2385" t="s">
        <v>18910</v>
      </c>
      <c r="B2385" s="4">
        <v>3500000</v>
      </c>
      <c r="C2385" s="4">
        <v>123777</v>
      </c>
      <c r="D2385" s="4">
        <f>IFERROR(Table13[[#This Row],[gross]]-Table13[[#This Row],[budget]],"not available")</f>
        <v>-3376223</v>
      </c>
    </row>
    <row r="2386" spans="1:4" x14ac:dyDescent="0.3">
      <c r="A2386" t="s">
        <v>15050</v>
      </c>
      <c r="B2386" s="4">
        <v>10000000</v>
      </c>
      <c r="C2386" s="4">
        <v>6619173</v>
      </c>
      <c r="D2386" s="4">
        <f>IFERROR(Table13[[#This Row],[gross]]-Table13[[#This Row],[budget]],"not available")</f>
        <v>-3380827</v>
      </c>
    </row>
    <row r="2387" spans="1:4" x14ac:dyDescent="0.3">
      <c r="A2387" t="s">
        <v>12998</v>
      </c>
      <c r="B2387" s="4">
        <v>15000000</v>
      </c>
      <c r="C2387" s="4">
        <v>11614236</v>
      </c>
      <c r="D2387" s="4">
        <f>IFERROR(Table13[[#This Row],[gross]]-Table13[[#This Row],[budget]],"not available")</f>
        <v>-3385764</v>
      </c>
    </row>
    <row r="2388" spans="1:4" x14ac:dyDescent="0.3">
      <c r="A2388" t="s">
        <v>18901</v>
      </c>
      <c r="B2388" s="4">
        <v>3500000</v>
      </c>
      <c r="C2388" s="4">
        <v>101228</v>
      </c>
      <c r="D2388" s="4">
        <f>IFERROR(Table13[[#This Row],[gross]]-Table13[[#This Row],[budget]],"not available")</f>
        <v>-3398772</v>
      </c>
    </row>
    <row r="2389" spans="1:4" x14ac:dyDescent="0.3">
      <c r="A2389" t="s">
        <v>15507</v>
      </c>
      <c r="B2389" s="4">
        <v>6000000</v>
      </c>
      <c r="C2389" s="4">
        <v>2600000</v>
      </c>
      <c r="D2389" s="4">
        <f>IFERROR(Table13[[#This Row],[gross]]-Table13[[#This Row],[budget]],"not available")</f>
        <v>-3400000</v>
      </c>
    </row>
    <row r="2390" spans="1:4" x14ac:dyDescent="0.3">
      <c r="A2390" t="s">
        <v>5801</v>
      </c>
      <c r="B2390" s="4">
        <v>35000000</v>
      </c>
      <c r="C2390" s="4">
        <v>31598308</v>
      </c>
      <c r="D2390" s="4">
        <f>IFERROR(Table13[[#This Row],[gross]]-Table13[[#This Row],[budget]],"not available")</f>
        <v>-3401692</v>
      </c>
    </row>
    <row r="2391" spans="1:4" x14ac:dyDescent="0.3">
      <c r="A2391" t="s">
        <v>18904</v>
      </c>
      <c r="B2391" s="4">
        <v>3500000</v>
      </c>
      <c r="C2391" s="4">
        <v>96793</v>
      </c>
      <c r="D2391" s="4">
        <f>IFERROR(Table13[[#This Row],[gross]]-Table13[[#This Row],[budget]],"not available")</f>
        <v>-3403207</v>
      </c>
    </row>
    <row r="2392" spans="1:4" x14ac:dyDescent="0.3">
      <c r="A2392" t="s">
        <v>18547</v>
      </c>
      <c r="B2392" s="4">
        <v>4000000</v>
      </c>
      <c r="C2392" s="4">
        <v>562059</v>
      </c>
      <c r="D2392" s="4">
        <f>IFERROR(Table13[[#This Row],[gross]]-Table13[[#This Row],[budget]],"not available")</f>
        <v>-3437941</v>
      </c>
    </row>
    <row r="2393" spans="1:4" x14ac:dyDescent="0.3">
      <c r="A2393" t="s">
        <v>9716</v>
      </c>
      <c r="B2393" s="4">
        <v>25000000</v>
      </c>
      <c r="C2393" s="4">
        <v>21554585</v>
      </c>
      <c r="D2393" s="4">
        <f>IFERROR(Table13[[#This Row],[gross]]-Table13[[#This Row],[budget]],"not available")</f>
        <v>-3445415</v>
      </c>
    </row>
    <row r="2394" spans="1:4" x14ac:dyDescent="0.3">
      <c r="A2394" t="s">
        <v>17247</v>
      </c>
      <c r="B2394" s="4">
        <v>4000000</v>
      </c>
      <c r="C2394" s="4">
        <v>542860</v>
      </c>
      <c r="D2394" s="4">
        <f>IFERROR(Table13[[#This Row],[gross]]-Table13[[#This Row],[budget]],"not available")</f>
        <v>-3457140</v>
      </c>
    </row>
    <row r="2395" spans="1:4" x14ac:dyDescent="0.3">
      <c r="A2395" t="s">
        <v>18751</v>
      </c>
      <c r="B2395" s="4">
        <v>3500000</v>
      </c>
      <c r="C2395" s="4">
        <v>37606</v>
      </c>
      <c r="D2395" s="4">
        <f>IFERROR(Table13[[#This Row],[gross]]-Table13[[#This Row],[budget]],"not available")</f>
        <v>-3462394</v>
      </c>
    </row>
    <row r="2396" spans="1:4" x14ac:dyDescent="0.3">
      <c r="A2396" t="s">
        <v>13918</v>
      </c>
      <c r="B2396" s="4">
        <v>12500000</v>
      </c>
      <c r="C2396" s="4">
        <v>9030581</v>
      </c>
      <c r="D2396" s="4">
        <f>IFERROR(Table13[[#This Row],[gross]]-Table13[[#This Row],[budget]],"not available")</f>
        <v>-3469419</v>
      </c>
    </row>
    <row r="2397" spans="1:4" x14ac:dyDescent="0.3">
      <c r="A2397" t="s">
        <v>18940</v>
      </c>
      <c r="B2397" s="4">
        <v>3500000</v>
      </c>
      <c r="C2397" s="4">
        <v>29233</v>
      </c>
      <c r="D2397" s="4">
        <f>IFERROR(Table13[[#This Row],[gross]]-Table13[[#This Row],[budget]],"not available")</f>
        <v>-3470767</v>
      </c>
    </row>
    <row r="2398" spans="1:4" x14ac:dyDescent="0.3">
      <c r="A2398" t="s">
        <v>8456</v>
      </c>
      <c r="B2398" s="4">
        <v>30000000</v>
      </c>
      <c r="C2398" s="4">
        <v>26525834</v>
      </c>
      <c r="D2398" s="4">
        <f>IFERROR(Table13[[#This Row],[gross]]-Table13[[#This Row],[budget]],"not available")</f>
        <v>-3474166</v>
      </c>
    </row>
    <row r="2399" spans="1:4" x14ac:dyDescent="0.3">
      <c r="A2399" t="s">
        <v>15071</v>
      </c>
      <c r="B2399" s="4">
        <v>10000000</v>
      </c>
      <c r="C2399" s="4">
        <v>6491350</v>
      </c>
      <c r="D2399" s="4">
        <f>IFERROR(Table13[[#This Row],[gross]]-Table13[[#This Row],[budget]],"not available")</f>
        <v>-3508650</v>
      </c>
    </row>
    <row r="2400" spans="1:4" x14ac:dyDescent="0.3">
      <c r="A2400" t="s">
        <v>15220</v>
      </c>
      <c r="B2400" s="4">
        <v>5000000</v>
      </c>
      <c r="C2400" s="4">
        <v>1474508</v>
      </c>
      <c r="D2400" s="4">
        <f>IFERROR(Table13[[#This Row],[gross]]-Table13[[#This Row],[budget]],"not available")</f>
        <v>-3525492</v>
      </c>
    </row>
    <row r="2401" spans="1:4" x14ac:dyDescent="0.3">
      <c r="A2401" t="s">
        <v>1403</v>
      </c>
      <c r="B2401" s="4">
        <v>130000000</v>
      </c>
      <c r="C2401" s="4">
        <v>126464904</v>
      </c>
      <c r="D2401" s="4">
        <f>IFERROR(Table13[[#This Row],[gross]]-Table13[[#This Row],[budget]],"not available")</f>
        <v>-3535096</v>
      </c>
    </row>
    <row r="2402" spans="1:4" x14ac:dyDescent="0.3">
      <c r="A2402" t="s">
        <v>4177</v>
      </c>
      <c r="B2402" s="4">
        <v>60000000</v>
      </c>
      <c r="C2402" s="4">
        <v>56443482</v>
      </c>
      <c r="D2402" s="4">
        <f>IFERROR(Table13[[#This Row],[gross]]-Table13[[#This Row],[budget]],"not available")</f>
        <v>-3556518</v>
      </c>
    </row>
    <row r="2403" spans="1:4" x14ac:dyDescent="0.3">
      <c r="A2403" t="s">
        <v>15910</v>
      </c>
      <c r="B2403" s="4">
        <v>8550000</v>
      </c>
      <c r="C2403" s="4">
        <v>4992159</v>
      </c>
      <c r="D2403" s="4">
        <f>IFERROR(Table13[[#This Row],[gross]]-Table13[[#This Row],[budget]],"not available")</f>
        <v>-3557841</v>
      </c>
    </row>
    <row r="2404" spans="1:4" x14ac:dyDescent="0.3">
      <c r="A2404" t="s">
        <v>18550</v>
      </c>
      <c r="B2404" s="4">
        <v>4000000</v>
      </c>
      <c r="C2404" s="4">
        <v>399793</v>
      </c>
      <c r="D2404" s="4">
        <f>IFERROR(Table13[[#This Row],[gross]]-Table13[[#This Row],[budget]],"not available")</f>
        <v>-3600207</v>
      </c>
    </row>
    <row r="2405" spans="1:4" x14ac:dyDescent="0.3">
      <c r="A2405" t="s">
        <v>13453</v>
      </c>
      <c r="B2405" s="4">
        <v>14000000</v>
      </c>
      <c r="C2405" s="4">
        <v>10397365</v>
      </c>
      <c r="D2405" s="4">
        <f>IFERROR(Table13[[#This Row],[gross]]-Table13[[#This Row],[budget]],"not available")</f>
        <v>-3602635</v>
      </c>
    </row>
    <row r="2406" spans="1:4" x14ac:dyDescent="0.3">
      <c r="A2406" t="s">
        <v>21237</v>
      </c>
      <c r="B2406" s="4">
        <v>4000000</v>
      </c>
      <c r="C2406" s="4">
        <v>375723</v>
      </c>
      <c r="D2406" s="4">
        <f>IFERROR(Table13[[#This Row],[gross]]-Table13[[#This Row],[budget]],"not available")</f>
        <v>-3624277</v>
      </c>
    </row>
    <row r="2407" spans="1:4" x14ac:dyDescent="0.3">
      <c r="A2407" t="s">
        <v>18557</v>
      </c>
      <c r="B2407" s="4">
        <v>4000000</v>
      </c>
      <c r="C2407" s="4">
        <v>371897</v>
      </c>
      <c r="D2407" s="4">
        <f>IFERROR(Table13[[#This Row],[gross]]-Table13[[#This Row],[budget]],"not available")</f>
        <v>-3628103</v>
      </c>
    </row>
    <row r="2408" spans="1:4" x14ac:dyDescent="0.3">
      <c r="A2408" t="s">
        <v>16876</v>
      </c>
      <c r="B2408" s="4">
        <v>4500000</v>
      </c>
      <c r="C2408" s="4">
        <v>871577</v>
      </c>
      <c r="D2408" s="4">
        <f>IFERROR(Table13[[#This Row],[gross]]-Table13[[#This Row],[budget]],"not available")</f>
        <v>-3628423</v>
      </c>
    </row>
    <row r="2409" spans="1:4" x14ac:dyDescent="0.3">
      <c r="A2409" t="s">
        <v>1593</v>
      </c>
      <c r="B2409" s="4">
        <v>110000000</v>
      </c>
      <c r="C2409" s="4">
        <v>106369117</v>
      </c>
      <c r="D2409" s="4">
        <f>IFERROR(Table13[[#This Row],[gross]]-Table13[[#This Row],[budget]],"not available")</f>
        <v>-3630883</v>
      </c>
    </row>
    <row r="2410" spans="1:4" x14ac:dyDescent="0.3">
      <c r="A2410" t="s">
        <v>15643</v>
      </c>
      <c r="B2410" s="4">
        <v>8000000</v>
      </c>
      <c r="C2410" s="4">
        <v>4350774</v>
      </c>
      <c r="D2410" s="4">
        <f>IFERROR(Table13[[#This Row],[gross]]-Table13[[#This Row],[budget]],"not available")</f>
        <v>-3649226</v>
      </c>
    </row>
    <row r="2411" spans="1:4" x14ac:dyDescent="0.3">
      <c r="A2411" t="s">
        <v>20300</v>
      </c>
      <c r="B2411" s="4">
        <v>3800000</v>
      </c>
      <c r="C2411" s="4">
        <v>100669</v>
      </c>
      <c r="D2411" s="4">
        <f>IFERROR(Table13[[#This Row],[gross]]-Table13[[#This Row],[budget]],"not available")</f>
        <v>-3699331</v>
      </c>
    </row>
    <row r="2412" spans="1:4" x14ac:dyDescent="0.3">
      <c r="A2412" t="s">
        <v>6926</v>
      </c>
      <c r="B2412" s="4">
        <v>39000000</v>
      </c>
      <c r="C2412" s="4">
        <v>35287788</v>
      </c>
      <c r="D2412" s="4">
        <f>IFERROR(Table13[[#This Row],[gross]]-Table13[[#This Row],[budget]],"not available")</f>
        <v>-3712212</v>
      </c>
    </row>
    <row r="2413" spans="1:4" x14ac:dyDescent="0.3">
      <c r="A2413" t="s">
        <v>16611</v>
      </c>
      <c r="B2413" s="4">
        <v>4825000</v>
      </c>
      <c r="C2413" s="4">
        <v>1110286</v>
      </c>
      <c r="D2413" s="4">
        <f>IFERROR(Table13[[#This Row],[gross]]-Table13[[#This Row],[budget]],"not available")</f>
        <v>-3714714</v>
      </c>
    </row>
    <row r="2414" spans="1:4" x14ac:dyDescent="0.3">
      <c r="A2414" t="s">
        <v>6563</v>
      </c>
      <c r="B2414" s="4">
        <v>40000000</v>
      </c>
      <c r="C2414" s="4">
        <v>36283504</v>
      </c>
      <c r="D2414" s="4">
        <f>IFERROR(Table13[[#This Row],[gross]]-Table13[[#This Row],[budget]],"not available")</f>
        <v>-3716496</v>
      </c>
    </row>
    <row r="2415" spans="1:4" x14ac:dyDescent="0.3">
      <c r="A2415" t="s">
        <v>18041</v>
      </c>
      <c r="B2415" s="4">
        <v>4000000</v>
      </c>
      <c r="C2415" s="4">
        <v>274385</v>
      </c>
      <c r="D2415" s="4">
        <f>IFERROR(Table13[[#This Row],[gross]]-Table13[[#This Row],[budget]],"not available")</f>
        <v>-3725615</v>
      </c>
    </row>
    <row r="2416" spans="1:4" x14ac:dyDescent="0.3">
      <c r="A2416" t="s">
        <v>8985</v>
      </c>
      <c r="B2416" s="4">
        <v>28000000</v>
      </c>
      <c r="C2416" s="4">
        <v>24268828</v>
      </c>
      <c r="D2416" s="4">
        <f>IFERROR(Table13[[#This Row],[gross]]-Table13[[#This Row],[budget]],"not available")</f>
        <v>-3731172</v>
      </c>
    </row>
    <row r="2417" spans="1:4" x14ac:dyDescent="0.3">
      <c r="A2417" t="s">
        <v>3399</v>
      </c>
      <c r="B2417" s="4">
        <v>70000000</v>
      </c>
      <c r="C2417" s="4">
        <v>66257002</v>
      </c>
      <c r="D2417" s="4">
        <f>IFERROR(Table13[[#This Row],[gross]]-Table13[[#This Row],[budget]],"not available")</f>
        <v>-3742998</v>
      </c>
    </row>
    <row r="2418" spans="1:4" x14ac:dyDescent="0.3">
      <c r="A2418" t="s">
        <v>11094</v>
      </c>
      <c r="B2418" s="4">
        <v>20000000</v>
      </c>
      <c r="C2418" s="4">
        <v>16248701</v>
      </c>
      <c r="D2418" s="4">
        <f>IFERROR(Table13[[#This Row],[gross]]-Table13[[#This Row],[budget]],"not available")</f>
        <v>-3751299</v>
      </c>
    </row>
    <row r="2419" spans="1:4" x14ac:dyDescent="0.3">
      <c r="A2419" t="s">
        <v>15282</v>
      </c>
      <c r="B2419" s="4">
        <v>4000000</v>
      </c>
      <c r="C2419" s="4">
        <v>228524</v>
      </c>
      <c r="D2419" s="4">
        <f>IFERROR(Table13[[#This Row],[gross]]-Table13[[#This Row],[budget]],"not available")</f>
        <v>-3771476</v>
      </c>
    </row>
    <row r="2420" spans="1:4" x14ac:dyDescent="0.3">
      <c r="A2420" t="s">
        <v>18194</v>
      </c>
      <c r="B2420" s="4">
        <v>4500000</v>
      </c>
      <c r="C2420" s="4">
        <v>727883</v>
      </c>
      <c r="D2420" s="4">
        <f>IFERROR(Table13[[#This Row],[gross]]-Table13[[#This Row],[budget]],"not available")</f>
        <v>-3772117</v>
      </c>
    </row>
    <row r="2421" spans="1:4" x14ac:dyDescent="0.3">
      <c r="A2421" t="s">
        <v>18764</v>
      </c>
      <c r="B2421" s="4">
        <v>3800000</v>
      </c>
      <c r="C2421" s="4">
        <v>19959</v>
      </c>
      <c r="D2421" s="4">
        <f>IFERROR(Table13[[#This Row],[gross]]-Table13[[#This Row],[budget]],"not available")</f>
        <v>-3780041</v>
      </c>
    </row>
    <row r="2422" spans="1:4" x14ac:dyDescent="0.3">
      <c r="A2422" t="s">
        <v>18723</v>
      </c>
      <c r="B2422" s="4">
        <v>3800000</v>
      </c>
      <c r="C2422" s="4">
        <v>14873</v>
      </c>
      <c r="D2422" s="4">
        <f>IFERROR(Table13[[#This Row],[gross]]-Table13[[#This Row],[budget]],"not available")</f>
        <v>-3785127</v>
      </c>
    </row>
    <row r="2423" spans="1:4" x14ac:dyDescent="0.3">
      <c r="A2423" t="s">
        <v>18209</v>
      </c>
      <c r="B2423" s="4">
        <v>4500000</v>
      </c>
      <c r="C2423" s="4">
        <v>713413</v>
      </c>
      <c r="D2423" s="4">
        <f>IFERROR(Table13[[#This Row],[gross]]-Table13[[#This Row],[budget]],"not available")</f>
        <v>-3786587</v>
      </c>
    </row>
    <row r="2424" spans="1:4" x14ac:dyDescent="0.3">
      <c r="A2424" t="s">
        <v>17114</v>
      </c>
      <c r="B2424" s="4">
        <v>6000000</v>
      </c>
      <c r="C2424" s="4">
        <v>2207975</v>
      </c>
      <c r="D2424" s="4">
        <f>IFERROR(Table13[[#This Row],[gross]]-Table13[[#This Row],[budget]],"not available")</f>
        <v>-3792025</v>
      </c>
    </row>
    <row r="2425" spans="1:4" x14ac:dyDescent="0.3">
      <c r="A2425" t="s">
        <v>11304</v>
      </c>
      <c r="B2425" s="4">
        <v>10000000</v>
      </c>
      <c r="C2425" s="4">
        <v>6201757</v>
      </c>
      <c r="D2425" s="4">
        <f>IFERROR(Table13[[#This Row],[gross]]-Table13[[#This Row],[budget]],"not available")</f>
        <v>-3798243</v>
      </c>
    </row>
    <row r="2426" spans="1:4" x14ac:dyDescent="0.3">
      <c r="A2426" t="s">
        <v>15082</v>
      </c>
      <c r="B2426" s="4">
        <v>10000000</v>
      </c>
      <c r="C2426" s="4">
        <v>6197866</v>
      </c>
      <c r="D2426" s="4">
        <f>IFERROR(Table13[[#This Row],[gross]]-Table13[[#This Row],[budget]],"not available")</f>
        <v>-3802134</v>
      </c>
    </row>
    <row r="2427" spans="1:4" x14ac:dyDescent="0.3">
      <c r="A2427" t="s">
        <v>18576</v>
      </c>
      <c r="B2427" s="4">
        <v>4000000</v>
      </c>
      <c r="C2427" s="4">
        <v>185577</v>
      </c>
      <c r="D2427" s="4">
        <f>IFERROR(Table13[[#This Row],[gross]]-Table13[[#This Row],[budget]],"not available")</f>
        <v>-3814423</v>
      </c>
    </row>
    <row r="2428" spans="1:4" x14ac:dyDescent="0.3">
      <c r="A2428" t="s">
        <v>18609</v>
      </c>
      <c r="B2428" s="4">
        <v>4000000</v>
      </c>
      <c r="C2428" s="4">
        <v>146402</v>
      </c>
      <c r="D2428" s="4">
        <f>IFERROR(Table13[[#This Row],[gross]]-Table13[[#This Row],[budget]],"not available")</f>
        <v>-3853598</v>
      </c>
    </row>
    <row r="2429" spans="1:4" x14ac:dyDescent="0.3">
      <c r="A2429" t="s">
        <v>13011</v>
      </c>
      <c r="B2429" s="4">
        <v>15000000</v>
      </c>
      <c r="C2429" s="4">
        <v>11144518</v>
      </c>
      <c r="D2429" s="4">
        <f>IFERROR(Table13[[#This Row],[gross]]-Table13[[#This Row],[budget]],"not available")</f>
        <v>-3855482</v>
      </c>
    </row>
    <row r="2430" spans="1:4" x14ac:dyDescent="0.3">
      <c r="A2430" t="s">
        <v>18717</v>
      </c>
      <c r="B2430" s="4">
        <v>4000000</v>
      </c>
      <c r="C2430" s="4">
        <v>143653</v>
      </c>
      <c r="D2430" s="4">
        <f>IFERROR(Table13[[#This Row],[gross]]-Table13[[#This Row],[budget]],"not available")</f>
        <v>-3856347</v>
      </c>
    </row>
    <row r="2431" spans="1:4" x14ac:dyDescent="0.3">
      <c r="A2431" t="s">
        <v>14218</v>
      </c>
      <c r="B2431" s="4">
        <v>12000000</v>
      </c>
      <c r="C2431" s="4">
        <v>8134217</v>
      </c>
      <c r="D2431" s="4">
        <f>IFERROR(Table13[[#This Row],[gross]]-Table13[[#This Row],[budget]],"not available")</f>
        <v>-3865783</v>
      </c>
    </row>
    <row r="2432" spans="1:4" x14ac:dyDescent="0.3">
      <c r="A2432" t="s">
        <v>16904</v>
      </c>
      <c r="B2432" s="4">
        <v>6000000</v>
      </c>
      <c r="C2432" s="4">
        <v>2122561</v>
      </c>
      <c r="D2432" s="4">
        <f>IFERROR(Table13[[#This Row],[gross]]-Table13[[#This Row],[budget]],"not available")</f>
        <v>-3877439</v>
      </c>
    </row>
    <row r="2433" spans="1:4" x14ac:dyDescent="0.3">
      <c r="A2433" t="s">
        <v>18344</v>
      </c>
      <c r="B2433" s="4">
        <v>4000000</v>
      </c>
      <c r="C2433" s="4">
        <v>101055</v>
      </c>
      <c r="D2433" s="4">
        <f>IFERROR(Table13[[#This Row],[gross]]-Table13[[#This Row],[budget]],"not available")</f>
        <v>-3898945</v>
      </c>
    </row>
    <row r="2434" spans="1:4" x14ac:dyDescent="0.3">
      <c r="A2434" t="s">
        <v>18582</v>
      </c>
      <c r="B2434" s="4">
        <v>4000000</v>
      </c>
      <c r="C2434" s="4">
        <v>100412</v>
      </c>
      <c r="D2434" s="4">
        <f>IFERROR(Table13[[#This Row],[gross]]-Table13[[#This Row],[budget]],"not available")</f>
        <v>-3899588</v>
      </c>
    </row>
    <row r="2435" spans="1:4" x14ac:dyDescent="0.3">
      <c r="A2435" t="s">
        <v>17838</v>
      </c>
      <c r="B2435" s="4">
        <v>5000000</v>
      </c>
      <c r="C2435" s="4">
        <v>1100000</v>
      </c>
      <c r="D2435" s="4">
        <f>IFERROR(Table13[[#This Row],[gross]]-Table13[[#This Row],[budget]],"not available")</f>
        <v>-3900000</v>
      </c>
    </row>
    <row r="2436" spans="1:4" x14ac:dyDescent="0.3">
      <c r="A2436" t="s">
        <v>17835</v>
      </c>
      <c r="B2436" s="4">
        <v>5000000</v>
      </c>
      <c r="C2436" s="4">
        <v>1082044</v>
      </c>
      <c r="D2436" s="4">
        <f>IFERROR(Table13[[#This Row],[gross]]-Table13[[#This Row],[budget]],"not available")</f>
        <v>-3917956</v>
      </c>
    </row>
    <row r="2437" spans="1:4" x14ac:dyDescent="0.3">
      <c r="A2437" t="s">
        <v>17135</v>
      </c>
      <c r="B2437" s="4">
        <v>6000000</v>
      </c>
      <c r="C2437" s="4">
        <v>2077046</v>
      </c>
      <c r="D2437" s="4">
        <f>IFERROR(Table13[[#This Row],[gross]]-Table13[[#This Row],[budget]],"not available")</f>
        <v>-3922954</v>
      </c>
    </row>
    <row r="2438" spans="1:4" x14ac:dyDescent="0.3">
      <c r="A2438" t="s">
        <v>17364</v>
      </c>
      <c r="B2438" s="4">
        <v>5000000</v>
      </c>
      <c r="C2438" s="4">
        <v>1056102</v>
      </c>
      <c r="D2438" s="4">
        <f>IFERROR(Table13[[#This Row],[gross]]-Table13[[#This Row],[budget]],"not available")</f>
        <v>-3943898</v>
      </c>
    </row>
    <row r="2439" spans="1:4" x14ac:dyDescent="0.3">
      <c r="A2439" t="s">
        <v>15087</v>
      </c>
      <c r="B2439" s="4">
        <v>10000000</v>
      </c>
      <c r="C2439" s="4">
        <v>6044618</v>
      </c>
      <c r="D2439" s="4">
        <f>IFERROR(Table13[[#This Row],[gross]]-Table13[[#This Row],[budget]],"not available")</f>
        <v>-3955382</v>
      </c>
    </row>
    <row r="2440" spans="1:4" x14ac:dyDescent="0.3">
      <c r="A2440" t="s">
        <v>7205</v>
      </c>
      <c r="B2440" s="4">
        <v>37000000</v>
      </c>
      <c r="C2440" s="4">
        <v>33037754</v>
      </c>
      <c r="D2440" s="4">
        <f>IFERROR(Table13[[#This Row],[gross]]-Table13[[#This Row],[budget]],"not available")</f>
        <v>-3962246</v>
      </c>
    </row>
    <row r="2441" spans="1:4" x14ac:dyDescent="0.3">
      <c r="A2441" t="s">
        <v>17119</v>
      </c>
      <c r="B2441" s="4">
        <v>6000000</v>
      </c>
      <c r="C2441" s="4">
        <v>2025238</v>
      </c>
      <c r="D2441" s="4">
        <f>IFERROR(Table13[[#This Row],[gross]]-Table13[[#This Row],[budget]],"not available")</f>
        <v>-3974762</v>
      </c>
    </row>
    <row r="2442" spans="1:4" x14ac:dyDescent="0.3">
      <c r="A2442" t="s">
        <v>18628</v>
      </c>
      <c r="B2442" s="4">
        <v>4000000</v>
      </c>
      <c r="C2442" s="4">
        <v>20262</v>
      </c>
      <c r="D2442" s="4">
        <f>IFERROR(Table13[[#This Row],[gross]]-Table13[[#This Row],[budget]],"not available")</f>
        <v>-3979738</v>
      </c>
    </row>
    <row r="2443" spans="1:4" x14ac:dyDescent="0.3">
      <c r="A2443" t="s">
        <v>18624</v>
      </c>
      <c r="B2443" s="4">
        <v>4000000</v>
      </c>
      <c r="C2443" s="4">
        <v>12836</v>
      </c>
      <c r="D2443" s="4">
        <f>IFERROR(Table13[[#This Row],[gross]]-Table13[[#This Row],[budget]],"not available")</f>
        <v>-3987164</v>
      </c>
    </row>
    <row r="2444" spans="1:4" x14ac:dyDescent="0.3">
      <c r="A2444" t="s">
        <v>16774</v>
      </c>
      <c r="B2444" s="4">
        <v>4000000</v>
      </c>
      <c r="C2444" s="4">
        <v>8060</v>
      </c>
      <c r="D2444" s="4">
        <f>IFERROR(Table13[[#This Row],[gross]]-Table13[[#This Row],[budget]],"not available")</f>
        <v>-3991940</v>
      </c>
    </row>
    <row r="2445" spans="1:4" x14ac:dyDescent="0.3">
      <c r="A2445" t="s">
        <v>18658</v>
      </c>
      <c r="B2445" s="4">
        <v>4000000</v>
      </c>
      <c r="C2445" s="4">
        <v>4063</v>
      </c>
      <c r="D2445" s="4">
        <f>IFERROR(Table13[[#This Row],[gross]]-Table13[[#This Row],[budget]],"not available")</f>
        <v>-3995937</v>
      </c>
    </row>
    <row r="2446" spans="1:4" x14ac:dyDescent="0.3">
      <c r="A2446" t="s">
        <v>4133</v>
      </c>
      <c r="B2446" s="4">
        <v>60000000</v>
      </c>
      <c r="C2446" s="4">
        <v>55994557</v>
      </c>
      <c r="D2446" s="4">
        <f>IFERROR(Table13[[#This Row],[gross]]-Table13[[#This Row],[budget]],"not available")</f>
        <v>-4005443</v>
      </c>
    </row>
    <row r="2447" spans="1:4" x14ac:dyDescent="0.3">
      <c r="A2447" t="s">
        <v>18088</v>
      </c>
      <c r="B2447" s="4">
        <v>4800000</v>
      </c>
      <c r="C2447" s="4">
        <v>778565</v>
      </c>
      <c r="D2447" s="4">
        <f>IFERROR(Table13[[#This Row],[gross]]-Table13[[#This Row],[budget]],"not available")</f>
        <v>-4021435</v>
      </c>
    </row>
    <row r="2448" spans="1:4" x14ac:dyDescent="0.3">
      <c r="A2448" t="s">
        <v>13903</v>
      </c>
      <c r="B2448" s="4">
        <v>16000000</v>
      </c>
      <c r="C2448" s="4">
        <v>11956207</v>
      </c>
      <c r="D2448" s="4">
        <f>IFERROR(Table13[[#This Row],[gross]]-Table13[[#This Row],[budget]],"not available")</f>
        <v>-4043793</v>
      </c>
    </row>
    <row r="2449" spans="1:4" x14ac:dyDescent="0.3">
      <c r="A2449" t="s">
        <v>15838</v>
      </c>
      <c r="B2449" s="4">
        <v>8500000</v>
      </c>
      <c r="C2449" s="4">
        <v>4440055</v>
      </c>
      <c r="D2449" s="4">
        <f>IFERROR(Table13[[#This Row],[gross]]-Table13[[#This Row],[budget]],"not available")</f>
        <v>-4059945</v>
      </c>
    </row>
    <row r="2450" spans="1:4" x14ac:dyDescent="0.3">
      <c r="A2450" t="s">
        <v>10238</v>
      </c>
      <c r="B2450" s="4">
        <v>23000000</v>
      </c>
      <c r="C2450" s="4">
        <v>18934858</v>
      </c>
      <c r="D2450" s="4">
        <f>IFERROR(Table13[[#This Row],[gross]]-Table13[[#This Row],[budget]],"not available")</f>
        <v>-4065142</v>
      </c>
    </row>
    <row r="2451" spans="1:4" x14ac:dyDescent="0.3">
      <c r="A2451" t="s">
        <v>7840</v>
      </c>
      <c r="B2451" s="4">
        <v>33000000</v>
      </c>
      <c r="C2451" s="4">
        <v>28927720</v>
      </c>
      <c r="D2451" s="4">
        <f>IFERROR(Table13[[#This Row],[gross]]-Table13[[#This Row],[budget]],"not available")</f>
        <v>-4072280</v>
      </c>
    </row>
    <row r="2452" spans="1:4" x14ac:dyDescent="0.3">
      <c r="A2452" t="s">
        <v>16570</v>
      </c>
      <c r="B2452" s="4">
        <v>7000000</v>
      </c>
      <c r="C2452" s="4">
        <v>2921738</v>
      </c>
      <c r="D2452" s="4">
        <f>IFERROR(Table13[[#This Row],[gross]]-Table13[[#This Row],[budget]],"not available")</f>
        <v>-4078262</v>
      </c>
    </row>
    <row r="2453" spans="1:4" x14ac:dyDescent="0.3">
      <c r="A2453" t="s">
        <v>14206</v>
      </c>
      <c r="B2453" s="4">
        <v>12000000</v>
      </c>
      <c r="C2453" s="4">
        <v>7918283</v>
      </c>
      <c r="D2453" s="4">
        <f>IFERROR(Table13[[#This Row],[gross]]-Table13[[#This Row],[budget]],"not available")</f>
        <v>-4081717</v>
      </c>
    </row>
    <row r="2454" spans="1:4" x14ac:dyDescent="0.3">
      <c r="A2454" t="s">
        <v>18121</v>
      </c>
      <c r="B2454" s="4">
        <v>4600000</v>
      </c>
      <c r="C2454" s="4">
        <v>513836</v>
      </c>
      <c r="D2454" s="4">
        <f>IFERROR(Table13[[#This Row],[gross]]-Table13[[#This Row],[budget]],"not available")</f>
        <v>-4086164</v>
      </c>
    </row>
    <row r="2455" spans="1:4" x14ac:dyDescent="0.3">
      <c r="A2455" t="s">
        <v>2189</v>
      </c>
      <c r="B2455" s="4">
        <v>90000000</v>
      </c>
      <c r="C2455" s="4">
        <v>85884815</v>
      </c>
      <c r="D2455" s="4">
        <f>IFERROR(Table13[[#This Row],[gross]]-Table13[[#This Row],[budget]],"not available")</f>
        <v>-4115185</v>
      </c>
    </row>
    <row r="2456" spans="1:4" x14ac:dyDescent="0.3">
      <c r="A2456" t="s">
        <v>15668</v>
      </c>
      <c r="B2456" s="4">
        <v>9000000</v>
      </c>
      <c r="C2456" s="4">
        <v>4881867</v>
      </c>
      <c r="D2456" s="4">
        <f>IFERROR(Table13[[#This Row],[gross]]-Table13[[#This Row],[budget]],"not available")</f>
        <v>-4118133</v>
      </c>
    </row>
    <row r="2457" spans="1:4" x14ac:dyDescent="0.3">
      <c r="A2457" t="s">
        <v>16311</v>
      </c>
      <c r="B2457" s="4">
        <v>7500000</v>
      </c>
      <c r="C2457" s="4">
        <v>3347439</v>
      </c>
      <c r="D2457" s="4">
        <f>IFERROR(Table13[[#This Row],[gross]]-Table13[[#This Row],[budget]],"not available")</f>
        <v>-4152561</v>
      </c>
    </row>
    <row r="2458" spans="1:4" x14ac:dyDescent="0.3">
      <c r="A2458" t="s">
        <v>18130</v>
      </c>
      <c r="B2458" s="4">
        <v>4600000</v>
      </c>
      <c r="C2458" s="4">
        <v>434417</v>
      </c>
      <c r="D2458" s="4">
        <f>IFERROR(Table13[[#This Row],[gross]]-Table13[[#This Row],[budget]],"not available")</f>
        <v>-4165583</v>
      </c>
    </row>
    <row r="2459" spans="1:4" x14ac:dyDescent="0.3">
      <c r="A2459" t="s">
        <v>17866</v>
      </c>
      <c r="B2459" s="4">
        <v>5000000</v>
      </c>
      <c r="C2459" s="4">
        <v>830210</v>
      </c>
      <c r="D2459" s="4">
        <f>IFERROR(Table13[[#This Row],[gross]]-Table13[[#This Row],[budget]],"not available")</f>
        <v>-4169790</v>
      </c>
    </row>
    <row r="2460" spans="1:4" x14ac:dyDescent="0.3">
      <c r="A2460" t="s">
        <v>15533</v>
      </c>
      <c r="B2460" s="4">
        <v>7217600</v>
      </c>
      <c r="C2460" s="4">
        <v>3047539</v>
      </c>
      <c r="D2460" s="4">
        <f>IFERROR(Table13[[#This Row],[gross]]-Table13[[#This Row],[budget]],"not available")</f>
        <v>-4170061</v>
      </c>
    </row>
    <row r="2461" spans="1:4" x14ac:dyDescent="0.3">
      <c r="A2461" t="s">
        <v>11089</v>
      </c>
      <c r="B2461" s="4">
        <v>20000000</v>
      </c>
      <c r="C2461" s="4">
        <v>15797907</v>
      </c>
      <c r="D2461" s="4">
        <f>IFERROR(Table13[[#This Row],[gross]]-Table13[[#This Row],[budget]],"not available")</f>
        <v>-4202093</v>
      </c>
    </row>
    <row r="2462" spans="1:4" x14ac:dyDescent="0.3">
      <c r="A2462" t="s">
        <v>17341</v>
      </c>
      <c r="B2462" s="4">
        <v>5500000</v>
      </c>
      <c r="C2462" s="4">
        <v>1292119</v>
      </c>
      <c r="D2462" s="4">
        <f>IFERROR(Table13[[#This Row],[gross]]-Table13[[#This Row],[budget]],"not available")</f>
        <v>-4207881</v>
      </c>
    </row>
    <row r="2463" spans="1:4" x14ac:dyDescent="0.3">
      <c r="A2463" t="s">
        <v>16855</v>
      </c>
      <c r="B2463" s="4">
        <v>6500000</v>
      </c>
      <c r="C2463" s="4">
        <v>2268296</v>
      </c>
      <c r="D2463" s="4">
        <f>IFERROR(Table13[[#This Row],[gross]]-Table13[[#This Row],[budget]],"not available")</f>
        <v>-4231704</v>
      </c>
    </row>
    <row r="2464" spans="1:4" x14ac:dyDescent="0.3">
      <c r="A2464" t="s">
        <v>13006</v>
      </c>
      <c r="B2464" s="4">
        <v>15000000</v>
      </c>
      <c r="C2464" s="4">
        <v>10763469</v>
      </c>
      <c r="D2464" s="4">
        <f>IFERROR(Table13[[#This Row],[gross]]-Table13[[#This Row],[budget]],"not available")</f>
        <v>-4236531</v>
      </c>
    </row>
    <row r="2465" spans="1:4" x14ac:dyDescent="0.3">
      <c r="A2465" t="s">
        <v>13508</v>
      </c>
      <c r="B2465" s="4">
        <v>8200000</v>
      </c>
      <c r="C2465" s="4">
        <v>3958500</v>
      </c>
      <c r="D2465" s="4">
        <f>IFERROR(Table13[[#This Row],[gross]]-Table13[[#This Row],[budget]],"not available")</f>
        <v>-4241500</v>
      </c>
    </row>
    <row r="2466" spans="1:4" x14ac:dyDescent="0.3">
      <c r="A2466" t="s">
        <v>18492</v>
      </c>
      <c r="B2466" s="4">
        <v>8000000</v>
      </c>
      <c r="C2466" s="4">
        <v>3713002</v>
      </c>
      <c r="D2466" s="4">
        <f>IFERROR(Table13[[#This Row],[gross]]-Table13[[#This Row],[budget]],"not available")</f>
        <v>-4286998</v>
      </c>
    </row>
    <row r="2467" spans="1:4" x14ac:dyDescent="0.3">
      <c r="A2467" t="s">
        <v>11099</v>
      </c>
      <c r="B2467" s="4">
        <v>20000000</v>
      </c>
      <c r="C2467" s="4">
        <v>15712072</v>
      </c>
      <c r="D2467" s="4">
        <f>IFERROR(Table13[[#This Row],[gross]]-Table13[[#This Row],[budget]],"not available")</f>
        <v>-4287928</v>
      </c>
    </row>
    <row r="2468" spans="1:4" x14ac:dyDescent="0.3">
      <c r="A2468" t="s">
        <v>12205</v>
      </c>
      <c r="B2468" s="4">
        <v>17000000</v>
      </c>
      <c r="C2468" s="4">
        <v>12693621</v>
      </c>
      <c r="D2468" s="4">
        <f>IFERROR(Table13[[#This Row],[gross]]-Table13[[#This Row],[budget]],"not available")</f>
        <v>-4306379</v>
      </c>
    </row>
    <row r="2469" spans="1:4" x14ac:dyDescent="0.3">
      <c r="A2469" t="s">
        <v>7474</v>
      </c>
      <c r="B2469" s="4">
        <v>35000000</v>
      </c>
      <c r="C2469" s="4">
        <v>30691439</v>
      </c>
      <c r="D2469" s="4">
        <f>IFERROR(Table13[[#This Row],[gross]]-Table13[[#This Row],[budget]],"not available")</f>
        <v>-4308561</v>
      </c>
    </row>
    <row r="2470" spans="1:4" x14ac:dyDescent="0.3">
      <c r="A2470" t="s">
        <v>15639</v>
      </c>
      <c r="B2470" s="4">
        <v>9000000</v>
      </c>
      <c r="C2470" s="4">
        <v>4681503</v>
      </c>
      <c r="D2470" s="4">
        <f>IFERROR(Table13[[#This Row],[gross]]-Table13[[#This Row],[budget]],"not available")</f>
        <v>-4318497</v>
      </c>
    </row>
    <row r="2471" spans="1:4" x14ac:dyDescent="0.3">
      <c r="A2471" t="s">
        <v>7482</v>
      </c>
      <c r="B2471" s="4">
        <v>35000000</v>
      </c>
      <c r="C2471" s="4">
        <v>30669413</v>
      </c>
      <c r="D2471" s="4">
        <f>IFERROR(Table13[[#This Row],[gross]]-Table13[[#This Row],[budget]],"not available")</f>
        <v>-4330587</v>
      </c>
    </row>
    <row r="2472" spans="1:4" x14ac:dyDescent="0.3">
      <c r="A2472" t="s">
        <v>10229</v>
      </c>
      <c r="B2472" s="4">
        <v>23000000</v>
      </c>
      <c r="C2472" s="4">
        <v>18653615</v>
      </c>
      <c r="D2472" s="4">
        <f>IFERROR(Table13[[#This Row],[gross]]-Table13[[#This Row],[budget]],"not available")</f>
        <v>-4346385</v>
      </c>
    </row>
    <row r="2473" spans="1:4" x14ac:dyDescent="0.3">
      <c r="A2473" t="s">
        <v>6148</v>
      </c>
      <c r="B2473" s="4">
        <v>42000000</v>
      </c>
      <c r="C2473" s="4">
        <v>37652565</v>
      </c>
      <c r="D2473" s="4">
        <f>IFERROR(Table13[[#This Row],[gross]]-Table13[[#This Row],[budget]],"not available")</f>
        <v>-4347435</v>
      </c>
    </row>
    <row r="2474" spans="1:4" x14ac:dyDescent="0.3">
      <c r="A2474" t="s">
        <v>15522</v>
      </c>
      <c r="B2474" s="4">
        <v>7400000</v>
      </c>
      <c r="C2474" s="4">
        <v>3029870</v>
      </c>
      <c r="D2474" s="4">
        <f>IFERROR(Table13[[#This Row],[gross]]-Table13[[#This Row],[budget]],"not available")</f>
        <v>-4370130</v>
      </c>
    </row>
    <row r="2475" spans="1:4" x14ac:dyDescent="0.3">
      <c r="A2475" t="s">
        <v>18253</v>
      </c>
      <c r="B2475" s="4">
        <v>4500000</v>
      </c>
      <c r="C2475" s="4">
        <v>108229</v>
      </c>
      <c r="D2475" s="4">
        <f>IFERROR(Table13[[#This Row],[gross]]-Table13[[#This Row],[budget]],"not available")</f>
        <v>-4391771</v>
      </c>
    </row>
    <row r="2476" spans="1:4" x14ac:dyDescent="0.3">
      <c r="A2476" t="s">
        <v>16851</v>
      </c>
      <c r="B2476" s="4">
        <v>6500000</v>
      </c>
      <c r="C2476" s="4">
        <v>2024854</v>
      </c>
      <c r="D2476" s="4">
        <f>IFERROR(Table13[[#This Row],[gross]]-Table13[[#This Row],[budget]],"not available")</f>
        <v>-4475146</v>
      </c>
    </row>
    <row r="2477" spans="1:4" x14ac:dyDescent="0.3">
      <c r="A2477" t="s">
        <v>17411</v>
      </c>
      <c r="B2477" s="4">
        <v>5250000</v>
      </c>
      <c r="C2477" s="4">
        <v>766487</v>
      </c>
      <c r="D2477" s="4">
        <f>IFERROR(Table13[[#This Row],[gross]]-Table13[[#This Row],[budget]],"not available")</f>
        <v>-4483513</v>
      </c>
    </row>
    <row r="2478" spans="1:4" x14ac:dyDescent="0.3">
      <c r="A2478" t="s">
        <v>18286</v>
      </c>
      <c r="B2478" s="4">
        <v>4500000</v>
      </c>
      <c r="C2478" s="4">
        <v>8691</v>
      </c>
      <c r="D2478" s="4">
        <f>IFERROR(Table13[[#This Row],[gross]]-Table13[[#This Row],[budget]],"not available")</f>
        <v>-4491309</v>
      </c>
    </row>
    <row r="2479" spans="1:4" x14ac:dyDescent="0.3">
      <c r="A2479" t="s">
        <v>9111</v>
      </c>
      <c r="B2479" s="4">
        <v>27000000</v>
      </c>
      <c r="C2479" s="4">
        <v>22494487</v>
      </c>
      <c r="D2479" s="4">
        <f>IFERROR(Table13[[#This Row],[gross]]-Table13[[#This Row],[budget]],"not available")</f>
        <v>-4505513</v>
      </c>
    </row>
    <row r="2480" spans="1:4" x14ac:dyDescent="0.3">
      <c r="A2480" t="s">
        <v>13023</v>
      </c>
      <c r="B2480" s="4">
        <v>15000000</v>
      </c>
      <c r="C2480" s="4">
        <v>10494147</v>
      </c>
      <c r="D2480" s="4">
        <f>IFERROR(Table13[[#This Row],[gross]]-Table13[[#This Row],[budget]],"not available")</f>
        <v>-4505853</v>
      </c>
    </row>
    <row r="2481" spans="1:4" x14ac:dyDescent="0.3">
      <c r="A2481" t="s">
        <v>11888</v>
      </c>
      <c r="B2481" s="4">
        <v>18000000</v>
      </c>
      <c r="C2481" s="4">
        <v>13491653</v>
      </c>
      <c r="D2481" s="4">
        <f>IFERROR(Table13[[#This Row],[gross]]-Table13[[#This Row],[budget]],"not available")</f>
        <v>-4508347</v>
      </c>
    </row>
    <row r="2482" spans="1:4" x14ac:dyDescent="0.3">
      <c r="A2482" t="s">
        <v>15114</v>
      </c>
      <c r="B2482" s="4">
        <v>10000000</v>
      </c>
      <c r="C2482" s="4">
        <v>5484375</v>
      </c>
      <c r="D2482" s="4">
        <f>IFERROR(Table13[[#This Row],[gross]]-Table13[[#This Row],[budget]],"not available")</f>
        <v>-4515625</v>
      </c>
    </row>
    <row r="2483" spans="1:4" x14ac:dyDescent="0.3">
      <c r="A2483" t="s">
        <v>4394</v>
      </c>
      <c r="B2483" s="4">
        <v>30000000</v>
      </c>
      <c r="C2483" s="4">
        <v>25472967</v>
      </c>
      <c r="D2483" s="4">
        <f>IFERROR(Table13[[#This Row],[gross]]-Table13[[#This Row],[budget]],"not available")</f>
        <v>-4527033</v>
      </c>
    </row>
    <row r="2484" spans="1:4" x14ac:dyDescent="0.3">
      <c r="A2484" t="s">
        <v>11109</v>
      </c>
      <c r="B2484" s="4">
        <v>20000000</v>
      </c>
      <c r="C2484" s="4">
        <v>15464026</v>
      </c>
      <c r="D2484" s="4">
        <f>IFERROR(Table13[[#This Row],[gross]]-Table13[[#This Row],[budget]],"not available")</f>
        <v>-4535974</v>
      </c>
    </row>
    <row r="2485" spans="1:4" x14ac:dyDescent="0.3">
      <c r="A2485" t="s">
        <v>13019</v>
      </c>
      <c r="B2485" s="4">
        <v>15000000</v>
      </c>
      <c r="C2485" s="4">
        <v>10443316</v>
      </c>
      <c r="D2485" s="4">
        <f>IFERROR(Table13[[#This Row],[gross]]-Table13[[#This Row],[budget]],"not available")</f>
        <v>-4556684</v>
      </c>
    </row>
    <row r="2486" spans="1:4" x14ac:dyDescent="0.3">
      <c r="A2486" t="s">
        <v>16083</v>
      </c>
      <c r="B2486" s="4">
        <v>8000000</v>
      </c>
      <c r="C2486" s="4">
        <v>3442820</v>
      </c>
      <c r="D2486" s="4">
        <f>IFERROR(Table13[[#This Row],[gross]]-Table13[[#This Row],[budget]],"not available")</f>
        <v>-4557180</v>
      </c>
    </row>
    <row r="2487" spans="1:4" x14ac:dyDescent="0.3">
      <c r="A2487" t="s">
        <v>13030</v>
      </c>
      <c r="B2487" s="4">
        <v>15000000</v>
      </c>
      <c r="C2487" s="4">
        <v>10411980</v>
      </c>
      <c r="D2487" s="4">
        <f>IFERROR(Table13[[#This Row],[gross]]-Table13[[#This Row],[budget]],"not available")</f>
        <v>-4588020</v>
      </c>
    </row>
    <row r="2488" spans="1:4" x14ac:dyDescent="0.3">
      <c r="A2488" t="s">
        <v>11104</v>
      </c>
      <c r="B2488" s="4">
        <v>20000000</v>
      </c>
      <c r="C2488" s="4">
        <v>15408822</v>
      </c>
      <c r="D2488" s="4">
        <f>IFERROR(Table13[[#This Row],[gross]]-Table13[[#This Row],[budget]],"not available")</f>
        <v>-4591178</v>
      </c>
    </row>
    <row r="2489" spans="1:4" x14ac:dyDescent="0.3">
      <c r="A2489" t="s">
        <v>13458</v>
      </c>
      <c r="B2489" s="4">
        <v>14000000</v>
      </c>
      <c r="C2489" s="4">
        <v>9402410</v>
      </c>
      <c r="D2489" s="4">
        <f>IFERROR(Table13[[#This Row],[gross]]-Table13[[#This Row],[budget]],"not available")</f>
        <v>-4597590</v>
      </c>
    </row>
    <row r="2490" spans="1:4" x14ac:dyDescent="0.3">
      <c r="A2490" t="s">
        <v>11943</v>
      </c>
      <c r="B2490" s="4">
        <v>18000000</v>
      </c>
      <c r="C2490" s="4">
        <v>13362308</v>
      </c>
      <c r="D2490" s="4">
        <f>IFERROR(Table13[[#This Row],[gross]]-Table13[[#This Row],[budget]],"not available")</f>
        <v>-4637692</v>
      </c>
    </row>
    <row r="2491" spans="1:4" x14ac:dyDescent="0.3">
      <c r="A2491" t="s">
        <v>15119</v>
      </c>
      <c r="B2491" s="4">
        <v>10000000</v>
      </c>
      <c r="C2491" s="4">
        <v>5348317</v>
      </c>
      <c r="D2491" s="4">
        <f>IFERROR(Table13[[#This Row],[gross]]-Table13[[#This Row],[budget]],"not available")</f>
        <v>-4651683</v>
      </c>
    </row>
    <row r="2492" spans="1:4" x14ac:dyDescent="0.3">
      <c r="A2492" t="s">
        <v>17172</v>
      </c>
      <c r="B2492" s="4">
        <v>6000000</v>
      </c>
      <c r="C2492" s="4">
        <v>1346503</v>
      </c>
      <c r="D2492" s="4">
        <f>IFERROR(Table13[[#This Row],[gross]]-Table13[[#This Row],[budget]],"not available")</f>
        <v>-4653497</v>
      </c>
    </row>
    <row r="2493" spans="1:4" x14ac:dyDescent="0.3">
      <c r="A2493" t="s">
        <v>16574</v>
      </c>
      <c r="B2493" s="4">
        <v>7000000</v>
      </c>
      <c r="C2493" s="4">
        <v>2344847</v>
      </c>
      <c r="D2493" s="4">
        <f>IFERROR(Table13[[#This Row],[gross]]-Table13[[#This Row],[budget]],"not available")</f>
        <v>-4655153</v>
      </c>
    </row>
    <row r="2494" spans="1:4" x14ac:dyDescent="0.3">
      <c r="A2494" t="s">
        <v>1998</v>
      </c>
      <c r="B2494" s="4">
        <v>100000000</v>
      </c>
      <c r="C2494" s="4">
        <v>95328937</v>
      </c>
      <c r="D2494" s="4">
        <f>IFERROR(Table13[[#This Row],[gross]]-Table13[[#This Row],[budget]],"not available")</f>
        <v>-4671063</v>
      </c>
    </row>
    <row r="2495" spans="1:4" x14ac:dyDescent="0.3">
      <c r="A2495" t="s">
        <v>17875</v>
      </c>
      <c r="B2495" s="4">
        <v>5000000</v>
      </c>
      <c r="C2495" s="4">
        <v>326308</v>
      </c>
      <c r="D2495" s="4">
        <f>IFERROR(Table13[[#This Row],[gross]]-Table13[[#This Row],[budget]],"not available")</f>
        <v>-4673692</v>
      </c>
    </row>
    <row r="2496" spans="1:4" x14ac:dyDescent="0.3">
      <c r="A2496" t="s">
        <v>7479</v>
      </c>
      <c r="B2496" s="4">
        <v>35000000</v>
      </c>
      <c r="C2496" s="4">
        <v>30307804</v>
      </c>
      <c r="D2496" s="4">
        <f>IFERROR(Table13[[#This Row],[gross]]-Table13[[#This Row],[budget]],"not available")</f>
        <v>-4692196</v>
      </c>
    </row>
    <row r="2497" spans="1:4" x14ac:dyDescent="0.3">
      <c r="A2497" t="s">
        <v>17850</v>
      </c>
      <c r="B2497" s="4">
        <v>5000000</v>
      </c>
      <c r="C2497" s="4">
        <v>296665</v>
      </c>
      <c r="D2497" s="4">
        <f>IFERROR(Table13[[#This Row],[gross]]-Table13[[#This Row],[budget]],"not available")</f>
        <v>-4703335</v>
      </c>
    </row>
    <row r="2498" spans="1:4" x14ac:dyDescent="0.3">
      <c r="A2498" t="s">
        <v>10587</v>
      </c>
      <c r="B2498" s="4">
        <v>21000000</v>
      </c>
      <c r="C2498" s="4">
        <v>16284360</v>
      </c>
      <c r="D2498" s="4">
        <f>IFERROR(Table13[[#This Row],[gross]]-Table13[[#This Row],[budget]],"not available")</f>
        <v>-4715640</v>
      </c>
    </row>
    <row r="2499" spans="1:4" x14ac:dyDescent="0.3">
      <c r="A2499" t="s">
        <v>16764</v>
      </c>
      <c r="B2499" s="4">
        <v>5000000</v>
      </c>
      <c r="C2499" s="4">
        <v>223878</v>
      </c>
      <c r="D2499" s="4">
        <f>IFERROR(Table13[[#This Row],[gross]]-Table13[[#This Row],[budget]],"not available")</f>
        <v>-4776122</v>
      </c>
    </row>
    <row r="2500" spans="1:4" x14ac:dyDescent="0.3">
      <c r="A2500" t="s">
        <v>12335</v>
      </c>
      <c r="B2500" s="4">
        <v>16500000</v>
      </c>
      <c r="C2500" s="4">
        <v>11702090</v>
      </c>
      <c r="D2500" s="4">
        <f>IFERROR(Table13[[#This Row],[gross]]-Table13[[#This Row],[budget]],"not available")</f>
        <v>-4797910</v>
      </c>
    </row>
    <row r="2501" spans="1:4" x14ac:dyDescent="0.3">
      <c r="A2501" t="s">
        <v>2525</v>
      </c>
      <c r="B2501" s="4">
        <v>85000000</v>
      </c>
      <c r="C2501" s="4">
        <v>80170146</v>
      </c>
      <c r="D2501" s="4">
        <f>IFERROR(Table13[[#This Row],[gross]]-Table13[[#This Row],[budget]],"not available")</f>
        <v>-4829854</v>
      </c>
    </row>
    <row r="2502" spans="1:4" x14ac:dyDescent="0.3">
      <c r="A2502" t="s">
        <v>2955</v>
      </c>
      <c r="B2502" s="4">
        <v>79000000</v>
      </c>
      <c r="C2502" s="4">
        <v>74158157</v>
      </c>
      <c r="D2502" s="4">
        <f>IFERROR(Table13[[#This Row],[gross]]-Table13[[#This Row],[budget]],"not available")</f>
        <v>-4841843</v>
      </c>
    </row>
    <row r="2503" spans="1:4" x14ac:dyDescent="0.3">
      <c r="A2503" t="s">
        <v>16583</v>
      </c>
      <c r="B2503" s="4">
        <v>7000000</v>
      </c>
      <c r="C2503" s="4">
        <v>2148212</v>
      </c>
      <c r="D2503" s="4">
        <f>IFERROR(Table13[[#This Row],[gross]]-Table13[[#This Row],[budget]],"not available")</f>
        <v>-4851788</v>
      </c>
    </row>
    <row r="2504" spans="1:4" x14ac:dyDescent="0.3">
      <c r="A2504" t="s">
        <v>19423</v>
      </c>
      <c r="B2504" s="4">
        <v>5000000</v>
      </c>
      <c r="C2504" s="4">
        <v>143000</v>
      </c>
      <c r="D2504" s="4">
        <f>IFERROR(Table13[[#This Row],[gross]]-Table13[[#This Row],[budget]],"not available")</f>
        <v>-4857000</v>
      </c>
    </row>
    <row r="2505" spans="1:4" x14ac:dyDescent="0.3">
      <c r="A2505" t="s">
        <v>15296</v>
      </c>
      <c r="B2505" s="4">
        <v>5000000</v>
      </c>
      <c r="C2505" s="4">
        <v>136432</v>
      </c>
      <c r="D2505" s="4">
        <f>IFERROR(Table13[[#This Row],[gross]]-Table13[[#This Row],[budget]],"not available")</f>
        <v>-4863568</v>
      </c>
    </row>
    <row r="2506" spans="1:4" x14ac:dyDescent="0.3">
      <c r="A2506" t="s">
        <v>17905</v>
      </c>
      <c r="B2506" s="4">
        <v>5000000</v>
      </c>
      <c r="C2506" s="4">
        <v>124720</v>
      </c>
      <c r="D2506" s="4">
        <f>IFERROR(Table13[[#This Row],[gross]]-Table13[[#This Row],[budget]],"not available")</f>
        <v>-4875280</v>
      </c>
    </row>
    <row r="2507" spans="1:4" x14ac:dyDescent="0.3">
      <c r="A2507" t="s">
        <v>1092</v>
      </c>
      <c r="B2507" s="4">
        <v>137000000</v>
      </c>
      <c r="C2507" s="4">
        <v>132122995</v>
      </c>
      <c r="D2507" s="4">
        <f>IFERROR(Table13[[#This Row],[gross]]-Table13[[#This Row],[budget]],"not available")</f>
        <v>-4877005</v>
      </c>
    </row>
    <row r="2508" spans="1:4" x14ac:dyDescent="0.3">
      <c r="A2508" t="s">
        <v>15341</v>
      </c>
      <c r="B2508" s="4">
        <v>5000000</v>
      </c>
      <c r="C2508" s="4">
        <v>92900</v>
      </c>
      <c r="D2508" s="4">
        <f>IFERROR(Table13[[#This Row],[gross]]-Table13[[#This Row],[budget]],"not available")</f>
        <v>-4907100</v>
      </c>
    </row>
    <row r="2509" spans="1:4" x14ac:dyDescent="0.3">
      <c r="A2509" t="s">
        <v>5188</v>
      </c>
      <c r="B2509" s="4">
        <v>60000000</v>
      </c>
      <c r="C2509" s="4">
        <v>55092830</v>
      </c>
      <c r="D2509" s="4">
        <f>IFERROR(Table13[[#This Row],[gross]]-Table13[[#This Row],[budget]],"not available")</f>
        <v>-4907170</v>
      </c>
    </row>
    <row r="2510" spans="1:4" x14ac:dyDescent="0.3">
      <c r="A2510" t="s">
        <v>10883</v>
      </c>
      <c r="B2510" s="4">
        <v>35000000</v>
      </c>
      <c r="C2510" s="4">
        <v>30079316</v>
      </c>
      <c r="D2510" s="4">
        <f>IFERROR(Table13[[#This Row],[gross]]-Table13[[#This Row],[budget]],"not available")</f>
        <v>-4920684</v>
      </c>
    </row>
    <row r="2511" spans="1:4" x14ac:dyDescent="0.3">
      <c r="A2511" t="s">
        <v>7510</v>
      </c>
      <c r="B2511" s="4">
        <v>30000000</v>
      </c>
      <c r="C2511" s="4">
        <v>25078937</v>
      </c>
      <c r="D2511" s="4">
        <f>IFERROR(Table13[[#This Row],[gross]]-Table13[[#This Row],[budget]],"not available")</f>
        <v>-4921063</v>
      </c>
    </row>
    <row r="2512" spans="1:4" x14ac:dyDescent="0.3">
      <c r="A2512" t="s">
        <v>16092</v>
      </c>
      <c r="B2512" s="4">
        <v>8000000</v>
      </c>
      <c r="C2512" s="4">
        <v>3076425</v>
      </c>
      <c r="D2512" s="4">
        <f>IFERROR(Table13[[#This Row],[gross]]-Table13[[#This Row],[budget]],"not available")</f>
        <v>-4923575</v>
      </c>
    </row>
    <row r="2513" spans="1:4" x14ac:dyDescent="0.3">
      <c r="A2513" t="s">
        <v>17936</v>
      </c>
      <c r="B2513" s="4">
        <v>5000000</v>
      </c>
      <c r="C2513" s="4">
        <v>65087</v>
      </c>
      <c r="D2513" s="4">
        <f>IFERROR(Table13[[#This Row],[gross]]-Table13[[#This Row],[budget]],"not available")</f>
        <v>-4934913</v>
      </c>
    </row>
    <row r="2514" spans="1:4" x14ac:dyDescent="0.3">
      <c r="A2514" t="s">
        <v>16586</v>
      </c>
      <c r="B2514" s="4">
        <v>7000000</v>
      </c>
      <c r="C2514" s="4">
        <v>2062066</v>
      </c>
      <c r="D2514" s="4">
        <f>IFERROR(Table13[[#This Row],[gross]]-Table13[[#This Row],[budget]],"not available")</f>
        <v>-4937934</v>
      </c>
    </row>
    <row r="2515" spans="1:4" x14ac:dyDescent="0.3">
      <c r="A2515" t="s">
        <v>17984</v>
      </c>
      <c r="B2515" s="4">
        <v>5000000</v>
      </c>
      <c r="C2515" s="4">
        <v>37440</v>
      </c>
      <c r="D2515" s="4">
        <f>IFERROR(Table13[[#This Row],[gross]]-Table13[[#This Row],[budget]],"not available")</f>
        <v>-4962560</v>
      </c>
    </row>
    <row r="2516" spans="1:4" x14ac:dyDescent="0.3">
      <c r="A2516" t="s">
        <v>13739</v>
      </c>
      <c r="B2516" s="4">
        <v>13000000</v>
      </c>
      <c r="C2516" s="4">
        <v>8026971</v>
      </c>
      <c r="D2516" s="4">
        <f>IFERROR(Table13[[#This Row],[gross]]-Table13[[#This Row],[budget]],"not available")</f>
        <v>-4973029</v>
      </c>
    </row>
    <row r="2517" spans="1:4" x14ac:dyDescent="0.3">
      <c r="A2517" t="s">
        <v>17941</v>
      </c>
      <c r="B2517" s="4">
        <v>5000000</v>
      </c>
      <c r="C2517" s="4">
        <v>16066</v>
      </c>
      <c r="D2517" s="4">
        <f>IFERROR(Table13[[#This Row],[gross]]-Table13[[#This Row],[budget]],"not available")</f>
        <v>-4983934</v>
      </c>
    </row>
    <row r="2518" spans="1:4" x14ac:dyDescent="0.3">
      <c r="A2518" t="s">
        <v>16334</v>
      </c>
      <c r="B2518" s="4">
        <v>8000000</v>
      </c>
      <c r="C2518" s="4">
        <v>3014541</v>
      </c>
      <c r="D2518" s="4">
        <f>IFERROR(Table13[[#This Row],[gross]]-Table13[[#This Row],[budget]],"not available")</f>
        <v>-4985459</v>
      </c>
    </row>
    <row r="2519" spans="1:4" x14ac:dyDescent="0.3">
      <c r="A2519" t="s">
        <v>3405</v>
      </c>
      <c r="B2519" s="4">
        <v>70000000</v>
      </c>
      <c r="C2519" s="4">
        <v>65012000</v>
      </c>
      <c r="D2519" s="4">
        <f>IFERROR(Table13[[#This Row],[gross]]-Table13[[#This Row],[budget]],"not available")</f>
        <v>-4988000</v>
      </c>
    </row>
    <row r="2520" spans="1:4" x14ac:dyDescent="0.3">
      <c r="A2520" t="s">
        <v>15130</v>
      </c>
      <c r="B2520" s="4">
        <v>10000000</v>
      </c>
      <c r="C2520" s="4">
        <v>5004648</v>
      </c>
      <c r="D2520" s="4">
        <f>IFERROR(Table13[[#This Row],[gross]]-Table13[[#This Row],[budget]],"not available")</f>
        <v>-4995352</v>
      </c>
    </row>
    <row r="2521" spans="1:4" x14ac:dyDescent="0.3">
      <c r="A2521" t="s">
        <v>11285</v>
      </c>
      <c r="B2521" s="4">
        <v>12000000</v>
      </c>
      <c r="C2521" s="4">
        <v>7001720</v>
      </c>
      <c r="D2521" s="4">
        <f>IFERROR(Table13[[#This Row],[gross]]-Table13[[#This Row],[budget]],"not available")</f>
        <v>-4998280</v>
      </c>
    </row>
    <row r="2522" spans="1:4" x14ac:dyDescent="0.3">
      <c r="A2522" t="s">
        <v>4713</v>
      </c>
      <c r="B2522" s="4">
        <v>55000000</v>
      </c>
      <c r="C2522" s="4">
        <v>49994804</v>
      </c>
      <c r="D2522" s="4">
        <f>IFERROR(Table13[[#This Row],[gross]]-Table13[[#This Row],[budget]],"not available")</f>
        <v>-5005196</v>
      </c>
    </row>
    <row r="2523" spans="1:4" x14ac:dyDescent="0.3">
      <c r="A2523" t="s">
        <v>13026</v>
      </c>
      <c r="B2523" s="4">
        <v>15000000</v>
      </c>
      <c r="C2523" s="4">
        <v>9929000</v>
      </c>
      <c r="D2523" s="4">
        <f>IFERROR(Table13[[#This Row],[gross]]-Table13[[#This Row],[budget]],"not available")</f>
        <v>-5071000</v>
      </c>
    </row>
    <row r="2524" spans="1:4" x14ac:dyDescent="0.3">
      <c r="A2524" t="s">
        <v>4137</v>
      </c>
      <c r="B2524" s="4">
        <v>60000000</v>
      </c>
      <c r="C2524" s="4">
        <v>54910560</v>
      </c>
      <c r="D2524" s="4">
        <f>IFERROR(Table13[[#This Row],[gross]]-Table13[[#This Row],[budget]],"not available")</f>
        <v>-5089440</v>
      </c>
    </row>
    <row r="2525" spans="1:4" x14ac:dyDescent="0.3">
      <c r="A2525" t="s">
        <v>5497</v>
      </c>
      <c r="B2525" s="4">
        <v>49000000</v>
      </c>
      <c r="C2525" s="4">
        <v>43905746</v>
      </c>
      <c r="D2525" s="4">
        <f>IFERROR(Table13[[#This Row],[gross]]-Table13[[#This Row],[budget]],"not available")</f>
        <v>-5094254</v>
      </c>
    </row>
    <row r="2526" spans="1:4" x14ac:dyDescent="0.3">
      <c r="A2526" t="s">
        <v>16603</v>
      </c>
      <c r="B2526" s="4">
        <v>7000000</v>
      </c>
      <c r="C2526" s="4">
        <v>1889522</v>
      </c>
      <c r="D2526" s="4">
        <f>IFERROR(Table13[[#This Row],[gross]]-Table13[[#This Row],[budget]],"not available")</f>
        <v>-5110478</v>
      </c>
    </row>
    <row r="2527" spans="1:4" x14ac:dyDescent="0.3">
      <c r="A2527" t="s">
        <v>13750</v>
      </c>
      <c r="B2527" s="4">
        <v>13000000</v>
      </c>
      <c r="C2527" s="4">
        <v>7881335</v>
      </c>
      <c r="D2527" s="4">
        <f>IFERROR(Table13[[#This Row],[gross]]-Table13[[#This Row],[budget]],"not available")</f>
        <v>-5118665</v>
      </c>
    </row>
    <row r="2528" spans="1:4" x14ac:dyDescent="0.3">
      <c r="A2528" t="s">
        <v>16347</v>
      </c>
      <c r="B2528" s="4">
        <v>6000000</v>
      </c>
      <c r="C2528" s="4">
        <v>872643</v>
      </c>
      <c r="D2528" s="4">
        <f>IFERROR(Table13[[#This Row],[gross]]-Table13[[#This Row],[budget]],"not available")</f>
        <v>-5127357</v>
      </c>
    </row>
    <row r="2529" spans="1:4" x14ac:dyDescent="0.3">
      <c r="A2529" t="s">
        <v>17153</v>
      </c>
      <c r="B2529" s="4">
        <v>6000000</v>
      </c>
      <c r="C2529" s="4">
        <v>869325</v>
      </c>
      <c r="D2529" s="4">
        <f>IFERROR(Table13[[#This Row],[gross]]-Table13[[#This Row],[budget]],"not available")</f>
        <v>-5130675</v>
      </c>
    </row>
    <row r="2530" spans="1:4" x14ac:dyDescent="0.3">
      <c r="A2530" t="s">
        <v>14719</v>
      </c>
      <c r="B2530" s="4">
        <v>10818775</v>
      </c>
      <c r="C2530" s="4">
        <v>5669081</v>
      </c>
      <c r="D2530" s="4">
        <f>IFERROR(Table13[[#This Row],[gross]]-Table13[[#This Row],[budget]],"not available")</f>
        <v>-5149694</v>
      </c>
    </row>
    <row r="2531" spans="1:4" x14ac:dyDescent="0.3">
      <c r="A2531" t="s">
        <v>9199</v>
      </c>
      <c r="B2531" s="4">
        <v>26000000</v>
      </c>
      <c r="C2531" s="4">
        <v>20819129</v>
      </c>
      <c r="D2531" s="4">
        <f>IFERROR(Table13[[#This Row],[gross]]-Table13[[#This Row],[budget]],"not available")</f>
        <v>-5180871</v>
      </c>
    </row>
    <row r="2532" spans="1:4" x14ac:dyDescent="0.3">
      <c r="A2532" t="s">
        <v>17433</v>
      </c>
      <c r="B2532" s="4">
        <v>6000000</v>
      </c>
      <c r="C2532" s="4">
        <v>795126</v>
      </c>
      <c r="D2532" s="4">
        <f>IFERROR(Table13[[#This Row],[gross]]-Table13[[#This Row],[budget]],"not available")</f>
        <v>-5204874</v>
      </c>
    </row>
    <row r="2533" spans="1:4" x14ac:dyDescent="0.3">
      <c r="A2533" t="s">
        <v>4540</v>
      </c>
      <c r="B2533" s="4">
        <v>57000000</v>
      </c>
      <c r="C2533" s="4">
        <v>51774002</v>
      </c>
      <c r="D2533" s="4">
        <f>IFERROR(Table13[[#This Row],[gross]]-Table13[[#This Row],[budget]],"not available")</f>
        <v>-5225998</v>
      </c>
    </row>
    <row r="2534" spans="1:4" x14ac:dyDescent="0.3">
      <c r="A2534" t="s">
        <v>16625</v>
      </c>
      <c r="B2534" s="4">
        <v>7000000</v>
      </c>
      <c r="C2534" s="4">
        <v>1768416</v>
      </c>
      <c r="D2534" s="4">
        <f>IFERROR(Table13[[#This Row],[gross]]-Table13[[#This Row],[budget]],"not available")</f>
        <v>-5231584</v>
      </c>
    </row>
    <row r="2535" spans="1:4" x14ac:dyDescent="0.3">
      <c r="A2535" t="s">
        <v>14239</v>
      </c>
      <c r="B2535" s="4">
        <v>12000000</v>
      </c>
      <c r="C2535" s="4">
        <v>6754898</v>
      </c>
      <c r="D2535" s="4">
        <f>IFERROR(Table13[[#This Row],[gross]]-Table13[[#This Row],[budget]],"not available")</f>
        <v>-5245102</v>
      </c>
    </row>
    <row r="2536" spans="1:4" x14ac:dyDescent="0.3">
      <c r="A2536" t="s">
        <v>13730</v>
      </c>
      <c r="B2536" s="4">
        <v>19000000</v>
      </c>
      <c r="C2536" s="4">
        <v>13753931</v>
      </c>
      <c r="D2536" s="4">
        <f>IFERROR(Table13[[#This Row],[gross]]-Table13[[#This Row],[budget]],"not available")</f>
        <v>-5246069</v>
      </c>
    </row>
    <row r="2537" spans="1:4" x14ac:dyDescent="0.3">
      <c r="A2537" t="s">
        <v>16593</v>
      </c>
      <c r="B2537" s="4">
        <v>7000000</v>
      </c>
      <c r="C2537" s="4">
        <v>1738692</v>
      </c>
      <c r="D2537" s="4">
        <f>IFERROR(Table13[[#This Row],[gross]]-Table13[[#This Row],[budget]],"not available")</f>
        <v>-5261308</v>
      </c>
    </row>
    <row r="2538" spans="1:4" x14ac:dyDescent="0.3">
      <c r="A2538" t="s">
        <v>5230</v>
      </c>
      <c r="B2538" s="4">
        <v>50000000</v>
      </c>
      <c r="C2538" s="4">
        <v>44737059</v>
      </c>
      <c r="D2538" s="4">
        <f>IFERROR(Table13[[#This Row],[gross]]-Table13[[#This Row],[budget]],"not available")</f>
        <v>-5262941</v>
      </c>
    </row>
    <row r="2539" spans="1:4" x14ac:dyDescent="0.3">
      <c r="A2539" t="s">
        <v>16589</v>
      </c>
      <c r="B2539" s="4">
        <v>7000000</v>
      </c>
      <c r="C2539" s="4">
        <v>1654367</v>
      </c>
      <c r="D2539" s="4">
        <f>IFERROR(Table13[[#This Row],[gross]]-Table13[[#This Row],[budget]],"not available")</f>
        <v>-5345633</v>
      </c>
    </row>
    <row r="2540" spans="1:4" x14ac:dyDescent="0.3">
      <c r="A2540" t="s">
        <v>12216</v>
      </c>
      <c r="B2540" s="4">
        <v>17000000</v>
      </c>
      <c r="C2540" s="4">
        <v>11634458</v>
      </c>
      <c r="D2540" s="4">
        <f>IFERROR(Table13[[#This Row],[gross]]-Table13[[#This Row],[budget]],"not available")</f>
        <v>-5365542</v>
      </c>
    </row>
    <row r="2541" spans="1:4" x14ac:dyDescent="0.3">
      <c r="A2541" t="s">
        <v>3734</v>
      </c>
      <c r="B2541" s="4">
        <v>65000000</v>
      </c>
      <c r="C2541" s="4">
        <v>59617068</v>
      </c>
      <c r="D2541" s="4">
        <f>IFERROR(Table13[[#This Row],[gross]]-Table13[[#This Row],[budget]],"not available")</f>
        <v>-5382932</v>
      </c>
    </row>
    <row r="2542" spans="1:4" x14ac:dyDescent="0.3">
      <c r="A2542" t="s">
        <v>17373</v>
      </c>
      <c r="B2542" s="4">
        <v>5500000</v>
      </c>
      <c r="C2542" s="4">
        <v>56007</v>
      </c>
      <c r="D2542" s="4">
        <f>IFERROR(Table13[[#This Row],[gross]]-Table13[[#This Row],[budget]],"not available")</f>
        <v>-5443993</v>
      </c>
    </row>
    <row r="2543" spans="1:4" x14ac:dyDescent="0.3">
      <c r="A2543" t="s">
        <v>16858</v>
      </c>
      <c r="B2543" s="4">
        <v>6500000</v>
      </c>
      <c r="C2543" s="4">
        <v>1029017</v>
      </c>
      <c r="D2543" s="4">
        <f>IFERROR(Table13[[#This Row],[gross]]-Table13[[#This Row],[budget]],"not available")</f>
        <v>-5470983</v>
      </c>
    </row>
    <row r="2544" spans="1:4" x14ac:dyDescent="0.3">
      <c r="A2544" t="s">
        <v>17390</v>
      </c>
      <c r="B2544" s="4">
        <v>5500000</v>
      </c>
      <c r="C2544" s="4">
        <v>22770</v>
      </c>
      <c r="D2544" s="4">
        <f>IFERROR(Table13[[#This Row],[gross]]-Table13[[#This Row],[budget]],"not available")</f>
        <v>-5477230</v>
      </c>
    </row>
    <row r="2545" spans="1:4" x14ac:dyDescent="0.3">
      <c r="A2545" t="s">
        <v>16373</v>
      </c>
      <c r="B2545" s="4">
        <v>7300000</v>
      </c>
      <c r="C2545" s="4">
        <v>1818681</v>
      </c>
      <c r="D2545" s="4">
        <f>IFERROR(Table13[[#This Row],[gross]]-Table13[[#This Row],[budget]],"not available")</f>
        <v>-5481319</v>
      </c>
    </row>
    <row r="2546" spans="1:4" x14ac:dyDescent="0.3">
      <c r="A2546" t="s">
        <v>9339</v>
      </c>
      <c r="B2546" s="4">
        <v>25530000</v>
      </c>
      <c r="C2546" s="4">
        <v>20047715</v>
      </c>
      <c r="D2546" s="4">
        <f>IFERROR(Table13[[#This Row],[gross]]-Table13[[#This Row],[budget]],"not available")</f>
        <v>-5482285</v>
      </c>
    </row>
    <row r="2547" spans="1:4" x14ac:dyDescent="0.3">
      <c r="A2547" t="s">
        <v>9115</v>
      </c>
      <c r="B2547" s="4">
        <v>27000000</v>
      </c>
      <c r="C2547" s="4">
        <v>21500000</v>
      </c>
      <c r="D2547" s="4">
        <f>IFERROR(Table13[[#This Row],[gross]]-Table13[[#This Row],[budget]],"not available")</f>
        <v>-5500000</v>
      </c>
    </row>
    <row r="2548" spans="1:4" x14ac:dyDescent="0.3">
      <c r="A2548" t="s">
        <v>5240</v>
      </c>
      <c r="B2548" s="4">
        <v>50000000</v>
      </c>
      <c r="C2548" s="4">
        <v>44484065</v>
      </c>
      <c r="D2548" s="4">
        <f>IFERROR(Table13[[#This Row],[gross]]-Table13[[#This Row],[budget]],"not available")</f>
        <v>-5515935</v>
      </c>
    </row>
    <row r="2549" spans="1:4" x14ac:dyDescent="0.3">
      <c r="A2549" t="s">
        <v>17305</v>
      </c>
      <c r="B2549" s="4">
        <v>5600000</v>
      </c>
      <c r="C2549" s="4">
        <v>27024</v>
      </c>
      <c r="D2549" s="4">
        <f>IFERROR(Table13[[#This Row],[gross]]-Table13[[#This Row],[budget]],"not available")</f>
        <v>-5572976</v>
      </c>
    </row>
    <row r="2550" spans="1:4" x14ac:dyDescent="0.3">
      <c r="A2550" t="s">
        <v>17159</v>
      </c>
      <c r="B2550" s="4">
        <v>6000000</v>
      </c>
      <c r="C2550" s="4">
        <v>399611</v>
      </c>
      <c r="D2550" s="4">
        <f>IFERROR(Table13[[#This Row],[gross]]-Table13[[#This Row],[budget]],"not available")</f>
        <v>-5600389</v>
      </c>
    </row>
    <row r="2551" spans="1:4" x14ac:dyDescent="0.3">
      <c r="A2551" t="s">
        <v>13042</v>
      </c>
      <c r="B2551" s="4">
        <v>15000000</v>
      </c>
      <c r="C2551" s="4">
        <v>9396487</v>
      </c>
      <c r="D2551" s="4">
        <f>IFERROR(Table13[[#This Row],[gross]]-Table13[[#This Row],[budget]],"not available")</f>
        <v>-5603513</v>
      </c>
    </row>
    <row r="2552" spans="1:4" x14ac:dyDescent="0.3">
      <c r="A2552" t="s">
        <v>20268</v>
      </c>
      <c r="B2552" s="4">
        <v>6000000</v>
      </c>
      <c r="C2552" s="4">
        <v>371081</v>
      </c>
      <c r="D2552" s="4">
        <f>IFERROR(Table13[[#This Row],[gross]]-Table13[[#This Row],[budget]],"not available")</f>
        <v>-5628919</v>
      </c>
    </row>
    <row r="2553" spans="1:4" x14ac:dyDescent="0.3">
      <c r="A2553" t="s">
        <v>16368</v>
      </c>
      <c r="B2553" s="4">
        <v>7000000</v>
      </c>
      <c r="C2553" s="4">
        <v>1330827</v>
      </c>
      <c r="D2553" s="4">
        <f>IFERROR(Table13[[#This Row],[gross]]-Table13[[#This Row],[budget]],"not available")</f>
        <v>-5669173</v>
      </c>
    </row>
    <row r="2554" spans="1:4" x14ac:dyDescent="0.3">
      <c r="A2554" t="s">
        <v>4529</v>
      </c>
      <c r="B2554" s="4">
        <v>57000000</v>
      </c>
      <c r="C2554" s="4">
        <v>51317350</v>
      </c>
      <c r="D2554" s="4">
        <f>IFERROR(Table13[[#This Row],[gross]]-Table13[[#This Row],[budget]],"not available")</f>
        <v>-5682650</v>
      </c>
    </row>
    <row r="2555" spans="1:4" x14ac:dyDescent="0.3">
      <c r="A2555" t="s">
        <v>11145</v>
      </c>
      <c r="B2555" s="4">
        <v>20000000</v>
      </c>
      <c r="C2555" s="4">
        <v>14291570</v>
      </c>
      <c r="D2555" s="4">
        <f>IFERROR(Table13[[#This Row],[gross]]-Table13[[#This Row],[budget]],"not available")</f>
        <v>-5708430</v>
      </c>
    </row>
    <row r="2556" spans="1:4" x14ac:dyDescent="0.3">
      <c r="A2556" t="s">
        <v>7851</v>
      </c>
      <c r="B2556" s="4">
        <v>10000000</v>
      </c>
      <c r="C2556" s="4">
        <v>4280577</v>
      </c>
      <c r="D2556" s="4">
        <f>IFERROR(Table13[[#This Row],[gross]]-Table13[[#This Row],[budget]],"not available")</f>
        <v>-5719423</v>
      </c>
    </row>
    <row r="2557" spans="1:4" x14ac:dyDescent="0.3">
      <c r="A2557" t="s">
        <v>16096</v>
      </c>
      <c r="B2557" s="4">
        <v>8000000</v>
      </c>
      <c r="C2557" s="4">
        <v>2275557</v>
      </c>
      <c r="D2557" s="4">
        <f>IFERROR(Table13[[#This Row],[gross]]-Table13[[#This Row],[budget]],"not available")</f>
        <v>-5724443</v>
      </c>
    </row>
    <row r="2558" spans="1:4" x14ac:dyDescent="0.3">
      <c r="A2558" t="s">
        <v>3892</v>
      </c>
      <c r="B2558" s="4">
        <v>64000000</v>
      </c>
      <c r="C2558" s="4">
        <v>58255287</v>
      </c>
      <c r="D2558" s="4">
        <f>IFERROR(Table13[[#This Row],[gross]]-Table13[[#This Row],[budget]],"not available")</f>
        <v>-5744713</v>
      </c>
    </row>
    <row r="2559" spans="1:4" x14ac:dyDescent="0.3">
      <c r="A2559" t="s">
        <v>15124</v>
      </c>
      <c r="B2559" s="4">
        <v>10000000</v>
      </c>
      <c r="C2559" s="4">
        <v>4244155</v>
      </c>
      <c r="D2559" s="4">
        <f>IFERROR(Table13[[#This Row],[gross]]-Table13[[#This Row],[budget]],"not available")</f>
        <v>-5755845</v>
      </c>
    </row>
    <row r="2560" spans="1:4" x14ac:dyDescent="0.3">
      <c r="A2560" t="s">
        <v>15143</v>
      </c>
      <c r="B2560" s="4">
        <v>9000000</v>
      </c>
      <c r="C2560" s="4">
        <v>3193102</v>
      </c>
      <c r="D2560" s="4">
        <f>IFERROR(Table13[[#This Row],[gross]]-Table13[[#This Row],[budget]],"not available")</f>
        <v>-5806898</v>
      </c>
    </row>
    <row r="2561" spans="1:4" x14ac:dyDescent="0.3">
      <c r="A2561" t="s">
        <v>16130</v>
      </c>
      <c r="B2561" s="4">
        <v>6500000</v>
      </c>
      <c r="C2561" s="4">
        <v>686383</v>
      </c>
      <c r="D2561" s="4">
        <f>IFERROR(Table13[[#This Row],[gross]]-Table13[[#This Row],[budget]],"not available")</f>
        <v>-5813617</v>
      </c>
    </row>
    <row r="2562" spans="1:4" x14ac:dyDescent="0.3">
      <c r="A2562" t="s">
        <v>13084</v>
      </c>
      <c r="B2562" s="4">
        <v>15000000</v>
      </c>
      <c r="C2562" s="4">
        <v>9123834</v>
      </c>
      <c r="D2562" s="4">
        <f>IFERROR(Table13[[#This Row],[gross]]-Table13[[#This Row],[budget]],"not available")</f>
        <v>-5876166</v>
      </c>
    </row>
    <row r="2563" spans="1:4" x14ac:dyDescent="0.3">
      <c r="A2563" t="s">
        <v>17177</v>
      </c>
      <c r="B2563" s="4">
        <v>6000000</v>
      </c>
      <c r="C2563" s="4">
        <v>117560</v>
      </c>
      <c r="D2563" s="4">
        <f>IFERROR(Table13[[#This Row],[gross]]-Table13[[#This Row],[budget]],"not available")</f>
        <v>-5882440</v>
      </c>
    </row>
    <row r="2564" spans="1:4" x14ac:dyDescent="0.3">
      <c r="A2564" t="s">
        <v>17168</v>
      </c>
      <c r="B2564" s="4">
        <v>6000000</v>
      </c>
      <c r="C2564" s="4">
        <v>115862</v>
      </c>
      <c r="D2564" s="4">
        <f>IFERROR(Table13[[#This Row],[gross]]-Table13[[#This Row],[budget]],"not available")</f>
        <v>-5884138</v>
      </c>
    </row>
    <row r="2565" spans="1:4" x14ac:dyDescent="0.3">
      <c r="A2565" t="s">
        <v>13046</v>
      </c>
      <c r="B2565" s="4">
        <v>15000000</v>
      </c>
      <c r="C2565" s="4">
        <v>9059588</v>
      </c>
      <c r="D2565" s="4">
        <f>IFERROR(Table13[[#This Row],[gross]]-Table13[[#This Row],[budget]],"not available")</f>
        <v>-5940412</v>
      </c>
    </row>
    <row r="2566" spans="1:4" x14ac:dyDescent="0.3">
      <c r="A2566" t="s">
        <v>17181</v>
      </c>
      <c r="B2566" s="4">
        <v>6000000</v>
      </c>
      <c r="C2566" s="4">
        <v>54606</v>
      </c>
      <c r="D2566" s="4">
        <f>IFERROR(Table13[[#This Row],[gross]]-Table13[[#This Row],[budget]],"not available")</f>
        <v>-5945394</v>
      </c>
    </row>
    <row r="2567" spans="1:4" x14ac:dyDescent="0.3">
      <c r="A2567" t="s">
        <v>8470</v>
      </c>
      <c r="B2567" s="4">
        <v>30000000</v>
      </c>
      <c r="C2567" s="4">
        <v>24048000</v>
      </c>
      <c r="D2567" s="4">
        <f>IFERROR(Table13[[#This Row],[gross]]-Table13[[#This Row],[budget]],"not available")</f>
        <v>-5952000</v>
      </c>
    </row>
    <row r="2568" spans="1:4" x14ac:dyDescent="0.3">
      <c r="A2568" t="s">
        <v>17871</v>
      </c>
      <c r="B2568" s="4">
        <v>7000000</v>
      </c>
      <c r="C2568" s="4">
        <v>1040879</v>
      </c>
      <c r="D2568" s="4">
        <f>IFERROR(Table13[[#This Row],[gross]]-Table13[[#This Row],[budget]],"not available")</f>
        <v>-5959121</v>
      </c>
    </row>
    <row r="2569" spans="1:4" x14ac:dyDescent="0.3">
      <c r="A2569" t="s">
        <v>17190</v>
      </c>
      <c r="B2569" s="4">
        <v>6000000</v>
      </c>
      <c r="C2569" s="4">
        <v>36497</v>
      </c>
      <c r="D2569" s="4">
        <f>IFERROR(Table13[[#This Row],[gross]]-Table13[[#This Row],[budget]],"not available")</f>
        <v>-5963503</v>
      </c>
    </row>
    <row r="2570" spans="1:4" x14ac:dyDescent="0.3">
      <c r="A2570" t="s">
        <v>6056</v>
      </c>
      <c r="B2570" s="4">
        <v>43000000</v>
      </c>
      <c r="C2570" s="4">
        <v>37035515</v>
      </c>
      <c r="D2570" s="4">
        <f>IFERROR(Table13[[#This Row],[gross]]-Table13[[#This Row],[budget]],"not available")</f>
        <v>-5964485</v>
      </c>
    </row>
    <row r="2571" spans="1:4" x14ac:dyDescent="0.3">
      <c r="A2571" t="s">
        <v>13174</v>
      </c>
      <c r="B2571" s="4">
        <v>6000000</v>
      </c>
      <c r="C2571" s="4">
        <v>26435</v>
      </c>
      <c r="D2571" s="4">
        <f>IFERROR(Table13[[#This Row],[gross]]-Table13[[#This Row],[budget]],"not available")</f>
        <v>-5973565</v>
      </c>
    </row>
    <row r="2572" spans="1:4" x14ac:dyDescent="0.3">
      <c r="A2572" t="s">
        <v>17240</v>
      </c>
      <c r="B2572" s="4">
        <v>6000000</v>
      </c>
      <c r="C2572" s="4">
        <v>20200</v>
      </c>
      <c r="D2572" s="4">
        <f>IFERROR(Table13[[#This Row],[gross]]-Table13[[#This Row],[budget]],"not available")</f>
        <v>-5979800</v>
      </c>
    </row>
    <row r="2573" spans="1:4" x14ac:dyDescent="0.3">
      <c r="A2573" t="s">
        <v>22854</v>
      </c>
      <c r="B2573" s="4">
        <v>6000000</v>
      </c>
      <c r="C2573" s="4">
        <v>12843</v>
      </c>
      <c r="D2573" s="4">
        <f>IFERROR(Table13[[#This Row],[gross]]-Table13[[#This Row],[budget]],"not available")</f>
        <v>-5987157</v>
      </c>
    </row>
    <row r="2574" spans="1:4" x14ac:dyDescent="0.3">
      <c r="A2574" t="s">
        <v>15852</v>
      </c>
      <c r="B2574" s="4">
        <v>8000000</v>
      </c>
      <c r="C2574" s="4">
        <v>1997807</v>
      </c>
      <c r="D2574" s="4">
        <f>IFERROR(Table13[[#This Row],[gross]]-Table13[[#This Row],[budget]],"not available")</f>
        <v>-6002193</v>
      </c>
    </row>
    <row r="2575" spans="1:4" x14ac:dyDescent="0.3">
      <c r="A2575" t="s">
        <v>7520</v>
      </c>
      <c r="B2575" s="4">
        <v>35000000</v>
      </c>
      <c r="C2575" s="4">
        <v>28995450</v>
      </c>
      <c r="D2575" s="4">
        <f>IFERROR(Table13[[#This Row],[gross]]-Table13[[#This Row],[budget]],"not available")</f>
        <v>-6004550</v>
      </c>
    </row>
    <row r="2576" spans="1:4" x14ac:dyDescent="0.3">
      <c r="A2576" t="s">
        <v>11141</v>
      </c>
      <c r="B2576" s="4">
        <v>20000000</v>
      </c>
      <c r="C2576" s="4">
        <v>13987482</v>
      </c>
      <c r="D2576" s="4">
        <f>IFERROR(Table13[[#This Row],[gross]]-Table13[[#This Row],[budget]],"not available")</f>
        <v>-6012518</v>
      </c>
    </row>
    <row r="2577" spans="1:4" x14ac:dyDescent="0.3">
      <c r="A2577" t="s">
        <v>15661</v>
      </c>
      <c r="B2577" s="4">
        <v>9000000</v>
      </c>
      <c r="C2577" s="4">
        <v>2955039</v>
      </c>
      <c r="D2577" s="4">
        <f>IFERROR(Table13[[#This Row],[gross]]-Table13[[#This Row],[budget]],"not available")</f>
        <v>-6044961</v>
      </c>
    </row>
    <row r="2578" spans="1:4" x14ac:dyDescent="0.3">
      <c r="A2578" t="s">
        <v>13912</v>
      </c>
      <c r="B2578" s="4">
        <v>12000000</v>
      </c>
      <c r="C2578" s="4">
        <v>5949693</v>
      </c>
      <c r="D2578" s="4">
        <f>IFERROR(Table13[[#This Row],[gross]]-Table13[[#This Row],[budget]],"not available")</f>
        <v>-6050307</v>
      </c>
    </row>
    <row r="2579" spans="1:4" x14ac:dyDescent="0.3">
      <c r="A2579" t="s">
        <v>4288</v>
      </c>
      <c r="B2579" s="4">
        <v>40000000</v>
      </c>
      <c r="C2579" s="4">
        <v>33927476</v>
      </c>
      <c r="D2579" s="4">
        <f>IFERROR(Table13[[#This Row],[gross]]-Table13[[#This Row],[budget]],"not available")</f>
        <v>-6072524</v>
      </c>
    </row>
    <row r="2580" spans="1:4" x14ac:dyDescent="0.3">
      <c r="A2580" t="s">
        <v>15310</v>
      </c>
      <c r="B2580" s="4">
        <v>6200000</v>
      </c>
      <c r="C2580" s="4">
        <v>126247</v>
      </c>
      <c r="D2580" s="4">
        <f>IFERROR(Table13[[#This Row],[gross]]-Table13[[#This Row],[budget]],"not available")</f>
        <v>-6073753</v>
      </c>
    </row>
    <row r="2581" spans="1:4" x14ac:dyDescent="0.3">
      <c r="A2581" t="s">
        <v>16109</v>
      </c>
      <c r="B2581" s="4">
        <v>7200000</v>
      </c>
      <c r="C2581" s="4">
        <v>1094798</v>
      </c>
      <c r="D2581" s="4">
        <f>IFERROR(Table13[[#This Row],[gross]]-Table13[[#This Row],[budget]],"not available")</f>
        <v>-6105202</v>
      </c>
    </row>
    <row r="2582" spans="1:4" x14ac:dyDescent="0.3">
      <c r="A2582" t="s">
        <v>6586</v>
      </c>
      <c r="B2582" s="4">
        <v>40000000</v>
      </c>
      <c r="C2582" s="4">
        <v>33864342</v>
      </c>
      <c r="D2582" s="4">
        <f>IFERROR(Table13[[#This Row],[gross]]-Table13[[#This Row],[budget]],"not available")</f>
        <v>-6135658</v>
      </c>
    </row>
    <row r="2583" spans="1:4" x14ac:dyDescent="0.3">
      <c r="A2583" t="s">
        <v>9831</v>
      </c>
      <c r="B2583" s="4">
        <v>25000000</v>
      </c>
      <c r="C2583" s="4">
        <v>18860403</v>
      </c>
      <c r="D2583" s="4">
        <f>IFERROR(Table13[[#This Row],[gross]]-Table13[[#This Row],[budget]],"not available")</f>
        <v>-6139597</v>
      </c>
    </row>
    <row r="2584" spans="1:4" x14ac:dyDescent="0.3">
      <c r="A2584" t="s">
        <v>12475</v>
      </c>
      <c r="B2584" s="4">
        <v>20000000</v>
      </c>
      <c r="C2584" s="4">
        <v>13854000</v>
      </c>
      <c r="D2584" s="4">
        <f>IFERROR(Table13[[#This Row],[gross]]-Table13[[#This Row],[budget]],"not available")</f>
        <v>-6146000</v>
      </c>
    </row>
    <row r="2585" spans="1:4" x14ac:dyDescent="0.3">
      <c r="A2585" t="s">
        <v>14574</v>
      </c>
      <c r="B2585" s="4">
        <v>11000000</v>
      </c>
      <c r="C2585" s="4">
        <v>4814244</v>
      </c>
      <c r="D2585" s="4">
        <f>IFERROR(Table13[[#This Row],[gross]]-Table13[[#This Row],[budget]],"not available")</f>
        <v>-6185756</v>
      </c>
    </row>
    <row r="2586" spans="1:4" x14ac:dyDescent="0.3">
      <c r="A2586" t="s">
        <v>11136</v>
      </c>
      <c r="B2586" s="4">
        <v>20000000</v>
      </c>
      <c r="C2586" s="4">
        <v>13801755</v>
      </c>
      <c r="D2586" s="4">
        <f>IFERROR(Table13[[#This Row],[gross]]-Table13[[#This Row],[budget]],"not available")</f>
        <v>-6198245</v>
      </c>
    </row>
    <row r="2587" spans="1:4" x14ac:dyDescent="0.3">
      <c r="A2587" t="s">
        <v>16100</v>
      </c>
      <c r="B2587" s="4">
        <v>8000000</v>
      </c>
      <c r="C2587" s="4">
        <v>1789892</v>
      </c>
      <c r="D2587" s="4">
        <f>IFERROR(Table13[[#This Row],[gross]]-Table13[[#This Row],[budget]],"not available")</f>
        <v>-6210108</v>
      </c>
    </row>
    <row r="2588" spans="1:4" x14ac:dyDescent="0.3">
      <c r="A2588" t="s">
        <v>4141</v>
      </c>
      <c r="B2588" s="4">
        <v>60000000</v>
      </c>
      <c r="C2588" s="4">
        <v>53789313</v>
      </c>
      <c r="D2588" s="4">
        <f>IFERROR(Table13[[#This Row],[gross]]-Table13[[#This Row],[budget]],"not available")</f>
        <v>-6210687</v>
      </c>
    </row>
    <row r="2589" spans="1:4" x14ac:dyDescent="0.3">
      <c r="A2589" t="s">
        <v>2091</v>
      </c>
      <c r="B2589" s="4">
        <v>95000000</v>
      </c>
      <c r="C2589" s="4">
        <v>88761720</v>
      </c>
      <c r="D2589" s="4">
        <f>IFERROR(Table13[[#This Row],[gross]]-Table13[[#This Row],[budget]],"not available")</f>
        <v>-6238280</v>
      </c>
    </row>
    <row r="2590" spans="1:4" x14ac:dyDescent="0.3">
      <c r="A2590" t="s">
        <v>13056</v>
      </c>
      <c r="B2590" s="4">
        <v>15000000</v>
      </c>
      <c r="C2590" s="4">
        <v>8735529</v>
      </c>
      <c r="D2590" s="4">
        <f>IFERROR(Table13[[#This Row],[gross]]-Table13[[#This Row],[budget]],"not available")</f>
        <v>-6264471</v>
      </c>
    </row>
    <row r="2591" spans="1:4" x14ac:dyDescent="0.3">
      <c r="A2591" t="s">
        <v>7487</v>
      </c>
      <c r="B2591" s="4">
        <v>35000000</v>
      </c>
      <c r="C2591" s="4">
        <v>28687835</v>
      </c>
      <c r="D2591" s="4">
        <f>IFERROR(Table13[[#This Row],[gross]]-Table13[[#This Row],[budget]],"not available")</f>
        <v>-6312165</v>
      </c>
    </row>
    <row r="2592" spans="1:4" x14ac:dyDescent="0.3">
      <c r="A2592" t="s">
        <v>11218</v>
      </c>
      <c r="B2592" s="4">
        <v>20000000</v>
      </c>
      <c r="C2592" s="4">
        <v>13650738</v>
      </c>
      <c r="D2592" s="4">
        <f>IFERROR(Table13[[#This Row],[gross]]-Table13[[#This Row],[budget]],"not available")</f>
        <v>-6349262</v>
      </c>
    </row>
    <row r="2593" spans="1:4" x14ac:dyDescent="0.3">
      <c r="A2593" t="s">
        <v>15191</v>
      </c>
      <c r="B2593" s="4">
        <v>8000000</v>
      </c>
      <c r="C2593" s="4">
        <v>1641788</v>
      </c>
      <c r="D2593" s="4">
        <f>IFERROR(Table13[[#This Row],[gross]]-Table13[[#This Row],[budget]],"not available")</f>
        <v>-6358212</v>
      </c>
    </row>
    <row r="2594" spans="1:4" x14ac:dyDescent="0.3">
      <c r="A2594" t="s">
        <v>14281</v>
      </c>
      <c r="B2594" s="4">
        <v>9200000</v>
      </c>
      <c r="C2594" s="4">
        <v>2835886</v>
      </c>
      <c r="D2594" s="4">
        <f>IFERROR(Table13[[#This Row],[gross]]-Table13[[#This Row],[budget]],"not available")</f>
        <v>-6364114</v>
      </c>
    </row>
    <row r="2595" spans="1:4" x14ac:dyDescent="0.3">
      <c r="A2595" t="s">
        <v>11153</v>
      </c>
      <c r="B2595" s="4">
        <v>20000000</v>
      </c>
      <c r="C2595" s="4">
        <v>13630226</v>
      </c>
      <c r="D2595" s="4">
        <f>IFERROR(Table13[[#This Row],[gross]]-Table13[[#This Row],[budget]],"not available")</f>
        <v>-6369774</v>
      </c>
    </row>
    <row r="2596" spans="1:4" x14ac:dyDescent="0.3">
      <c r="A2596" t="s">
        <v>11937</v>
      </c>
      <c r="B2596" s="4">
        <v>13000000</v>
      </c>
      <c r="C2596" s="4">
        <v>6615578</v>
      </c>
      <c r="D2596" s="4">
        <f>IFERROR(Table13[[#This Row],[gross]]-Table13[[#This Row],[budget]],"not available")</f>
        <v>-6384422</v>
      </c>
    </row>
    <row r="2597" spans="1:4" x14ac:dyDescent="0.3">
      <c r="A2597" t="s">
        <v>16787</v>
      </c>
      <c r="B2597" s="4">
        <v>6500000</v>
      </c>
      <c r="C2597" s="4">
        <v>110029</v>
      </c>
      <c r="D2597" s="4">
        <f>IFERROR(Table13[[#This Row],[gross]]-Table13[[#This Row],[budget]],"not available")</f>
        <v>-6389971</v>
      </c>
    </row>
    <row r="2598" spans="1:4" x14ac:dyDescent="0.3">
      <c r="A2598" t="s">
        <v>15547</v>
      </c>
      <c r="B2598" s="4">
        <v>10000000</v>
      </c>
      <c r="C2598" s="4">
        <v>3571735</v>
      </c>
      <c r="D2598" s="4">
        <f>IFERROR(Table13[[#This Row],[gross]]-Table13[[#This Row],[budget]],"not available")</f>
        <v>-6428265</v>
      </c>
    </row>
    <row r="2599" spans="1:4" x14ac:dyDescent="0.3">
      <c r="A2599" t="s">
        <v>15378</v>
      </c>
      <c r="B2599" s="4">
        <v>6500000</v>
      </c>
      <c r="C2599" s="4">
        <v>70527</v>
      </c>
      <c r="D2599" s="4">
        <f>IFERROR(Table13[[#This Row],[gross]]-Table13[[#This Row],[budget]],"not available")</f>
        <v>-6429473</v>
      </c>
    </row>
    <row r="2600" spans="1:4" x14ac:dyDescent="0.3">
      <c r="A2600" t="s">
        <v>16868</v>
      </c>
      <c r="B2600" s="4">
        <v>6500000</v>
      </c>
      <c r="C2600" s="4">
        <v>66637</v>
      </c>
      <c r="D2600" s="4">
        <f>IFERROR(Table13[[#This Row],[gross]]-Table13[[#This Row],[budget]],"not available")</f>
        <v>-6433363</v>
      </c>
    </row>
    <row r="2601" spans="1:4" x14ac:dyDescent="0.3">
      <c r="A2601" t="s">
        <v>16863</v>
      </c>
      <c r="B2601" s="4">
        <v>6500000</v>
      </c>
      <c r="C2601" s="4">
        <v>64148</v>
      </c>
      <c r="D2601" s="4">
        <f>IFERROR(Table13[[#This Row],[gross]]-Table13[[#This Row],[budget]],"not available")</f>
        <v>-6435852</v>
      </c>
    </row>
    <row r="2602" spans="1:4" x14ac:dyDescent="0.3">
      <c r="A2602" t="s">
        <v>13566</v>
      </c>
      <c r="B2602" s="4">
        <v>13500000</v>
      </c>
      <c r="C2602" s="4">
        <v>7060876</v>
      </c>
      <c r="D2602" s="4">
        <f>IFERROR(Table13[[#This Row],[gross]]-Table13[[#This Row],[budget]],"not available")</f>
        <v>-6439124</v>
      </c>
    </row>
    <row r="2603" spans="1:4" x14ac:dyDescent="0.3">
      <c r="A2603" t="s">
        <v>14231</v>
      </c>
      <c r="B2603" s="4">
        <v>12000000</v>
      </c>
      <c r="C2603" s="4">
        <v>5542025</v>
      </c>
      <c r="D2603" s="4">
        <f>IFERROR(Table13[[#This Row],[gross]]-Table13[[#This Row],[budget]],"not available")</f>
        <v>-6457975</v>
      </c>
    </row>
    <row r="2604" spans="1:4" x14ac:dyDescent="0.3">
      <c r="A2604" t="s">
        <v>16656</v>
      </c>
      <c r="B2604" s="4">
        <v>7000000</v>
      </c>
      <c r="C2604" s="4">
        <v>532988</v>
      </c>
      <c r="D2604" s="4">
        <f>IFERROR(Table13[[#This Row],[gross]]-Table13[[#This Row],[budget]],"not available")</f>
        <v>-6467012</v>
      </c>
    </row>
    <row r="2605" spans="1:4" x14ac:dyDescent="0.3">
      <c r="A2605" t="s">
        <v>13182</v>
      </c>
      <c r="B2605" s="4">
        <v>7000000</v>
      </c>
      <c r="C2605" s="4">
        <v>529766</v>
      </c>
      <c r="D2605" s="4">
        <f>IFERROR(Table13[[#This Row],[gross]]-Table13[[#This Row],[budget]],"not available")</f>
        <v>-6470234</v>
      </c>
    </row>
    <row r="2606" spans="1:4" x14ac:dyDescent="0.3">
      <c r="A2606" t="s">
        <v>6589</v>
      </c>
      <c r="B2606" s="4">
        <v>40000000</v>
      </c>
      <c r="C2606" s="4">
        <v>33508922</v>
      </c>
      <c r="D2606" s="4">
        <f>IFERROR(Table13[[#This Row],[gross]]-Table13[[#This Row],[budget]],"not available")</f>
        <v>-6491078</v>
      </c>
    </row>
    <row r="2607" spans="1:4" x14ac:dyDescent="0.3">
      <c r="A2607" t="s">
        <v>3078</v>
      </c>
      <c r="B2607" s="4">
        <v>75000000</v>
      </c>
      <c r="C2607" s="4">
        <v>68473360</v>
      </c>
      <c r="D2607" s="4">
        <f>IFERROR(Table13[[#This Row],[gross]]-Table13[[#This Row],[budget]],"not available")</f>
        <v>-6526640</v>
      </c>
    </row>
    <row r="2608" spans="1:4" x14ac:dyDescent="0.3">
      <c r="A2608" t="s">
        <v>16660</v>
      </c>
      <c r="B2608" s="4">
        <v>7000000</v>
      </c>
      <c r="C2608" s="4">
        <v>453079</v>
      </c>
      <c r="D2608" s="4">
        <f>IFERROR(Table13[[#This Row],[gross]]-Table13[[#This Row],[budget]],"not available")</f>
        <v>-6546921</v>
      </c>
    </row>
    <row r="2609" spans="1:4" x14ac:dyDescent="0.3">
      <c r="A2609" t="s">
        <v>11162</v>
      </c>
      <c r="B2609" s="4">
        <v>20000000</v>
      </c>
      <c r="C2609" s="4">
        <v>13391174</v>
      </c>
      <c r="D2609" s="4">
        <f>IFERROR(Table13[[#This Row],[gross]]-Table13[[#This Row],[budget]],"not available")</f>
        <v>-6608826</v>
      </c>
    </row>
    <row r="2610" spans="1:4" x14ac:dyDescent="0.3">
      <c r="A2610" t="s">
        <v>11156</v>
      </c>
      <c r="B2610" s="4">
        <v>20000000</v>
      </c>
      <c r="C2610" s="4">
        <v>13383737</v>
      </c>
      <c r="D2610" s="4">
        <f>IFERROR(Table13[[#This Row],[gross]]-Table13[[#This Row],[budget]],"not available")</f>
        <v>-6616263</v>
      </c>
    </row>
    <row r="2611" spans="1:4" x14ac:dyDescent="0.3">
      <c r="A2611" t="s">
        <v>16640</v>
      </c>
      <c r="B2611" s="4">
        <v>7000000</v>
      </c>
      <c r="C2611" s="4">
        <v>382946</v>
      </c>
      <c r="D2611" s="4">
        <f>IFERROR(Table13[[#This Row],[gross]]-Table13[[#This Row],[budget]],"not available")</f>
        <v>-6617054</v>
      </c>
    </row>
    <row r="2612" spans="1:4" x14ac:dyDescent="0.3">
      <c r="A2612" t="s">
        <v>13064</v>
      </c>
      <c r="B2612" s="4">
        <v>15000000</v>
      </c>
      <c r="C2612" s="4">
        <v>8378141</v>
      </c>
      <c r="D2612" s="4">
        <f>IFERROR(Table13[[#This Row],[gross]]-Table13[[#This Row],[budget]],"not available")</f>
        <v>-6621859</v>
      </c>
    </row>
    <row r="2613" spans="1:4" x14ac:dyDescent="0.3">
      <c r="A2613" t="s">
        <v>5843</v>
      </c>
      <c r="B2613" s="4">
        <v>45000000</v>
      </c>
      <c r="C2613" s="4">
        <v>38360195</v>
      </c>
      <c r="D2613" s="4">
        <f>IFERROR(Table13[[#This Row],[gross]]-Table13[[#This Row],[budget]],"not available")</f>
        <v>-6639805</v>
      </c>
    </row>
    <row r="2614" spans="1:4" x14ac:dyDescent="0.3">
      <c r="A2614" t="s">
        <v>8774</v>
      </c>
      <c r="B2614" s="4">
        <v>29000000</v>
      </c>
      <c r="C2614" s="4">
        <v>22359293</v>
      </c>
      <c r="D2614" s="4">
        <f>IFERROR(Table13[[#This Row],[gross]]-Table13[[#This Row],[budget]],"not available")</f>
        <v>-6640707</v>
      </c>
    </row>
    <row r="2615" spans="1:4" x14ac:dyDescent="0.3">
      <c r="A2615" t="s">
        <v>2256</v>
      </c>
      <c r="B2615" s="4">
        <v>68000000</v>
      </c>
      <c r="C2615" s="4">
        <v>61355436</v>
      </c>
      <c r="D2615" s="4">
        <f>IFERROR(Table13[[#This Row],[gross]]-Table13[[#This Row],[budget]],"not available")</f>
        <v>-6644564</v>
      </c>
    </row>
    <row r="2616" spans="1:4" x14ac:dyDescent="0.3">
      <c r="A2616" t="s">
        <v>13002</v>
      </c>
      <c r="B2616" s="4">
        <v>20000000</v>
      </c>
      <c r="C2616" s="4">
        <v>13337299</v>
      </c>
      <c r="D2616" s="4">
        <f>IFERROR(Table13[[#This Row],[gross]]-Table13[[#This Row],[budget]],"not available")</f>
        <v>-6662701</v>
      </c>
    </row>
    <row r="2617" spans="1:4" x14ac:dyDescent="0.3">
      <c r="A2617" t="s">
        <v>15135</v>
      </c>
      <c r="B2617" s="4">
        <v>10000000</v>
      </c>
      <c r="C2617" s="4">
        <v>3333823</v>
      </c>
      <c r="D2617" s="4">
        <f>IFERROR(Table13[[#This Row],[gross]]-Table13[[#This Row],[budget]],"not available")</f>
        <v>-6666177</v>
      </c>
    </row>
    <row r="2618" spans="1:4" x14ac:dyDescent="0.3">
      <c r="A2618" t="s">
        <v>16742</v>
      </c>
      <c r="B2618" s="4">
        <v>6800000</v>
      </c>
      <c r="C2618" s="4">
        <v>49526</v>
      </c>
      <c r="D2618" s="4">
        <f>IFERROR(Table13[[#This Row],[gross]]-Table13[[#This Row],[budget]],"not available")</f>
        <v>-6750474</v>
      </c>
    </row>
    <row r="2619" spans="1:4" x14ac:dyDescent="0.3">
      <c r="A2619" t="s">
        <v>13753</v>
      </c>
      <c r="B2619" s="4">
        <v>13000000</v>
      </c>
      <c r="C2619" s="4">
        <v>6241697</v>
      </c>
      <c r="D2619" s="4">
        <f>IFERROR(Table13[[#This Row],[gross]]-Table13[[#This Row],[budget]],"not available")</f>
        <v>-6758303</v>
      </c>
    </row>
    <row r="2620" spans="1:4" x14ac:dyDescent="0.3">
      <c r="A2620" t="s">
        <v>16674</v>
      </c>
      <c r="B2620" s="4">
        <v>7000000</v>
      </c>
      <c r="C2620" s="4">
        <v>233103</v>
      </c>
      <c r="D2620" s="4">
        <f>IFERROR(Table13[[#This Row],[gross]]-Table13[[#This Row],[budget]],"not available")</f>
        <v>-6766897</v>
      </c>
    </row>
    <row r="2621" spans="1:4" x14ac:dyDescent="0.3">
      <c r="A2621" t="s">
        <v>13830</v>
      </c>
      <c r="B2621" s="4">
        <v>8495000</v>
      </c>
      <c r="C2621" s="4">
        <v>1712111</v>
      </c>
      <c r="D2621" s="4">
        <f>IFERROR(Table13[[#This Row],[gross]]-Table13[[#This Row],[budget]],"not available")</f>
        <v>-6782889</v>
      </c>
    </row>
    <row r="2622" spans="1:4" x14ac:dyDescent="0.3">
      <c r="A2622" t="s">
        <v>2729</v>
      </c>
      <c r="B2622" s="4">
        <v>80000000</v>
      </c>
      <c r="C2622" s="4">
        <v>73215310</v>
      </c>
      <c r="D2622" s="4">
        <f>IFERROR(Table13[[#This Row],[gross]]-Table13[[#This Row],[budget]],"not available")</f>
        <v>-6784690</v>
      </c>
    </row>
    <row r="2623" spans="1:4" x14ac:dyDescent="0.3">
      <c r="A2623" t="s">
        <v>11178</v>
      </c>
      <c r="B2623" s="4">
        <v>20000000</v>
      </c>
      <c r="C2623" s="4">
        <v>13214030</v>
      </c>
      <c r="D2623" s="4">
        <f>IFERROR(Table13[[#This Row],[gross]]-Table13[[#This Row],[budget]],"not available")</f>
        <v>-6785970</v>
      </c>
    </row>
    <row r="2624" spans="1:4" x14ac:dyDescent="0.3">
      <c r="A2624" t="s">
        <v>16747</v>
      </c>
      <c r="B2624" s="4">
        <v>6800000</v>
      </c>
      <c r="C2624" s="4">
        <v>10696</v>
      </c>
      <c r="D2624" s="4">
        <f>IFERROR(Table13[[#This Row],[gross]]-Table13[[#This Row],[budget]],"not available")</f>
        <v>-6789304</v>
      </c>
    </row>
    <row r="2625" spans="1:4" x14ac:dyDescent="0.3">
      <c r="A2625" t="s">
        <v>8466</v>
      </c>
      <c r="B2625" s="4">
        <v>30000000</v>
      </c>
      <c r="C2625" s="4">
        <v>23209440</v>
      </c>
      <c r="D2625" s="4">
        <f>IFERROR(Table13[[#This Row],[gross]]-Table13[[#This Row],[budget]],"not available")</f>
        <v>-6790560</v>
      </c>
    </row>
    <row r="2626" spans="1:4" x14ac:dyDescent="0.3">
      <c r="A2626" t="s">
        <v>16087</v>
      </c>
      <c r="B2626" s="4">
        <v>10000000</v>
      </c>
      <c r="C2626" s="4">
        <v>3205244</v>
      </c>
      <c r="D2626" s="4">
        <f>IFERROR(Table13[[#This Row],[gross]]-Table13[[#This Row],[budget]],"not available")</f>
        <v>-6794756</v>
      </c>
    </row>
    <row r="2627" spans="1:4" x14ac:dyDescent="0.3">
      <c r="A2627" t="s">
        <v>16652</v>
      </c>
      <c r="B2627" s="4">
        <v>7000000</v>
      </c>
      <c r="C2627" s="4">
        <v>196067</v>
      </c>
      <c r="D2627" s="4">
        <f>IFERROR(Table13[[#This Row],[gross]]-Table13[[#This Row],[budget]],"not available")</f>
        <v>-6803933</v>
      </c>
    </row>
    <row r="2628" spans="1:4" x14ac:dyDescent="0.3">
      <c r="A2628" t="s">
        <v>8053</v>
      </c>
      <c r="B2628" s="4">
        <v>31000000</v>
      </c>
      <c r="C2628" s="4">
        <v>24185781</v>
      </c>
      <c r="D2628" s="4">
        <f>IFERROR(Table13[[#This Row],[gross]]-Table13[[#This Row],[budget]],"not available")</f>
        <v>-6814219</v>
      </c>
    </row>
    <row r="2629" spans="1:4" x14ac:dyDescent="0.3">
      <c r="A2629" t="s">
        <v>13051</v>
      </c>
      <c r="B2629" s="4">
        <v>16000000</v>
      </c>
      <c r="C2629" s="4">
        <v>9172810</v>
      </c>
      <c r="D2629" s="4">
        <f>IFERROR(Table13[[#This Row],[gross]]-Table13[[#This Row],[budget]],"not available")</f>
        <v>-6827190</v>
      </c>
    </row>
    <row r="2630" spans="1:4" x14ac:dyDescent="0.3">
      <c r="A2630" t="s">
        <v>10290</v>
      </c>
      <c r="B2630" s="4">
        <v>23000000</v>
      </c>
      <c r="C2630" s="4">
        <v>16123851</v>
      </c>
      <c r="D2630" s="4">
        <f>IFERROR(Table13[[#This Row],[gross]]-Table13[[#This Row],[budget]],"not available")</f>
        <v>-6876149</v>
      </c>
    </row>
    <row r="2631" spans="1:4" x14ac:dyDescent="0.3">
      <c r="A2631" t="s">
        <v>7218</v>
      </c>
      <c r="B2631" s="4">
        <v>37000000</v>
      </c>
      <c r="C2631" s="4">
        <v>30105968</v>
      </c>
      <c r="D2631" s="4">
        <f>IFERROR(Table13[[#This Row],[gross]]-Table13[[#This Row],[budget]],"not available")</f>
        <v>-6894032</v>
      </c>
    </row>
    <row r="2632" spans="1:4" x14ac:dyDescent="0.3">
      <c r="A2632" t="s">
        <v>13073</v>
      </c>
      <c r="B2632" s="4">
        <v>15000000</v>
      </c>
      <c r="C2632" s="4">
        <v>8080116</v>
      </c>
      <c r="D2632" s="4">
        <f>IFERROR(Table13[[#This Row],[gross]]-Table13[[#This Row],[budget]],"not available")</f>
        <v>-6919884</v>
      </c>
    </row>
    <row r="2633" spans="1:4" x14ac:dyDescent="0.3">
      <c r="A2633" t="s">
        <v>16112</v>
      </c>
      <c r="B2633" s="4">
        <v>8000000</v>
      </c>
      <c r="C2633" s="4">
        <v>1071240</v>
      </c>
      <c r="D2633" s="4">
        <f>IFERROR(Table13[[#This Row],[gross]]-Table13[[#This Row],[budget]],"not available")</f>
        <v>-6928760</v>
      </c>
    </row>
    <row r="2634" spans="1:4" x14ac:dyDescent="0.3">
      <c r="A2634" t="s">
        <v>8481</v>
      </c>
      <c r="B2634" s="4">
        <v>30000000</v>
      </c>
      <c r="C2634" s="4">
        <v>23070045</v>
      </c>
      <c r="D2634" s="4">
        <f>IFERROR(Table13[[#This Row],[gross]]-Table13[[#This Row],[budget]],"not available")</f>
        <v>-6929955</v>
      </c>
    </row>
    <row r="2635" spans="1:4" x14ac:dyDescent="0.3">
      <c r="A2635" t="s">
        <v>7544</v>
      </c>
      <c r="B2635" s="4">
        <v>35000000</v>
      </c>
      <c r="C2635" s="4">
        <v>28064226</v>
      </c>
      <c r="D2635" s="4">
        <f>IFERROR(Table13[[#This Row],[gross]]-Table13[[#This Row],[budget]],"not available")</f>
        <v>-6935774</v>
      </c>
    </row>
    <row r="2636" spans="1:4" x14ac:dyDescent="0.3">
      <c r="A2636" t="s">
        <v>15154</v>
      </c>
      <c r="B2636" s="4">
        <v>10000000</v>
      </c>
      <c r="C2636" s="4">
        <v>3060858</v>
      </c>
      <c r="D2636" s="4">
        <f>IFERROR(Table13[[#This Row],[gross]]-Table13[[#This Row],[budget]],"not available")</f>
        <v>-6939142</v>
      </c>
    </row>
    <row r="2637" spans="1:4" x14ac:dyDescent="0.3">
      <c r="A2637" t="s">
        <v>16671</v>
      </c>
      <c r="B2637" s="4">
        <v>7000000</v>
      </c>
      <c r="C2637" s="4">
        <v>46451</v>
      </c>
      <c r="D2637" s="4">
        <f>IFERROR(Table13[[#This Row],[gross]]-Table13[[#This Row],[budget]],"not available")</f>
        <v>-6953549</v>
      </c>
    </row>
    <row r="2638" spans="1:4" x14ac:dyDescent="0.3">
      <c r="A2638" t="s">
        <v>15150</v>
      </c>
      <c r="B2638" s="4">
        <v>10000000</v>
      </c>
      <c r="C2638" s="4">
        <v>3041803</v>
      </c>
      <c r="D2638" s="4">
        <f>IFERROR(Table13[[#This Row],[gross]]-Table13[[#This Row],[budget]],"not available")</f>
        <v>-6958197</v>
      </c>
    </row>
    <row r="2639" spans="1:4" x14ac:dyDescent="0.3">
      <c r="A2639" t="s">
        <v>4125</v>
      </c>
      <c r="B2639" s="4">
        <v>66000000</v>
      </c>
      <c r="C2639" s="4">
        <v>59035104</v>
      </c>
      <c r="D2639" s="4">
        <f>IFERROR(Table13[[#This Row],[gross]]-Table13[[#This Row],[budget]],"not available")</f>
        <v>-6964896</v>
      </c>
    </row>
    <row r="2640" spans="1:4" x14ac:dyDescent="0.3">
      <c r="A2640" t="s">
        <v>14235</v>
      </c>
      <c r="B2640" s="4">
        <v>12000000</v>
      </c>
      <c r="C2640" s="4">
        <v>5032496</v>
      </c>
      <c r="D2640" s="4">
        <f>IFERROR(Table13[[#This Row],[gross]]-Table13[[#This Row],[budget]],"not available")</f>
        <v>-6967504</v>
      </c>
    </row>
    <row r="2641" spans="1:4" x14ac:dyDescent="0.3">
      <c r="A2641" t="s">
        <v>14666</v>
      </c>
      <c r="B2641" s="4">
        <v>7000000</v>
      </c>
      <c r="C2641" s="4">
        <v>23838</v>
      </c>
      <c r="D2641" s="4">
        <f>IFERROR(Table13[[#This Row],[gross]]-Table13[[#This Row],[budget]],"not available")</f>
        <v>-6976162</v>
      </c>
    </row>
    <row r="2642" spans="1:4" x14ac:dyDescent="0.3">
      <c r="A2642" t="s">
        <v>1804</v>
      </c>
      <c r="B2642" s="4">
        <v>92000000</v>
      </c>
      <c r="C2642" s="4">
        <v>85017401</v>
      </c>
      <c r="D2642" s="4">
        <f>IFERROR(Table13[[#This Row],[gross]]-Table13[[#This Row],[budget]],"not available")</f>
        <v>-6982599</v>
      </c>
    </row>
    <row r="2643" spans="1:4" x14ac:dyDescent="0.3">
      <c r="A2643" t="s">
        <v>5869</v>
      </c>
      <c r="B2643" s="4">
        <v>35000000</v>
      </c>
      <c r="C2643" s="4">
        <v>27972410</v>
      </c>
      <c r="D2643" s="4">
        <f>IFERROR(Table13[[#This Row],[gross]]-Table13[[#This Row],[budget]],"not available")</f>
        <v>-7027590</v>
      </c>
    </row>
    <row r="2644" spans="1:4" x14ac:dyDescent="0.3">
      <c r="A2644" t="s">
        <v>10119</v>
      </c>
      <c r="B2644" s="4">
        <v>24000000</v>
      </c>
      <c r="C2644" s="4">
        <v>16964743</v>
      </c>
      <c r="D2644" s="4">
        <f>IFERROR(Table13[[#This Row],[gross]]-Table13[[#This Row],[budget]],"not available")</f>
        <v>-7035257</v>
      </c>
    </row>
    <row r="2645" spans="1:4" x14ac:dyDescent="0.3">
      <c r="A2645" t="s">
        <v>14243</v>
      </c>
      <c r="B2645" s="4">
        <v>12000000</v>
      </c>
      <c r="C2645" s="4">
        <v>4922166</v>
      </c>
      <c r="D2645" s="4">
        <f>IFERROR(Table13[[#This Row],[gross]]-Table13[[#This Row],[budget]],"not available")</f>
        <v>-7077834</v>
      </c>
    </row>
    <row r="2646" spans="1:4" x14ac:dyDescent="0.3">
      <c r="A2646" t="s">
        <v>14247</v>
      </c>
      <c r="B2646" s="4">
        <v>12000000</v>
      </c>
      <c r="C2646" s="4">
        <v>4903000</v>
      </c>
      <c r="D2646" s="4">
        <f>IFERROR(Table13[[#This Row],[gross]]-Table13[[#This Row],[budget]],"not available")</f>
        <v>-7097000</v>
      </c>
    </row>
    <row r="2647" spans="1:4" x14ac:dyDescent="0.3">
      <c r="A2647" t="s">
        <v>14528</v>
      </c>
      <c r="B2647" s="4">
        <v>12000000</v>
      </c>
      <c r="C2647" s="4">
        <v>4884663</v>
      </c>
      <c r="D2647" s="4">
        <f>IFERROR(Table13[[#This Row],[gross]]-Table13[[#This Row],[budget]],"not available")</f>
        <v>-7115337</v>
      </c>
    </row>
    <row r="2648" spans="1:4" x14ac:dyDescent="0.3">
      <c r="A2648" t="s">
        <v>15450</v>
      </c>
      <c r="B2648" s="4">
        <v>9600000</v>
      </c>
      <c r="C2648" s="4">
        <v>2483955</v>
      </c>
      <c r="D2648" s="4">
        <f>IFERROR(Table13[[#This Row],[gross]]-Table13[[#This Row],[budget]],"not available")</f>
        <v>-7116045</v>
      </c>
    </row>
    <row r="2649" spans="1:4" x14ac:dyDescent="0.3">
      <c r="A2649" t="s">
        <v>13760</v>
      </c>
      <c r="B2649" s="4">
        <v>13000000</v>
      </c>
      <c r="C2649" s="4">
        <v>5871603</v>
      </c>
      <c r="D2649" s="4">
        <f>IFERROR(Table13[[#This Row],[gross]]-Table13[[#This Row],[budget]],"not available")</f>
        <v>-7128397</v>
      </c>
    </row>
    <row r="2650" spans="1:4" x14ac:dyDescent="0.3">
      <c r="A2650" t="s">
        <v>6606</v>
      </c>
      <c r="B2650" s="4">
        <v>40000000</v>
      </c>
      <c r="C2650" s="4">
        <v>32853640</v>
      </c>
      <c r="D2650" s="4">
        <f>IFERROR(Table13[[#This Row],[gross]]-Table13[[#This Row],[budget]],"not available")</f>
        <v>-7146360</v>
      </c>
    </row>
    <row r="2651" spans="1:4" x14ac:dyDescent="0.3">
      <c r="A2651" t="s">
        <v>5320</v>
      </c>
      <c r="B2651" s="4">
        <v>40000000</v>
      </c>
      <c r="C2651" s="4">
        <v>32800000</v>
      </c>
      <c r="D2651" s="4">
        <f>IFERROR(Table13[[#This Row],[gross]]-Table13[[#This Row],[budget]],"not available")</f>
        <v>-7200000</v>
      </c>
    </row>
    <row r="2652" spans="1:4" x14ac:dyDescent="0.3">
      <c r="A2652" t="s">
        <v>9746</v>
      </c>
      <c r="B2652" s="4">
        <v>25000000</v>
      </c>
      <c r="C2652" s="4">
        <v>17791031</v>
      </c>
      <c r="D2652" s="4">
        <f>IFERROR(Table13[[#This Row],[gross]]-Table13[[#This Row],[budget]],"not available")</f>
        <v>-7208969</v>
      </c>
    </row>
    <row r="2653" spans="1:4" x14ac:dyDescent="0.3">
      <c r="A2653" t="s">
        <v>9713</v>
      </c>
      <c r="B2653" s="4">
        <v>23000000</v>
      </c>
      <c r="C2653" s="4">
        <v>15785632</v>
      </c>
      <c r="D2653" s="4">
        <f>IFERROR(Table13[[#This Row],[gross]]-Table13[[#This Row],[budget]],"not available")</f>
        <v>-7214368</v>
      </c>
    </row>
    <row r="2654" spans="1:4" x14ac:dyDescent="0.3">
      <c r="A2654" t="s">
        <v>16223</v>
      </c>
      <c r="B2654" s="4">
        <v>7900000</v>
      </c>
      <c r="C2654" s="4">
        <v>671240</v>
      </c>
      <c r="D2654" s="4">
        <f>IFERROR(Table13[[#This Row],[gross]]-Table13[[#This Row],[budget]],"not available")</f>
        <v>-7228760</v>
      </c>
    </row>
    <row r="2655" spans="1:4" x14ac:dyDescent="0.3">
      <c r="A2655" t="s">
        <v>13079</v>
      </c>
      <c r="B2655" s="4">
        <v>15000000</v>
      </c>
      <c r="C2655" s="4">
        <v>7757130</v>
      </c>
      <c r="D2655" s="4">
        <f>IFERROR(Table13[[#This Row],[gross]]-Table13[[#This Row],[budget]],"not available")</f>
        <v>-7242870</v>
      </c>
    </row>
    <row r="2656" spans="1:4" x14ac:dyDescent="0.3">
      <c r="A2656" t="s">
        <v>14588</v>
      </c>
      <c r="B2656" s="4">
        <v>11000000</v>
      </c>
      <c r="C2656" s="4">
        <v>3753806</v>
      </c>
      <c r="D2656" s="4">
        <f>IFERROR(Table13[[#This Row],[gross]]-Table13[[#This Row],[budget]],"not available")</f>
        <v>-7246194</v>
      </c>
    </row>
    <row r="2657" spans="1:4" x14ac:dyDescent="0.3">
      <c r="A2657" t="s">
        <v>9752</v>
      </c>
      <c r="B2657" s="4">
        <v>25000000</v>
      </c>
      <c r="C2657" s="4">
        <v>17718223</v>
      </c>
      <c r="D2657" s="4">
        <f>IFERROR(Table13[[#This Row],[gross]]-Table13[[#This Row],[budget]],"not available")</f>
        <v>-7281777</v>
      </c>
    </row>
    <row r="2658" spans="1:4" x14ac:dyDescent="0.3">
      <c r="A2658" t="s">
        <v>14252</v>
      </c>
      <c r="B2658" s="4">
        <v>12000000</v>
      </c>
      <c r="C2658" s="4">
        <v>4717455</v>
      </c>
      <c r="D2658" s="4">
        <f>IFERROR(Table13[[#This Row],[gross]]-Table13[[#This Row],[budget]],"not available")</f>
        <v>-7282545</v>
      </c>
    </row>
    <row r="2659" spans="1:4" x14ac:dyDescent="0.3">
      <c r="A2659" t="s">
        <v>16326</v>
      </c>
      <c r="B2659" s="4">
        <v>7500000</v>
      </c>
      <c r="C2659" s="4">
        <v>197148</v>
      </c>
      <c r="D2659" s="4">
        <f>IFERROR(Table13[[#This Row],[gross]]-Table13[[#This Row],[budget]],"not available")</f>
        <v>-7302852</v>
      </c>
    </row>
    <row r="2660" spans="1:4" x14ac:dyDescent="0.3">
      <c r="A2660" t="s">
        <v>3262</v>
      </c>
      <c r="B2660" s="4">
        <v>70000000</v>
      </c>
      <c r="C2660" s="4">
        <v>62647540</v>
      </c>
      <c r="D2660" s="4">
        <f>IFERROR(Table13[[#This Row],[gross]]-Table13[[#This Row],[budget]],"not available")</f>
        <v>-7352460</v>
      </c>
    </row>
    <row r="2661" spans="1:4" x14ac:dyDescent="0.3">
      <c r="A2661" t="s">
        <v>11206</v>
      </c>
      <c r="B2661" s="4">
        <v>20000000</v>
      </c>
      <c r="C2661" s="4">
        <v>12626905</v>
      </c>
      <c r="D2661" s="4">
        <f>IFERROR(Table13[[#This Row],[gross]]-Table13[[#This Row],[budget]],"not available")</f>
        <v>-7373095</v>
      </c>
    </row>
    <row r="2662" spans="1:4" x14ac:dyDescent="0.3">
      <c r="A2662" t="s">
        <v>1567</v>
      </c>
      <c r="B2662" s="4">
        <v>110000000</v>
      </c>
      <c r="C2662" s="4">
        <v>102608827</v>
      </c>
      <c r="D2662" s="4">
        <f>IFERROR(Table13[[#This Row],[gross]]-Table13[[#This Row],[budget]],"not available")</f>
        <v>-7391173</v>
      </c>
    </row>
    <row r="2663" spans="1:4" x14ac:dyDescent="0.3">
      <c r="A2663" t="s">
        <v>16141</v>
      </c>
      <c r="B2663" s="4">
        <v>8000000</v>
      </c>
      <c r="C2663" s="4">
        <v>568695</v>
      </c>
      <c r="D2663" s="4">
        <f>IFERROR(Table13[[#This Row],[gross]]-Table13[[#This Row],[budget]],"not available")</f>
        <v>-7431305</v>
      </c>
    </row>
    <row r="2664" spans="1:4" x14ac:dyDescent="0.3">
      <c r="A2664" t="s">
        <v>13096</v>
      </c>
      <c r="B2664" s="4">
        <v>15000000</v>
      </c>
      <c r="C2664" s="4">
        <v>7556708</v>
      </c>
      <c r="D2664" s="4">
        <f>IFERROR(Table13[[#This Row],[gross]]-Table13[[#This Row],[budget]],"not available")</f>
        <v>-7443292</v>
      </c>
    </row>
    <row r="2665" spans="1:4" x14ac:dyDescent="0.3">
      <c r="A2665" t="s">
        <v>16118</v>
      </c>
      <c r="B2665" s="4">
        <v>8000000</v>
      </c>
      <c r="C2665" s="4">
        <v>532190</v>
      </c>
      <c r="D2665" s="4">
        <f>IFERROR(Table13[[#This Row],[gross]]-Table13[[#This Row],[budget]],"not available")</f>
        <v>-7467810</v>
      </c>
    </row>
    <row r="2666" spans="1:4" x14ac:dyDescent="0.3">
      <c r="A2666" t="s">
        <v>15665</v>
      </c>
      <c r="B2666" s="4">
        <v>9000000</v>
      </c>
      <c r="C2666" s="4">
        <v>1530535</v>
      </c>
      <c r="D2666" s="4">
        <f>IFERROR(Table13[[#This Row],[gross]]-Table13[[#This Row],[budget]],"not available")</f>
        <v>-7469465</v>
      </c>
    </row>
    <row r="2667" spans="1:4" x14ac:dyDescent="0.3">
      <c r="A2667" t="s">
        <v>8473</v>
      </c>
      <c r="B2667" s="4">
        <v>30000000</v>
      </c>
      <c r="C2667" s="4">
        <v>22526144</v>
      </c>
      <c r="D2667" s="4">
        <f>IFERROR(Table13[[#This Row],[gross]]-Table13[[#This Row],[budget]],"not available")</f>
        <v>-7473856</v>
      </c>
    </row>
    <row r="2668" spans="1:4" x14ac:dyDescent="0.3">
      <c r="A2668" t="s">
        <v>7999</v>
      </c>
      <c r="B2668" s="4">
        <v>30000000</v>
      </c>
      <c r="C2668" s="4">
        <v>22525921</v>
      </c>
      <c r="D2668" s="4">
        <f>IFERROR(Table13[[#This Row],[gross]]-Table13[[#This Row],[budget]],"not available")</f>
        <v>-7474079</v>
      </c>
    </row>
    <row r="2669" spans="1:4" x14ac:dyDescent="0.3">
      <c r="A2669" t="s">
        <v>2236</v>
      </c>
      <c r="B2669" s="4">
        <v>80000000</v>
      </c>
      <c r="C2669" s="4">
        <v>72515360</v>
      </c>
      <c r="D2669" s="4">
        <f>IFERROR(Table13[[#This Row],[gross]]-Table13[[#This Row],[budget]],"not available")</f>
        <v>-7484640</v>
      </c>
    </row>
    <row r="2670" spans="1:4" x14ac:dyDescent="0.3">
      <c r="A2670" t="s">
        <v>1098</v>
      </c>
      <c r="B2670" s="4">
        <v>130000000</v>
      </c>
      <c r="C2670" s="4">
        <v>122512052</v>
      </c>
      <c r="D2670" s="4">
        <f>IFERROR(Table13[[#This Row],[gross]]-Table13[[#This Row],[budget]],"not available")</f>
        <v>-7487948</v>
      </c>
    </row>
    <row r="2671" spans="1:4" x14ac:dyDescent="0.3">
      <c r="A2671" t="s">
        <v>11900</v>
      </c>
      <c r="B2671" s="4">
        <v>18000000</v>
      </c>
      <c r="C2671" s="4">
        <v>10494494</v>
      </c>
      <c r="D2671" s="4">
        <f>IFERROR(Table13[[#This Row],[gross]]-Table13[[#This Row],[budget]],"not available")</f>
        <v>-7505506</v>
      </c>
    </row>
    <row r="2672" spans="1:4" x14ac:dyDescent="0.3">
      <c r="A2672" t="s">
        <v>10583</v>
      </c>
      <c r="B2672" s="4">
        <v>17000000</v>
      </c>
      <c r="C2672" s="4">
        <v>9430988</v>
      </c>
      <c r="D2672" s="4">
        <f>IFERROR(Table13[[#This Row],[gross]]-Table13[[#This Row],[budget]],"not available")</f>
        <v>-7569012</v>
      </c>
    </row>
    <row r="2673" spans="1:4" x14ac:dyDescent="0.3">
      <c r="A2673" t="s">
        <v>11174</v>
      </c>
      <c r="B2673" s="4">
        <v>20000000</v>
      </c>
      <c r="C2673" s="4">
        <v>12398628</v>
      </c>
      <c r="D2673" s="4">
        <f>IFERROR(Table13[[#This Row],[gross]]-Table13[[#This Row],[budget]],"not available")</f>
        <v>-7601372</v>
      </c>
    </row>
    <row r="2674" spans="1:4" x14ac:dyDescent="0.3">
      <c r="A2674" t="s">
        <v>16146</v>
      </c>
      <c r="B2674" s="4">
        <v>8000000</v>
      </c>
      <c r="C2674" s="4">
        <v>398420</v>
      </c>
      <c r="D2674" s="4">
        <f>IFERROR(Table13[[#This Row],[gross]]-Table13[[#This Row],[budget]],"not available")</f>
        <v>-7601580</v>
      </c>
    </row>
    <row r="2675" spans="1:4" x14ac:dyDescent="0.3">
      <c r="A2675" t="s">
        <v>16156</v>
      </c>
      <c r="B2675" s="4">
        <v>8000000</v>
      </c>
      <c r="C2675" s="4">
        <v>336456</v>
      </c>
      <c r="D2675" s="4">
        <f>IFERROR(Table13[[#This Row],[gross]]-Table13[[#This Row],[budget]],"not available")</f>
        <v>-7663544</v>
      </c>
    </row>
    <row r="2676" spans="1:4" x14ac:dyDescent="0.3">
      <c r="A2676" t="s">
        <v>15163</v>
      </c>
      <c r="B2676" s="4">
        <v>10000000</v>
      </c>
      <c r="C2676" s="4">
        <v>2331318</v>
      </c>
      <c r="D2676" s="4">
        <f>IFERROR(Table13[[#This Row],[gross]]-Table13[[#This Row],[budget]],"not available")</f>
        <v>-7668682</v>
      </c>
    </row>
    <row r="2677" spans="1:4" x14ac:dyDescent="0.3">
      <c r="A2677" t="s">
        <v>3471</v>
      </c>
      <c r="B2677" s="4">
        <v>70000000</v>
      </c>
      <c r="C2677" s="4">
        <v>62321039</v>
      </c>
      <c r="D2677" s="4">
        <f>IFERROR(Table13[[#This Row],[gross]]-Table13[[#This Row],[budget]],"not available")</f>
        <v>-7678961</v>
      </c>
    </row>
    <row r="2678" spans="1:4" x14ac:dyDescent="0.3">
      <c r="A2678" t="s">
        <v>14328</v>
      </c>
      <c r="B2678" s="4">
        <v>8000000</v>
      </c>
      <c r="C2678" s="4">
        <v>303439</v>
      </c>
      <c r="D2678" s="4">
        <f>IFERROR(Table13[[#This Row],[gross]]-Table13[[#This Row],[budget]],"not available")</f>
        <v>-7696561</v>
      </c>
    </row>
    <row r="2679" spans="1:4" x14ac:dyDescent="0.3">
      <c r="A2679" t="s">
        <v>16164</v>
      </c>
      <c r="B2679" s="4">
        <v>8000000</v>
      </c>
      <c r="C2679" s="4">
        <v>298110</v>
      </c>
      <c r="D2679" s="4">
        <f>IFERROR(Table13[[#This Row],[gross]]-Table13[[#This Row],[budget]],"not available")</f>
        <v>-7701890</v>
      </c>
    </row>
    <row r="2680" spans="1:4" x14ac:dyDescent="0.3">
      <c r="A2680" t="s">
        <v>10123</v>
      </c>
      <c r="B2680" s="4">
        <v>24000000</v>
      </c>
      <c r="C2680" s="4">
        <v>16290976</v>
      </c>
      <c r="D2680" s="4">
        <f>IFERROR(Table13[[#This Row],[gross]]-Table13[[#This Row],[budget]],"not available")</f>
        <v>-7709024</v>
      </c>
    </row>
    <row r="2681" spans="1:4" x14ac:dyDescent="0.3">
      <c r="A2681" t="s">
        <v>9925</v>
      </c>
      <c r="B2681" s="4">
        <v>17000000</v>
      </c>
      <c r="C2681" s="4">
        <v>9286314</v>
      </c>
      <c r="D2681" s="4">
        <f>IFERROR(Table13[[#This Row],[gross]]-Table13[[#This Row],[budget]],"not available")</f>
        <v>-7713686</v>
      </c>
    </row>
    <row r="2682" spans="1:4" x14ac:dyDescent="0.3">
      <c r="A2682" t="s">
        <v>9031</v>
      </c>
      <c r="B2682" s="4">
        <v>28000000</v>
      </c>
      <c r="C2682" s="4">
        <v>20285518</v>
      </c>
      <c r="D2682" s="4">
        <f>IFERROR(Table13[[#This Row],[gross]]-Table13[[#This Row],[budget]],"not available")</f>
        <v>-7714482</v>
      </c>
    </row>
    <row r="2683" spans="1:4" x14ac:dyDescent="0.3">
      <c r="A2683" t="s">
        <v>12607</v>
      </c>
      <c r="B2683" s="4">
        <v>15500000</v>
      </c>
      <c r="C2683" s="4">
        <v>7774730</v>
      </c>
      <c r="D2683" s="4">
        <f>IFERROR(Table13[[#This Row],[gross]]-Table13[[#This Row],[budget]],"not available")</f>
        <v>-7725270</v>
      </c>
    </row>
    <row r="2684" spans="1:4" x14ac:dyDescent="0.3">
      <c r="A2684" t="s">
        <v>10426</v>
      </c>
      <c r="B2684" s="4">
        <v>22000000</v>
      </c>
      <c r="C2684" s="4">
        <v>14252830</v>
      </c>
      <c r="D2684" s="4">
        <f>IFERROR(Table13[[#This Row],[gross]]-Table13[[#This Row],[budget]],"not available")</f>
        <v>-7747170</v>
      </c>
    </row>
    <row r="2685" spans="1:4" x14ac:dyDescent="0.3">
      <c r="A2685" t="s">
        <v>13124</v>
      </c>
      <c r="B2685" s="4">
        <v>15000000</v>
      </c>
      <c r="C2685" s="4">
        <v>7219578</v>
      </c>
      <c r="D2685" s="4">
        <f>IFERROR(Table13[[#This Row],[gross]]-Table13[[#This Row],[budget]],"not available")</f>
        <v>-7780422</v>
      </c>
    </row>
    <row r="2686" spans="1:4" x14ac:dyDescent="0.3">
      <c r="A2686" t="s">
        <v>4894</v>
      </c>
      <c r="B2686" s="4">
        <v>53000000</v>
      </c>
      <c r="C2686" s="4">
        <v>45207112</v>
      </c>
      <c r="D2686" s="4">
        <f>IFERROR(Table13[[#This Row],[gross]]-Table13[[#This Row],[budget]],"not available")</f>
        <v>-7792888</v>
      </c>
    </row>
    <row r="2687" spans="1:4" x14ac:dyDescent="0.3">
      <c r="A2687" t="s">
        <v>15167</v>
      </c>
      <c r="B2687" s="4">
        <v>10000000</v>
      </c>
      <c r="C2687" s="4">
        <v>2185266</v>
      </c>
      <c r="D2687" s="4">
        <f>IFERROR(Table13[[#This Row],[gross]]-Table13[[#This Row],[budget]],"not available")</f>
        <v>-7814734</v>
      </c>
    </row>
    <row r="2688" spans="1:4" x14ac:dyDescent="0.3">
      <c r="A2688" t="s">
        <v>11187</v>
      </c>
      <c r="B2688" s="4">
        <v>20000000</v>
      </c>
      <c r="C2688" s="4">
        <v>12134420</v>
      </c>
      <c r="D2688" s="4">
        <f>IFERROR(Table13[[#This Row],[gross]]-Table13[[#This Row],[budget]],"not available")</f>
        <v>-7865580</v>
      </c>
    </row>
    <row r="2689" spans="1:4" x14ac:dyDescent="0.3">
      <c r="A2689" t="s">
        <v>16168</v>
      </c>
      <c r="B2689" s="4">
        <v>8000000</v>
      </c>
      <c r="C2689" s="4">
        <v>127144</v>
      </c>
      <c r="D2689" s="4">
        <f>IFERROR(Table13[[#This Row],[gross]]-Table13[[#This Row],[budget]],"not available")</f>
        <v>-7872856</v>
      </c>
    </row>
    <row r="2690" spans="1:4" x14ac:dyDescent="0.3">
      <c r="A2690" t="s">
        <v>16171</v>
      </c>
      <c r="B2690" s="4">
        <v>8000000</v>
      </c>
      <c r="C2690" s="4">
        <v>117190</v>
      </c>
      <c r="D2690" s="4">
        <f>IFERROR(Table13[[#This Row],[gross]]-Table13[[#This Row],[budget]],"not available")</f>
        <v>-7882810</v>
      </c>
    </row>
    <row r="2691" spans="1:4" x14ac:dyDescent="0.3">
      <c r="A2691" t="s">
        <v>5406</v>
      </c>
      <c r="B2691" s="4">
        <v>25000000</v>
      </c>
      <c r="C2691" s="4">
        <v>17114882</v>
      </c>
      <c r="D2691" s="4">
        <f>IFERROR(Table13[[#This Row],[gross]]-Table13[[#This Row],[budget]],"not available")</f>
        <v>-7885118</v>
      </c>
    </row>
    <row r="2692" spans="1:4" x14ac:dyDescent="0.3">
      <c r="A2692" t="s">
        <v>16176</v>
      </c>
      <c r="B2692" s="4">
        <v>8000000</v>
      </c>
      <c r="C2692" s="4">
        <v>108662</v>
      </c>
      <c r="D2692" s="4">
        <f>IFERROR(Table13[[#This Row],[gross]]-Table13[[#This Row],[budget]],"not available")</f>
        <v>-7891338</v>
      </c>
    </row>
    <row r="2693" spans="1:4" x14ac:dyDescent="0.3">
      <c r="A2693" t="s">
        <v>15337</v>
      </c>
      <c r="B2693" s="4">
        <v>8000000</v>
      </c>
      <c r="C2693" s="4">
        <v>100503</v>
      </c>
      <c r="D2693" s="4">
        <f>IFERROR(Table13[[#This Row],[gross]]-Table13[[#This Row],[budget]],"not available")</f>
        <v>-7899497</v>
      </c>
    </row>
    <row r="2694" spans="1:4" x14ac:dyDescent="0.3">
      <c r="A2694" t="s">
        <v>8520</v>
      </c>
      <c r="B2694" s="4">
        <v>25000000</v>
      </c>
      <c r="C2694" s="4">
        <v>17100000</v>
      </c>
      <c r="D2694" s="4">
        <f>IFERROR(Table13[[#This Row],[gross]]-Table13[[#This Row],[budget]],"not available")</f>
        <v>-7900000</v>
      </c>
    </row>
    <row r="2695" spans="1:4" x14ac:dyDescent="0.3">
      <c r="A2695" t="s">
        <v>13587</v>
      </c>
      <c r="B2695" s="4">
        <v>10000000</v>
      </c>
      <c r="C2695" s="4">
        <v>2086345</v>
      </c>
      <c r="D2695" s="4">
        <f>IFERROR(Table13[[#This Row],[gross]]-Table13[[#This Row],[budget]],"not available")</f>
        <v>-7913655</v>
      </c>
    </row>
    <row r="2696" spans="1:4" x14ac:dyDescent="0.3">
      <c r="A2696" t="s">
        <v>13802</v>
      </c>
      <c r="B2696" s="4">
        <v>11000000</v>
      </c>
      <c r="C2696" s="4">
        <v>3074838</v>
      </c>
      <c r="D2696" s="4">
        <f>IFERROR(Table13[[#This Row],[gross]]-Table13[[#This Row],[budget]],"not available")</f>
        <v>-7925162</v>
      </c>
    </row>
    <row r="2697" spans="1:4" x14ac:dyDescent="0.3">
      <c r="A2697" t="s">
        <v>11680</v>
      </c>
      <c r="B2697" s="4">
        <v>18500000</v>
      </c>
      <c r="C2697" s="4">
        <v>10562387</v>
      </c>
      <c r="D2697" s="4">
        <f>IFERROR(Table13[[#This Row],[gross]]-Table13[[#This Row],[budget]],"not available")</f>
        <v>-7937613</v>
      </c>
    </row>
    <row r="2698" spans="1:4" x14ac:dyDescent="0.3">
      <c r="A2698" t="s">
        <v>16182</v>
      </c>
      <c r="B2698" s="4">
        <v>8000000</v>
      </c>
      <c r="C2698" s="4">
        <v>53481</v>
      </c>
      <c r="D2698" s="4">
        <f>IFERROR(Table13[[#This Row],[gross]]-Table13[[#This Row],[budget]],"not available")</f>
        <v>-7946519</v>
      </c>
    </row>
    <row r="2699" spans="1:4" x14ac:dyDescent="0.3">
      <c r="A2699" t="s">
        <v>16193</v>
      </c>
      <c r="B2699" s="4">
        <v>8000000</v>
      </c>
      <c r="C2699" s="4">
        <v>52961</v>
      </c>
      <c r="D2699" s="4">
        <f>IFERROR(Table13[[#This Row],[gross]]-Table13[[#This Row],[budget]],"not available")</f>
        <v>-7947039</v>
      </c>
    </row>
    <row r="2700" spans="1:4" x14ac:dyDescent="0.3">
      <c r="A2700" t="s">
        <v>15725</v>
      </c>
      <c r="B2700" s="4">
        <v>9000000</v>
      </c>
      <c r="C2700" s="4">
        <v>1046166</v>
      </c>
      <c r="D2700" s="4">
        <f>IFERROR(Table13[[#This Row],[gross]]-Table13[[#This Row],[budget]],"not available")</f>
        <v>-7953834</v>
      </c>
    </row>
    <row r="2701" spans="1:4" x14ac:dyDescent="0.3">
      <c r="A2701" t="s">
        <v>14591</v>
      </c>
      <c r="B2701" s="4">
        <v>11000000</v>
      </c>
      <c r="C2701" s="4">
        <v>3034181</v>
      </c>
      <c r="D2701" s="4">
        <f>IFERROR(Table13[[#This Row],[gross]]-Table13[[#This Row],[budget]],"not available")</f>
        <v>-7965819</v>
      </c>
    </row>
    <row r="2702" spans="1:4" x14ac:dyDescent="0.3">
      <c r="A2702" t="s">
        <v>15843</v>
      </c>
      <c r="B2702" s="4">
        <v>12000000</v>
      </c>
      <c r="C2702" s="4">
        <v>4018695</v>
      </c>
      <c r="D2702" s="4">
        <f>IFERROR(Table13[[#This Row],[gross]]-Table13[[#This Row],[budget]],"not available")</f>
        <v>-7981305</v>
      </c>
    </row>
    <row r="2703" spans="1:4" x14ac:dyDescent="0.3">
      <c r="A2703" t="s">
        <v>13769</v>
      </c>
      <c r="B2703" s="4">
        <v>13000000</v>
      </c>
      <c r="C2703" s="4">
        <v>5002310</v>
      </c>
      <c r="D2703" s="4">
        <f>IFERROR(Table13[[#This Row],[gross]]-Table13[[#This Row],[budget]],"not available")</f>
        <v>-7997690</v>
      </c>
    </row>
    <row r="2704" spans="1:4" x14ac:dyDescent="0.3">
      <c r="A2704" t="s">
        <v>13582</v>
      </c>
      <c r="B2704" s="4">
        <v>13500000</v>
      </c>
      <c r="C2704" s="4">
        <v>5501940</v>
      </c>
      <c r="D2704" s="4">
        <f>IFERROR(Table13[[#This Row],[gross]]-Table13[[#This Row],[budget]],"not available")</f>
        <v>-7998060</v>
      </c>
    </row>
    <row r="2705" spans="1:4" x14ac:dyDescent="0.3">
      <c r="A2705" t="s">
        <v>16616</v>
      </c>
      <c r="B2705" s="4">
        <v>9000000</v>
      </c>
      <c r="C2705" s="4">
        <v>1000000</v>
      </c>
      <c r="D2705" s="4">
        <f>IFERROR(Table13[[#This Row],[gross]]-Table13[[#This Row],[budget]],"not available")</f>
        <v>-8000000</v>
      </c>
    </row>
    <row r="2706" spans="1:4" x14ac:dyDescent="0.3">
      <c r="A2706" t="s">
        <v>10031</v>
      </c>
      <c r="B2706" s="4">
        <v>25000000</v>
      </c>
      <c r="C2706" s="4">
        <v>16969390</v>
      </c>
      <c r="D2706" s="4">
        <f>IFERROR(Table13[[#This Row],[gross]]-Table13[[#This Row],[budget]],"not available")</f>
        <v>-8030610</v>
      </c>
    </row>
    <row r="2707" spans="1:4" x14ac:dyDescent="0.3">
      <c r="A2707" t="s">
        <v>14275</v>
      </c>
      <c r="B2707" s="4">
        <v>12000000</v>
      </c>
      <c r="C2707" s="4">
        <v>3950294</v>
      </c>
      <c r="D2707" s="4">
        <f>IFERROR(Table13[[#This Row],[gross]]-Table13[[#This Row],[budget]],"not available")</f>
        <v>-8049706</v>
      </c>
    </row>
    <row r="2708" spans="1:4" x14ac:dyDescent="0.3">
      <c r="A2708" t="s">
        <v>15201</v>
      </c>
      <c r="B2708" s="4">
        <v>10000000</v>
      </c>
      <c r="C2708" s="4">
        <v>1939441</v>
      </c>
      <c r="D2708" s="4">
        <f>IFERROR(Table13[[#This Row],[gross]]-Table13[[#This Row],[budget]],"not available")</f>
        <v>-8060559</v>
      </c>
    </row>
    <row r="2709" spans="1:4" x14ac:dyDescent="0.3">
      <c r="A2709" t="s">
        <v>1117</v>
      </c>
      <c r="B2709" s="4">
        <v>135000000</v>
      </c>
      <c r="C2709" s="4">
        <v>126930660</v>
      </c>
      <c r="D2709" s="4">
        <f>IFERROR(Table13[[#This Row],[gross]]-Table13[[#This Row],[budget]],"not available")</f>
        <v>-8069340</v>
      </c>
    </row>
    <row r="2710" spans="1:4" x14ac:dyDescent="0.3">
      <c r="A2710" t="s">
        <v>13773</v>
      </c>
      <c r="B2710" s="4">
        <v>13000000</v>
      </c>
      <c r="C2710" s="4">
        <v>4919896</v>
      </c>
      <c r="D2710" s="4">
        <f>IFERROR(Table13[[#This Row],[gross]]-Table13[[#This Row],[budget]],"not available")</f>
        <v>-8080104</v>
      </c>
    </row>
    <row r="2711" spans="1:4" x14ac:dyDescent="0.3">
      <c r="A2711" t="s">
        <v>1986</v>
      </c>
      <c r="B2711" s="4">
        <v>95000000</v>
      </c>
      <c r="C2711" s="4">
        <v>86897182</v>
      </c>
      <c r="D2711" s="4">
        <f>IFERROR(Table13[[#This Row],[gross]]-Table13[[#This Row],[budget]],"not available")</f>
        <v>-8102818</v>
      </c>
    </row>
    <row r="2712" spans="1:4" x14ac:dyDescent="0.3">
      <c r="A2712" t="s">
        <v>15708</v>
      </c>
      <c r="B2712" s="4">
        <v>9000000</v>
      </c>
      <c r="C2712" s="4">
        <v>883887</v>
      </c>
      <c r="D2712" s="4">
        <f>IFERROR(Table13[[#This Row],[gross]]-Table13[[#This Row],[budget]],"not available")</f>
        <v>-8116113</v>
      </c>
    </row>
    <row r="2713" spans="1:4" x14ac:dyDescent="0.3">
      <c r="A2713" t="s">
        <v>4513</v>
      </c>
      <c r="B2713" s="4">
        <v>58000000</v>
      </c>
      <c r="C2713" s="4">
        <v>49875589</v>
      </c>
      <c r="D2713" s="4">
        <f>IFERROR(Table13[[#This Row],[gross]]-Table13[[#This Row],[budget]],"not available")</f>
        <v>-8124411</v>
      </c>
    </row>
    <row r="2714" spans="1:4" x14ac:dyDescent="0.3">
      <c r="A2714" t="s">
        <v>13783</v>
      </c>
      <c r="B2714" s="4">
        <v>13000000</v>
      </c>
      <c r="C2714" s="4">
        <v>4857376</v>
      </c>
      <c r="D2714" s="4">
        <f>IFERROR(Table13[[#This Row],[gross]]-Table13[[#This Row],[budget]],"not available")</f>
        <v>-8142624</v>
      </c>
    </row>
    <row r="2715" spans="1:4" x14ac:dyDescent="0.3">
      <c r="A2715" t="s">
        <v>6619</v>
      </c>
      <c r="B2715" s="4">
        <v>40000000</v>
      </c>
      <c r="C2715" s="4">
        <v>31836745</v>
      </c>
      <c r="D2715" s="4">
        <f>IFERROR(Table13[[#This Row],[gross]]-Table13[[#This Row],[budget]],"not available")</f>
        <v>-8163255</v>
      </c>
    </row>
    <row r="2716" spans="1:4" x14ac:dyDescent="0.3">
      <c r="A2716" t="s">
        <v>9707</v>
      </c>
      <c r="B2716" s="4">
        <v>30000000</v>
      </c>
      <c r="C2716" s="4">
        <v>21835784</v>
      </c>
      <c r="D2716" s="4">
        <f>IFERROR(Table13[[#This Row],[gross]]-Table13[[#This Row],[budget]],"not available")</f>
        <v>-8164216</v>
      </c>
    </row>
    <row r="2717" spans="1:4" x14ac:dyDescent="0.3">
      <c r="A2717" t="s">
        <v>14595</v>
      </c>
      <c r="B2717" s="4">
        <v>11000000</v>
      </c>
      <c r="C2717" s="4">
        <v>2832826</v>
      </c>
      <c r="D2717" s="4">
        <f>IFERROR(Table13[[#This Row],[gross]]-Table13[[#This Row],[budget]],"not available")</f>
        <v>-8167174</v>
      </c>
    </row>
    <row r="2718" spans="1:4" x14ac:dyDescent="0.3">
      <c r="A2718" t="s">
        <v>6664</v>
      </c>
      <c r="B2718" s="4">
        <v>35000000</v>
      </c>
      <c r="C2718" s="4">
        <v>26814957</v>
      </c>
      <c r="D2718" s="4">
        <f>IFERROR(Table13[[#This Row],[gross]]-Table13[[#This Row],[budget]],"not available")</f>
        <v>-8185043</v>
      </c>
    </row>
    <row r="2719" spans="1:4" x14ac:dyDescent="0.3">
      <c r="A2719" t="s">
        <v>3047</v>
      </c>
      <c r="B2719" s="4">
        <v>50000000</v>
      </c>
      <c r="C2719" s="4">
        <v>41814863</v>
      </c>
      <c r="D2719" s="4">
        <f>IFERROR(Table13[[#This Row],[gross]]-Table13[[#This Row],[budget]],"not available")</f>
        <v>-8185137</v>
      </c>
    </row>
    <row r="2720" spans="1:4" x14ac:dyDescent="0.3">
      <c r="A2720" t="s">
        <v>14607</v>
      </c>
      <c r="B2720" s="4">
        <v>11000000</v>
      </c>
      <c r="C2720" s="4">
        <v>2807854</v>
      </c>
      <c r="D2720" s="4">
        <f>IFERROR(Table13[[#This Row],[gross]]-Table13[[#This Row],[budget]],"not available")</f>
        <v>-8192146</v>
      </c>
    </row>
    <row r="2721" spans="1:4" x14ac:dyDescent="0.3">
      <c r="A2721" t="s">
        <v>8494</v>
      </c>
      <c r="B2721" s="4">
        <v>30000000</v>
      </c>
      <c r="C2721" s="4">
        <v>21800302</v>
      </c>
      <c r="D2721" s="4">
        <f>IFERROR(Table13[[#This Row],[gross]]-Table13[[#This Row],[budget]],"not available")</f>
        <v>-8199698</v>
      </c>
    </row>
    <row r="2722" spans="1:4" x14ac:dyDescent="0.3">
      <c r="A2722" t="s">
        <v>11192</v>
      </c>
      <c r="B2722" s="4">
        <v>20000000</v>
      </c>
      <c r="C2722" s="4">
        <v>11784000</v>
      </c>
      <c r="D2722" s="4">
        <f>IFERROR(Table13[[#This Row],[gross]]-Table13[[#This Row],[budget]],"not available")</f>
        <v>-8216000</v>
      </c>
    </row>
    <row r="2723" spans="1:4" x14ac:dyDescent="0.3">
      <c r="A2723" t="s">
        <v>15139</v>
      </c>
      <c r="B2723" s="4">
        <v>11500000</v>
      </c>
      <c r="C2723" s="4">
        <v>3275585</v>
      </c>
      <c r="D2723" s="4">
        <f>IFERROR(Table13[[#This Row],[gross]]-Table13[[#This Row],[budget]],"not available")</f>
        <v>-8224415</v>
      </c>
    </row>
    <row r="2724" spans="1:4" x14ac:dyDescent="0.3">
      <c r="A2724" t="s">
        <v>15187</v>
      </c>
      <c r="B2724" s="4">
        <v>10000000</v>
      </c>
      <c r="C2724" s="4">
        <v>1754319</v>
      </c>
      <c r="D2724" s="4">
        <f>IFERROR(Table13[[#This Row],[gross]]-Table13[[#This Row],[budget]],"not available")</f>
        <v>-8245681</v>
      </c>
    </row>
    <row r="2725" spans="1:4" x14ac:dyDescent="0.3">
      <c r="A2725" t="s">
        <v>12237</v>
      </c>
      <c r="B2725" s="4">
        <v>17000000</v>
      </c>
      <c r="C2725" s="4">
        <v>8662318</v>
      </c>
      <c r="D2725" s="4">
        <f>IFERROR(Table13[[#This Row],[gross]]-Table13[[#This Row],[budget]],"not available")</f>
        <v>-8337682</v>
      </c>
    </row>
    <row r="2726" spans="1:4" x14ac:dyDescent="0.3">
      <c r="A2726" t="s">
        <v>15884</v>
      </c>
      <c r="B2726" s="4">
        <v>8500000</v>
      </c>
      <c r="C2726" s="4">
        <v>140244</v>
      </c>
      <c r="D2726" s="4">
        <f>IFERROR(Table13[[#This Row],[gross]]-Table13[[#This Row],[budget]],"not available")</f>
        <v>-8359756</v>
      </c>
    </row>
    <row r="2727" spans="1:4" x14ac:dyDescent="0.3">
      <c r="A2727" t="s">
        <v>3083</v>
      </c>
      <c r="B2727" s="4">
        <v>75000000</v>
      </c>
      <c r="C2727" s="4">
        <v>66636385</v>
      </c>
      <c r="D2727" s="4">
        <f>IFERROR(Table13[[#This Row],[gross]]-Table13[[#This Row],[budget]],"not available")</f>
        <v>-8363615</v>
      </c>
    </row>
    <row r="2728" spans="1:4" x14ac:dyDescent="0.3">
      <c r="A2728" t="s">
        <v>15195</v>
      </c>
      <c r="B2728" s="4">
        <v>10000000</v>
      </c>
      <c r="C2728" s="4">
        <v>1631839</v>
      </c>
      <c r="D2728" s="4">
        <f>IFERROR(Table13[[#This Row],[gross]]-Table13[[#This Row],[budget]],"not available")</f>
        <v>-8368161</v>
      </c>
    </row>
    <row r="2729" spans="1:4" x14ac:dyDescent="0.3">
      <c r="A2729" t="s">
        <v>18374</v>
      </c>
      <c r="B2729" s="4">
        <v>8500000</v>
      </c>
      <c r="C2729" s="4">
        <v>131175</v>
      </c>
      <c r="D2729" s="4">
        <f>IFERROR(Table13[[#This Row],[gross]]-Table13[[#This Row],[budget]],"not available")</f>
        <v>-8368825</v>
      </c>
    </row>
    <row r="2730" spans="1:4" x14ac:dyDescent="0.3">
      <c r="A2730" t="s">
        <v>19833</v>
      </c>
      <c r="B2730" s="4">
        <v>8400000</v>
      </c>
      <c r="C2730" s="4">
        <v>5725</v>
      </c>
      <c r="D2730" s="4">
        <f>IFERROR(Table13[[#This Row],[gross]]-Table13[[#This Row],[budget]],"not available")</f>
        <v>-8394275</v>
      </c>
    </row>
    <row r="2731" spans="1:4" x14ac:dyDescent="0.3">
      <c r="A2731" t="s">
        <v>10434</v>
      </c>
      <c r="B2731" s="4">
        <v>22000000</v>
      </c>
      <c r="C2731" s="4">
        <v>13555988</v>
      </c>
      <c r="D2731" s="4">
        <f>IFERROR(Table13[[#This Row],[gross]]-Table13[[#This Row],[budget]],"not available")</f>
        <v>-8444012</v>
      </c>
    </row>
    <row r="2732" spans="1:4" x14ac:dyDescent="0.3">
      <c r="A2732" t="s">
        <v>7493</v>
      </c>
      <c r="B2732" s="4">
        <v>35000000</v>
      </c>
      <c r="C2732" s="4">
        <v>26494611</v>
      </c>
      <c r="D2732" s="4">
        <f>IFERROR(Table13[[#This Row],[gross]]-Table13[[#This Row],[budget]],"not available")</f>
        <v>-8505389</v>
      </c>
    </row>
    <row r="2733" spans="1:4" x14ac:dyDescent="0.3">
      <c r="A2733" t="s">
        <v>5256</v>
      </c>
      <c r="B2733" s="4">
        <v>50000000</v>
      </c>
      <c r="C2733" s="4">
        <v>41482207</v>
      </c>
      <c r="D2733" s="4">
        <f>IFERROR(Table13[[#This Row],[gross]]-Table13[[#This Row],[budget]],"not available")</f>
        <v>-8517793</v>
      </c>
    </row>
    <row r="2734" spans="1:4" x14ac:dyDescent="0.3">
      <c r="A2734" t="s">
        <v>336</v>
      </c>
      <c r="B2734" s="4">
        <v>200000000</v>
      </c>
      <c r="C2734" s="4">
        <v>191450875</v>
      </c>
      <c r="D2734" s="4">
        <f>IFERROR(Table13[[#This Row],[gross]]-Table13[[#This Row],[budget]],"not available")</f>
        <v>-8549125</v>
      </c>
    </row>
    <row r="2735" spans="1:4" x14ac:dyDescent="0.3">
      <c r="A2735" t="s">
        <v>1661</v>
      </c>
      <c r="B2735" s="4">
        <v>109000000</v>
      </c>
      <c r="C2735" s="4">
        <v>100446895</v>
      </c>
      <c r="D2735" s="4">
        <f>IFERROR(Table13[[#This Row],[gross]]-Table13[[#This Row],[budget]],"not available")</f>
        <v>-8553105</v>
      </c>
    </row>
    <row r="2736" spans="1:4" x14ac:dyDescent="0.3">
      <c r="A2736" t="s">
        <v>7823</v>
      </c>
      <c r="B2736" s="4">
        <v>30000000</v>
      </c>
      <c r="C2736" s="4">
        <v>21426805</v>
      </c>
      <c r="D2736" s="4">
        <f>IFERROR(Table13[[#This Row],[gross]]-Table13[[#This Row],[budget]],"not available")</f>
        <v>-8573195</v>
      </c>
    </row>
    <row r="2737" spans="1:4" x14ac:dyDescent="0.3">
      <c r="A2737" t="s">
        <v>13089</v>
      </c>
      <c r="B2737" s="4">
        <v>15000000</v>
      </c>
      <c r="C2737" s="4">
        <v>6409206</v>
      </c>
      <c r="D2737" s="4">
        <f>IFERROR(Table13[[#This Row],[gross]]-Table13[[#This Row],[budget]],"not available")</f>
        <v>-8590794</v>
      </c>
    </row>
    <row r="2738" spans="1:4" x14ac:dyDescent="0.3">
      <c r="A2738" t="s">
        <v>6961</v>
      </c>
      <c r="B2738" s="4">
        <v>39000000</v>
      </c>
      <c r="C2738" s="4">
        <v>30400000</v>
      </c>
      <c r="D2738" s="4">
        <f>IFERROR(Table13[[#This Row],[gross]]-Table13[[#This Row],[budget]],"not available")</f>
        <v>-8600000</v>
      </c>
    </row>
    <row r="2739" spans="1:4" x14ac:dyDescent="0.3">
      <c r="A2739" t="s">
        <v>13093</v>
      </c>
      <c r="B2739" s="4">
        <v>15000000</v>
      </c>
      <c r="C2739" s="4">
        <v>6373693</v>
      </c>
      <c r="D2739" s="4">
        <f>IFERROR(Table13[[#This Row],[gross]]-Table13[[#This Row],[budget]],"not available")</f>
        <v>-8626307</v>
      </c>
    </row>
    <row r="2740" spans="1:4" x14ac:dyDescent="0.3">
      <c r="A2740" t="s">
        <v>13923</v>
      </c>
      <c r="B2740" s="4">
        <v>12800000</v>
      </c>
      <c r="C2740" s="4">
        <v>4157491</v>
      </c>
      <c r="D2740" s="4">
        <f>IFERROR(Table13[[#This Row],[gross]]-Table13[[#This Row],[budget]],"not available")</f>
        <v>-8642509</v>
      </c>
    </row>
    <row r="2741" spans="1:4" x14ac:dyDescent="0.3">
      <c r="A2741" t="s">
        <v>15694</v>
      </c>
      <c r="B2741" s="4">
        <v>9000000</v>
      </c>
      <c r="C2741" s="4">
        <v>349618</v>
      </c>
      <c r="D2741" s="4">
        <f>IFERROR(Table13[[#This Row],[gross]]-Table13[[#This Row],[budget]],"not available")</f>
        <v>-8650382</v>
      </c>
    </row>
    <row r="2742" spans="1:4" x14ac:dyDescent="0.3">
      <c r="A2742" t="s">
        <v>15471</v>
      </c>
      <c r="B2742" s="4">
        <v>8900000</v>
      </c>
      <c r="C2742" s="4">
        <v>225377</v>
      </c>
      <c r="D2742" s="4">
        <f>IFERROR(Table13[[#This Row],[gross]]-Table13[[#This Row],[budget]],"not available")</f>
        <v>-8674623</v>
      </c>
    </row>
    <row r="2743" spans="1:4" x14ac:dyDescent="0.3">
      <c r="A2743" t="s">
        <v>15198</v>
      </c>
      <c r="B2743" s="4">
        <v>10000000</v>
      </c>
      <c r="C2743" s="4">
        <v>1309849</v>
      </c>
      <c r="D2743" s="4">
        <f>IFERROR(Table13[[#This Row],[gross]]-Table13[[#This Row],[budget]],"not available")</f>
        <v>-8690151</v>
      </c>
    </row>
    <row r="2744" spans="1:4" x14ac:dyDescent="0.3">
      <c r="A2744" t="s">
        <v>15211</v>
      </c>
      <c r="B2744" s="4">
        <v>10000000</v>
      </c>
      <c r="C2744" s="4">
        <v>1276984</v>
      </c>
      <c r="D2744" s="4">
        <f>IFERROR(Table13[[#This Row],[gross]]-Table13[[#This Row],[budget]],"not available")</f>
        <v>-8723016</v>
      </c>
    </row>
    <row r="2745" spans="1:4" x14ac:dyDescent="0.3">
      <c r="A2745" t="s">
        <v>5263</v>
      </c>
      <c r="B2745" s="4">
        <v>50000000</v>
      </c>
      <c r="C2745" s="4">
        <v>41256277</v>
      </c>
      <c r="D2745" s="4">
        <f>IFERROR(Table13[[#This Row],[gross]]-Table13[[#This Row],[budget]],"not available")</f>
        <v>-8743723</v>
      </c>
    </row>
    <row r="2746" spans="1:4" x14ac:dyDescent="0.3">
      <c r="A2746" t="s">
        <v>14937</v>
      </c>
      <c r="B2746" s="4">
        <v>25000000</v>
      </c>
      <c r="C2746" s="4">
        <v>16247775</v>
      </c>
      <c r="D2746" s="4">
        <f>IFERROR(Table13[[#This Row],[gross]]-Table13[[#This Row],[budget]],"not available")</f>
        <v>-8752225</v>
      </c>
    </row>
    <row r="2747" spans="1:4" x14ac:dyDescent="0.3">
      <c r="A2747" t="s">
        <v>11196</v>
      </c>
      <c r="B2747" s="4">
        <v>20000000</v>
      </c>
      <c r="C2747" s="4">
        <v>11169531</v>
      </c>
      <c r="D2747" s="4">
        <f>IFERROR(Table13[[#This Row],[gross]]-Table13[[#This Row],[budget]],"not available")</f>
        <v>-8830469</v>
      </c>
    </row>
    <row r="2748" spans="1:4" x14ac:dyDescent="0.3">
      <c r="A2748" t="s">
        <v>14256</v>
      </c>
      <c r="B2748" s="4">
        <v>12000000</v>
      </c>
      <c r="C2748" s="4">
        <v>3148482</v>
      </c>
      <c r="D2748" s="4">
        <f>IFERROR(Table13[[#This Row],[gross]]-Table13[[#This Row],[budget]],"not available")</f>
        <v>-8851518</v>
      </c>
    </row>
    <row r="2749" spans="1:4" x14ac:dyDescent="0.3">
      <c r="A2749" t="s">
        <v>9769</v>
      </c>
      <c r="B2749" s="4">
        <v>25000000</v>
      </c>
      <c r="C2749" s="4">
        <v>16118077</v>
      </c>
      <c r="D2749" s="4">
        <f>IFERROR(Table13[[#This Row],[gross]]-Table13[[#This Row],[budget]],"not available")</f>
        <v>-8881923</v>
      </c>
    </row>
    <row r="2750" spans="1:4" x14ac:dyDescent="0.3">
      <c r="A2750" t="s">
        <v>15702</v>
      </c>
      <c r="B2750" s="4">
        <v>9000000</v>
      </c>
      <c r="C2750" s="4">
        <v>112935</v>
      </c>
      <c r="D2750" s="4">
        <f>IFERROR(Table13[[#This Row],[gross]]-Table13[[#This Row],[budget]],"not available")</f>
        <v>-8887065</v>
      </c>
    </row>
    <row r="2751" spans="1:4" x14ac:dyDescent="0.3">
      <c r="A2751" t="s">
        <v>6208</v>
      </c>
      <c r="B2751" s="4">
        <v>65000000</v>
      </c>
      <c r="C2751" s="4">
        <v>56083966</v>
      </c>
      <c r="D2751" s="4">
        <f>IFERROR(Table13[[#This Row],[gross]]-Table13[[#This Row],[budget]],"not available")</f>
        <v>-8916034</v>
      </c>
    </row>
    <row r="2752" spans="1:4" x14ac:dyDescent="0.3">
      <c r="A2752" t="s">
        <v>148</v>
      </c>
      <c r="B2752" s="4">
        <v>209000000</v>
      </c>
      <c r="C2752" s="4">
        <v>200069408</v>
      </c>
      <c r="D2752" s="4">
        <f>IFERROR(Table13[[#This Row],[gross]]-Table13[[#This Row],[budget]],"not available")</f>
        <v>-8930592</v>
      </c>
    </row>
    <row r="2753" spans="1:4" x14ac:dyDescent="0.3">
      <c r="A2753" t="s">
        <v>3780</v>
      </c>
      <c r="B2753" s="4">
        <v>45000000</v>
      </c>
      <c r="C2753" s="4">
        <v>36064910</v>
      </c>
      <c r="D2753" s="4">
        <f>IFERROR(Table13[[#This Row],[gross]]-Table13[[#This Row],[budget]],"not available")</f>
        <v>-8935090</v>
      </c>
    </row>
    <row r="2754" spans="1:4" x14ac:dyDescent="0.3">
      <c r="A2754" t="s">
        <v>186</v>
      </c>
      <c r="B2754" s="4">
        <v>250000000</v>
      </c>
      <c r="C2754" s="4">
        <v>241063875</v>
      </c>
      <c r="D2754" s="4">
        <f>IFERROR(Table13[[#This Row],[gross]]-Table13[[#This Row],[budget]],"not available")</f>
        <v>-8936125</v>
      </c>
    </row>
    <row r="2755" spans="1:4" x14ac:dyDescent="0.3">
      <c r="A2755" t="s">
        <v>15159</v>
      </c>
      <c r="B2755" s="4">
        <v>10000000</v>
      </c>
      <c r="C2755" s="4">
        <v>1055654</v>
      </c>
      <c r="D2755" s="4">
        <f>IFERROR(Table13[[#This Row],[gross]]-Table13[[#This Row],[budget]],"not available")</f>
        <v>-8944346</v>
      </c>
    </row>
    <row r="2756" spans="1:4" x14ac:dyDescent="0.3">
      <c r="A2756" t="s">
        <v>11601</v>
      </c>
      <c r="B2756" s="4">
        <v>19000000</v>
      </c>
      <c r="C2756" s="4">
        <v>10049886</v>
      </c>
      <c r="D2756" s="4">
        <f>IFERROR(Table13[[#This Row],[gross]]-Table13[[#This Row],[budget]],"not available")</f>
        <v>-8950114</v>
      </c>
    </row>
    <row r="2757" spans="1:4" x14ac:dyDescent="0.3">
      <c r="A2757" t="s">
        <v>4146</v>
      </c>
      <c r="B2757" s="4">
        <v>60000000</v>
      </c>
      <c r="C2757" s="4">
        <v>51045801</v>
      </c>
      <c r="D2757" s="4">
        <f>IFERROR(Table13[[#This Row],[gross]]-Table13[[#This Row],[budget]],"not available")</f>
        <v>-8954199</v>
      </c>
    </row>
    <row r="2758" spans="1:4" x14ac:dyDescent="0.3">
      <c r="A2758" t="s">
        <v>11202</v>
      </c>
      <c r="B2758" s="4">
        <v>20000000</v>
      </c>
      <c r="C2758" s="4">
        <v>11034436</v>
      </c>
      <c r="D2758" s="4">
        <f>IFERROR(Table13[[#This Row],[gross]]-Table13[[#This Row],[budget]],"not available")</f>
        <v>-8965564</v>
      </c>
    </row>
    <row r="2759" spans="1:4" x14ac:dyDescent="0.3">
      <c r="A2759" t="s">
        <v>10459</v>
      </c>
      <c r="B2759" s="4">
        <v>25000000</v>
      </c>
      <c r="C2759" s="4">
        <v>16027866</v>
      </c>
      <c r="D2759" s="4">
        <f>IFERROR(Table13[[#This Row],[gross]]-Table13[[#This Row],[budget]],"not available")</f>
        <v>-8972134</v>
      </c>
    </row>
    <row r="2760" spans="1:4" x14ac:dyDescent="0.3">
      <c r="A2760" t="s">
        <v>17407</v>
      </c>
      <c r="B2760" s="4">
        <v>9000000</v>
      </c>
      <c r="C2760" s="4">
        <v>27445</v>
      </c>
      <c r="D2760" s="4">
        <f>IFERROR(Table13[[#This Row],[gross]]-Table13[[#This Row],[budget]],"not available")</f>
        <v>-8972555</v>
      </c>
    </row>
    <row r="2761" spans="1:4" x14ac:dyDescent="0.3">
      <c r="A2761" t="s">
        <v>15225</v>
      </c>
      <c r="B2761" s="4">
        <v>10000000</v>
      </c>
      <c r="C2761" s="4">
        <v>1011054</v>
      </c>
      <c r="D2761" s="4">
        <f>IFERROR(Table13[[#This Row],[gross]]-Table13[[#This Row],[budget]],"not available")</f>
        <v>-8988946</v>
      </c>
    </row>
    <row r="2762" spans="1:4" x14ac:dyDescent="0.3">
      <c r="A2762" t="s">
        <v>15777</v>
      </c>
      <c r="B2762" s="4">
        <v>9000000</v>
      </c>
      <c r="C2762" s="4">
        <v>162</v>
      </c>
      <c r="D2762" s="4">
        <f>IFERROR(Table13[[#This Row],[gross]]-Table13[[#This Row],[budget]],"not available")</f>
        <v>-8999838</v>
      </c>
    </row>
    <row r="2763" spans="1:4" x14ac:dyDescent="0.3">
      <c r="A2763" t="s">
        <v>12783</v>
      </c>
      <c r="B2763" s="4">
        <v>15000000</v>
      </c>
      <c r="C2763" s="4">
        <v>6000000</v>
      </c>
      <c r="D2763" s="4">
        <f>IFERROR(Table13[[#This Row],[gross]]-Table13[[#This Row],[budget]],"not available")</f>
        <v>-9000000</v>
      </c>
    </row>
    <row r="2764" spans="1:4" x14ac:dyDescent="0.3">
      <c r="A2764" t="s">
        <v>8545</v>
      </c>
      <c r="B2764" s="4">
        <v>26000000</v>
      </c>
      <c r="C2764" s="4">
        <v>16999046</v>
      </c>
      <c r="D2764" s="4">
        <f>IFERROR(Table13[[#This Row],[gross]]-Table13[[#This Row],[budget]],"not available")</f>
        <v>-9000954</v>
      </c>
    </row>
    <row r="2765" spans="1:4" x14ac:dyDescent="0.3">
      <c r="A2765" t="s">
        <v>6625</v>
      </c>
      <c r="B2765" s="4">
        <v>40000000</v>
      </c>
      <c r="C2765" s="4">
        <v>30993544</v>
      </c>
      <c r="D2765" s="4">
        <f>IFERROR(Table13[[#This Row],[gross]]-Table13[[#This Row],[budget]],"not available")</f>
        <v>-9006456</v>
      </c>
    </row>
    <row r="2766" spans="1:4" x14ac:dyDescent="0.3">
      <c r="A2766" t="s">
        <v>15215</v>
      </c>
      <c r="B2766" s="4">
        <v>11000000</v>
      </c>
      <c r="C2766" s="4">
        <v>1987762</v>
      </c>
      <c r="D2766" s="4">
        <f>IFERROR(Table13[[#This Row],[gross]]-Table13[[#This Row],[budget]],"not available")</f>
        <v>-9012238</v>
      </c>
    </row>
    <row r="2767" spans="1:4" x14ac:dyDescent="0.3">
      <c r="A2767" t="s">
        <v>6630</v>
      </c>
      <c r="B2767" s="4">
        <v>40000000</v>
      </c>
      <c r="C2767" s="4">
        <v>30981850</v>
      </c>
      <c r="D2767" s="4">
        <f>IFERROR(Table13[[#This Row],[gross]]-Table13[[#This Row],[budget]],"not available")</f>
        <v>-9018150</v>
      </c>
    </row>
    <row r="2768" spans="1:4" x14ac:dyDescent="0.3">
      <c r="A2768" t="s">
        <v>7529</v>
      </c>
      <c r="B2768" s="4">
        <v>30000000</v>
      </c>
      <c r="C2768" s="4">
        <v>20981633</v>
      </c>
      <c r="D2768" s="4">
        <f>IFERROR(Table13[[#This Row],[gross]]-Table13[[#This Row],[budget]],"not available")</f>
        <v>-9018367</v>
      </c>
    </row>
    <row r="2769" spans="1:4" x14ac:dyDescent="0.3">
      <c r="A2769" t="s">
        <v>5279</v>
      </c>
      <c r="B2769" s="4">
        <v>50000000</v>
      </c>
      <c r="C2769" s="4">
        <v>40905277</v>
      </c>
      <c r="D2769" s="4">
        <f>IFERROR(Table13[[#This Row],[gross]]-Table13[[#This Row],[budget]],"not available")</f>
        <v>-9094723</v>
      </c>
    </row>
    <row r="2770" spans="1:4" x14ac:dyDescent="0.3">
      <c r="A2770" t="s">
        <v>15229</v>
      </c>
      <c r="B2770" s="4">
        <v>10000000</v>
      </c>
      <c r="C2770" s="4">
        <v>900926</v>
      </c>
      <c r="D2770" s="4">
        <f>IFERROR(Table13[[#This Row],[gross]]-Table13[[#This Row],[budget]],"not available")</f>
        <v>-9099074</v>
      </c>
    </row>
    <row r="2771" spans="1:4" x14ac:dyDescent="0.3">
      <c r="A2771" t="s">
        <v>16243</v>
      </c>
      <c r="B2771" s="4">
        <v>10000000</v>
      </c>
      <c r="C2771" s="4">
        <v>882290</v>
      </c>
      <c r="D2771" s="4">
        <f>IFERROR(Table13[[#This Row],[gross]]-Table13[[#This Row],[budget]],"not available")</f>
        <v>-9117710</v>
      </c>
    </row>
    <row r="2772" spans="1:4" x14ac:dyDescent="0.3">
      <c r="A2772" t="s">
        <v>7561</v>
      </c>
      <c r="B2772" s="4">
        <v>35000000</v>
      </c>
      <c r="C2772" s="4">
        <v>25871834</v>
      </c>
      <c r="D2772" s="4">
        <f>IFERROR(Table13[[#This Row],[gross]]-Table13[[#This Row],[budget]],"not available")</f>
        <v>-9128166</v>
      </c>
    </row>
    <row r="2773" spans="1:4" x14ac:dyDescent="0.3">
      <c r="A2773" t="s">
        <v>15233</v>
      </c>
      <c r="B2773" s="4">
        <v>10000000</v>
      </c>
      <c r="C2773" s="4">
        <v>866778</v>
      </c>
      <c r="D2773" s="4">
        <f>IFERROR(Table13[[#This Row],[gross]]-Table13[[#This Row],[budget]],"not available")</f>
        <v>-9133222</v>
      </c>
    </row>
    <row r="2774" spans="1:4" x14ac:dyDescent="0.3">
      <c r="A2774" t="s">
        <v>7506</v>
      </c>
      <c r="B2774" s="4">
        <v>35000000</v>
      </c>
      <c r="C2774" s="4">
        <v>25863915</v>
      </c>
      <c r="D2774" s="4">
        <f>IFERROR(Table13[[#This Row],[gross]]-Table13[[#This Row],[budget]],"not available")</f>
        <v>-9136085</v>
      </c>
    </row>
    <row r="2775" spans="1:4" x14ac:dyDescent="0.3">
      <c r="A2775" t="s">
        <v>4150</v>
      </c>
      <c r="B2775" s="4">
        <v>60000000</v>
      </c>
      <c r="C2775" s="4">
        <v>50818750</v>
      </c>
      <c r="D2775" s="4">
        <f>IFERROR(Table13[[#This Row],[gross]]-Table13[[#This Row],[budget]],"not available")</f>
        <v>-9181250</v>
      </c>
    </row>
    <row r="2776" spans="1:4" x14ac:dyDescent="0.3">
      <c r="A2776" t="s">
        <v>4199</v>
      </c>
      <c r="B2776" s="4">
        <v>60000000</v>
      </c>
      <c r="C2776" s="4">
        <v>50807639</v>
      </c>
      <c r="D2776" s="4">
        <f>IFERROR(Table13[[#This Row],[gross]]-Table13[[#This Row],[budget]],"not available")</f>
        <v>-9192361</v>
      </c>
    </row>
    <row r="2777" spans="1:4" x14ac:dyDescent="0.3">
      <c r="A2777" t="s">
        <v>10437</v>
      </c>
      <c r="B2777" s="4">
        <v>22000000</v>
      </c>
      <c r="C2777" s="4">
        <v>12784713</v>
      </c>
      <c r="D2777" s="4">
        <f>IFERROR(Table13[[#This Row],[gross]]-Table13[[#This Row],[budget]],"not available")</f>
        <v>-9215287</v>
      </c>
    </row>
    <row r="2778" spans="1:4" x14ac:dyDescent="0.3">
      <c r="A2778" t="s">
        <v>2532</v>
      </c>
      <c r="B2778" s="4">
        <v>85000000</v>
      </c>
      <c r="C2778" s="4">
        <v>75754670</v>
      </c>
      <c r="D2778" s="4">
        <f>IFERROR(Table13[[#This Row],[gross]]-Table13[[#This Row],[budget]],"not available")</f>
        <v>-9245330</v>
      </c>
    </row>
    <row r="2779" spans="1:4" x14ac:dyDescent="0.3">
      <c r="A2779" t="s">
        <v>2205</v>
      </c>
      <c r="B2779" s="4">
        <v>88000000</v>
      </c>
      <c r="C2779" s="4">
        <v>78747585</v>
      </c>
      <c r="D2779" s="4">
        <f>IFERROR(Table13[[#This Row],[gross]]-Table13[[#This Row],[budget]],"not available")</f>
        <v>-9252415</v>
      </c>
    </row>
    <row r="2780" spans="1:4" x14ac:dyDescent="0.3">
      <c r="A2780" t="s">
        <v>5492</v>
      </c>
      <c r="B2780" s="4">
        <v>18000000</v>
      </c>
      <c r="C2780" s="4">
        <v>8742261</v>
      </c>
      <c r="D2780" s="4">
        <f>IFERROR(Table13[[#This Row],[gross]]-Table13[[#This Row],[budget]],"not available")</f>
        <v>-9257739</v>
      </c>
    </row>
    <row r="2781" spans="1:4" x14ac:dyDescent="0.3">
      <c r="A2781" t="s">
        <v>13478</v>
      </c>
      <c r="B2781" s="4">
        <v>14000000</v>
      </c>
      <c r="C2781" s="4">
        <v>4741987</v>
      </c>
      <c r="D2781" s="4">
        <f>IFERROR(Table13[[#This Row],[gross]]-Table13[[#This Row],[budget]],"not available")</f>
        <v>-9258013</v>
      </c>
    </row>
    <row r="2782" spans="1:4" x14ac:dyDescent="0.3">
      <c r="A2782" t="s">
        <v>4482</v>
      </c>
      <c r="B2782" s="4">
        <v>63000000</v>
      </c>
      <c r="C2782" s="4">
        <v>53715611</v>
      </c>
      <c r="D2782" s="4">
        <f>IFERROR(Table13[[#This Row],[gross]]-Table13[[#This Row],[budget]],"not available")</f>
        <v>-9284389</v>
      </c>
    </row>
    <row r="2783" spans="1:4" x14ac:dyDescent="0.3">
      <c r="A2783" t="s">
        <v>11311</v>
      </c>
      <c r="B2783" s="4">
        <v>15000000</v>
      </c>
      <c r="C2783" s="4">
        <v>5702083</v>
      </c>
      <c r="D2783" s="4">
        <f>IFERROR(Table13[[#This Row],[gross]]-Table13[[#This Row],[budget]],"not available")</f>
        <v>-9297917</v>
      </c>
    </row>
    <row r="2784" spans="1:4" x14ac:dyDescent="0.3">
      <c r="A2784" t="s">
        <v>9765</v>
      </c>
      <c r="B2784" s="4">
        <v>26000000</v>
      </c>
      <c r="C2784" s="4">
        <v>16647384</v>
      </c>
      <c r="D2784" s="4">
        <f>IFERROR(Table13[[#This Row],[gross]]-Table13[[#This Row],[budget]],"not available")</f>
        <v>-9352616</v>
      </c>
    </row>
    <row r="2785" spans="1:4" x14ac:dyDescent="0.3">
      <c r="A2785" t="s">
        <v>3740</v>
      </c>
      <c r="B2785" s="4">
        <v>65000000</v>
      </c>
      <c r="C2785" s="4">
        <v>55637680</v>
      </c>
      <c r="D2785" s="4">
        <f>IFERROR(Table13[[#This Row],[gross]]-Table13[[#This Row],[budget]],"not available")</f>
        <v>-9362320</v>
      </c>
    </row>
    <row r="2786" spans="1:4" x14ac:dyDescent="0.3">
      <c r="A2786" t="s">
        <v>5852</v>
      </c>
      <c r="B2786" s="4">
        <v>45000000</v>
      </c>
      <c r="C2786" s="4">
        <v>35617599</v>
      </c>
      <c r="D2786" s="4">
        <f>IFERROR(Table13[[#This Row],[gross]]-Table13[[#This Row],[budget]],"not available")</f>
        <v>-9382401</v>
      </c>
    </row>
    <row r="2787" spans="1:4" x14ac:dyDescent="0.3">
      <c r="A2787" t="s">
        <v>15241</v>
      </c>
      <c r="B2787" s="4">
        <v>10000000</v>
      </c>
      <c r="C2787" s="4">
        <v>598645</v>
      </c>
      <c r="D2787" s="4">
        <f>IFERROR(Table13[[#This Row],[gross]]-Table13[[#This Row],[budget]],"not available")</f>
        <v>-9401355</v>
      </c>
    </row>
    <row r="2788" spans="1:4" x14ac:dyDescent="0.3">
      <c r="A2788" t="s">
        <v>15246</v>
      </c>
      <c r="B2788" s="4">
        <v>10000000</v>
      </c>
      <c r="C2788" s="4">
        <v>578527</v>
      </c>
      <c r="D2788" s="4">
        <f>IFERROR(Table13[[#This Row],[gross]]-Table13[[#This Row],[budget]],"not available")</f>
        <v>-9421473</v>
      </c>
    </row>
    <row r="2789" spans="1:4" x14ac:dyDescent="0.3">
      <c r="A2789" t="s">
        <v>11210</v>
      </c>
      <c r="B2789" s="4">
        <v>20000000</v>
      </c>
      <c r="C2789" s="4">
        <v>10569071</v>
      </c>
      <c r="D2789" s="4">
        <f>IFERROR(Table13[[#This Row],[gross]]-Table13[[#This Row],[budget]],"not available")</f>
        <v>-9430929</v>
      </c>
    </row>
    <row r="2790" spans="1:4" x14ac:dyDescent="0.3">
      <c r="A2790" t="s">
        <v>18586</v>
      </c>
      <c r="B2790" s="4">
        <v>9500000</v>
      </c>
      <c r="C2790" s="4">
        <v>58214</v>
      </c>
      <c r="D2790" s="4">
        <f>IFERROR(Table13[[#This Row],[gross]]-Table13[[#This Row],[budget]],"not available")</f>
        <v>-9441786</v>
      </c>
    </row>
    <row r="2791" spans="1:4" x14ac:dyDescent="0.3">
      <c r="A2791" t="s">
        <v>11222</v>
      </c>
      <c r="B2791" s="4">
        <v>20000000</v>
      </c>
      <c r="C2791" s="4">
        <v>10555348</v>
      </c>
      <c r="D2791" s="4">
        <f>IFERROR(Table13[[#This Row],[gross]]-Table13[[#This Row],[budget]],"not available")</f>
        <v>-9444652</v>
      </c>
    </row>
    <row r="2792" spans="1:4" x14ac:dyDescent="0.3">
      <c r="A2792" t="s">
        <v>4171</v>
      </c>
      <c r="B2792" s="4">
        <v>60000000</v>
      </c>
      <c r="C2792" s="4">
        <v>50549107</v>
      </c>
      <c r="D2792" s="4">
        <f>IFERROR(Table13[[#This Row],[gross]]-Table13[[#This Row],[budget]],"not available")</f>
        <v>-9450893</v>
      </c>
    </row>
    <row r="2793" spans="1:4" x14ac:dyDescent="0.3">
      <c r="A2793" t="s">
        <v>11214</v>
      </c>
      <c r="B2793" s="4">
        <v>20000000</v>
      </c>
      <c r="C2793" s="4">
        <v>10544143</v>
      </c>
      <c r="D2793" s="4">
        <f>IFERROR(Table13[[#This Row],[gross]]-Table13[[#This Row],[budget]],"not available")</f>
        <v>-9455857</v>
      </c>
    </row>
    <row r="2794" spans="1:4" x14ac:dyDescent="0.3">
      <c r="A2794" t="s">
        <v>11412</v>
      </c>
      <c r="B2794" s="4">
        <v>10000000</v>
      </c>
      <c r="C2794" s="4">
        <v>531009</v>
      </c>
      <c r="D2794" s="4">
        <f>IFERROR(Table13[[#This Row],[gross]]-Table13[[#This Row],[budget]],"not available")</f>
        <v>-9468991</v>
      </c>
    </row>
    <row r="2795" spans="1:4" x14ac:dyDescent="0.3">
      <c r="A2795" t="s">
        <v>11913</v>
      </c>
      <c r="B2795" s="4">
        <v>18000000</v>
      </c>
      <c r="C2795" s="4">
        <v>8508843</v>
      </c>
      <c r="D2795" s="4">
        <f>IFERROR(Table13[[#This Row],[gross]]-Table13[[#This Row],[budget]],"not available")</f>
        <v>-9491157</v>
      </c>
    </row>
    <row r="2796" spans="1:4" x14ac:dyDescent="0.3">
      <c r="A2796" t="s">
        <v>15250</v>
      </c>
      <c r="B2796" s="4">
        <v>10000000</v>
      </c>
      <c r="C2796" s="4">
        <v>488872</v>
      </c>
      <c r="D2796" s="4">
        <f>IFERROR(Table13[[#This Row],[gross]]-Table13[[#This Row],[budget]],"not available")</f>
        <v>-9511128</v>
      </c>
    </row>
    <row r="2797" spans="1:4" x14ac:dyDescent="0.3">
      <c r="A2797" t="s">
        <v>13975</v>
      </c>
      <c r="B2797" s="4">
        <v>9600000</v>
      </c>
      <c r="C2797" s="4">
        <v>71442</v>
      </c>
      <c r="D2797" s="4">
        <f>IFERROR(Table13[[#This Row],[gross]]-Table13[[#This Row],[budget]],"not available")</f>
        <v>-9528558</v>
      </c>
    </row>
    <row r="2798" spans="1:4" x14ac:dyDescent="0.3">
      <c r="A2798" t="s">
        <v>11170</v>
      </c>
      <c r="B2798" s="4">
        <v>22000000</v>
      </c>
      <c r="C2798" s="4">
        <v>12469811</v>
      </c>
      <c r="D2798" s="4">
        <f>IFERROR(Table13[[#This Row],[gross]]-Table13[[#This Row],[budget]],"not available")</f>
        <v>-9530189</v>
      </c>
    </row>
    <row r="2799" spans="1:4" x14ac:dyDescent="0.3">
      <c r="A2799" t="s">
        <v>16889</v>
      </c>
      <c r="B2799" s="4">
        <v>10000000</v>
      </c>
      <c r="C2799" s="4">
        <v>449558</v>
      </c>
      <c r="D2799" s="4">
        <f>IFERROR(Table13[[#This Row],[gross]]-Table13[[#This Row],[budget]],"not available")</f>
        <v>-9550442</v>
      </c>
    </row>
    <row r="2800" spans="1:4" x14ac:dyDescent="0.3">
      <c r="A2800" t="s">
        <v>14317</v>
      </c>
      <c r="B2800" s="4">
        <v>10000000</v>
      </c>
      <c r="C2800" s="4">
        <v>447750</v>
      </c>
      <c r="D2800" s="4">
        <f>IFERROR(Table13[[#This Row],[gross]]-Table13[[#This Row],[budget]],"not available")</f>
        <v>-9552250</v>
      </c>
    </row>
    <row r="2801" spans="1:4" x14ac:dyDescent="0.3">
      <c r="A2801" t="s">
        <v>4967</v>
      </c>
      <c r="B2801" s="4">
        <v>52000000</v>
      </c>
      <c r="C2801" s="4">
        <v>42438300</v>
      </c>
      <c r="D2801" s="4">
        <f>IFERROR(Table13[[#This Row],[gross]]-Table13[[#This Row],[budget]],"not available")</f>
        <v>-9561700</v>
      </c>
    </row>
    <row r="2802" spans="1:4" x14ac:dyDescent="0.3">
      <c r="A2802" t="s">
        <v>15254</v>
      </c>
      <c r="B2802" s="4">
        <v>10000000</v>
      </c>
      <c r="C2802" s="4">
        <v>365734</v>
      </c>
      <c r="D2802" s="4">
        <f>IFERROR(Table13[[#This Row],[gross]]-Table13[[#This Row],[budget]],"not available")</f>
        <v>-9634266</v>
      </c>
    </row>
    <row r="2803" spans="1:4" x14ac:dyDescent="0.3">
      <c r="A2803" t="s">
        <v>14261</v>
      </c>
      <c r="B2803" s="4">
        <v>12000000</v>
      </c>
      <c r="C2803" s="4">
        <v>2326407</v>
      </c>
      <c r="D2803" s="4">
        <f>IFERROR(Table13[[#This Row],[gross]]-Table13[[#This Row],[budget]],"not available")</f>
        <v>-9673593</v>
      </c>
    </row>
    <row r="2804" spans="1:4" x14ac:dyDescent="0.3">
      <c r="A2804" t="s">
        <v>16636</v>
      </c>
      <c r="B2804" s="4">
        <v>10000000</v>
      </c>
      <c r="C2804" s="4">
        <v>306715</v>
      </c>
      <c r="D2804" s="4">
        <f>IFERROR(Table13[[#This Row],[gross]]-Table13[[#This Row],[budget]],"not available")</f>
        <v>-9693285</v>
      </c>
    </row>
    <row r="2805" spans="1:4" x14ac:dyDescent="0.3">
      <c r="A2805" t="s">
        <v>13099</v>
      </c>
      <c r="B2805" s="4">
        <v>15000000</v>
      </c>
      <c r="C2805" s="4">
        <v>5306447</v>
      </c>
      <c r="D2805" s="4">
        <f>IFERROR(Table13[[#This Row],[gross]]-Table13[[#This Row],[budget]],"not available")</f>
        <v>-9693553</v>
      </c>
    </row>
    <row r="2806" spans="1:4" x14ac:dyDescent="0.3">
      <c r="A2806" t="s">
        <v>13482</v>
      </c>
      <c r="B2806" s="4">
        <v>14000000</v>
      </c>
      <c r="C2806" s="4">
        <v>4291965</v>
      </c>
      <c r="D2806" s="4">
        <f>IFERROR(Table13[[#This Row],[gross]]-Table13[[#This Row],[budget]],"not available")</f>
        <v>-9708035</v>
      </c>
    </row>
    <row r="2807" spans="1:4" x14ac:dyDescent="0.3">
      <c r="A2807" t="s">
        <v>4470</v>
      </c>
      <c r="B2807" s="4">
        <v>58000000</v>
      </c>
      <c r="C2807" s="4">
        <v>48291624</v>
      </c>
      <c r="D2807" s="4">
        <f>IFERROR(Table13[[#This Row],[gross]]-Table13[[#This Row],[budget]],"not available")</f>
        <v>-9708376</v>
      </c>
    </row>
    <row r="2808" spans="1:4" x14ac:dyDescent="0.3">
      <c r="A2808" t="s">
        <v>7502</v>
      </c>
      <c r="B2808" s="4">
        <v>35000000</v>
      </c>
      <c r="C2808" s="4">
        <v>25266129</v>
      </c>
      <c r="D2808" s="4">
        <f>IFERROR(Table13[[#This Row],[gross]]-Table13[[#This Row],[budget]],"not available")</f>
        <v>-9733871</v>
      </c>
    </row>
    <row r="2809" spans="1:4" x14ac:dyDescent="0.3">
      <c r="A2809" t="s">
        <v>11183</v>
      </c>
      <c r="B2809" s="4">
        <v>22000000</v>
      </c>
      <c r="C2809" s="4">
        <v>12232937</v>
      </c>
      <c r="D2809" s="4">
        <f>IFERROR(Table13[[#This Row],[gross]]-Table13[[#This Row],[budget]],"not available")</f>
        <v>-9767063</v>
      </c>
    </row>
    <row r="2810" spans="1:4" x14ac:dyDescent="0.3">
      <c r="A2810" t="s">
        <v>15289</v>
      </c>
      <c r="B2810" s="4">
        <v>10000000</v>
      </c>
      <c r="C2810" s="4">
        <v>226792</v>
      </c>
      <c r="D2810" s="4">
        <f>IFERROR(Table13[[#This Row],[gross]]-Table13[[#This Row],[budget]],"not available")</f>
        <v>-9773208</v>
      </c>
    </row>
    <row r="2811" spans="1:4" x14ac:dyDescent="0.3">
      <c r="A2811" t="s">
        <v>11991</v>
      </c>
      <c r="B2811" s="4">
        <v>12000000</v>
      </c>
      <c r="C2811" s="4">
        <v>2222647</v>
      </c>
      <c r="D2811" s="4">
        <f>IFERROR(Table13[[#This Row],[gross]]-Table13[[#This Row],[budget]],"not available")</f>
        <v>-9777353</v>
      </c>
    </row>
    <row r="2812" spans="1:4" x14ac:dyDescent="0.3">
      <c r="A2812" t="s">
        <v>13104</v>
      </c>
      <c r="B2812" s="4">
        <v>15000000</v>
      </c>
      <c r="C2812" s="4">
        <v>5217498</v>
      </c>
      <c r="D2812" s="4">
        <f>IFERROR(Table13[[#This Row],[gross]]-Table13[[#This Row],[budget]],"not available")</f>
        <v>-9782502</v>
      </c>
    </row>
    <row r="2813" spans="1:4" x14ac:dyDescent="0.3">
      <c r="A2813" t="s">
        <v>6634</v>
      </c>
      <c r="B2813" s="4">
        <v>40000000</v>
      </c>
      <c r="C2813" s="4">
        <v>30199105</v>
      </c>
      <c r="D2813" s="4">
        <f>IFERROR(Table13[[#This Row],[gross]]-Table13[[#This Row],[budget]],"not available")</f>
        <v>-9800895</v>
      </c>
    </row>
    <row r="2814" spans="1:4" x14ac:dyDescent="0.3">
      <c r="A2814" t="s">
        <v>4159</v>
      </c>
      <c r="B2814" s="4">
        <v>60000000</v>
      </c>
      <c r="C2814" s="4">
        <v>50189179</v>
      </c>
      <c r="D2814" s="4">
        <f>IFERROR(Table13[[#This Row],[gross]]-Table13[[#This Row],[budget]],"not available")</f>
        <v>-9810821</v>
      </c>
    </row>
    <row r="2815" spans="1:4" x14ac:dyDescent="0.3">
      <c r="A2815" t="s">
        <v>7190</v>
      </c>
      <c r="B2815" s="4">
        <v>36000000</v>
      </c>
      <c r="C2815" s="4">
        <v>26183197</v>
      </c>
      <c r="D2815" s="4">
        <f>IFERROR(Table13[[#This Row],[gross]]-Table13[[#This Row],[budget]],"not available")</f>
        <v>-9816803</v>
      </c>
    </row>
    <row r="2816" spans="1:4" x14ac:dyDescent="0.3">
      <c r="A2816" t="s">
        <v>13788</v>
      </c>
      <c r="B2816" s="4">
        <v>13000000</v>
      </c>
      <c r="C2816" s="4">
        <v>3169424</v>
      </c>
      <c r="D2816" s="4">
        <f>IFERROR(Table13[[#This Row],[gross]]-Table13[[#This Row],[budget]],"not available")</f>
        <v>-9830576</v>
      </c>
    </row>
    <row r="2817" spans="1:4" x14ac:dyDescent="0.3">
      <c r="A2817" t="s">
        <v>15320</v>
      </c>
      <c r="B2817" s="4">
        <v>10000000</v>
      </c>
      <c r="C2817" s="4">
        <v>169379</v>
      </c>
      <c r="D2817" s="4">
        <f>IFERROR(Table13[[#This Row],[gross]]-Table13[[#This Row],[budget]],"not available")</f>
        <v>-9830621</v>
      </c>
    </row>
    <row r="2818" spans="1:4" x14ac:dyDescent="0.3">
      <c r="A2818" t="s">
        <v>15301</v>
      </c>
      <c r="B2818" s="4">
        <v>10000000</v>
      </c>
      <c r="C2818" s="4">
        <v>131617</v>
      </c>
      <c r="D2818" s="4">
        <f>IFERROR(Table13[[#This Row],[gross]]-Table13[[#This Row],[budget]],"not available")</f>
        <v>-9868383</v>
      </c>
    </row>
    <row r="2819" spans="1:4" x14ac:dyDescent="0.3">
      <c r="A2819" t="s">
        <v>15433</v>
      </c>
      <c r="B2819" s="4">
        <v>10000000</v>
      </c>
      <c r="C2819" s="4">
        <v>128486</v>
      </c>
      <c r="D2819" s="4">
        <f>IFERROR(Table13[[#This Row],[gross]]-Table13[[#This Row],[budget]],"not available")</f>
        <v>-9871514</v>
      </c>
    </row>
    <row r="2820" spans="1:4" x14ac:dyDescent="0.3">
      <c r="A2820" t="s">
        <v>3488</v>
      </c>
      <c r="B2820" s="4">
        <v>35000000</v>
      </c>
      <c r="C2820" s="4">
        <v>25093607</v>
      </c>
      <c r="D2820" s="4">
        <f>IFERROR(Table13[[#This Row],[gross]]-Table13[[#This Row],[budget]],"not available")</f>
        <v>-9906393</v>
      </c>
    </row>
    <row r="2821" spans="1:4" x14ac:dyDescent="0.3">
      <c r="A2821" t="s">
        <v>9774</v>
      </c>
      <c r="B2821" s="4">
        <v>25000000</v>
      </c>
      <c r="C2821" s="4">
        <v>15091542</v>
      </c>
      <c r="D2821" s="4">
        <f>IFERROR(Table13[[#This Row],[gross]]-Table13[[#This Row],[budget]],"not available")</f>
        <v>-9908458</v>
      </c>
    </row>
    <row r="2822" spans="1:4" x14ac:dyDescent="0.3">
      <c r="A2822" t="s">
        <v>14714</v>
      </c>
      <c r="B2822" s="4">
        <v>11000000</v>
      </c>
      <c r="C2822" s="4">
        <v>1066555</v>
      </c>
      <c r="D2822" s="4">
        <f>IFERROR(Table13[[#This Row],[gross]]-Table13[[#This Row],[budget]],"not available")</f>
        <v>-9933445</v>
      </c>
    </row>
    <row r="2823" spans="1:4" x14ac:dyDescent="0.3">
      <c r="A2823" t="s">
        <v>14271</v>
      </c>
      <c r="B2823" s="4">
        <v>12000000</v>
      </c>
      <c r="C2823" s="4">
        <v>2060953</v>
      </c>
      <c r="D2823" s="4">
        <f>IFERROR(Table13[[#This Row],[gross]]-Table13[[#This Row],[budget]],"not available")</f>
        <v>-9939047</v>
      </c>
    </row>
    <row r="2824" spans="1:4" x14ac:dyDescent="0.3">
      <c r="A2824" t="s">
        <v>4166</v>
      </c>
      <c r="B2824" s="4">
        <v>60000000</v>
      </c>
      <c r="C2824" s="4">
        <v>50024083</v>
      </c>
      <c r="D2824" s="4">
        <f>IFERROR(Table13[[#This Row],[gross]]-Table13[[#This Row],[budget]],"not available")</f>
        <v>-9975917</v>
      </c>
    </row>
    <row r="2825" spans="1:4" x14ac:dyDescent="0.3">
      <c r="A2825" t="s">
        <v>13108</v>
      </c>
      <c r="B2825" s="4">
        <v>15000000</v>
      </c>
      <c r="C2825" s="4">
        <v>5023275</v>
      </c>
      <c r="D2825" s="4">
        <f>IFERROR(Table13[[#This Row],[gross]]-Table13[[#This Row],[budget]],"not available")</f>
        <v>-9976725</v>
      </c>
    </row>
    <row r="2826" spans="1:4" x14ac:dyDescent="0.3">
      <c r="A2826" t="s">
        <v>15333</v>
      </c>
      <c r="B2826" s="4">
        <v>10000000</v>
      </c>
      <c r="C2826" s="4">
        <v>19348</v>
      </c>
      <c r="D2826" s="4">
        <f>IFERROR(Table13[[#This Row],[gross]]-Table13[[#This Row],[budget]],"not available")</f>
        <v>-9980652</v>
      </c>
    </row>
    <row r="2827" spans="1:4" x14ac:dyDescent="0.3">
      <c r="A2827" t="s">
        <v>10234</v>
      </c>
      <c r="B2827" s="4">
        <v>23000000</v>
      </c>
      <c r="C2827" s="4">
        <v>13019253</v>
      </c>
      <c r="D2827" s="4">
        <f>IFERROR(Table13[[#This Row],[gross]]-Table13[[#This Row],[budget]],"not available")</f>
        <v>-9980747</v>
      </c>
    </row>
    <row r="2828" spans="1:4" x14ac:dyDescent="0.3">
      <c r="A2828" t="s">
        <v>15329</v>
      </c>
      <c r="B2828" s="4">
        <v>10000000</v>
      </c>
      <c r="C2828" s="4">
        <v>15447</v>
      </c>
      <c r="D2828" s="4">
        <f>IFERROR(Table13[[#This Row],[gross]]-Table13[[#This Row],[budget]],"not available")</f>
        <v>-9984553</v>
      </c>
    </row>
    <row r="2829" spans="1:4" x14ac:dyDescent="0.3">
      <c r="A2829" t="s">
        <v>15409</v>
      </c>
      <c r="B2829" s="4">
        <v>10000000</v>
      </c>
      <c r="C2829" s="4">
        <v>11835</v>
      </c>
      <c r="D2829" s="4">
        <f>IFERROR(Table13[[#This Row],[gross]]-Table13[[#This Row],[budget]],"not available")</f>
        <v>-9988165</v>
      </c>
    </row>
    <row r="2830" spans="1:4" x14ac:dyDescent="0.3">
      <c r="A2830" t="s">
        <v>9305</v>
      </c>
      <c r="B2830" s="4">
        <v>26000000</v>
      </c>
      <c r="C2830" s="4">
        <v>16005978</v>
      </c>
      <c r="D2830" s="4">
        <f>IFERROR(Table13[[#This Row],[gross]]-Table13[[#This Row],[budget]],"not available")</f>
        <v>-9994022</v>
      </c>
    </row>
    <row r="2831" spans="1:4" x14ac:dyDescent="0.3">
      <c r="A2831" t="s">
        <v>15361</v>
      </c>
      <c r="B2831" s="4">
        <v>10000000</v>
      </c>
      <c r="C2831" s="4">
        <v>5561</v>
      </c>
      <c r="D2831" s="4">
        <f>IFERROR(Table13[[#This Row],[gross]]-Table13[[#This Row],[budget]],"not available")</f>
        <v>-9994439</v>
      </c>
    </row>
    <row r="2832" spans="1:4" x14ac:dyDescent="0.3">
      <c r="A2832" t="s">
        <v>15366</v>
      </c>
      <c r="B2832" s="4">
        <v>10000000</v>
      </c>
      <c r="C2832" s="4">
        <v>3607</v>
      </c>
      <c r="D2832" s="4">
        <f>IFERROR(Table13[[#This Row],[gross]]-Table13[[#This Row],[budget]],"not available")</f>
        <v>-9996393</v>
      </c>
    </row>
    <row r="2833" spans="1:4" x14ac:dyDescent="0.3">
      <c r="A2833" t="s">
        <v>11883</v>
      </c>
      <c r="B2833" s="4">
        <v>18000000</v>
      </c>
      <c r="C2833" s="4">
        <v>8000000</v>
      </c>
      <c r="D2833" s="4">
        <f>IFERROR(Table13[[#This Row],[gross]]-Table13[[#This Row],[budget]],"not available")</f>
        <v>-10000000</v>
      </c>
    </row>
    <row r="2834" spans="1:4" x14ac:dyDescent="0.3">
      <c r="A2834" t="s">
        <v>9797</v>
      </c>
      <c r="B2834" s="4">
        <v>25000000</v>
      </c>
      <c r="C2834" s="4">
        <v>14983572</v>
      </c>
      <c r="D2834" s="4">
        <f>IFERROR(Table13[[#This Row],[gross]]-Table13[[#This Row],[budget]],"not available")</f>
        <v>-10016428</v>
      </c>
    </row>
    <row r="2835" spans="1:4" x14ac:dyDescent="0.3">
      <c r="A2835" t="s">
        <v>13113</v>
      </c>
      <c r="B2835" s="4">
        <v>15000000</v>
      </c>
      <c r="C2835" s="4">
        <v>4956401</v>
      </c>
      <c r="D2835" s="4">
        <f>IFERROR(Table13[[#This Row],[gross]]-Table13[[#This Row],[budget]],"not available")</f>
        <v>-10043599</v>
      </c>
    </row>
    <row r="2836" spans="1:4" x14ac:dyDescent="0.3">
      <c r="A2836" t="s">
        <v>5686</v>
      </c>
      <c r="B2836" s="4">
        <v>25000000</v>
      </c>
      <c r="C2836" s="4">
        <v>14946229</v>
      </c>
      <c r="D2836" s="4">
        <f>IFERROR(Table13[[#This Row],[gross]]-Table13[[#This Row],[budget]],"not available")</f>
        <v>-10053771</v>
      </c>
    </row>
    <row r="2837" spans="1:4" x14ac:dyDescent="0.3">
      <c r="A2837" t="s">
        <v>12510</v>
      </c>
      <c r="B2837" s="4">
        <v>16000000</v>
      </c>
      <c r="C2837" s="4">
        <v>5900000</v>
      </c>
      <c r="D2837" s="4">
        <f>IFERROR(Table13[[#This Row],[gross]]-Table13[[#This Row],[budget]],"not available")</f>
        <v>-10100000</v>
      </c>
    </row>
    <row r="2838" spans="1:4" x14ac:dyDescent="0.3">
      <c r="A2838" t="s">
        <v>5575</v>
      </c>
      <c r="B2838" s="4">
        <v>48000000</v>
      </c>
      <c r="C2838" s="4">
        <v>37879996</v>
      </c>
      <c r="D2838" s="4">
        <f>IFERROR(Table13[[#This Row],[gross]]-Table13[[#This Row],[budget]],"not available")</f>
        <v>-10120004</v>
      </c>
    </row>
    <row r="2839" spans="1:4" x14ac:dyDescent="0.3">
      <c r="A2839" t="s">
        <v>4563</v>
      </c>
      <c r="B2839" s="4">
        <v>56000000</v>
      </c>
      <c r="C2839" s="4">
        <v>45860039</v>
      </c>
      <c r="D2839" s="4">
        <f>IFERROR(Table13[[#This Row],[gross]]-Table13[[#This Row],[budget]],"not available")</f>
        <v>-10139961</v>
      </c>
    </row>
    <row r="2840" spans="1:4" x14ac:dyDescent="0.3">
      <c r="A2840" t="s">
        <v>12256</v>
      </c>
      <c r="B2840" s="4">
        <v>17000000</v>
      </c>
      <c r="C2840" s="4">
        <v>6855137</v>
      </c>
      <c r="D2840" s="4">
        <f>IFERROR(Table13[[#This Row],[gross]]-Table13[[#This Row],[budget]],"not available")</f>
        <v>-10144863</v>
      </c>
    </row>
    <row r="2841" spans="1:4" x14ac:dyDescent="0.3">
      <c r="A2841" t="s">
        <v>7975</v>
      </c>
      <c r="B2841" s="4">
        <v>28000000</v>
      </c>
      <c r="C2841" s="4">
        <v>17848322</v>
      </c>
      <c r="D2841" s="4">
        <f>IFERROR(Table13[[#This Row],[gross]]-Table13[[#This Row],[budget]],"not available")</f>
        <v>-10151678</v>
      </c>
    </row>
    <row r="2842" spans="1:4" x14ac:dyDescent="0.3">
      <c r="A2842" t="s">
        <v>11904</v>
      </c>
      <c r="B2842" s="4">
        <v>18000000</v>
      </c>
      <c r="C2842" s="4">
        <v>7837632</v>
      </c>
      <c r="D2842" s="4">
        <f>IFERROR(Table13[[#This Row],[gross]]-Table13[[#This Row],[budget]],"not available")</f>
        <v>-10162368</v>
      </c>
    </row>
    <row r="2843" spans="1:4" x14ac:dyDescent="0.3">
      <c r="A2843" t="s">
        <v>6943</v>
      </c>
      <c r="B2843" s="4">
        <v>40000000</v>
      </c>
      <c r="C2843" s="4">
        <v>29802761</v>
      </c>
      <c r="D2843" s="4">
        <f>IFERROR(Table13[[#This Row],[gross]]-Table13[[#This Row],[budget]],"not available")</f>
        <v>-10197239</v>
      </c>
    </row>
    <row r="2844" spans="1:4" x14ac:dyDescent="0.3">
      <c r="A2844" t="s">
        <v>10248</v>
      </c>
      <c r="B2844" s="4">
        <v>23000000</v>
      </c>
      <c r="C2844" s="4">
        <v>12782508</v>
      </c>
      <c r="D2844" s="4">
        <f>IFERROR(Table13[[#This Row],[gross]]-Table13[[#This Row],[budget]],"not available")</f>
        <v>-10217492</v>
      </c>
    </row>
    <row r="2845" spans="1:4" x14ac:dyDescent="0.3">
      <c r="A2845" t="s">
        <v>14287</v>
      </c>
      <c r="B2845" s="4">
        <v>12000000</v>
      </c>
      <c r="C2845" s="4">
        <v>1779284</v>
      </c>
      <c r="D2845" s="4">
        <f>IFERROR(Table13[[#This Row],[gross]]-Table13[[#This Row],[budget]],"not available")</f>
        <v>-10220716</v>
      </c>
    </row>
    <row r="2846" spans="1:4" x14ac:dyDescent="0.3">
      <c r="A2846" t="s">
        <v>5295</v>
      </c>
      <c r="B2846" s="4">
        <v>50000000</v>
      </c>
      <c r="C2846" s="4">
        <v>39778599</v>
      </c>
      <c r="D2846" s="4">
        <f>IFERROR(Table13[[#This Row],[gross]]-Table13[[#This Row],[budget]],"not available")</f>
        <v>-10221401</v>
      </c>
    </row>
    <row r="2847" spans="1:4" x14ac:dyDescent="0.3">
      <c r="A2847" t="s">
        <v>2785</v>
      </c>
      <c r="B2847" s="4">
        <v>80000000</v>
      </c>
      <c r="C2847" s="4">
        <v>69772969</v>
      </c>
      <c r="D2847" s="4">
        <f>IFERROR(Table13[[#This Row],[gross]]-Table13[[#This Row],[budget]],"not available")</f>
        <v>-10227031</v>
      </c>
    </row>
    <row r="2848" spans="1:4" x14ac:dyDescent="0.3">
      <c r="A2848" t="s">
        <v>3756</v>
      </c>
      <c r="B2848" s="4">
        <v>65000000</v>
      </c>
      <c r="C2848" s="4">
        <v>54758461</v>
      </c>
      <c r="D2848" s="4">
        <f>IFERROR(Table13[[#This Row],[gross]]-Table13[[#This Row],[budget]],"not available")</f>
        <v>-10241539</v>
      </c>
    </row>
    <row r="2849" spans="1:4" x14ac:dyDescent="0.3">
      <c r="A2849" t="s">
        <v>11919</v>
      </c>
      <c r="B2849" s="4">
        <v>18000000</v>
      </c>
      <c r="C2849" s="4">
        <v>7739049</v>
      </c>
      <c r="D2849" s="4">
        <f>IFERROR(Table13[[#This Row],[gross]]-Table13[[#This Row],[budget]],"not available")</f>
        <v>-10260951</v>
      </c>
    </row>
    <row r="2850" spans="1:4" x14ac:dyDescent="0.3">
      <c r="A2850" t="s">
        <v>11925</v>
      </c>
      <c r="B2850" s="4">
        <v>17000000</v>
      </c>
      <c r="C2850" s="4">
        <v>6734844</v>
      </c>
      <c r="D2850" s="4">
        <f>IFERROR(Table13[[#This Row],[gross]]-Table13[[#This Row],[budget]],"not available")</f>
        <v>-10265156</v>
      </c>
    </row>
    <row r="2851" spans="1:4" x14ac:dyDescent="0.3">
      <c r="A2851" t="s">
        <v>1085</v>
      </c>
      <c r="B2851" s="4">
        <v>140000000</v>
      </c>
      <c r="C2851" s="4">
        <v>129734803</v>
      </c>
      <c r="D2851" s="4">
        <f>IFERROR(Table13[[#This Row],[gross]]-Table13[[#This Row],[budget]],"not available")</f>
        <v>-10265197</v>
      </c>
    </row>
    <row r="2852" spans="1:4" x14ac:dyDescent="0.3">
      <c r="A2852" t="s">
        <v>12498</v>
      </c>
      <c r="B2852" s="4">
        <v>15000000</v>
      </c>
      <c r="C2852" s="4">
        <v>4734235</v>
      </c>
      <c r="D2852" s="4">
        <f>IFERROR(Table13[[#This Row],[gross]]-Table13[[#This Row],[budget]],"not available")</f>
        <v>-10265765</v>
      </c>
    </row>
    <row r="2853" spans="1:4" x14ac:dyDescent="0.3">
      <c r="A2853" t="s">
        <v>11227</v>
      </c>
      <c r="B2853" s="4">
        <v>20000000</v>
      </c>
      <c r="C2853" s="4">
        <v>9714482</v>
      </c>
      <c r="D2853" s="4">
        <f>IFERROR(Table13[[#This Row],[gross]]-Table13[[#This Row],[budget]],"not available")</f>
        <v>-10285518</v>
      </c>
    </row>
    <row r="2854" spans="1:4" x14ac:dyDescent="0.3">
      <c r="A2854" t="s">
        <v>14293</v>
      </c>
      <c r="B2854" s="4">
        <v>12000000</v>
      </c>
      <c r="C2854" s="4">
        <v>1702277</v>
      </c>
      <c r="D2854" s="4">
        <f>IFERROR(Table13[[#This Row],[gross]]-Table13[[#This Row],[budget]],"not available")</f>
        <v>-10297723</v>
      </c>
    </row>
    <row r="2855" spans="1:4" x14ac:dyDescent="0.3">
      <c r="A2855" t="s">
        <v>9801</v>
      </c>
      <c r="B2855" s="4">
        <v>25000000</v>
      </c>
      <c r="C2855" s="4">
        <v>14637490</v>
      </c>
      <c r="D2855" s="4">
        <f>IFERROR(Table13[[#This Row],[gross]]-Table13[[#This Row],[budget]],"not available")</f>
        <v>-10362510</v>
      </c>
    </row>
    <row r="2856" spans="1:4" x14ac:dyDescent="0.3">
      <c r="A2856" t="s">
        <v>14697</v>
      </c>
      <c r="B2856" s="4">
        <v>10500000</v>
      </c>
      <c r="C2856" s="4">
        <v>125169</v>
      </c>
      <c r="D2856" s="4">
        <f>IFERROR(Table13[[#This Row],[gross]]-Table13[[#This Row],[budget]],"not available")</f>
        <v>-10374831</v>
      </c>
    </row>
    <row r="2857" spans="1:4" x14ac:dyDescent="0.3">
      <c r="A2857" t="s">
        <v>9807</v>
      </c>
      <c r="B2857" s="4">
        <v>25000000</v>
      </c>
      <c r="C2857" s="4">
        <v>14589444</v>
      </c>
      <c r="D2857" s="4">
        <f>IFERROR(Table13[[#This Row],[gross]]-Table13[[#This Row],[budget]],"not available")</f>
        <v>-10410556</v>
      </c>
    </row>
    <row r="2858" spans="1:4" x14ac:dyDescent="0.3">
      <c r="A2858" t="s">
        <v>15010</v>
      </c>
      <c r="B2858" s="4">
        <v>22000000</v>
      </c>
      <c r="C2858" s="4">
        <v>11560259</v>
      </c>
      <c r="D2858" s="4">
        <f>IFERROR(Table13[[#This Row],[gross]]-Table13[[#This Row],[budget]],"not available")</f>
        <v>-10439741</v>
      </c>
    </row>
    <row r="2859" spans="1:4" x14ac:dyDescent="0.3">
      <c r="A2859" t="s">
        <v>11231</v>
      </c>
      <c r="B2859" s="4">
        <v>20000000</v>
      </c>
      <c r="C2859" s="4">
        <v>9525276</v>
      </c>
      <c r="D2859" s="4">
        <f>IFERROR(Table13[[#This Row],[gross]]-Table13[[#This Row],[budget]],"not available")</f>
        <v>-10474724</v>
      </c>
    </row>
    <row r="2860" spans="1:4" x14ac:dyDescent="0.3">
      <c r="A2860" t="s">
        <v>12090</v>
      </c>
      <c r="B2860" s="4">
        <v>17500000</v>
      </c>
      <c r="C2860" s="4">
        <v>7017178</v>
      </c>
      <c r="D2860" s="4">
        <f>IFERROR(Table13[[#This Row],[gross]]-Table13[[#This Row],[budget]],"not available")</f>
        <v>-10482822</v>
      </c>
    </row>
    <row r="2861" spans="1:4" x14ac:dyDescent="0.3">
      <c r="A2861" t="s">
        <v>14303</v>
      </c>
      <c r="B2861" s="4">
        <v>12000000</v>
      </c>
      <c r="C2861" s="4">
        <v>1506998</v>
      </c>
      <c r="D2861" s="4">
        <f>IFERROR(Table13[[#This Row],[gross]]-Table13[[#This Row],[budget]],"not available")</f>
        <v>-10493002</v>
      </c>
    </row>
    <row r="2862" spans="1:4" x14ac:dyDescent="0.3">
      <c r="A2862" t="s">
        <v>9654</v>
      </c>
      <c r="B2862" s="4">
        <v>25000000</v>
      </c>
      <c r="C2862" s="4">
        <v>14500000</v>
      </c>
      <c r="D2862" s="4">
        <f>IFERROR(Table13[[#This Row],[gross]]-Table13[[#This Row],[budget]],"not available")</f>
        <v>-10500000</v>
      </c>
    </row>
    <row r="2863" spans="1:4" x14ac:dyDescent="0.3">
      <c r="A2863" t="s">
        <v>9179</v>
      </c>
      <c r="B2863" s="4">
        <v>15000000</v>
      </c>
      <c r="C2863" s="4">
        <v>4485485</v>
      </c>
      <c r="D2863" s="4">
        <f>IFERROR(Table13[[#This Row],[gross]]-Table13[[#This Row],[budget]],"not available")</f>
        <v>-10514515</v>
      </c>
    </row>
    <row r="2864" spans="1:4" x14ac:dyDescent="0.3">
      <c r="A2864" t="s">
        <v>11622</v>
      </c>
      <c r="B2864" s="4">
        <v>19000000</v>
      </c>
      <c r="C2864" s="4">
        <v>8396942</v>
      </c>
      <c r="D2864" s="4">
        <f>IFERROR(Table13[[#This Row],[gross]]-Table13[[#This Row],[budget]],"not available")</f>
        <v>-10603058</v>
      </c>
    </row>
    <row r="2865" spans="1:4" x14ac:dyDescent="0.3">
      <c r="A2865" t="s">
        <v>6645</v>
      </c>
      <c r="B2865" s="4">
        <v>40000000</v>
      </c>
      <c r="C2865" s="4">
        <v>29374178</v>
      </c>
      <c r="D2865" s="4">
        <f>IFERROR(Table13[[#This Row],[gross]]-Table13[[#This Row],[budget]],"not available")</f>
        <v>-10625822</v>
      </c>
    </row>
    <row r="2866" spans="1:4" x14ac:dyDescent="0.3">
      <c r="A2866" t="s">
        <v>7187</v>
      </c>
      <c r="B2866" s="4">
        <v>34000000</v>
      </c>
      <c r="C2866" s="4">
        <v>23360779</v>
      </c>
      <c r="D2866" s="4">
        <f>IFERROR(Table13[[#This Row],[gross]]-Table13[[#This Row],[budget]],"not available")</f>
        <v>-10639221</v>
      </c>
    </row>
    <row r="2867" spans="1:4" x14ac:dyDescent="0.3">
      <c r="A2867" t="s">
        <v>13935</v>
      </c>
      <c r="B2867" s="4">
        <v>15000000</v>
      </c>
      <c r="C2867" s="4">
        <v>4360548</v>
      </c>
      <c r="D2867" s="4">
        <f>IFERROR(Table13[[#This Row],[gross]]-Table13[[#This Row],[budget]],"not available")</f>
        <v>-10639452</v>
      </c>
    </row>
    <row r="2868" spans="1:4" x14ac:dyDescent="0.3">
      <c r="A2868" t="s">
        <v>14623</v>
      </c>
      <c r="B2868" s="4">
        <v>11000000</v>
      </c>
      <c r="C2868" s="4">
        <v>352786</v>
      </c>
      <c r="D2868" s="4">
        <f>IFERROR(Table13[[#This Row],[gross]]-Table13[[#This Row],[budget]],"not available")</f>
        <v>-10647214</v>
      </c>
    </row>
    <row r="2869" spans="1:4" x14ac:dyDescent="0.3">
      <c r="A2869" t="s">
        <v>5594</v>
      </c>
      <c r="B2869" s="4">
        <v>48000000</v>
      </c>
      <c r="C2869" s="4">
        <v>37339525</v>
      </c>
      <c r="D2869" s="4">
        <f>IFERROR(Table13[[#This Row],[gross]]-Table13[[#This Row],[budget]],"not available")</f>
        <v>-10660475</v>
      </c>
    </row>
    <row r="2870" spans="1:4" x14ac:dyDescent="0.3">
      <c r="A2870" t="s">
        <v>8603</v>
      </c>
      <c r="B2870" s="4">
        <v>25000000</v>
      </c>
      <c r="C2870" s="4">
        <v>14334645</v>
      </c>
      <c r="D2870" s="4">
        <f>IFERROR(Table13[[#This Row],[gross]]-Table13[[#This Row],[budget]],"not available")</f>
        <v>-10665355</v>
      </c>
    </row>
    <row r="2871" spans="1:4" x14ac:dyDescent="0.3">
      <c r="A2871" t="s">
        <v>10507</v>
      </c>
      <c r="B2871" s="4">
        <v>22000000</v>
      </c>
      <c r="C2871" s="4">
        <v>11326836</v>
      </c>
      <c r="D2871" s="4">
        <f>IFERROR(Table13[[#This Row],[gross]]-Table13[[#This Row],[budget]],"not available")</f>
        <v>-10673164</v>
      </c>
    </row>
    <row r="2872" spans="1:4" x14ac:dyDescent="0.3">
      <c r="A2872" t="s">
        <v>8976</v>
      </c>
      <c r="B2872" s="4">
        <v>28000000</v>
      </c>
      <c r="C2872" s="4">
        <v>17324744</v>
      </c>
      <c r="D2872" s="4">
        <f>IFERROR(Table13[[#This Row],[gross]]-Table13[[#This Row],[budget]],"not available")</f>
        <v>-10675256</v>
      </c>
    </row>
    <row r="2873" spans="1:4" x14ac:dyDescent="0.3">
      <c r="A2873" t="s">
        <v>8639</v>
      </c>
      <c r="B2873" s="4">
        <v>30000000</v>
      </c>
      <c r="C2873" s="4">
        <v>19316646</v>
      </c>
      <c r="D2873" s="4">
        <f>IFERROR(Table13[[#This Row],[gross]]-Table13[[#This Row],[budget]],"not available")</f>
        <v>-10683354</v>
      </c>
    </row>
    <row r="2874" spans="1:4" x14ac:dyDescent="0.3">
      <c r="A2874" t="s">
        <v>1798</v>
      </c>
      <c r="B2874" s="4">
        <v>100000000</v>
      </c>
      <c r="C2874" s="4">
        <v>89296573</v>
      </c>
      <c r="D2874" s="4">
        <f>IFERROR(Table13[[#This Row],[gross]]-Table13[[#This Row],[budget]],"not available")</f>
        <v>-10703427</v>
      </c>
    </row>
    <row r="2875" spans="1:4" x14ac:dyDescent="0.3">
      <c r="A2875" t="s">
        <v>7525</v>
      </c>
      <c r="B2875" s="4">
        <v>35000000</v>
      </c>
      <c r="C2875" s="4">
        <v>24276500</v>
      </c>
      <c r="D2875" s="4">
        <f>IFERROR(Table13[[#This Row],[gross]]-Table13[[#This Row],[budget]],"not available")</f>
        <v>-10723500</v>
      </c>
    </row>
    <row r="2876" spans="1:4" x14ac:dyDescent="0.3">
      <c r="A2876" t="s">
        <v>849</v>
      </c>
      <c r="B2876" s="4">
        <v>150000000</v>
      </c>
      <c r="C2876" s="4">
        <v>139259759</v>
      </c>
      <c r="D2876" s="4">
        <f>IFERROR(Table13[[#This Row],[gross]]-Table13[[#This Row],[budget]],"not available")</f>
        <v>-10740241</v>
      </c>
    </row>
    <row r="2877" spans="1:4" x14ac:dyDescent="0.3">
      <c r="A2877" t="s">
        <v>13117</v>
      </c>
      <c r="B2877" s="4">
        <v>15000000</v>
      </c>
      <c r="C2877" s="4">
        <v>4235837</v>
      </c>
      <c r="D2877" s="4">
        <f>IFERROR(Table13[[#This Row],[gross]]-Table13[[#This Row],[budget]],"not available")</f>
        <v>-10764163</v>
      </c>
    </row>
    <row r="2878" spans="1:4" x14ac:dyDescent="0.3">
      <c r="A2878" t="s">
        <v>13178</v>
      </c>
      <c r="B2878" s="4">
        <v>12000000</v>
      </c>
      <c r="C2878" s="4">
        <v>1197786</v>
      </c>
      <c r="D2878" s="4">
        <f>IFERROR(Table13[[#This Row],[gross]]-Table13[[#This Row],[budget]],"not available")</f>
        <v>-10802214</v>
      </c>
    </row>
    <row r="2879" spans="1:4" x14ac:dyDescent="0.3">
      <c r="A2879" t="s">
        <v>12505</v>
      </c>
      <c r="B2879" s="4">
        <v>15000000</v>
      </c>
      <c r="C2879" s="4">
        <v>4193025</v>
      </c>
      <c r="D2879" s="4">
        <f>IFERROR(Table13[[#This Row],[gross]]-Table13[[#This Row],[budget]],"not available")</f>
        <v>-10806975</v>
      </c>
    </row>
    <row r="2880" spans="1:4" x14ac:dyDescent="0.3">
      <c r="A2880" t="s">
        <v>8609</v>
      </c>
      <c r="B2880" s="4">
        <v>23000000</v>
      </c>
      <c r="C2880" s="4">
        <v>12189514</v>
      </c>
      <c r="D2880" s="4">
        <f>IFERROR(Table13[[#This Row],[gross]]-Table13[[#This Row],[budget]],"not available")</f>
        <v>-10810486</v>
      </c>
    </row>
    <row r="2881" spans="1:4" x14ac:dyDescent="0.3">
      <c r="A2881" t="s">
        <v>5289</v>
      </c>
      <c r="B2881" s="4">
        <v>50000000</v>
      </c>
      <c r="C2881" s="4">
        <v>39177541</v>
      </c>
      <c r="D2881" s="4">
        <f>IFERROR(Table13[[#This Row],[gross]]-Table13[[#This Row],[budget]],"not available")</f>
        <v>-10822459</v>
      </c>
    </row>
    <row r="2882" spans="1:4" x14ac:dyDescent="0.3">
      <c r="A2882" t="s">
        <v>11129</v>
      </c>
      <c r="B2882" s="4">
        <v>25000000</v>
      </c>
      <c r="C2882" s="4">
        <v>14174654</v>
      </c>
      <c r="D2882" s="4">
        <f>IFERROR(Table13[[#This Row],[gross]]-Table13[[#This Row],[budget]],"not available")</f>
        <v>-10825346</v>
      </c>
    </row>
    <row r="2883" spans="1:4" x14ac:dyDescent="0.3">
      <c r="A2883" t="s">
        <v>6080</v>
      </c>
      <c r="B2883" s="4">
        <v>40000000</v>
      </c>
      <c r="C2883" s="4">
        <v>29113588</v>
      </c>
      <c r="D2883" s="4">
        <f>IFERROR(Table13[[#This Row],[gross]]-Table13[[#This Row],[budget]],"not available")</f>
        <v>-10886412</v>
      </c>
    </row>
    <row r="2884" spans="1:4" x14ac:dyDescent="0.3">
      <c r="A2884" t="s">
        <v>11242</v>
      </c>
      <c r="B2884" s="4">
        <v>20000000</v>
      </c>
      <c r="C2884" s="4">
        <v>9109322</v>
      </c>
      <c r="D2884" s="4">
        <f>IFERROR(Table13[[#This Row],[gross]]-Table13[[#This Row],[budget]],"not available")</f>
        <v>-10890678</v>
      </c>
    </row>
    <row r="2885" spans="1:4" x14ac:dyDescent="0.3">
      <c r="A2885" t="s">
        <v>13807</v>
      </c>
      <c r="B2885" s="4">
        <v>13000000</v>
      </c>
      <c r="C2885" s="4">
        <v>2104000</v>
      </c>
      <c r="D2885" s="4">
        <f>IFERROR(Table13[[#This Row],[gross]]-Table13[[#This Row],[budget]],"not available")</f>
        <v>-10896000</v>
      </c>
    </row>
    <row r="2886" spans="1:4" x14ac:dyDescent="0.3">
      <c r="A2886" t="s">
        <v>2741</v>
      </c>
      <c r="B2886" s="4">
        <v>80000000</v>
      </c>
      <c r="C2886" s="4">
        <v>69102910</v>
      </c>
      <c r="D2886" s="4">
        <f>IFERROR(Table13[[#This Row],[gross]]-Table13[[#This Row],[budget]],"not available")</f>
        <v>-10897090</v>
      </c>
    </row>
    <row r="2887" spans="1:4" x14ac:dyDescent="0.3">
      <c r="A2887" t="s">
        <v>13489</v>
      </c>
      <c r="B2887" s="4">
        <v>14000000</v>
      </c>
      <c r="C2887" s="4">
        <v>3100650</v>
      </c>
      <c r="D2887" s="4">
        <f>IFERROR(Table13[[#This Row],[gross]]-Table13[[#This Row],[budget]],"not available")</f>
        <v>-10899350</v>
      </c>
    </row>
    <row r="2888" spans="1:4" x14ac:dyDescent="0.3">
      <c r="A2888" t="s">
        <v>9813</v>
      </c>
      <c r="B2888" s="4">
        <v>25000000</v>
      </c>
      <c r="C2888" s="4">
        <v>14095303</v>
      </c>
      <c r="D2888" s="4">
        <f>IFERROR(Table13[[#This Row],[gross]]-Table13[[#This Row],[budget]],"not available")</f>
        <v>-10904697</v>
      </c>
    </row>
    <row r="2889" spans="1:4" x14ac:dyDescent="0.3">
      <c r="A2889" t="s">
        <v>6639</v>
      </c>
      <c r="B2889" s="4">
        <v>40000000</v>
      </c>
      <c r="C2889" s="4">
        <v>29077547</v>
      </c>
      <c r="D2889" s="4">
        <f>IFERROR(Table13[[#This Row],[gross]]-Table13[[#This Row],[budget]],"not available")</f>
        <v>-10922453</v>
      </c>
    </row>
    <row r="2890" spans="1:4" x14ac:dyDescent="0.3">
      <c r="A2890" t="s">
        <v>11726</v>
      </c>
      <c r="B2890" s="4">
        <v>17000000</v>
      </c>
      <c r="C2890" s="4">
        <v>6061759</v>
      </c>
      <c r="D2890" s="4">
        <f>IFERROR(Table13[[#This Row],[gross]]-Table13[[#This Row],[budget]],"not available")</f>
        <v>-10938241</v>
      </c>
    </row>
    <row r="2891" spans="1:4" x14ac:dyDescent="0.3">
      <c r="A2891" t="s">
        <v>13863</v>
      </c>
      <c r="B2891" s="4">
        <v>13000000</v>
      </c>
      <c r="C2891" s="4">
        <v>2035566</v>
      </c>
      <c r="D2891" s="4">
        <f>IFERROR(Table13[[#This Row],[gross]]-Table13[[#This Row],[budget]],"not available")</f>
        <v>-10964434</v>
      </c>
    </row>
    <row r="2892" spans="1:4" x14ac:dyDescent="0.3">
      <c r="A2892" t="s">
        <v>9957</v>
      </c>
      <c r="B2892" s="4">
        <v>15000000</v>
      </c>
      <c r="C2892" s="4">
        <v>4006906</v>
      </c>
      <c r="D2892" s="4">
        <f>IFERROR(Table13[[#This Row],[gross]]-Table13[[#This Row],[budget]],"not available")</f>
        <v>-10993094</v>
      </c>
    </row>
    <row r="2893" spans="1:4" x14ac:dyDescent="0.3">
      <c r="A2893" t="s">
        <v>10131</v>
      </c>
      <c r="B2893" s="4">
        <v>24000000</v>
      </c>
      <c r="C2893" s="4">
        <v>13000000</v>
      </c>
      <c r="D2893" s="4">
        <f>IFERROR(Table13[[#This Row],[gross]]-Table13[[#This Row],[budget]],"not available")</f>
        <v>-11000000</v>
      </c>
    </row>
    <row r="2894" spans="1:4" x14ac:dyDescent="0.3">
      <c r="A2894" t="s">
        <v>11132</v>
      </c>
      <c r="B2894" s="4">
        <v>27000000</v>
      </c>
      <c r="C2894" s="4">
        <v>15988876</v>
      </c>
      <c r="D2894" s="4">
        <f>IFERROR(Table13[[#This Row],[gross]]-Table13[[#This Row],[budget]],"not available")</f>
        <v>-11011124</v>
      </c>
    </row>
    <row r="2895" spans="1:4" x14ac:dyDescent="0.3">
      <c r="A2895" t="s">
        <v>9818</v>
      </c>
      <c r="B2895" s="4">
        <v>25000000</v>
      </c>
      <c r="C2895" s="4">
        <v>13973532</v>
      </c>
      <c r="D2895" s="4">
        <f>IFERROR(Table13[[#This Row],[gross]]-Table13[[#This Row],[budget]],"not available")</f>
        <v>-11026468</v>
      </c>
    </row>
    <row r="2896" spans="1:4" x14ac:dyDescent="0.3">
      <c r="A2896" t="s">
        <v>8514</v>
      </c>
      <c r="B2896" s="4">
        <v>30000000</v>
      </c>
      <c r="C2896" s="4">
        <v>18967571</v>
      </c>
      <c r="D2896" s="4">
        <f>IFERROR(Table13[[#This Row],[gross]]-Table13[[#This Row],[budget]],"not available")</f>
        <v>-11032429</v>
      </c>
    </row>
    <row r="2897" spans="1:4" x14ac:dyDescent="0.3">
      <c r="A2897" t="s">
        <v>7119</v>
      </c>
      <c r="B2897" s="4">
        <v>38000000</v>
      </c>
      <c r="C2897" s="4">
        <v>26903709</v>
      </c>
      <c r="D2897" s="4">
        <f>IFERROR(Table13[[#This Row],[gross]]-Table13[[#This Row],[budget]],"not available")</f>
        <v>-11096291</v>
      </c>
    </row>
    <row r="2898" spans="1:4" x14ac:dyDescent="0.3">
      <c r="A2898" t="s">
        <v>11278</v>
      </c>
      <c r="B2898" s="4">
        <v>20000000</v>
      </c>
      <c r="C2898" s="4">
        <v>8888355</v>
      </c>
      <c r="D2898" s="4">
        <f>IFERROR(Table13[[#This Row],[gross]]-Table13[[#This Row],[budget]],"not available")</f>
        <v>-11111645</v>
      </c>
    </row>
    <row r="2899" spans="1:4" x14ac:dyDescent="0.3">
      <c r="A2899" t="s">
        <v>12030</v>
      </c>
      <c r="B2899" s="4">
        <v>11350000</v>
      </c>
      <c r="C2899" s="4">
        <v>229311</v>
      </c>
      <c r="D2899" s="4">
        <f>IFERROR(Table13[[#This Row],[gross]]-Table13[[#This Row],[budget]],"not available")</f>
        <v>-11120689</v>
      </c>
    </row>
    <row r="2900" spans="1:4" x14ac:dyDescent="0.3">
      <c r="A2900" t="s">
        <v>14309</v>
      </c>
      <c r="B2900" s="4">
        <v>12000000</v>
      </c>
      <c r="C2900" s="4">
        <v>860002</v>
      </c>
      <c r="D2900" s="4">
        <f>IFERROR(Table13[[#This Row],[gross]]-Table13[[#This Row],[budget]],"not available")</f>
        <v>-11139998</v>
      </c>
    </row>
    <row r="2901" spans="1:4" x14ac:dyDescent="0.3">
      <c r="A2901" t="s">
        <v>12501</v>
      </c>
      <c r="B2901" s="4">
        <v>16000000</v>
      </c>
      <c r="C2901" s="4">
        <v>4839383</v>
      </c>
      <c r="D2901" s="4">
        <f>IFERROR(Table13[[#This Row],[gross]]-Table13[[#This Row],[budget]],"not available")</f>
        <v>-11160617</v>
      </c>
    </row>
    <row r="2902" spans="1:4" x14ac:dyDescent="0.3">
      <c r="A2902" t="s">
        <v>8967</v>
      </c>
      <c r="B2902" s="4">
        <v>28000000</v>
      </c>
      <c r="C2902" s="4">
        <v>16779636</v>
      </c>
      <c r="D2902" s="4">
        <f>IFERROR(Table13[[#This Row],[gross]]-Table13[[#This Row],[budget]],"not available")</f>
        <v>-11220364</v>
      </c>
    </row>
    <row r="2903" spans="1:4" x14ac:dyDescent="0.3">
      <c r="A2903" t="s">
        <v>13932</v>
      </c>
      <c r="B2903" s="4">
        <v>12500000</v>
      </c>
      <c r="C2903" s="4">
        <v>1227324</v>
      </c>
      <c r="D2903" s="4">
        <f>IFERROR(Table13[[#This Row],[gross]]-Table13[[#This Row],[budget]],"not available")</f>
        <v>-11272676</v>
      </c>
    </row>
    <row r="2904" spans="1:4" x14ac:dyDescent="0.3">
      <c r="A2904" t="s">
        <v>9877</v>
      </c>
      <c r="B2904" s="4">
        <v>25000000</v>
      </c>
      <c r="C2904" s="4">
        <v>13651662</v>
      </c>
      <c r="D2904" s="4">
        <f>IFERROR(Table13[[#This Row],[gross]]-Table13[[#This Row],[budget]],"not available")</f>
        <v>-11348338</v>
      </c>
    </row>
    <row r="2905" spans="1:4" x14ac:dyDescent="0.3">
      <c r="A2905" t="s">
        <v>11517</v>
      </c>
      <c r="B2905" s="4">
        <v>19400000</v>
      </c>
      <c r="C2905" s="4">
        <v>8047690</v>
      </c>
      <c r="D2905" s="4">
        <f>IFERROR(Table13[[#This Row],[gross]]-Table13[[#This Row],[budget]],"not available")</f>
        <v>-11352310</v>
      </c>
    </row>
    <row r="2906" spans="1:4" x14ac:dyDescent="0.3">
      <c r="A2906" t="s">
        <v>15713</v>
      </c>
      <c r="B2906" s="4">
        <v>11400000</v>
      </c>
      <c r="C2906" s="4">
        <v>13751</v>
      </c>
      <c r="D2906" s="4">
        <f>IFERROR(Table13[[#This Row],[gross]]-Table13[[#This Row],[budget]],"not available")</f>
        <v>-11386249</v>
      </c>
    </row>
    <row r="2907" spans="1:4" x14ac:dyDescent="0.3">
      <c r="A2907" t="s">
        <v>5285</v>
      </c>
      <c r="B2907" s="4">
        <v>50000000</v>
      </c>
      <c r="C2907" s="4">
        <v>38590500</v>
      </c>
      <c r="D2907" s="4">
        <f>IFERROR(Table13[[#This Row],[gross]]-Table13[[#This Row],[budget]],"not available")</f>
        <v>-11409500</v>
      </c>
    </row>
    <row r="2908" spans="1:4" x14ac:dyDescent="0.3">
      <c r="A2908" t="s">
        <v>13959</v>
      </c>
      <c r="B2908" s="4">
        <v>12500000</v>
      </c>
      <c r="C2908" s="4">
        <v>1089445</v>
      </c>
      <c r="D2908" s="4">
        <f>IFERROR(Table13[[#This Row],[gross]]-Table13[[#This Row],[budget]],"not available")</f>
        <v>-11410555</v>
      </c>
    </row>
    <row r="2909" spans="1:4" x14ac:dyDescent="0.3">
      <c r="A2909" t="s">
        <v>13061</v>
      </c>
      <c r="B2909" s="4">
        <v>20000000</v>
      </c>
      <c r="C2909" s="4">
        <v>8586376</v>
      </c>
      <c r="D2909" s="4">
        <f>IFERROR(Table13[[#This Row],[gross]]-Table13[[#This Row],[budget]],"not available")</f>
        <v>-11413624</v>
      </c>
    </row>
    <row r="2910" spans="1:4" x14ac:dyDescent="0.3">
      <c r="A2910" t="s">
        <v>14312</v>
      </c>
      <c r="B2910" s="4">
        <v>12000000</v>
      </c>
      <c r="C2910" s="4">
        <v>548934</v>
      </c>
      <c r="D2910" s="4">
        <f>IFERROR(Table13[[#This Row],[gross]]-Table13[[#This Row],[budget]],"not available")</f>
        <v>-11451066</v>
      </c>
    </row>
    <row r="2911" spans="1:4" x14ac:dyDescent="0.3">
      <c r="A2911" t="s">
        <v>6650</v>
      </c>
      <c r="B2911" s="4">
        <v>40000000</v>
      </c>
      <c r="C2911" s="4">
        <v>28535768</v>
      </c>
      <c r="D2911" s="4">
        <f>IFERROR(Table13[[#This Row],[gross]]-Table13[[#This Row],[budget]],"not available")</f>
        <v>-11464232</v>
      </c>
    </row>
    <row r="2912" spans="1:4" x14ac:dyDescent="0.3">
      <c r="A2912" t="s">
        <v>1392</v>
      </c>
      <c r="B2912" s="4">
        <v>120000000</v>
      </c>
      <c r="C2912" s="4">
        <v>108521835</v>
      </c>
      <c r="D2912" s="4">
        <f>IFERROR(Table13[[#This Row],[gross]]-Table13[[#This Row],[budget]],"not available")</f>
        <v>-11478165</v>
      </c>
    </row>
    <row r="2913" spans="1:4" x14ac:dyDescent="0.3">
      <c r="A2913" t="s">
        <v>10253</v>
      </c>
      <c r="B2913" s="4">
        <v>23000000</v>
      </c>
      <c r="C2913" s="4">
        <v>11508423</v>
      </c>
      <c r="D2913" s="4">
        <f>IFERROR(Table13[[#This Row],[gross]]-Table13[[#This Row],[budget]],"not available")</f>
        <v>-11491577</v>
      </c>
    </row>
    <row r="2914" spans="1:4" x14ac:dyDescent="0.3">
      <c r="A2914" t="s">
        <v>8505</v>
      </c>
      <c r="B2914" s="4">
        <v>30000000</v>
      </c>
      <c r="C2914" s="4">
        <v>18500966</v>
      </c>
      <c r="D2914" s="4">
        <f>IFERROR(Table13[[#This Row],[gross]]-Table13[[#This Row],[budget]],"not available")</f>
        <v>-11499034</v>
      </c>
    </row>
    <row r="2915" spans="1:4" x14ac:dyDescent="0.3">
      <c r="A2915" t="s">
        <v>11028</v>
      </c>
      <c r="B2915" s="4">
        <v>20000000</v>
      </c>
      <c r="C2915" s="4">
        <v>8500000</v>
      </c>
      <c r="D2915" s="4">
        <f>IFERROR(Table13[[#This Row],[gross]]-Table13[[#This Row],[budget]],"not available")</f>
        <v>-11500000</v>
      </c>
    </row>
    <row r="2916" spans="1:4" x14ac:dyDescent="0.3">
      <c r="A2916" t="s">
        <v>13494</v>
      </c>
      <c r="B2916" s="4">
        <v>14000000</v>
      </c>
      <c r="C2916" s="4">
        <v>2474000</v>
      </c>
      <c r="D2916" s="4">
        <f>IFERROR(Table13[[#This Row],[gross]]-Table13[[#This Row],[budget]],"not available")</f>
        <v>-11526000</v>
      </c>
    </row>
    <row r="2917" spans="1:4" x14ac:dyDescent="0.3">
      <c r="A2917" t="s">
        <v>6909</v>
      </c>
      <c r="B2917" s="4">
        <v>18026148</v>
      </c>
      <c r="C2917" s="4">
        <v>6498000</v>
      </c>
      <c r="D2917" s="4">
        <f>IFERROR(Table13[[#This Row],[gross]]-Table13[[#This Row],[budget]],"not available")</f>
        <v>-11528148</v>
      </c>
    </row>
    <row r="2918" spans="1:4" x14ac:dyDescent="0.3">
      <c r="A2918" t="s">
        <v>9308</v>
      </c>
      <c r="B2918" s="4">
        <v>26000000</v>
      </c>
      <c r="C2918" s="4">
        <v>14469428</v>
      </c>
      <c r="D2918" s="4">
        <f>IFERROR(Table13[[#This Row],[gross]]-Table13[[#This Row],[budget]],"not available")</f>
        <v>-11530572</v>
      </c>
    </row>
    <row r="2919" spans="1:4" x14ac:dyDescent="0.3">
      <c r="A2919" t="s">
        <v>2989</v>
      </c>
      <c r="B2919" s="4">
        <v>78000000</v>
      </c>
      <c r="C2919" s="4">
        <v>66462600</v>
      </c>
      <c r="D2919" s="4">
        <f>IFERROR(Table13[[#This Row],[gross]]-Table13[[#This Row],[budget]],"not available")</f>
        <v>-11537400</v>
      </c>
    </row>
    <row r="2920" spans="1:4" x14ac:dyDescent="0.3">
      <c r="A2920" t="s">
        <v>10136</v>
      </c>
      <c r="B2920" s="4">
        <v>24000000</v>
      </c>
      <c r="C2920" s="4">
        <v>12372410</v>
      </c>
      <c r="D2920" s="4">
        <f>IFERROR(Table13[[#This Row],[gross]]-Table13[[#This Row],[budget]],"not available")</f>
        <v>-11627590</v>
      </c>
    </row>
    <row r="2921" spans="1:4" x14ac:dyDescent="0.3">
      <c r="A2921" t="s">
        <v>15109</v>
      </c>
      <c r="B2921" s="4">
        <v>16000000</v>
      </c>
      <c r="C2921" s="4">
        <v>4356743</v>
      </c>
      <c r="D2921" s="4">
        <f>IFERROR(Table13[[#This Row],[gross]]-Table13[[#This Row],[budget]],"not available")</f>
        <v>-11643257</v>
      </c>
    </row>
    <row r="2922" spans="1:4" x14ac:dyDescent="0.3">
      <c r="A2922" t="s">
        <v>14321</v>
      </c>
      <c r="B2922" s="4">
        <v>12000000</v>
      </c>
      <c r="C2922" s="4">
        <v>333976</v>
      </c>
      <c r="D2922" s="4">
        <f>IFERROR(Table13[[#This Row],[gross]]-Table13[[#This Row],[budget]],"not available")</f>
        <v>-11666024</v>
      </c>
    </row>
    <row r="2923" spans="1:4" x14ac:dyDescent="0.3">
      <c r="A2923" t="s">
        <v>13955</v>
      </c>
      <c r="B2923" s="4">
        <v>12800000</v>
      </c>
      <c r="C2923" s="4">
        <v>1110186</v>
      </c>
      <c r="D2923" s="4">
        <f>IFERROR(Table13[[#This Row],[gross]]-Table13[[#This Row],[budget]],"not available")</f>
        <v>-11689814</v>
      </c>
    </row>
    <row r="2924" spans="1:4" x14ac:dyDescent="0.3">
      <c r="A2924" t="s">
        <v>8577</v>
      </c>
      <c r="B2924" s="4">
        <v>30000000</v>
      </c>
      <c r="C2924" s="4">
        <v>18298649</v>
      </c>
      <c r="D2924" s="4">
        <f>IFERROR(Table13[[#This Row],[gross]]-Table13[[#This Row],[budget]],"not available")</f>
        <v>-11701351</v>
      </c>
    </row>
    <row r="2925" spans="1:4" x14ac:dyDescent="0.3">
      <c r="A2925" t="s">
        <v>14297</v>
      </c>
      <c r="B2925" s="4">
        <v>12000000</v>
      </c>
      <c r="C2925" s="4">
        <v>261481</v>
      </c>
      <c r="D2925" s="4">
        <f>IFERROR(Table13[[#This Row],[gross]]-Table13[[#This Row],[budget]],"not available")</f>
        <v>-11738519</v>
      </c>
    </row>
    <row r="2926" spans="1:4" x14ac:dyDescent="0.3">
      <c r="A2926" t="s">
        <v>11039</v>
      </c>
      <c r="B2926" s="4">
        <v>30000000</v>
      </c>
      <c r="C2926" s="4">
        <v>18252684</v>
      </c>
      <c r="D2926" s="4">
        <f>IFERROR(Table13[[#This Row],[gross]]-Table13[[#This Row],[budget]],"not available")</f>
        <v>-11747316</v>
      </c>
    </row>
    <row r="2927" spans="1:4" x14ac:dyDescent="0.3">
      <c r="A2927" t="s">
        <v>3849</v>
      </c>
      <c r="B2927" s="4">
        <v>55000000</v>
      </c>
      <c r="C2927" s="4">
        <v>43247140</v>
      </c>
      <c r="D2927" s="4">
        <f>IFERROR(Table13[[#This Row],[gross]]-Table13[[#This Row],[budget]],"not available")</f>
        <v>-11752860</v>
      </c>
    </row>
    <row r="2928" spans="1:4" x14ac:dyDescent="0.3">
      <c r="A2928" t="s">
        <v>14335</v>
      </c>
      <c r="B2928" s="4">
        <v>12000000</v>
      </c>
      <c r="C2928" s="4">
        <v>214202</v>
      </c>
      <c r="D2928" s="4">
        <f>IFERROR(Table13[[#This Row],[gross]]-Table13[[#This Row],[budget]],"not available")</f>
        <v>-11785798</v>
      </c>
    </row>
    <row r="2929" spans="1:4" x14ac:dyDescent="0.3">
      <c r="A2929" t="s">
        <v>1170</v>
      </c>
      <c r="B2929" s="4">
        <v>135000000</v>
      </c>
      <c r="C2929" s="4">
        <v>123207194</v>
      </c>
      <c r="D2929" s="4">
        <f>IFERROR(Table13[[#This Row],[gross]]-Table13[[#This Row],[budget]],"not available")</f>
        <v>-11792806</v>
      </c>
    </row>
    <row r="2930" spans="1:4" x14ac:dyDescent="0.3">
      <c r="A2930" t="s">
        <v>14347</v>
      </c>
      <c r="B2930" s="4">
        <v>12000000</v>
      </c>
      <c r="C2930" s="4">
        <v>175370</v>
      </c>
      <c r="D2930" s="4">
        <f>IFERROR(Table13[[#This Row],[gross]]-Table13[[#This Row],[budget]],"not available")</f>
        <v>-11824630</v>
      </c>
    </row>
    <row r="2931" spans="1:4" x14ac:dyDescent="0.3">
      <c r="A2931" t="s">
        <v>13810</v>
      </c>
      <c r="B2931" s="4">
        <v>13000000</v>
      </c>
      <c r="C2931" s="4">
        <v>1172769</v>
      </c>
      <c r="D2931" s="4">
        <f>IFERROR(Table13[[#This Row],[gross]]-Table13[[#This Row],[budget]],"not available")</f>
        <v>-11827231</v>
      </c>
    </row>
    <row r="2932" spans="1:4" x14ac:dyDescent="0.3">
      <c r="A2932" t="s">
        <v>1343</v>
      </c>
      <c r="B2932" s="4">
        <v>125000000</v>
      </c>
      <c r="C2932" s="4">
        <v>113165635</v>
      </c>
      <c r="D2932" s="4">
        <f>IFERROR(Table13[[#This Row],[gross]]-Table13[[#This Row],[budget]],"not available")</f>
        <v>-11834365</v>
      </c>
    </row>
    <row r="2933" spans="1:4" x14ac:dyDescent="0.3">
      <c r="A2933" t="s">
        <v>12241</v>
      </c>
      <c r="B2933" s="4">
        <v>19000000</v>
      </c>
      <c r="C2933" s="4">
        <v>7156725</v>
      </c>
      <c r="D2933" s="4">
        <f>IFERROR(Table13[[#This Row],[gross]]-Table13[[#This Row],[budget]],"not available")</f>
        <v>-11843275</v>
      </c>
    </row>
    <row r="2934" spans="1:4" x14ac:dyDescent="0.3">
      <c r="A2934" t="s">
        <v>13824</v>
      </c>
      <c r="B2934" s="4">
        <v>13000000</v>
      </c>
      <c r="C2934" s="4">
        <v>1150403</v>
      </c>
      <c r="D2934" s="4">
        <f>IFERROR(Table13[[#This Row],[gross]]-Table13[[#This Row],[budget]],"not available")</f>
        <v>-11849597</v>
      </c>
    </row>
    <row r="2935" spans="1:4" x14ac:dyDescent="0.3">
      <c r="A2935" t="s">
        <v>14416</v>
      </c>
      <c r="B2935" s="4">
        <v>11900000</v>
      </c>
      <c r="C2935" s="4">
        <v>48856</v>
      </c>
      <c r="D2935" s="4">
        <f>IFERROR(Table13[[#This Row],[gross]]-Table13[[#This Row],[budget]],"not available")</f>
        <v>-11851144</v>
      </c>
    </row>
    <row r="2936" spans="1:4" x14ac:dyDescent="0.3">
      <c r="A2936" t="s">
        <v>14325</v>
      </c>
      <c r="B2936" s="4">
        <v>12000000</v>
      </c>
      <c r="C2936" s="4">
        <v>141853</v>
      </c>
      <c r="D2936" s="4">
        <f>IFERROR(Table13[[#This Row],[gross]]-Table13[[#This Row],[budget]],"not available")</f>
        <v>-11858147</v>
      </c>
    </row>
    <row r="2937" spans="1:4" x14ac:dyDescent="0.3">
      <c r="A2937" t="s">
        <v>14361</v>
      </c>
      <c r="B2937" s="4">
        <v>12000000</v>
      </c>
      <c r="C2937" s="4">
        <v>119922</v>
      </c>
      <c r="D2937" s="4">
        <f>IFERROR(Table13[[#This Row],[gross]]-Table13[[#This Row],[budget]],"not available")</f>
        <v>-11880078</v>
      </c>
    </row>
    <row r="2938" spans="1:4" x14ac:dyDescent="0.3">
      <c r="A2938" t="s">
        <v>11251</v>
      </c>
      <c r="B2938" s="4">
        <v>20000000</v>
      </c>
      <c r="C2938" s="4">
        <v>8104069</v>
      </c>
      <c r="D2938" s="4">
        <f>IFERROR(Table13[[#This Row],[gross]]-Table13[[#This Row],[budget]],"not available")</f>
        <v>-11895931</v>
      </c>
    </row>
    <row r="2939" spans="1:4" x14ac:dyDescent="0.3">
      <c r="A2939" t="s">
        <v>11267</v>
      </c>
      <c r="B2939" s="4">
        <v>20000000</v>
      </c>
      <c r="C2939" s="4">
        <v>8093318</v>
      </c>
      <c r="D2939" s="4">
        <f>IFERROR(Table13[[#This Row],[gross]]-Table13[[#This Row],[budget]],"not available")</f>
        <v>-11906682</v>
      </c>
    </row>
    <row r="2940" spans="1:4" x14ac:dyDescent="0.3">
      <c r="A2940" t="s">
        <v>17213</v>
      </c>
      <c r="B2940" s="4">
        <v>12000000</v>
      </c>
      <c r="C2940" s="4">
        <v>65804</v>
      </c>
      <c r="D2940" s="4">
        <f>IFERROR(Table13[[#This Row],[gross]]-Table13[[#This Row],[budget]],"not available")</f>
        <v>-11934196</v>
      </c>
    </row>
    <row r="2941" spans="1:4" x14ac:dyDescent="0.3">
      <c r="A2941" t="s">
        <v>11255</v>
      </c>
      <c r="B2941" s="4">
        <v>20000000</v>
      </c>
      <c r="C2941" s="4">
        <v>8054280</v>
      </c>
      <c r="D2941" s="4">
        <f>IFERROR(Table13[[#This Row],[gross]]-Table13[[#This Row],[budget]],"not available")</f>
        <v>-11945720</v>
      </c>
    </row>
    <row r="2942" spans="1:4" x14ac:dyDescent="0.3">
      <c r="A2942" t="s">
        <v>9835</v>
      </c>
      <c r="B2942" s="4">
        <v>25000000</v>
      </c>
      <c r="C2942" s="4">
        <v>13038660</v>
      </c>
      <c r="D2942" s="4">
        <f>IFERROR(Table13[[#This Row],[gross]]-Table13[[#This Row],[budget]],"not available")</f>
        <v>-11961340</v>
      </c>
    </row>
    <row r="2943" spans="1:4" x14ac:dyDescent="0.3">
      <c r="A2943" t="s">
        <v>13835</v>
      </c>
      <c r="B2943" s="4">
        <v>13000000</v>
      </c>
      <c r="C2943" s="4">
        <v>1024175</v>
      </c>
      <c r="D2943" s="4">
        <f>IFERROR(Table13[[#This Row],[gross]]-Table13[[#This Row],[budget]],"not available")</f>
        <v>-11975825</v>
      </c>
    </row>
    <row r="2944" spans="1:4" x14ac:dyDescent="0.3">
      <c r="A2944" t="s">
        <v>14392</v>
      </c>
      <c r="B2944" s="4">
        <v>12000000</v>
      </c>
      <c r="C2944" s="4">
        <v>14616</v>
      </c>
      <c r="D2944" s="4">
        <f>IFERROR(Table13[[#This Row],[gross]]-Table13[[#This Row],[budget]],"not available")</f>
        <v>-11985384</v>
      </c>
    </row>
    <row r="2945" spans="1:4" x14ac:dyDescent="0.3">
      <c r="A2945" t="s">
        <v>11121</v>
      </c>
      <c r="B2945" s="4">
        <v>20000000</v>
      </c>
      <c r="C2945" s="4">
        <v>8000000</v>
      </c>
      <c r="D2945" s="4">
        <f>IFERROR(Table13[[#This Row],[gross]]-Table13[[#This Row],[budget]],"not available")</f>
        <v>-12000000</v>
      </c>
    </row>
    <row r="2946" spans="1:4" x14ac:dyDescent="0.3">
      <c r="A2946" t="s">
        <v>11931</v>
      </c>
      <c r="B2946" s="4">
        <v>18000000</v>
      </c>
      <c r="C2946" s="4">
        <v>6000000</v>
      </c>
      <c r="D2946" s="4">
        <f>IFERROR(Table13[[#This Row],[gross]]-Table13[[#This Row],[budget]],"not available")</f>
        <v>-12000000</v>
      </c>
    </row>
    <row r="2947" spans="1:4" x14ac:dyDescent="0.3">
      <c r="A2947" t="s">
        <v>12384</v>
      </c>
      <c r="B2947" s="4">
        <v>18500000</v>
      </c>
      <c r="C2947" s="4">
        <v>6462576</v>
      </c>
      <c r="D2947" s="4">
        <f>IFERROR(Table13[[#This Row],[gross]]-Table13[[#This Row],[budget]],"not available")</f>
        <v>-12037424</v>
      </c>
    </row>
    <row r="2948" spans="1:4" x14ac:dyDescent="0.3">
      <c r="A2948" t="s">
        <v>10417</v>
      </c>
      <c r="B2948" s="4">
        <v>30000000</v>
      </c>
      <c r="C2948" s="4">
        <v>17951431</v>
      </c>
      <c r="D2948" s="4">
        <f>IFERROR(Table13[[#This Row],[gross]]-Table13[[#This Row],[budget]],"not available")</f>
        <v>-12048569</v>
      </c>
    </row>
    <row r="2949" spans="1:4" x14ac:dyDescent="0.3">
      <c r="A2949" t="s">
        <v>12308</v>
      </c>
      <c r="B2949" s="4">
        <v>17000000</v>
      </c>
      <c r="C2949" s="4">
        <v>4930798</v>
      </c>
      <c r="D2949" s="4">
        <f>IFERROR(Table13[[#This Row],[gross]]-Table13[[#This Row],[budget]],"not available")</f>
        <v>-12069202</v>
      </c>
    </row>
    <row r="2950" spans="1:4" x14ac:dyDescent="0.3">
      <c r="A2950" t="s">
        <v>8788</v>
      </c>
      <c r="B2950" s="4">
        <v>29000000</v>
      </c>
      <c r="C2950" s="4">
        <v>16930185</v>
      </c>
      <c r="D2950" s="4">
        <f>IFERROR(Table13[[#This Row],[gross]]-Table13[[#This Row],[budget]],"not available")</f>
        <v>-12069815</v>
      </c>
    </row>
    <row r="2951" spans="1:4" x14ac:dyDescent="0.3">
      <c r="A2951" t="s">
        <v>7534</v>
      </c>
      <c r="B2951" s="4">
        <v>35000000</v>
      </c>
      <c r="C2951" s="4">
        <v>22913677</v>
      </c>
      <c r="D2951" s="4">
        <f>IFERROR(Table13[[#This Row],[gross]]-Table13[[#This Row],[budget]],"not available")</f>
        <v>-12086323</v>
      </c>
    </row>
    <row r="2952" spans="1:4" x14ac:dyDescent="0.3">
      <c r="A2952" t="s">
        <v>11940</v>
      </c>
      <c r="B2952" s="4">
        <v>18000000</v>
      </c>
      <c r="C2952" s="4">
        <v>5887457</v>
      </c>
      <c r="D2952" s="4">
        <f>IFERROR(Table13[[#This Row],[gross]]-Table13[[#This Row],[budget]],"not available")</f>
        <v>-12112543</v>
      </c>
    </row>
    <row r="2953" spans="1:4" x14ac:dyDescent="0.3">
      <c r="A2953" t="s">
        <v>5889</v>
      </c>
      <c r="B2953" s="4">
        <v>35000000</v>
      </c>
      <c r="C2953" s="4">
        <v>22877808</v>
      </c>
      <c r="D2953" s="4">
        <f>IFERROR(Table13[[#This Row],[gross]]-Table13[[#This Row],[budget]],"not available")</f>
        <v>-12122192</v>
      </c>
    </row>
    <row r="2954" spans="1:4" x14ac:dyDescent="0.3">
      <c r="A2954" t="s">
        <v>11235</v>
      </c>
      <c r="B2954" s="4">
        <v>21000000</v>
      </c>
      <c r="C2954" s="4">
        <v>8855646</v>
      </c>
      <c r="D2954" s="4">
        <f>IFERROR(Table13[[#This Row],[gross]]-Table13[[#This Row],[budget]],"not available")</f>
        <v>-12144354</v>
      </c>
    </row>
    <row r="2955" spans="1:4" x14ac:dyDescent="0.3">
      <c r="A2955" t="s">
        <v>9313</v>
      </c>
      <c r="B2955" s="4">
        <v>26000000</v>
      </c>
      <c r="C2955" s="4">
        <v>13829734</v>
      </c>
      <c r="D2955" s="4">
        <f>IFERROR(Table13[[#This Row],[gross]]-Table13[[#This Row],[budget]],"not available")</f>
        <v>-12170266</v>
      </c>
    </row>
    <row r="2956" spans="1:4" x14ac:dyDescent="0.3">
      <c r="A2956" t="s">
        <v>13542</v>
      </c>
      <c r="B2956" s="4">
        <v>14000000</v>
      </c>
      <c r="C2956" s="4">
        <v>1752214</v>
      </c>
      <c r="D2956" s="4">
        <f>IFERROR(Table13[[#This Row],[gross]]-Table13[[#This Row],[budget]],"not available")</f>
        <v>-12247786</v>
      </c>
    </row>
    <row r="2957" spans="1:4" x14ac:dyDescent="0.3">
      <c r="A2957" t="s">
        <v>11871</v>
      </c>
      <c r="B2957" s="4">
        <v>30000000</v>
      </c>
      <c r="C2957" s="4">
        <v>17750583</v>
      </c>
      <c r="D2957" s="4">
        <f>IFERROR(Table13[[#This Row],[gross]]-Table13[[#This Row],[budget]],"not available")</f>
        <v>-12249417</v>
      </c>
    </row>
    <row r="2958" spans="1:4" x14ac:dyDescent="0.3">
      <c r="A2958" t="s">
        <v>11952</v>
      </c>
      <c r="B2958" s="4">
        <v>18000000</v>
      </c>
      <c r="C2958" s="4">
        <v>5694401</v>
      </c>
      <c r="D2958" s="4">
        <f>IFERROR(Table13[[#This Row],[gross]]-Table13[[#This Row],[budget]],"not available")</f>
        <v>-12305599</v>
      </c>
    </row>
    <row r="2959" spans="1:4" x14ac:dyDescent="0.3">
      <c r="A2959" t="s">
        <v>10456</v>
      </c>
      <c r="B2959" s="4">
        <v>22000000</v>
      </c>
      <c r="C2959" s="4">
        <v>9694105</v>
      </c>
      <c r="D2959" s="4">
        <f>IFERROR(Table13[[#This Row],[gross]]-Table13[[#This Row],[budget]],"not available")</f>
        <v>-12305895</v>
      </c>
    </row>
    <row r="2960" spans="1:4" x14ac:dyDescent="0.3">
      <c r="A2960" t="s">
        <v>6654</v>
      </c>
      <c r="B2960" s="4">
        <v>40000000</v>
      </c>
      <c r="C2960" s="4">
        <v>27663982</v>
      </c>
      <c r="D2960" s="4">
        <f>IFERROR(Table13[[#This Row],[gross]]-Table13[[#This Row],[budget]],"not available")</f>
        <v>-12336018</v>
      </c>
    </row>
    <row r="2961" spans="1:4" x14ac:dyDescent="0.3">
      <c r="A2961" t="s">
        <v>10258</v>
      </c>
      <c r="B2961" s="4">
        <v>23000000</v>
      </c>
      <c r="C2961" s="4">
        <v>10660147</v>
      </c>
      <c r="D2961" s="4">
        <f>IFERROR(Table13[[#This Row],[gross]]-Table13[[#This Row],[budget]],"not available")</f>
        <v>-12339853</v>
      </c>
    </row>
    <row r="2962" spans="1:4" x14ac:dyDescent="0.3">
      <c r="A2962" t="s">
        <v>5251</v>
      </c>
      <c r="B2962" s="4">
        <v>55000000</v>
      </c>
      <c r="C2962" s="4">
        <v>42610000</v>
      </c>
      <c r="D2962" s="4">
        <f>IFERROR(Table13[[#This Row],[gross]]-Table13[[#This Row],[budget]],"not available")</f>
        <v>-12390000</v>
      </c>
    </row>
    <row r="2963" spans="1:4" x14ac:dyDescent="0.3">
      <c r="A2963" t="s">
        <v>6861</v>
      </c>
      <c r="B2963" s="4">
        <v>20000000</v>
      </c>
      <c r="C2963" s="4">
        <v>7564000</v>
      </c>
      <c r="D2963" s="4">
        <f>IFERROR(Table13[[#This Row],[gross]]-Table13[[#This Row],[budget]],"not available")</f>
        <v>-12436000</v>
      </c>
    </row>
    <row r="2964" spans="1:4" x14ac:dyDescent="0.3">
      <c r="A2964" t="s">
        <v>5444</v>
      </c>
      <c r="B2964" s="4">
        <v>22000000</v>
      </c>
      <c r="C2964" s="4">
        <v>9528092</v>
      </c>
      <c r="D2964" s="4">
        <f>IFERROR(Table13[[#This Row],[gross]]-Table13[[#This Row],[budget]],"not available")</f>
        <v>-12471908</v>
      </c>
    </row>
    <row r="2965" spans="1:4" x14ac:dyDescent="0.3">
      <c r="A2965" t="s">
        <v>5299</v>
      </c>
      <c r="B2965" s="4">
        <v>50000000</v>
      </c>
      <c r="C2965" s="4">
        <v>37486138</v>
      </c>
      <c r="D2965" s="4">
        <f>IFERROR(Table13[[#This Row],[gross]]-Table13[[#This Row],[budget]],"not available")</f>
        <v>-12513862</v>
      </c>
    </row>
    <row r="2966" spans="1:4" x14ac:dyDescent="0.3">
      <c r="A2966" t="s">
        <v>13137</v>
      </c>
      <c r="B2966" s="4">
        <v>15000000</v>
      </c>
      <c r="C2966" s="4">
        <v>2412045</v>
      </c>
      <c r="D2966" s="4">
        <f>IFERROR(Table13[[#This Row],[gross]]-Table13[[#This Row],[budget]],"not available")</f>
        <v>-12587955</v>
      </c>
    </row>
    <row r="2967" spans="1:4" x14ac:dyDescent="0.3">
      <c r="A2967" t="s">
        <v>13851</v>
      </c>
      <c r="B2967" s="4">
        <v>12620000</v>
      </c>
      <c r="C2967" s="4">
        <v>31662</v>
      </c>
      <c r="D2967" s="4">
        <f>IFERROR(Table13[[#This Row],[gross]]-Table13[[#This Row],[budget]],"not available")</f>
        <v>-12588338</v>
      </c>
    </row>
    <row r="2968" spans="1:4" x14ac:dyDescent="0.3">
      <c r="A2968" t="s">
        <v>5878</v>
      </c>
      <c r="B2968" s="4">
        <v>40000000</v>
      </c>
      <c r="C2968" s="4">
        <v>27400000</v>
      </c>
      <c r="D2968" s="4">
        <f>IFERROR(Table13[[#This Row],[gross]]-Table13[[#This Row],[budget]],"not available")</f>
        <v>-12600000</v>
      </c>
    </row>
    <row r="2969" spans="1:4" x14ac:dyDescent="0.3">
      <c r="A2969" t="s">
        <v>3763</v>
      </c>
      <c r="B2969" s="4">
        <v>65000000</v>
      </c>
      <c r="C2969" s="4">
        <v>52397389</v>
      </c>
      <c r="D2969" s="4">
        <f>IFERROR(Table13[[#This Row],[gross]]-Table13[[#This Row],[budget]],"not available")</f>
        <v>-12602611</v>
      </c>
    </row>
    <row r="2970" spans="1:4" x14ac:dyDescent="0.3">
      <c r="A2970" t="s">
        <v>11272</v>
      </c>
      <c r="B2970" s="4">
        <v>20000000</v>
      </c>
      <c r="C2970" s="4">
        <v>7382993</v>
      </c>
      <c r="D2970" s="4">
        <f>IFERROR(Table13[[#This Row],[gross]]-Table13[[#This Row],[budget]],"not available")</f>
        <v>-12617007</v>
      </c>
    </row>
    <row r="2971" spans="1:4" x14ac:dyDescent="0.3">
      <c r="A2971" t="s">
        <v>9127</v>
      </c>
      <c r="B2971" s="4">
        <v>27000000</v>
      </c>
      <c r="C2971" s="4">
        <v>14337579</v>
      </c>
      <c r="D2971" s="4">
        <f>IFERROR(Table13[[#This Row],[gross]]-Table13[[#This Row],[budget]],"not available")</f>
        <v>-12662421</v>
      </c>
    </row>
    <row r="2972" spans="1:4" x14ac:dyDescent="0.3">
      <c r="A2972" t="s">
        <v>12552</v>
      </c>
      <c r="B2972" s="4">
        <v>13000000</v>
      </c>
      <c r="C2972" s="4">
        <v>336467</v>
      </c>
      <c r="D2972" s="4">
        <f>IFERROR(Table13[[#This Row],[gross]]-Table13[[#This Row],[budget]],"not available")</f>
        <v>-12663533</v>
      </c>
    </row>
    <row r="2973" spans="1:4" x14ac:dyDescent="0.3">
      <c r="A2973" t="s">
        <v>13840</v>
      </c>
      <c r="B2973" s="4">
        <v>13000000</v>
      </c>
      <c r="C2973" s="4">
        <v>301305</v>
      </c>
      <c r="D2973" s="4">
        <f>IFERROR(Table13[[#This Row],[gross]]-Table13[[#This Row],[budget]],"not available")</f>
        <v>-12698695</v>
      </c>
    </row>
    <row r="2974" spans="1:4" x14ac:dyDescent="0.3">
      <c r="A2974" t="s">
        <v>11289</v>
      </c>
      <c r="B2974" s="4">
        <v>20000000</v>
      </c>
      <c r="C2974" s="4">
        <v>7268659</v>
      </c>
      <c r="D2974" s="4">
        <f>IFERROR(Table13[[#This Row],[gross]]-Table13[[#This Row],[budget]],"not available")</f>
        <v>-12731341</v>
      </c>
    </row>
    <row r="2975" spans="1:4" x14ac:dyDescent="0.3">
      <c r="A2975" t="s">
        <v>8526</v>
      </c>
      <c r="B2975" s="4">
        <v>30000000</v>
      </c>
      <c r="C2975" s="4">
        <v>17266505</v>
      </c>
      <c r="D2975" s="4">
        <f>IFERROR(Table13[[#This Row],[gross]]-Table13[[#This Row],[budget]],"not available")</f>
        <v>-12733495</v>
      </c>
    </row>
    <row r="2976" spans="1:4" x14ac:dyDescent="0.3">
      <c r="A2976" t="s">
        <v>13893</v>
      </c>
      <c r="B2976" s="4">
        <v>13000000</v>
      </c>
      <c r="C2976" s="4">
        <v>214966</v>
      </c>
      <c r="D2976" s="4">
        <f>IFERROR(Table13[[#This Row],[gross]]-Table13[[#This Row],[budget]],"not available")</f>
        <v>-12785034</v>
      </c>
    </row>
    <row r="2977" spans="1:4" x14ac:dyDescent="0.3">
      <c r="A2977" t="s">
        <v>13144</v>
      </c>
      <c r="B2977" s="4">
        <v>15000000</v>
      </c>
      <c r="C2977" s="4">
        <v>2203641</v>
      </c>
      <c r="D2977" s="4">
        <f>IFERROR(Table13[[#This Row],[gross]]-Table13[[#This Row],[budget]],"not available")</f>
        <v>-12796359</v>
      </c>
    </row>
    <row r="2978" spans="1:4" x14ac:dyDescent="0.3">
      <c r="A2978" t="s">
        <v>10441</v>
      </c>
      <c r="B2978" s="4">
        <v>23500000</v>
      </c>
      <c r="C2978" s="4">
        <v>10696210</v>
      </c>
      <c r="D2978" s="4">
        <f>IFERROR(Table13[[#This Row],[gross]]-Table13[[#This Row],[budget]],"not available")</f>
        <v>-12803790</v>
      </c>
    </row>
    <row r="2979" spans="1:4" x14ac:dyDescent="0.3">
      <c r="A2979" t="s">
        <v>6076</v>
      </c>
      <c r="B2979" s="4">
        <v>44000000</v>
      </c>
      <c r="C2979" s="4">
        <v>31136950</v>
      </c>
      <c r="D2979" s="4">
        <f>IFERROR(Table13[[#This Row],[gross]]-Table13[[#This Row],[budget]],"not available")</f>
        <v>-12863050</v>
      </c>
    </row>
    <row r="2980" spans="1:4" x14ac:dyDescent="0.3">
      <c r="A2980" t="s">
        <v>7855</v>
      </c>
      <c r="B2980" s="4">
        <v>30000000</v>
      </c>
      <c r="C2980" s="4">
        <v>17120019</v>
      </c>
      <c r="D2980" s="4">
        <f>IFERROR(Table13[[#This Row],[gross]]-Table13[[#This Row],[budget]],"not available")</f>
        <v>-12879981</v>
      </c>
    </row>
    <row r="2981" spans="1:4" x14ac:dyDescent="0.3">
      <c r="A2981" t="s">
        <v>8425</v>
      </c>
      <c r="B2981" s="4">
        <v>45000000</v>
      </c>
      <c r="C2981" s="4">
        <v>32095318</v>
      </c>
      <c r="D2981" s="4">
        <f>IFERROR(Table13[[#This Row],[gross]]-Table13[[#This Row],[budget]],"not available")</f>
        <v>-12904682</v>
      </c>
    </row>
    <row r="2982" spans="1:4" x14ac:dyDescent="0.3">
      <c r="A2982" t="s">
        <v>14584</v>
      </c>
      <c r="B2982" s="4">
        <v>17000000</v>
      </c>
      <c r="C2982" s="4">
        <v>4068087</v>
      </c>
      <c r="D2982" s="4">
        <f>IFERROR(Table13[[#This Row],[gross]]-Table13[[#This Row],[budget]],"not available")</f>
        <v>-12931913</v>
      </c>
    </row>
    <row r="2983" spans="1:4" x14ac:dyDescent="0.3">
      <c r="A2983" t="s">
        <v>6660</v>
      </c>
      <c r="B2983" s="4">
        <v>40000000</v>
      </c>
      <c r="C2983" s="4">
        <v>27053815</v>
      </c>
      <c r="D2983" s="4">
        <f>IFERROR(Table13[[#This Row],[gross]]-Table13[[#This Row],[budget]],"not available")</f>
        <v>-12946185</v>
      </c>
    </row>
    <row r="2984" spans="1:4" x14ac:dyDescent="0.3">
      <c r="A2984" t="s">
        <v>13663</v>
      </c>
      <c r="B2984" s="4">
        <v>13000000</v>
      </c>
      <c r="C2984" s="4">
        <v>23947</v>
      </c>
      <c r="D2984" s="4">
        <f>IFERROR(Table13[[#This Row],[gross]]-Table13[[#This Row],[budget]],"not available")</f>
        <v>-12976053</v>
      </c>
    </row>
    <row r="2985" spans="1:4" x14ac:dyDescent="0.3">
      <c r="A2985" t="s">
        <v>13502</v>
      </c>
      <c r="B2985" s="4">
        <v>14000000</v>
      </c>
      <c r="C2985" s="4">
        <v>1000000</v>
      </c>
      <c r="D2985" s="4">
        <f>IFERROR(Table13[[#This Row],[gross]]-Table13[[#This Row],[budget]],"not available")</f>
        <v>-13000000</v>
      </c>
    </row>
    <row r="2986" spans="1:4" x14ac:dyDescent="0.3">
      <c r="A2986" t="s">
        <v>13154</v>
      </c>
      <c r="B2986" s="4">
        <v>15000000</v>
      </c>
      <c r="C2986" s="4">
        <v>1954202</v>
      </c>
      <c r="D2986" s="4">
        <f>IFERROR(Table13[[#This Row],[gross]]-Table13[[#This Row],[budget]],"not available")</f>
        <v>-13045798</v>
      </c>
    </row>
    <row r="2987" spans="1:4" x14ac:dyDescent="0.3">
      <c r="A2987" t="s">
        <v>13149</v>
      </c>
      <c r="B2987" s="4">
        <v>15000000</v>
      </c>
      <c r="C2987" s="4">
        <v>1953732</v>
      </c>
      <c r="D2987" s="4">
        <f>IFERROR(Table13[[#This Row],[gross]]-Table13[[#This Row],[budget]],"not available")</f>
        <v>-13046268</v>
      </c>
    </row>
    <row r="2988" spans="1:4" x14ac:dyDescent="0.3">
      <c r="A2988" t="s">
        <v>8532</v>
      </c>
      <c r="B2988" s="4">
        <v>30000000</v>
      </c>
      <c r="C2988" s="4">
        <v>16930884</v>
      </c>
      <c r="D2988" s="4">
        <f>IFERROR(Table13[[#This Row],[gross]]-Table13[[#This Row],[budget]],"not available")</f>
        <v>-13069116</v>
      </c>
    </row>
    <row r="2989" spans="1:4" x14ac:dyDescent="0.3">
      <c r="A2989" t="s">
        <v>12514</v>
      </c>
      <c r="B2989" s="4">
        <v>16000000</v>
      </c>
      <c r="C2989" s="4">
        <v>2849142</v>
      </c>
      <c r="D2989" s="4">
        <f>IFERROR(Table13[[#This Row],[gross]]-Table13[[#This Row],[budget]],"not available")</f>
        <v>-13150858</v>
      </c>
    </row>
    <row r="2990" spans="1:4" x14ac:dyDescent="0.3">
      <c r="A2990" t="s">
        <v>15177</v>
      </c>
      <c r="B2990" s="4">
        <v>14000000</v>
      </c>
      <c r="C2990" s="4">
        <v>800000</v>
      </c>
      <c r="D2990" s="4">
        <f>IFERROR(Table13[[#This Row],[gross]]-Table13[[#This Row],[budget]],"not available")</f>
        <v>-13200000</v>
      </c>
    </row>
    <row r="2991" spans="1:4" x14ac:dyDescent="0.3">
      <c r="A2991" t="s">
        <v>7923</v>
      </c>
      <c r="B2991" s="4">
        <v>35000000</v>
      </c>
      <c r="C2991" s="4">
        <v>21784432</v>
      </c>
      <c r="D2991" s="4">
        <f>IFERROR(Table13[[#This Row],[gross]]-Table13[[#This Row],[budget]],"not available")</f>
        <v>-13215568</v>
      </c>
    </row>
    <row r="2992" spans="1:4" x14ac:dyDescent="0.3">
      <c r="A2992" t="s">
        <v>13601</v>
      </c>
      <c r="B2992" s="4">
        <v>13400000</v>
      </c>
      <c r="C2992" s="4">
        <v>163591</v>
      </c>
      <c r="D2992" s="4">
        <f>IFERROR(Table13[[#This Row],[gross]]-Table13[[#This Row],[budget]],"not available")</f>
        <v>-13236409</v>
      </c>
    </row>
    <row r="2993" spans="1:4" x14ac:dyDescent="0.3">
      <c r="A2993" t="s">
        <v>1267</v>
      </c>
      <c r="B2993" s="4">
        <v>127000000</v>
      </c>
      <c r="C2993" s="4">
        <v>113733726</v>
      </c>
      <c r="D2993" s="4">
        <f>IFERROR(Table13[[#This Row],[gross]]-Table13[[#This Row],[budget]],"not available")</f>
        <v>-13266274</v>
      </c>
    </row>
    <row r="2994" spans="1:4" x14ac:dyDescent="0.3">
      <c r="A2994" t="s">
        <v>20307</v>
      </c>
      <c r="B2994" s="4">
        <v>13500000</v>
      </c>
      <c r="C2994" s="4">
        <v>186354</v>
      </c>
      <c r="D2994" s="4">
        <f>IFERROR(Table13[[#This Row],[gross]]-Table13[[#This Row],[budget]],"not available")</f>
        <v>-13313646</v>
      </c>
    </row>
    <row r="2995" spans="1:4" x14ac:dyDescent="0.3">
      <c r="A2995" t="s">
        <v>10271</v>
      </c>
      <c r="B2995" s="4">
        <v>19430000</v>
      </c>
      <c r="C2995" s="4">
        <v>6109075</v>
      </c>
      <c r="D2995" s="4">
        <f>IFERROR(Table13[[#This Row],[gross]]-Table13[[#This Row],[budget]],"not available")</f>
        <v>-13320925</v>
      </c>
    </row>
    <row r="2996" spans="1:4" x14ac:dyDescent="0.3">
      <c r="A2996" t="s">
        <v>4503</v>
      </c>
      <c r="B2996" s="4">
        <v>58000000</v>
      </c>
      <c r="C2996" s="4">
        <v>44665963</v>
      </c>
      <c r="D2996" s="4">
        <f>IFERROR(Table13[[#This Row],[gross]]-Table13[[#This Row],[budget]],"not available")</f>
        <v>-13334037</v>
      </c>
    </row>
    <row r="2997" spans="1:4" x14ac:dyDescent="0.3">
      <c r="A2997" t="s">
        <v>7970</v>
      </c>
      <c r="B2997" s="4">
        <v>32000000</v>
      </c>
      <c r="C2997" s="4">
        <v>18636537</v>
      </c>
      <c r="D2997" s="4">
        <f>IFERROR(Table13[[#This Row],[gross]]-Table13[[#This Row],[budget]],"not available")</f>
        <v>-13363463</v>
      </c>
    </row>
    <row r="2998" spans="1:4" x14ac:dyDescent="0.3">
      <c r="A2998" t="s">
        <v>5354</v>
      </c>
      <c r="B2998" s="4">
        <v>40000000</v>
      </c>
      <c r="C2998" s="4">
        <v>26616999</v>
      </c>
      <c r="D2998" s="4">
        <f>IFERROR(Table13[[#This Row],[gross]]-Table13[[#This Row],[budget]],"not available")</f>
        <v>-13383001</v>
      </c>
    </row>
    <row r="2999" spans="1:4" x14ac:dyDescent="0.3">
      <c r="A2999" t="s">
        <v>4718</v>
      </c>
      <c r="B2999" s="4">
        <v>55000000</v>
      </c>
      <c r="C2999" s="4">
        <v>41609593</v>
      </c>
      <c r="D2999" s="4">
        <f>IFERROR(Table13[[#This Row],[gross]]-Table13[[#This Row],[budget]],"not available")</f>
        <v>-13390407</v>
      </c>
    </row>
    <row r="3000" spans="1:4" x14ac:dyDescent="0.3">
      <c r="A3000" t="s">
        <v>9996</v>
      </c>
      <c r="B3000" s="4">
        <v>13500000</v>
      </c>
      <c r="C3000" s="4">
        <v>85433</v>
      </c>
      <c r="D3000" s="4">
        <f>IFERROR(Table13[[#This Row],[gross]]-Table13[[#This Row],[budget]],"not available")</f>
        <v>-13414567</v>
      </c>
    </row>
    <row r="3001" spans="1:4" x14ac:dyDescent="0.3">
      <c r="A3001" t="s">
        <v>3211</v>
      </c>
      <c r="B3001" s="4">
        <v>69000000</v>
      </c>
      <c r="C3001" s="4">
        <v>55585389</v>
      </c>
      <c r="D3001" s="4">
        <f>IFERROR(Table13[[#This Row],[gross]]-Table13[[#This Row],[budget]],"not available")</f>
        <v>-13414611</v>
      </c>
    </row>
    <row r="3002" spans="1:4" x14ac:dyDescent="0.3">
      <c r="A3002" t="s">
        <v>11299</v>
      </c>
      <c r="B3002" s="4">
        <v>20000000</v>
      </c>
      <c r="C3002" s="4">
        <v>6563357</v>
      </c>
      <c r="D3002" s="4">
        <f>IFERROR(Table13[[#This Row],[gross]]-Table13[[#This Row],[budget]],"not available")</f>
        <v>-13436643</v>
      </c>
    </row>
    <row r="3003" spans="1:4" x14ac:dyDescent="0.3">
      <c r="A3003" t="s">
        <v>9854</v>
      </c>
      <c r="B3003" s="4">
        <v>25000000</v>
      </c>
      <c r="C3003" s="4">
        <v>11538204</v>
      </c>
      <c r="D3003" s="4">
        <f>IFERROR(Table13[[#This Row],[gross]]-Table13[[#This Row],[budget]],"not available")</f>
        <v>-13461796</v>
      </c>
    </row>
    <row r="3004" spans="1:4" x14ac:dyDescent="0.3">
      <c r="A3004" t="s">
        <v>11981</v>
      </c>
      <c r="B3004" s="4">
        <v>18000000</v>
      </c>
      <c r="C3004" s="4">
        <v>4435083</v>
      </c>
      <c r="D3004" s="4">
        <f>IFERROR(Table13[[#This Row],[gross]]-Table13[[#This Row],[budget]],"not available")</f>
        <v>-13564917</v>
      </c>
    </row>
    <row r="3005" spans="1:4" x14ac:dyDescent="0.3">
      <c r="A3005" t="s">
        <v>6806</v>
      </c>
      <c r="B3005" s="4">
        <v>24000000</v>
      </c>
      <c r="C3005" s="4">
        <v>10431220</v>
      </c>
      <c r="D3005" s="4">
        <f>IFERROR(Table13[[#This Row],[gross]]-Table13[[#This Row],[budget]],"not available")</f>
        <v>-13568780</v>
      </c>
    </row>
    <row r="3006" spans="1:4" x14ac:dyDescent="0.3">
      <c r="A3006" t="s">
        <v>12570</v>
      </c>
      <c r="B3006" s="4">
        <v>16000000</v>
      </c>
      <c r="C3006" s="4">
        <v>2428883</v>
      </c>
      <c r="D3006" s="4">
        <f>IFERROR(Table13[[#This Row],[gross]]-Table13[[#This Row],[budget]],"not available")</f>
        <v>-13571117</v>
      </c>
    </row>
    <row r="3007" spans="1:4" x14ac:dyDescent="0.3">
      <c r="A3007" t="s">
        <v>11309</v>
      </c>
      <c r="B3007" s="4">
        <v>20000000</v>
      </c>
      <c r="C3007" s="4">
        <v>6420319</v>
      </c>
      <c r="D3007" s="4">
        <f>IFERROR(Table13[[#This Row],[gross]]-Table13[[#This Row],[budget]],"not available")</f>
        <v>-13579681</v>
      </c>
    </row>
    <row r="3008" spans="1:4" x14ac:dyDescent="0.3">
      <c r="A3008" t="s">
        <v>11962</v>
      </c>
      <c r="B3008" s="4">
        <v>18000000</v>
      </c>
      <c r="C3008" s="4">
        <v>4414535</v>
      </c>
      <c r="D3008" s="4">
        <f>IFERROR(Table13[[#This Row],[gross]]-Table13[[#This Row],[budget]],"not available")</f>
        <v>-13585465</v>
      </c>
    </row>
    <row r="3009" spans="1:4" x14ac:dyDescent="0.3">
      <c r="A3009" t="s">
        <v>720</v>
      </c>
      <c r="B3009" s="4">
        <v>160000000</v>
      </c>
      <c r="C3009" s="4">
        <v>146405371</v>
      </c>
      <c r="D3009" s="4">
        <f>IFERROR(Table13[[#This Row],[gross]]-Table13[[#This Row],[budget]],"not available")</f>
        <v>-13594629</v>
      </c>
    </row>
    <row r="3010" spans="1:4" x14ac:dyDescent="0.3">
      <c r="A3010" t="s">
        <v>6172</v>
      </c>
      <c r="B3010" s="4">
        <v>40000000</v>
      </c>
      <c r="C3010" s="4">
        <v>26404753</v>
      </c>
      <c r="D3010" s="4">
        <f>IFERROR(Table13[[#This Row],[gross]]-Table13[[#This Row],[budget]],"not available")</f>
        <v>-13595247</v>
      </c>
    </row>
    <row r="3011" spans="1:4" x14ac:dyDescent="0.3">
      <c r="A3011" t="s">
        <v>11583</v>
      </c>
      <c r="B3011" s="4">
        <v>15000000</v>
      </c>
      <c r="C3011" s="4">
        <v>1357042</v>
      </c>
      <c r="D3011" s="4">
        <f>IFERROR(Table13[[#This Row],[gross]]-Table13[[#This Row],[budget]],"not available")</f>
        <v>-13642958</v>
      </c>
    </row>
    <row r="3012" spans="1:4" x14ac:dyDescent="0.3">
      <c r="A3012" t="s">
        <v>13157</v>
      </c>
      <c r="B3012" s="4">
        <v>15000000</v>
      </c>
      <c r="C3012" s="4">
        <v>1294640</v>
      </c>
      <c r="D3012" s="4">
        <f>IFERROR(Table13[[#This Row],[gross]]-Table13[[#This Row],[budget]],"not available")</f>
        <v>-13705360</v>
      </c>
    </row>
    <row r="3013" spans="1:4" x14ac:dyDescent="0.3">
      <c r="A3013" t="s">
        <v>9343</v>
      </c>
      <c r="B3013" s="4">
        <v>26000000</v>
      </c>
      <c r="C3013" s="4">
        <v>12276810</v>
      </c>
      <c r="D3013" s="4">
        <f>IFERROR(Table13[[#This Row],[gross]]-Table13[[#This Row],[budget]],"not available")</f>
        <v>-13723190</v>
      </c>
    </row>
    <row r="3014" spans="1:4" x14ac:dyDescent="0.3">
      <c r="A3014" t="s">
        <v>11838</v>
      </c>
      <c r="B3014" s="4">
        <v>18000000</v>
      </c>
      <c r="C3014" s="4">
        <v>4250320</v>
      </c>
      <c r="D3014" s="4">
        <f>IFERROR(Table13[[#This Row],[gross]]-Table13[[#This Row],[budget]],"not available")</f>
        <v>-13749680</v>
      </c>
    </row>
    <row r="3015" spans="1:4" x14ac:dyDescent="0.3">
      <c r="A3015" t="s">
        <v>9153</v>
      </c>
      <c r="B3015" s="4">
        <v>27000000</v>
      </c>
      <c r="C3015" s="4">
        <v>13248477</v>
      </c>
      <c r="D3015" s="4">
        <f>IFERROR(Table13[[#This Row],[gross]]-Table13[[#This Row],[budget]],"not available")</f>
        <v>-13751523</v>
      </c>
    </row>
    <row r="3016" spans="1:4" x14ac:dyDescent="0.3">
      <c r="A3016" t="s">
        <v>9862</v>
      </c>
      <c r="B3016" s="4">
        <v>26000000</v>
      </c>
      <c r="C3016" s="4">
        <v>12188642</v>
      </c>
      <c r="D3016" s="4">
        <f>IFERROR(Table13[[#This Row],[gross]]-Table13[[#This Row],[budget]],"not available")</f>
        <v>-13811358</v>
      </c>
    </row>
    <row r="3017" spans="1:4" x14ac:dyDescent="0.3">
      <c r="A3017" t="s">
        <v>8499</v>
      </c>
      <c r="B3017" s="4">
        <v>35000000</v>
      </c>
      <c r="C3017" s="4">
        <v>21129348</v>
      </c>
      <c r="D3017" s="4">
        <f>IFERROR(Table13[[#This Row],[gross]]-Table13[[#This Row],[budget]],"not available")</f>
        <v>-13870652</v>
      </c>
    </row>
    <row r="3018" spans="1:4" x14ac:dyDescent="0.3">
      <c r="A3018" t="s">
        <v>19828</v>
      </c>
      <c r="B3018" s="4">
        <v>14000000</v>
      </c>
      <c r="C3018" s="4">
        <v>115504</v>
      </c>
      <c r="D3018" s="4">
        <f>IFERROR(Table13[[#This Row],[gross]]-Table13[[#This Row],[budget]],"not available")</f>
        <v>-13884496</v>
      </c>
    </row>
    <row r="3019" spans="1:4" x14ac:dyDescent="0.3">
      <c r="A3019" t="s">
        <v>9867</v>
      </c>
      <c r="B3019" s="4">
        <v>25000000</v>
      </c>
      <c r="C3019" s="4">
        <v>11100000</v>
      </c>
      <c r="D3019" s="4">
        <f>IFERROR(Table13[[#This Row],[gross]]-Table13[[#This Row],[budget]],"not available")</f>
        <v>-13900000</v>
      </c>
    </row>
    <row r="3020" spans="1:4" x14ac:dyDescent="0.3">
      <c r="A3020" t="s">
        <v>537</v>
      </c>
      <c r="B3020" s="4">
        <v>175000000</v>
      </c>
      <c r="C3020" s="4">
        <v>161087183</v>
      </c>
      <c r="D3020" s="4">
        <f>IFERROR(Table13[[#This Row],[gross]]-Table13[[#This Row],[budget]],"not available")</f>
        <v>-13912817</v>
      </c>
    </row>
    <row r="3021" spans="1:4" x14ac:dyDescent="0.3">
      <c r="A3021" t="s">
        <v>18590</v>
      </c>
      <c r="B3021" s="4">
        <v>14000000</v>
      </c>
      <c r="C3021" s="4">
        <v>75078</v>
      </c>
      <c r="D3021" s="4">
        <f>IFERROR(Table13[[#This Row],[gross]]-Table13[[#This Row],[budget]],"not available")</f>
        <v>-13924922</v>
      </c>
    </row>
    <row r="3022" spans="1:4" x14ac:dyDescent="0.3">
      <c r="A3022" t="s">
        <v>12045</v>
      </c>
      <c r="B3022" s="4">
        <v>14000000</v>
      </c>
      <c r="C3022" s="4">
        <v>63260</v>
      </c>
      <c r="D3022" s="4">
        <f>IFERROR(Table13[[#This Row],[gross]]-Table13[[#This Row],[budget]],"not available")</f>
        <v>-13936740</v>
      </c>
    </row>
    <row r="3023" spans="1:4" x14ac:dyDescent="0.3">
      <c r="A3023" t="s">
        <v>13533</v>
      </c>
      <c r="B3023" s="4">
        <v>14000000</v>
      </c>
      <c r="C3023" s="4">
        <v>46495</v>
      </c>
      <c r="D3023" s="4">
        <f>IFERROR(Table13[[#This Row],[gross]]-Table13[[#This Row],[budget]],"not available")</f>
        <v>-13953505</v>
      </c>
    </row>
    <row r="3024" spans="1:4" x14ac:dyDescent="0.3">
      <c r="A3024" t="s">
        <v>7012</v>
      </c>
      <c r="B3024" s="4">
        <v>38000000</v>
      </c>
      <c r="C3024" s="4">
        <v>24044532</v>
      </c>
      <c r="D3024" s="4">
        <f>IFERROR(Table13[[#This Row],[gross]]-Table13[[#This Row],[budget]],"not available")</f>
        <v>-13955468</v>
      </c>
    </row>
    <row r="3025" spans="1:4" x14ac:dyDescent="0.3">
      <c r="A3025" t="s">
        <v>13943</v>
      </c>
      <c r="B3025" s="4">
        <v>15000000</v>
      </c>
      <c r="C3025" s="4">
        <v>1039869</v>
      </c>
      <c r="D3025" s="4">
        <f>IFERROR(Table13[[#This Row],[gross]]-Table13[[#This Row],[budget]],"not available")</f>
        <v>-13960131</v>
      </c>
    </row>
    <row r="3026" spans="1:4" x14ac:dyDescent="0.3">
      <c r="A3026" t="s">
        <v>9857</v>
      </c>
      <c r="B3026" s="4">
        <v>25000000</v>
      </c>
      <c r="C3026" s="4">
        <v>11008432</v>
      </c>
      <c r="D3026" s="4">
        <f>IFERROR(Table13[[#This Row],[gross]]-Table13[[#This Row],[budget]],"not available")</f>
        <v>-13991568</v>
      </c>
    </row>
    <row r="3027" spans="1:4" x14ac:dyDescent="0.3">
      <c r="A3027" t="s">
        <v>11318</v>
      </c>
      <c r="B3027" s="4">
        <v>20000000</v>
      </c>
      <c r="C3027" s="4">
        <v>6002756</v>
      </c>
      <c r="D3027" s="4">
        <f>IFERROR(Table13[[#This Row],[gross]]-Table13[[#This Row],[budget]],"not available")</f>
        <v>-13997244</v>
      </c>
    </row>
    <row r="3028" spans="1:4" x14ac:dyDescent="0.3">
      <c r="A3028" t="s">
        <v>4223</v>
      </c>
      <c r="B3028" s="4">
        <v>60000000</v>
      </c>
      <c r="C3028" s="4">
        <v>45996718</v>
      </c>
      <c r="D3028" s="4">
        <f>IFERROR(Table13[[#This Row],[gross]]-Table13[[#This Row],[budget]],"not available")</f>
        <v>-14003282</v>
      </c>
    </row>
    <row r="3029" spans="1:4" x14ac:dyDescent="0.3">
      <c r="A3029" t="s">
        <v>12523</v>
      </c>
      <c r="B3029" s="4">
        <v>16000000</v>
      </c>
      <c r="C3029" s="4">
        <v>1984743</v>
      </c>
      <c r="D3029" s="4">
        <f>IFERROR(Table13[[#This Row],[gross]]-Table13[[#This Row],[budget]],"not available")</f>
        <v>-14015257</v>
      </c>
    </row>
    <row r="3030" spans="1:4" x14ac:dyDescent="0.3">
      <c r="A3030" t="s">
        <v>4193</v>
      </c>
      <c r="B3030" s="4">
        <v>61000000</v>
      </c>
      <c r="C3030" s="4">
        <v>46975183</v>
      </c>
      <c r="D3030" s="4">
        <f>IFERROR(Table13[[#This Row],[gross]]-Table13[[#This Row],[budget]],"not available")</f>
        <v>-14024817</v>
      </c>
    </row>
    <row r="3031" spans="1:4" x14ac:dyDescent="0.3">
      <c r="A3031" t="s">
        <v>2747</v>
      </c>
      <c r="B3031" s="4">
        <v>80000000</v>
      </c>
      <c r="C3031" s="4">
        <v>65948711</v>
      </c>
      <c r="D3031" s="4">
        <f>IFERROR(Table13[[#This Row],[gross]]-Table13[[#This Row],[budget]],"not available")</f>
        <v>-14051289</v>
      </c>
    </row>
    <row r="3032" spans="1:4" x14ac:dyDescent="0.3">
      <c r="A3032" t="s">
        <v>3429</v>
      </c>
      <c r="B3032" s="4">
        <v>70000000</v>
      </c>
      <c r="C3032" s="4">
        <v>55942830</v>
      </c>
      <c r="D3032" s="4">
        <f>IFERROR(Table13[[#This Row],[gross]]-Table13[[#This Row],[budget]],"not available")</f>
        <v>-14057170</v>
      </c>
    </row>
    <row r="3033" spans="1:4" x14ac:dyDescent="0.3">
      <c r="A3033" t="s">
        <v>16737</v>
      </c>
      <c r="B3033" s="4">
        <v>15000000</v>
      </c>
      <c r="C3033" s="4">
        <v>927107</v>
      </c>
      <c r="D3033" s="4">
        <f>IFERROR(Table13[[#This Row],[gross]]-Table13[[#This Row],[budget]],"not available")</f>
        <v>-14072893</v>
      </c>
    </row>
    <row r="3034" spans="1:4" x14ac:dyDescent="0.3">
      <c r="A3034" t="s">
        <v>9889</v>
      </c>
      <c r="B3034" s="4">
        <v>25000000</v>
      </c>
      <c r="C3034" s="4">
        <v>10911750</v>
      </c>
      <c r="D3034" s="4">
        <f>IFERROR(Table13[[#This Row],[gross]]-Table13[[#This Row],[budget]],"not available")</f>
        <v>-14088250</v>
      </c>
    </row>
    <row r="3035" spans="1:4" x14ac:dyDescent="0.3">
      <c r="A3035" t="s">
        <v>13310</v>
      </c>
      <c r="B3035" s="4">
        <v>14200000</v>
      </c>
      <c r="C3035" s="4">
        <v>74205</v>
      </c>
      <c r="D3035" s="4">
        <f>IFERROR(Table13[[#This Row],[gross]]-Table13[[#This Row],[budget]],"not available")</f>
        <v>-14125795</v>
      </c>
    </row>
    <row r="3036" spans="1:4" x14ac:dyDescent="0.3">
      <c r="A3036" t="s">
        <v>7595</v>
      </c>
      <c r="B3036" s="4">
        <v>31000000</v>
      </c>
      <c r="C3036" s="4">
        <v>16831505</v>
      </c>
      <c r="D3036" s="4">
        <f>IFERROR(Table13[[#This Row],[gross]]-Table13[[#This Row],[budget]],"not available")</f>
        <v>-14168495</v>
      </c>
    </row>
    <row r="3037" spans="1:4" x14ac:dyDescent="0.3">
      <c r="A3037" t="s">
        <v>10590</v>
      </c>
      <c r="B3037" s="4">
        <v>21000000</v>
      </c>
      <c r="C3037" s="4">
        <v>6830957</v>
      </c>
      <c r="D3037" s="4">
        <f>IFERROR(Table13[[#This Row],[gross]]-Table13[[#This Row],[budget]],"not available")</f>
        <v>-14169043</v>
      </c>
    </row>
    <row r="3038" spans="1:4" x14ac:dyDescent="0.3">
      <c r="A3038" t="s">
        <v>2216</v>
      </c>
      <c r="B3038" s="4">
        <v>90000000</v>
      </c>
      <c r="C3038" s="4">
        <v>75817994</v>
      </c>
      <c r="D3038" s="4">
        <f>IFERROR(Table13[[#This Row],[gross]]-Table13[[#This Row],[budget]],"not available")</f>
        <v>-14182006</v>
      </c>
    </row>
    <row r="3039" spans="1:4" x14ac:dyDescent="0.3">
      <c r="A3039" t="s">
        <v>8025</v>
      </c>
      <c r="B3039" s="4">
        <v>32000000</v>
      </c>
      <c r="C3039" s="4">
        <v>17797316</v>
      </c>
      <c r="D3039" s="4">
        <f>IFERROR(Table13[[#This Row],[gross]]-Table13[[#This Row],[budget]],"not available")</f>
        <v>-14202684</v>
      </c>
    </row>
    <row r="3040" spans="1:4" x14ac:dyDescent="0.3">
      <c r="A3040" t="s">
        <v>9885</v>
      </c>
      <c r="B3040" s="4">
        <v>25000000</v>
      </c>
      <c r="C3040" s="4">
        <v>10769960</v>
      </c>
      <c r="D3040" s="4">
        <f>IFERROR(Table13[[#This Row],[gross]]-Table13[[#This Row],[budget]],"not available")</f>
        <v>-14230040</v>
      </c>
    </row>
    <row r="3041" spans="1:4" x14ac:dyDescent="0.3">
      <c r="A3041" t="s">
        <v>8660</v>
      </c>
      <c r="B3041" s="4">
        <v>18000000</v>
      </c>
      <c r="C3041" s="4">
        <v>3752725</v>
      </c>
      <c r="D3041" s="4">
        <f>IFERROR(Table13[[#This Row],[gross]]-Table13[[#This Row],[budget]],"not available")</f>
        <v>-14247275</v>
      </c>
    </row>
    <row r="3042" spans="1:4" x14ac:dyDescent="0.3">
      <c r="A3042" t="s">
        <v>11337</v>
      </c>
      <c r="B3042" s="4">
        <v>20000000</v>
      </c>
      <c r="C3042" s="4">
        <v>5749134</v>
      </c>
      <c r="D3042" s="4">
        <f>IFERROR(Table13[[#This Row],[gross]]-Table13[[#This Row],[budget]],"not available")</f>
        <v>-14250866</v>
      </c>
    </row>
    <row r="3043" spans="1:4" x14ac:dyDescent="0.3">
      <c r="A3043" t="s">
        <v>9893</v>
      </c>
      <c r="B3043" s="4">
        <v>25000000</v>
      </c>
      <c r="C3043" s="4">
        <v>10719367</v>
      </c>
      <c r="D3043" s="4">
        <f>IFERROR(Table13[[#This Row],[gross]]-Table13[[#This Row],[budget]],"not available")</f>
        <v>-14280633</v>
      </c>
    </row>
    <row r="3044" spans="1:4" x14ac:dyDescent="0.3">
      <c r="A3044" t="s">
        <v>8555</v>
      </c>
      <c r="B3044" s="4">
        <v>30000000</v>
      </c>
      <c r="C3044" s="4">
        <v>15709385</v>
      </c>
      <c r="D3044" s="4">
        <f>IFERROR(Table13[[#This Row],[gross]]-Table13[[#This Row],[budget]],"not available")</f>
        <v>-14290615</v>
      </c>
    </row>
    <row r="3045" spans="1:4" x14ac:dyDescent="0.3">
      <c r="A3045" t="s">
        <v>11971</v>
      </c>
      <c r="B3045" s="4">
        <v>18000000</v>
      </c>
      <c r="C3045" s="4">
        <v>3707794</v>
      </c>
      <c r="D3045" s="4">
        <f>IFERROR(Table13[[#This Row],[gross]]-Table13[[#This Row],[budget]],"not available")</f>
        <v>-14292206</v>
      </c>
    </row>
    <row r="3046" spans="1:4" x14ac:dyDescent="0.3">
      <c r="A3046" t="s">
        <v>11947</v>
      </c>
      <c r="B3046" s="4">
        <v>20000000</v>
      </c>
      <c r="C3046" s="4">
        <v>5701643</v>
      </c>
      <c r="D3046" s="4">
        <f>IFERROR(Table13[[#This Row],[gross]]-Table13[[#This Row],[budget]],"not available")</f>
        <v>-14298357</v>
      </c>
    </row>
    <row r="3047" spans="1:4" x14ac:dyDescent="0.3">
      <c r="A3047" t="s">
        <v>12198</v>
      </c>
      <c r="B3047" s="4">
        <v>34000000</v>
      </c>
      <c r="C3047" s="4">
        <v>19693891</v>
      </c>
      <c r="D3047" s="4">
        <f>IFERROR(Table13[[#This Row],[gross]]-Table13[[#This Row],[budget]],"not available")</f>
        <v>-14306109</v>
      </c>
    </row>
    <row r="3048" spans="1:4" x14ac:dyDescent="0.3">
      <c r="A3048" t="s">
        <v>12520</v>
      </c>
      <c r="B3048" s="4">
        <v>16000000</v>
      </c>
      <c r="C3048" s="4">
        <v>1686429</v>
      </c>
      <c r="D3048" s="4">
        <f>IFERROR(Table13[[#This Row],[gross]]-Table13[[#This Row],[budget]],"not available")</f>
        <v>-14313571</v>
      </c>
    </row>
    <row r="3049" spans="1:4" x14ac:dyDescent="0.3">
      <c r="A3049" t="s">
        <v>12595</v>
      </c>
      <c r="B3049" s="4">
        <v>15500000</v>
      </c>
      <c r="C3049" s="4">
        <v>1181197</v>
      </c>
      <c r="D3049" s="4">
        <f>IFERROR(Table13[[#This Row],[gross]]-Table13[[#This Row],[budget]],"not available")</f>
        <v>-14318803</v>
      </c>
    </row>
    <row r="3050" spans="1:4" x14ac:dyDescent="0.3">
      <c r="A3050" t="s">
        <v>12528</v>
      </c>
      <c r="B3050" s="4">
        <v>16000000</v>
      </c>
      <c r="C3050" s="4">
        <v>1666262</v>
      </c>
      <c r="D3050" s="4">
        <f>IFERROR(Table13[[#This Row],[gross]]-Table13[[#This Row],[budget]],"not available")</f>
        <v>-14333738</v>
      </c>
    </row>
    <row r="3051" spans="1:4" x14ac:dyDescent="0.3">
      <c r="A3051" t="s">
        <v>4014</v>
      </c>
      <c r="B3051" s="4">
        <v>105000000</v>
      </c>
      <c r="C3051" s="4">
        <v>90646554</v>
      </c>
      <c r="D3051" s="4">
        <f>IFERROR(Table13[[#This Row],[gross]]-Table13[[#This Row],[budget]],"not available")</f>
        <v>-14353446</v>
      </c>
    </row>
    <row r="3052" spans="1:4" x14ac:dyDescent="0.3">
      <c r="A3052" t="s">
        <v>10144</v>
      </c>
      <c r="B3052" s="4">
        <v>24000000</v>
      </c>
      <c r="C3052" s="4">
        <v>9639242</v>
      </c>
      <c r="D3052" s="4">
        <f>IFERROR(Table13[[#This Row],[gross]]-Table13[[#This Row],[budget]],"not available")</f>
        <v>-14360758</v>
      </c>
    </row>
    <row r="3053" spans="1:4" x14ac:dyDescent="0.3">
      <c r="A3053" t="s">
        <v>13186</v>
      </c>
      <c r="B3053" s="4">
        <v>15000000</v>
      </c>
      <c r="C3053" s="4">
        <v>613556</v>
      </c>
      <c r="D3053" s="4">
        <f>IFERROR(Table13[[#This Row],[gross]]-Table13[[#This Row],[budget]],"not available")</f>
        <v>-14386444</v>
      </c>
    </row>
    <row r="3054" spans="1:4" x14ac:dyDescent="0.3">
      <c r="A3054" t="s">
        <v>13927</v>
      </c>
      <c r="B3054" s="4">
        <v>16000000</v>
      </c>
      <c r="C3054" s="4">
        <v>1508689</v>
      </c>
      <c r="D3054" s="4">
        <f>IFERROR(Table13[[#This Row],[gross]]-Table13[[#This Row],[budget]],"not available")</f>
        <v>-14491311</v>
      </c>
    </row>
    <row r="3055" spans="1:4" x14ac:dyDescent="0.3">
      <c r="A3055" t="s">
        <v>7125</v>
      </c>
      <c r="B3055" s="4">
        <v>37000000</v>
      </c>
      <c r="C3055" s="4">
        <v>22450975</v>
      </c>
      <c r="D3055" s="4">
        <f>IFERROR(Table13[[#This Row],[gross]]-Table13[[#This Row],[budget]],"not available")</f>
        <v>-14549025</v>
      </c>
    </row>
    <row r="3056" spans="1:4" x14ac:dyDescent="0.3">
      <c r="A3056" t="s">
        <v>8485</v>
      </c>
      <c r="B3056" s="4">
        <v>35000000</v>
      </c>
      <c r="C3056" s="4">
        <v>20422207</v>
      </c>
      <c r="D3056" s="4">
        <f>IFERROR(Table13[[#This Row],[gross]]-Table13[[#This Row],[budget]],"not available")</f>
        <v>-14577793</v>
      </c>
    </row>
    <row r="3057" spans="1:4" x14ac:dyDescent="0.3">
      <c r="A3057" t="s">
        <v>14651</v>
      </c>
      <c r="B3057" s="4">
        <v>15000000</v>
      </c>
      <c r="C3057" s="4">
        <v>399879</v>
      </c>
      <c r="D3057" s="4">
        <f>IFERROR(Table13[[#This Row],[gross]]-Table13[[#This Row],[budget]],"not available")</f>
        <v>-14600121</v>
      </c>
    </row>
    <row r="3058" spans="1:4" x14ac:dyDescent="0.3">
      <c r="A3058" t="s">
        <v>3958</v>
      </c>
      <c r="B3058" s="4">
        <v>150000000</v>
      </c>
      <c r="C3058" s="4">
        <v>135381507</v>
      </c>
      <c r="D3058" s="4">
        <f>IFERROR(Table13[[#This Row],[gross]]-Table13[[#This Row],[budget]],"not available")</f>
        <v>-14618493</v>
      </c>
    </row>
    <row r="3059" spans="1:4" x14ac:dyDescent="0.3">
      <c r="A3059" t="s">
        <v>13191</v>
      </c>
      <c r="B3059" s="4">
        <v>15000000</v>
      </c>
      <c r="C3059" s="4">
        <v>353743</v>
      </c>
      <c r="D3059" s="4">
        <f>IFERROR(Table13[[#This Row],[gross]]-Table13[[#This Row],[budget]],"not available")</f>
        <v>-14646257</v>
      </c>
    </row>
    <row r="3060" spans="1:4" x14ac:dyDescent="0.3">
      <c r="A3060" t="s">
        <v>6931</v>
      </c>
      <c r="B3060" s="4">
        <v>40000000</v>
      </c>
      <c r="C3060" s="4">
        <v>25335935</v>
      </c>
      <c r="D3060" s="4">
        <f>IFERROR(Table13[[#This Row],[gross]]-Table13[[#This Row],[budget]],"not available")</f>
        <v>-14664065</v>
      </c>
    </row>
    <row r="3061" spans="1:4" x14ac:dyDescent="0.3">
      <c r="A3061" t="s">
        <v>11957</v>
      </c>
      <c r="B3061" s="4">
        <v>20000000</v>
      </c>
      <c r="C3061" s="4">
        <v>5333658</v>
      </c>
      <c r="D3061" s="4">
        <f>IFERROR(Table13[[#This Row],[gross]]-Table13[[#This Row],[budget]],"not available")</f>
        <v>-14666342</v>
      </c>
    </row>
    <row r="3062" spans="1:4" x14ac:dyDescent="0.3">
      <c r="A3062" t="s">
        <v>9914</v>
      </c>
      <c r="B3062" s="4">
        <v>25000000</v>
      </c>
      <c r="C3062" s="4">
        <v>10324441</v>
      </c>
      <c r="D3062" s="4">
        <f>IFERROR(Table13[[#This Row],[gross]]-Table13[[#This Row],[budget]],"not available")</f>
        <v>-14675559</v>
      </c>
    </row>
    <row r="3063" spans="1:4" x14ac:dyDescent="0.3">
      <c r="A3063" t="s">
        <v>12265</v>
      </c>
      <c r="B3063" s="4">
        <v>17000000</v>
      </c>
      <c r="C3063" s="4">
        <v>2315683</v>
      </c>
      <c r="D3063" s="4">
        <f>IFERROR(Table13[[#This Row],[gross]]-Table13[[#This Row],[budget]],"not available")</f>
        <v>-14684317</v>
      </c>
    </row>
    <row r="3064" spans="1:4" x14ac:dyDescent="0.3">
      <c r="A3064" t="s">
        <v>7577</v>
      </c>
      <c r="B3064" s="4">
        <v>35000000</v>
      </c>
      <c r="C3064" s="4">
        <v>20275446</v>
      </c>
      <c r="D3064" s="4">
        <f>IFERROR(Table13[[#This Row],[gross]]-Table13[[#This Row],[budget]],"not available")</f>
        <v>-14724554</v>
      </c>
    </row>
    <row r="3065" spans="1:4" x14ac:dyDescent="0.3">
      <c r="A3065" t="s">
        <v>11328</v>
      </c>
      <c r="B3065" s="4">
        <v>20000000</v>
      </c>
      <c r="C3065" s="4">
        <v>5205343</v>
      </c>
      <c r="D3065" s="4">
        <f>IFERROR(Table13[[#This Row],[gross]]-Table13[[#This Row],[budget]],"not available")</f>
        <v>-14794657</v>
      </c>
    </row>
    <row r="3066" spans="1:4" x14ac:dyDescent="0.3">
      <c r="A3066" t="s">
        <v>11976</v>
      </c>
      <c r="B3066" s="4">
        <v>18000000</v>
      </c>
      <c r="C3066" s="4">
        <v>3203044</v>
      </c>
      <c r="D3066" s="4">
        <f>IFERROR(Table13[[#This Row],[gross]]-Table13[[#This Row],[budget]],"not available")</f>
        <v>-14796956</v>
      </c>
    </row>
    <row r="3067" spans="1:4" x14ac:dyDescent="0.3">
      <c r="A3067" t="s">
        <v>13529</v>
      </c>
      <c r="B3067" s="4">
        <v>15000000</v>
      </c>
      <c r="C3067" s="4">
        <v>183088</v>
      </c>
      <c r="D3067" s="4">
        <f>IFERROR(Table13[[#This Row],[gross]]-Table13[[#This Row],[budget]],"not available")</f>
        <v>-14816912</v>
      </c>
    </row>
    <row r="3068" spans="1:4" x14ac:dyDescent="0.3">
      <c r="A3068" t="s">
        <v>6668</v>
      </c>
      <c r="B3068" s="4">
        <v>40000000</v>
      </c>
      <c r="C3068" s="4">
        <v>25178165</v>
      </c>
      <c r="D3068" s="4">
        <f>IFERROR(Table13[[#This Row],[gross]]-Table13[[#This Row],[budget]],"not available")</f>
        <v>-14821835</v>
      </c>
    </row>
    <row r="3069" spans="1:4" x14ac:dyDescent="0.3">
      <c r="A3069" t="s">
        <v>5308</v>
      </c>
      <c r="B3069" s="4">
        <v>50000000</v>
      </c>
      <c r="C3069" s="4">
        <v>35168395</v>
      </c>
      <c r="D3069" s="4">
        <f>IFERROR(Table13[[#This Row],[gross]]-Table13[[#This Row],[budget]],"not available")</f>
        <v>-14831605</v>
      </c>
    </row>
    <row r="3070" spans="1:4" x14ac:dyDescent="0.3">
      <c r="A3070" t="s">
        <v>14963</v>
      </c>
      <c r="B3070" s="4">
        <v>30000000</v>
      </c>
      <c r="C3070" s="4">
        <v>15156200</v>
      </c>
      <c r="D3070" s="4">
        <f>IFERROR(Table13[[#This Row],[gross]]-Table13[[#This Row],[budget]],"not available")</f>
        <v>-14843800</v>
      </c>
    </row>
    <row r="3071" spans="1:4" x14ac:dyDescent="0.3">
      <c r="A3071" t="s">
        <v>11323</v>
      </c>
      <c r="B3071" s="4">
        <v>20000000</v>
      </c>
      <c r="C3071" s="4">
        <v>5132655</v>
      </c>
      <c r="D3071" s="4">
        <f>IFERROR(Table13[[#This Row],[gross]]-Table13[[#This Row],[budget]],"not available")</f>
        <v>-14867345</v>
      </c>
    </row>
    <row r="3072" spans="1:4" x14ac:dyDescent="0.3">
      <c r="A3072" t="s">
        <v>6672</v>
      </c>
      <c r="B3072" s="4">
        <v>40000000</v>
      </c>
      <c r="C3072" s="4">
        <v>25117498</v>
      </c>
      <c r="D3072" s="4">
        <f>IFERROR(Table13[[#This Row],[gross]]-Table13[[#This Row],[budget]],"not available")</f>
        <v>-14882502</v>
      </c>
    </row>
    <row r="3073" spans="1:4" x14ac:dyDescent="0.3">
      <c r="A3073" t="s">
        <v>9899</v>
      </c>
      <c r="B3073" s="4">
        <v>25000000</v>
      </c>
      <c r="C3073" s="4">
        <v>10114315</v>
      </c>
      <c r="D3073" s="4">
        <f>IFERROR(Table13[[#This Row],[gross]]-Table13[[#This Row],[budget]],"not available")</f>
        <v>-14885685</v>
      </c>
    </row>
    <row r="3074" spans="1:4" x14ac:dyDescent="0.3">
      <c r="A3074" t="s">
        <v>586</v>
      </c>
      <c r="B3074" s="4">
        <v>170000000</v>
      </c>
      <c r="C3074" s="4">
        <v>155111815</v>
      </c>
      <c r="D3074" s="4">
        <f>IFERROR(Table13[[#This Row],[gross]]-Table13[[#This Row],[budget]],"not available")</f>
        <v>-14888185</v>
      </c>
    </row>
    <row r="3075" spans="1:4" x14ac:dyDescent="0.3">
      <c r="A3075" t="s">
        <v>13221</v>
      </c>
      <c r="B3075" s="4">
        <v>15000000</v>
      </c>
      <c r="C3075" s="4">
        <v>73548</v>
      </c>
      <c r="D3075" s="4">
        <f>IFERROR(Table13[[#This Row],[gross]]-Table13[[#This Row],[budget]],"not available")</f>
        <v>-14926452</v>
      </c>
    </row>
    <row r="3076" spans="1:4" x14ac:dyDescent="0.3">
      <c r="A3076" t="s">
        <v>9910</v>
      </c>
      <c r="B3076" s="4">
        <v>25000000</v>
      </c>
      <c r="C3076" s="4">
        <v>10070000</v>
      </c>
      <c r="D3076" s="4">
        <f>IFERROR(Table13[[#This Row],[gross]]-Table13[[#This Row],[budget]],"not available")</f>
        <v>-14930000</v>
      </c>
    </row>
    <row r="3077" spans="1:4" x14ac:dyDescent="0.3">
      <c r="A3077" t="s">
        <v>4956</v>
      </c>
      <c r="B3077" s="4">
        <v>52000000</v>
      </c>
      <c r="C3077" s="4">
        <v>37035845</v>
      </c>
      <c r="D3077" s="4">
        <f>IFERROR(Table13[[#This Row],[gross]]-Table13[[#This Row],[budget]],"not available")</f>
        <v>-14964155</v>
      </c>
    </row>
    <row r="3078" spans="1:4" x14ac:dyDescent="0.3">
      <c r="A3078" t="s">
        <v>13230</v>
      </c>
      <c r="B3078" s="4">
        <v>15000000</v>
      </c>
      <c r="C3078" s="4">
        <v>28870</v>
      </c>
      <c r="D3078" s="4">
        <f>IFERROR(Table13[[#This Row],[gross]]-Table13[[#This Row],[budget]],"not available")</f>
        <v>-14971130</v>
      </c>
    </row>
    <row r="3079" spans="1:4" x14ac:dyDescent="0.3">
      <c r="A3079" t="s">
        <v>12546</v>
      </c>
      <c r="B3079" s="4">
        <v>15000000</v>
      </c>
      <c r="C3079" s="4">
        <v>23091</v>
      </c>
      <c r="D3079" s="4">
        <f>IFERROR(Table13[[#This Row],[gross]]-Table13[[#This Row],[budget]],"not available")</f>
        <v>-14976909</v>
      </c>
    </row>
    <row r="3080" spans="1:4" x14ac:dyDescent="0.3">
      <c r="A3080" t="s">
        <v>13242</v>
      </c>
      <c r="B3080" s="4">
        <v>15000000</v>
      </c>
      <c r="C3080" s="4">
        <v>20380</v>
      </c>
      <c r="D3080" s="4">
        <f>IFERROR(Table13[[#This Row],[gross]]-Table13[[#This Row],[budget]],"not available")</f>
        <v>-14979620</v>
      </c>
    </row>
    <row r="3081" spans="1:4" x14ac:dyDescent="0.3">
      <c r="A3081" t="s">
        <v>11333</v>
      </c>
      <c r="B3081" s="4">
        <v>20000000</v>
      </c>
      <c r="C3081" s="4">
        <v>5005883</v>
      </c>
      <c r="D3081" s="4">
        <f>IFERROR(Table13[[#This Row],[gross]]-Table13[[#This Row],[budget]],"not available")</f>
        <v>-14994117</v>
      </c>
    </row>
    <row r="3082" spans="1:4" x14ac:dyDescent="0.3">
      <c r="A3082" t="s">
        <v>12275</v>
      </c>
      <c r="B3082" s="4">
        <v>17000000</v>
      </c>
      <c r="C3082" s="4">
        <v>2000000</v>
      </c>
      <c r="D3082" s="4">
        <f>IFERROR(Table13[[#This Row],[gross]]-Table13[[#This Row],[budget]],"not available")</f>
        <v>-15000000</v>
      </c>
    </row>
    <row r="3083" spans="1:4" x14ac:dyDescent="0.3">
      <c r="A3083" t="s">
        <v>8561</v>
      </c>
      <c r="B3083" s="4">
        <v>30000000</v>
      </c>
      <c r="C3083" s="4">
        <v>14888028</v>
      </c>
      <c r="D3083" s="4">
        <f>IFERROR(Table13[[#This Row],[gross]]-Table13[[#This Row],[budget]],"not available")</f>
        <v>-15111972</v>
      </c>
    </row>
    <row r="3084" spans="1:4" x14ac:dyDescent="0.3">
      <c r="A3084" t="s">
        <v>5893</v>
      </c>
      <c r="B3084" s="4">
        <v>52000000</v>
      </c>
      <c r="C3084" s="4">
        <v>36883539</v>
      </c>
      <c r="D3084" s="4">
        <f>IFERROR(Table13[[#This Row],[gross]]-Table13[[#This Row],[budget]],"not available")</f>
        <v>-15116461</v>
      </c>
    </row>
    <row r="3085" spans="1:4" x14ac:dyDescent="0.3">
      <c r="A3085" t="s">
        <v>11294</v>
      </c>
      <c r="B3085" s="4">
        <v>22000000</v>
      </c>
      <c r="C3085" s="4">
        <v>6852144</v>
      </c>
      <c r="D3085" s="4">
        <f>IFERROR(Table13[[#This Row],[gross]]-Table13[[#This Row],[budget]],"not available")</f>
        <v>-15147856</v>
      </c>
    </row>
    <row r="3086" spans="1:4" x14ac:dyDescent="0.3">
      <c r="A3086" t="s">
        <v>12650</v>
      </c>
      <c r="B3086" s="4">
        <v>15500000</v>
      </c>
      <c r="C3086" s="4">
        <v>317040</v>
      </c>
      <c r="D3086" s="4">
        <f>IFERROR(Table13[[#This Row],[gross]]-Table13[[#This Row],[budget]],"not available")</f>
        <v>-15182960</v>
      </c>
    </row>
    <row r="3087" spans="1:4" x14ac:dyDescent="0.3">
      <c r="A3087" t="s">
        <v>19990</v>
      </c>
      <c r="B3087" s="4">
        <v>15500000</v>
      </c>
      <c r="C3087" s="4">
        <v>313436</v>
      </c>
      <c r="D3087" s="4">
        <f>IFERROR(Table13[[#This Row],[gross]]-Table13[[#This Row],[budget]],"not available")</f>
        <v>-15186564</v>
      </c>
    </row>
    <row r="3088" spans="1:4" x14ac:dyDescent="0.3">
      <c r="A3088" t="s">
        <v>12601</v>
      </c>
      <c r="B3088" s="4">
        <v>15300000</v>
      </c>
      <c r="C3088" s="4">
        <v>81525</v>
      </c>
      <c r="D3088" s="4">
        <f>IFERROR(Table13[[#This Row],[gross]]-Table13[[#This Row],[budget]],"not available")</f>
        <v>-15218475</v>
      </c>
    </row>
    <row r="3089" spans="1:4" x14ac:dyDescent="0.3">
      <c r="A3089" t="s">
        <v>7016</v>
      </c>
      <c r="B3089" s="4">
        <v>38000000</v>
      </c>
      <c r="C3089" s="4">
        <v>22770864</v>
      </c>
      <c r="D3089" s="4">
        <f>IFERROR(Table13[[#This Row],[gross]]-Table13[[#This Row],[budget]],"not available")</f>
        <v>-15229136</v>
      </c>
    </row>
    <row r="3090" spans="1:4" x14ac:dyDescent="0.3">
      <c r="A3090" t="s">
        <v>3419</v>
      </c>
      <c r="B3090" s="4">
        <v>69500000</v>
      </c>
      <c r="C3090" s="4">
        <v>54222000</v>
      </c>
      <c r="D3090" s="4">
        <f>IFERROR(Table13[[#This Row],[gross]]-Table13[[#This Row],[budget]],"not available")</f>
        <v>-15278000</v>
      </c>
    </row>
    <row r="3091" spans="1:4" x14ac:dyDescent="0.3">
      <c r="A3091" t="s">
        <v>7567</v>
      </c>
      <c r="B3091" s="4">
        <v>35000000</v>
      </c>
      <c r="C3091" s="4">
        <v>19692608</v>
      </c>
      <c r="D3091" s="4">
        <f>IFERROR(Table13[[#This Row],[gross]]-Table13[[#This Row],[budget]],"not available")</f>
        <v>-15307392</v>
      </c>
    </row>
    <row r="3092" spans="1:4" x14ac:dyDescent="0.3">
      <c r="A3092" t="s">
        <v>10503</v>
      </c>
      <c r="B3092" s="4">
        <v>16000000</v>
      </c>
      <c r="C3092" s="4">
        <v>634277</v>
      </c>
      <c r="D3092" s="4">
        <f>IFERROR(Table13[[#This Row],[gross]]-Table13[[#This Row],[budget]],"not available")</f>
        <v>-15365723</v>
      </c>
    </row>
    <row r="3093" spans="1:4" x14ac:dyDescent="0.3">
      <c r="A3093" t="s">
        <v>12280</v>
      </c>
      <c r="B3093" s="4">
        <v>17000000</v>
      </c>
      <c r="C3093" s="4">
        <v>1569918</v>
      </c>
      <c r="D3093" s="4">
        <f>IFERROR(Table13[[#This Row],[gross]]-Table13[[#This Row],[budget]],"not available")</f>
        <v>-15430082</v>
      </c>
    </row>
    <row r="3094" spans="1:4" x14ac:dyDescent="0.3">
      <c r="A3094" t="s">
        <v>1141</v>
      </c>
      <c r="B3094" s="4">
        <v>150000000</v>
      </c>
      <c r="C3094" s="4">
        <v>134518390</v>
      </c>
      <c r="D3094" s="4">
        <f>IFERROR(Table13[[#This Row],[gross]]-Table13[[#This Row],[budget]],"not available")</f>
        <v>-15481610</v>
      </c>
    </row>
    <row r="3095" spans="1:4" x14ac:dyDescent="0.3">
      <c r="A3095" t="s">
        <v>7550</v>
      </c>
      <c r="B3095" s="4">
        <v>35000000</v>
      </c>
      <c r="C3095" s="4">
        <v>19447478</v>
      </c>
      <c r="D3095" s="4">
        <f>IFERROR(Table13[[#This Row],[gross]]-Table13[[#This Row],[budget]],"not available")</f>
        <v>-15552522</v>
      </c>
    </row>
    <row r="3096" spans="1:4" x14ac:dyDescent="0.3">
      <c r="A3096" t="s">
        <v>4817</v>
      </c>
      <c r="B3096" s="4">
        <v>55000000</v>
      </c>
      <c r="C3096" s="4">
        <v>39440655</v>
      </c>
      <c r="D3096" s="4">
        <f>IFERROR(Table13[[#This Row],[gross]]-Table13[[#This Row],[budget]],"not available")</f>
        <v>-15559345</v>
      </c>
    </row>
    <row r="3097" spans="1:4" x14ac:dyDescent="0.3">
      <c r="A3097" t="s">
        <v>10263</v>
      </c>
      <c r="B3097" s="4">
        <v>23000000</v>
      </c>
      <c r="C3097" s="4">
        <v>7434726</v>
      </c>
      <c r="D3097" s="4">
        <f>IFERROR(Table13[[#This Row],[gross]]-Table13[[#This Row],[budget]],"not available")</f>
        <v>-15565274</v>
      </c>
    </row>
    <row r="3098" spans="1:4" x14ac:dyDescent="0.3">
      <c r="A3098" t="s">
        <v>10139</v>
      </c>
      <c r="B3098" s="4">
        <v>24000000</v>
      </c>
      <c r="C3098" s="4">
        <v>8427204</v>
      </c>
      <c r="D3098" s="4">
        <f>IFERROR(Table13[[#This Row],[gross]]-Table13[[#This Row],[budget]],"not available")</f>
        <v>-15572796</v>
      </c>
    </row>
    <row r="3099" spans="1:4" x14ac:dyDescent="0.3">
      <c r="A3099" t="s">
        <v>4951</v>
      </c>
      <c r="B3099" s="4">
        <v>52000000</v>
      </c>
      <c r="C3099" s="4">
        <v>36385763</v>
      </c>
      <c r="D3099" s="4">
        <f>IFERROR(Table13[[#This Row],[gross]]-Table13[[#This Row],[budget]],"not available")</f>
        <v>-15614237</v>
      </c>
    </row>
    <row r="3100" spans="1:4" x14ac:dyDescent="0.3">
      <c r="A3100" t="s">
        <v>7074</v>
      </c>
      <c r="B3100" s="4">
        <v>32000000</v>
      </c>
      <c r="C3100" s="4">
        <v>16377274</v>
      </c>
      <c r="D3100" s="4">
        <f>IFERROR(Table13[[#This Row],[gross]]-Table13[[#This Row],[budget]],"not available")</f>
        <v>-15622726</v>
      </c>
    </row>
    <row r="3101" spans="1:4" x14ac:dyDescent="0.3">
      <c r="A3101" t="s">
        <v>6681</v>
      </c>
      <c r="B3101" s="4">
        <v>40000000</v>
      </c>
      <c r="C3101" s="4">
        <v>24332324</v>
      </c>
      <c r="D3101" s="4">
        <f>IFERROR(Table13[[#This Row],[gross]]-Table13[[#This Row],[budget]],"not available")</f>
        <v>-15667676</v>
      </c>
    </row>
    <row r="3102" spans="1:4" x14ac:dyDescent="0.3">
      <c r="A3102" t="s">
        <v>18599</v>
      </c>
      <c r="B3102" s="4">
        <v>16000000</v>
      </c>
      <c r="C3102" s="4">
        <v>317125</v>
      </c>
      <c r="D3102" s="4">
        <f>IFERROR(Table13[[#This Row],[gross]]-Table13[[#This Row],[budget]],"not available")</f>
        <v>-15682875</v>
      </c>
    </row>
    <row r="3103" spans="1:4" x14ac:dyDescent="0.3">
      <c r="A3103" t="s">
        <v>7574</v>
      </c>
      <c r="B3103" s="4">
        <v>35000000</v>
      </c>
      <c r="C3103" s="4">
        <v>19294901</v>
      </c>
      <c r="D3103" s="4">
        <f>IFERROR(Table13[[#This Row],[gross]]-Table13[[#This Row],[budget]],"not available")</f>
        <v>-15705099</v>
      </c>
    </row>
    <row r="3104" spans="1:4" x14ac:dyDescent="0.3">
      <c r="A3104" t="s">
        <v>11346</v>
      </c>
      <c r="B3104" s="4">
        <v>20000000</v>
      </c>
      <c r="C3104" s="4">
        <v>4234040</v>
      </c>
      <c r="D3104" s="4">
        <f>IFERROR(Table13[[#This Row],[gross]]-Table13[[#This Row],[budget]],"not available")</f>
        <v>-15765960</v>
      </c>
    </row>
    <row r="3105" spans="1:4" x14ac:dyDescent="0.3">
      <c r="A3105" t="s">
        <v>8565</v>
      </c>
      <c r="B3105" s="4">
        <v>30000000</v>
      </c>
      <c r="C3105" s="4">
        <v>14208384</v>
      </c>
      <c r="D3105" s="4">
        <f>IFERROR(Table13[[#This Row],[gross]]-Table13[[#This Row],[budget]],"not available")</f>
        <v>-15791616</v>
      </c>
    </row>
    <row r="3106" spans="1:4" x14ac:dyDescent="0.3">
      <c r="A3106" t="s">
        <v>6767</v>
      </c>
      <c r="B3106" s="4">
        <v>30000000</v>
      </c>
      <c r="C3106" s="4">
        <v>14018364</v>
      </c>
      <c r="D3106" s="4">
        <f>IFERROR(Table13[[#This Row],[gross]]-Table13[[#This Row],[budget]],"not available")</f>
        <v>-15981636</v>
      </c>
    </row>
    <row r="3107" spans="1:4" x14ac:dyDescent="0.3">
      <c r="A3107" t="s">
        <v>12556</v>
      </c>
      <c r="B3107" s="4">
        <v>16000000</v>
      </c>
      <c r="C3107" s="4">
        <v>2964</v>
      </c>
      <c r="D3107" s="4">
        <f>IFERROR(Table13[[#This Row],[gross]]-Table13[[#This Row],[budget]],"not available")</f>
        <v>-15997036</v>
      </c>
    </row>
    <row r="3108" spans="1:4" x14ac:dyDescent="0.3">
      <c r="A3108" t="s">
        <v>13121</v>
      </c>
      <c r="B3108" s="4">
        <v>20000000</v>
      </c>
      <c r="C3108" s="4">
        <v>4002955</v>
      </c>
      <c r="D3108" s="4">
        <f>IFERROR(Table13[[#This Row],[gross]]-Table13[[#This Row],[budget]],"not available")</f>
        <v>-15997045</v>
      </c>
    </row>
    <row r="3109" spans="1:4" x14ac:dyDescent="0.3">
      <c r="A3109" t="s">
        <v>11351</v>
      </c>
      <c r="B3109" s="4">
        <v>20000000</v>
      </c>
      <c r="C3109" s="4">
        <v>4001121</v>
      </c>
      <c r="D3109" s="4">
        <f>IFERROR(Table13[[#This Row],[gross]]-Table13[[#This Row],[budget]],"not available")</f>
        <v>-15998879</v>
      </c>
    </row>
    <row r="3110" spans="1:4" x14ac:dyDescent="0.3">
      <c r="A3110" t="s">
        <v>7193</v>
      </c>
      <c r="B3110" s="4">
        <v>37000000</v>
      </c>
      <c r="C3110" s="4">
        <v>20991497</v>
      </c>
      <c r="D3110" s="4">
        <f>IFERROR(Table13[[#This Row],[gross]]-Table13[[#This Row],[budget]],"not available")</f>
        <v>-16008503</v>
      </c>
    </row>
    <row r="3111" spans="1:4" x14ac:dyDescent="0.3">
      <c r="A3111" t="s">
        <v>10445</v>
      </c>
      <c r="B3111" s="4">
        <v>22000000</v>
      </c>
      <c r="C3111" s="4">
        <v>5974653</v>
      </c>
      <c r="D3111" s="4">
        <f>IFERROR(Table13[[#This Row],[gross]]-Table13[[#This Row],[budget]],"not available")</f>
        <v>-16025347</v>
      </c>
    </row>
    <row r="3112" spans="1:4" x14ac:dyDescent="0.3">
      <c r="A3112" t="s">
        <v>11637</v>
      </c>
      <c r="B3112" s="4">
        <v>23000000</v>
      </c>
      <c r="C3112" s="4">
        <v>6923891</v>
      </c>
      <c r="D3112" s="4">
        <f>IFERROR(Table13[[#This Row],[gross]]-Table13[[#This Row],[budget]],"not available")</f>
        <v>-16076109</v>
      </c>
    </row>
    <row r="3113" spans="1:4" x14ac:dyDescent="0.3">
      <c r="A3113" t="s">
        <v>1841</v>
      </c>
      <c r="B3113" s="4">
        <v>83000000</v>
      </c>
      <c r="C3113" s="4">
        <v>66862068</v>
      </c>
      <c r="D3113" s="4">
        <f>IFERROR(Table13[[#This Row],[gross]]-Table13[[#This Row],[budget]],"not available")</f>
        <v>-16137932</v>
      </c>
    </row>
    <row r="3114" spans="1:4" x14ac:dyDescent="0.3">
      <c r="A3114" t="s">
        <v>11356</v>
      </c>
      <c r="B3114" s="4">
        <v>20000000</v>
      </c>
      <c r="C3114" s="4">
        <v>3749061</v>
      </c>
      <c r="D3114" s="4">
        <f>IFERROR(Table13[[#This Row],[gross]]-Table13[[#This Row],[budget]],"not available")</f>
        <v>-16250939</v>
      </c>
    </row>
    <row r="3115" spans="1:4" x14ac:dyDescent="0.3">
      <c r="A3115" t="s">
        <v>5323</v>
      </c>
      <c r="B3115" s="4">
        <v>50000000</v>
      </c>
      <c r="C3115" s="4">
        <v>33643461</v>
      </c>
      <c r="D3115" s="4">
        <f>IFERROR(Table13[[#This Row],[gross]]-Table13[[#This Row],[budget]],"not available")</f>
        <v>-16356539</v>
      </c>
    </row>
    <row r="3116" spans="1:4" x14ac:dyDescent="0.3">
      <c r="A3116" t="s">
        <v>11611</v>
      </c>
      <c r="B3116" s="4">
        <v>25000000</v>
      </c>
      <c r="C3116" s="4">
        <v>8600000</v>
      </c>
      <c r="D3116" s="4">
        <f>IFERROR(Table13[[#This Row],[gross]]-Table13[[#This Row],[budget]],"not available")</f>
        <v>-16400000</v>
      </c>
    </row>
    <row r="3117" spans="1:4" x14ac:dyDescent="0.3">
      <c r="A3117" t="s">
        <v>8778</v>
      </c>
      <c r="B3117" s="4">
        <v>35000000</v>
      </c>
      <c r="C3117" s="4">
        <v>18593156</v>
      </c>
      <c r="D3117" s="4">
        <f>IFERROR(Table13[[#This Row],[gross]]-Table13[[#This Row],[budget]],"not available")</f>
        <v>-16406844</v>
      </c>
    </row>
    <row r="3118" spans="1:4" x14ac:dyDescent="0.3">
      <c r="A3118" t="s">
        <v>4723</v>
      </c>
      <c r="B3118" s="4">
        <v>55000000</v>
      </c>
      <c r="C3118" s="4">
        <v>38553833</v>
      </c>
      <c r="D3118" s="4">
        <f>IFERROR(Table13[[#This Row],[gross]]-Table13[[#This Row],[budget]],"not available")</f>
        <v>-16446167</v>
      </c>
    </row>
    <row r="3119" spans="1:4" x14ac:dyDescent="0.3">
      <c r="A3119" t="s">
        <v>11360</v>
      </c>
      <c r="B3119" s="4">
        <v>20000000</v>
      </c>
      <c r="C3119" s="4">
        <v>3519627</v>
      </c>
      <c r="D3119" s="4">
        <f>IFERROR(Table13[[#This Row],[gross]]-Table13[[#This Row],[budget]],"not available")</f>
        <v>-16480373</v>
      </c>
    </row>
    <row r="3120" spans="1:4" x14ac:dyDescent="0.3">
      <c r="A3120" t="s">
        <v>7433</v>
      </c>
      <c r="B3120" s="4">
        <v>50000000</v>
      </c>
      <c r="C3120" s="4">
        <v>33422806</v>
      </c>
      <c r="D3120" s="4">
        <f>IFERROR(Table13[[#This Row],[gross]]-Table13[[#This Row],[budget]],"not available")</f>
        <v>-16577194</v>
      </c>
    </row>
    <row r="3121" spans="1:4" x14ac:dyDescent="0.3">
      <c r="A3121" t="s">
        <v>12317</v>
      </c>
      <c r="B3121" s="4">
        <v>16800000</v>
      </c>
      <c r="C3121" s="4">
        <v>220914</v>
      </c>
      <c r="D3121" s="4">
        <f>IFERROR(Table13[[#This Row],[gross]]-Table13[[#This Row],[budget]],"not available")</f>
        <v>-16579086</v>
      </c>
    </row>
    <row r="3122" spans="1:4" x14ac:dyDescent="0.3">
      <c r="A3122" t="s">
        <v>10467</v>
      </c>
      <c r="B3122" s="4">
        <v>21000000</v>
      </c>
      <c r="C3122" s="4">
        <v>4398392</v>
      </c>
      <c r="D3122" s="4">
        <f>IFERROR(Table13[[#This Row],[gross]]-Table13[[#This Row],[budget]],"not available")</f>
        <v>-16601608</v>
      </c>
    </row>
    <row r="3123" spans="1:4" x14ac:dyDescent="0.3">
      <c r="A3123" t="s">
        <v>2417</v>
      </c>
      <c r="B3123" s="4">
        <v>68000000</v>
      </c>
      <c r="C3123" s="4">
        <v>51396781</v>
      </c>
      <c r="D3123" s="4">
        <f>IFERROR(Table13[[#This Row],[gross]]-Table13[[#This Row],[budget]],"not available")</f>
        <v>-16603219</v>
      </c>
    </row>
    <row r="3124" spans="1:4" x14ac:dyDescent="0.3">
      <c r="A3124" t="s">
        <v>945</v>
      </c>
      <c r="B3124" s="4">
        <v>150000000</v>
      </c>
      <c r="C3124" s="4">
        <v>133382309</v>
      </c>
      <c r="D3124" s="4">
        <f>IFERROR(Table13[[#This Row],[gross]]-Table13[[#This Row],[budget]],"not available")</f>
        <v>-16617691</v>
      </c>
    </row>
    <row r="3125" spans="1:4" x14ac:dyDescent="0.3">
      <c r="A3125" t="s">
        <v>879</v>
      </c>
      <c r="B3125" s="4">
        <v>150000000</v>
      </c>
      <c r="C3125" s="4">
        <v>133375846</v>
      </c>
      <c r="D3125" s="4">
        <f>IFERROR(Table13[[#This Row],[gross]]-Table13[[#This Row],[budget]],"not available")</f>
        <v>-16624154</v>
      </c>
    </row>
    <row r="3126" spans="1:4" x14ac:dyDescent="0.3">
      <c r="A3126" t="s">
        <v>4229</v>
      </c>
      <c r="B3126" s="4">
        <v>60000000</v>
      </c>
      <c r="C3126" s="4">
        <v>43337279</v>
      </c>
      <c r="D3126" s="4">
        <f>IFERROR(Table13[[#This Row],[gross]]-Table13[[#This Row],[budget]],"not available")</f>
        <v>-16662721</v>
      </c>
    </row>
    <row r="3127" spans="1:4" x14ac:dyDescent="0.3">
      <c r="A3127" t="s">
        <v>8536</v>
      </c>
      <c r="B3127" s="4">
        <v>35000000</v>
      </c>
      <c r="C3127" s="4">
        <v>18324242</v>
      </c>
      <c r="D3127" s="4">
        <f>IFERROR(Table13[[#This Row],[gross]]-Table13[[#This Row],[budget]],"not available")</f>
        <v>-16675758</v>
      </c>
    </row>
    <row r="3128" spans="1:4" x14ac:dyDescent="0.3">
      <c r="A3128" t="s">
        <v>7625</v>
      </c>
      <c r="B3128" s="4">
        <v>35000000</v>
      </c>
      <c r="C3128" s="4">
        <v>18317151</v>
      </c>
      <c r="D3128" s="4">
        <f>IFERROR(Table13[[#This Row],[gross]]-Table13[[#This Row],[budget]],"not available")</f>
        <v>-16682849</v>
      </c>
    </row>
    <row r="3129" spans="1:4" x14ac:dyDescent="0.3">
      <c r="A3129" t="s">
        <v>7587</v>
      </c>
      <c r="B3129" s="4">
        <v>35000000</v>
      </c>
      <c r="C3129" s="4">
        <v>18306166</v>
      </c>
      <c r="D3129" s="4">
        <f>IFERROR(Table13[[#This Row],[gross]]-Table13[[#This Row],[budget]],"not available")</f>
        <v>-16693834</v>
      </c>
    </row>
    <row r="3130" spans="1:4" x14ac:dyDescent="0.3">
      <c r="A3130" t="s">
        <v>9150</v>
      </c>
      <c r="B3130" s="4">
        <v>27000000</v>
      </c>
      <c r="C3130" s="4">
        <v>10297897</v>
      </c>
      <c r="D3130" s="4">
        <f>IFERROR(Table13[[#This Row],[gross]]-Table13[[#This Row],[budget]],"not available")</f>
        <v>-16702103</v>
      </c>
    </row>
    <row r="3131" spans="1:4" x14ac:dyDescent="0.3">
      <c r="A3131" t="s">
        <v>12289</v>
      </c>
      <c r="B3131" s="4">
        <v>17000000</v>
      </c>
      <c r="C3131" s="4">
        <v>273420</v>
      </c>
      <c r="D3131" s="4">
        <f>IFERROR(Table13[[#This Row],[gross]]-Table13[[#This Row],[budget]],"not available")</f>
        <v>-16726580</v>
      </c>
    </row>
    <row r="3132" spans="1:4" x14ac:dyDescent="0.3">
      <c r="A3132" t="s">
        <v>10151</v>
      </c>
      <c r="B3132" s="4">
        <v>23000000</v>
      </c>
      <c r="C3132" s="4">
        <v>6144806</v>
      </c>
      <c r="D3132" s="4">
        <f>IFERROR(Table13[[#This Row],[gross]]-Table13[[#This Row],[budget]],"not available")</f>
        <v>-16855194</v>
      </c>
    </row>
    <row r="3133" spans="1:4" x14ac:dyDescent="0.3">
      <c r="A3133" t="s">
        <v>11649</v>
      </c>
      <c r="B3133" s="4">
        <v>19000000</v>
      </c>
      <c r="C3133" s="4">
        <v>2119994</v>
      </c>
      <c r="D3133" s="4">
        <f>IFERROR(Table13[[#This Row],[gross]]-Table13[[#This Row],[budget]],"not available")</f>
        <v>-16880006</v>
      </c>
    </row>
    <row r="3134" spans="1:4" x14ac:dyDescent="0.3">
      <c r="A3134" t="s">
        <v>4266</v>
      </c>
      <c r="B3134" s="4">
        <v>60000000</v>
      </c>
      <c r="C3134" s="4">
        <v>43119879</v>
      </c>
      <c r="D3134" s="4">
        <f>IFERROR(Table13[[#This Row],[gross]]-Table13[[#This Row],[budget]],"not available")</f>
        <v>-16880121</v>
      </c>
    </row>
    <row r="3135" spans="1:4" x14ac:dyDescent="0.3">
      <c r="A3135" t="s">
        <v>12284</v>
      </c>
      <c r="B3135" s="4">
        <v>17000000</v>
      </c>
      <c r="C3135" s="4">
        <v>106869</v>
      </c>
      <c r="D3135" s="4">
        <f>IFERROR(Table13[[#This Row],[gross]]-Table13[[#This Row],[budget]],"not available")</f>
        <v>-16893131</v>
      </c>
    </row>
    <row r="3136" spans="1:4" x14ac:dyDescent="0.3">
      <c r="A3136" t="s">
        <v>4218</v>
      </c>
      <c r="B3136" s="4">
        <v>60000000</v>
      </c>
      <c r="C3136" s="4">
        <v>43060566</v>
      </c>
      <c r="D3136" s="4">
        <f>IFERROR(Table13[[#This Row],[gross]]-Table13[[#This Row],[budget]],"not available")</f>
        <v>-16939434</v>
      </c>
    </row>
    <row r="3137" spans="1:4" x14ac:dyDescent="0.3">
      <c r="A3137" t="s">
        <v>9881</v>
      </c>
      <c r="B3137" s="4">
        <v>28000000</v>
      </c>
      <c r="C3137" s="4">
        <v>11030963</v>
      </c>
      <c r="D3137" s="4">
        <f>IFERROR(Table13[[#This Row],[gross]]-Table13[[#This Row],[budget]],"not available")</f>
        <v>-16969037</v>
      </c>
    </row>
    <row r="3138" spans="1:4" x14ac:dyDescent="0.3">
      <c r="A3138" t="s">
        <v>11167</v>
      </c>
      <c r="B3138" s="4">
        <v>30000000</v>
      </c>
      <c r="C3138" s="4">
        <v>12987647</v>
      </c>
      <c r="D3138" s="4">
        <f>IFERROR(Table13[[#This Row],[gross]]-Table13[[#This Row],[budget]],"not available")</f>
        <v>-17012353</v>
      </c>
    </row>
    <row r="3139" spans="1:4" x14ac:dyDescent="0.3">
      <c r="A3139" t="s">
        <v>9003</v>
      </c>
      <c r="B3139" s="4">
        <v>28000000</v>
      </c>
      <c r="C3139" s="4">
        <v>10907291</v>
      </c>
      <c r="D3139" s="4">
        <f>IFERROR(Table13[[#This Row],[gross]]-Table13[[#This Row],[budget]],"not available")</f>
        <v>-17092709</v>
      </c>
    </row>
    <row r="3140" spans="1:4" x14ac:dyDescent="0.3">
      <c r="A3140" t="s">
        <v>8571</v>
      </c>
      <c r="B3140" s="4">
        <v>30000000</v>
      </c>
      <c r="C3140" s="4">
        <v>12831121</v>
      </c>
      <c r="D3140" s="4">
        <f>IFERROR(Table13[[#This Row],[gross]]-Table13[[#This Row],[budget]],"not available")</f>
        <v>-17168879</v>
      </c>
    </row>
    <row r="3141" spans="1:4" x14ac:dyDescent="0.3">
      <c r="A3141" t="s">
        <v>12102</v>
      </c>
      <c r="B3141" s="4">
        <v>17500000</v>
      </c>
      <c r="C3141" s="4">
        <v>325491</v>
      </c>
      <c r="D3141" s="4">
        <f>IFERROR(Table13[[#This Row],[gross]]-Table13[[#This Row],[budget]],"not available")</f>
        <v>-17174509</v>
      </c>
    </row>
    <row r="3142" spans="1:4" x14ac:dyDescent="0.3">
      <c r="A3142" t="s">
        <v>8034</v>
      </c>
      <c r="B3142" s="4">
        <v>31500000</v>
      </c>
      <c r="C3142" s="4">
        <v>14268533</v>
      </c>
      <c r="D3142" s="4">
        <f>IFERROR(Table13[[#This Row],[gross]]-Table13[[#This Row],[budget]],"not available")</f>
        <v>-17231467</v>
      </c>
    </row>
    <row r="3143" spans="1:4" x14ac:dyDescent="0.3">
      <c r="A3143" t="s">
        <v>5328</v>
      </c>
      <c r="B3143" s="4">
        <v>50000000</v>
      </c>
      <c r="C3143" s="4">
        <v>32741596</v>
      </c>
      <c r="D3143" s="4">
        <f>IFERROR(Table13[[#This Row],[gross]]-Table13[[#This Row],[budget]],"not available")</f>
        <v>-17258404</v>
      </c>
    </row>
    <row r="3144" spans="1:4" x14ac:dyDescent="0.3">
      <c r="A3144" t="s">
        <v>6693</v>
      </c>
      <c r="B3144" s="4">
        <v>40000000</v>
      </c>
      <c r="C3144" s="4">
        <v>22717758</v>
      </c>
      <c r="D3144" s="4">
        <f>IFERROR(Table13[[#This Row],[gross]]-Table13[[#This Row],[budget]],"not available")</f>
        <v>-17282242</v>
      </c>
    </row>
    <row r="3145" spans="1:4" x14ac:dyDescent="0.3">
      <c r="A3145" t="s">
        <v>8582</v>
      </c>
      <c r="B3145" s="4">
        <v>30000000</v>
      </c>
      <c r="C3145" s="4">
        <v>12712093</v>
      </c>
      <c r="D3145" s="4">
        <f>IFERROR(Table13[[#This Row],[gross]]-Table13[[#This Row],[budget]],"not available")</f>
        <v>-17287907</v>
      </c>
    </row>
    <row r="3146" spans="1:4" x14ac:dyDescent="0.3">
      <c r="A3146" t="s">
        <v>12004</v>
      </c>
      <c r="B3146" s="4">
        <v>18000000</v>
      </c>
      <c r="C3146" s="4">
        <v>676698</v>
      </c>
      <c r="D3146" s="4">
        <f>IFERROR(Table13[[#This Row],[gross]]-Table13[[#This Row],[budget]],"not available")</f>
        <v>-17323302</v>
      </c>
    </row>
    <row r="3147" spans="1:4" x14ac:dyDescent="0.3">
      <c r="A3147" t="s">
        <v>3164</v>
      </c>
      <c r="B3147" s="4">
        <v>52000000</v>
      </c>
      <c r="C3147" s="4">
        <v>34636443</v>
      </c>
      <c r="D3147" s="4">
        <f>IFERROR(Table13[[#This Row],[gross]]-Table13[[#This Row],[budget]],"not available")</f>
        <v>-17363557</v>
      </c>
    </row>
    <row r="3148" spans="1:4" x14ac:dyDescent="0.3">
      <c r="A3148" t="s">
        <v>7591</v>
      </c>
      <c r="B3148" s="4">
        <v>35000000</v>
      </c>
      <c r="C3148" s="4">
        <v>17609982</v>
      </c>
      <c r="D3148" s="4">
        <f>IFERROR(Table13[[#This Row],[gross]]-Table13[[#This Row],[budget]],"not available")</f>
        <v>-17390018</v>
      </c>
    </row>
    <row r="3149" spans="1:4" x14ac:dyDescent="0.3">
      <c r="A3149" t="s">
        <v>3146</v>
      </c>
      <c r="B3149" s="4">
        <v>55000000</v>
      </c>
      <c r="C3149" s="4">
        <v>37600435</v>
      </c>
      <c r="D3149" s="4">
        <f>IFERROR(Table13[[#This Row],[gross]]-Table13[[#This Row],[budget]],"not available")</f>
        <v>-17399565</v>
      </c>
    </row>
    <row r="3150" spans="1:4" x14ac:dyDescent="0.3">
      <c r="A3150" t="s">
        <v>7600</v>
      </c>
      <c r="B3150" s="4">
        <v>35000000</v>
      </c>
      <c r="C3150" s="4">
        <v>17596256</v>
      </c>
      <c r="D3150" s="4">
        <f>IFERROR(Table13[[#This Row],[gross]]-Table13[[#This Row],[budget]],"not available")</f>
        <v>-17403744</v>
      </c>
    </row>
    <row r="3151" spans="1:4" x14ac:dyDescent="0.3">
      <c r="A3151" t="s">
        <v>4963</v>
      </c>
      <c r="B3151" s="4">
        <v>52000000</v>
      </c>
      <c r="C3151" s="4">
        <v>34580635</v>
      </c>
      <c r="D3151" s="4">
        <f>IFERROR(Table13[[#This Row],[gross]]-Table13[[#This Row],[budget]],"not available")</f>
        <v>-17419365</v>
      </c>
    </row>
    <row r="3152" spans="1:4" x14ac:dyDescent="0.3">
      <c r="A3152" t="s">
        <v>5530</v>
      </c>
      <c r="B3152" s="4">
        <v>49000000</v>
      </c>
      <c r="C3152" s="4">
        <v>31569268</v>
      </c>
      <c r="D3152" s="4">
        <f>IFERROR(Table13[[#This Row],[gross]]-Table13[[#This Row],[budget]],"not available")</f>
        <v>-17430732</v>
      </c>
    </row>
    <row r="3153" spans="1:4" x14ac:dyDescent="0.3">
      <c r="A3153" t="s">
        <v>3422</v>
      </c>
      <c r="B3153" s="4">
        <v>70000000</v>
      </c>
      <c r="C3153" s="4">
        <v>52474616</v>
      </c>
      <c r="D3153" s="4">
        <f>IFERROR(Table13[[#This Row],[gross]]-Table13[[#This Row],[budget]],"not available")</f>
        <v>-17525384</v>
      </c>
    </row>
    <row r="3154" spans="1:4" x14ac:dyDescent="0.3">
      <c r="A3154" t="s">
        <v>6152</v>
      </c>
      <c r="B3154" s="4">
        <v>42000000</v>
      </c>
      <c r="C3154" s="4">
        <v>24375436</v>
      </c>
      <c r="D3154" s="4">
        <f>IFERROR(Table13[[#This Row],[gross]]-Table13[[#This Row],[budget]],"not available")</f>
        <v>-17624564</v>
      </c>
    </row>
    <row r="3155" spans="1:4" x14ac:dyDescent="0.3">
      <c r="A3155" t="s">
        <v>11372</v>
      </c>
      <c r="B3155" s="4">
        <v>20000000</v>
      </c>
      <c r="C3155" s="4">
        <v>2353728</v>
      </c>
      <c r="D3155" s="4">
        <f>IFERROR(Table13[[#This Row],[gross]]-Table13[[#This Row],[budget]],"not available")</f>
        <v>-17646272</v>
      </c>
    </row>
    <row r="3156" spans="1:4" x14ac:dyDescent="0.3">
      <c r="A3156" t="s">
        <v>12532</v>
      </c>
      <c r="B3156" s="4">
        <v>20000000</v>
      </c>
      <c r="C3156" s="4">
        <v>2319187</v>
      </c>
      <c r="D3156" s="4">
        <f>IFERROR(Table13[[#This Row],[gross]]-Table13[[#This Row],[budget]],"not available")</f>
        <v>-17680813</v>
      </c>
    </row>
    <row r="3157" spans="1:4" x14ac:dyDescent="0.3">
      <c r="A3157" t="s">
        <v>11655</v>
      </c>
      <c r="B3157" s="4">
        <v>19000000</v>
      </c>
      <c r="C3157" s="4">
        <v>1292527</v>
      </c>
      <c r="D3157" s="4">
        <f>IFERROR(Table13[[#This Row],[gross]]-Table13[[#This Row],[budget]],"not available")</f>
        <v>-17707473</v>
      </c>
    </row>
    <row r="3158" spans="1:4" x14ac:dyDescent="0.3">
      <c r="A3158" t="s">
        <v>1349</v>
      </c>
      <c r="B3158" s="4">
        <v>125000000</v>
      </c>
      <c r="C3158" s="4">
        <v>107285004</v>
      </c>
      <c r="D3158" s="4">
        <f>IFERROR(Table13[[#This Row],[gross]]-Table13[[#This Row],[budget]],"not available")</f>
        <v>-17714996</v>
      </c>
    </row>
    <row r="3159" spans="1:4" x14ac:dyDescent="0.3">
      <c r="A3159" t="s">
        <v>15823</v>
      </c>
      <c r="B3159" s="4">
        <v>22000000</v>
      </c>
      <c r="C3159" s="4">
        <v>4273372</v>
      </c>
      <c r="D3159" s="4">
        <f>IFERROR(Table13[[#This Row],[gross]]-Table13[[#This Row],[budget]],"not available")</f>
        <v>-17726628</v>
      </c>
    </row>
    <row r="3160" spans="1:4" x14ac:dyDescent="0.3">
      <c r="A3160" t="s">
        <v>11387</v>
      </c>
      <c r="B3160" s="4">
        <v>20000000</v>
      </c>
      <c r="C3160" s="4">
        <v>2246000</v>
      </c>
      <c r="D3160" s="4">
        <f>IFERROR(Table13[[#This Row],[gross]]-Table13[[#This Row],[budget]],"not available")</f>
        <v>-17754000</v>
      </c>
    </row>
    <row r="3161" spans="1:4" x14ac:dyDescent="0.3">
      <c r="A3161" t="s">
        <v>9064</v>
      </c>
      <c r="B3161" s="4">
        <v>27500000</v>
      </c>
      <c r="C3161" s="4">
        <v>9664316</v>
      </c>
      <c r="D3161" s="4">
        <f>IFERROR(Table13[[#This Row],[gross]]-Table13[[#This Row],[budget]],"not available")</f>
        <v>-17835684</v>
      </c>
    </row>
    <row r="3162" spans="1:4" x14ac:dyDescent="0.3">
      <c r="A3162" t="s">
        <v>9919</v>
      </c>
      <c r="B3162" s="4">
        <v>25000000</v>
      </c>
      <c r="C3162" s="4">
        <v>7156933</v>
      </c>
      <c r="D3162" s="4">
        <f>IFERROR(Table13[[#This Row],[gross]]-Table13[[#This Row],[budget]],"not available")</f>
        <v>-17843067</v>
      </c>
    </row>
    <row r="3163" spans="1:4" x14ac:dyDescent="0.3">
      <c r="A3163" t="s">
        <v>8696</v>
      </c>
      <c r="B3163" s="4">
        <v>18000000</v>
      </c>
      <c r="C3163" s="4">
        <v>127437</v>
      </c>
      <c r="D3163" s="4">
        <f>IFERROR(Table13[[#This Row],[gross]]-Table13[[#This Row],[budget]],"not available")</f>
        <v>-17872563</v>
      </c>
    </row>
    <row r="3164" spans="1:4" x14ac:dyDescent="0.3">
      <c r="A3164" t="s">
        <v>11365</v>
      </c>
      <c r="B3164" s="4">
        <v>21000000</v>
      </c>
      <c r="C3164" s="4">
        <v>3081925</v>
      </c>
      <c r="D3164" s="4">
        <f>IFERROR(Table13[[#This Row],[gross]]-Table13[[#This Row],[budget]],"not available")</f>
        <v>-17918075</v>
      </c>
    </row>
    <row r="3165" spans="1:4" x14ac:dyDescent="0.3">
      <c r="A3165" t="s">
        <v>11827</v>
      </c>
      <c r="B3165" s="4">
        <v>18000000</v>
      </c>
      <c r="C3165" s="4">
        <v>45250</v>
      </c>
      <c r="D3165" s="4">
        <f>IFERROR(Table13[[#This Row],[gross]]-Table13[[#This Row],[budget]],"not available")</f>
        <v>-17954750</v>
      </c>
    </row>
    <row r="3166" spans="1:4" x14ac:dyDescent="0.3">
      <c r="A3166" t="s">
        <v>11378</v>
      </c>
      <c r="B3166" s="4">
        <v>20000000</v>
      </c>
      <c r="C3166" s="4">
        <v>2000000</v>
      </c>
      <c r="D3166" s="4">
        <f>IFERROR(Table13[[#This Row],[gross]]-Table13[[#This Row],[budget]],"not available")</f>
        <v>-18000000</v>
      </c>
    </row>
    <row r="3167" spans="1:4" x14ac:dyDescent="0.3">
      <c r="A3167" t="s">
        <v>11085</v>
      </c>
      <c r="B3167" s="4">
        <v>35000000</v>
      </c>
      <c r="C3167" s="4">
        <v>16988996</v>
      </c>
      <c r="D3167" s="4">
        <f>IFERROR(Table13[[#This Row],[gross]]-Table13[[#This Row],[budget]],"not available")</f>
        <v>-18011004</v>
      </c>
    </row>
    <row r="3168" spans="1:4" x14ac:dyDescent="0.3">
      <c r="A3168" t="s">
        <v>2377</v>
      </c>
      <c r="B3168" s="4">
        <v>85000000</v>
      </c>
      <c r="C3168" s="4">
        <v>66941559</v>
      </c>
      <c r="D3168" s="4">
        <f>IFERROR(Table13[[#This Row],[gross]]-Table13[[#This Row],[budget]],"not available")</f>
        <v>-18058441</v>
      </c>
    </row>
    <row r="3169" spans="1:4" x14ac:dyDescent="0.3">
      <c r="A3169" t="s">
        <v>8589</v>
      </c>
      <c r="B3169" s="4">
        <v>30000000</v>
      </c>
      <c r="C3169" s="4">
        <v>11900000</v>
      </c>
      <c r="D3169" s="4">
        <f>IFERROR(Table13[[#This Row],[gross]]-Table13[[#This Row],[budget]],"not available")</f>
        <v>-18100000</v>
      </c>
    </row>
    <row r="3170" spans="1:4" x14ac:dyDescent="0.3">
      <c r="A3170" t="s">
        <v>5332</v>
      </c>
      <c r="B3170" s="4">
        <v>50000000</v>
      </c>
      <c r="C3170" s="4">
        <v>31874869</v>
      </c>
      <c r="D3170" s="4">
        <f>IFERROR(Table13[[#This Row],[gross]]-Table13[[#This Row],[budget]],"not available")</f>
        <v>-18125131</v>
      </c>
    </row>
    <row r="3171" spans="1:4" x14ac:dyDescent="0.3">
      <c r="A3171" t="s">
        <v>5626</v>
      </c>
      <c r="B3171" s="4">
        <v>48000000</v>
      </c>
      <c r="C3171" s="4">
        <v>29781453</v>
      </c>
      <c r="D3171" s="4">
        <f>IFERROR(Table13[[#This Row],[gross]]-Table13[[#This Row],[budget]],"not available")</f>
        <v>-18218547</v>
      </c>
    </row>
    <row r="3172" spans="1:4" x14ac:dyDescent="0.3">
      <c r="A3172" t="s">
        <v>7986</v>
      </c>
      <c r="B3172" s="4">
        <v>32000000</v>
      </c>
      <c r="C3172" s="4">
        <v>13763130</v>
      </c>
      <c r="D3172" s="4">
        <f>IFERROR(Table13[[#This Row],[gross]]-Table13[[#This Row],[budget]],"not available")</f>
        <v>-18236870</v>
      </c>
    </row>
    <row r="3173" spans="1:4" x14ac:dyDescent="0.3">
      <c r="A3173" t="s">
        <v>9158</v>
      </c>
      <c r="B3173" s="4">
        <v>27000000</v>
      </c>
      <c r="C3173" s="4">
        <v>8712564</v>
      </c>
      <c r="D3173" s="4">
        <f>IFERROR(Table13[[#This Row],[gross]]-Table13[[#This Row],[budget]],"not available")</f>
        <v>-18287436</v>
      </c>
    </row>
    <row r="3174" spans="1:4" x14ac:dyDescent="0.3">
      <c r="A3174" t="s">
        <v>10001</v>
      </c>
      <c r="B3174" s="4">
        <v>20000000</v>
      </c>
      <c r="C3174" s="4">
        <v>1697956</v>
      </c>
      <c r="D3174" s="4">
        <f>IFERROR(Table13[[#This Row],[gross]]-Table13[[#This Row],[budget]],"not available")</f>
        <v>-18302044</v>
      </c>
    </row>
    <row r="3175" spans="1:4" x14ac:dyDescent="0.3">
      <c r="A3175" t="s">
        <v>10315</v>
      </c>
      <c r="B3175" s="4">
        <v>22500000</v>
      </c>
      <c r="C3175" s="4">
        <v>4190530</v>
      </c>
      <c r="D3175" s="4">
        <f>IFERROR(Table13[[#This Row],[gross]]-Table13[[#This Row],[budget]],"not available")</f>
        <v>-18309470</v>
      </c>
    </row>
    <row r="3176" spans="1:4" x14ac:dyDescent="0.3">
      <c r="A3176" t="s">
        <v>11392</v>
      </c>
      <c r="B3176" s="4">
        <v>20000000</v>
      </c>
      <c r="C3176" s="4">
        <v>1646664</v>
      </c>
      <c r="D3176" s="4">
        <f>IFERROR(Table13[[#This Row],[gross]]-Table13[[#This Row],[budget]],"not available")</f>
        <v>-18353336</v>
      </c>
    </row>
    <row r="3177" spans="1:4" x14ac:dyDescent="0.3">
      <c r="A3177" t="s">
        <v>8586</v>
      </c>
      <c r="B3177" s="4">
        <v>30000000</v>
      </c>
      <c r="C3177" s="4">
        <v>11576087</v>
      </c>
      <c r="D3177" s="4">
        <f>IFERROR(Table13[[#This Row],[gross]]-Table13[[#This Row],[budget]],"not available")</f>
        <v>-18423913</v>
      </c>
    </row>
    <row r="3178" spans="1:4" x14ac:dyDescent="0.3">
      <c r="A3178" t="s">
        <v>941</v>
      </c>
      <c r="B3178" s="4">
        <v>150000000</v>
      </c>
      <c r="C3178" s="4">
        <v>131564731</v>
      </c>
      <c r="D3178" s="4">
        <f>IFERROR(Table13[[#This Row],[gross]]-Table13[[#This Row],[budget]],"not available")</f>
        <v>-18435269</v>
      </c>
    </row>
    <row r="3179" spans="1:4" x14ac:dyDescent="0.3">
      <c r="A3179" t="s">
        <v>2102</v>
      </c>
      <c r="B3179" s="4">
        <v>100000000</v>
      </c>
      <c r="C3179" s="4">
        <v>81557479</v>
      </c>
      <c r="D3179" s="4">
        <f>IFERROR(Table13[[#This Row],[gross]]-Table13[[#This Row],[budget]],"not available")</f>
        <v>-18442521</v>
      </c>
    </row>
    <row r="3180" spans="1:4" x14ac:dyDescent="0.3">
      <c r="A3180" t="s">
        <v>9328</v>
      </c>
      <c r="B3180" s="4">
        <v>26000000</v>
      </c>
      <c r="C3180" s="4">
        <v>7496522</v>
      </c>
      <c r="D3180" s="4">
        <f>IFERROR(Table13[[#This Row],[gross]]-Table13[[#This Row],[budget]],"not available")</f>
        <v>-18503478</v>
      </c>
    </row>
    <row r="3181" spans="1:4" x14ac:dyDescent="0.3">
      <c r="A3181" t="s">
        <v>6065</v>
      </c>
      <c r="B3181" s="4">
        <v>43000000</v>
      </c>
      <c r="C3181" s="4">
        <v>24430272</v>
      </c>
      <c r="D3181" s="4">
        <f>IFERROR(Table13[[#This Row],[gross]]-Table13[[#This Row],[budget]],"not available")</f>
        <v>-18569728</v>
      </c>
    </row>
    <row r="3182" spans="1:4" x14ac:dyDescent="0.3">
      <c r="A3182" t="s">
        <v>5505</v>
      </c>
      <c r="B3182" s="4">
        <v>40000000</v>
      </c>
      <c r="C3182" s="4">
        <v>21413502</v>
      </c>
      <c r="D3182" s="4">
        <f>IFERROR(Table13[[#This Row],[gross]]-Table13[[#This Row],[budget]],"not available")</f>
        <v>-18586498</v>
      </c>
    </row>
    <row r="3183" spans="1:4" x14ac:dyDescent="0.3">
      <c r="A3183" t="s">
        <v>3834</v>
      </c>
      <c r="B3183" s="4">
        <v>43000000</v>
      </c>
      <c r="C3183" s="4">
        <v>24407944</v>
      </c>
      <c r="D3183" s="4">
        <f>IFERROR(Table13[[#This Row],[gross]]-Table13[[#This Row],[budget]],"not available")</f>
        <v>-18592056</v>
      </c>
    </row>
    <row r="3184" spans="1:4" x14ac:dyDescent="0.3">
      <c r="A3184" t="s">
        <v>7647</v>
      </c>
      <c r="B3184" s="4">
        <v>32000000</v>
      </c>
      <c r="C3184" s="4">
        <v>13303319</v>
      </c>
      <c r="D3184" s="4">
        <f>IFERROR(Table13[[#This Row],[gross]]-Table13[[#This Row],[budget]],"not available")</f>
        <v>-18696681</v>
      </c>
    </row>
    <row r="3185" spans="1:4" x14ac:dyDescent="0.3">
      <c r="A3185" t="s">
        <v>8550</v>
      </c>
      <c r="B3185" s="4">
        <v>35000000</v>
      </c>
      <c r="C3185" s="4">
        <v>16295774</v>
      </c>
      <c r="D3185" s="4">
        <f>IFERROR(Table13[[#This Row],[gross]]-Table13[[#This Row],[budget]],"not available")</f>
        <v>-18704226</v>
      </c>
    </row>
    <row r="3186" spans="1:4" x14ac:dyDescent="0.3">
      <c r="A3186" t="s">
        <v>13133</v>
      </c>
      <c r="B3186" s="4">
        <v>22000000</v>
      </c>
      <c r="C3186" s="4">
        <v>3247816</v>
      </c>
      <c r="D3186" s="4">
        <f>IFERROR(Table13[[#This Row],[gross]]-Table13[[#This Row],[budget]],"not available")</f>
        <v>-18752184</v>
      </c>
    </row>
    <row r="3187" spans="1:4" x14ac:dyDescent="0.3">
      <c r="A3187" t="s">
        <v>4774</v>
      </c>
      <c r="B3187" s="4">
        <v>70000000</v>
      </c>
      <c r="C3187" s="4">
        <v>51225796</v>
      </c>
      <c r="D3187" s="4">
        <f>IFERROR(Table13[[#This Row],[gross]]-Table13[[#This Row],[budget]],"not available")</f>
        <v>-18774204</v>
      </c>
    </row>
    <row r="3188" spans="1:4" x14ac:dyDescent="0.3">
      <c r="A3188" t="s">
        <v>11395</v>
      </c>
      <c r="B3188" s="4">
        <v>20000000</v>
      </c>
      <c r="C3188" s="4">
        <v>1190018</v>
      </c>
      <c r="D3188" s="4">
        <f>IFERROR(Table13[[#This Row],[gross]]-Table13[[#This Row],[budget]],"not available")</f>
        <v>-18809982</v>
      </c>
    </row>
    <row r="3189" spans="1:4" x14ac:dyDescent="0.3">
      <c r="A3189" t="s">
        <v>11450</v>
      </c>
      <c r="B3189" s="4">
        <v>20000000</v>
      </c>
      <c r="C3189" s="4">
        <v>1183354</v>
      </c>
      <c r="D3189" s="4">
        <f>IFERROR(Table13[[#This Row],[gross]]-Table13[[#This Row],[budget]],"not available")</f>
        <v>-18816646</v>
      </c>
    </row>
    <row r="3190" spans="1:4" x14ac:dyDescent="0.3">
      <c r="A3190" t="s">
        <v>6708</v>
      </c>
      <c r="B3190" s="4">
        <v>40000000</v>
      </c>
      <c r="C3190" s="4">
        <v>21176322</v>
      </c>
      <c r="D3190" s="4">
        <f>IFERROR(Table13[[#This Row],[gross]]-Table13[[#This Row],[budget]],"not available")</f>
        <v>-18823678</v>
      </c>
    </row>
    <row r="3191" spans="1:4" x14ac:dyDescent="0.3">
      <c r="A3191" t="s">
        <v>2063</v>
      </c>
      <c r="B3191" s="4">
        <v>90000000</v>
      </c>
      <c r="C3191" s="4">
        <v>71148699</v>
      </c>
      <c r="D3191" s="4">
        <f>IFERROR(Table13[[#This Row],[gross]]-Table13[[#This Row],[budget]],"not available")</f>
        <v>-18851301</v>
      </c>
    </row>
    <row r="3192" spans="1:4" x14ac:dyDescent="0.3">
      <c r="A3192" t="s">
        <v>6215</v>
      </c>
      <c r="B3192" s="4">
        <v>41000000</v>
      </c>
      <c r="C3192" s="4">
        <v>22108977</v>
      </c>
      <c r="D3192" s="4">
        <f>IFERROR(Table13[[#This Row],[gross]]-Table13[[#This Row],[budget]],"not available")</f>
        <v>-18891023</v>
      </c>
    </row>
    <row r="3193" spans="1:4" x14ac:dyDescent="0.3">
      <c r="A3193" t="s">
        <v>13474</v>
      </c>
      <c r="B3193" s="4">
        <v>24000000</v>
      </c>
      <c r="C3193" s="4">
        <v>5108820</v>
      </c>
      <c r="D3193" s="4">
        <f>IFERROR(Table13[[#This Row],[gross]]-Table13[[#This Row],[budget]],"not available")</f>
        <v>-18891180</v>
      </c>
    </row>
    <row r="3194" spans="1:4" x14ac:dyDescent="0.3">
      <c r="A3194" t="s">
        <v>7773</v>
      </c>
      <c r="B3194" s="4">
        <v>34000000</v>
      </c>
      <c r="C3194" s="4">
        <v>15081783</v>
      </c>
      <c r="D3194" s="4">
        <f>IFERROR(Table13[[#This Row],[gross]]-Table13[[#This Row],[budget]],"not available")</f>
        <v>-18918217</v>
      </c>
    </row>
    <row r="3195" spans="1:4" x14ac:dyDescent="0.3">
      <c r="A3195" t="s">
        <v>11408</v>
      </c>
      <c r="B3195" s="4">
        <v>20000000</v>
      </c>
      <c r="C3195" s="4">
        <v>1064277</v>
      </c>
      <c r="D3195" s="4">
        <f>IFERROR(Table13[[#This Row],[gross]]-Table13[[#This Row],[budget]],"not available")</f>
        <v>-18935723</v>
      </c>
    </row>
    <row r="3196" spans="1:4" x14ac:dyDescent="0.3">
      <c r="A3196" t="s">
        <v>11626</v>
      </c>
      <c r="B3196" s="4">
        <v>19000000</v>
      </c>
      <c r="C3196" s="4">
        <v>12561</v>
      </c>
      <c r="D3196" s="4">
        <f>IFERROR(Table13[[#This Row],[gross]]-Table13[[#This Row],[budget]],"not available")</f>
        <v>-18987439</v>
      </c>
    </row>
    <row r="3197" spans="1:4" x14ac:dyDescent="0.3">
      <c r="A3197" t="s">
        <v>6746</v>
      </c>
      <c r="B3197" s="4">
        <v>40000000</v>
      </c>
      <c r="C3197" s="4">
        <v>20999103</v>
      </c>
      <c r="D3197" s="4">
        <f>IFERROR(Table13[[#This Row],[gross]]-Table13[[#This Row],[budget]],"not available")</f>
        <v>-19000897</v>
      </c>
    </row>
    <row r="3198" spans="1:4" x14ac:dyDescent="0.3">
      <c r="A3198" t="s">
        <v>8643</v>
      </c>
      <c r="B3198" s="4">
        <v>30000000</v>
      </c>
      <c r="C3198" s="4">
        <v>10965209</v>
      </c>
      <c r="D3198" s="4">
        <f>IFERROR(Table13[[#This Row],[gross]]-Table13[[#This Row],[budget]],"not available")</f>
        <v>-19034791</v>
      </c>
    </row>
    <row r="3199" spans="1:4" x14ac:dyDescent="0.3">
      <c r="A3199" t="s">
        <v>10487</v>
      </c>
      <c r="B3199" s="4">
        <v>22000000</v>
      </c>
      <c r="C3199" s="4">
        <v>2963012</v>
      </c>
      <c r="D3199" s="4">
        <f>IFERROR(Table13[[#This Row],[gross]]-Table13[[#This Row],[budget]],"not available")</f>
        <v>-19036988</v>
      </c>
    </row>
    <row r="3200" spans="1:4" x14ac:dyDescent="0.3">
      <c r="A3200" t="s">
        <v>7869</v>
      </c>
      <c r="B3200" s="4">
        <v>30000000</v>
      </c>
      <c r="C3200" s="4">
        <v>10955425</v>
      </c>
      <c r="D3200" s="4">
        <f>IFERROR(Table13[[#This Row],[gross]]-Table13[[#This Row],[budget]],"not available")</f>
        <v>-19044575</v>
      </c>
    </row>
    <row r="3201" spans="1:4" x14ac:dyDescent="0.3">
      <c r="A3201" t="s">
        <v>10983</v>
      </c>
      <c r="B3201" s="4">
        <v>40000000</v>
      </c>
      <c r="C3201" s="4">
        <v>20916309</v>
      </c>
      <c r="D3201" s="4">
        <f>IFERROR(Table13[[#This Row],[gross]]-Table13[[#This Row],[budget]],"not available")</f>
        <v>-19083691</v>
      </c>
    </row>
    <row r="3202" spans="1:4" x14ac:dyDescent="0.3">
      <c r="A3202" t="s">
        <v>8980</v>
      </c>
      <c r="B3202" s="4">
        <v>28000000</v>
      </c>
      <c r="C3202" s="4">
        <v>8888143</v>
      </c>
      <c r="D3202" s="4">
        <f>IFERROR(Table13[[#This Row],[gross]]-Table13[[#This Row],[budget]],"not available")</f>
        <v>-19111857</v>
      </c>
    </row>
    <row r="3203" spans="1:4" x14ac:dyDescent="0.3">
      <c r="A3203" t="s">
        <v>8655</v>
      </c>
      <c r="B3203" s="4">
        <v>30000000</v>
      </c>
      <c r="C3203" s="4">
        <v>10880926</v>
      </c>
      <c r="D3203" s="4">
        <f>IFERROR(Table13[[#This Row],[gross]]-Table13[[#This Row],[budget]],"not available")</f>
        <v>-19119074</v>
      </c>
    </row>
    <row r="3204" spans="1:4" x14ac:dyDescent="0.3">
      <c r="A3204" t="s">
        <v>8101</v>
      </c>
      <c r="B3204" s="4">
        <v>31000000</v>
      </c>
      <c r="C3204" s="4">
        <v>11854694</v>
      </c>
      <c r="D3204" s="4">
        <f>IFERROR(Table13[[#This Row],[gross]]-Table13[[#This Row],[budget]],"not available")</f>
        <v>-19145306</v>
      </c>
    </row>
    <row r="3205" spans="1:4" x14ac:dyDescent="0.3">
      <c r="A3205" t="s">
        <v>10173</v>
      </c>
      <c r="B3205" s="4">
        <v>24000000</v>
      </c>
      <c r="C3205" s="4">
        <v>4710455</v>
      </c>
      <c r="D3205" s="4">
        <f>IFERROR(Table13[[#This Row],[gross]]-Table13[[#This Row],[budget]],"not available")</f>
        <v>-19289545</v>
      </c>
    </row>
    <row r="3206" spans="1:4" x14ac:dyDescent="0.3">
      <c r="A3206" t="s">
        <v>4762</v>
      </c>
      <c r="B3206" s="4">
        <v>55000000</v>
      </c>
      <c r="C3206" s="4">
        <v>35707327</v>
      </c>
      <c r="D3206" s="4">
        <f>IFERROR(Table13[[#This Row],[gross]]-Table13[[#This Row],[budget]],"not available")</f>
        <v>-19292673</v>
      </c>
    </row>
    <row r="3207" spans="1:4" x14ac:dyDescent="0.3">
      <c r="A3207" t="s">
        <v>1398</v>
      </c>
      <c r="B3207" s="4">
        <v>120000000</v>
      </c>
      <c r="C3207" s="4">
        <v>100685880</v>
      </c>
      <c r="D3207" s="4">
        <f>IFERROR(Table13[[#This Row],[gross]]-Table13[[#This Row],[budget]],"not available")</f>
        <v>-19314120</v>
      </c>
    </row>
    <row r="3208" spans="1:4" x14ac:dyDescent="0.3">
      <c r="A3208" t="s">
        <v>9940</v>
      </c>
      <c r="B3208" s="4">
        <v>25000000</v>
      </c>
      <c r="C3208" s="4">
        <v>5654777</v>
      </c>
      <c r="D3208" s="4">
        <f>IFERROR(Table13[[#This Row],[gross]]-Table13[[#This Row],[budget]],"not available")</f>
        <v>-19345223</v>
      </c>
    </row>
    <row r="3209" spans="1:4" x14ac:dyDescent="0.3">
      <c r="A3209" t="s">
        <v>7019</v>
      </c>
      <c r="B3209" s="4">
        <v>38000000</v>
      </c>
      <c r="C3209" s="4">
        <v>18653746</v>
      </c>
      <c r="D3209" s="4">
        <f>IFERROR(Table13[[#This Row],[gross]]-Table13[[#This Row],[budget]],"not available")</f>
        <v>-19346254</v>
      </c>
    </row>
    <row r="3210" spans="1:4" x14ac:dyDescent="0.3">
      <c r="A3210" t="s">
        <v>4244</v>
      </c>
      <c r="B3210" s="4">
        <v>60000000</v>
      </c>
      <c r="C3210" s="4">
        <v>40559930</v>
      </c>
      <c r="D3210" s="4">
        <f>IFERROR(Table13[[#This Row],[gross]]-Table13[[#This Row],[budget]],"not available")</f>
        <v>-19440070</v>
      </c>
    </row>
    <row r="3211" spans="1:4" x14ac:dyDescent="0.3">
      <c r="A3211" t="s">
        <v>9944</v>
      </c>
      <c r="B3211" s="4">
        <v>25000000</v>
      </c>
      <c r="C3211" s="4">
        <v>5516708</v>
      </c>
      <c r="D3211" s="4">
        <f>IFERROR(Table13[[#This Row],[gross]]-Table13[[#This Row],[budget]],"not available")</f>
        <v>-19483292</v>
      </c>
    </row>
    <row r="3212" spans="1:4" x14ac:dyDescent="0.3">
      <c r="A3212" t="s">
        <v>2770</v>
      </c>
      <c r="B3212" s="4">
        <v>80000000</v>
      </c>
      <c r="C3212" s="4">
        <v>60507228</v>
      </c>
      <c r="D3212" s="4">
        <f>IFERROR(Table13[[#This Row],[gross]]-Table13[[#This Row],[budget]],"not available")</f>
        <v>-19492772</v>
      </c>
    </row>
    <row r="3213" spans="1:4" x14ac:dyDescent="0.3">
      <c r="A3213" t="s">
        <v>9163</v>
      </c>
      <c r="B3213" s="4">
        <v>27000000</v>
      </c>
      <c r="C3213" s="4">
        <v>7486906</v>
      </c>
      <c r="D3213" s="4">
        <f>IFERROR(Table13[[#This Row],[gross]]-Table13[[#This Row],[budget]],"not available")</f>
        <v>-19513094</v>
      </c>
    </row>
    <row r="3214" spans="1:4" x14ac:dyDescent="0.3">
      <c r="A3214" t="s">
        <v>11521</v>
      </c>
      <c r="B3214" s="4">
        <v>20000000</v>
      </c>
      <c r="C3214" s="4">
        <v>476270</v>
      </c>
      <c r="D3214" s="4">
        <f>IFERROR(Table13[[#This Row],[gross]]-Table13[[#This Row],[budget]],"not available")</f>
        <v>-19523730</v>
      </c>
    </row>
    <row r="3215" spans="1:4" x14ac:dyDescent="0.3">
      <c r="A3215" t="s">
        <v>8994</v>
      </c>
      <c r="B3215" s="4">
        <v>28000000</v>
      </c>
      <c r="C3215" s="4">
        <v>8434601</v>
      </c>
      <c r="D3215" s="4">
        <f>IFERROR(Table13[[#This Row],[gross]]-Table13[[#This Row],[budget]],"not available")</f>
        <v>-19565399</v>
      </c>
    </row>
    <row r="3216" spans="1:4" x14ac:dyDescent="0.3">
      <c r="A3216" t="s">
        <v>13827</v>
      </c>
      <c r="B3216" s="4">
        <v>20000000</v>
      </c>
      <c r="C3216" s="4">
        <v>403932</v>
      </c>
      <c r="D3216" s="4">
        <f>IFERROR(Table13[[#This Row],[gross]]-Table13[[#This Row],[budget]],"not available")</f>
        <v>-19596068</v>
      </c>
    </row>
    <row r="3217" spans="1:4" x14ac:dyDescent="0.3">
      <c r="A3217" t="s">
        <v>11423</v>
      </c>
      <c r="B3217" s="4">
        <v>20000000</v>
      </c>
      <c r="C3217" s="4">
        <v>375474</v>
      </c>
      <c r="D3217" s="4">
        <f>IFERROR(Table13[[#This Row],[gross]]-Table13[[#This Row],[budget]],"not available")</f>
        <v>-19624526</v>
      </c>
    </row>
    <row r="3218" spans="1:4" x14ac:dyDescent="0.3">
      <c r="A3218" t="s">
        <v>18892</v>
      </c>
      <c r="B3218" s="4">
        <v>19900000</v>
      </c>
      <c r="C3218" s="4">
        <v>252652</v>
      </c>
      <c r="D3218" s="4">
        <f>IFERROR(Table13[[#This Row],[gross]]-Table13[[#This Row],[budget]],"not available")</f>
        <v>-19647348</v>
      </c>
    </row>
    <row r="3219" spans="1:4" x14ac:dyDescent="0.3">
      <c r="A3219" t="s">
        <v>10154</v>
      </c>
      <c r="B3219" s="4">
        <v>24000000</v>
      </c>
      <c r="C3219" s="4">
        <v>4308981</v>
      </c>
      <c r="D3219" s="4">
        <f>IFERROR(Table13[[#This Row],[gross]]-Table13[[#This Row],[budget]],"not available")</f>
        <v>-19691019</v>
      </c>
    </row>
    <row r="3220" spans="1:4" x14ac:dyDescent="0.3">
      <c r="A3220" t="s">
        <v>5337</v>
      </c>
      <c r="B3220" s="4">
        <v>50000000</v>
      </c>
      <c r="C3220" s="4">
        <v>30306268</v>
      </c>
      <c r="D3220" s="4">
        <f>IFERROR(Table13[[#This Row],[gross]]-Table13[[#This Row],[budget]],"not available")</f>
        <v>-19693732</v>
      </c>
    </row>
    <row r="3221" spans="1:4" x14ac:dyDescent="0.3">
      <c r="A3221" t="s">
        <v>11433</v>
      </c>
      <c r="B3221" s="4">
        <v>20000000</v>
      </c>
      <c r="C3221" s="4">
        <v>305070</v>
      </c>
      <c r="D3221" s="4">
        <f>IFERROR(Table13[[#This Row],[gross]]-Table13[[#This Row],[budget]],"not available")</f>
        <v>-19694930</v>
      </c>
    </row>
    <row r="3222" spans="1:4" x14ac:dyDescent="0.3">
      <c r="A3222" t="s">
        <v>6711</v>
      </c>
      <c r="B3222" s="4">
        <v>40000000</v>
      </c>
      <c r="C3222" s="4">
        <v>20300000</v>
      </c>
      <c r="D3222" s="4">
        <f>IFERROR(Table13[[#This Row],[gross]]-Table13[[#This Row],[budget]],"not available")</f>
        <v>-19700000</v>
      </c>
    </row>
    <row r="3223" spans="1:4" x14ac:dyDescent="0.3">
      <c r="A3223" t="s">
        <v>11462</v>
      </c>
      <c r="B3223" s="4">
        <v>20000000</v>
      </c>
      <c r="C3223" s="4">
        <v>263365</v>
      </c>
      <c r="D3223" s="4">
        <f>IFERROR(Table13[[#This Row],[gross]]-Table13[[#This Row],[budget]],"not available")</f>
        <v>-19736635</v>
      </c>
    </row>
    <row r="3224" spans="1:4" x14ac:dyDescent="0.3">
      <c r="A3224" t="s">
        <v>5915</v>
      </c>
      <c r="B3224" s="4">
        <v>45000000</v>
      </c>
      <c r="C3224" s="4">
        <v>25200412</v>
      </c>
      <c r="D3224" s="4">
        <f>IFERROR(Table13[[#This Row],[gross]]-Table13[[#This Row],[budget]],"not available")</f>
        <v>-19799588</v>
      </c>
    </row>
    <row r="3225" spans="1:4" x14ac:dyDescent="0.3">
      <c r="A3225" t="s">
        <v>8615</v>
      </c>
      <c r="B3225" s="4">
        <v>30000000</v>
      </c>
      <c r="C3225" s="4">
        <v>10134754</v>
      </c>
      <c r="D3225" s="4">
        <f>IFERROR(Table13[[#This Row],[gross]]-Table13[[#This Row],[budget]],"not available")</f>
        <v>-19865246</v>
      </c>
    </row>
    <row r="3226" spans="1:4" x14ac:dyDescent="0.3">
      <c r="A3226" t="s">
        <v>9948</v>
      </c>
      <c r="B3226" s="4">
        <v>25000000</v>
      </c>
      <c r="C3226" s="4">
        <v>5128124</v>
      </c>
      <c r="D3226" s="4">
        <f>IFERROR(Table13[[#This Row],[gross]]-Table13[[#This Row],[budget]],"not available")</f>
        <v>-19871876</v>
      </c>
    </row>
    <row r="3227" spans="1:4" x14ac:dyDescent="0.3">
      <c r="A3227" t="s">
        <v>8991</v>
      </c>
      <c r="B3227" s="4">
        <v>28000000</v>
      </c>
      <c r="C3227" s="4">
        <v>8119205</v>
      </c>
      <c r="D3227" s="4">
        <f>IFERROR(Table13[[#This Row],[gross]]-Table13[[#This Row],[budget]],"not available")</f>
        <v>-19880795</v>
      </c>
    </row>
    <row r="3228" spans="1:4" x14ac:dyDescent="0.3">
      <c r="A3228" t="s">
        <v>6775</v>
      </c>
      <c r="B3228" s="4">
        <v>40000000</v>
      </c>
      <c r="C3228" s="4">
        <v>20113965</v>
      </c>
      <c r="D3228" s="4">
        <f>IFERROR(Table13[[#This Row],[gross]]-Table13[[#This Row],[budget]],"not available")</f>
        <v>-19886035</v>
      </c>
    </row>
    <row r="3229" spans="1:4" x14ac:dyDescent="0.3">
      <c r="A3229" t="s">
        <v>4297</v>
      </c>
      <c r="B3229" s="4">
        <v>60000000</v>
      </c>
      <c r="C3229" s="4">
        <v>40076438</v>
      </c>
      <c r="D3229" s="4">
        <f>IFERROR(Table13[[#This Row],[gross]]-Table13[[#This Row],[budget]],"not available")</f>
        <v>-19923562</v>
      </c>
    </row>
    <row r="3230" spans="1:4" x14ac:dyDescent="0.3">
      <c r="A3230" t="s">
        <v>14377</v>
      </c>
      <c r="B3230" s="4">
        <v>20000000</v>
      </c>
      <c r="C3230" s="4">
        <v>17149</v>
      </c>
      <c r="D3230" s="4">
        <f>IFERROR(Table13[[#This Row],[gross]]-Table13[[#This Row],[budget]],"not available")</f>
        <v>-19982851</v>
      </c>
    </row>
    <row r="3231" spans="1:4" x14ac:dyDescent="0.3">
      <c r="A3231" t="s">
        <v>2427</v>
      </c>
      <c r="B3231" s="4">
        <v>70000000</v>
      </c>
      <c r="C3231" s="4">
        <v>50016394</v>
      </c>
      <c r="D3231" s="4">
        <f>IFERROR(Table13[[#This Row],[gross]]-Table13[[#This Row],[budget]],"not available")</f>
        <v>-19983606</v>
      </c>
    </row>
    <row r="3232" spans="1:4" x14ac:dyDescent="0.3">
      <c r="A3232" t="s">
        <v>10452</v>
      </c>
      <c r="B3232" s="4">
        <v>25000000</v>
      </c>
      <c r="C3232" s="4">
        <v>5000000</v>
      </c>
      <c r="D3232" s="4">
        <f>IFERROR(Table13[[#This Row],[gross]]-Table13[[#This Row],[budget]],"not available")</f>
        <v>-20000000</v>
      </c>
    </row>
    <row r="3233" spans="1:4" x14ac:dyDescent="0.3">
      <c r="A3233" t="s">
        <v>7616</v>
      </c>
      <c r="B3233" s="4">
        <v>35000000</v>
      </c>
      <c r="C3233" s="4">
        <v>14998070</v>
      </c>
      <c r="D3233" s="4">
        <f>IFERROR(Table13[[#This Row],[gross]]-Table13[[#This Row],[budget]],"not available")</f>
        <v>-20001930</v>
      </c>
    </row>
    <row r="3234" spans="1:4" x14ac:dyDescent="0.3">
      <c r="A3234" t="s">
        <v>10603</v>
      </c>
      <c r="B3234" s="4">
        <v>21000000</v>
      </c>
      <c r="C3234" s="4">
        <v>958319</v>
      </c>
      <c r="D3234" s="4">
        <f>IFERROR(Table13[[#This Row],[gross]]-Table13[[#This Row],[budget]],"not available")</f>
        <v>-20041681</v>
      </c>
    </row>
    <row r="3235" spans="1:4" x14ac:dyDescent="0.3">
      <c r="A3235" t="s">
        <v>2468</v>
      </c>
      <c r="B3235" s="4">
        <v>85000000</v>
      </c>
      <c r="C3235" s="4">
        <v>64933670</v>
      </c>
      <c r="D3235" s="4">
        <f>IFERROR(Table13[[#This Row],[gross]]-Table13[[#This Row],[budget]],"not available")</f>
        <v>-20066330</v>
      </c>
    </row>
    <row r="3236" spans="1:4" x14ac:dyDescent="0.3">
      <c r="A3236" t="s">
        <v>10497</v>
      </c>
      <c r="B3236" s="4">
        <v>22000000</v>
      </c>
      <c r="C3236" s="4">
        <v>1796024</v>
      </c>
      <c r="D3236" s="4">
        <f>IFERROR(Table13[[#This Row],[gross]]-Table13[[#This Row],[budget]],"not available")</f>
        <v>-20203976</v>
      </c>
    </row>
    <row r="3237" spans="1:4" x14ac:dyDescent="0.3">
      <c r="A3237" t="s">
        <v>909</v>
      </c>
      <c r="B3237" s="4">
        <v>100000000</v>
      </c>
      <c r="C3237" s="4">
        <v>79711678</v>
      </c>
      <c r="D3237" s="4">
        <f>IFERROR(Table13[[#This Row],[gross]]-Table13[[#This Row],[budget]],"not available")</f>
        <v>-20288322</v>
      </c>
    </row>
    <row r="3238" spans="1:4" x14ac:dyDescent="0.3">
      <c r="A3238" t="s">
        <v>10281</v>
      </c>
      <c r="B3238" s="4">
        <v>23000000</v>
      </c>
      <c r="C3238" s="4">
        <v>2708188</v>
      </c>
      <c r="D3238" s="4">
        <f>IFERROR(Table13[[#This Row],[gross]]-Table13[[#This Row],[budget]],"not available")</f>
        <v>-20291812</v>
      </c>
    </row>
    <row r="3239" spans="1:4" x14ac:dyDescent="0.3">
      <c r="A3239" t="s">
        <v>7621</v>
      </c>
      <c r="B3239" s="4">
        <v>35000000</v>
      </c>
      <c r="C3239" s="4">
        <v>14587732</v>
      </c>
      <c r="D3239" s="4">
        <f>IFERROR(Table13[[#This Row],[gross]]-Table13[[#This Row],[budget]],"not available")</f>
        <v>-20412268</v>
      </c>
    </row>
    <row r="3240" spans="1:4" x14ac:dyDescent="0.3">
      <c r="A3240" t="s">
        <v>6059</v>
      </c>
      <c r="B3240" s="4">
        <v>45000000</v>
      </c>
      <c r="C3240" s="4">
        <v>24520892</v>
      </c>
      <c r="D3240" s="4">
        <f>IFERROR(Table13[[#This Row],[gross]]-Table13[[#This Row],[budget]],"not available")</f>
        <v>-20479108</v>
      </c>
    </row>
    <row r="3241" spans="1:4" x14ac:dyDescent="0.3">
      <c r="A3241" t="s">
        <v>8686</v>
      </c>
      <c r="B3241" s="4">
        <v>21000000</v>
      </c>
      <c r="C3241" s="4">
        <v>480314</v>
      </c>
      <c r="D3241" s="4">
        <f>IFERROR(Table13[[#This Row],[gross]]-Table13[[#This Row],[budget]],"not available")</f>
        <v>-20519686</v>
      </c>
    </row>
    <row r="3242" spans="1:4" x14ac:dyDescent="0.3">
      <c r="A3242" t="s">
        <v>13469</v>
      </c>
      <c r="B3242" s="4">
        <v>26000000</v>
      </c>
      <c r="C3242" s="4">
        <v>5459824</v>
      </c>
      <c r="D3242" s="4">
        <f>IFERROR(Table13[[#This Row],[gross]]-Table13[[#This Row],[budget]],"not available")</f>
        <v>-20540176</v>
      </c>
    </row>
    <row r="3243" spans="1:4" x14ac:dyDescent="0.3">
      <c r="A3243" t="s">
        <v>2907</v>
      </c>
      <c r="B3243" s="4">
        <v>40000000</v>
      </c>
      <c r="C3243" s="4">
        <v>19406406</v>
      </c>
      <c r="D3243" s="4">
        <f>IFERROR(Table13[[#This Row],[gross]]-Table13[[#This Row],[budget]],"not available")</f>
        <v>-20593594</v>
      </c>
    </row>
    <row r="3244" spans="1:4" x14ac:dyDescent="0.3">
      <c r="A3244" t="s">
        <v>5885</v>
      </c>
      <c r="B3244" s="4">
        <v>45000000</v>
      </c>
      <c r="C3244" s="4">
        <v>24343673</v>
      </c>
      <c r="D3244" s="4">
        <f>IFERROR(Table13[[#This Row],[gross]]-Table13[[#This Row],[budget]],"not available")</f>
        <v>-20656327</v>
      </c>
    </row>
    <row r="3245" spans="1:4" x14ac:dyDescent="0.3">
      <c r="A3245" t="s">
        <v>7022</v>
      </c>
      <c r="B3245" s="4">
        <v>38000000</v>
      </c>
      <c r="C3245" s="4">
        <v>17305211</v>
      </c>
      <c r="D3245" s="4">
        <f>IFERROR(Table13[[#This Row],[gross]]-Table13[[#This Row],[budget]],"not available")</f>
        <v>-20694789</v>
      </c>
    </row>
    <row r="3246" spans="1:4" x14ac:dyDescent="0.3">
      <c r="A3246" t="s">
        <v>4740</v>
      </c>
      <c r="B3246" s="4">
        <v>55000000</v>
      </c>
      <c r="C3246" s="4">
        <v>34238611</v>
      </c>
      <c r="D3246" s="4">
        <f>IFERROR(Table13[[#This Row],[gross]]-Table13[[#This Row],[budget]],"not available")</f>
        <v>-20761389</v>
      </c>
    </row>
    <row r="3247" spans="1:4" x14ac:dyDescent="0.3">
      <c r="A3247" t="s">
        <v>11016</v>
      </c>
      <c r="B3247" s="4">
        <v>40000000</v>
      </c>
      <c r="C3247" s="4">
        <v>19151864</v>
      </c>
      <c r="D3247" s="4">
        <f>IFERROR(Table13[[#This Row],[gross]]-Table13[[#This Row],[budget]],"not available")</f>
        <v>-20848136</v>
      </c>
    </row>
    <row r="3248" spans="1:4" x14ac:dyDescent="0.3">
      <c r="A3248" t="s">
        <v>5399</v>
      </c>
      <c r="B3248" s="4">
        <v>40000000</v>
      </c>
      <c r="C3248" s="4">
        <v>19118247</v>
      </c>
      <c r="D3248" s="4">
        <f>IFERROR(Table13[[#This Row],[gross]]-Table13[[#This Row],[budget]],"not available")</f>
        <v>-20881753</v>
      </c>
    </row>
    <row r="3249" spans="1:4" x14ac:dyDescent="0.3">
      <c r="A3249" t="s">
        <v>4744</v>
      </c>
      <c r="B3249" s="4">
        <v>55000000</v>
      </c>
      <c r="C3249" s="4">
        <v>34098563</v>
      </c>
      <c r="D3249" s="4">
        <f>IFERROR(Table13[[#This Row],[gross]]-Table13[[#This Row],[budget]],"not available")</f>
        <v>-20901437</v>
      </c>
    </row>
    <row r="3250" spans="1:4" x14ac:dyDescent="0.3">
      <c r="A3250" t="s">
        <v>9318</v>
      </c>
      <c r="B3250" s="4">
        <v>22000000</v>
      </c>
      <c r="C3250" s="4">
        <v>1075288</v>
      </c>
      <c r="D3250" s="4">
        <f>IFERROR(Table13[[#This Row],[gross]]-Table13[[#This Row],[budget]],"not available")</f>
        <v>-20924712</v>
      </c>
    </row>
    <row r="3251" spans="1:4" x14ac:dyDescent="0.3">
      <c r="A3251" t="s">
        <v>9953</v>
      </c>
      <c r="B3251" s="4">
        <v>25000000</v>
      </c>
      <c r="C3251" s="4">
        <v>4064333</v>
      </c>
      <c r="D3251" s="4">
        <f>IFERROR(Table13[[#This Row],[gross]]-Table13[[#This Row],[budget]],"not available")</f>
        <v>-20935667</v>
      </c>
    </row>
    <row r="3252" spans="1:4" x14ac:dyDescent="0.3">
      <c r="A3252" t="s">
        <v>10474</v>
      </c>
      <c r="B3252" s="4">
        <v>22000000</v>
      </c>
      <c r="C3252" s="4">
        <v>1050445</v>
      </c>
      <c r="D3252" s="4">
        <f>IFERROR(Table13[[#This Row],[gross]]-Table13[[#This Row],[budget]],"not available")</f>
        <v>-20949555</v>
      </c>
    </row>
    <row r="3253" spans="1:4" x14ac:dyDescent="0.3">
      <c r="A3253" t="s">
        <v>10599</v>
      </c>
      <c r="B3253" s="4">
        <v>21000000</v>
      </c>
      <c r="C3253" s="4">
        <v>15593</v>
      </c>
      <c r="D3253" s="4">
        <f>IFERROR(Table13[[#This Row],[gross]]-Table13[[#This Row],[budget]],"not available")</f>
        <v>-20984407</v>
      </c>
    </row>
    <row r="3254" spans="1:4" x14ac:dyDescent="0.3">
      <c r="A3254" t="s">
        <v>8998</v>
      </c>
      <c r="B3254" s="4">
        <v>28000000</v>
      </c>
      <c r="C3254" s="4">
        <v>6998324</v>
      </c>
      <c r="D3254" s="4">
        <f>IFERROR(Table13[[#This Row],[gross]]-Table13[[#This Row],[budget]],"not available")</f>
        <v>-21001676</v>
      </c>
    </row>
    <row r="3255" spans="1:4" x14ac:dyDescent="0.3">
      <c r="A3255" t="s">
        <v>2022</v>
      </c>
      <c r="B3255" s="4">
        <v>65000000</v>
      </c>
      <c r="C3255" s="4">
        <v>43982842</v>
      </c>
      <c r="D3255" s="4">
        <f>IFERROR(Table13[[#This Row],[gross]]-Table13[[#This Row],[budget]],"not available")</f>
        <v>-21017158</v>
      </c>
    </row>
    <row r="3256" spans="1:4" x14ac:dyDescent="0.3">
      <c r="A3256" t="s">
        <v>6157</v>
      </c>
      <c r="B3256" s="4">
        <v>42000000</v>
      </c>
      <c r="C3256" s="4">
        <v>20915465</v>
      </c>
      <c r="D3256" s="4">
        <f>IFERROR(Table13[[#This Row],[gross]]-Table13[[#This Row],[budget]],"not available")</f>
        <v>-21084535</v>
      </c>
    </row>
    <row r="3257" spans="1:4" x14ac:dyDescent="0.3">
      <c r="A3257" t="s">
        <v>5474</v>
      </c>
      <c r="B3257" s="4">
        <v>50000000</v>
      </c>
      <c r="C3257" s="4">
        <v>28837115</v>
      </c>
      <c r="D3257" s="4">
        <f>IFERROR(Table13[[#This Row],[gross]]-Table13[[#This Row],[budget]],"not available")</f>
        <v>-21162885</v>
      </c>
    </row>
    <row r="3258" spans="1:4" x14ac:dyDescent="0.3">
      <c r="A3258" t="s">
        <v>4749</v>
      </c>
      <c r="B3258" s="4">
        <v>55000000</v>
      </c>
      <c r="C3258" s="4">
        <v>33828318</v>
      </c>
      <c r="D3258" s="4">
        <f>IFERROR(Table13[[#This Row],[gross]]-Table13[[#This Row],[budget]],"not available")</f>
        <v>-21171682</v>
      </c>
    </row>
    <row r="3259" spans="1:4" x14ac:dyDescent="0.3">
      <c r="A3259" t="s">
        <v>1579</v>
      </c>
      <c r="B3259" s="4">
        <v>120000000</v>
      </c>
      <c r="C3259" s="4">
        <v>98780042</v>
      </c>
      <c r="D3259" s="4">
        <f>IFERROR(Table13[[#This Row],[gross]]-Table13[[#This Row],[budget]],"not available")</f>
        <v>-21219958</v>
      </c>
    </row>
    <row r="3260" spans="1:4" x14ac:dyDescent="0.3">
      <c r="A3260" t="s">
        <v>2209</v>
      </c>
      <c r="B3260" s="4">
        <v>100000000</v>
      </c>
      <c r="C3260" s="4">
        <v>78616689</v>
      </c>
      <c r="D3260" s="4">
        <f>IFERROR(Table13[[#This Row],[gross]]-Table13[[#This Row],[budget]],"not available")</f>
        <v>-21383311</v>
      </c>
    </row>
    <row r="3261" spans="1:4" x14ac:dyDescent="0.3">
      <c r="A3261" t="s">
        <v>2243</v>
      </c>
      <c r="B3261" s="4">
        <v>90000000</v>
      </c>
      <c r="C3261" s="4">
        <v>68558662</v>
      </c>
      <c r="D3261" s="4">
        <f>IFERROR(Table13[[#This Row],[gross]]-Table13[[#This Row],[budget]],"not available")</f>
        <v>-21441338</v>
      </c>
    </row>
    <row r="3262" spans="1:4" x14ac:dyDescent="0.3">
      <c r="A3262" t="s">
        <v>8618</v>
      </c>
      <c r="B3262" s="4">
        <v>30000000</v>
      </c>
      <c r="C3262" s="4">
        <v>8535575</v>
      </c>
      <c r="D3262" s="4">
        <f>IFERROR(Table13[[#This Row],[gross]]-Table13[[#This Row],[budget]],"not available")</f>
        <v>-21464425</v>
      </c>
    </row>
    <row r="3263" spans="1:4" x14ac:dyDescent="0.3">
      <c r="A3263" t="s">
        <v>3806</v>
      </c>
      <c r="B3263" s="4">
        <v>65000000</v>
      </c>
      <c r="C3263" s="4">
        <v>43532294</v>
      </c>
      <c r="D3263" s="4">
        <f>IFERROR(Table13[[#This Row],[gross]]-Table13[[#This Row],[budget]],"not available")</f>
        <v>-21467706</v>
      </c>
    </row>
    <row r="3264" spans="1:4" x14ac:dyDescent="0.3">
      <c r="A3264" t="s">
        <v>8665</v>
      </c>
      <c r="B3264" s="4">
        <v>25000000</v>
      </c>
      <c r="C3264" s="4">
        <v>3517797</v>
      </c>
      <c r="D3264" s="4">
        <f>IFERROR(Table13[[#This Row],[gross]]-Table13[[#This Row],[budget]],"not available")</f>
        <v>-21482203</v>
      </c>
    </row>
    <row r="3265" spans="1:4" x14ac:dyDescent="0.3">
      <c r="A3265" t="s">
        <v>4754</v>
      </c>
      <c r="B3265" s="4">
        <v>55000000</v>
      </c>
      <c r="C3265" s="4">
        <v>33472850</v>
      </c>
      <c r="D3265" s="4">
        <f>IFERROR(Table13[[#This Row],[gross]]-Table13[[#This Row],[budget]],"not available")</f>
        <v>-21527150</v>
      </c>
    </row>
    <row r="3266" spans="1:4" x14ac:dyDescent="0.3">
      <c r="A3266" t="s">
        <v>6836</v>
      </c>
      <c r="B3266" s="4">
        <v>40000000</v>
      </c>
      <c r="C3266" s="4">
        <v>18438149</v>
      </c>
      <c r="D3266" s="4">
        <f>IFERROR(Table13[[#This Row],[gross]]-Table13[[#This Row],[budget]],"not available")</f>
        <v>-21561851</v>
      </c>
    </row>
    <row r="3267" spans="1:4" x14ac:dyDescent="0.3">
      <c r="A3267" t="s">
        <v>3447</v>
      </c>
      <c r="B3267" s="4">
        <v>70000000</v>
      </c>
      <c r="C3267" s="4">
        <v>48430355</v>
      </c>
      <c r="D3267" s="4">
        <f>IFERROR(Table13[[#This Row],[gross]]-Table13[[#This Row],[budget]],"not available")</f>
        <v>-21569645</v>
      </c>
    </row>
    <row r="3268" spans="1:4" x14ac:dyDescent="0.3">
      <c r="A3268" t="s">
        <v>2503</v>
      </c>
      <c r="B3268" s="4">
        <v>35000000</v>
      </c>
      <c r="C3268" s="4">
        <v>13401683</v>
      </c>
      <c r="D3268" s="4">
        <f>IFERROR(Table13[[#This Row],[gross]]-Table13[[#This Row],[budget]],"not available")</f>
        <v>-21598317</v>
      </c>
    </row>
    <row r="3269" spans="1:4" x14ac:dyDescent="0.3">
      <c r="A3269" t="s">
        <v>7201</v>
      </c>
      <c r="B3269" s="4">
        <v>36000000</v>
      </c>
      <c r="C3269" s="4">
        <v>14378353</v>
      </c>
      <c r="D3269" s="4">
        <f>IFERROR(Table13[[#This Row],[gross]]-Table13[[#This Row],[budget]],"not available")</f>
        <v>-21621647</v>
      </c>
    </row>
    <row r="3270" spans="1:4" x14ac:dyDescent="0.3">
      <c r="A3270" t="s">
        <v>7634</v>
      </c>
      <c r="B3270" s="4">
        <v>35000000</v>
      </c>
      <c r="C3270" s="4">
        <v>13264986</v>
      </c>
      <c r="D3270" s="4">
        <f>IFERROR(Table13[[#This Row],[gross]]-Table13[[#This Row],[budget]],"not available")</f>
        <v>-21735014</v>
      </c>
    </row>
    <row r="3271" spans="1:4" x14ac:dyDescent="0.3">
      <c r="A3271" t="s">
        <v>2386</v>
      </c>
      <c r="B3271" s="4">
        <v>85000000</v>
      </c>
      <c r="C3271" s="4">
        <v>63224849</v>
      </c>
      <c r="D3271" s="4">
        <f>IFERROR(Table13[[#This Row],[gross]]-Table13[[#This Row],[budget]],"not available")</f>
        <v>-21775151</v>
      </c>
    </row>
    <row r="3272" spans="1:4" x14ac:dyDescent="0.3">
      <c r="A3272" t="s">
        <v>2229</v>
      </c>
      <c r="B3272" s="4">
        <v>95000000</v>
      </c>
      <c r="C3272" s="4">
        <v>73209340</v>
      </c>
      <c r="D3272" s="4">
        <f>IFERROR(Table13[[#This Row],[gross]]-Table13[[#This Row],[budget]],"not available")</f>
        <v>-21790660</v>
      </c>
    </row>
    <row r="3273" spans="1:4" x14ac:dyDescent="0.3">
      <c r="A3273" t="s">
        <v>5874</v>
      </c>
      <c r="B3273" s="4">
        <v>50000000</v>
      </c>
      <c r="C3273" s="4">
        <v>28133159</v>
      </c>
      <c r="D3273" s="4">
        <f>IFERROR(Table13[[#This Row],[gross]]-Table13[[#This Row],[budget]],"not available")</f>
        <v>-21866841</v>
      </c>
    </row>
    <row r="3274" spans="1:4" x14ac:dyDescent="0.3">
      <c r="A3274" t="s">
        <v>11454</v>
      </c>
      <c r="B3274" s="4">
        <v>22000000</v>
      </c>
      <c r="C3274" s="4">
        <v>121972</v>
      </c>
      <c r="D3274" s="4">
        <f>IFERROR(Table13[[#This Row],[gross]]-Table13[[#This Row],[budget]],"not available")</f>
        <v>-21878028</v>
      </c>
    </row>
    <row r="3275" spans="1:4" x14ac:dyDescent="0.3">
      <c r="A3275" t="s">
        <v>7794</v>
      </c>
      <c r="B3275" s="4">
        <v>35000000</v>
      </c>
      <c r="C3275" s="4">
        <v>13101142</v>
      </c>
      <c r="D3275" s="4">
        <f>IFERROR(Table13[[#This Row],[gross]]-Table13[[#This Row],[budget]],"not available")</f>
        <v>-21898858</v>
      </c>
    </row>
    <row r="3276" spans="1:4" x14ac:dyDescent="0.3">
      <c r="A3276" t="s">
        <v>9962</v>
      </c>
      <c r="B3276" s="4">
        <v>25000000</v>
      </c>
      <c r="C3276" s="4">
        <v>3073392</v>
      </c>
      <c r="D3276" s="4">
        <f>IFERROR(Table13[[#This Row],[gross]]-Table13[[#This Row],[budget]],"not available")</f>
        <v>-21926608</v>
      </c>
    </row>
    <row r="3277" spans="1:4" x14ac:dyDescent="0.3">
      <c r="A3277" t="s">
        <v>1413</v>
      </c>
      <c r="B3277" s="4">
        <v>115000000</v>
      </c>
      <c r="C3277" s="4">
        <v>93050117</v>
      </c>
      <c r="D3277" s="4">
        <f>IFERROR(Table13[[#This Row],[gross]]-Table13[[#This Row],[budget]],"not available")</f>
        <v>-21949883</v>
      </c>
    </row>
    <row r="3278" spans="1:4" x14ac:dyDescent="0.3">
      <c r="A3278" t="s">
        <v>9189</v>
      </c>
      <c r="B3278" s="4">
        <v>23000000</v>
      </c>
      <c r="C3278" s="4">
        <v>763044</v>
      </c>
      <c r="D3278" s="4">
        <f>IFERROR(Table13[[#This Row],[gross]]-Table13[[#This Row],[budget]],"not available")</f>
        <v>-22236956</v>
      </c>
    </row>
    <row r="3279" spans="1:4" x14ac:dyDescent="0.3">
      <c r="A3279" t="s">
        <v>1955</v>
      </c>
      <c r="B3279" s="4">
        <v>100000000</v>
      </c>
      <c r="C3279" s="4">
        <v>77679638</v>
      </c>
      <c r="D3279" s="4">
        <f>IFERROR(Table13[[#This Row],[gross]]-Table13[[#This Row],[budget]],"not available")</f>
        <v>-22320362</v>
      </c>
    </row>
    <row r="3280" spans="1:4" x14ac:dyDescent="0.3">
      <c r="A3280" t="s">
        <v>6830</v>
      </c>
      <c r="B3280" s="4">
        <v>26000000</v>
      </c>
      <c r="C3280" s="4">
        <v>3675072</v>
      </c>
      <c r="D3280" s="4">
        <f>IFERROR(Table13[[#This Row],[gross]]-Table13[[#This Row],[budget]],"not available")</f>
        <v>-22324928</v>
      </c>
    </row>
    <row r="3281" spans="1:4" x14ac:dyDescent="0.3">
      <c r="A3281" t="s">
        <v>5343</v>
      </c>
      <c r="B3281" s="4">
        <v>50000000</v>
      </c>
      <c r="C3281" s="4">
        <v>27667947</v>
      </c>
      <c r="D3281" s="4">
        <f>IFERROR(Table13[[#This Row],[gross]]-Table13[[#This Row],[budget]],"not available")</f>
        <v>-22332053</v>
      </c>
    </row>
    <row r="3282" spans="1:4" x14ac:dyDescent="0.3">
      <c r="A3282" t="s">
        <v>3639</v>
      </c>
      <c r="B3282" s="4">
        <v>66000000</v>
      </c>
      <c r="C3282" s="4">
        <v>43568507</v>
      </c>
      <c r="D3282" s="4">
        <f>IFERROR(Table13[[#This Row],[gross]]-Table13[[#This Row],[budget]],"not available")</f>
        <v>-22431493</v>
      </c>
    </row>
    <row r="3283" spans="1:4" x14ac:dyDescent="0.3">
      <c r="A3283" t="s">
        <v>9008</v>
      </c>
      <c r="B3283" s="4">
        <v>28000000</v>
      </c>
      <c r="C3283" s="4">
        <v>5532301</v>
      </c>
      <c r="D3283" s="4">
        <f>IFERROR(Table13[[#This Row],[gross]]-Table13[[#This Row],[budget]],"not available")</f>
        <v>-22467699</v>
      </c>
    </row>
    <row r="3284" spans="1:4" x14ac:dyDescent="0.3">
      <c r="A3284" t="s">
        <v>1079</v>
      </c>
      <c r="B3284" s="4">
        <v>130000000</v>
      </c>
      <c r="C3284" s="4">
        <v>107503316</v>
      </c>
      <c r="D3284" s="4">
        <f>IFERROR(Table13[[#This Row],[gross]]-Table13[[#This Row],[budget]],"not available")</f>
        <v>-22496684</v>
      </c>
    </row>
    <row r="3285" spans="1:4" x14ac:dyDescent="0.3">
      <c r="A3285" t="s">
        <v>2437</v>
      </c>
      <c r="B3285" s="4">
        <v>85000000</v>
      </c>
      <c r="C3285" s="4">
        <v>62494975</v>
      </c>
      <c r="D3285" s="4">
        <f>IFERROR(Table13[[#This Row],[gross]]-Table13[[#This Row],[budget]],"not available")</f>
        <v>-22505025</v>
      </c>
    </row>
    <row r="3286" spans="1:4" x14ac:dyDescent="0.3">
      <c r="A3286" t="s">
        <v>715</v>
      </c>
      <c r="B3286" s="4">
        <v>150000000</v>
      </c>
      <c r="C3286" s="4">
        <v>127490802</v>
      </c>
      <c r="D3286" s="4">
        <f>IFERROR(Table13[[#This Row],[gross]]-Table13[[#This Row],[budget]],"not available")</f>
        <v>-22509198</v>
      </c>
    </row>
    <row r="3287" spans="1:4" x14ac:dyDescent="0.3">
      <c r="A3287" t="s">
        <v>4234</v>
      </c>
      <c r="B3287" s="4">
        <v>60000000</v>
      </c>
      <c r="C3287" s="4">
        <v>37479778</v>
      </c>
      <c r="D3287" s="4">
        <f>IFERROR(Table13[[#This Row],[gross]]-Table13[[#This Row],[budget]],"not available")</f>
        <v>-22520222</v>
      </c>
    </row>
    <row r="3288" spans="1:4" x14ac:dyDescent="0.3">
      <c r="A3288" t="s">
        <v>9182</v>
      </c>
      <c r="B3288" s="4">
        <v>27000000</v>
      </c>
      <c r="C3288" s="4">
        <v>4476235</v>
      </c>
      <c r="D3288" s="4">
        <f>IFERROR(Table13[[#This Row],[gross]]-Table13[[#This Row],[budget]],"not available")</f>
        <v>-22523765</v>
      </c>
    </row>
    <row r="3289" spans="1:4" x14ac:dyDescent="0.3">
      <c r="A3289" t="s">
        <v>2855</v>
      </c>
      <c r="B3289" s="4">
        <v>44000000</v>
      </c>
      <c r="C3289" s="4">
        <v>21471685</v>
      </c>
      <c r="D3289" s="4">
        <f>IFERROR(Table13[[#This Row],[gross]]-Table13[[#This Row],[budget]],"not available")</f>
        <v>-22528315</v>
      </c>
    </row>
    <row r="3290" spans="1:4" x14ac:dyDescent="0.3">
      <c r="A3290" t="s">
        <v>3238</v>
      </c>
      <c r="B3290" s="4">
        <v>70000000</v>
      </c>
      <c r="C3290" s="4">
        <v>47456450</v>
      </c>
      <c r="D3290" s="4">
        <f>IFERROR(Table13[[#This Row],[gross]]-Table13[[#This Row],[budget]],"not available")</f>
        <v>-22543550</v>
      </c>
    </row>
    <row r="3291" spans="1:4" x14ac:dyDescent="0.3">
      <c r="A3291" t="s">
        <v>8855</v>
      </c>
      <c r="B3291" s="4">
        <v>30000000</v>
      </c>
      <c r="C3291" s="4">
        <v>7443007</v>
      </c>
      <c r="D3291" s="4">
        <f>IFERROR(Table13[[#This Row],[gross]]-Table13[[#This Row],[budget]],"not available")</f>
        <v>-22556993</v>
      </c>
    </row>
    <row r="3292" spans="1:4" x14ac:dyDescent="0.3">
      <c r="A3292" t="s">
        <v>3109</v>
      </c>
      <c r="B3292" s="4">
        <v>70000000</v>
      </c>
      <c r="C3292" s="4">
        <v>47379090</v>
      </c>
      <c r="D3292" s="4">
        <f>IFERROR(Table13[[#This Row],[gross]]-Table13[[#This Row],[budget]],"not available")</f>
        <v>-22620910</v>
      </c>
    </row>
    <row r="3293" spans="1:4" x14ac:dyDescent="0.3">
      <c r="A3293" t="s">
        <v>3777</v>
      </c>
      <c r="B3293" s="4">
        <v>65000000</v>
      </c>
      <c r="C3293" s="4">
        <v>42345531</v>
      </c>
      <c r="D3293" s="4">
        <f>IFERROR(Table13[[#This Row],[gross]]-Table13[[#This Row],[budget]],"not available")</f>
        <v>-22654469</v>
      </c>
    </row>
    <row r="3294" spans="1:4" x14ac:dyDescent="0.3">
      <c r="A3294" t="s">
        <v>6811</v>
      </c>
      <c r="B3294" s="4">
        <v>33000000</v>
      </c>
      <c r="C3294" s="4">
        <v>10326062</v>
      </c>
      <c r="D3294" s="4">
        <f>IFERROR(Table13[[#This Row],[gross]]-Table13[[#This Row],[budget]],"not available")</f>
        <v>-22673938</v>
      </c>
    </row>
    <row r="3295" spans="1:4" x14ac:dyDescent="0.3">
      <c r="A3295" t="s">
        <v>8809</v>
      </c>
      <c r="B3295" s="4">
        <v>29000000</v>
      </c>
      <c r="C3295" s="4">
        <v>6301131</v>
      </c>
      <c r="D3295" s="4">
        <f>IFERROR(Table13[[#This Row],[gross]]-Table13[[#This Row],[budget]],"not available")</f>
        <v>-22698869</v>
      </c>
    </row>
    <row r="3296" spans="1:4" x14ac:dyDescent="0.3">
      <c r="A3296" t="s">
        <v>7762</v>
      </c>
      <c r="B3296" s="4">
        <v>34000000</v>
      </c>
      <c r="C3296" s="4">
        <v>11227940</v>
      </c>
      <c r="D3296" s="4">
        <f>IFERROR(Table13[[#This Row],[gross]]-Table13[[#This Row],[budget]],"not available")</f>
        <v>-22772060</v>
      </c>
    </row>
    <row r="3297" spans="1:4" x14ac:dyDescent="0.3">
      <c r="A3297" t="s">
        <v>1822</v>
      </c>
      <c r="B3297" s="4">
        <v>100000000</v>
      </c>
      <c r="C3297" s="4">
        <v>77222184</v>
      </c>
      <c r="D3297" s="4">
        <f>IFERROR(Table13[[#This Row],[gross]]-Table13[[#This Row],[budget]],"not available")</f>
        <v>-22777816</v>
      </c>
    </row>
    <row r="3298" spans="1:4" x14ac:dyDescent="0.3">
      <c r="A3298" t="s">
        <v>9174</v>
      </c>
      <c r="B3298" s="4">
        <v>28000000</v>
      </c>
      <c r="C3298" s="4">
        <v>5204007</v>
      </c>
      <c r="D3298" s="4">
        <f>IFERROR(Table13[[#This Row],[gross]]-Table13[[#This Row],[budget]],"not available")</f>
        <v>-22795993</v>
      </c>
    </row>
    <row r="3299" spans="1:4" x14ac:dyDescent="0.3">
      <c r="A3299" t="s">
        <v>5348</v>
      </c>
      <c r="B3299" s="4">
        <v>50000000</v>
      </c>
      <c r="C3299" s="4">
        <v>27067160</v>
      </c>
      <c r="D3299" s="4">
        <f>IFERROR(Table13[[#This Row],[gross]]-Table13[[#This Row],[budget]],"not available")</f>
        <v>-22932840</v>
      </c>
    </row>
    <row r="3300" spans="1:4" x14ac:dyDescent="0.3">
      <c r="A3300" t="s">
        <v>7196</v>
      </c>
      <c r="B3300" s="4">
        <v>36000000</v>
      </c>
      <c r="C3300" s="4">
        <v>13052741</v>
      </c>
      <c r="D3300" s="4">
        <f>IFERROR(Table13[[#This Row],[gross]]-Table13[[#This Row],[budget]],"not available")</f>
        <v>-22947259</v>
      </c>
    </row>
    <row r="3301" spans="1:4" x14ac:dyDescent="0.3">
      <c r="A3301" t="s">
        <v>486</v>
      </c>
      <c r="B3301" s="4">
        <v>178000000</v>
      </c>
      <c r="C3301" s="4">
        <v>154985087</v>
      </c>
      <c r="D3301" s="4">
        <f>IFERROR(Table13[[#This Row],[gross]]-Table13[[#This Row],[budget]],"not available")</f>
        <v>-23014913</v>
      </c>
    </row>
    <row r="3302" spans="1:4" x14ac:dyDescent="0.3">
      <c r="A3302" t="s">
        <v>8795</v>
      </c>
      <c r="B3302" s="4">
        <v>29000000</v>
      </c>
      <c r="C3302" s="4">
        <v>5899797</v>
      </c>
      <c r="D3302" s="4">
        <f>IFERROR(Table13[[#This Row],[gross]]-Table13[[#This Row],[budget]],"not available")</f>
        <v>-23100203</v>
      </c>
    </row>
    <row r="3303" spans="1:4" x14ac:dyDescent="0.3">
      <c r="A3303" t="s">
        <v>11403</v>
      </c>
      <c r="B3303" s="4">
        <v>24000000</v>
      </c>
      <c r="C3303" s="4">
        <v>882710</v>
      </c>
      <c r="D3303" s="4">
        <f>IFERROR(Table13[[#This Row],[gross]]-Table13[[#This Row],[budget]],"not available")</f>
        <v>-23117290</v>
      </c>
    </row>
    <row r="3304" spans="1:4" x14ac:dyDescent="0.3">
      <c r="A3304" t="s">
        <v>3233</v>
      </c>
      <c r="B3304" s="4">
        <v>75000000</v>
      </c>
      <c r="C3304" s="4">
        <v>51814190</v>
      </c>
      <c r="D3304" s="4">
        <f>IFERROR(Table13[[#This Row],[gross]]-Table13[[#This Row],[budget]],"not available")</f>
        <v>-23185810</v>
      </c>
    </row>
    <row r="3305" spans="1:4" x14ac:dyDescent="0.3">
      <c r="A3305" t="s">
        <v>2775</v>
      </c>
      <c r="B3305" s="4">
        <v>80000000</v>
      </c>
      <c r="C3305" s="4">
        <v>56684819</v>
      </c>
      <c r="D3305" s="4">
        <f>IFERROR(Table13[[#This Row],[gross]]-Table13[[#This Row],[budget]],"not available")</f>
        <v>-23315181</v>
      </c>
    </row>
    <row r="3306" spans="1:4" x14ac:dyDescent="0.3">
      <c r="A3306" t="s">
        <v>7785</v>
      </c>
      <c r="B3306" s="4">
        <v>34000000</v>
      </c>
      <c r="C3306" s="4">
        <v>10654581</v>
      </c>
      <c r="D3306" s="4">
        <f>IFERROR(Table13[[#This Row],[gross]]-Table13[[#This Row],[budget]],"not available")</f>
        <v>-23345419</v>
      </c>
    </row>
    <row r="3307" spans="1:4" x14ac:dyDescent="0.3">
      <c r="A3307" t="s">
        <v>7671</v>
      </c>
      <c r="B3307" s="4">
        <v>35000000</v>
      </c>
      <c r="C3307" s="4">
        <v>11631245</v>
      </c>
      <c r="D3307" s="4">
        <f>IFERROR(Table13[[#This Row],[gross]]-Table13[[#This Row],[budget]],"not available")</f>
        <v>-23368755</v>
      </c>
    </row>
    <row r="3308" spans="1:4" x14ac:dyDescent="0.3">
      <c r="A3308" t="s">
        <v>6224</v>
      </c>
      <c r="B3308" s="4">
        <v>42000000</v>
      </c>
      <c r="C3308" s="4">
        <v>18600911</v>
      </c>
      <c r="D3308" s="4">
        <f>IFERROR(Table13[[#This Row],[gross]]-Table13[[#This Row],[budget]],"not available")</f>
        <v>-23399089</v>
      </c>
    </row>
    <row r="3309" spans="1:4" x14ac:dyDescent="0.3">
      <c r="A3309" t="s">
        <v>929</v>
      </c>
      <c r="B3309" s="4">
        <v>150000000</v>
      </c>
      <c r="C3309" s="4">
        <v>126597121</v>
      </c>
      <c r="D3309" s="4">
        <f>IFERROR(Table13[[#This Row],[gross]]-Table13[[#This Row],[budget]],"not available")</f>
        <v>-23402879</v>
      </c>
    </row>
    <row r="3310" spans="1:4" x14ac:dyDescent="0.3">
      <c r="A3310" t="s">
        <v>8798</v>
      </c>
      <c r="B3310" s="4">
        <v>28000000</v>
      </c>
      <c r="C3310" s="4">
        <v>4554569</v>
      </c>
      <c r="D3310" s="4">
        <f>IFERROR(Table13[[#This Row],[gross]]-Table13[[#This Row],[budget]],"not available")</f>
        <v>-23445431</v>
      </c>
    </row>
    <row r="3311" spans="1:4" x14ac:dyDescent="0.3">
      <c r="A3311" t="s">
        <v>9967</v>
      </c>
      <c r="B3311" s="4">
        <v>25000000</v>
      </c>
      <c r="C3311" s="4">
        <v>1550000</v>
      </c>
      <c r="D3311" s="4">
        <f>IFERROR(Table13[[#This Row],[gross]]-Table13[[#This Row],[budget]],"not available")</f>
        <v>-23450000</v>
      </c>
    </row>
    <row r="3312" spans="1:4" x14ac:dyDescent="0.3">
      <c r="A3312" t="s">
        <v>5359</v>
      </c>
      <c r="B3312" s="4">
        <v>50000000</v>
      </c>
      <c r="C3312" s="4">
        <v>26536120</v>
      </c>
      <c r="D3312" s="4">
        <f>IFERROR(Table13[[#This Row],[gross]]-Table13[[#This Row],[budget]],"not available")</f>
        <v>-23463880</v>
      </c>
    </row>
    <row r="3313" spans="1:4" x14ac:dyDescent="0.3">
      <c r="A3313" t="s">
        <v>10071</v>
      </c>
      <c r="B3313" s="4">
        <v>25000000</v>
      </c>
      <c r="C3313" s="4">
        <v>1512815</v>
      </c>
      <c r="D3313" s="4">
        <f>IFERROR(Table13[[#This Row],[gross]]-Table13[[#This Row],[budget]],"not available")</f>
        <v>-23487185</v>
      </c>
    </row>
    <row r="3314" spans="1:4" x14ac:dyDescent="0.3">
      <c r="A3314" t="s">
        <v>5402</v>
      </c>
      <c r="B3314" s="4">
        <v>50000000</v>
      </c>
      <c r="C3314" s="4">
        <v>26442251</v>
      </c>
      <c r="D3314" s="4">
        <f>IFERROR(Table13[[#This Row],[gross]]-Table13[[#This Row],[budget]],"not available")</f>
        <v>-23557749</v>
      </c>
    </row>
    <row r="3315" spans="1:4" x14ac:dyDescent="0.3">
      <c r="A3315" t="s">
        <v>7629</v>
      </c>
      <c r="B3315" s="4">
        <v>35000000</v>
      </c>
      <c r="C3315" s="4">
        <v>11405825</v>
      </c>
      <c r="D3315" s="4">
        <f>IFERROR(Table13[[#This Row],[gross]]-Table13[[#This Row],[budget]],"not available")</f>
        <v>-23594175</v>
      </c>
    </row>
    <row r="3316" spans="1:4" x14ac:dyDescent="0.3">
      <c r="A3316" t="s">
        <v>7209</v>
      </c>
      <c r="B3316" s="4">
        <v>36000000</v>
      </c>
      <c r="C3316" s="4">
        <v>12339633</v>
      </c>
      <c r="D3316" s="4">
        <f>IFERROR(Table13[[#This Row],[gross]]-Table13[[#This Row],[budget]],"not available")</f>
        <v>-23660367</v>
      </c>
    </row>
    <row r="3317" spans="1:4" x14ac:dyDescent="0.3">
      <c r="A3317" t="s">
        <v>8539</v>
      </c>
      <c r="B3317" s="4">
        <v>40000000</v>
      </c>
      <c r="C3317" s="4">
        <v>16323969</v>
      </c>
      <c r="D3317" s="4">
        <f>IFERROR(Table13[[#This Row],[gross]]-Table13[[#This Row],[budget]],"not available")</f>
        <v>-23676031</v>
      </c>
    </row>
    <row r="3318" spans="1:4" x14ac:dyDescent="0.3">
      <c r="A3318" t="s">
        <v>4257</v>
      </c>
      <c r="B3318" s="4">
        <v>60000000</v>
      </c>
      <c r="C3318" s="4">
        <v>36279230</v>
      </c>
      <c r="D3318" s="4">
        <f>IFERROR(Table13[[#This Row],[gross]]-Table13[[#This Row],[budget]],"not available")</f>
        <v>-23720770</v>
      </c>
    </row>
    <row r="3319" spans="1:4" x14ac:dyDescent="0.3">
      <c r="A3319" t="s">
        <v>5363</v>
      </c>
      <c r="B3319" s="4">
        <v>50000000</v>
      </c>
      <c r="C3319" s="4">
        <v>26199517</v>
      </c>
      <c r="D3319" s="4">
        <f>IFERROR(Table13[[#This Row],[gross]]-Table13[[#This Row],[budget]],"not available")</f>
        <v>-23800483</v>
      </c>
    </row>
    <row r="3320" spans="1:4" x14ac:dyDescent="0.3">
      <c r="A3320" t="s">
        <v>9989</v>
      </c>
      <c r="B3320" s="4">
        <v>25000000</v>
      </c>
      <c r="C3320" s="4">
        <v>1186957</v>
      </c>
      <c r="D3320" s="4">
        <f>IFERROR(Table13[[#This Row],[gross]]-Table13[[#This Row],[budget]],"not available")</f>
        <v>-23813043</v>
      </c>
    </row>
    <row r="3321" spans="1:4" x14ac:dyDescent="0.3">
      <c r="A3321" t="s">
        <v>1230</v>
      </c>
      <c r="B3321" s="4">
        <v>125000000</v>
      </c>
      <c r="C3321" s="4">
        <v>101160529</v>
      </c>
      <c r="D3321" s="4">
        <f>IFERROR(Table13[[#This Row],[gross]]-Table13[[#This Row],[budget]],"not available")</f>
        <v>-23839471</v>
      </c>
    </row>
    <row r="3322" spans="1:4" x14ac:dyDescent="0.3">
      <c r="A3322" t="s">
        <v>9186</v>
      </c>
      <c r="B3322" s="4">
        <v>25000000</v>
      </c>
      <c r="C3322" s="4">
        <v>1089365</v>
      </c>
      <c r="D3322" s="4">
        <f>IFERROR(Table13[[#This Row],[gross]]-Table13[[#This Row],[budget]],"not available")</f>
        <v>-23910635</v>
      </c>
    </row>
    <row r="3323" spans="1:4" x14ac:dyDescent="0.3">
      <c r="A3323" t="s">
        <v>4759</v>
      </c>
      <c r="B3323" s="4">
        <v>55000000</v>
      </c>
      <c r="C3323" s="4">
        <v>31051126</v>
      </c>
      <c r="D3323" s="4">
        <f>IFERROR(Table13[[#This Row],[gross]]-Table13[[#This Row],[budget]],"not available")</f>
        <v>-23948874</v>
      </c>
    </row>
    <row r="3324" spans="1:4" x14ac:dyDescent="0.3">
      <c r="A3324" t="s">
        <v>10167</v>
      </c>
      <c r="B3324" s="4">
        <v>24000000</v>
      </c>
      <c r="C3324" s="4">
        <v>42880</v>
      </c>
      <c r="D3324" s="4">
        <f>IFERROR(Table13[[#This Row],[gross]]-Table13[[#This Row],[budget]],"not available")</f>
        <v>-23957120</v>
      </c>
    </row>
    <row r="3325" spans="1:4" x14ac:dyDescent="0.3">
      <c r="A3325" t="s">
        <v>6576</v>
      </c>
      <c r="B3325" s="4">
        <v>60000000</v>
      </c>
      <c r="C3325" s="4">
        <v>36037909</v>
      </c>
      <c r="D3325" s="4">
        <f>IFERROR(Table13[[#This Row],[gross]]-Table13[[#This Row],[budget]],"not available")</f>
        <v>-23962091</v>
      </c>
    </row>
    <row r="3326" spans="1:4" x14ac:dyDescent="0.3">
      <c r="A3326" t="s">
        <v>10113</v>
      </c>
      <c r="B3326" s="4">
        <v>24000000</v>
      </c>
      <c r="C3326" s="4">
        <v>20218</v>
      </c>
      <c r="D3326" s="4">
        <f>IFERROR(Table13[[#This Row],[gross]]-Table13[[#This Row],[budget]],"not available")</f>
        <v>-23979782</v>
      </c>
    </row>
    <row r="3327" spans="1:4" x14ac:dyDescent="0.3">
      <c r="A3327" t="s">
        <v>3197</v>
      </c>
      <c r="B3327" s="4">
        <v>45000000</v>
      </c>
      <c r="C3327" s="4">
        <v>21009180</v>
      </c>
      <c r="D3327" s="4">
        <f>IFERROR(Table13[[#This Row],[gross]]-Table13[[#This Row],[budget]],"not available")</f>
        <v>-23990820</v>
      </c>
    </row>
    <row r="3328" spans="1:4" x14ac:dyDescent="0.3">
      <c r="A3328" t="s">
        <v>7639</v>
      </c>
      <c r="B3328" s="4">
        <v>35000000</v>
      </c>
      <c r="C3328" s="4">
        <v>10991381</v>
      </c>
      <c r="D3328" s="4">
        <f>IFERROR(Table13[[#This Row],[gross]]-Table13[[#This Row],[budget]],"not available")</f>
        <v>-24008619</v>
      </c>
    </row>
    <row r="3329" spans="1:4" x14ac:dyDescent="0.3">
      <c r="A3329" t="s">
        <v>6721</v>
      </c>
      <c r="B3329" s="4">
        <v>40000000</v>
      </c>
      <c r="C3329" s="4">
        <v>15962471</v>
      </c>
      <c r="D3329" s="4">
        <f>IFERROR(Table13[[#This Row],[gross]]-Table13[[#This Row],[budget]],"not available")</f>
        <v>-24037529</v>
      </c>
    </row>
    <row r="3330" spans="1:4" x14ac:dyDescent="0.3">
      <c r="A3330" t="s">
        <v>7991</v>
      </c>
      <c r="B3330" s="4">
        <v>35000000</v>
      </c>
      <c r="C3330" s="4">
        <v>10956379</v>
      </c>
      <c r="D3330" s="4">
        <f>IFERROR(Table13[[#This Row],[gross]]-Table13[[#This Row],[budget]],"not available")</f>
        <v>-24043621</v>
      </c>
    </row>
    <row r="3331" spans="1:4" x14ac:dyDescent="0.3">
      <c r="A3331" t="s">
        <v>6868</v>
      </c>
      <c r="B3331" s="4">
        <v>25000000</v>
      </c>
      <c r="C3331" s="4">
        <v>876671</v>
      </c>
      <c r="D3331" s="4">
        <f>IFERROR(Table13[[#This Row],[gross]]-Table13[[#This Row],[budget]],"not available")</f>
        <v>-24123329</v>
      </c>
    </row>
    <row r="3332" spans="1:4" x14ac:dyDescent="0.3">
      <c r="A3332" t="s">
        <v>9975</v>
      </c>
      <c r="B3332" s="4">
        <v>25000000</v>
      </c>
      <c r="C3332" s="4">
        <v>871527</v>
      </c>
      <c r="D3332" s="4">
        <f>IFERROR(Table13[[#This Row],[gross]]-Table13[[#This Row],[budget]],"not available")</f>
        <v>-24128473</v>
      </c>
    </row>
    <row r="3333" spans="1:4" x14ac:dyDescent="0.3">
      <c r="A3333" t="s">
        <v>9985</v>
      </c>
      <c r="B3333" s="4">
        <v>25000000</v>
      </c>
      <c r="C3333" s="4">
        <v>777423</v>
      </c>
      <c r="D3333" s="4">
        <f>IFERROR(Table13[[#This Row],[gross]]-Table13[[#This Row],[budget]],"not available")</f>
        <v>-24222577</v>
      </c>
    </row>
    <row r="3334" spans="1:4" x14ac:dyDescent="0.3">
      <c r="A3334" t="s">
        <v>9014</v>
      </c>
      <c r="B3334" s="4">
        <v>27000000</v>
      </c>
      <c r="C3334" s="4">
        <v>2775593</v>
      </c>
      <c r="D3334" s="4">
        <f>IFERROR(Table13[[#This Row],[gross]]-Table13[[#This Row],[budget]],"not available")</f>
        <v>-24224407</v>
      </c>
    </row>
    <row r="3335" spans="1:4" x14ac:dyDescent="0.3">
      <c r="A3335" t="s">
        <v>10057</v>
      </c>
      <c r="B3335" s="4">
        <v>25000000</v>
      </c>
      <c r="C3335" s="4">
        <v>717753</v>
      </c>
      <c r="D3335" s="4">
        <f>IFERROR(Table13[[#This Row],[gross]]-Table13[[#This Row],[budget]],"not available")</f>
        <v>-24282247</v>
      </c>
    </row>
    <row r="3336" spans="1:4" x14ac:dyDescent="0.3">
      <c r="A3336" t="s">
        <v>1873</v>
      </c>
      <c r="B3336" s="4">
        <v>80000000</v>
      </c>
      <c r="C3336" s="4">
        <v>55673333</v>
      </c>
      <c r="D3336" s="4">
        <f>IFERROR(Table13[[#This Row],[gross]]-Table13[[#This Row],[budget]],"not available")</f>
        <v>-24326667</v>
      </c>
    </row>
    <row r="3337" spans="1:4" x14ac:dyDescent="0.3">
      <c r="A3337" t="s">
        <v>7658</v>
      </c>
      <c r="B3337" s="4">
        <v>35000000</v>
      </c>
      <c r="C3337" s="4">
        <v>10499968</v>
      </c>
      <c r="D3337" s="4">
        <f>IFERROR(Table13[[#This Row],[gross]]-Table13[[#This Row],[budget]],"not available")</f>
        <v>-24500032</v>
      </c>
    </row>
    <row r="3338" spans="1:4" x14ac:dyDescent="0.3">
      <c r="A3338" t="s">
        <v>1616</v>
      </c>
      <c r="B3338" s="4">
        <v>110000000</v>
      </c>
      <c r="C3338" s="4">
        <v>85463309</v>
      </c>
      <c r="D3338" s="4">
        <f>IFERROR(Table13[[#This Row],[gross]]-Table13[[#This Row],[budget]],"not available")</f>
        <v>-24536691</v>
      </c>
    </row>
    <row r="3339" spans="1:4" x14ac:dyDescent="0.3">
      <c r="A3339" t="s">
        <v>5367</v>
      </c>
      <c r="B3339" s="4">
        <v>50000000</v>
      </c>
      <c r="C3339" s="4">
        <v>25450527</v>
      </c>
      <c r="D3339" s="4">
        <f>IFERROR(Table13[[#This Row],[gross]]-Table13[[#This Row],[budget]],"not available")</f>
        <v>-24549473</v>
      </c>
    </row>
    <row r="3340" spans="1:4" x14ac:dyDescent="0.3">
      <c r="A3340" t="s">
        <v>5372</v>
      </c>
      <c r="B3340" s="4">
        <v>50000000</v>
      </c>
      <c r="C3340" s="4">
        <v>25407250</v>
      </c>
      <c r="D3340" s="4">
        <f>IFERROR(Table13[[#This Row],[gross]]-Table13[[#This Row],[budget]],"not available")</f>
        <v>-24592750</v>
      </c>
    </row>
    <row r="3341" spans="1:4" x14ac:dyDescent="0.3">
      <c r="A3341" t="s">
        <v>5903</v>
      </c>
      <c r="B3341" s="4">
        <v>45000000</v>
      </c>
      <c r="C3341" s="4">
        <v>20400913</v>
      </c>
      <c r="D3341" s="4">
        <f>IFERROR(Table13[[#This Row],[gross]]-Table13[[#This Row],[budget]],"not available")</f>
        <v>-24599087</v>
      </c>
    </row>
    <row r="3342" spans="1:4" x14ac:dyDescent="0.3">
      <c r="A3342" t="s">
        <v>2069</v>
      </c>
      <c r="B3342" s="4">
        <v>92000000</v>
      </c>
      <c r="C3342" s="4">
        <v>67344392</v>
      </c>
      <c r="D3342" s="4">
        <f>IFERROR(Table13[[#This Row],[gross]]-Table13[[#This Row],[budget]],"not available")</f>
        <v>-24655608</v>
      </c>
    </row>
    <row r="3343" spans="1:4" x14ac:dyDescent="0.3">
      <c r="A3343" t="s">
        <v>11247</v>
      </c>
      <c r="B3343" s="4">
        <v>33000000</v>
      </c>
      <c r="C3343" s="4">
        <v>8326035</v>
      </c>
      <c r="D3343" s="4">
        <f>IFERROR(Table13[[#This Row],[gross]]-Table13[[#This Row],[budget]],"not available")</f>
        <v>-24673965</v>
      </c>
    </row>
    <row r="3344" spans="1:4" x14ac:dyDescent="0.3">
      <c r="A3344" t="s">
        <v>6716</v>
      </c>
      <c r="B3344" s="4">
        <v>45000000</v>
      </c>
      <c r="C3344" s="4">
        <v>20302961</v>
      </c>
      <c r="D3344" s="4">
        <f>IFERROR(Table13[[#This Row],[gross]]-Table13[[#This Row],[budget]],"not available")</f>
        <v>-24697039</v>
      </c>
    </row>
    <row r="3345" spans="1:4" x14ac:dyDescent="0.3">
      <c r="A3345" t="s">
        <v>8651</v>
      </c>
      <c r="B3345" s="4">
        <v>30000000</v>
      </c>
      <c r="C3345" s="4">
        <v>5300000</v>
      </c>
      <c r="D3345" s="4">
        <f>IFERROR(Table13[[#This Row],[gross]]-Table13[[#This Row],[budget]],"not available")</f>
        <v>-24700000</v>
      </c>
    </row>
    <row r="3346" spans="1:4" x14ac:dyDescent="0.3">
      <c r="A3346" t="s">
        <v>5963</v>
      </c>
      <c r="B3346" s="4">
        <v>40000000</v>
      </c>
      <c r="C3346" s="4">
        <v>15279680</v>
      </c>
      <c r="D3346" s="4">
        <f>IFERROR(Table13[[#This Row],[gross]]-Table13[[#This Row],[budget]],"not available")</f>
        <v>-24720320</v>
      </c>
    </row>
    <row r="3347" spans="1:4" x14ac:dyDescent="0.3">
      <c r="A3347" t="s">
        <v>7643</v>
      </c>
      <c r="B3347" s="4">
        <v>35000000</v>
      </c>
      <c r="C3347" s="4">
        <v>10268846</v>
      </c>
      <c r="D3347" s="4">
        <f>IFERROR(Table13[[#This Row],[gross]]-Table13[[#This Row],[budget]],"not available")</f>
        <v>-24731154</v>
      </c>
    </row>
    <row r="3348" spans="1:4" x14ac:dyDescent="0.3">
      <c r="A3348" t="s">
        <v>9394</v>
      </c>
      <c r="B3348" s="4">
        <v>28000000</v>
      </c>
      <c r="C3348" s="4">
        <v>3254172</v>
      </c>
      <c r="D3348" s="4">
        <f>IFERROR(Table13[[#This Row],[gross]]-Table13[[#This Row],[budget]],"not available")</f>
        <v>-24745828</v>
      </c>
    </row>
    <row r="3349" spans="1:4" x14ac:dyDescent="0.3">
      <c r="A3349" t="s">
        <v>4476</v>
      </c>
      <c r="B3349" s="4">
        <v>60000000</v>
      </c>
      <c r="C3349" s="4">
        <v>35231365</v>
      </c>
      <c r="D3349" s="4">
        <f>IFERROR(Table13[[#This Row],[gross]]-Table13[[#This Row],[budget]],"not available")</f>
        <v>-24768635</v>
      </c>
    </row>
    <row r="3350" spans="1:4" x14ac:dyDescent="0.3">
      <c r="A3350" t="s">
        <v>7748</v>
      </c>
      <c r="B3350" s="4">
        <v>35000000</v>
      </c>
      <c r="C3350" s="4">
        <v>10214013</v>
      </c>
      <c r="D3350" s="4">
        <f>IFERROR(Table13[[#This Row],[gross]]-Table13[[#This Row],[budget]],"not available")</f>
        <v>-24785987</v>
      </c>
    </row>
    <row r="3351" spans="1:4" x14ac:dyDescent="0.3">
      <c r="A3351" t="s">
        <v>10010</v>
      </c>
      <c r="B3351" s="4">
        <v>25000000</v>
      </c>
      <c r="C3351" s="4">
        <v>183662</v>
      </c>
      <c r="D3351" s="4">
        <f>IFERROR(Table13[[#This Row],[gross]]-Table13[[#This Row],[budget]],"not available")</f>
        <v>-24816338</v>
      </c>
    </row>
    <row r="3352" spans="1:4" x14ac:dyDescent="0.3">
      <c r="A3352" t="s">
        <v>564</v>
      </c>
      <c r="B3352" s="4">
        <v>175000000</v>
      </c>
      <c r="C3352" s="4">
        <v>150167630</v>
      </c>
      <c r="D3352" s="4">
        <f>IFERROR(Table13[[#This Row],[gross]]-Table13[[#This Row],[budget]],"not available")</f>
        <v>-24832370</v>
      </c>
    </row>
    <row r="3353" spans="1:4" x14ac:dyDescent="0.3">
      <c r="A3353" t="s">
        <v>7756</v>
      </c>
      <c r="B3353" s="4">
        <v>35000000</v>
      </c>
      <c r="C3353" s="4">
        <v>10139254</v>
      </c>
      <c r="D3353" s="4">
        <f>IFERROR(Table13[[#This Row],[gross]]-Table13[[#This Row],[budget]],"not available")</f>
        <v>-24860746</v>
      </c>
    </row>
    <row r="3354" spans="1:4" x14ac:dyDescent="0.3">
      <c r="A3354" t="s">
        <v>7676</v>
      </c>
      <c r="B3354" s="4">
        <v>35000000</v>
      </c>
      <c r="C3354" s="4">
        <v>10137502</v>
      </c>
      <c r="D3354" s="4">
        <f>IFERROR(Table13[[#This Row],[gross]]-Table13[[#This Row],[budget]],"not available")</f>
        <v>-24862498</v>
      </c>
    </row>
    <row r="3355" spans="1:4" x14ac:dyDescent="0.3">
      <c r="A3355" t="s">
        <v>10015</v>
      </c>
      <c r="B3355" s="4">
        <v>25000000</v>
      </c>
      <c r="C3355" s="4">
        <v>134904</v>
      </c>
      <c r="D3355" s="4">
        <f>IFERROR(Table13[[#This Row],[gross]]-Table13[[#This Row],[budget]],"not available")</f>
        <v>-24865096</v>
      </c>
    </row>
    <row r="3356" spans="1:4" x14ac:dyDescent="0.3">
      <c r="A3356" t="s">
        <v>10047</v>
      </c>
      <c r="B3356" s="4">
        <v>25000000</v>
      </c>
      <c r="C3356" s="4">
        <v>129115</v>
      </c>
      <c r="D3356" s="4">
        <f>IFERROR(Table13[[#This Row],[gross]]-Table13[[#This Row],[budget]],"not available")</f>
        <v>-24870885</v>
      </c>
    </row>
    <row r="3357" spans="1:4" x14ac:dyDescent="0.3">
      <c r="A3357" t="s">
        <v>3538</v>
      </c>
      <c r="B3357" s="4">
        <v>50000000</v>
      </c>
      <c r="C3357" s="4">
        <v>25121291</v>
      </c>
      <c r="D3357" s="4">
        <f>IFERROR(Table13[[#This Row],[gross]]-Table13[[#This Row],[budget]],"not available")</f>
        <v>-24878709</v>
      </c>
    </row>
    <row r="3358" spans="1:4" x14ac:dyDescent="0.3">
      <c r="A3358" t="s">
        <v>5907</v>
      </c>
      <c r="B3358" s="4">
        <v>45000000</v>
      </c>
      <c r="C3358" s="4">
        <v>20101861</v>
      </c>
      <c r="D3358" s="4">
        <f>IFERROR(Table13[[#This Row],[gross]]-Table13[[#This Row],[budget]],"not available")</f>
        <v>-24898139</v>
      </c>
    </row>
    <row r="3359" spans="1:4" x14ac:dyDescent="0.3">
      <c r="A3359" t="s">
        <v>4272</v>
      </c>
      <c r="B3359" s="4">
        <v>60000000</v>
      </c>
      <c r="C3359" s="4">
        <v>35096190</v>
      </c>
      <c r="D3359" s="4">
        <f>IFERROR(Table13[[#This Row],[gross]]-Table13[[#This Row],[budget]],"not available")</f>
        <v>-24903810</v>
      </c>
    </row>
    <row r="3360" spans="1:4" x14ac:dyDescent="0.3">
      <c r="A3360" t="s">
        <v>6883</v>
      </c>
      <c r="B3360" s="4">
        <v>25000000</v>
      </c>
      <c r="C3360" s="4">
        <v>77231</v>
      </c>
      <c r="D3360" s="4">
        <f>IFERROR(Table13[[#This Row],[gross]]-Table13[[#This Row],[budget]],"not available")</f>
        <v>-24922769</v>
      </c>
    </row>
    <row r="3361" spans="1:4" x14ac:dyDescent="0.3">
      <c r="A3361" t="s">
        <v>7653</v>
      </c>
      <c r="B3361" s="4">
        <v>35000000</v>
      </c>
      <c r="C3361" s="4">
        <v>10076136</v>
      </c>
      <c r="D3361" s="4">
        <f>IFERROR(Table13[[#This Row],[gross]]-Table13[[#This Row],[budget]],"not available")</f>
        <v>-24923864</v>
      </c>
    </row>
    <row r="3362" spans="1:4" x14ac:dyDescent="0.3">
      <c r="A3362" t="s">
        <v>9930</v>
      </c>
      <c r="B3362" s="4">
        <v>25000000</v>
      </c>
      <c r="C3362" s="4">
        <v>56692</v>
      </c>
      <c r="D3362" s="4">
        <f>IFERROR(Table13[[#This Row],[gross]]-Table13[[#This Row],[budget]],"not available")</f>
        <v>-24943308</v>
      </c>
    </row>
    <row r="3363" spans="1:4" x14ac:dyDescent="0.3">
      <c r="A3363" t="s">
        <v>1815</v>
      </c>
      <c r="B3363" s="4">
        <v>100000000</v>
      </c>
      <c r="C3363" s="4">
        <v>75030163</v>
      </c>
      <c r="D3363" s="4">
        <f>IFERROR(Table13[[#This Row],[gross]]-Table13[[#This Row],[budget]],"not available")</f>
        <v>-24969837</v>
      </c>
    </row>
    <row r="3364" spans="1:4" x14ac:dyDescent="0.3">
      <c r="A3364" t="s">
        <v>13235</v>
      </c>
      <c r="B3364" s="4">
        <v>25000000</v>
      </c>
      <c r="C3364" s="4">
        <v>22723</v>
      </c>
      <c r="D3364" s="4">
        <f>IFERROR(Table13[[#This Row],[gross]]-Table13[[#This Row],[budget]],"not available")</f>
        <v>-24977277</v>
      </c>
    </row>
    <row r="3365" spans="1:4" x14ac:dyDescent="0.3">
      <c r="A3365" t="s">
        <v>22717</v>
      </c>
      <c r="B3365" s="4">
        <v>25000000</v>
      </c>
      <c r="C3365" s="4">
        <v>9910</v>
      </c>
      <c r="D3365" s="4">
        <f>IFERROR(Table13[[#This Row],[gross]]-Table13[[#This Row],[budget]],"not available")</f>
        <v>-24990090</v>
      </c>
    </row>
    <row r="3366" spans="1:4" x14ac:dyDescent="0.3">
      <c r="A3366" t="s">
        <v>10224</v>
      </c>
      <c r="B3366" s="4">
        <v>25000000</v>
      </c>
      <c r="C3366" s="4">
        <v>4756</v>
      </c>
      <c r="D3366" s="4">
        <f>IFERROR(Table13[[#This Row],[gross]]-Table13[[#This Row],[budget]],"not available")</f>
        <v>-24995244</v>
      </c>
    </row>
    <row r="3367" spans="1:4" x14ac:dyDescent="0.3">
      <c r="A3367" t="s">
        <v>6728</v>
      </c>
      <c r="B3367" s="4">
        <v>40000000</v>
      </c>
      <c r="C3367" s="4">
        <v>14967182</v>
      </c>
      <c r="D3367" s="4">
        <f>IFERROR(Table13[[#This Row],[gross]]-Table13[[#This Row],[budget]],"not available")</f>
        <v>-25032818</v>
      </c>
    </row>
    <row r="3368" spans="1:4" x14ac:dyDescent="0.3">
      <c r="A3368" t="s">
        <v>6724</v>
      </c>
      <c r="B3368" s="4">
        <v>40000000</v>
      </c>
      <c r="C3368" s="4">
        <v>14942422</v>
      </c>
      <c r="D3368" s="4">
        <f>IFERROR(Table13[[#This Row],[gross]]-Table13[[#This Row],[budget]],"not available")</f>
        <v>-25057578</v>
      </c>
    </row>
    <row r="3369" spans="1:4" x14ac:dyDescent="0.3">
      <c r="A3369" t="s">
        <v>5921</v>
      </c>
      <c r="B3369" s="4">
        <v>45000000</v>
      </c>
      <c r="C3369" s="4">
        <v>19719930</v>
      </c>
      <c r="D3369" s="4">
        <f>IFERROR(Table13[[#This Row],[gross]]-Table13[[#This Row],[budget]],"not available")</f>
        <v>-25280070</v>
      </c>
    </row>
    <row r="3370" spans="1:4" x14ac:dyDescent="0.3">
      <c r="A3370" t="s">
        <v>2250</v>
      </c>
      <c r="B3370" s="4">
        <v>90000000</v>
      </c>
      <c r="C3370" s="4">
        <v>64685359</v>
      </c>
      <c r="D3370" s="4">
        <f>IFERROR(Table13[[#This Row],[gross]]-Table13[[#This Row],[budget]],"not available")</f>
        <v>-25314641</v>
      </c>
    </row>
    <row r="3371" spans="1:4" x14ac:dyDescent="0.3">
      <c r="A3371" t="s">
        <v>9631</v>
      </c>
      <c r="B3371" s="4">
        <v>25500000</v>
      </c>
      <c r="C3371" s="4">
        <v>41229</v>
      </c>
      <c r="D3371" s="4">
        <f>IFERROR(Table13[[#This Row],[gross]]-Table13[[#This Row],[budget]],"not available")</f>
        <v>-25458771</v>
      </c>
    </row>
    <row r="3372" spans="1:4" x14ac:dyDescent="0.3">
      <c r="A3372" t="s">
        <v>9118</v>
      </c>
      <c r="B3372" s="4">
        <v>30000000</v>
      </c>
      <c r="C3372" s="4">
        <v>4463292</v>
      </c>
      <c r="D3372" s="4">
        <f>IFERROR(Table13[[#This Row],[gross]]-Table13[[#This Row],[budget]],"not available")</f>
        <v>-25536708</v>
      </c>
    </row>
    <row r="3373" spans="1:4" x14ac:dyDescent="0.3">
      <c r="A3373" t="s">
        <v>6749</v>
      </c>
      <c r="B3373" s="4">
        <v>40000000</v>
      </c>
      <c r="C3373" s="4">
        <v>14448589</v>
      </c>
      <c r="D3373" s="4">
        <f>IFERROR(Table13[[#This Row],[gross]]-Table13[[#This Row],[budget]],"not available")</f>
        <v>-25551411</v>
      </c>
    </row>
    <row r="3374" spans="1:4" x14ac:dyDescent="0.3">
      <c r="A3374" t="s">
        <v>5927</v>
      </c>
      <c r="B3374" s="4">
        <v>45000000</v>
      </c>
      <c r="C3374" s="4">
        <v>19377727</v>
      </c>
      <c r="D3374" s="4">
        <f>IFERROR(Table13[[#This Row],[gross]]-Table13[[#This Row],[budget]],"not available")</f>
        <v>-25622273</v>
      </c>
    </row>
    <row r="3375" spans="1:4" x14ac:dyDescent="0.3">
      <c r="A3375" t="s">
        <v>6755</v>
      </c>
      <c r="B3375" s="4">
        <v>40000000</v>
      </c>
      <c r="C3375" s="4">
        <v>14358033</v>
      </c>
      <c r="D3375" s="4">
        <f>IFERROR(Table13[[#This Row],[gross]]-Table13[[#This Row],[budget]],"not available")</f>
        <v>-25641967</v>
      </c>
    </row>
    <row r="3376" spans="1:4" x14ac:dyDescent="0.3">
      <c r="A3376" t="s">
        <v>7994</v>
      </c>
      <c r="B3376" s="4">
        <v>30000000</v>
      </c>
      <c r="C3376" s="4">
        <v>4357000</v>
      </c>
      <c r="D3376" s="4">
        <f>IFERROR(Table13[[#This Row],[gross]]-Table13[[#This Row],[budget]],"not available")</f>
        <v>-25643000</v>
      </c>
    </row>
    <row r="3377" spans="1:4" x14ac:dyDescent="0.3">
      <c r="A3377" t="s">
        <v>6194</v>
      </c>
      <c r="B3377" s="4">
        <v>27000000</v>
      </c>
      <c r="C3377" s="4">
        <v>1260917</v>
      </c>
      <c r="D3377" s="4">
        <f>IFERROR(Table13[[#This Row],[gross]]-Table13[[#This Row],[budget]],"not available")</f>
        <v>-25739083</v>
      </c>
    </row>
    <row r="3378" spans="1:4" x14ac:dyDescent="0.3">
      <c r="A3378" t="s">
        <v>9300</v>
      </c>
      <c r="B3378" s="4">
        <v>42000000</v>
      </c>
      <c r="C3378" s="4">
        <v>16252765</v>
      </c>
      <c r="D3378" s="4">
        <f>IFERROR(Table13[[#This Row],[gross]]-Table13[[#This Row],[budget]],"not available")</f>
        <v>-25747235</v>
      </c>
    </row>
    <row r="3379" spans="1:4" x14ac:dyDescent="0.3">
      <c r="A3379" t="s">
        <v>6161</v>
      </c>
      <c r="B3379" s="4">
        <v>50000000</v>
      </c>
      <c r="C3379" s="4">
        <v>24127895</v>
      </c>
      <c r="D3379" s="4">
        <f>IFERROR(Table13[[#This Row],[gross]]-Table13[[#This Row],[budget]],"not available")</f>
        <v>-25872105</v>
      </c>
    </row>
    <row r="3380" spans="1:4" x14ac:dyDescent="0.3">
      <c r="A3380" t="s">
        <v>998</v>
      </c>
      <c r="B3380" s="4">
        <v>144000000</v>
      </c>
      <c r="C3380" s="4">
        <v>118099659</v>
      </c>
      <c r="D3380" s="4">
        <f>IFERROR(Table13[[#This Row],[gross]]-Table13[[#This Row],[budget]],"not available")</f>
        <v>-25900341</v>
      </c>
    </row>
    <row r="3381" spans="1:4" x14ac:dyDescent="0.3">
      <c r="A3381" t="s">
        <v>3800</v>
      </c>
      <c r="B3381" s="4">
        <v>63000000</v>
      </c>
      <c r="C3381" s="4">
        <v>37023395</v>
      </c>
      <c r="D3381" s="4">
        <f>IFERROR(Table13[[#This Row],[gross]]-Table13[[#This Row],[budget]],"not available")</f>
        <v>-25976605</v>
      </c>
    </row>
    <row r="3382" spans="1:4" x14ac:dyDescent="0.3">
      <c r="A3382" t="s">
        <v>5386</v>
      </c>
      <c r="B3382" s="4">
        <v>50000000</v>
      </c>
      <c r="C3382" s="4">
        <v>24006726</v>
      </c>
      <c r="D3382" s="4">
        <f>IFERROR(Table13[[#This Row],[gross]]-Table13[[#This Row],[budget]],"not available")</f>
        <v>-25993274</v>
      </c>
    </row>
    <row r="3383" spans="1:4" x14ac:dyDescent="0.3">
      <c r="A3383" t="s">
        <v>6734</v>
      </c>
      <c r="B3383" s="4">
        <v>45000000</v>
      </c>
      <c r="C3383" s="4">
        <v>18996755</v>
      </c>
      <c r="D3383" s="4">
        <f>IFERROR(Table13[[#This Row],[gross]]-Table13[[#This Row],[budget]],"not available")</f>
        <v>-26003245</v>
      </c>
    </row>
    <row r="3384" spans="1:4" x14ac:dyDescent="0.3">
      <c r="A3384" t="s">
        <v>3773</v>
      </c>
      <c r="B3384" s="4">
        <v>65000000</v>
      </c>
      <c r="C3384" s="4">
        <v>38966057</v>
      </c>
      <c r="D3384" s="4">
        <f>IFERROR(Table13[[#This Row],[gross]]-Table13[[#This Row],[budget]],"not available")</f>
        <v>-26033943</v>
      </c>
    </row>
    <row r="3385" spans="1:4" x14ac:dyDescent="0.3">
      <c r="A3385" t="s">
        <v>8692</v>
      </c>
      <c r="B3385" s="4">
        <v>30000000</v>
      </c>
      <c r="C3385" s="4">
        <v>3904982</v>
      </c>
      <c r="D3385" s="4">
        <f>IFERROR(Table13[[#This Row],[gross]]-Table13[[#This Row],[budget]],"not available")</f>
        <v>-26095018</v>
      </c>
    </row>
    <row r="3386" spans="1:4" x14ac:dyDescent="0.3">
      <c r="A3386" t="s">
        <v>6790</v>
      </c>
      <c r="B3386" s="4">
        <v>40000000</v>
      </c>
      <c r="C3386" s="4">
        <v>13838130</v>
      </c>
      <c r="D3386" s="4">
        <f>IFERROR(Table13[[#This Row],[gross]]-Table13[[#This Row],[budget]],"not available")</f>
        <v>-26161870</v>
      </c>
    </row>
    <row r="3387" spans="1:4" x14ac:dyDescent="0.3">
      <c r="A3387" t="s">
        <v>3913</v>
      </c>
      <c r="B3387" s="4">
        <v>42000000</v>
      </c>
      <c r="C3387" s="4">
        <v>15738632</v>
      </c>
      <c r="D3387" s="4">
        <f>IFERROR(Table13[[#This Row],[gross]]-Table13[[#This Row],[budget]],"not available")</f>
        <v>-26261368</v>
      </c>
    </row>
    <row r="3388" spans="1:4" x14ac:dyDescent="0.3">
      <c r="A3388" t="s">
        <v>2304</v>
      </c>
      <c r="B3388" s="4">
        <v>88000000</v>
      </c>
      <c r="C3388" s="4">
        <v>61644321</v>
      </c>
      <c r="D3388" s="4">
        <f>IFERROR(Table13[[#This Row],[gross]]-Table13[[#This Row],[budget]],"not available")</f>
        <v>-26355679</v>
      </c>
    </row>
    <row r="3389" spans="1:4" x14ac:dyDescent="0.3">
      <c r="A3389" t="s">
        <v>3113</v>
      </c>
      <c r="B3389" s="4">
        <v>70000000</v>
      </c>
      <c r="C3389" s="4">
        <v>43426961</v>
      </c>
      <c r="D3389" s="4">
        <f>IFERROR(Table13[[#This Row],[gross]]-Table13[[#This Row],[budget]],"not available")</f>
        <v>-26573039</v>
      </c>
    </row>
    <row r="3390" spans="1:4" x14ac:dyDescent="0.3">
      <c r="A3390" t="s">
        <v>6780</v>
      </c>
      <c r="B3390" s="4">
        <v>40000000</v>
      </c>
      <c r="C3390" s="4">
        <v>13376506</v>
      </c>
      <c r="D3390" s="4">
        <f>IFERROR(Table13[[#This Row],[gross]]-Table13[[#This Row],[budget]],"not available")</f>
        <v>-26623494</v>
      </c>
    </row>
    <row r="3391" spans="1:4" x14ac:dyDescent="0.3">
      <c r="A3391" t="s">
        <v>7799</v>
      </c>
      <c r="B3391" s="4">
        <v>35000000</v>
      </c>
      <c r="C3391" s="4">
        <v>8324748</v>
      </c>
      <c r="D3391" s="4">
        <f>IFERROR(Table13[[#This Row],[gross]]-Table13[[#This Row],[budget]],"not available")</f>
        <v>-26675252</v>
      </c>
    </row>
    <row r="3392" spans="1:4" x14ac:dyDescent="0.3">
      <c r="A3392" t="s">
        <v>4489</v>
      </c>
      <c r="B3392" s="4">
        <v>58000000</v>
      </c>
      <c r="C3392" s="4">
        <v>31199215</v>
      </c>
      <c r="D3392" s="4">
        <f>IFERROR(Table13[[#This Row],[gross]]-Table13[[#This Row],[budget]],"not available")</f>
        <v>-26800785</v>
      </c>
    </row>
    <row r="3393" spans="1:4" x14ac:dyDescent="0.3">
      <c r="A3393" t="s">
        <v>8674</v>
      </c>
      <c r="B3393" s="4">
        <v>30000000</v>
      </c>
      <c r="C3393" s="4">
        <v>2975649</v>
      </c>
      <c r="D3393" s="4">
        <f>IFERROR(Table13[[#This Row],[gross]]-Table13[[#This Row],[budget]],"not available")</f>
        <v>-27024351</v>
      </c>
    </row>
    <row r="3394" spans="1:4" x14ac:dyDescent="0.3">
      <c r="A3394" t="s">
        <v>7667</v>
      </c>
      <c r="B3394" s="4">
        <v>35000000</v>
      </c>
      <c r="C3394" s="4">
        <v>7948159</v>
      </c>
      <c r="D3394" s="4">
        <f>IFERROR(Table13[[#This Row],[gross]]-Table13[[#This Row],[budget]],"not available")</f>
        <v>-27051841</v>
      </c>
    </row>
    <row r="3395" spans="1:4" x14ac:dyDescent="0.3">
      <c r="A3395" t="s">
        <v>4301</v>
      </c>
      <c r="B3395" s="4">
        <v>60000000</v>
      </c>
      <c r="C3395" s="4">
        <v>32940507</v>
      </c>
      <c r="D3395" s="4">
        <f>IFERROR(Table13[[#This Row],[gross]]-Table13[[#This Row],[budget]],"not available")</f>
        <v>-27059493</v>
      </c>
    </row>
    <row r="3396" spans="1:4" x14ac:dyDescent="0.3">
      <c r="A3396" t="s">
        <v>6872</v>
      </c>
      <c r="B3396" s="4">
        <v>30000000</v>
      </c>
      <c r="C3396" s="4">
        <v>2869369</v>
      </c>
      <c r="D3396" s="4">
        <f>IFERROR(Table13[[#This Row],[gross]]-Table13[[#This Row],[budget]],"not available")</f>
        <v>-27130631</v>
      </c>
    </row>
    <row r="3397" spans="1:4" x14ac:dyDescent="0.3">
      <c r="A3397" t="s">
        <v>4188</v>
      </c>
      <c r="B3397" s="4">
        <v>75000000</v>
      </c>
      <c r="C3397" s="4">
        <v>47748610</v>
      </c>
      <c r="D3397" s="4">
        <f>IFERROR(Table13[[#This Row],[gross]]-Table13[[#This Row],[budget]],"not available")</f>
        <v>-27251390</v>
      </c>
    </row>
    <row r="3398" spans="1:4" x14ac:dyDescent="0.3">
      <c r="A3398" t="s">
        <v>10162</v>
      </c>
      <c r="B3398" s="4">
        <v>28000000</v>
      </c>
      <c r="C3398" s="4">
        <v>669276</v>
      </c>
      <c r="D3398" s="4">
        <f>IFERROR(Table13[[#This Row],[gross]]-Table13[[#This Row],[budget]],"not available")</f>
        <v>-27330724</v>
      </c>
    </row>
    <row r="3399" spans="1:4" x14ac:dyDescent="0.3">
      <c r="A3399" t="s">
        <v>1884</v>
      </c>
      <c r="B3399" s="4">
        <v>100000000</v>
      </c>
      <c r="C3399" s="4">
        <v>72660029</v>
      </c>
      <c r="D3399" s="4">
        <f>IFERROR(Table13[[#This Row],[gross]]-Table13[[#This Row],[budget]],"not available")</f>
        <v>-27339971</v>
      </c>
    </row>
    <row r="3400" spans="1:4" x14ac:dyDescent="0.3">
      <c r="A3400" t="s">
        <v>7790</v>
      </c>
      <c r="B3400" s="4">
        <v>34000000</v>
      </c>
      <c r="C3400" s="4">
        <v>6543194</v>
      </c>
      <c r="D3400" s="4">
        <f>IFERROR(Table13[[#This Row],[gross]]-Table13[[#This Row],[budget]],"not available")</f>
        <v>-27456806</v>
      </c>
    </row>
    <row r="3401" spans="1:4" x14ac:dyDescent="0.3">
      <c r="A3401" t="s">
        <v>4314</v>
      </c>
      <c r="B3401" s="4">
        <v>60000000</v>
      </c>
      <c r="C3401" s="4">
        <v>32522352</v>
      </c>
      <c r="D3401" s="4">
        <f>IFERROR(Table13[[#This Row],[gross]]-Table13[[#This Row],[budget]],"not available")</f>
        <v>-27477648</v>
      </c>
    </row>
    <row r="3402" spans="1:4" x14ac:dyDescent="0.3">
      <c r="A3402" t="s">
        <v>4351</v>
      </c>
      <c r="B3402" s="4">
        <v>50000000</v>
      </c>
      <c r="C3402" s="4">
        <v>22518325</v>
      </c>
      <c r="D3402" s="4">
        <f>IFERROR(Table13[[#This Row],[gross]]-Table13[[#This Row],[budget]],"not available")</f>
        <v>-27481675</v>
      </c>
    </row>
    <row r="3403" spans="1:4" x14ac:dyDescent="0.3">
      <c r="A3403" t="s">
        <v>7687</v>
      </c>
      <c r="B3403" s="4">
        <v>35000000</v>
      </c>
      <c r="C3403" s="4">
        <v>7458269</v>
      </c>
      <c r="D3403" s="4">
        <f>IFERROR(Table13[[#This Row],[gross]]-Table13[[#This Row],[budget]],"not available")</f>
        <v>-27541731</v>
      </c>
    </row>
    <row r="3404" spans="1:4" x14ac:dyDescent="0.3">
      <c r="A3404" t="s">
        <v>5931</v>
      </c>
      <c r="B3404" s="4">
        <v>45000000</v>
      </c>
      <c r="C3404" s="4">
        <v>17300889</v>
      </c>
      <c r="D3404" s="4">
        <f>IFERROR(Table13[[#This Row],[gross]]-Table13[[#This Row],[budget]],"not available")</f>
        <v>-27699111</v>
      </c>
    </row>
    <row r="3405" spans="1:4" x14ac:dyDescent="0.3">
      <c r="A3405" t="s">
        <v>7039</v>
      </c>
      <c r="B3405" s="4">
        <v>38000000</v>
      </c>
      <c r="C3405" s="4">
        <v>10300000</v>
      </c>
      <c r="D3405" s="4">
        <f>IFERROR(Table13[[#This Row],[gross]]-Table13[[#This Row],[budget]],"not available")</f>
        <v>-27700000</v>
      </c>
    </row>
    <row r="3406" spans="1:4" x14ac:dyDescent="0.3">
      <c r="A3406" t="s">
        <v>3367</v>
      </c>
      <c r="B3406" s="4">
        <v>70000000</v>
      </c>
      <c r="C3406" s="4">
        <v>42272747</v>
      </c>
      <c r="D3406" s="4">
        <f>IFERROR(Table13[[#This Row],[gross]]-Table13[[#This Row],[budget]],"not available")</f>
        <v>-27727253</v>
      </c>
    </row>
    <row r="3407" spans="1:4" x14ac:dyDescent="0.3">
      <c r="A3407" t="s">
        <v>4262</v>
      </c>
      <c r="B3407" s="4">
        <v>70000000</v>
      </c>
      <c r="C3407" s="4">
        <v>42194060</v>
      </c>
      <c r="D3407" s="4">
        <f>IFERROR(Table13[[#This Row],[gross]]-Table13[[#This Row],[budget]],"not available")</f>
        <v>-27805940</v>
      </c>
    </row>
    <row r="3408" spans="1:4" x14ac:dyDescent="0.3">
      <c r="A3408" t="s">
        <v>11149</v>
      </c>
      <c r="B3408" s="4">
        <v>40000000</v>
      </c>
      <c r="C3408" s="4">
        <v>12181484</v>
      </c>
      <c r="D3408" s="4">
        <f>IFERROR(Table13[[#This Row],[gross]]-Table13[[#This Row],[budget]],"not available")</f>
        <v>-27818516</v>
      </c>
    </row>
    <row r="3409" spans="1:4" x14ac:dyDescent="0.3">
      <c r="A3409" t="s">
        <v>4293</v>
      </c>
      <c r="B3409" s="4">
        <v>60000000</v>
      </c>
      <c r="C3409" s="4">
        <v>32122249</v>
      </c>
      <c r="D3409" s="4">
        <f>IFERROR(Table13[[#This Row],[gross]]-Table13[[#This Row],[budget]],"not available")</f>
        <v>-27877751</v>
      </c>
    </row>
    <row r="3410" spans="1:4" x14ac:dyDescent="0.3">
      <c r="A3410" t="s">
        <v>4910</v>
      </c>
      <c r="B3410" s="4">
        <v>53000000</v>
      </c>
      <c r="C3410" s="4">
        <v>25031037</v>
      </c>
      <c r="D3410" s="4">
        <f>IFERROR(Table13[[#This Row],[gross]]-Table13[[#This Row],[budget]],"not available")</f>
        <v>-27968963</v>
      </c>
    </row>
    <row r="3411" spans="1:4" x14ac:dyDescent="0.3">
      <c r="A3411" t="s">
        <v>2431</v>
      </c>
      <c r="B3411" s="4">
        <v>85000000</v>
      </c>
      <c r="C3411" s="4">
        <v>57010853</v>
      </c>
      <c r="D3411" s="4">
        <f>IFERROR(Table13[[#This Row],[gross]]-Table13[[#This Row],[budget]],"not available")</f>
        <v>-27989147</v>
      </c>
    </row>
    <row r="3412" spans="1:4" x14ac:dyDescent="0.3">
      <c r="A3412" t="s">
        <v>3119</v>
      </c>
      <c r="B3412" s="4">
        <v>75000000</v>
      </c>
      <c r="C3412" s="4">
        <v>47000485</v>
      </c>
      <c r="D3412" s="4">
        <f>IFERROR(Table13[[#This Row],[gross]]-Table13[[#This Row],[budget]],"not available")</f>
        <v>-27999515</v>
      </c>
    </row>
    <row r="3413" spans="1:4" x14ac:dyDescent="0.3">
      <c r="A3413" t="s">
        <v>9822</v>
      </c>
      <c r="B3413" s="4">
        <v>30000000</v>
      </c>
      <c r="C3413" s="4">
        <v>1865774</v>
      </c>
      <c r="D3413" s="4">
        <f>IFERROR(Table13[[#This Row],[gross]]-Table13[[#This Row],[budget]],"not available")</f>
        <v>-28134226</v>
      </c>
    </row>
    <row r="3414" spans="1:4" x14ac:dyDescent="0.3">
      <c r="A3414" t="s">
        <v>10611</v>
      </c>
      <c r="B3414" s="4">
        <v>31000000</v>
      </c>
      <c r="C3414" s="4">
        <v>2840417</v>
      </c>
      <c r="D3414" s="4">
        <f>IFERROR(Table13[[#This Row],[gross]]-Table13[[#This Row],[budget]],"not available")</f>
        <v>-28159583</v>
      </c>
    </row>
    <row r="3415" spans="1:4" x14ac:dyDescent="0.3">
      <c r="A3415" t="s">
        <v>4251</v>
      </c>
      <c r="B3415" s="4">
        <v>65000000</v>
      </c>
      <c r="C3415" s="4">
        <v>36830057</v>
      </c>
      <c r="D3415" s="4">
        <f>IFERROR(Table13[[#This Row],[gross]]-Table13[[#This Row],[budget]],"not available")</f>
        <v>-28169943</v>
      </c>
    </row>
    <row r="3416" spans="1:4" x14ac:dyDescent="0.3">
      <c r="A3416" t="s">
        <v>4306</v>
      </c>
      <c r="B3416" s="4">
        <v>60000000</v>
      </c>
      <c r="C3416" s="4">
        <v>31670931</v>
      </c>
      <c r="D3416" s="4">
        <f>IFERROR(Table13[[#This Row],[gross]]-Table13[[#This Row],[budget]],"not available")</f>
        <v>-28329069</v>
      </c>
    </row>
    <row r="3417" spans="1:4" x14ac:dyDescent="0.3">
      <c r="A3417" t="s">
        <v>5422</v>
      </c>
      <c r="B3417" s="4">
        <v>49900000</v>
      </c>
      <c r="C3417" s="4">
        <v>21557240</v>
      </c>
      <c r="D3417" s="4">
        <f>IFERROR(Table13[[#This Row],[gross]]-Table13[[#This Row],[budget]],"not available")</f>
        <v>-28342760</v>
      </c>
    </row>
    <row r="3418" spans="1:4" x14ac:dyDescent="0.3">
      <c r="A3418" t="s">
        <v>7704</v>
      </c>
      <c r="B3418" s="4">
        <v>35000000</v>
      </c>
      <c r="C3418" s="4">
        <v>6592103</v>
      </c>
      <c r="D3418" s="4">
        <f>IFERROR(Table13[[#This Row],[gross]]-Table13[[#This Row],[budget]],"not available")</f>
        <v>-28407897</v>
      </c>
    </row>
    <row r="3419" spans="1:4" x14ac:dyDescent="0.3">
      <c r="A3419" t="s">
        <v>4498</v>
      </c>
      <c r="B3419" s="4">
        <v>58000000</v>
      </c>
      <c r="C3419" s="4">
        <v>29580087</v>
      </c>
      <c r="D3419" s="4">
        <f>IFERROR(Table13[[#This Row],[gross]]-Table13[[#This Row],[budget]],"not available")</f>
        <v>-28419913</v>
      </c>
    </row>
    <row r="3420" spans="1:4" x14ac:dyDescent="0.3">
      <c r="A3420" t="s">
        <v>8004</v>
      </c>
      <c r="B3420" s="4">
        <v>32000000</v>
      </c>
      <c r="C3420" s="4">
        <v>3562749</v>
      </c>
      <c r="D3420" s="4">
        <f>IFERROR(Table13[[#This Row],[gross]]-Table13[[#This Row],[budget]],"not available")</f>
        <v>-28437251</v>
      </c>
    </row>
    <row r="3421" spans="1:4" x14ac:dyDescent="0.3">
      <c r="A3421" t="s">
        <v>2475</v>
      </c>
      <c r="B3421" s="4">
        <v>60000000</v>
      </c>
      <c r="C3421" s="4">
        <v>31494270</v>
      </c>
      <c r="D3421" s="4">
        <f>IFERROR(Table13[[#This Row],[gross]]-Table13[[#This Row],[budget]],"not available")</f>
        <v>-28505730</v>
      </c>
    </row>
    <row r="3422" spans="1:4" x14ac:dyDescent="0.3">
      <c r="A3422" t="s">
        <v>7683</v>
      </c>
      <c r="B3422" s="4">
        <v>35000000</v>
      </c>
      <c r="C3422" s="4">
        <v>6448817</v>
      </c>
      <c r="D3422" s="4">
        <f>IFERROR(Table13[[#This Row],[gross]]-Table13[[#This Row],[budget]],"not available")</f>
        <v>-28551183</v>
      </c>
    </row>
    <row r="3423" spans="1:4" x14ac:dyDescent="0.3">
      <c r="A3423" t="s">
        <v>4973</v>
      </c>
      <c r="B3423" s="4">
        <v>52000000</v>
      </c>
      <c r="C3423" s="4">
        <v>23324666</v>
      </c>
      <c r="D3423" s="4">
        <f>IFERROR(Table13[[#This Row],[gross]]-Table13[[#This Row],[budget]],"not available")</f>
        <v>-28675334</v>
      </c>
    </row>
    <row r="3424" spans="1:4" x14ac:dyDescent="0.3">
      <c r="A3424" t="s">
        <v>6787</v>
      </c>
      <c r="B3424" s="4">
        <v>42000000</v>
      </c>
      <c r="C3424" s="4">
        <v>13208023</v>
      </c>
      <c r="D3424" s="4">
        <f>IFERROR(Table13[[#This Row],[gross]]-Table13[[#This Row],[budget]],"not available")</f>
        <v>-28791977</v>
      </c>
    </row>
    <row r="3425" spans="1:4" x14ac:dyDescent="0.3">
      <c r="A3425" t="s">
        <v>4382</v>
      </c>
      <c r="B3425" s="4">
        <v>60000000</v>
      </c>
      <c r="C3425" s="4">
        <v>31165421</v>
      </c>
      <c r="D3425" s="4">
        <f>IFERROR(Table13[[#This Row],[gross]]-Table13[[#This Row],[budget]],"not available")</f>
        <v>-28834579</v>
      </c>
    </row>
    <row r="3426" spans="1:4" x14ac:dyDescent="0.3">
      <c r="A3426" t="s">
        <v>2481</v>
      </c>
      <c r="B3426" s="4">
        <v>60000000</v>
      </c>
      <c r="C3426" s="4">
        <v>31111260</v>
      </c>
      <c r="D3426" s="4">
        <f>IFERROR(Table13[[#This Row],[gross]]-Table13[[#This Row],[budget]],"not available")</f>
        <v>-28888740</v>
      </c>
    </row>
    <row r="3427" spans="1:4" x14ac:dyDescent="0.3">
      <c r="A3427" t="s">
        <v>1043</v>
      </c>
      <c r="B3427" s="4">
        <v>140000000</v>
      </c>
      <c r="C3427" s="4">
        <v>111110575</v>
      </c>
      <c r="D3427" s="4">
        <f>IFERROR(Table13[[#This Row],[gross]]-Table13[[#This Row],[budget]],"not available")</f>
        <v>-28889425</v>
      </c>
    </row>
    <row r="3428" spans="1:4" x14ac:dyDescent="0.3">
      <c r="A3428" t="s">
        <v>8154</v>
      </c>
      <c r="B3428" s="4">
        <v>29000000</v>
      </c>
      <c r="C3428" s="4">
        <v>64286</v>
      </c>
      <c r="D3428" s="4">
        <f>IFERROR(Table13[[#This Row],[gross]]-Table13[[#This Row],[budget]],"not available")</f>
        <v>-28935714</v>
      </c>
    </row>
    <row r="3429" spans="1:4" x14ac:dyDescent="0.3">
      <c r="A3429" t="s">
        <v>4978</v>
      </c>
      <c r="B3429" s="4">
        <v>52000000</v>
      </c>
      <c r="C3429" s="4">
        <v>23020488</v>
      </c>
      <c r="D3429" s="4">
        <f>IFERROR(Table13[[#This Row],[gross]]-Table13[[#This Row],[budget]],"not available")</f>
        <v>-28979512</v>
      </c>
    </row>
    <row r="3430" spans="1:4" x14ac:dyDescent="0.3">
      <c r="A3430" t="s">
        <v>6802</v>
      </c>
      <c r="B3430" s="4">
        <v>36000000</v>
      </c>
      <c r="C3430" s="4">
        <v>7000000</v>
      </c>
      <c r="D3430" s="4">
        <f>IFERROR(Table13[[#This Row],[gross]]-Table13[[#This Row],[budget]],"not available")</f>
        <v>-29000000</v>
      </c>
    </row>
    <row r="3431" spans="1:4" x14ac:dyDescent="0.3">
      <c r="A3431" t="s">
        <v>3433</v>
      </c>
      <c r="B3431" s="4">
        <v>70000000</v>
      </c>
      <c r="C3431" s="4">
        <v>40932372</v>
      </c>
      <c r="D3431" s="4">
        <f>IFERROR(Table13[[#This Row],[gross]]-Table13[[#This Row],[budget]],"not available")</f>
        <v>-29067628</v>
      </c>
    </row>
    <row r="3432" spans="1:4" x14ac:dyDescent="0.3">
      <c r="A3432" t="s">
        <v>3631</v>
      </c>
      <c r="B3432" s="4">
        <v>35000000</v>
      </c>
      <c r="C3432" s="4">
        <v>5932060</v>
      </c>
      <c r="D3432" s="4">
        <f>IFERROR(Table13[[#This Row],[gross]]-Table13[[#This Row],[budget]],"not available")</f>
        <v>-29067940</v>
      </c>
    </row>
    <row r="3433" spans="1:4" x14ac:dyDescent="0.3">
      <c r="A3433" t="s">
        <v>8008</v>
      </c>
      <c r="B3433" s="4">
        <v>32000000</v>
      </c>
      <c r="C3433" s="4">
        <v>2899970</v>
      </c>
      <c r="D3433" s="4">
        <f>IFERROR(Table13[[#This Row],[gross]]-Table13[[#This Row],[budget]],"not available")</f>
        <v>-29100030</v>
      </c>
    </row>
    <row r="3434" spans="1:4" x14ac:dyDescent="0.3">
      <c r="A3434" t="s">
        <v>17421</v>
      </c>
      <c r="B3434" s="4">
        <v>30300000</v>
      </c>
      <c r="C3434" s="4">
        <v>1196752</v>
      </c>
      <c r="D3434" s="4">
        <f>IFERROR(Table13[[#This Row],[gross]]-Table13[[#This Row],[budget]],"not available")</f>
        <v>-29103248</v>
      </c>
    </row>
    <row r="3435" spans="1:4" x14ac:dyDescent="0.3">
      <c r="A3435" t="s">
        <v>2266</v>
      </c>
      <c r="B3435" s="4">
        <v>90000000</v>
      </c>
      <c r="C3435" s="4">
        <v>60874615</v>
      </c>
      <c r="D3435" s="4">
        <f>IFERROR(Table13[[#This Row],[gross]]-Table13[[#This Row],[budget]],"not available")</f>
        <v>-29125385</v>
      </c>
    </row>
    <row r="3436" spans="1:4" x14ac:dyDescent="0.3">
      <c r="A3436" t="s">
        <v>4310</v>
      </c>
      <c r="B3436" s="4">
        <v>60000000</v>
      </c>
      <c r="C3436" s="4">
        <v>30695227</v>
      </c>
      <c r="D3436" s="4">
        <f>IFERROR(Table13[[#This Row],[gross]]-Table13[[#This Row],[budget]],"not available")</f>
        <v>-29304773</v>
      </c>
    </row>
    <row r="3437" spans="1:4" x14ac:dyDescent="0.3">
      <c r="A3437" t="s">
        <v>2246</v>
      </c>
      <c r="B3437" s="4">
        <v>95000000</v>
      </c>
      <c r="C3437" s="4">
        <v>65653758</v>
      </c>
      <c r="D3437" s="4">
        <f>IFERROR(Table13[[#This Row],[gross]]-Table13[[#This Row],[budget]],"not available")</f>
        <v>-29346242</v>
      </c>
    </row>
    <row r="3438" spans="1:4" x14ac:dyDescent="0.3">
      <c r="A3438" t="s">
        <v>6846</v>
      </c>
      <c r="B3438" s="4">
        <v>40000000</v>
      </c>
      <c r="C3438" s="4">
        <v>10640645</v>
      </c>
      <c r="D3438" s="4">
        <f>IFERROR(Table13[[#This Row],[gross]]-Table13[[#This Row],[budget]],"not available")</f>
        <v>-29359355</v>
      </c>
    </row>
    <row r="3439" spans="1:4" x14ac:dyDescent="0.3">
      <c r="A3439" t="s">
        <v>4765</v>
      </c>
      <c r="B3439" s="4">
        <v>50000000</v>
      </c>
      <c r="C3439" s="4">
        <v>20550712</v>
      </c>
      <c r="D3439" s="4">
        <f>IFERROR(Table13[[#This Row],[gross]]-Table13[[#This Row],[budget]],"not available")</f>
        <v>-29449288</v>
      </c>
    </row>
    <row r="3440" spans="1:4" x14ac:dyDescent="0.3">
      <c r="A3440" t="s">
        <v>1992</v>
      </c>
      <c r="B3440" s="4">
        <v>93000000</v>
      </c>
      <c r="C3440" s="4">
        <v>63540020</v>
      </c>
      <c r="D3440" s="4">
        <f>IFERROR(Table13[[#This Row],[gross]]-Table13[[#This Row],[budget]],"not available")</f>
        <v>-29459980</v>
      </c>
    </row>
    <row r="3441" spans="1:4" x14ac:dyDescent="0.3">
      <c r="A3441" t="s">
        <v>8711</v>
      </c>
      <c r="B3441" s="4">
        <v>30000000</v>
      </c>
      <c r="C3441" s="4">
        <v>537580</v>
      </c>
      <c r="D3441" s="4">
        <f>IFERROR(Table13[[#This Row],[gross]]-Table13[[#This Row],[budget]],"not available")</f>
        <v>-29462420</v>
      </c>
    </row>
    <row r="3442" spans="1:4" x14ac:dyDescent="0.3">
      <c r="A3442" t="s">
        <v>5944</v>
      </c>
      <c r="B3442" s="4">
        <v>45000000</v>
      </c>
      <c r="C3442" s="4">
        <v>15523168</v>
      </c>
      <c r="D3442" s="4">
        <f>IFERROR(Table13[[#This Row],[gross]]-Table13[[#This Row],[budget]],"not available")</f>
        <v>-29476832</v>
      </c>
    </row>
    <row r="3443" spans="1:4" x14ac:dyDescent="0.3">
      <c r="A3443" t="s">
        <v>9353</v>
      </c>
      <c r="B3443" s="4">
        <v>30000000</v>
      </c>
      <c r="C3443" s="4">
        <v>499263</v>
      </c>
      <c r="D3443" s="4">
        <f>IFERROR(Table13[[#This Row],[gross]]-Table13[[#This Row],[budget]],"not available")</f>
        <v>-29500737</v>
      </c>
    </row>
    <row r="3444" spans="1:4" x14ac:dyDescent="0.3">
      <c r="A3444" t="s">
        <v>5460</v>
      </c>
      <c r="B3444" s="4">
        <v>50000000</v>
      </c>
      <c r="C3444" s="4">
        <v>20488579</v>
      </c>
      <c r="D3444" s="4">
        <f>IFERROR(Table13[[#This Row],[gross]]-Table13[[#This Row],[budget]],"not available")</f>
        <v>-29511421</v>
      </c>
    </row>
    <row r="3445" spans="1:4" x14ac:dyDescent="0.3">
      <c r="A3445" t="s">
        <v>3122</v>
      </c>
      <c r="B3445" s="4">
        <v>75000000</v>
      </c>
      <c r="C3445" s="4">
        <v>45434443</v>
      </c>
      <c r="D3445" s="4">
        <f>IFERROR(Table13[[#This Row],[gross]]-Table13[[#This Row],[budget]],"not available")</f>
        <v>-29565557</v>
      </c>
    </row>
    <row r="3446" spans="1:4" x14ac:dyDescent="0.3">
      <c r="A3446" t="s">
        <v>7859</v>
      </c>
      <c r="B3446" s="4">
        <v>38000000</v>
      </c>
      <c r="C3446" s="4">
        <v>8406264</v>
      </c>
      <c r="D3446" s="4">
        <f>IFERROR(Table13[[#This Row],[gross]]-Table13[[#This Row],[budget]],"not available")</f>
        <v>-29593736</v>
      </c>
    </row>
    <row r="3447" spans="1:4" x14ac:dyDescent="0.3">
      <c r="A3447" t="s">
        <v>5391</v>
      </c>
      <c r="B3447" s="4">
        <v>50000000</v>
      </c>
      <c r="C3447" s="4">
        <v>20389967</v>
      </c>
      <c r="D3447" s="4">
        <f>IFERROR(Table13[[#This Row],[gross]]-Table13[[#This Row],[budget]],"not available")</f>
        <v>-29610033</v>
      </c>
    </row>
    <row r="3448" spans="1:4" x14ac:dyDescent="0.3">
      <c r="A3448" t="s">
        <v>2790</v>
      </c>
      <c r="B3448" s="4">
        <v>75000000</v>
      </c>
      <c r="C3448" s="4">
        <v>45356386</v>
      </c>
      <c r="D3448" s="4">
        <f>IFERROR(Table13[[#This Row],[gross]]-Table13[[#This Row],[budget]],"not available")</f>
        <v>-29643614</v>
      </c>
    </row>
    <row r="3449" spans="1:4" x14ac:dyDescent="0.3">
      <c r="A3449" t="s">
        <v>2797</v>
      </c>
      <c r="B3449" s="4">
        <v>85000000</v>
      </c>
      <c r="C3449" s="4">
        <v>55350897</v>
      </c>
      <c r="D3449" s="4">
        <f>IFERROR(Table13[[#This Row],[gross]]-Table13[[#This Row],[budget]],"not available")</f>
        <v>-29649103</v>
      </c>
    </row>
    <row r="3450" spans="1:4" x14ac:dyDescent="0.3">
      <c r="A3450" t="s">
        <v>4534</v>
      </c>
      <c r="B3450" s="4">
        <v>58000000</v>
      </c>
      <c r="C3450" s="4">
        <v>28328132</v>
      </c>
      <c r="D3450" s="4">
        <f>IFERROR(Table13[[#This Row],[gross]]-Table13[[#This Row],[budget]],"not available")</f>
        <v>-29671868</v>
      </c>
    </row>
    <row r="3451" spans="1:4" x14ac:dyDescent="0.3">
      <c r="A3451" t="s">
        <v>3909</v>
      </c>
      <c r="B3451" s="4">
        <v>62000000</v>
      </c>
      <c r="C3451" s="4">
        <v>32178777</v>
      </c>
      <c r="D3451" s="4">
        <f>IFERROR(Table13[[#This Row],[gross]]-Table13[[#This Row],[budget]],"not available")</f>
        <v>-29821223</v>
      </c>
    </row>
    <row r="3452" spans="1:4" x14ac:dyDescent="0.3">
      <c r="A3452" t="s">
        <v>4347</v>
      </c>
      <c r="B3452" s="4">
        <v>60000000</v>
      </c>
      <c r="C3452" s="4">
        <v>30063805</v>
      </c>
      <c r="D3452" s="4">
        <f>IFERROR(Table13[[#This Row],[gross]]-Table13[[#This Row],[budget]],"not available")</f>
        <v>-29936195</v>
      </c>
    </row>
    <row r="3453" spans="1:4" x14ac:dyDescent="0.3">
      <c r="A3453" t="s">
        <v>4695</v>
      </c>
      <c r="B3453" s="4">
        <v>55000000</v>
      </c>
      <c r="C3453" s="4">
        <v>25040293</v>
      </c>
      <c r="D3453" s="4">
        <f>IFERROR(Table13[[#This Row],[gross]]-Table13[[#This Row],[budget]],"not available")</f>
        <v>-29959707</v>
      </c>
    </row>
    <row r="3454" spans="1:4" x14ac:dyDescent="0.3">
      <c r="A3454" t="s">
        <v>4859</v>
      </c>
      <c r="B3454" s="4">
        <v>57000000</v>
      </c>
      <c r="C3454" s="4">
        <v>26838389</v>
      </c>
      <c r="D3454" s="4">
        <f>IFERROR(Table13[[#This Row],[gross]]-Table13[[#This Row],[budget]],"not available")</f>
        <v>-30161611</v>
      </c>
    </row>
    <row r="3455" spans="1:4" x14ac:dyDescent="0.3">
      <c r="A3455" t="s">
        <v>7662</v>
      </c>
      <c r="B3455" s="4">
        <v>38000000</v>
      </c>
      <c r="C3455" s="4">
        <v>7659747</v>
      </c>
      <c r="D3455" s="4">
        <f>IFERROR(Table13[[#This Row],[gross]]-Table13[[#This Row],[budget]],"not available")</f>
        <v>-30340253</v>
      </c>
    </row>
    <row r="3456" spans="1:4" x14ac:dyDescent="0.3">
      <c r="A3456" t="s">
        <v>6793</v>
      </c>
      <c r="B3456" s="4">
        <v>40000000</v>
      </c>
      <c r="C3456" s="4">
        <v>9652000</v>
      </c>
      <c r="D3456" s="4">
        <f>IFERROR(Table13[[#This Row],[gross]]-Table13[[#This Row],[budget]],"not available")</f>
        <v>-30348000</v>
      </c>
    </row>
    <row r="3457" spans="1:4" x14ac:dyDescent="0.3">
      <c r="A3457" t="s">
        <v>7693</v>
      </c>
      <c r="B3457" s="4">
        <v>35000000</v>
      </c>
      <c r="C3457" s="4">
        <v>4651977</v>
      </c>
      <c r="D3457" s="4">
        <f>IFERROR(Table13[[#This Row],[gross]]-Table13[[#This Row],[budget]],"not available")</f>
        <v>-30348023</v>
      </c>
    </row>
    <row r="3458" spans="1:4" x14ac:dyDescent="0.3">
      <c r="A3458" t="s">
        <v>5395</v>
      </c>
      <c r="B3458" s="4">
        <v>50000000</v>
      </c>
      <c r="C3458" s="4">
        <v>19593740</v>
      </c>
      <c r="D3458" s="4">
        <f>IFERROR(Table13[[#This Row],[gross]]-Table13[[#This Row],[budget]],"not available")</f>
        <v>-30406260</v>
      </c>
    </row>
    <row r="3459" spans="1:4" x14ac:dyDescent="0.3">
      <c r="A3459" t="s">
        <v>7086</v>
      </c>
      <c r="B3459" s="4">
        <v>40000000</v>
      </c>
      <c r="C3459" s="4">
        <v>9589875</v>
      </c>
      <c r="D3459" s="4">
        <f>IFERROR(Table13[[#This Row],[gross]]-Table13[[#This Row],[budget]],"not available")</f>
        <v>-30410125</v>
      </c>
    </row>
    <row r="3460" spans="1:4" x14ac:dyDescent="0.3">
      <c r="A3460" t="s">
        <v>7696</v>
      </c>
      <c r="B3460" s="4">
        <v>35000000</v>
      </c>
      <c r="C3460" s="4">
        <v>4496583</v>
      </c>
      <c r="D3460" s="4">
        <f>IFERROR(Table13[[#This Row],[gross]]-Table13[[#This Row],[budget]],"not available")</f>
        <v>-30503417</v>
      </c>
    </row>
    <row r="3461" spans="1:4" x14ac:dyDescent="0.3">
      <c r="A3461" t="s">
        <v>7055</v>
      </c>
      <c r="B3461" s="4">
        <v>37000000</v>
      </c>
      <c r="C3461" s="4">
        <v>6482195</v>
      </c>
      <c r="D3461" s="4">
        <f>IFERROR(Table13[[#This Row],[gross]]-Table13[[#This Row],[budget]],"not available")</f>
        <v>-30517805</v>
      </c>
    </row>
    <row r="3462" spans="1:4" x14ac:dyDescent="0.3">
      <c r="A3462" t="s">
        <v>1976</v>
      </c>
      <c r="B3462" s="4">
        <v>90000000</v>
      </c>
      <c r="C3462" s="4">
        <v>59475623</v>
      </c>
      <c r="D3462" s="4">
        <f>IFERROR(Table13[[#This Row],[gross]]-Table13[[#This Row],[budget]],"not available")</f>
        <v>-30524377</v>
      </c>
    </row>
    <row r="3463" spans="1:4" x14ac:dyDescent="0.3">
      <c r="A3463" t="s">
        <v>4423</v>
      </c>
      <c r="B3463" s="4">
        <v>35000000</v>
      </c>
      <c r="C3463" s="4">
        <v>4426297</v>
      </c>
      <c r="D3463" s="4">
        <f>IFERROR(Table13[[#This Row],[gross]]-Table13[[#This Row],[budget]],"not available")</f>
        <v>-30573703</v>
      </c>
    </row>
    <row r="3464" spans="1:4" x14ac:dyDescent="0.3">
      <c r="A3464" t="s">
        <v>898</v>
      </c>
      <c r="B3464" s="4">
        <v>150000000</v>
      </c>
      <c r="C3464" s="4">
        <v>119420252</v>
      </c>
      <c r="D3464" s="4">
        <f>IFERROR(Table13[[#This Row],[gross]]-Table13[[#This Row],[budget]],"not available")</f>
        <v>-30579748</v>
      </c>
    </row>
    <row r="3465" spans="1:4" x14ac:dyDescent="0.3">
      <c r="A3465" t="s">
        <v>3605</v>
      </c>
      <c r="B3465" s="4">
        <v>70000000</v>
      </c>
      <c r="C3465" s="4">
        <v>39380442</v>
      </c>
      <c r="D3465" s="4">
        <f>IFERROR(Table13[[#This Row],[gross]]-Table13[[#This Row],[budget]],"not available")</f>
        <v>-30619558</v>
      </c>
    </row>
    <row r="3466" spans="1:4" x14ac:dyDescent="0.3">
      <c r="A3466" t="s">
        <v>8011</v>
      </c>
      <c r="B3466" s="4">
        <v>32000000</v>
      </c>
      <c r="C3466" s="4">
        <v>1304837</v>
      </c>
      <c r="D3466" s="4">
        <f>IFERROR(Table13[[#This Row],[gross]]-Table13[[#This Row],[budget]],"not available")</f>
        <v>-30695163</v>
      </c>
    </row>
    <row r="3467" spans="1:4" x14ac:dyDescent="0.3">
      <c r="A3467" t="s">
        <v>2588</v>
      </c>
      <c r="B3467" s="4">
        <v>84000000</v>
      </c>
      <c r="C3467" s="4">
        <v>53215979</v>
      </c>
      <c r="D3467" s="4">
        <f>IFERROR(Table13[[#This Row],[gross]]-Table13[[#This Row],[budget]],"not available")</f>
        <v>-30784021</v>
      </c>
    </row>
    <row r="3468" spans="1:4" x14ac:dyDescent="0.3">
      <c r="A3468" t="s">
        <v>4330</v>
      </c>
      <c r="B3468" s="4">
        <v>60000000</v>
      </c>
      <c r="C3468" s="4">
        <v>29136626</v>
      </c>
      <c r="D3468" s="4">
        <f>IFERROR(Table13[[#This Row],[gross]]-Table13[[#This Row],[budget]],"not available")</f>
        <v>-30863374</v>
      </c>
    </row>
    <row r="3469" spans="1:4" x14ac:dyDescent="0.3">
      <c r="A3469" t="s">
        <v>6166</v>
      </c>
      <c r="B3469" s="4">
        <v>31000000</v>
      </c>
      <c r="C3469" s="4">
        <v>84961</v>
      </c>
      <c r="D3469" s="4">
        <f>IFERROR(Table13[[#This Row],[gross]]-Table13[[#This Row],[budget]],"not available")</f>
        <v>-30915039</v>
      </c>
    </row>
    <row r="3470" spans="1:4" x14ac:dyDescent="0.3">
      <c r="A3470" t="s">
        <v>1450</v>
      </c>
      <c r="B3470" s="4">
        <v>120000000</v>
      </c>
      <c r="C3470" s="4">
        <v>89021735</v>
      </c>
      <c r="D3470" s="4">
        <f>IFERROR(Table13[[#This Row],[gross]]-Table13[[#This Row],[budget]],"not available")</f>
        <v>-30978265</v>
      </c>
    </row>
    <row r="3471" spans="1:4" x14ac:dyDescent="0.3">
      <c r="A3471" t="s">
        <v>4547</v>
      </c>
      <c r="B3471" s="4">
        <v>57000000</v>
      </c>
      <c r="C3471" s="4">
        <v>25528495</v>
      </c>
      <c r="D3471" s="4">
        <f>IFERROR(Table13[[#This Row],[gross]]-Table13[[#This Row],[budget]],"not available")</f>
        <v>-31471505</v>
      </c>
    </row>
    <row r="3472" spans="1:4" x14ac:dyDescent="0.3">
      <c r="A3472" t="s">
        <v>5644</v>
      </c>
      <c r="B3472" s="4">
        <v>47000000</v>
      </c>
      <c r="C3472" s="4">
        <v>15519841</v>
      </c>
      <c r="D3472" s="4">
        <f>IFERROR(Table13[[#This Row],[gross]]-Table13[[#This Row],[budget]],"not available")</f>
        <v>-31480159</v>
      </c>
    </row>
    <row r="3473" spans="1:4" x14ac:dyDescent="0.3">
      <c r="A3473" t="s">
        <v>3612</v>
      </c>
      <c r="B3473" s="4">
        <v>69000000</v>
      </c>
      <c r="C3473" s="4">
        <v>37516013</v>
      </c>
      <c r="D3473" s="4">
        <f>IFERROR(Table13[[#This Row],[gross]]-Table13[[#This Row],[budget]],"not available")</f>
        <v>-31483987</v>
      </c>
    </row>
    <row r="3474" spans="1:4" x14ac:dyDescent="0.3">
      <c r="A3474" t="s">
        <v>5411</v>
      </c>
      <c r="B3474" s="4">
        <v>50000000</v>
      </c>
      <c r="C3474" s="4">
        <v>18472363</v>
      </c>
      <c r="D3474" s="4">
        <f>IFERROR(Table13[[#This Row],[gross]]-Table13[[#This Row],[budget]],"not available")</f>
        <v>-31527637</v>
      </c>
    </row>
    <row r="3475" spans="1:4" x14ac:dyDescent="0.3">
      <c r="A3475" t="s">
        <v>156</v>
      </c>
      <c r="B3475" s="4">
        <v>200000000</v>
      </c>
      <c r="C3475" s="4">
        <v>168368427</v>
      </c>
      <c r="D3475" s="4">
        <f>IFERROR(Table13[[#This Row],[gross]]-Table13[[#This Row],[budget]],"not available")</f>
        <v>-31631573</v>
      </c>
    </row>
    <row r="3476" spans="1:4" x14ac:dyDescent="0.3">
      <c r="A3476" t="s">
        <v>3438</v>
      </c>
      <c r="B3476" s="4">
        <v>70000000</v>
      </c>
      <c r="C3476" s="4">
        <v>38345403</v>
      </c>
      <c r="D3476" s="4">
        <f>IFERROR(Table13[[#This Row],[gross]]-Table13[[#This Row],[budget]],"not available")</f>
        <v>-31654597</v>
      </c>
    </row>
    <row r="3477" spans="1:4" x14ac:dyDescent="0.3">
      <c r="A3477" t="s">
        <v>3785</v>
      </c>
      <c r="B3477" s="4">
        <v>65000000</v>
      </c>
      <c r="C3477" s="4">
        <v>33328051</v>
      </c>
      <c r="D3477" s="4">
        <f>IFERROR(Table13[[#This Row],[gross]]-Table13[[#This Row],[budget]],"not available")</f>
        <v>-31671949</v>
      </c>
    </row>
    <row r="3478" spans="1:4" x14ac:dyDescent="0.3">
      <c r="A3478" t="s">
        <v>2134</v>
      </c>
      <c r="B3478" s="4">
        <v>90000000</v>
      </c>
      <c r="C3478" s="4">
        <v>58229120</v>
      </c>
      <c r="D3478" s="4">
        <f>IFERROR(Table13[[#This Row],[gross]]-Table13[[#This Row],[budget]],"not available")</f>
        <v>-31770880</v>
      </c>
    </row>
    <row r="3479" spans="1:4" x14ac:dyDescent="0.3">
      <c r="A3479" t="s">
        <v>2537</v>
      </c>
      <c r="B3479" s="4">
        <v>65000000</v>
      </c>
      <c r="C3479" s="4">
        <v>33048353</v>
      </c>
      <c r="D3479" s="4">
        <f>IFERROR(Table13[[#This Row],[gross]]-Table13[[#This Row],[budget]],"not available")</f>
        <v>-31951647</v>
      </c>
    </row>
    <row r="3480" spans="1:4" x14ac:dyDescent="0.3">
      <c r="A3480" t="s">
        <v>3459</v>
      </c>
      <c r="B3480" s="4">
        <v>60000000</v>
      </c>
      <c r="C3480" s="4">
        <v>28031250</v>
      </c>
      <c r="D3480" s="4">
        <f>IFERROR(Table13[[#This Row],[gross]]-Table13[[#This Row],[budget]],"not available")</f>
        <v>-31968750</v>
      </c>
    </row>
    <row r="3481" spans="1:4" x14ac:dyDescent="0.3">
      <c r="A3481" t="s">
        <v>6976</v>
      </c>
      <c r="B3481" s="4">
        <v>38600000</v>
      </c>
      <c r="C3481" s="4">
        <v>6594136</v>
      </c>
      <c r="D3481" s="4">
        <f>IFERROR(Table13[[#This Row],[gross]]-Table13[[#This Row],[budget]],"not available")</f>
        <v>-32005864</v>
      </c>
    </row>
    <row r="3482" spans="1:4" x14ac:dyDescent="0.3">
      <c r="A3482" t="s">
        <v>3443</v>
      </c>
      <c r="B3482" s="4">
        <v>70000000</v>
      </c>
      <c r="C3482" s="4">
        <v>37901509</v>
      </c>
      <c r="D3482" s="4">
        <f>IFERROR(Table13[[#This Row],[gross]]-Table13[[#This Row],[budget]],"not available")</f>
        <v>-32098491</v>
      </c>
    </row>
    <row r="3483" spans="1:4" x14ac:dyDescent="0.3">
      <c r="A3483" t="s">
        <v>5580</v>
      </c>
      <c r="B3483" s="4">
        <v>58000000</v>
      </c>
      <c r="C3483" s="4">
        <v>25900000</v>
      </c>
      <c r="D3483" s="4">
        <f>IFERROR(Table13[[#This Row],[gross]]-Table13[[#This Row],[budget]],"not available")</f>
        <v>-32100000</v>
      </c>
    </row>
    <row r="3484" spans="1:4" x14ac:dyDescent="0.3">
      <c r="A3484" t="s">
        <v>4915</v>
      </c>
      <c r="B3484" s="4">
        <v>55000000</v>
      </c>
      <c r="C3484" s="4">
        <v>22843047</v>
      </c>
      <c r="D3484" s="4">
        <f>IFERROR(Table13[[#This Row],[gross]]-Table13[[#This Row],[budget]],"not available")</f>
        <v>-32156953</v>
      </c>
    </row>
    <row r="3485" spans="1:4" x14ac:dyDescent="0.3">
      <c r="A3485" t="s">
        <v>3525</v>
      </c>
      <c r="B3485" s="4">
        <v>70000000</v>
      </c>
      <c r="C3485" s="4">
        <v>37760080</v>
      </c>
      <c r="D3485" s="4">
        <f>IFERROR(Table13[[#This Row],[gross]]-Table13[[#This Row],[budget]],"not available")</f>
        <v>-32239920</v>
      </c>
    </row>
    <row r="3486" spans="1:4" x14ac:dyDescent="0.3">
      <c r="A3486" t="s">
        <v>2812</v>
      </c>
      <c r="B3486" s="4">
        <v>70000000</v>
      </c>
      <c r="C3486" s="4">
        <v>37754208</v>
      </c>
      <c r="D3486" s="4">
        <f>IFERROR(Table13[[#This Row],[gross]]-Table13[[#This Row],[budget]],"not available")</f>
        <v>-32245792</v>
      </c>
    </row>
    <row r="3487" spans="1:4" x14ac:dyDescent="0.3">
      <c r="A3487" t="s">
        <v>8623</v>
      </c>
      <c r="B3487" s="4">
        <v>40000000</v>
      </c>
      <c r="C3487" s="4">
        <v>7689458</v>
      </c>
      <c r="D3487" s="4">
        <f>IFERROR(Table13[[#This Row],[gross]]-Table13[[#This Row],[budget]],"not available")</f>
        <v>-32310542</v>
      </c>
    </row>
    <row r="3488" spans="1:4" x14ac:dyDescent="0.3">
      <c r="A3488" t="s">
        <v>1834</v>
      </c>
      <c r="B3488" s="4">
        <v>100000000</v>
      </c>
      <c r="C3488" s="4">
        <v>67631157</v>
      </c>
      <c r="D3488" s="4">
        <f>IFERROR(Table13[[#This Row],[gross]]-Table13[[#This Row],[budget]],"not available")</f>
        <v>-32368843</v>
      </c>
    </row>
    <row r="3489" spans="1:4" x14ac:dyDescent="0.3">
      <c r="A3489" t="s">
        <v>3791</v>
      </c>
      <c r="B3489" s="4">
        <v>65000000</v>
      </c>
      <c r="C3489" s="4">
        <v>32598931</v>
      </c>
      <c r="D3489" s="4">
        <f>IFERROR(Table13[[#This Row],[gross]]-Table13[[#This Row],[budget]],"not available")</f>
        <v>-32401069</v>
      </c>
    </row>
    <row r="3490" spans="1:4" x14ac:dyDescent="0.3">
      <c r="A3490" t="s">
        <v>4398</v>
      </c>
      <c r="B3490" s="4">
        <v>55000000</v>
      </c>
      <c r="C3490" s="4">
        <v>22362500</v>
      </c>
      <c r="D3490" s="4">
        <f>IFERROR(Table13[[#This Row],[gross]]-Table13[[#This Row],[budget]],"not available")</f>
        <v>-32637500</v>
      </c>
    </row>
    <row r="3491" spans="1:4" x14ac:dyDescent="0.3">
      <c r="A3491" t="s">
        <v>3568</v>
      </c>
      <c r="B3491" s="4">
        <v>68000000</v>
      </c>
      <c r="C3491" s="4">
        <v>35324232</v>
      </c>
      <c r="D3491" s="4">
        <f>IFERROR(Table13[[#This Row],[gross]]-Table13[[#This Row],[budget]],"not available")</f>
        <v>-32675768</v>
      </c>
    </row>
    <row r="3492" spans="1:4" x14ac:dyDescent="0.3">
      <c r="A3492" t="s">
        <v>2952</v>
      </c>
      <c r="B3492" s="4">
        <v>100000000</v>
      </c>
      <c r="C3492" s="4">
        <v>67286731</v>
      </c>
      <c r="D3492" s="4">
        <f>IFERROR(Table13[[#This Row],[gross]]-Table13[[#This Row],[budget]],"not available")</f>
        <v>-32713269</v>
      </c>
    </row>
    <row r="3493" spans="1:4" x14ac:dyDescent="0.3">
      <c r="A3493" t="s">
        <v>5968</v>
      </c>
      <c r="B3493" s="4">
        <v>40000000</v>
      </c>
      <c r="C3493" s="4">
        <v>7262288</v>
      </c>
      <c r="D3493" s="4">
        <f>IFERROR(Table13[[#This Row],[gross]]-Table13[[#This Row],[budget]],"not available")</f>
        <v>-32737712</v>
      </c>
    </row>
    <row r="3494" spans="1:4" x14ac:dyDescent="0.3">
      <c r="A3494" t="s">
        <v>7700</v>
      </c>
      <c r="B3494" s="4">
        <v>35000000</v>
      </c>
      <c r="C3494" s="4">
        <v>2221994</v>
      </c>
      <c r="D3494" s="4">
        <f>IFERROR(Table13[[#This Row],[gross]]-Table13[[#This Row],[budget]],"not available")</f>
        <v>-32778006</v>
      </c>
    </row>
    <row r="3495" spans="1:4" x14ac:dyDescent="0.3">
      <c r="A3495" t="s">
        <v>7946</v>
      </c>
      <c r="B3495" s="4">
        <v>33000000</v>
      </c>
      <c r="C3495" s="4">
        <v>99462</v>
      </c>
      <c r="D3495" s="4">
        <f>IFERROR(Table13[[#This Row],[gross]]-Table13[[#This Row],[budget]],"not available")</f>
        <v>-32900538</v>
      </c>
    </row>
    <row r="3496" spans="1:4" x14ac:dyDescent="0.3">
      <c r="A3496" t="s">
        <v>3842</v>
      </c>
      <c r="B3496" s="4">
        <v>64000000</v>
      </c>
      <c r="C3496" s="4">
        <v>31054924</v>
      </c>
      <c r="D3496" s="4">
        <f>IFERROR(Table13[[#This Row],[gross]]-Table13[[#This Row],[budget]],"not available")</f>
        <v>-32945076</v>
      </c>
    </row>
    <row r="3497" spans="1:4" x14ac:dyDescent="0.3">
      <c r="A3497" t="s">
        <v>8598</v>
      </c>
      <c r="B3497" s="4">
        <v>45000000</v>
      </c>
      <c r="C3497" s="4">
        <v>12026670</v>
      </c>
      <c r="D3497" s="4">
        <f>IFERROR(Table13[[#This Row],[gross]]-Table13[[#This Row],[budget]],"not available")</f>
        <v>-32973330</v>
      </c>
    </row>
    <row r="3498" spans="1:4" x14ac:dyDescent="0.3">
      <c r="A3498" t="s">
        <v>7214</v>
      </c>
      <c r="B3498" s="4">
        <v>36000000</v>
      </c>
      <c r="C3498" s="4">
        <v>2954405</v>
      </c>
      <c r="D3498" s="4">
        <f>IFERROR(Table13[[#This Row],[gross]]-Table13[[#This Row],[budget]],"not available")</f>
        <v>-33045595</v>
      </c>
    </row>
    <row r="3499" spans="1:4" x14ac:dyDescent="0.3">
      <c r="A3499" t="s">
        <v>4525</v>
      </c>
      <c r="B3499" s="4">
        <v>70000000</v>
      </c>
      <c r="C3499" s="4">
        <v>36931089</v>
      </c>
      <c r="D3499" s="4">
        <f>IFERROR(Table13[[#This Row],[gross]]-Table13[[#This Row],[budget]],"not available")</f>
        <v>-33068911</v>
      </c>
    </row>
    <row r="3500" spans="1:4" x14ac:dyDescent="0.3">
      <c r="A3500" t="s">
        <v>6936</v>
      </c>
      <c r="B3500" s="4">
        <v>39000000</v>
      </c>
      <c r="C3500" s="4">
        <v>5881504</v>
      </c>
      <c r="D3500" s="4">
        <f>IFERROR(Table13[[#This Row],[gross]]-Table13[[#This Row],[budget]],"not available")</f>
        <v>-33118496</v>
      </c>
    </row>
    <row r="3501" spans="1:4" x14ac:dyDescent="0.3">
      <c r="A3501" t="s">
        <v>5438</v>
      </c>
      <c r="B3501" s="4">
        <v>50000000</v>
      </c>
      <c r="C3501" s="4">
        <v>16671505</v>
      </c>
      <c r="D3501" s="4">
        <f>IFERROR(Table13[[#This Row],[gross]]-Table13[[#This Row],[budget]],"not available")</f>
        <v>-33328495</v>
      </c>
    </row>
    <row r="3502" spans="1:4" x14ac:dyDescent="0.3">
      <c r="A3502" t="s">
        <v>4342</v>
      </c>
      <c r="B3502" s="4">
        <v>60000000</v>
      </c>
      <c r="C3502" s="4">
        <v>26616590</v>
      </c>
      <c r="D3502" s="4">
        <f>IFERROR(Table13[[#This Row],[gross]]-Table13[[#This Row],[budget]],"not available")</f>
        <v>-33383410</v>
      </c>
    </row>
    <row r="3503" spans="1:4" x14ac:dyDescent="0.3">
      <c r="A3503" t="s">
        <v>975</v>
      </c>
      <c r="B3503" s="4">
        <v>145000000</v>
      </c>
      <c r="C3503" s="4">
        <v>111505642</v>
      </c>
      <c r="D3503" s="4">
        <f>IFERROR(Table13[[#This Row],[gross]]-Table13[[#This Row],[budget]],"not available")</f>
        <v>-33494358</v>
      </c>
    </row>
    <row r="3504" spans="1:4" x14ac:dyDescent="0.3">
      <c r="A3504" t="s">
        <v>4735</v>
      </c>
      <c r="B3504" s="4">
        <v>68000000</v>
      </c>
      <c r="C3504" s="4">
        <v>34350553</v>
      </c>
      <c r="D3504" s="4">
        <f>IFERROR(Table13[[#This Row],[gross]]-Table13[[#This Row],[budget]],"not available")</f>
        <v>-33649447</v>
      </c>
    </row>
    <row r="3505" spans="1:4" x14ac:dyDescent="0.3">
      <c r="A3505" t="s">
        <v>4337</v>
      </c>
      <c r="B3505" s="4">
        <v>60000000</v>
      </c>
      <c r="C3505" s="4">
        <v>26288320</v>
      </c>
      <c r="D3505" s="4">
        <f>IFERROR(Table13[[#This Row],[gross]]-Table13[[#This Row],[budget]],"not available")</f>
        <v>-33711680</v>
      </c>
    </row>
    <row r="3506" spans="1:4" x14ac:dyDescent="0.3">
      <c r="A3506" t="s">
        <v>5427</v>
      </c>
      <c r="B3506" s="4">
        <v>55000000</v>
      </c>
      <c r="C3506" s="4">
        <v>21283440</v>
      </c>
      <c r="D3506" s="4">
        <f>IFERROR(Table13[[#This Row],[gross]]-Table13[[#This Row],[budget]],"not available")</f>
        <v>-33716560</v>
      </c>
    </row>
    <row r="3507" spans="1:4" x14ac:dyDescent="0.3">
      <c r="A3507" t="s">
        <v>6228</v>
      </c>
      <c r="B3507" s="4">
        <v>41000000</v>
      </c>
      <c r="C3507" s="4">
        <v>7204138</v>
      </c>
      <c r="D3507" s="4">
        <f>IFERROR(Table13[[#This Row],[gross]]-Table13[[#This Row],[budget]],"not available")</f>
        <v>-33795862</v>
      </c>
    </row>
    <row r="3508" spans="1:4" x14ac:dyDescent="0.3">
      <c r="A3508" t="s">
        <v>5947</v>
      </c>
      <c r="B3508" s="4">
        <v>45000000</v>
      </c>
      <c r="C3508" s="4">
        <v>11146409</v>
      </c>
      <c r="D3508" s="4">
        <f>IFERROR(Table13[[#This Row],[gross]]-Table13[[#This Row],[budget]],"not available")</f>
        <v>-33853591</v>
      </c>
    </row>
    <row r="3509" spans="1:4" x14ac:dyDescent="0.3">
      <c r="A3509" t="s">
        <v>7232</v>
      </c>
      <c r="B3509" s="4">
        <v>36000000</v>
      </c>
      <c r="C3509" s="4">
        <v>2126511</v>
      </c>
      <c r="D3509" s="4">
        <f>IFERROR(Table13[[#This Row],[gross]]-Table13[[#This Row],[budget]],"not available")</f>
        <v>-33873489</v>
      </c>
    </row>
    <row r="3510" spans="1:4" x14ac:dyDescent="0.3">
      <c r="A3510" t="s">
        <v>6815</v>
      </c>
      <c r="B3510" s="4">
        <v>40000000</v>
      </c>
      <c r="C3510" s="4">
        <v>6114237</v>
      </c>
      <c r="D3510" s="4">
        <f>IFERROR(Table13[[#This Row],[gross]]-Table13[[#This Row],[budget]],"not available")</f>
        <v>-33885763</v>
      </c>
    </row>
    <row r="3511" spans="1:4" x14ac:dyDescent="0.3">
      <c r="A3511" t="s">
        <v>458</v>
      </c>
      <c r="B3511" s="4">
        <v>200000000</v>
      </c>
      <c r="C3511" s="4">
        <v>166112167</v>
      </c>
      <c r="D3511" s="4">
        <f>IFERROR(Table13[[#This Row],[gross]]-Table13[[#This Row],[budget]],"not available")</f>
        <v>-33887833</v>
      </c>
    </row>
    <row r="3512" spans="1:4" x14ac:dyDescent="0.3">
      <c r="A3512" t="s">
        <v>1622</v>
      </c>
      <c r="B3512" s="4">
        <v>105000000</v>
      </c>
      <c r="C3512" s="4">
        <v>71017784</v>
      </c>
      <c r="D3512" s="4">
        <f>IFERROR(Table13[[#This Row],[gross]]-Table13[[#This Row],[budget]],"not available")</f>
        <v>-33982216</v>
      </c>
    </row>
    <row r="3513" spans="1:4" x14ac:dyDescent="0.3">
      <c r="A3513" t="s">
        <v>7818</v>
      </c>
      <c r="B3513" s="4">
        <v>34000000</v>
      </c>
      <c r="C3513" s="4">
        <v>4091</v>
      </c>
      <c r="D3513" s="4">
        <f>IFERROR(Table13[[#This Row],[gross]]-Table13[[#This Row],[budget]],"not available")</f>
        <v>-33995909</v>
      </c>
    </row>
    <row r="3514" spans="1:4" x14ac:dyDescent="0.3">
      <c r="A3514" t="s">
        <v>6046</v>
      </c>
      <c r="B3514" s="4">
        <v>40000000</v>
      </c>
      <c r="C3514" s="4">
        <v>5773519</v>
      </c>
      <c r="D3514" s="4">
        <f>IFERROR(Table13[[#This Row],[gross]]-Table13[[#This Row],[budget]],"not available")</f>
        <v>-34226481</v>
      </c>
    </row>
    <row r="3515" spans="1:4" x14ac:dyDescent="0.3">
      <c r="A3515" t="s">
        <v>3651</v>
      </c>
      <c r="B3515" s="4">
        <v>68000000</v>
      </c>
      <c r="C3515" s="4">
        <v>33685268</v>
      </c>
      <c r="D3515" s="4">
        <f>IFERROR(Table13[[#This Row],[gross]]-Table13[[#This Row],[budget]],"not available")</f>
        <v>-34314732</v>
      </c>
    </row>
    <row r="3516" spans="1:4" x14ac:dyDescent="0.3">
      <c r="A3516" t="s">
        <v>7721</v>
      </c>
      <c r="B3516" s="4">
        <v>35000000</v>
      </c>
      <c r="C3516" s="4">
        <v>630779</v>
      </c>
      <c r="D3516" s="4">
        <f>IFERROR(Table13[[#This Row],[gross]]-Table13[[#This Row],[budget]],"not available")</f>
        <v>-34369221</v>
      </c>
    </row>
    <row r="3517" spans="1:4" x14ac:dyDescent="0.3">
      <c r="A3517" t="s">
        <v>1759</v>
      </c>
      <c r="B3517" s="4">
        <v>100000000</v>
      </c>
      <c r="C3517" s="4">
        <v>65452312</v>
      </c>
      <c r="D3517" s="4">
        <f>IFERROR(Table13[[#This Row],[gross]]-Table13[[#This Row],[budget]],"not available")</f>
        <v>-34547688</v>
      </c>
    </row>
    <row r="3518" spans="1:4" x14ac:dyDescent="0.3">
      <c r="A3518" t="s">
        <v>6888</v>
      </c>
      <c r="B3518" s="4">
        <v>39200000</v>
      </c>
      <c r="C3518" s="4">
        <v>4563029</v>
      </c>
      <c r="D3518" s="4">
        <f>IFERROR(Table13[[#This Row],[gross]]-Table13[[#This Row],[budget]],"not available")</f>
        <v>-34636971</v>
      </c>
    </row>
    <row r="3519" spans="1:4" x14ac:dyDescent="0.3">
      <c r="A3519" t="s">
        <v>7766</v>
      </c>
      <c r="B3519" s="4">
        <v>35000000</v>
      </c>
      <c r="C3519" s="4">
        <v>183125</v>
      </c>
      <c r="D3519" s="4">
        <f>IFERROR(Table13[[#This Row],[gross]]-Table13[[#This Row],[budget]],"not available")</f>
        <v>-34816875</v>
      </c>
    </row>
    <row r="3520" spans="1:4" x14ac:dyDescent="0.3">
      <c r="A3520" t="s">
        <v>7245</v>
      </c>
      <c r="B3520" s="4">
        <v>36000000</v>
      </c>
      <c r="C3520" s="4">
        <v>1068392</v>
      </c>
      <c r="D3520" s="4">
        <f>IFERROR(Table13[[#This Row],[gross]]-Table13[[#This Row],[budget]],"not available")</f>
        <v>-34931608</v>
      </c>
    </row>
    <row r="3521" spans="1:4" x14ac:dyDescent="0.3">
      <c r="A3521" t="s">
        <v>18239</v>
      </c>
      <c r="B3521" s="4">
        <v>35000000</v>
      </c>
      <c r="C3521" s="4">
        <v>49413</v>
      </c>
      <c r="D3521" s="4">
        <f>IFERROR(Table13[[#This Row],[gross]]-Table13[[#This Row],[budget]],"not available")</f>
        <v>-34950587</v>
      </c>
    </row>
    <row r="3522" spans="1:4" x14ac:dyDescent="0.3">
      <c r="A3522" t="s">
        <v>6820</v>
      </c>
      <c r="B3522" s="4">
        <v>40000000</v>
      </c>
      <c r="C3522" s="4">
        <v>4835968</v>
      </c>
      <c r="D3522" s="4">
        <f>IFERROR(Table13[[#This Row],[gross]]-Table13[[#This Row],[budget]],"not available")</f>
        <v>-35164032</v>
      </c>
    </row>
    <row r="3523" spans="1:4" x14ac:dyDescent="0.3">
      <c r="A3523" t="s">
        <v>6826</v>
      </c>
      <c r="B3523" s="4">
        <v>40000000</v>
      </c>
      <c r="C3523" s="4">
        <v>4777007</v>
      </c>
      <c r="D3523" s="4">
        <f>IFERROR(Table13[[#This Row],[gross]]-Table13[[#This Row],[budget]],"not available")</f>
        <v>-35222993</v>
      </c>
    </row>
    <row r="3524" spans="1:4" x14ac:dyDescent="0.3">
      <c r="A3524" t="s">
        <v>3585</v>
      </c>
      <c r="B3524" s="4">
        <v>65000000</v>
      </c>
      <c r="C3524" s="4">
        <v>29655590</v>
      </c>
      <c r="D3524" s="4">
        <f>IFERROR(Table13[[#This Row],[gross]]-Table13[[#This Row],[budget]],"not available")</f>
        <v>-35344410</v>
      </c>
    </row>
    <row r="3525" spans="1:4" x14ac:dyDescent="0.3">
      <c r="A3525" t="s">
        <v>7554</v>
      </c>
      <c r="B3525" s="4">
        <v>55000000</v>
      </c>
      <c r="C3525" s="4">
        <v>19389454</v>
      </c>
      <c r="D3525" s="4">
        <f>IFERROR(Table13[[#This Row],[gross]]-Table13[[#This Row],[budget]],"not available")</f>
        <v>-35610546</v>
      </c>
    </row>
    <row r="3526" spans="1:4" x14ac:dyDescent="0.3">
      <c r="A3526" t="s">
        <v>8593</v>
      </c>
      <c r="B3526" s="4">
        <v>45000000</v>
      </c>
      <c r="C3526" s="4">
        <v>9353573</v>
      </c>
      <c r="D3526" s="4">
        <f>IFERROR(Table13[[#This Row],[gross]]-Table13[[#This Row],[budget]],"not available")</f>
        <v>-35646427</v>
      </c>
    </row>
    <row r="3527" spans="1:4" x14ac:dyDescent="0.3">
      <c r="A3527" t="s">
        <v>3153</v>
      </c>
      <c r="B3527" s="4">
        <v>75000000</v>
      </c>
      <c r="C3527" s="4">
        <v>39251128</v>
      </c>
      <c r="D3527" s="4">
        <f>IFERROR(Table13[[#This Row],[gross]]-Table13[[#This Row],[budget]],"not available")</f>
        <v>-35748872</v>
      </c>
    </row>
    <row r="3528" spans="1:4" x14ac:dyDescent="0.3">
      <c r="A3528" t="s">
        <v>890</v>
      </c>
      <c r="B3528" s="4">
        <v>150000000</v>
      </c>
      <c r="C3528" s="4">
        <v>114053579</v>
      </c>
      <c r="D3528" s="4">
        <f>IFERROR(Table13[[#This Row],[gross]]-Table13[[#This Row],[budget]],"not available")</f>
        <v>-35946421</v>
      </c>
    </row>
    <row r="3529" spans="1:4" x14ac:dyDescent="0.3">
      <c r="A3529" t="s">
        <v>2181</v>
      </c>
      <c r="B3529" s="4">
        <v>120000000</v>
      </c>
      <c r="C3529" s="4">
        <v>84037039</v>
      </c>
      <c r="D3529" s="4">
        <f>IFERROR(Table13[[#This Row],[gross]]-Table13[[#This Row],[budget]],"not available")</f>
        <v>-35962961</v>
      </c>
    </row>
    <row r="3530" spans="1:4" x14ac:dyDescent="0.3">
      <c r="A3530" t="s">
        <v>4783</v>
      </c>
      <c r="B3530" s="4">
        <v>62000000</v>
      </c>
      <c r="C3530" s="4">
        <v>25857987</v>
      </c>
      <c r="D3530" s="4">
        <f>IFERROR(Table13[[#This Row],[gross]]-Table13[[#This Row],[budget]],"not available")</f>
        <v>-36142013</v>
      </c>
    </row>
    <row r="3531" spans="1:4" x14ac:dyDescent="0.3">
      <c r="A3531" t="s">
        <v>4769</v>
      </c>
      <c r="B3531" s="4">
        <v>55000000</v>
      </c>
      <c r="C3531" s="4">
        <v>18573791</v>
      </c>
      <c r="D3531" s="4">
        <f>IFERROR(Table13[[#This Row],[gross]]-Table13[[#This Row],[budget]],"not available")</f>
        <v>-36426209</v>
      </c>
    </row>
    <row r="3532" spans="1:4" x14ac:dyDescent="0.3">
      <c r="A3532" t="s">
        <v>5941</v>
      </c>
      <c r="B3532" s="4">
        <v>50000000</v>
      </c>
      <c r="C3532" s="4">
        <v>13560960</v>
      </c>
      <c r="D3532" s="4">
        <f>IFERROR(Table13[[#This Row],[gross]]-Table13[[#This Row],[budget]],"not available")</f>
        <v>-36439040</v>
      </c>
    </row>
    <row r="3533" spans="1:4" x14ac:dyDescent="0.3">
      <c r="A3533" t="s">
        <v>5670</v>
      </c>
      <c r="B3533" s="4">
        <v>47000000</v>
      </c>
      <c r="C3533" s="4">
        <v>10539414</v>
      </c>
      <c r="D3533" s="4">
        <f>IFERROR(Table13[[#This Row],[gross]]-Table13[[#This Row],[budget]],"not available")</f>
        <v>-36460586</v>
      </c>
    </row>
    <row r="3534" spans="1:4" x14ac:dyDescent="0.3">
      <c r="A3534" t="s">
        <v>3478</v>
      </c>
      <c r="B3534" s="4">
        <v>75000000</v>
      </c>
      <c r="C3534" s="4">
        <v>38509342</v>
      </c>
      <c r="D3534" s="4">
        <f>IFERROR(Table13[[#This Row],[gross]]-Table13[[#This Row],[budget]],"not available")</f>
        <v>-36490658</v>
      </c>
    </row>
    <row r="3535" spans="1:4" x14ac:dyDescent="0.3">
      <c r="A3535" t="s">
        <v>6741</v>
      </c>
      <c r="B3535" s="4">
        <v>51000000</v>
      </c>
      <c r="C3535" s="4">
        <v>14375181</v>
      </c>
      <c r="D3535" s="4">
        <f>IFERROR(Table13[[#This Row],[gross]]-Table13[[#This Row],[budget]],"not available")</f>
        <v>-36624819</v>
      </c>
    </row>
    <row r="3536" spans="1:4" x14ac:dyDescent="0.3">
      <c r="A3536" t="s">
        <v>4282</v>
      </c>
      <c r="B3536" s="4">
        <v>80000000</v>
      </c>
      <c r="C3536" s="4">
        <v>43290977</v>
      </c>
      <c r="D3536" s="4">
        <f>IFERROR(Table13[[#This Row],[gross]]-Table13[[#This Row],[budget]],"not available")</f>
        <v>-36709023</v>
      </c>
    </row>
    <row r="3537" spans="1:4" x14ac:dyDescent="0.3">
      <c r="A3537" t="s">
        <v>5992</v>
      </c>
      <c r="B3537" s="4">
        <v>45000000</v>
      </c>
      <c r="C3537" s="4">
        <v>8129455</v>
      </c>
      <c r="D3537" s="4">
        <f>IFERROR(Table13[[#This Row],[gross]]-Table13[[#This Row],[budget]],"not available")</f>
        <v>-36870545</v>
      </c>
    </row>
    <row r="3538" spans="1:4" x14ac:dyDescent="0.3">
      <c r="A3538" t="s">
        <v>3464</v>
      </c>
      <c r="B3538" s="4">
        <v>70000000</v>
      </c>
      <c r="C3538" s="4">
        <v>33105600</v>
      </c>
      <c r="D3538" s="4">
        <f>IFERROR(Table13[[#This Row],[gross]]-Table13[[#This Row],[budget]],"not available")</f>
        <v>-36894400</v>
      </c>
    </row>
    <row r="3539" spans="1:4" x14ac:dyDescent="0.3">
      <c r="A3539" t="s">
        <v>3795</v>
      </c>
      <c r="B3539" s="4">
        <v>65000000</v>
      </c>
      <c r="C3539" s="4">
        <v>28045540</v>
      </c>
      <c r="D3539" s="4">
        <f>IFERROR(Table13[[#This Row],[gross]]-Table13[[#This Row],[budget]],"not available")</f>
        <v>-36954460</v>
      </c>
    </row>
    <row r="3540" spans="1:4" x14ac:dyDescent="0.3">
      <c r="A3540" t="s">
        <v>5952</v>
      </c>
      <c r="B3540" s="4">
        <v>45000000</v>
      </c>
      <c r="C3540" s="4">
        <v>7916887</v>
      </c>
      <c r="D3540" s="4">
        <f>IFERROR(Table13[[#This Row],[gross]]-Table13[[#This Row],[budget]],"not available")</f>
        <v>-37083113</v>
      </c>
    </row>
    <row r="3541" spans="1:4" x14ac:dyDescent="0.3">
      <c r="A3541" t="s">
        <v>7062</v>
      </c>
      <c r="B3541" s="4">
        <v>38000000</v>
      </c>
      <c r="C3541" s="4">
        <v>623374</v>
      </c>
      <c r="D3541" s="4">
        <f>IFERROR(Table13[[#This Row],[gross]]-Table13[[#This Row],[budget]],"not available")</f>
        <v>-37376626</v>
      </c>
    </row>
    <row r="3542" spans="1:4" x14ac:dyDescent="0.3">
      <c r="A3542" t="s">
        <v>2421</v>
      </c>
      <c r="B3542" s="4">
        <v>85000000</v>
      </c>
      <c r="C3542" s="4">
        <v>47592825</v>
      </c>
      <c r="D3542" s="4">
        <f>IFERROR(Table13[[#This Row],[gross]]-Table13[[#This Row],[budget]],"not available")</f>
        <v>-37407175</v>
      </c>
    </row>
    <row r="3543" spans="1:4" x14ac:dyDescent="0.3">
      <c r="A3543" t="s">
        <v>6696</v>
      </c>
      <c r="B3543" s="4">
        <v>60000000</v>
      </c>
      <c r="C3543" s="4">
        <v>22433915</v>
      </c>
      <c r="D3543" s="4">
        <f>IFERROR(Table13[[#This Row],[gross]]-Table13[[#This Row],[budget]],"not available")</f>
        <v>-37566085</v>
      </c>
    </row>
    <row r="3544" spans="1:4" x14ac:dyDescent="0.3">
      <c r="A3544" t="s">
        <v>6702</v>
      </c>
      <c r="B3544" s="4">
        <v>60000000</v>
      </c>
      <c r="C3544" s="4">
        <v>22326247</v>
      </c>
      <c r="D3544" s="4">
        <f>IFERROR(Table13[[#This Row],[gross]]-Table13[[#This Row],[budget]],"not available")</f>
        <v>-37673753</v>
      </c>
    </row>
    <row r="3545" spans="1:4" x14ac:dyDescent="0.3">
      <c r="A3545" t="s">
        <v>6177</v>
      </c>
      <c r="B3545" s="4">
        <v>44000000</v>
      </c>
      <c r="C3545" s="4">
        <v>6105175</v>
      </c>
      <c r="D3545" s="4">
        <f>IFERROR(Table13[[#This Row],[gross]]-Table13[[#This Row],[budget]],"not available")</f>
        <v>-37894825</v>
      </c>
    </row>
    <row r="3546" spans="1:4" x14ac:dyDescent="0.3">
      <c r="A3546" t="s">
        <v>3875</v>
      </c>
      <c r="B3546" s="4">
        <v>63000000</v>
      </c>
      <c r="C3546" s="4">
        <v>25052000</v>
      </c>
      <c r="D3546" s="4">
        <f>IFERROR(Table13[[#This Row],[gross]]-Table13[[#This Row],[budget]],"not available")</f>
        <v>-37948000</v>
      </c>
    </row>
    <row r="3547" spans="1:4" x14ac:dyDescent="0.3">
      <c r="A3547" t="s">
        <v>3127</v>
      </c>
      <c r="B3547" s="4">
        <v>80000000</v>
      </c>
      <c r="C3547" s="4">
        <v>42044321</v>
      </c>
      <c r="D3547" s="4">
        <f>IFERROR(Table13[[#This Row],[gross]]-Table13[[#This Row],[budget]],"not available")</f>
        <v>-37955679</v>
      </c>
    </row>
    <row r="3548" spans="1:4" x14ac:dyDescent="0.3">
      <c r="A3548" t="s">
        <v>3217</v>
      </c>
      <c r="B3548" s="4">
        <v>75000000</v>
      </c>
      <c r="C3548" s="4">
        <v>36976367</v>
      </c>
      <c r="D3548" s="4">
        <f>IFERROR(Table13[[#This Row],[gross]]-Table13[[#This Row],[budget]],"not available")</f>
        <v>-38023633</v>
      </c>
    </row>
    <row r="3549" spans="1:4" x14ac:dyDescent="0.3">
      <c r="A3549" t="s">
        <v>7981</v>
      </c>
      <c r="B3549" s="4">
        <v>55000000</v>
      </c>
      <c r="C3549" s="4">
        <v>16640210</v>
      </c>
      <c r="D3549" s="4">
        <f>IFERROR(Table13[[#This Row],[gross]]-Table13[[#This Row],[budget]],"not available")</f>
        <v>-38359790</v>
      </c>
    </row>
    <row r="3550" spans="1:4" x14ac:dyDescent="0.3">
      <c r="A3550" t="s">
        <v>5957</v>
      </c>
      <c r="B3550" s="4">
        <v>45000000</v>
      </c>
      <c r="C3550" s="4">
        <v>6565495</v>
      </c>
      <c r="D3550" s="4">
        <f>IFERROR(Table13[[#This Row],[gross]]-Table13[[#This Row],[budget]],"not available")</f>
        <v>-38434505</v>
      </c>
    </row>
    <row r="3551" spans="1:4" x14ac:dyDescent="0.3">
      <c r="A3551" t="s">
        <v>3139</v>
      </c>
      <c r="B3551" s="4">
        <v>80000000</v>
      </c>
      <c r="C3551" s="4">
        <v>41523271</v>
      </c>
      <c r="D3551" s="4">
        <f>IFERROR(Table13[[#This Row],[gross]]-Table13[[#This Row],[budget]],"not available")</f>
        <v>-38476729</v>
      </c>
    </row>
    <row r="3552" spans="1:4" x14ac:dyDescent="0.3">
      <c r="A3552" t="s">
        <v>4779</v>
      </c>
      <c r="B3552" s="4">
        <v>55000000</v>
      </c>
      <c r="C3552" s="4">
        <v>16264475</v>
      </c>
      <c r="D3552" s="4">
        <f>IFERROR(Table13[[#This Row],[gross]]-Table13[[#This Row],[budget]],"not available")</f>
        <v>-38735525</v>
      </c>
    </row>
    <row r="3553" spans="1:4" x14ac:dyDescent="0.3">
      <c r="A3553" t="s">
        <v>4801</v>
      </c>
      <c r="B3553" s="4">
        <v>55000000</v>
      </c>
      <c r="C3553" s="4">
        <v>16088610</v>
      </c>
      <c r="D3553" s="4">
        <f>IFERROR(Table13[[#This Row],[gross]]-Table13[[#This Row],[budget]],"not available")</f>
        <v>-38911390</v>
      </c>
    </row>
    <row r="3554" spans="1:4" x14ac:dyDescent="0.3">
      <c r="A3554" t="s">
        <v>11399</v>
      </c>
      <c r="B3554" s="4">
        <v>40000000</v>
      </c>
      <c r="C3554" s="4">
        <v>1027749</v>
      </c>
      <c r="D3554" s="4">
        <f>IFERROR(Table13[[#This Row],[gross]]-Table13[[#This Row],[budget]],"not available")</f>
        <v>-38972251</v>
      </c>
    </row>
    <row r="3555" spans="1:4" x14ac:dyDescent="0.3">
      <c r="A3555" t="s">
        <v>3594</v>
      </c>
      <c r="B3555" s="4">
        <v>68000000</v>
      </c>
      <c r="C3555" s="4">
        <v>28965197</v>
      </c>
      <c r="D3555" s="4">
        <f>IFERROR(Table13[[#This Row],[gross]]-Table13[[#This Row],[budget]],"not available")</f>
        <v>-39034803</v>
      </c>
    </row>
    <row r="3556" spans="1:4" x14ac:dyDescent="0.3">
      <c r="A3556" t="s">
        <v>5488</v>
      </c>
      <c r="B3556" s="4">
        <v>50000000</v>
      </c>
      <c r="C3556" s="4">
        <v>10706786</v>
      </c>
      <c r="D3556" s="4">
        <f>IFERROR(Table13[[#This Row],[gross]]-Table13[[#This Row],[budget]],"not available")</f>
        <v>-39293214</v>
      </c>
    </row>
    <row r="3557" spans="1:4" x14ac:dyDescent="0.3">
      <c r="A3557" t="s">
        <v>6184</v>
      </c>
      <c r="B3557" s="4">
        <v>45000000</v>
      </c>
      <c r="C3557" s="4">
        <v>5664251</v>
      </c>
      <c r="D3557" s="4">
        <f>IFERROR(Table13[[#This Row],[gross]]-Table13[[#This Row],[budget]],"not available")</f>
        <v>-39335749</v>
      </c>
    </row>
    <row r="3558" spans="1:4" x14ac:dyDescent="0.3">
      <c r="A3558" t="s">
        <v>6852</v>
      </c>
      <c r="B3558" s="4">
        <v>40000000</v>
      </c>
      <c r="C3558" s="4">
        <v>652526</v>
      </c>
      <c r="D3558" s="4">
        <f>IFERROR(Table13[[#This Row],[gross]]-Table13[[#This Row],[budget]],"not available")</f>
        <v>-39347474</v>
      </c>
    </row>
    <row r="3559" spans="1:4" x14ac:dyDescent="0.3">
      <c r="A3559" t="s">
        <v>2781</v>
      </c>
      <c r="B3559" s="4">
        <v>90000000</v>
      </c>
      <c r="C3559" s="4">
        <v>50628009</v>
      </c>
      <c r="D3559" s="4">
        <f>IFERROR(Table13[[#This Row],[gross]]-Table13[[#This Row],[budget]],"not available")</f>
        <v>-39371991</v>
      </c>
    </row>
    <row r="3560" spans="1:4" x14ac:dyDescent="0.3">
      <c r="A3560" t="s">
        <v>3280</v>
      </c>
      <c r="B3560" s="4">
        <v>72000000</v>
      </c>
      <c r="C3560" s="4">
        <v>32616869</v>
      </c>
      <c r="D3560" s="4">
        <f>IFERROR(Table13[[#This Row],[gross]]-Table13[[#This Row],[budget]],"not available")</f>
        <v>-39383131</v>
      </c>
    </row>
    <row r="3561" spans="1:4" x14ac:dyDescent="0.3">
      <c r="A3561" t="s">
        <v>5431</v>
      </c>
      <c r="B3561" s="4">
        <v>50000000</v>
      </c>
      <c r="C3561" s="4">
        <v>10556196</v>
      </c>
      <c r="D3561" s="4">
        <f>IFERROR(Table13[[#This Row],[gross]]-Table13[[#This Row],[budget]],"not available")</f>
        <v>-39443804</v>
      </c>
    </row>
    <row r="3562" spans="1:4" x14ac:dyDescent="0.3">
      <c r="A3562" t="s">
        <v>6842</v>
      </c>
      <c r="B3562" s="4">
        <v>40000000</v>
      </c>
      <c r="C3562" s="4">
        <v>511920</v>
      </c>
      <c r="D3562" s="4">
        <f>IFERROR(Table13[[#This Row],[gross]]-Table13[[#This Row],[budget]],"not available")</f>
        <v>-39488080</v>
      </c>
    </row>
    <row r="3563" spans="1:4" x14ac:dyDescent="0.3">
      <c r="A3563" t="s">
        <v>5441</v>
      </c>
      <c r="B3563" s="4">
        <v>50000000</v>
      </c>
      <c r="C3563" s="4">
        <v>10400000</v>
      </c>
      <c r="D3563" s="4">
        <f>IFERROR(Table13[[#This Row],[gross]]-Table13[[#This Row],[budget]],"not available")</f>
        <v>-39600000</v>
      </c>
    </row>
    <row r="3564" spans="1:4" x14ac:dyDescent="0.3">
      <c r="A3564" t="s">
        <v>3452</v>
      </c>
      <c r="B3564" s="4">
        <v>70000000</v>
      </c>
      <c r="C3564" s="4">
        <v>30157016</v>
      </c>
      <c r="D3564" s="4">
        <f>IFERROR(Table13[[#This Row],[gross]]-Table13[[#This Row],[budget]],"not available")</f>
        <v>-39842984</v>
      </c>
    </row>
    <row r="3565" spans="1:4" x14ac:dyDescent="0.3">
      <c r="A3565" t="s">
        <v>5454</v>
      </c>
      <c r="B3565" s="4">
        <v>50000000</v>
      </c>
      <c r="C3565" s="4">
        <v>10137232</v>
      </c>
      <c r="D3565" s="4">
        <f>IFERROR(Table13[[#This Row],[gross]]-Table13[[#This Row],[budget]],"not available")</f>
        <v>-39862768</v>
      </c>
    </row>
    <row r="3566" spans="1:4" x14ac:dyDescent="0.3">
      <c r="A3566" t="s">
        <v>6878</v>
      </c>
      <c r="B3566" s="4">
        <v>40000000</v>
      </c>
      <c r="C3566" s="4">
        <v>128978</v>
      </c>
      <c r="D3566" s="4">
        <f>IFERROR(Table13[[#This Row],[gross]]-Table13[[#This Row],[budget]],"not available")</f>
        <v>-39871022</v>
      </c>
    </row>
    <row r="3567" spans="1:4" x14ac:dyDescent="0.3">
      <c r="A3567" t="s">
        <v>7028</v>
      </c>
      <c r="B3567" s="4">
        <v>57000000</v>
      </c>
      <c r="C3567" s="4">
        <v>16991902</v>
      </c>
      <c r="D3567" s="4">
        <f>IFERROR(Table13[[#This Row],[gross]]-Table13[[#This Row],[budget]],"not available")</f>
        <v>-40008098</v>
      </c>
    </row>
    <row r="3568" spans="1:4" x14ac:dyDescent="0.3">
      <c r="A3568" t="s">
        <v>5457</v>
      </c>
      <c r="B3568" s="4">
        <v>50000000</v>
      </c>
      <c r="C3568" s="4">
        <v>9795017</v>
      </c>
      <c r="D3568" s="4">
        <f>IFERROR(Table13[[#This Row],[gross]]-Table13[[#This Row],[budget]],"not available")</f>
        <v>-40204983</v>
      </c>
    </row>
    <row r="3569" spans="1:4" x14ac:dyDescent="0.3">
      <c r="A3569" t="s">
        <v>4406</v>
      </c>
      <c r="B3569" s="4">
        <v>60000000</v>
      </c>
      <c r="C3569" s="4">
        <v>19781879</v>
      </c>
      <c r="D3569" s="4">
        <f>IFERROR(Table13[[#This Row],[gross]]-Table13[[#This Row],[budget]],"not available")</f>
        <v>-40218121</v>
      </c>
    </row>
    <row r="3570" spans="1:4" x14ac:dyDescent="0.3">
      <c r="A3570" t="s">
        <v>5974</v>
      </c>
      <c r="B3570" s="4">
        <v>45000000</v>
      </c>
      <c r="C3570" s="4">
        <v>4584886</v>
      </c>
      <c r="D3570" s="4">
        <f>IFERROR(Table13[[#This Row],[gross]]-Table13[[#This Row],[budget]],"not available")</f>
        <v>-40415114</v>
      </c>
    </row>
    <row r="3571" spans="1:4" x14ac:dyDescent="0.3">
      <c r="A3571" t="s">
        <v>5466</v>
      </c>
      <c r="B3571" s="4">
        <v>60000000</v>
      </c>
      <c r="C3571" s="4">
        <v>19445217</v>
      </c>
      <c r="D3571" s="4">
        <f>IFERROR(Table13[[#This Row],[gross]]-Table13[[#This Row],[budget]],"not available")</f>
        <v>-40554783</v>
      </c>
    </row>
    <row r="3572" spans="1:4" x14ac:dyDescent="0.3">
      <c r="A3572" t="s">
        <v>2803</v>
      </c>
      <c r="B3572" s="4">
        <v>80000000</v>
      </c>
      <c r="C3572" s="4">
        <v>39442871</v>
      </c>
      <c r="D3572" s="4">
        <f>IFERROR(Table13[[#This Row],[gross]]-Table13[[#This Row],[budget]],"not available")</f>
        <v>-40557129</v>
      </c>
    </row>
    <row r="3573" spans="1:4" x14ac:dyDescent="0.3">
      <c r="A3573" t="s">
        <v>1446</v>
      </c>
      <c r="B3573" s="4">
        <v>117000000</v>
      </c>
      <c r="C3573" s="4">
        <v>76418654</v>
      </c>
      <c r="D3573" s="4">
        <f>IFERROR(Table13[[#This Row],[gross]]-Table13[[#This Row],[budget]],"not available")</f>
        <v>-40581346</v>
      </c>
    </row>
    <row r="3574" spans="1:4" x14ac:dyDescent="0.3">
      <c r="A3574" t="s">
        <v>3287</v>
      </c>
      <c r="B3574" s="4">
        <v>59660000</v>
      </c>
      <c r="C3574" s="4">
        <v>18947630</v>
      </c>
      <c r="D3574" s="4">
        <f>IFERROR(Table13[[#This Row],[gross]]-Table13[[#This Row],[budget]],"not available")</f>
        <v>-40712370</v>
      </c>
    </row>
    <row r="3575" spans="1:4" x14ac:dyDescent="0.3">
      <c r="A3575" t="s">
        <v>3011</v>
      </c>
      <c r="B3575" s="4">
        <v>76000000</v>
      </c>
      <c r="C3575" s="4">
        <v>35286428</v>
      </c>
      <c r="D3575" s="4">
        <f>IFERROR(Table13[[#This Row],[gross]]-Table13[[#This Row],[budget]],"not available")</f>
        <v>-40713572</v>
      </c>
    </row>
    <row r="3576" spans="1:4" x14ac:dyDescent="0.3">
      <c r="A3576" t="s">
        <v>4824</v>
      </c>
      <c r="B3576" s="4">
        <v>47000000</v>
      </c>
      <c r="C3576" s="4">
        <v>6167817</v>
      </c>
      <c r="D3576" s="4">
        <f>IFERROR(Table13[[#This Row],[gross]]-Table13[[#This Row],[budget]],"not available")</f>
        <v>-40832183</v>
      </c>
    </row>
    <row r="3577" spans="1:4" x14ac:dyDescent="0.3">
      <c r="A3577" t="s">
        <v>3483</v>
      </c>
      <c r="B3577" s="4">
        <v>60000000</v>
      </c>
      <c r="C3577" s="4">
        <v>19076815</v>
      </c>
      <c r="D3577" s="4">
        <f>IFERROR(Table13[[#This Row],[gross]]-Table13[[#This Row],[budget]],"not available")</f>
        <v>-40923185</v>
      </c>
    </row>
    <row r="3578" spans="1:4" x14ac:dyDescent="0.3">
      <c r="A3578" t="s">
        <v>1969</v>
      </c>
      <c r="B3578" s="4">
        <v>100000000</v>
      </c>
      <c r="C3578" s="4">
        <v>58867694</v>
      </c>
      <c r="D3578" s="4">
        <f>IFERROR(Table13[[#This Row],[gross]]-Table13[[#This Row],[budget]],"not available")</f>
        <v>-41132306</v>
      </c>
    </row>
    <row r="3579" spans="1:4" x14ac:dyDescent="0.3">
      <c r="A3579" t="s">
        <v>1424</v>
      </c>
      <c r="B3579" s="4">
        <v>100000000</v>
      </c>
      <c r="C3579" s="4">
        <v>58607007</v>
      </c>
      <c r="D3579" s="4">
        <f>IFERROR(Table13[[#This Row],[gross]]-Table13[[#This Row],[budget]],"not available")</f>
        <v>-41392993</v>
      </c>
    </row>
    <row r="3580" spans="1:4" x14ac:dyDescent="0.3">
      <c r="A3580" t="s">
        <v>5649</v>
      </c>
      <c r="B3580" s="4">
        <v>47000000</v>
      </c>
      <c r="C3580" s="4">
        <v>5600000</v>
      </c>
      <c r="D3580" s="4">
        <f>IFERROR(Table13[[#This Row],[gross]]-Table13[[#This Row],[budget]],"not available")</f>
        <v>-41400000</v>
      </c>
    </row>
    <row r="3581" spans="1:4" x14ac:dyDescent="0.3">
      <c r="A3581" t="s">
        <v>2521</v>
      </c>
      <c r="B3581" s="4">
        <v>85000000</v>
      </c>
      <c r="C3581" s="4">
        <v>43575716</v>
      </c>
      <c r="D3581" s="4">
        <f>IFERROR(Table13[[#This Row],[gross]]-Table13[[#This Row],[budget]],"not available")</f>
        <v>-41424284</v>
      </c>
    </row>
    <row r="3582" spans="1:4" x14ac:dyDescent="0.3">
      <c r="A3582" t="s">
        <v>2830</v>
      </c>
      <c r="B3582" s="4">
        <v>80000000</v>
      </c>
      <c r="C3582" s="4">
        <v>38542418</v>
      </c>
      <c r="D3582" s="4">
        <f>IFERROR(Table13[[#This Row],[gross]]-Table13[[#This Row],[budget]],"not available")</f>
        <v>-41457582</v>
      </c>
    </row>
    <row r="3583" spans="1:4" x14ac:dyDescent="0.3">
      <c r="A3583" t="s">
        <v>5937</v>
      </c>
      <c r="B3583" s="4">
        <v>57000000</v>
      </c>
      <c r="C3583" s="4">
        <v>15527125</v>
      </c>
      <c r="D3583" s="4">
        <f>IFERROR(Table13[[#This Row],[gross]]-Table13[[#This Row],[budget]],"not available")</f>
        <v>-41472875</v>
      </c>
    </row>
    <row r="3584" spans="1:4" x14ac:dyDescent="0.3">
      <c r="A3584" t="s">
        <v>1028</v>
      </c>
      <c r="B3584" s="4">
        <v>145000000</v>
      </c>
      <c r="C3584" s="4">
        <v>103400692</v>
      </c>
      <c r="D3584" s="4">
        <f>IFERROR(Table13[[#This Row],[gross]]-Table13[[#This Row],[budget]],"not available")</f>
        <v>-41599308</v>
      </c>
    </row>
    <row r="3585" spans="1:4" x14ac:dyDescent="0.3">
      <c r="A3585" t="s">
        <v>979</v>
      </c>
      <c r="B3585" s="4">
        <v>175000000</v>
      </c>
      <c r="C3585" s="4">
        <v>133228348</v>
      </c>
      <c r="D3585" s="4">
        <f>IFERROR(Table13[[#This Row],[gross]]-Table13[[#This Row],[budget]],"not available")</f>
        <v>-41771652</v>
      </c>
    </row>
    <row r="3586" spans="1:4" x14ac:dyDescent="0.3">
      <c r="A3586" t="s">
        <v>2276</v>
      </c>
      <c r="B3586" s="4">
        <v>100000000</v>
      </c>
      <c r="C3586" s="4">
        <v>58220776</v>
      </c>
      <c r="D3586" s="4">
        <f>IFERROR(Table13[[#This Row],[gross]]-Table13[[#This Row],[budget]],"not available")</f>
        <v>-41779224</v>
      </c>
    </row>
    <row r="3587" spans="1:4" x14ac:dyDescent="0.3">
      <c r="A3587" t="s">
        <v>4361</v>
      </c>
      <c r="B3587" s="4">
        <v>60000000</v>
      </c>
      <c r="C3587" s="4">
        <v>18208078</v>
      </c>
      <c r="D3587" s="4">
        <f>IFERROR(Table13[[#This Row],[gross]]-Table13[[#This Row],[budget]],"not available")</f>
        <v>-41791922</v>
      </c>
    </row>
    <row r="3588" spans="1:4" x14ac:dyDescent="0.3">
      <c r="A3588" t="s">
        <v>6038</v>
      </c>
      <c r="B3588" s="4">
        <v>44000000</v>
      </c>
      <c r="C3588" s="4">
        <v>1500000</v>
      </c>
      <c r="D3588" s="4">
        <f>IFERROR(Table13[[#This Row],[gross]]-Table13[[#This Row],[budget]],"not available")</f>
        <v>-42500000</v>
      </c>
    </row>
    <row r="3589" spans="1:4" x14ac:dyDescent="0.3">
      <c r="A3589" t="s">
        <v>2281</v>
      </c>
      <c r="B3589" s="4">
        <v>90000000</v>
      </c>
      <c r="C3589" s="4">
        <v>47474112</v>
      </c>
      <c r="D3589" s="4">
        <f>IFERROR(Table13[[#This Row],[gross]]-Table13[[#This Row],[budget]],"not available")</f>
        <v>-42525888</v>
      </c>
    </row>
    <row r="3590" spans="1:4" x14ac:dyDescent="0.3">
      <c r="A3590" t="s">
        <v>1846</v>
      </c>
      <c r="B3590" s="4">
        <v>100000000</v>
      </c>
      <c r="C3590" s="4">
        <v>57366262</v>
      </c>
      <c r="D3590" s="4">
        <f>IFERROR(Table13[[#This Row],[gross]]-Table13[[#This Row],[budget]],"not available")</f>
        <v>-42633738</v>
      </c>
    </row>
    <row r="3591" spans="1:4" x14ac:dyDescent="0.3">
      <c r="A3591" t="s">
        <v>4402</v>
      </c>
      <c r="B3591" s="4">
        <v>60000000</v>
      </c>
      <c r="C3591" s="4">
        <v>17281832</v>
      </c>
      <c r="D3591" s="4">
        <f>IFERROR(Table13[[#This Row],[gross]]-Table13[[#This Row],[budget]],"not available")</f>
        <v>-42718168</v>
      </c>
    </row>
    <row r="3592" spans="1:4" x14ac:dyDescent="0.3">
      <c r="A3592" t="s">
        <v>530</v>
      </c>
      <c r="B3592" s="4">
        <v>145000000</v>
      </c>
      <c r="C3592" s="4">
        <v>102176165</v>
      </c>
      <c r="D3592" s="4">
        <f>IFERROR(Table13[[#This Row],[gross]]-Table13[[#This Row],[budget]],"not available")</f>
        <v>-42823835</v>
      </c>
    </row>
    <row r="3593" spans="1:4" x14ac:dyDescent="0.3">
      <c r="A3593" t="s">
        <v>5986</v>
      </c>
      <c r="B3593" s="4">
        <v>45000000</v>
      </c>
      <c r="C3593" s="4">
        <v>2154540</v>
      </c>
      <c r="D3593" s="4">
        <f>IFERROR(Table13[[#This Row],[gross]]-Table13[[#This Row],[budget]],"not available")</f>
        <v>-42845460</v>
      </c>
    </row>
    <row r="3594" spans="1:4" x14ac:dyDescent="0.3">
      <c r="A3594" t="s">
        <v>2286</v>
      </c>
      <c r="B3594" s="4">
        <v>86000000</v>
      </c>
      <c r="C3594" s="4">
        <v>42877165</v>
      </c>
      <c r="D3594" s="4">
        <f>IFERROR(Table13[[#This Row],[gross]]-Table13[[#This Row],[budget]],"not available")</f>
        <v>-43122835</v>
      </c>
    </row>
    <row r="3595" spans="1:4" x14ac:dyDescent="0.3">
      <c r="A3595" t="s">
        <v>4790</v>
      </c>
      <c r="B3595" s="4">
        <v>56000000</v>
      </c>
      <c r="C3595" s="4">
        <v>12870569</v>
      </c>
      <c r="D3595" s="4">
        <f>IFERROR(Table13[[#This Row],[gross]]-Table13[[#This Row],[budget]],"not available")</f>
        <v>-43129431</v>
      </c>
    </row>
    <row r="3596" spans="1:4" x14ac:dyDescent="0.3">
      <c r="A3596" t="s">
        <v>5479</v>
      </c>
      <c r="B3596" s="4">
        <v>50000000</v>
      </c>
      <c r="C3596" s="4">
        <v>6471394</v>
      </c>
      <c r="D3596" s="4">
        <f>IFERROR(Table13[[#This Row],[gross]]-Table13[[#This Row],[budget]],"not available")</f>
        <v>-43528606</v>
      </c>
    </row>
    <row r="3597" spans="1:4" x14ac:dyDescent="0.3">
      <c r="A3597" t="s">
        <v>5484</v>
      </c>
      <c r="B3597" s="4">
        <v>50000000</v>
      </c>
      <c r="C3597" s="4">
        <v>6291602</v>
      </c>
      <c r="D3597" s="4">
        <f>IFERROR(Table13[[#This Row],[gross]]-Table13[[#This Row],[budget]],"not available")</f>
        <v>-43708398</v>
      </c>
    </row>
    <row r="3598" spans="1:4" x14ac:dyDescent="0.3">
      <c r="A3598" t="s">
        <v>6759</v>
      </c>
      <c r="B3598" s="4">
        <v>77000000</v>
      </c>
      <c r="C3598" s="4">
        <v>33201661</v>
      </c>
      <c r="D3598" s="4">
        <f>IFERROR(Table13[[#This Row],[gross]]-Table13[[#This Row],[budget]],"not available")</f>
        <v>-43798339</v>
      </c>
    </row>
    <row r="3599" spans="1:4" x14ac:dyDescent="0.3">
      <c r="A3599" t="s">
        <v>2849</v>
      </c>
      <c r="B3599" s="4">
        <v>80000000</v>
      </c>
      <c r="C3599" s="4">
        <v>36073232</v>
      </c>
      <c r="D3599" s="4">
        <f>IFERROR(Table13[[#This Row],[gross]]-Table13[[#This Row],[budget]],"not available")</f>
        <v>-43926768</v>
      </c>
    </row>
    <row r="3600" spans="1:4" x14ac:dyDescent="0.3">
      <c r="A3600" t="s">
        <v>1611</v>
      </c>
      <c r="B3600" s="4">
        <v>110000000</v>
      </c>
      <c r="C3600" s="4">
        <v>66002193</v>
      </c>
      <c r="D3600" s="4">
        <f>IFERROR(Table13[[#This Row],[gross]]-Table13[[#This Row],[budget]],"not available")</f>
        <v>-43997807</v>
      </c>
    </row>
    <row r="3601" spans="1:4" x14ac:dyDescent="0.3">
      <c r="A3601" t="s">
        <v>2006</v>
      </c>
      <c r="B3601" s="4">
        <v>95000000</v>
      </c>
      <c r="C3601" s="4">
        <v>50802661</v>
      </c>
      <c r="D3601" s="4">
        <f>IFERROR(Table13[[#This Row],[gross]]-Table13[[#This Row],[budget]],"not available")</f>
        <v>-44197339</v>
      </c>
    </row>
    <row r="3602" spans="1:4" x14ac:dyDescent="0.3">
      <c r="A3602" t="s">
        <v>3275</v>
      </c>
      <c r="B3602" s="4">
        <v>72000000</v>
      </c>
      <c r="C3602" s="4">
        <v>27796042</v>
      </c>
      <c r="D3602" s="4">
        <f>IFERROR(Table13[[#This Row],[gross]]-Table13[[#This Row],[budget]],"not available")</f>
        <v>-44203958</v>
      </c>
    </row>
    <row r="3603" spans="1:4" x14ac:dyDescent="0.3">
      <c r="A3603" t="s">
        <v>15720</v>
      </c>
      <c r="B3603" s="4">
        <v>45000000</v>
      </c>
      <c r="C3603" s="4">
        <v>145109</v>
      </c>
      <c r="D3603" s="4">
        <f>IFERROR(Table13[[#This Row],[gross]]-Table13[[#This Row],[budget]],"not available")</f>
        <v>-44854891</v>
      </c>
    </row>
    <row r="3604" spans="1:4" x14ac:dyDescent="0.3">
      <c r="A3604" t="s">
        <v>82</v>
      </c>
      <c r="B3604" s="4">
        <v>245000000</v>
      </c>
      <c r="C3604" s="4">
        <v>200074175</v>
      </c>
      <c r="D3604" s="4">
        <f>IFERROR(Table13[[#This Row],[gross]]-Table13[[#This Row],[budget]],"not available")</f>
        <v>-44925825</v>
      </c>
    </row>
    <row r="3605" spans="1:4" x14ac:dyDescent="0.3">
      <c r="A3605" t="s">
        <v>2454</v>
      </c>
      <c r="B3605" s="4">
        <v>85000000</v>
      </c>
      <c r="C3605" s="4">
        <v>40048332</v>
      </c>
      <c r="D3605" s="4">
        <f>IFERROR(Table13[[#This Row],[gross]]-Table13[[#This Row],[budget]],"not available")</f>
        <v>-44951668</v>
      </c>
    </row>
    <row r="3606" spans="1:4" x14ac:dyDescent="0.3">
      <c r="A3606" t="s">
        <v>3174</v>
      </c>
      <c r="B3606" s="4">
        <v>75000000</v>
      </c>
      <c r="C3606" s="4">
        <v>30013346</v>
      </c>
      <c r="D3606" s="4">
        <f>IFERROR(Table13[[#This Row],[gross]]-Table13[[#This Row],[budget]],"not available")</f>
        <v>-44986654</v>
      </c>
    </row>
    <row r="3607" spans="1:4" x14ac:dyDescent="0.3">
      <c r="A3607" t="s">
        <v>2448</v>
      </c>
      <c r="B3607" s="4">
        <v>90000000</v>
      </c>
      <c r="C3607" s="4">
        <v>44606335</v>
      </c>
      <c r="D3607" s="4">
        <f>IFERROR(Table13[[#This Row],[gross]]-Table13[[#This Row],[budget]],"not available")</f>
        <v>-45393665</v>
      </c>
    </row>
    <row r="3608" spans="1:4" x14ac:dyDescent="0.3">
      <c r="A3608" t="s">
        <v>2836</v>
      </c>
      <c r="B3608" s="4">
        <v>80000000</v>
      </c>
      <c r="C3608" s="4">
        <v>34566746</v>
      </c>
      <c r="D3608" s="4">
        <f>IFERROR(Table13[[#This Row],[gross]]-Table13[[#This Row],[budget]],"not available")</f>
        <v>-45433254</v>
      </c>
    </row>
    <row r="3609" spans="1:4" x14ac:dyDescent="0.3">
      <c r="A3609" t="s">
        <v>3865</v>
      </c>
      <c r="B3609" s="4">
        <v>65000000</v>
      </c>
      <c r="C3609" s="4">
        <v>19548064</v>
      </c>
      <c r="D3609" s="4">
        <f>IFERROR(Table13[[#This Row],[gross]]-Table13[[#This Row],[budget]],"not available")</f>
        <v>-45451936</v>
      </c>
    </row>
    <row r="3610" spans="1:4" x14ac:dyDescent="0.3">
      <c r="A3610" t="s">
        <v>4851</v>
      </c>
      <c r="B3610" s="4">
        <v>55000000</v>
      </c>
      <c r="C3610" s="4">
        <v>9483821</v>
      </c>
      <c r="D3610" s="4">
        <f>IFERROR(Table13[[#This Row],[gross]]-Table13[[#This Row],[budget]],"not available")</f>
        <v>-45516179</v>
      </c>
    </row>
    <row r="3611" spans="1:4" x14ac:dyDescent="0.3">
      <c r="A3611" t="s">
        <v>3207</v>
      </c>
      <c r="B3611" s="4">
        <v>82000000</v>
      </c>
      <c r="C3611" s="4">
        <v>36381716</v>
      </c>
      <c r="D3611" s="4">
        <f>IFERROR(Table13[[#This Row],[gross]]-Table13[[#This Row],[budget]],"not available")</f>
        <v>-45618284</v>
      </c>
    </row>
    <row r="3612" spans="1:4" x14ac:dyDescent="0.3">
      <c r="A3612" t="s">
        <v>3824</v>
      </c>
      <c r="B3612" s="4">
        <v>65000000</v>
      </c>
      <c r="C3612" s="4">
        <v>19059018</v>
      </c>
      <c r="D3612" s="4">
        <f>IFERROR(Table13[[#This Row],[gross]]-Table13[[#This Row],[budget]],"not available")</f>
        <v>-45940982</v>
      </c>
    </row>
    <row r="3613" spans="1:4" x14ac:dyDescent="0.3">
      <c r="A3613" t="s">
        <v>194</v>
      </c>
      <c r="B3613" s="4">
        <v>225000000</v>
      </c>
      <c r="C3613" s="4">
        <v>179020854</v>
      </c>
      <c r="D3613" s="4">
        <f>IFERROR(Table13[[#This Row],[gross]]-Table13[[#This Row],[budget]],"not available")</f>
        <v>-45979146</v>
      </c>
    </row>
    <row r="3614" spans="1:4" x14ac:dyDescent="0.3">
      <c r="A3614" t="s">
        <v>6772</v>
      </c>
      <c r="B3614" s="4">
        <v>60000000</v>
      </c>
      <c r="C3614" s="4">
        <v>13395939</v>
      </c>
      <c r="D3614" s="4">
        <f>IFERROR(Table13[[#This Row],[gross]]-Table13[[#This Row],[budget]],"not available")</f>
        <v>-46604061</v>
      </c>
    </row>
    <row r="3615" spans="1:4" x14ac:dyDescent="0.3">
      <c r="A3615" t="s">
        <v>5471</v>
      </c>
      <c r="B3615" s="4">
        <v>55000000</v>
      </c>
      <c r="C3615" s="4">
        <v>8355815</v>
      </c>
      <c r="D3615" s="4">
        <f>IFERROR(Table13[[#This Row],[gross]]-Table13[[#This Row],[budget]],"not available")</f>
        <v>-46644185</v>
      </c>
    </row>
    <row r="3616" spans="1:4" x14ac:dyDescent="0.3">
      <c r="A3616" t="s">
        <v>5380</v>
      </c>
      <c r="B3616" s="4">
        <v>70000000</v>
      </c>
      <c r="C3616" s="4">
        <v>23159305</v>
      </c>
      <c r="D3616" s="4">
        <f>IFERROR(Table13[[#This Row],[gross]]-Table13[[#This Row],[budget]],"not available")</f>
        <v>-46840695</v>
      </c>
    </row>
    <row r="3617" spans="1:4" x14ac:dyDescent="0.3">
      <c r="A3617" t="s">
        <v>4356</v>
      </c>
      <c r="B3617" s="4">
        <v>60000000</v>
      </c>
      <c r="C3617" s="4">
        <v>13082288</v>
      </c>
      <c r="D3617" s="4">
        <f>IFERROR(Table13[[#This Row],[gross]]-Table13[[#This Row],[budget]],"not available")</f>
        <v>-46917712</v>
      </c>
    </row>
    <row r="3618" spans="1:4" x14ac:dyDescent="0.3">
      <c r="A3618" t="s">
        <v>2841</v>
      </c>
      <c r="B3618" s="4">
        <v>80000000</v>
      </c>
      <c r="C3618" s="4">
        <v>32885565</v>
      </c>
      <c r="D3618" s="4">
        <f>IFERROR(Table13[[#This Row],[gross]]-Table13[[#This Row],[budget]],"not available")</f>
        <v>-47114435</v>
      </c>
    </row>
    <row r="3619" spans="1:4" x14ac:dyDescent="0.3">
      <c r="A3619" t="s">
        <v>7067</v>
      </c>
      <c r="B3619" s="4">
        <v>55000000</v>
      </c>
      <c r="C3619" s="4">
        <v>7871693</v>
      </c>
      <c r="D3619" s="4">
        <f>IFERROR(Table13[[#This Row],[gross]]-Table13[[#This Row],[budget]],"not available")</f>
        <v>-47128307</v>
      </c>
    </row>
    <row r="3620" spans="1:4" x14ac:dyDescent="0.3">
      <c r="A3620" t="s">
        <v>1417</v>
      </c>
      <c r="B3620" s="4">
        <v>105000000</v>
      </c>
      <c r="C3620" s="4">
        <v>57637485</v>
      </c>
      <c r="D3620" s="4">
        <f>IFERROR(Table13[[#This Row],[gross]]-Table13[[#This Row],[budget]],"not available")</f>
        <v>-47362515</v>
      </c>
    </row>
    <row r="3621" spans="1:4" x14ac:dyDescent="0.3">
      <c r="A3621" t="s">
        <v>2542</v>
      </c>
      <c r="B3621" s="4">
        <v>82000000</v>
      </c>
      <c r="C3621" s="4">
        <v>34543701</v>
      </c>
      <c r="D3621" s="4">
        <f>IFERROR(Table13[[#This Row],[gross]]-Table13[[#This Row],[budget]],"not available")</f>
        <v>-47456299</v>
      </c>
    </row>
    <row r="3622" spans="1:4" x14ac:dyDescent="0.3">
      <c r="A3622" t="s">
        <v>5897</v>
      </c>
      <c r="B3622" s="4">
        <v>70000000</v>
      </c>
      <c r="C3622" s="4">
        <v>22531698</v>
      </c>
      <c r="D3622" s="4">
        <f>IFERROR(Table13[[#This Row],[gross]]-Table13[[#This Row],[budget]],"not available")</f>
        <v>-47468302</v>
      </c>
    </row>
    <row r="3623" spans="1:4" x14ac:dyDescent="0.3">
      <c r="A3623" t="s">
        <v>4879</v>
      </c>
      <c r="B3623" s="4">
        <v>55000000</v>
      </c>
      <c r="C3623" s="4">
        <v>7221458</v>
      </c>
      <c r="D3623" s="4">
        <f>IFERROR(Table13[[#This Row],[gross]]-Table13[[#This Row],[budget]],"not available")</f>
        <v>-47778542</v>
      </c>
    </row>
    <row r="3624" spans="1:4" x14ac:dyDescent="0.3">
      <c r="A3624" t="s">
        <v>3856</v>
      </c>
      <c r="B3624" s="4">
        <v>50000000</v>
      </c>
      <c r="C3624" s="4">
        <v>2208939</v>
      </c>
      <c r="D3624" s="4">
        <f>IFERROR(Table13[[#This Row],[gross]]-Table13[[#This Row],[budget]],"not available")</f>
        <v>-47791061</v>
      </c>
    </row>
    <row r="3625" spans="1:4" x14ac:dyDescent="0.3">
      <c r="A3625" t="s">
        <v>5031</v>
      </c>
      <c r="B3625" s="4">
        <v>50000000</v>
      </c>
      <c r="C3625" s="4">
        <v>2175312</v>
      </c>
      <c r="D3625" s="4">
        <f>IFERROR(Table13[[#This Row],[gross]]-Table13[[#This Row],[budget]],"not available")</f>
        <v>-47824688</v>
      </c>
    </row>
    <row r="3626" spans="1:4" x14ac:dyDescent="0.3">
      <c r="A3626" t="s">
        <v>4448</v>
      </c>
      <c r="B3626" s="4">
        <v>60000000</v>
      </c>
      <c r="C3626" s="4">
        <v>12065985</v>
      </c>
      <c r="D3626" s="4">
        <f>IFERROR(Table13[[#This Row],[gross]]-Table13[[#This Row],[budget]],"not available")</f>
        <v>-47934015</v>
      </c>
    </row>
    <row r="3627" spans="1:4" x14ac:dyDescent="0.3">
      <c r="A3627" t="s">
        <v>3830</v>
      </c>
      <c r="B3627" s="4">
        <v>50000000</v>
      </c>
      <c r="C3627" s="4">
        <v>1987287</v>
      </c>
      <c r="D3627" s="4">
        <f>IFERROR(Table13[[#This Row],[gross]]-Table13[[#This Row],[budget]],"not available")</f>
        <v>-48012713</v>
      </c>
    </row>
    <row r="3628" spans="1:4" x14ac:dyDescent="0.3">
      <c r="A3628" t="s">
        <v>4387</v>
      </c>
      <c r="B3628" s="4">
        <v>60000000</v>
      </c>
      <c r="C3628" s="4">
        <v>11802056</v>
      </c>
      <c r="D3628" s="4">
        <f>IFERROR(Table13[[#This Row],[gross]]-Table13[[#This Row],[budget]],"not available")</f>
        <v>-48197944</v>
      </c>
    </row>
    <row r="3629" spans="1:4" x14ac:dyDescent="0.3">
      <c r="A3629" t="s">
        <v>4875</v>
      </c>
      <c r="B3629" s="4">
        <v>54000000</v>
      </c>
      <c r="C3629" s="4">
        <v>5660084</v>
      </c>
      <c r="D3629" s="4">
        <f>IFERROR(Table13[[#This Row],[gross]]-Table13[[#This Row],[budget]],"not available")</f>
        <v>-48339916</v>
      </c>
    </row>
    <row r="3630" spans="1:4" x14ac:dyDescent="0.3">
      <c r="A3630" t="s">
        <v>1634</v>
      </c>
      <c r="B3630" s="4">
        <v>110000000</v>
      </c>
      <c r="C3630" s="4">
        <v>61656849</v>
      </c>
      <c r="D3630" s="4">
        <f>IFERROR(Table13[[#This Row],[gross]]-Table13[[#This Row],[budget]],"not available")</f>
        <v>-48343151</v>
      </c>
    </row>
    <row r="3631" spans="1:4" x14ac:dyDescent="0.3">
      <c r="A3631" t="s">
        <v>1175</v>
      </c>
      <c r="B3631" s="4">
        <v>132000000</v>
      </c>
      <c r="C3631" s="4">
        <v>83348920</v>
      </c>
      <c r="D3631" s="4">
        <f>IFERROR(Table13[[#This Row],[gross]]-Table13[[#This Row],[budget]],"not available")</f>
        <v>-48651080</v>
      </c>
    </row>
    <row r="3632" spans="1:4" x14ac:dyDescent="0.3">
      <c r="A3632" t="s">
        <v>5556</v>
      </c>
      <c r="B3632" s="4">
        <v>50000000</v>
      </c>
      <c r="C3632" s="4">
        <v>1206135</v>
      </c>
      <c r="D3632" s="4">
        <f>IFERROR(Table13[[#This Row],[gross]]-Table13[[#This Row],[budget]],"not available")</f>
        <v>-48793865</v>
      </c>
    </row>
    <row r="3633" spans="1:4" x14ac:dyDescent="0.3">
      <c r="A3633" t="s">
        <v>1656</v>
      </c>
      <c r="B3633" s="4">
        <v>107000000</v>
      </c>
      <c r="C3633" s="4">
        <v>58183966</v>
      </c>
      <c r="D3633" s="4">
        <f>IFERROR(Table13[[#This Row],[gross]]-Table13[[#This Row],[budget]],"not available")</f>
        <v>-48816034</v>
      </c>
    </row>
    <row r="3634" spans="1:4" x14ac:dyDescent="0.3">
      <c r="A3634" t="s">
        <v>1514</v>
      </c>
      <c r="B3634" s="4">
        <v>116000000</v>
      </c>
      <c r="C3634" s="4">
        <v>67155742</v>
      </c>
      <c r="D3634" s="4">
        <f>IFERROR(Table13[[#This Row],[gross]]-Table13[[#This Row],[budget]],"not available")</f>
        <v>-48844258</v>
      </c>
    </row>
    <row r="3635" spans="1:4" x14ac:dyDescent="0.3">
      <c r="A3635" t="s">
        <v>4921</v>
      </c>
      <c r="B3635" s="4">
        <v>55000000</v>
      </c>
      <c r="C3635" s="4">
        <v>5755286</v>
      </c>
      <c r="D3635" s="4">
        <f>IFERROR(Table13[[#This Row],[gross]]-Table13[[#This Row],[budget]],"not available")</f>
        <v>-49244714</v>
      </c>
    </row>
    <row r="3636" spans="1:4" x14ac:dyDescent="0.3">
      <c r="A3636" t="s">
        <v>16620</v>
      </c>
      <c r="B3636" s="4">
        <v>50000000</v>
      </c>
      <c r="C3636" s="4">
        <v>700000</v>
      </c>
      <c r="D3636" s="4">
        <f>IFERROR(Table13[[#This Row],[gross]]-Table13[[#This Row],[budget]],"not available")</f>
        <v>-49300000</v>
      </c>
    </row>
    <row r="3637" spans="1:4" x14ac:dyDescent="0.3">
      <c r="A3637" t="s">
        <v>676</v>
      </c>
      <c r="B3637" s="4">
        <v>200000000</v>
      </c>
      <c r="C3637" s="4">
        <v>150350192</v>
      </c>
      <c r="D3637" s="4">
        <f>IFERROR(Table13[[#This Row],[gross]]-Table13[[#This Row],[budget]],"not available")</f>
        <v>-49649808</v>
      </c>
    </row>
    <row r="3638" spans="1:4" x14ac:dyDescent="0.3">
      <c r="A3638" t="s">
        <v>16321</v>
      </c>
      <c r="B3638" s="4">
        <v>50000000</v>
      </c>
      <c r="C3638" s="4">
        <v>206400</v>
      </c>
      <c r="D3638" s="4">
        <f>IFERROR(Table13[[#This Row],[gross]]-Table13[[#This Row],[budget]],"not available")</f>
        <v>-49793600</v>
      </c>
    </row>
    <row r="3639" spans="1:4" x14ac:dyDescent="0.3">
      <c r="A3639" t="s">
        <v>16187</v>
      </c>
      <c r="B3639" s="4">
        <v>50000000</v>
      </c>
      <c r="C3639" s="4">
        <v>23106</v>
      </c>
      <c r="D3639" s="4">
        <f>IFERROR(Table13[[#This Row],[gross]]-Table13[[#This Row],[budget]],"not available")</f>
        <v>-49976894</v>
      </c>
    </row>
    <row r="3640" spans="1:4" x14ac:dyDescent="0.3">
      <c r="A3640" t="s">
        <v>2976</v>
      </c>
      <c r="B3640" s="4">
        <v>76000000</v>
      </c>
      <c r="C3640" s="4">
        <v>26000610</v>
      </c>
      <c r="D3640" s="4">
        <f>IFERROR(Table13[[#This Row],[gross]]-Table13[[#This Row],[budget]],"not available")</f>
        <v>-49999390</v>
      </c>
    </row>
    <row r="3641" spans="1:4" x14ac:dyDescent="0.3">
      <c r="A3641" t="s">
        <v>2809</v>
      </c>
      <c r="B3641" s="4">
        <v>88000000</v>
      </c>
      <c r="C3641" s="4">
        <v>37899638</v>
      </c>
      <c r="D3641" s="4">
        <f>IFERROR(Table13[[#This Row],[gross]]-Table13[[#This Row],[budget]],"not available")</f>
        <v>-50100362</v>
      </c>
    </row>
    <row r="3642" spans="1:4" x14ac:dyDescent="0.3">
      <c r="A3642" t="s">
        <v>2911</v>
      </c>
      <c r="B3642" s="4">
        <v>52000000</v>
      </c>
      <c r="C3642" s="4">
        <v>1891821</v>
      </c>
      <c r="D3642" s="4">
        <f>IFERROR(Table13[[#This Row],[gross]]-Table13[[#This Row],[budget]],"not available")</f>
        <v>-50108179</v>
      </c>
    </row>
    <row r="3643" spans="1:4" x14ac:dyDescent="0.3">
      <c r="A3643" t="s">
        <v>3503</v>
      </c>
      <c r="B3643" s="4">
        <v>70000000</v>
      </c>
      <c r="C3643" s="4">
        <v>19819494</v>
      </c>
      <c r="D3643" s="4">
        <f>IFERROR(Table13[[#This Row],[gross]]-Table13[[#This Row],[budget]],"not available")</f>
        <v>-50180506</v>
      </c>
    </row>
    <row r="3644" spans="1:4" x14ac:dyDescent="0.3">
      <c r="A3644" t="s">
        <v>4810</v>
      </c>
      <c r="B3644" s="4">
        <v>57000000</v>
      </c>
      <c r="C3644" s="4">
        <v>6768055</v>
      </c>
      <c r="D3644" s="4">
        <f>IFERROR(Table13[[#This Row],[gross]]-Table13[[#This Row],[budget]],"not available")</f>
        <v>-50231945</v>
      </c>
    </row>
    <row r="3645" spans="1:4" x14ac:dyDescent="0.3">
      <c r="A3645" t="s">
        <v>1862</v>
      </c>
      <c r="B3645" s="4">
        <v>105000000</v>
      </c>
      <c r="C3645" s="4">
        <v>54700065</v>
      </c>
      <c r="D3645" s="4">
        <f>IFERROR(Table13[[#This Row],[gross]]-Table13[[#This Row],[budget]],"not available")</f>
        <v>-50299935</v>
      </c>
    </row>
    <row r="3646" spans="1:4" x14ac:dyDescent="0.3">
      <c r="A3646" t="s">
        <v>1895</v>
      </c>
      <c r="B3646" s="4">
        <v>100000000</v>
      </c>
      <c r="C3646" s="4">
        <v>49392095</v>
      </c>
      <c r="D3646" s="4">
        <f>IFERROR(Table13[[#This Row],[gross]]-Table13[[#This Row],[budget]],"not available")</f>
        <v>-50607905</v>
      </c>
    </row>
    <row r="3647" spans="1:4" x14ac:dyDescent="0.3">
      <c r="A3647" t="s">
        <v>770</v>
      </c>
      <c r="B3647" s="4">
        <v>155000000</v>
      </c>
      <c r="C3647" s="4">
        <v>104383624</v>
      </c>
      <c r="D3647" s="4">
        <f>IFERROR(Table13[[#This Row],[gross]]-Table13[[#This Row],[budget]],"not available")</f>
        <v>-50616376</v>
      </c>
    </row>
    <row r="3648" spans="1:4" x14ac:dyDescent="0.3">
      <c r="A3648" t="s">
        <v>1900</v>
      </c>
      <c r="B3648" s="4">
        <v>90000000</v>
      </c>
      <c r="C3648" s="4">
        <v>39292022</v>
      </c>
      <c r="D3648" s="4">
        <f>IFERROR(Table13[[#This Row],[gross]]-Table13[[#This Row],[budget]],"not available")</f>
        <v>-50707978</v>
      </c>
    </row>
    <row r="3649" spans="1:4" x14ac:dyDescent="0.3">
      <c r="A3649" t="s">
        <v>4368</v>
      </c>
      <c r="B3649" s="4">
        <v>65000000</v>
      </c>
      <c r="C3649" s="4">
        <v>14218868</v>
      </c>
      <c r="D3649" s="4">
        <f>IFERROR(Table13[[#This Row],[gross]]-Table13[[#This Row],[budget]],"not available")</f>
        <v>-50781132</v>
      </c>
    </row>
    <row r="3650" spans="1:4" x14ac:dyDescent="0.3">
      <c r="A3650" t="s">
        <v>3492</v>
      </c>
      <c r="B3650" s="4">
        <v>70000000</v>
      </c>
      <c r="C3650" s="4">
        <v>18990542</v>
      </c>
      <c r="D3650" s="4">
        <f>IFERROR(Table13[[#This Row],[gross]]-Table13[[#This Row],[budget]],"not available")</f>
        <v>-51009458</v>
      </c>
    </row>
    <row r="3651" spans="1:4" x14ac:dyDescent="0.3">
      <c r="A3651" t="s">
        <v>3544</v>
      </c>
      <c r="B3651" s="4">
        <v>70000000</v>
      </c>
      <c r="C3651" s="4">
        <v>18821279</v>
      </c>
      <c r="D3651" s="4">
        <f>IFERROR(Table13[[#This Row],[gross]]-Table13[[#This Row],[budget]],"not available")</f>
        <v>-51178721</v>
      </c>
    </row>
    <row r="3652" spans="1:4" x14ac:dyDescent="0.3">
      <c r="A3652" t="s">
        <v>3838</v>
      </c>
      <c r="B3652" s="4">
        <v>65000000</v>
      </c>
      <c r="C3652" s="4">
        <v>13750556</v>
      </c>
      <c r="D3652" s="4">
        <f>IFERROR(Table13[[#This Row],[gross]]-Table13[[#This Row],[budget]],"not available")</f>
        <v>-51249444</v>
      </c>
    </row>
    <row r="3653" spans="1:4" x14ac:dyDescent="0.3">
      <c r="A3653" t="s">
        <v>1165</v>
      </c>
      <c r="B3653" s="4">
        <v>135000000</v>
      </c>
      <c r="C3653" s="4">
        <v>83024900</v>
      </c>
      <c r="D3653" s="4">
        <f>IFERROR(Table13[[#This Row],[gross]]-Table13[[#This Row],[budget]],"not available")</f>
        <v>-51975100</v>
      </c>
    </row>
    <row r="3654" spans="1:4" x14ac:dyDescent="0.3">
      <c r="A3654" t="s">
        <v>3170</v>
      </c>
      <c r="B3654" s="4">
        <v>75000000</v>
      </c>
      <c r="C3654" s="4">
        <v>22751979</v>
      </c>
      <c r="D3654" s="4">
        <f>IFERROR(Table13[[#This Row],[gross]]-Table13[[#This Row],[budget]],"not available")</f>
        <v>-52248021</v>
      </c>
    </row>
    <row r="3655" spans="1:4" x14ac:dyDescent="0.3">
      <c r="A3655" t="s">
        <v>1337</v>
      </c>
      <c r="B3655" s="4">
        <v>85000000</v>
      </c>
      <c r="C3655" s="4">
        <v>32694788</v>
      </c>
      <c r="D3655" s="4">
        <f>IFERROR(Table13[[#This Row],[gross]]-Table13[[#This Row],[budget]],"not available")</f>
        <v>-52305212</v>
      </c>
    </row>
    <row r="3656" spans="1:4" x14ac:dyDescent="0.3">
      <c r="A3656" t="s">
        <v>4413</v>
      </c>
      <c r="B3656" s="4">
        <v>60000000</v>
      </c>
      <c r="C3656" s="4">
        <v>7605668</v>
      </c>
      <c r="D3656" s="4">
        <f>IFERROR(Table13[[#This Row],[gross]]-Table13[[#This Row],[budget]],"not available")</f>
        <v>-52394332</v>
      </c>
    </row>
    <row r="3657" spans="1:4" x14ac:dyDescent="0.3">
      <c r="A3657" t="s">
        <v>2894</v>
      </c>
      <c r="B3657" s="4">
        <v>70000000</v>
      </c>
      <c r="C3657" s="4">
        <v>17473245</v>
      </c>
      <c r="D3657" s="4">
        <f>IFERROR(Table13[[#This Row],[gross]]-Table13[[#This Row],[budget]],"not available")</f>
        <v>-52526755</v>
      </c>
    </row>
    <row r="3658" spans="1:4" x14ac:dyDescent="0.3">
      <c r="A3658" t="s">
        <v>3813</v>
      </c>
      <c r="B3658" s="4">
        <v>70000000</v>
      </c>
      <c r="C3658" s="4">
        <v>17218080</v>
      </c>
      <c r="D3658" s="4">
        <f>IFERROR(Table13[[#This Row],[gross]]-Table13[[#This Row],[budget]],"not available")</f>
        <v>-52781920</v>
      </c>
    </row>
    <row r="3659" spans="1:4" x14ac:dyDescent="0.3">
      <c r="A3659" t="s">
        <v>1519</v>
      </c>
      <c r="B3659" s="4">
        <v>135000000</v>
      </c>
      <c r="C3659" s="4">
        <v>81638674</v>
      </c>
      <c r="D3659" s="4">
        <f>IFERROR(Table13[[#This Row],[gross]]-Table13[[#This Row],[budget]],"not available")</f>
        <v>-53361326</v>
      </c>
    </row>
    <row r="3660" spans="1:4" x14ac:dyDescent="0.3">
      <c r="A3660" t="s">
        <v>2443</v>
      </c>
      <c r="B3660" s="4">
        <v>100000000</v>
      </c>
      <c r="C3660" s="4">
        <v>46440491</v>
      </c>
      <c r="D3660" s="4">
        <f>IFERROR(Table13[[#This Row],[gross]]-Table13[[#This Row],[budget]],"not available")</f>
        <v>-53559509</v>
      </c>
    </row>
    <row r="3661" spans="1:4" x14ac:dyDescent="0.3">
      <c r="A3661" t="s">
        <v>438</v>
      </c>
      <c r="B3661" s="4">
        <v>185000000</v>
      </c>
      <c r="C3661" s="4">
        <v>130468626</v>
      </c>
      <c r="D3661" s="4">
        <f>IFERROR(Table13[[#This Row],[gross]]-Table13[[#This Row],[budget]],"not available")</f>
        <v>-54531374</v>
      </c>
    </row>
    <row r="3662" spans="1:4" x14ac:dyDescent="0.3">
      <c r="A3662" t="s">
        <v>2351</v>
      </c>
      <c r="B3662" s="4">
        <v>75000000</v>
      </c>
      <c r="C3662" s="4">
        <v>20315324</v>
      </c>
      <c r="D3662" s="4">
        <f>IFERROR(Table13[[#This Row],[gross]]-Table13[[#This Row],[budget]],"not available")</f>
        <v>-54684676</v>
      </c>
    </row>
    <row r="3663" spans="1:4" x14ac:dyDescent="0.3">
      <c r="A3663" t="s">
        <v>3817</v>
      </c>
      <c r="B3663" s="4">
        <v>65000000</v>
      </c>
      <c r="C3663" s="4">
        <v>10014234</v>
      </c>
      <c r="D3663" s="4">
        <f>IFERROR(Table13[[#This Row],[gross]]-Table13[[#This Row],[budget]],"not available")</f>
        <v>-54985766</v>
      </c>
    </row>
    <row r="3664" spans="1:4" x14ac:dyDescent="0.3">
      <c r="A3664" t="s">
        <v>1407</v>
      </c>
      <c r="B3664" s="4">
        <v>120000000</v>
      </c>
      <c r="C3664" s="4">
        <v>64736114</v>
      </c>
      <c r="D3664" s="4">
        <f>IFERROR(Table13[[#This Row],[gross]]-Table13[[#This Row],[budget]],"not available")</f>
        <v>-55263886</v>
      </c>
    </row>
    <row r="3665" spans="1:4" x14ac:dyDescent="0.3">
      <c r="A3665" t="s">
        <v>4419</v>
      </c>
      <c r="B3665" s="4">
        <v>60000000</v>
      </c>
      <c r="C3665" s="4">
        <v>4535117</v>
      </c>
      <c r="D3665" s="4">
        <f>IFERROR(Table13[[#This Row],[gross]]-Table13[[#This Row],[budget]],"not available")</f>
        <v>-55464883</v>
      </c>
    </row>
    <row r="3666" spans="1:4" x14ac:dyDescent="0.3">
      <c r="A3666" t="s">
        <v>3497</v>
      </c>
      <c r="B3666" s="4">
        <v>70000000</v>
      </c>
      <c r="C3666" s="4">
        <v>14294842</v>
      </c>
      <c r="D3666" s="4">
        <f>IFERROR(Table13[[#This Row],[gross]]-Table13[[#This Row],[budget]],"not available")</f>
        <v>-55705158</v>
      </c>
    </row>
    <row r="3667" spans="1:4" x14ac:dyDescent="0.3">
      <c r="A3667" t="s">
        <v>476</v>
      </c>
      <c r="B3667" s="4">
        <v>180000000</v>
      </c>
      <c r="C3667" s="4">
        <v>124051759</v>
      </c>
      <c r="D3667" s="4">
        <f>IFERROR(Table13[[#This Row],[gross]]-Table13[[#This Row],[budget]],"not available")</f>
        <v>-55948241</v>
      </c>
    </row>
    <row r="3668" spans="1:4" x14ac:dyDescent="0.3">
      <c r="A3668" t="s">
        <v>1125</v>
      </c>
      <c r="B3668" s="4">
        <v>150000000</v>
      </c>
      <c r="C3668" s="4">
        <v>93926386</v>
      </c>
      <c r="D3668" s="4">
        <f>IFERROR(Table13[[#This Row],[gross]]-Table13[[#This Row],[budget]],"not available")</f>
        <v>-56073614</v>
      </c>
    </row>
    <row r="3669" spans="1:4" x14ac:dyDescent="0.3">
      <c r="A3669" t="s">
        <v>522</v>
      </c>
      <c r="B3669" s="4">
        <v>170000000</v>
      </c>
      <c r="C3669" s="4">
        <v>113745408</v>
      </c>
      <c r="D3669" s="4">
        <f>IFERROR(Table13[[#This Row],[gross]]-Table13[[#This Row],[budget]],"not available")</f>
        <v>-56254592</v>
      </c>
    </row>
    <row r="3670" spans="1:4" x14ac:dyDescent="0.3">
      <c r="A3670" t="s">
        <v>3509</v>
      </c>
      <c r="B3670" s="4">
        <v>70000000</v>
      </c>
      <c r="C3670" s="4">
        <v>13596911</v>
      </c>
      <c r="D3670" s="4">
        <f>IFERROR(Table13[[#This Row],[gross]]-Table13[[#This Row],[budget]],"not available")</f>
        <v>-56403089</v>
      </c>
    </row>
    <row r="3671" spans="1:4" x14ac:dyDescent="0.3">
      <c r="A3671" t="s">
        <v>4902</v>
      </c>
      <c r="B3671" s="4">
        <v>90000000</v>
      </c>
      <c r="C3671" s="4">
        <v>33574332</v>
      </c>
      <c r="D3671" s="4">
        <f>IFERROR(Table13[[#This Row],[gross]]-Table13[[#This Row],[budget]],"not available")</f>
        <v>-56425668</v>
      </c>
    </row>
    <row r="3672" spans="1:4" x14ac:dyDescent="0.3">
      <c r="A3672" t="s">
        <v>2918</v>
      </c>
      <c r="B3672" s="4">
        <v>80000000</v>
      </c>
      <c r="C3672" s="4">
        <v>23219748</v>
      </c>
      <c r="D3672" s="4">
        <f>IFERROR(Table13[[#This Row],[gross]]-Table13[[#This Row],[budget]],"not available")</f>
        <v>-56780252</v>
      </c>
    </row>
    <row r="3673" spans="1:4" x14ac:dyDescent="0.3">
      <c r="A3673" t="s">
        <v>1237</v>
      </c>
      <c r="B3673" s="4">
        <v>135000000</v>
      </c>
      <c r="C3673" s="4">
        <v>77564037</v>
      </c>
      <c r="D3673" s="4">
        <f>IFERROR(Table13[[#This Row],[gross]]-Table13[[#This Row],[budget]],"not available")</f>
        <v>-57435963</v>
      </c>
    </row>
    <row r="3674" spans="1:4" x14ac:dyDescent="0.3">
      <c r="A3674" t="s">
        <v>2861</v>
      </c>
      <c r="B3674" s="4">
        <v>80000000</v>
      </c>
      <c r="C3674" s="4">
        <v>20950820</v>
      </c>
      <c r="D3674" s="4">
        <f>IFERROR(Table13[[#This Row],[gross]]-Table13[[#This Row],[budget]],"not available")</f>
        <v>-59049180</v>
      </c>
    </row>
    <row r="3675" spans="1:4" x14ac:dyDescent="0.3">
      <c r="A3675" t="s">
        <v>118</v>
      </c>
      <c r="B3675" s="4">
        <v>260000000</v>
      </c>
      <c r="C3675" s="4">
        <v>200807262</v>
      </c>
      <c r="D3675" s="4">
        <f>IFERROR(Table13[[#This Row],[gross]]-Table13[[#This Row],[budget]],"not available")</f>
        <v>-59192738</v>
      </c>
    </row>
    <row r="3676" spans="1:4" x14ac:dyDescent="0.3">
      <c r="A3676" t="s">
        <v>8680</v>
      </c>
      <c r="B3676" s="4">
        <v>60000000</v>
      </c>
      <c r="C3676" s="4">
        <v>668171</v>
      </c>
      <c r="D3676" s="4">
        <f>IFERROR(Table13[[#This Row],[gross]]-Table13[[#This Row],[budget]],"not available")</f>
        <v>-59331829</v>
      </c>
    </row>
    <row r="3677" spans="1:4" x14ac:dyDescent="0.3">
      <c r="A3677" t="s">
        <v>4796</v>
      </c>
      <c r="B3677" s="4">
        <v>71000000</v>
      </c>
      <c r="C3677" s="4">
        <v>11466088</v>
      </c>
      <c r="D3677" s="4">
        <f>IFERROR(Table13[[#This Row],[gross]]-Table13[[#This Row],[budget]],"not available")</f>
        <v>-59533912</v>
      </c>
    </row>
    <row r="3678" spans="1:4" x14ac:dyDescent="0.3">
      <c r="A3678" t="s">
        <v>15259</v>
      </c>
      <c r="B3678" s="4">
        <v>60000000</v>
      </c>
      <c r="C3678" s="4">
        <v>231417</v>
      </c>
      <c r="D3678" s="4">
        <f>IFERROR(Table13[[#This Row],[gross]]-Table13[[#This Row],[budget]],"not available")</f>
        <v>-59768583</v>
      </c>
    </row>
    <row r="3679" spans="1:4" x14ac:dyDescent="0.3">
      <c r="A3679" t="s">
        <v>1880</v>
      </c>
      <c r="B3679" s="4">
        <v>100000000</v>
      </c>
      <c r="C3679" s="4">
        <v>40198710</v>
      </c>
      <c r="D3679" s="4">
        <f>IFERROR(Table13[[#This Row],[gross]]-Table13[[#This Row],[budget]],"not available")</f>
        <v>-59801290</v>
      </c>
    </row>
    <row r="3680" spans="1:4" x14ac:dyDescent="0.3">
      <c r="A3680" t="s">
        <v>1606</v>
      </c>
      <c r="B3680" s="4">
        <v>110000000</v>
      </c>
      <c r="C3680" s="4">
        <v>50026353</v>
      </c>
      <c r="D3680" s="4">
        <f>IFERROR(Table13[[#This Row],[gross]]-Table13[[#This Row],[budget]],"not available")</f>
        <v>-59973647</v>
      </c>
    </row>
    <row r="3681" spans="1:4" x14ac:dyDescent="0.3">
      <c r="A3681" t="s">
        <v>4375</v>
      </c>
      <c r="B3681" s="4">
        <v>60000000</v>
      </c>
      <c r="C3681" s="4">
        <v>22451</v>
      </c>
      <c r="D3681" s="4">
        <f>IFERROR(Table13[[#This Row],[gross]]-Table13[[#This Row],[budget]],"not available")</f>
        <v>-59977549</v>
      </c>
    </row>
    <row r="3682" spans="1:4" x14ac:dyDescent="0.3">
      <c r="A3682" t="s">
        <v>2868</v>
      </c>
      <c r="B3682" s="4">
        <v>80000000</v>
      </c>
      <c r="C3682" s="4">
        <v>19673424</v>
      </c>
      <c r="D3682" s="4">
        <f>IFERROR(Table13[[#This Row],[gross]]-Table13[[#This Row],[budget]],"not available")</f>
        <v>-60326576</v>
      </c>
    </row>
    <row r="3683" spans="1:4" x14ac:dyDescent="0.3">
      <c r="A3683" t="s">
        <v>3180</v>
      </c>
      <c r="B3683" s="4">
        <v>75000000</v>
      </c>
      <c r="C3683" s="4">
        <v>14567883</v>
      </c>
      <c r="D3683" s="4">
        <f>IFERROR(Table13[[#This Row],[gross]]-Table13[[#This Row],[budget]],"not available")</f>
        <v>-60432117</v>
      </c>
    </row>
    <row r="3684" spans="1:4" x14ac:dyDescent="0.3">
      <c r="A3684" t="s">
        <v>2872</v>
      </c>
      <c r="B3684" s="4">
        <v>80000000</v>
      </c>
      <c r="C3684" s="4">
        <v>19480739</v>
      </c>
      <c r="D3684" s="4">
        <f>IFERROR(Table13[[#This Row],[gross]]-Table13[[#This Row],[budget]],"not available")</f>
        <v>-60519261</v>
      </c>
    </row>
    <row r="3685" spans="1:4" x14ac:dyDescent="0.3">
      <c r="A3685" t="s">
        <v>4322</v>
      </c>
      <c r="B3685" s="4">
        <v>87000000</v>
      </c>
      <c r="C3685" s="4">
        <v>26082914</v>
      </c>
      <c r="D3685" s="4">
        <f>IFERROR(Table13[[#This Row],[gross]]-Table13[[#This Row],[budget]],"not available")</f>
        <v>-60917086</v>
      </c>
    </row>
    <row r="3686" spans="1:4" x14ac:dyDescent="0.3">
      <c r="A3686" t="s">
        <v>1103</v>
      </c>
      <c r="B3686" s="4">
        <v>130000000</v>
      </c>
      <c r="C3686" s="4">
        <v>68642452</v>
      </c>
      <c r="D3686" s="4">
        <f>IFERROR(Table13[[#This Row],[gross]]-Table13[[#This Row],[budget]],"not available")</f>
        <v>-61357548</v>
      </c>
    </row>
    <row r="3687" spans="1:4" x14ac:dyDescent="0.3">
      <c r="A3687" t="s">
        <v>3514</v>
      </c>
      <c r="B3687" s="4">
        <v>70000000</v>
      </c>
      <c r="C3687" s="4">
        <v>8460990</v>
      </c>
      <c r="D3687" s="4">
        <f>IFERROR(Table13[[#This Row],[gross]]-Table13[[#This Row],[budget]],"not available")</f>
        <v>-61539010</v>
      </c>
    </row>
    <row r="3688" spans="1:4" x14ac:dyDescent="0.3">
      <c r="A3688" t="s">
        <v>2882</v>
      </c>
      <c r="B3688" s="4">
        <v>80000000</v>
      </c>
      <c r="C3688" s="4">
        <v>18318000</v>
      </c>
      <c r="D3688" s="4">
        <f>IFERROR(Table13[[#This Row],[gross]]-Table13[[#This Row],[budget]],"not available")</f>
        <v>-61682000</v>
      </c>
    </row>
    <row r="3689" spans="1:4" x14ac:dyDescent="0.3">
      <c r="A3689" t="s">
        <v>466</v>
      </c>
      <c r="B3689" s="4">
        <v>200000000</v>
      </c>
      <c r="C3689" s="4">
        <v>137850096</v>
      </c>
      <c r="D3689" s="4">
        <f>IFERROR(Table13[[#This Row],[gross]]-Table13[[#This Row],[budget]],"not available")</f>
        <v>-62149904</v>
      </c>
    </row>
    <row r="3690" spans="1:4" x14ac:dyDescent="0.3">
      <c r="A3690" t="s">
        <v>2877</v>
      </c>
      <c r="B3690" s="4">
        <v>80000000</v>
      </c>
      <c r="C3690" s="4">
        <v>17593391</v>
      </c>
      <c r="D3690" s="4">
        <f>IFERROR(Table13[[#This Row],[gross]]-Table13[[#This Row],[budget]],"not available")</f>
        <v>-62406609</v>
      </c>
    </row>
    <row r="3691" spans="1:4" x14ac:dyDescent="0.3">
      <c r="A3691" t="s">
        <v>2887</v>
      </c>
      <c r="B3691" s="4">
        <v>90000000</v>
      </c>
      <c r="C3691" s="4">
        <v>27356090</v>
      </c>
      <c r="D3691" s="4">
        <f>IFERROR(Table13[[#This Row],[gross]]-Table13[[#This Row],[budget]],"not available")</f>
        <v>-62643910</v>
      </c>
    </row>
    <row r="3692" spans="1:4" x14ac:dyDescent="0.3">
      <c r="A3692" t="s">
        <v>662</v>
      </c>
      <c r="B3692" s="4">
        <v>165000000</v>
      </c>
      <c r="C3692" s="4">
        <v>102315545</v>
      </c>
      <c r="D3692" s="4">
        <f>IFERROR(Table13[[#This Row],[gross]]-Table13[[#This Row],[budget]],"not available")</f>
        <v>-62684455</v>
      </c>
    </row>
    <row r="3693" spans="1:4" x14ac:dyDescent="0.3">
      <c r="A3693" t="s">
        <v>3519</v>
      </c>
      <c r="B3693" s="4">
        <v>70000000</v>
      </c>
      <c r="C3693" s="4">
        <v>7097125</v>
      </c>
      <c r="D3693" s="4">
        <f>IFERROR(Table13[[#This Row],[gross]]-Table13[[#This Row],[budget]],"not available")</f>
        <v>-62902875</v>
      </c>
    </row>
    <row r="3694" spans="1:4" x14ac:dyDescent="0.3">
      <c r="A3694" t="s">
        <v>1525</v>
      </c>
      <c r="B3694" s="4">
        <v>120000000</v>
      </c>
      <c r="C3694" s="4">
        <v>56114221</v>
      </c>
      <c r="D3694" s="4">
        <f>IFERROR(Table13[[#This Row],[gross]]-Table13[[#This Row],[budget]],"not available")</f>
        <v>-63885779</v>
      </c>
    </row>
    <row r="3695" spans="1:4" x14ac:dyDescent="0.3">
      <c r="A3695" t="s">
        <v>3531</v>
      </c>
      <c r="B3695" s="4">
        <v>70000000</v>
      </c>
      <c r="C3695" s="4">
        <v>5851188</v>
      </c>
      <c r="D3695" s="4">
        <f>IFERROR(Table13[[#This Row],[gross]]-Table13[[#This Row],[budget]],"not available")</f>
        <v>-64148812</v>
      </c>
    </row>
    <row r="3696" spans="1:4" x14ac:dyDescent="0.3">
      <c r="A3696" t="s">
        <v>2292</v>
      </c>
      <c r="B3696" s="4">
        <v>100000000</v>
      </c>
      <c r="C3696" s="4">
        <v>35168677</v>
      </c>
      <c r="D3696" s="4">
        <f>IFERROR(Table13[[#This Row],[gross]]-Table13[[#This Row],[budget]],"not available")</f>
        <v>-64831323</v>
      </c>
    </row>
    <row r="3697" spans="1:4" x14ac:dyDescent="0.3">
      <c r="A3697" t="s">
        <v>3886</v>
      </c>
      <c r="B3697" s="4">
        <v>65000000</v>
      </c>
      <c r="C3697" s="4">
        <v>72413</v>
      </c>
      <c r="D3697" s="4">
        <f>IFERROR(Table13[[#This Row],[gross]]-Table13[[#This Row],[budget]],"not available")</f>
        <v>-64927587</v>
      </c>
    </row>
    <row r="3698" spans="1:4" x14ac:dyDescent="0.3">
      <c r="A3698" t="s">
        <v>2971</v>
      </c>
      <c r="B3698" s="4">
        <v>80000000</v>
      </c>
      <c r="C3698" s="4">
        <v>15071514</v>
      </c>
      <c r="D3698" s="4">
        <f>IFERROR(Table13[[#This Row],[gross]]-Table13[[#This Row],[budget]],"not available")</f>
        <v>-64928486</v>
      </c>
    </row>
    <row r="3699" spans="1:4" x14ac:dyDescent="0.3">
      <c r="A3699" t="s">
        <v>1930</v>
      </c>
      <c r="B3699" s="4">
        <v>100000000</v>
      </c>
      <c r="C3699" s="4">
        <v>35024475</v>
      </c>
      <c r="D3699" s="4">
        <f>IFERROR(Table13[[#This Row],[gross]]-Table13[[#This Row],[budget]],"not available")</f>
        <v>-64975525</v>
      </c>
    </row>
    <row r="3700" spans="1:4" x14ac:dyDescent="0.3">
      <c r="A3700" t="s">
        <v>764</v>
      </c>
      <c r="B3700" s="4">
        <v>155000000</v>
      </c>
      <c r="C3700" s="4">
        <v>89732035</v>
      </c>
      <c r="D3700" s="4">
        <f>IFERROR(Table13[[#This Row],[gross]]-Table13[[#This Row],[budget]],"not available")</f>
        <v>-65267965</v>
      </c>
    </row>
    <row r="3701" spans="1:4" x14ac:dyDescent="0.3">
      <c r="A3701" t="s">
        <v>904</v>
      </c>
      <c r="B3701" s="4">
        <v>150000000</v>
      </c>
      <c r="C3701" s="4">
        <v>83640426</v>
      </c>
      <c r="D3701" s="4">
        <f>IFERROR(Table13[[#This Row],[gross]]-Table13[[#This Row],[budget]],"not available")</f>
        <v>-66359574</v>
      </c>
    </row>
    <row r="3702" spans="1:4" x14ac:dyDescent="0.3">
      <c r="A3702" t="s">
        <v>1911</v>
      </c>
      <c r="B3702" s="4">
        <v>84000000</v>
      </c>
      <c r="C3702" s="4">
        <v>17010646</v>
      </c>
      <c r="D3702" s="4">
        <f>IFERROR(Table13[[#This Row],[gross]]-Table13[[#This Row],[budget]],"not available")</f>
        <v>-66989354</v>
      </c>
    </row>
    <row r="3703" spans="1:4" x14ac:dyDescent="0.3">
      <c r="A3703" t="s">
        <v>1495</v>
      </c>
      <c r="B3703" s="4">
        <v>115000000</v>
      </c>
      <c r="C3703" s="4">
        <v>47952020</v>
      </c>
      <c r="D3703" s="4">
        <f>IFERROR(Table13[[#This Row],[gross]]-Table13[[#This Row],[budget]],"not available")</f>
        <v>-67047980</v>
      </c>
    </row>
    <row r="3704" spans="1:4" x14ac:dyDescent="0.3">
      <c r="A3704" t="s">
        <v>1013</v>
      </c>
      <c r="B3704" s="4">
        <v>150000000</v>
      </c>
      <c r="C3704" s="4">
        <v>82161969</v>
      </c>
      <c r="D3704" s="4">
        <f>IFERROR(Table13[[#This Row],[gross]]-Table13[[#This Row],[budget]],"not available")</f>
        <v>-67838031</v>
      </c>
    </row>
    <row r="3705" spans="1:4" x14ac:dyDescent="0.3">
      <c r="A3705" t="s">
        <v>1573</v>
      </c>
      <c r="B3705" s="4">
        <v>112000000</v>
      </c>
      <c r="C3705" s="4">
        <v>42776259</v>
      </c>
      <c r="D3705" s="4">
        <f>IFERROR(Table13[[#This Row],[gross]]-Table13[[#This Row],[budget]],"not available")</f>
        <v>-69223741</v>
      </c>
    </row>
    <row r="3706" spans="1:4" x14ac:dyDescent="0.3">
      <c r="A3706" t="s">
        <v>3579</v>
      </c>
      <c r="B3706" s="4">
        <v>70000000</v>
      </c>
      <c r="C3706" s="4">
        <v>617840</v>
      </c>
      <c r="D3706" s="4">
        <f>IFERROR(Table13[[#This Row],[gross]]-Table13[[#This Row],[budget]],"not available")</f>
        <v>-69382160</v>
      </c>
    </row>
    <row r="3707" spans="1:4" x14ac:dyDescent="0.3">
      <c r="A3707" t="s">
        <v>1250</v>
      </c>
      <c r="B3707" s="4">
        <v>130000000</v>
      </c>
      <c r="C3707" s="4">
        <v>60522097</v>
      </c>
      <c r="D3707" s="4">
        <f>IFERROR(Table13[[#This Row],[gross]]-Table13[[#This Row],[budget]],"not available")</f>
        <v>-69477903</v>
      </c>
    </row>
    <row r="3708" spans="1:4" x14ac:dyDescent="0.3">
      <c r="A3708" t="s">
        <v>3193</v>
      </c>
      <c r="B3708" s="4">
        <v>75000000</v>
      </c>
      <c r="C3708" s="4">
        <v>5409517</v>
      </c>
      <c r="D3708" s="4">
        <f>IFERROR(Table13[[#This Row],[gross]]-Table13[[#This Row],[budget]],"not available")</f>
        <v>-69590483</v>
      </c>
    </row>
    <row r="3709" spans="1:4" x14ac:dyDescent="0.3">
      <c r="A3709" t="s">
        <v>4434</v>
      </c>
      <c r="B3709" s="4">
        <v>80000000</v>
      </c>
      <c r="C3709" s="4">
        <v>10166502</v>
      </c>
      <c r="D3709" s="4">
        <f>IFERROR(Table13[[#This Row],[gross]]-Table13[[#This Row],[budget]],"not available")</f>
        <v>-69833498</v>
      </c>
    </row>
    <row r="3710" spans="1:4" x14ac:dyDescent="0.3">
      <c r="A3710" t="s">
        <v>20765</v>
      </c>
      <c r="B3710" s="4">
        <v>70000000</v>
      </c>
      <c r="C3710" s="4">
        <v>129319</v>
      </c>
      <c r="D3710" s="4">
        <f>IFERROR(Table13[[#This Row],[gross]]-Table13[[#This Row],[budget]],"not available")</f>
        <v>-69870681</v>
      </c>
    </row>
    <row r="3711" spans="1:4" x14ac:dyDescent="0.3">
      <c r="A3711" t="s">
        <v>2900</v>
      </c>
      <c r="B3711" s="4">
        <v>86000000</v>
      </c>
      <c r="C3711" s="4">
        <v>15131330</v>
      </c>
      <c r="D3711" s="4">
        <f>IFERROR(Table13[[#This Row],[gross]]-Table13[[#This Row],[budget]],"not available")</f>
        <v>-70868670</v>
      </c>
    </row>
    <row r="3712" spans="1:4" x14ac:dyDescent="0.3">
      <c r="A3712" t="s">
        <v>1136</v>
      </c>
      <c r="B3712" s="4">
        <v>135000000</v>
      </c>
      <c r="C3712" s="4">
        <v>63992328</v>
      </c>
      <c r="D3712" s="4">
        <f>IFERROR(Table13[[#This Row],[gross]]-Table13[[#This Row],[budget]],"not available")</f>
        <v>-71007672</v>
      </c>
    </row>
    <row r="3713" spans="1:4" x14ac:dyDescent="0.3">
      <c r="A3713" t="s">
        <v>1490</v>
      </c>
      <c r="B3713" s="4">
        <v>115000000</v>
      </c>
      <c r="C3713" s="4">
        <v>40911830</v>
      </c>
      <c r="D3713" s="4">
        <f>IFERROR(Table13[[#This Row],[gross]]-Table13[[#This Row],[budget]],"not available")</f>
        <v>-74088170</v>
      </c>
    </row>
    <row r="3714" spans="1:4" x14ac:dyDescent="0.3">
      <c r="A3714" t="s">
        <v>355</v>
      </c>
      <c r="B3714" s="4">
        <v>200000000</v>
      </c>
      <c r="C3714" s="4">
        <v>125320003</v>
      </c>
      <c r="D3714" s="4">
        <f>IFERROR(Table13[[#This Row],[gross]]-Table13[[#This Row],[budget]],"not available")</f>
        <v>-74679997</v>
      </c>
    </row>
    <row r="3715" spans="1:4" x14ac:dyDescent="0.3">
      <c r="A3715" t="s">
        <v>544</v>
      </c>
      <c r="B3715" s="4">
        <v>175000000</v>
      </c>
      <c r="C3715" s="4">
        <v>100289690</v>
      </c>
      <c r="D3715" s="4">
        <f>IFERROR(Table13[[#This Row],[gross]]-Table13[[#This Row],[budget]],"not available")</f>
        <v>-74710310</v>
      </c>
    </row>
    <row r="3716" spans="1:4" x14ac:dyDescent="0.3">
      <c r="A3716" t="s">
        <v>1869</v>
      </c>
      <c r="B3716" s="4">
        <v>102000000</v>
      </c>
      <c r="C3716" s="4">
        <v>27098580</v>
      </c>
      <c r="D3716" s="4">
        <f>IFERROR(Table13[[#This Row],[gross]]-Table13[[#This Row],[budget]],"not available")</f>
        <v>-74901420</v>
      </c>
    </row>
    <row r="3717" spans="1:4" x14ac:dyDescent="0.3">
      <c r="A3717" t="s">
        <v>1049</v>
      </c>
      <c r="B3717" s="4">
        <v>140000000</v>
      </c>
      <c r="C3717" s="4">
        <v>65007045</v>
      </c>
      <c r="D3717" s="4">
        <f>IFERROR(Table13[[#This Row],[gross]]-Table13[[#This Row],[budget]],"not available")</f>
        <v>-74992955</v>
      </c>
    </row>
    <row r="3718" spans="1:4" x14ac:dyDescent="0.3">
      <c r="A3718" t="s">
        <v>1917</v>
      </c>
      <c r="B3718" s="4">
        <v>100000000</v>
      </c>
      <c r="C3718" s="4">
        <v>24985612</v>
      </c>
      <c r="D3718" s="4">
        <f>IFERROR(Table13[[#This Row],[gross]]-Table13[[#This Row],[budget]],"not available")</f>
        <v>-75014388</v>
      </c>
    </row>
    <row r="3719" spans="1:4" x14ac:dyDescent="0.3">
      <c r="A3719" t="s">
        <v>1431</v>
      </c>
      <c r="B3719" s="4">
        <v>120000000</v>
      </c>
      <c r="C3719" s="4">
        <v>43929341</v>
      </c>
      <c r="D3719" s="4">
        <f>IFERROR(Table13[[#This Row],[gross]]-Table13[[#This Row],[budget]],"not available")</f>
        <v>-76070659</v>
      </c>
    </row>
    <row r="3720" spans="1:4" x14ac:dyDescent="0.3">
      <c r="A3720" t="s">
        <v>1905</v>
      </c>
      <c r="B3720" s="4">
        <v>105000000</v>
      </c>
      <c r="C3720" s="4">
        <v>28772222</v>
      </c>
      <c r="D3720" s="4">
        <f>IFERROR(Table13[[#This Row],[gross]]-Table13[[#This Row],[budget]],"not available")</f>
        <v>-76227778</v>
      </c>
    </row>
    <row r="3721" spans="1:4" x14ac:dyDescent="0.3">
      <c r="A3721" t="s">
        <v>950</v>
      </c>
      <c r="B3721" s="4">
        <v>150000000</v>
      </c>
      <c r="C3721" s="4">
        <v>73103784</v>
      </c>
      <c r="D3721" s="4">
        <f>IFERROR(Table13[[#This Row],[gross]]-Table13[[#This Row],[budget]],"not available")</f>
        <v>-76896216</v>
      </c>
    </row>
    <row r="3722" spans="1:4" x14ac:dyDescent="0.3">
      <c r="A3722" t="s">
        <v>2047</v>
      </c>
      <c r="B3722" s="4">
        <v>100000000</v>
      </c>
      <c r="C3722" s="4">
        <v>23014504</v>
      </c>
      <c r="D3722" s="4">
        <f>IFERROR(Table13[[#This Row],[gross]]-Table13[[#This Row],[budget]],"not available")</f>
        <v>-76985496</v>
      </c>
    </row>
    <row r="3723" spans="1:4" x14ac:dyDescent="0.3">
      <c r="A3723" t="s">
        <v>551</v>
      </c>
      <c r="B3723" s="4">
        <v>178000000</v>
      </c>
      <c r="C3723" s="4">
        <v>100189501</v>
      </c>
      <c r="D3723" s="4">
        <f>IFERROR(Table13[[#This Row],[gross]]-Table13[[#This Row],[budget]],"not available")</f>
        <v>-77810499</v>
      </c>
    </row>
    <row r="3724" spans="1:4" x14ac:dyDescent="0.3">
      <c r="A3724" t="s">
        <v>2037</v>
      </c>
      <c r="B3724" s="4">
        <v>95000000</v>
      </c>
      <c r="C3724" s="4">
        <v>17176900</v>
      </c>
      <c r="D3724" s="4">
        <f>IFERROR(Table13[[#This Row],[gross]]-Table13[[#This Row],[budget]],"not available")</f>
        <v>-77823100</v>
      </c>
    </row>
    <row r="3725" spans="1:4" x14ac:dyDescent="0.3">
      <c r="A3725" t="s">
        <v>2965</v>
      </c>
      <c r="B3725" s="4">
        <v>81200000</v>
      </c>
      <c r="C3725" s="4">
        <v>1339152</v>
      </c>
      <c r="D3725" s="4">
        <f>IFERROR(Table13[[#This Row],[gross]]-Table13[[#This Row],[budget]],"not available")</f>
        <v>-79860848</v>
      </c>
    </row>
    <row r="3726" spans="1:4" x14ac:dyDescent="0.3">
      <c r="A3726" t="s">
        <v>1246</v>
      </c>
      <c r="B3726" s="4">
        <v>130000000</v>
      </c>
      <c r="C3726" s="4">
        <v>49551662</v>
      </c>
      <c r="D3726" s="4">
        <f>IFERROR(Table13[[#This Row],[gross]]-Table13[[#This Row],[budget]],"not available")</f>
        <v>-80448338</v>
      </c>
    </row>
    <row r="3727" spans="1:4" x14ac:dyDescent="0.3">
      <c r="A3727" t="s">
        <v>1670</v>
      </c>
      <c r="B3727" s="4">
        <v>130000000</v>
      </c>
      <c r="C3727" s="4">
        <v>47396698</v>
      </c>
      <c r="D3727" s="4">
        <f>IFERROR(Table13[[#This Row],[gross]]-Table13[[#This Row],[budget]],"not available")</f>
        <v>-82603302</v>
      </c>
    </row>
    <row r="3728" spans="1:4" x14ac:dyDescent="0.3">
      <c r="A3728" t="s">
        <v>1702</v>
      </c>
      <c r="B3728" s="4">
        <v>90000000</v>
      </c>
      <c r="C3728" s="4">
        <v>6712451</v>
      </c>
      <c r="D3728" s="4">
        <f>IFERROR(Table13[[#This Row],[gross]]-Table13[[#This Row],[budget]],"not available")</f>
        <v>-83287549</v>
      </c>
    </row>
    <row r="3729" spans="1:4" x14ac:dyDescent="0.3">
      <c r="A3729" t="s">
        <v>177</v>
      </c>
      <c r="B3729" s="4">
        <v>225000000</v>
      </c>
      <c r="C3729" s="4">
        <v>141614023</v>
      </c>
      <c r="D3729" s="4">
        <f>IFERROR(Table13[[#This Row],[gross]]-Table13[[#This Row],[budget]],"not available")</f>
        <v>-83385977</v>
      </c>
    </row>
    <row r="3730" spans="1:4" x14ac:dyDescent="0.3">
      <c r="A3730" t="s">
        <v>343</v>
      </c>
      <c r="B3730" s="4">
        <v>200000000</v>
      </c>
      <c r="C3730" s="4">
        <v>116593191</v>
      </c>
      <c r="D3730" s="4">
        <f>IFERROR(Table13[[#This Row],[gross]]-Table13[[#This Row],[budget]],"not available")</f>
        <v>-83406809</v>
      </c>
    </row>
    <row r="3731" spans="1:4" x14ac:dyDescent="0.3">
      <c r="A3731" t="s">
        <v>18035</v>
      </c>
      <c r="B3731" s="4">
        <v>84450000</v>
      </c>
      <c r="C3731" s="4">
        <v>617228</v>
      </c>
      <c r="D3731" s="4">
        <f>IFERROR(Table13[[#This Row],[gross]]-Table13[[#This Row],[budget]],"not available")</f>
        <v>-83832772</v>
      </c>
    </row>
    <row r="3732" spans="1:4" x14ac:dyDescent="0.3">
      <c r="A3732" t="s">
        <v>962</v>
      </c>
      <c r="B3732" s="4">
        <v>149000000</v>
      </c>
      <c r="C3732" s="4">
        <v>64459316</v>
      </c>
      <c r="D3732" s="4">
        <f>IFERROR(Table13[[#This Row],[gross]]-Table13[[#This Row],[budget]],"not available")</f>
        <v>-84540684</v>
      </c>
    </row>
    <row r="3733" spans="1:4" x14ac:dyDescent="0.3">
      <c r="A3733" t="s">
        <v>2075</v>
      </c>
      <c r="B3733" s="4">
        <v>107000000</v>
      </c>
      <c r="C3733" s="4">
        <v>22406362</v>
      </c>
      <c r="D3733" s="4">
        <f>IFERROR(Table13[[#This Row],[gross]]-Table13[[#This Row],[budget]],"not available")</f>
        <v>-84593638</v>
      </c>
    </row>
    <row r="3734" spans="1:4" x14ac:dyDescent="0.3">
      <c r="A3734" t="s">
        <v>1650</v>
      </c>
      <c r="B3734" s="4">
        <v>110000000</v>
      </c>
      <c r="C3734" s="4">
        <v>24004159</v>
      </c>
      <c r="D3734" s="4">
        <f>IFERROR(Table13[[#This Row],[gross]]-Table13[[#This Row],[budget]],"not available")</f>
        <v>-85995841</v>
      </c>
    </row>
    <row r="3735" spans="1:4" x14ac:dyDescent="0.3">
      <c r="A3735" t="s">
        <v>558</v>
      </c>
      <c r="B3735" s="4">
        <v>175000000</v>
      </c>
      <c r="C3735" s="4">
        <v>88246220</v>
      </c>
      <c r="D3735" s="4">
        <f>IFERROR(Table13[[#This Row],[gross]]-Table13[[#This Row],[budget]],"not available")</f>
        <v>-86753780</v>
      </c>
    </row>
    <row r="3736" spans="1:4" x14ac:dyDescent="0.3">
      <c r="A3736" t="s">
        <v>733</v>
      </c>
      <c r="B3736" s="4">
        <v>150000000</v>
      </c>
      <c r="C3736" s="4">
        <v>63143812</v>
      </c>
      <c r="D3736" s="4">
        <f>IFERROR(Table13[[#This Row],[gross]]-Table13[[#This Row],[budget]],"not available")</f>
        <v>-86856188</v>
      </c>
    </row>
    <row r="3737" spans="1:4" x14ac:dyDescent="0.3">
      <c r="A3737" t="s">
        <v>2087</v>
      </c>
      <c r="B3737" s="4">
        <v>98000000</v>
      </c>
      <c r="C3737" s="4">
        <v>11000000</v>
      </c>
      <c r="D3737" s="4">
        <f>IFERROR(Table13[[#This Row],[gross]]-Table13[[#This Row],[budget]],"not available")</f>
        <v>-87000000</v>
      </c>
    </row>
    <row r="3738" spans="1:4" x14ac:dyDescent="0.3">
      <c r="A3738" t="s">
        <v>1153</v>
      </c>
      <c r="B3738" s="4">
        <v>140000000</v>
      </c>
      <c r="C3738" s="4">
        <v>52792307</v>
      </c>
      <c r="D3738" s="4">
        <f>IFERROR(Table13[[#This Row],[gross]]-Table13[[#This Row],[budget]],"not available")</f>
        <v>-87207693</v>
      </c>
    </row>
    <row r="3739" spans="1:4" x14ac:dyDescent="0.3">
      <c r="A3739" t="s">
        <v>922</v>
      </c>
      <c r="B3739" s="4">
        <v>150000000</v>
      </c>
      <c r="C3739" s="4">
        <v>61937495</v>
      </c>
      <c r="D3739" s="4">
        <f>IFERROR(Table13[[#This Row],[gross]]-Table13[[#This Row],[budget]],"not available")</f>
        <v>-88062505</v>
      </c>
    </row>
    <row r="3740" spans="1:4" x14ac:dyDescent="0.3">
      <c r="A3740" t="s">
        <v>408</v>
      </c>
      <c r="B3740" s="4">
        <v>190000000</v>
      </c>
      <c r="C3740" s="4">
        <v>101785482</v>
      </c>
      <c r="D3740" s="4">
        <f>IFERROR(Table13[[#This Row],[gross]]-Table13[[#This Row],[budget]],"not available")</f>
        <v>-88214518</v>
      </c>
    </row>
    <row r="3741" spans="1:4" x14ac:dyDescent="0.3">
      <c r="A3741" t="s">
        <v>14201</v>
      </c>
      <c r="B3741" s="4">
        <v>100000000</v>
      </c>
      <c r="C3741" s="4">
        <v>11041228</v>
      </c>
      <c r="D3741" s="4">
        <f>IFERROR(Table13[[#This Row],[gross]]-Table13[[#This Row],[budget]],"not available")</f>
        <v>-88958772</v>
      </c>
    </row>
    <row r="3742" spans="1:4" x14ac:dyDescent="0.3">
      <c r="A3742" t="s">
        <v>1439</v>
      </c>
      <c r="B3742" s="4">
        <v>120000000</v>
      </c>
      <c r="C3742" s="4">
        <v>30212620</v>
      </c>
      <c r="D3742" s="4">
        <f>IFERROR(Table13[[#This Row],[gross]]-Table13[[#This Row],[budget]],"not available")</f>
        <v>-89787380</v>
      </c>
    </row>
    <row r="3743" spans="1:4" x14ac:dyDescent="0.3">
      <c r="A3743" t="s">
        <v>2311</v>
      </c>
      <c r="B3743" s="4">
        <v>90000000</v>
      </c>
      <c r="C3743" s="4">
        <v>190562</v>
      </c>
      <c r="D3743" s="4">
        <f>IFERROR(Table13[[#This Row],[gross]]-Table13[[#This Row],[budget]],"not available")</f>
        <v>-89809438</v>
      </c>
    </row>
    <row r="3744" spans="1:4" x14ac:dyDescent="0.3">
      <c r="A3744" t="s">
        <v>1695</v>
      </c>
      <c r="B3744" s="4">
        <v>126000000</v>
      </c>
      <c r="C3744" s="4">
        <v>35799026</v>
      </c>
      <c r="D3744" s="4">
        <f>IFERROR(Table13[[#This Row],[gross]]-Table13[[#This Row],[budget]],"not available")</f>
        <v>-90200974</v>
      </c>
    </row>
    <row r="3745" spans="1:4" x14ac:dyDescent="0.3">
      <c r="A3745" t="s">
        <v>2261</v>
      </c>
      <c r="B3745" s="4">
        <v>92000000</v>
      </c>
      <c r="C3745" s="4">
        <v>26871</v>
      </c>
      <c r="D3745" s="4">
        <f>IFERROR(Table13[[#This Row],[gross]]-Table13[[#This Row],[budget]],"not available")</f>
        <v>-91973129</v>
      </c>
    </row>
    <row r="3746" spans="1:4" x14ac:dyDescent="0.3">
      <c r="A3746" t="s">
        <v>745</v>
      </c>
      <c r="B3746" s="4">
        <v>170000000</v>
      </c>
      <c r="C3746" s="4">
        <v>76846624</v>
      </c>
      <c r="D3746" s="4">
        <f>IFERROR(Table13[[#This Row],[gross]]-Table13[[#This Row],[budget]],"not available")</f>
        <v>-93153376</v>
      </c>
    </row>
    <row r="3747" spans="1:4" x14ac:dyDescent="0.3">
      <c r="A3747" t="s">
        <v>1961</v>
      </c>
      <c r="B3747" s="4">
        <v>94000000</v>
      </c>
      <c r="C3747" s="4">
        <v>9213</v>
      </c>
      <c r="D3747" s="4">
        <f>IFERROR(Table13[[#This Row],[gross]]-Table13[[#This Row],[budget]],"not available")</f>
        <v>-93990787</v>
      </c>
    </row>
    <row r="3748" spans="1:4" x14ac:dyDescent="0.3">
      <c r="A3748" t="s">
        <v>218</v>
      </c>
      <c r="B3748" s="4">
        <v>200000000</v>
      </c>
      <c r="C3748" s="4">
        <v>105219735</v>
      </c>
      <c r="D3748" s="4">
        <f>IFERROR(Table13[[#This Row],[gross]]-Table13[[#This Row],[budget]],"not available")</f>
        <v>-94780265</v>
      </c>
    </row>
    <row r="3749" spans="1:4" x14ac:dyDescent="0.3">
      <c r="A3749" t="s">
        <v>1924</v>
      </c>
      <c r="B3749" s="4">
        <v>100000000</v>
      </c>
      <c r="C3749" s="4">
        <v>4411102</v>
      </c>
      <c r="D3749" s="4">
        <f>IFERROR(Table13[[#This Row],[gross]]-Table13[[#This Row],[budget]],"not available")</f>
        <v>-95588898</v>
      </c>
    </row>
    <row r="3750" spans="1:4" x14ac:dyDescent="0.3">
      <c r="A3750" t="s">
        <v>517</v>
      </c>
      <c r="B3750" s="4">
        <v>170000000</v>
      </c>
      <c r="C3750" s="4">
        <v>73820094</v>
      </c>
      <c r="D3750" s="4">
        <f>IFERROR(Table13[[#This Row],[gross]]-Table13[[#This Row],[budget]],"not available")</f>
        <v>-96179906</v>
      </c>
    </row>
    <row r="3751" spans="1:4" x14ac:dyDescent="0.3">
      <c r="A3751" t="s">
        <v>1283</v>
      </c>
      <c r="B3751" s="4">
        <v>130000000</v>
      </c>
      <c r="C3751" s="4">
        <v>33592415</v>
      </c>
      <c r="D3751" s="4">
        <f>IFERROR(Table13[[#This Row],[gross]]-Table13[[#This Row],[budget]],"not available")</f>
        <v>-96407585</v>
      </c>
    </row>
    <row r="3752" spans="1:4" x14ac:dyDescent="0.3">
      <c r="A3752" t="s">
        <v>634</v>
      </c>
      <c r="B3752" s="4">
        <v>190000000</v>
      </c>
      <c r="C3752" s="4">
        <v>93417865</v>
      </c>
      <c r="D3752" s="4">
        <f>IFERROR(Table13[[#This Row],[gross]]-Table13[[#This Row],[budget]],"not available")</f>
        <v>-96582135</v>
      </c>
    </row>
    <row r="3753" spans="1:4" x14ac:dyDescent="0.3">
      <c r="A3753" t="s">
        <v>13797</v>
      </c>
      <c r="B3753" s="4">
        <v>100000000</v>
      </c>
      <c r="C3753" s="4">
        <v>3058380</v>
      </c>
      <c r="D3753" s="4">
        <f>IFERROR(Table13[[#This Row],[gross]]-Table13[[#This Row],[budget]],"not available")</f>
        <v>-96941620</v>
      </c>
    </row>
    <row r="3754" spans="1:4" x14ac:dyDescent="0.3">
      <c r="A3754" t="s">
        <v>740</v>
      </c>
      <c r="B3754" s="4">
        <v>160000000</v>
      </c>
      <c r="C3754" s="4">
        <v>60655503</v>
      </c>
      <c r="D3754" s="4">
        <f>IFERROR(Table13[[#This Row],[gross]]-Table13[[#This Row],[budget]],"not available")</f>
        <v>-99344497</v>
      </c>
    </row>
    <row r="3755" spans="1:4" x14ac:dyDescent="0.3">
      <c r="A3755" t="s">
        <v>1888</v>
      </c>
      <c r="B3755" s="4">
        <v>140000000</v>
      </c>
      <c r="C3755" s="4">
        <v>38120554</v>
      </c>
      <c r="D3755" s="4">
        <f>IFERROR(Table13[[#This Row],[gross]]-Table13[[#This Row],[budget]],"not available")</f>
        <v>-101879446</v>
      </c>
    </row>
    <row r="3756" spans="1:4" x14ac:dyDescent="0.3">
      <c r="A3756" t="s">
        <v>13519</v>
      </c>
      <c r="B3756" s="4">
        <v>103000000</v>
      </c>
      <c r="C3756" s="4">
        <v>274299</v>
      </c>
      <c r="D3756" s="4">
        <f>IFERROR(Table13[[#This Row],[gross]]-Table13[[#This Row],[budget]],"not available")</f>
        <v>-102725701</v>
      </c>
    </row>
    <row r="3757" spans="1:4" x14ac:dyDescent="0.3">
      <c r="A3757" t="s">
        <v>1072</v>
      </c>
      <c r="B3757" s="4">
        <v>135000000</v>
      </c>
      <c r="C3757" s="4">
        <v>31704416</v>
      </c>
      <c r="D3757" s="4">
        <f>IFERROR(Table13[[#This Row],[gross]]-Table13[[#This Row],[budget]],"not available")</f>
        <v>-103295584</v>
      </c>
    </row>
    <row r="3758" spans="1:4" x14ac:dyDescent="0.3">
      <c r="A3758" t="s">
        <v>1109</v>
      </c>
      <c r="B3758" s="4">
        <v>137000000</v>
      </c>
      <c r="C3758" s="4">
        <v>32131830</v>
      </c>
      <c r="D3758" s="4">
        <f>IFERROR(Table13[[#This Row],[gross]]-Table13[[#This Row],[budget]],"not available")</f>
        <v>-104868170</v>
      </c>
    </row>
    <row r="3759" spans="1:4" x14ac:dyDescent="0.3">
      <c r="A3759" t="s">
        <v>1066</v>
      </c>
      <c r="B3759" s="4">
        <v>140000000</v>
      </c>
      <c r="C3759" s="4">
        <v>31141074</v>
      </c>
      <c r="D3759" s="4">
        <f>IFERROR(Table13[[#This Row],[gross]]-Table13[[#This Row],[budget]],"not available")</f>
        <v>-108858926</v>
      </c>
    </row>
    <row r="3760" spans="1:4" x14ac:dyDescent="0.3">
      <c r="A3760" t="s">
        <v>401</v>
      </c>
      <c r="B3760" s="4">
        <v>200000000</v>
      </c>
      <c r="C3760" s="4">
        <v>90755643</v>
      </c>
      <c r="D3760" s="4">
        <f>IFERROR(Table13[[#This Row],[gross]]-Table13[[#This Row],[budget]],"not available")</f>
        <v>-109244357</v>
      </c>
    </row>
    <row r="3761" spans="1:4" x14ac:dyDescent="0.3">
      <c r="A3761" t="s">
        <v>229</v>
      </c>
      <c r="B3761" s="4">
        <v>180000000</v>
      </c>
      <c r="C3761" s="4">
        <v>70083519</v>
      </c>
      <c r="D3761" s="4">
        <f>IFERROR(Table13[[#This Row],[gross]]-Table13[[#This Row],[budget]],"not available")</f>
        <v>-109916481</v>
      </c>
    </row>
    <row r="3762" spans="1:4" x14ac:dyDescent="0.3">
      <c r="A3762" t="s">
        <v>1629</v>
      </c>
      <c r="B3762" s="4">
        <v>160000000</v>
      </c>
      <c r="C3762" s="4">
        <v>48068396</v>
      </c>
      <c r="D3762" s="4">
        <f>IFERROR(Table13[[#This Row],[gross]]-Table13[[#This Row],[budget]],"not available")</f>
        <v>-111931604</v>
      </c>
    </row>
    <row r="3763" spans="1:4" x14ac:dyDescent="0.3">
      <c r="A3763" t="s">
        <v>758</v>
      </c>
      <c r="B3763" s="4">
        <v>160000000</v>
      </c>
      <c r="C3763" s="4">
        <v>46978995</v>
      </c>
      <c r="D3763" s="4">
        <f>IFERROR(Table13[[#This Row],[gross]]-Table13[[#This Row],[budget]],"not available")</f>
        <v>-113021005</v>
      </c>
    </row>
    <row r="3764" spans="1:4" x14ac:dyDescent="0.3">
      <c r="A3764" t="s">
        <v>968</v>
      </c>
      <c r="B3764" s="4">
        <v>150000000</v>
      </c>
      <c r="C3764" s="4">
        <v>34964818</v>
      </c>
      <c r="D3764" s="4">
        <f>IFERROR(Table13[[#This Row],[gross]]-Table13[[#This Row],[budget]],"not available")</f>
        <v>-115035182</v>
      </c>
    </row>
    <row r="3765" spans="1:4" x14ac:dyDescent="0.3">
      <c r="A3765" t="s">
        <v>789</v>
      </c>
      <c r="B3765" s="4">
        <v>155000000</v>
      </c>
      <c r="C3765" s="4">
        <v>34293771</v>
      </c>
      <c r="D3765" s="4">
        <f>IFERROR(Table13[[#This Row],[gross]]-Table13[[#This Row],[budget]],"not available")</f>
        <v>-120706229</v>
      </c>
    </row>
    <row r="3766" spans="1:4" x14ac:dyDescent="0.3">
      <c r="A3766" t="s">
        <v>164</v>
      </c>
      <c r="B3766" s="4">
        <v>215000000</v>
      </c>
      <c r="C3766" s="4">
        <v>89289910</v>
      </c>
      <c r="D3766" s="4">
        <f>IFERROR(Table13[[#This Row],[gross]]-Table13[[#This Row],[budget]],"not available")</f>
        <v>-125710090</v>
      </c>
    </row>
    <row r="3767" spans="1:4" x14ac:dyDescent="0.3">
      <c r="A3767" t="s">
        <v>957</v>
      </c>
      <c r="B3767" s="4">
        <v>150000000</v>
      </c>
      <c r="C3767" s="4">
        <v>21379315</v>
      </c>
      <c r="D3767" s="4">
        <f>IFERROR(Table13[[#This Row],[gross]]-Table13[[#This Row],[budget]],"not available")</f>
        <v>-128620685</v>
      </c>
    </row>
    <row r="3768" spans="1:4" x14ac:dyDescent="0.3">
      <c r="A3768" t="s">
        <v>472</v>
      </c>
      <c r="B3768" s="4">
        <v>176000000</v>
      </c>
      <c r="C3768" s="4">
        <v>47375327</v>
      </c>
      <c r="D3768" s="4">
        <f>IFERROR(Table13[[#This Row],[gross]]-Table13[[#This Row],[budget]],"not available")</f>
        <v>-128624673</v>
      </c>
    </row>
    <row r="3769" spans="1:4" x14ac:dyDescent="0.3">
      <c r="A3769" t="s">
        <v>387</v>
      </c>
      <c r="B3769" s="4">
        <v>195000000</v>
      </c>
      <c r="C3769" s="4">
        <v>65171860</v>
      </c>
      <c r="D3769" s="4">
        <f>IFERROR(Table13[[#This Row],[gross]]-Table13[[#This Row],[budget]],"not available")</f>
        <v>-129828140</v>
      </c>
    </row>
    <row r="3770" spans="1:4" x14ac:dyDescent="0.3">
      <c r="A3770" t="s">
        <v>616</v>
      </c>
      <c r="B3770" s="4">
        <v>175000000</v>
      </c>
      <c r="C3770" s="4">
        <v>38297305</v>
      </c>
      <c r="D3770" s="4">
        <f>IFERROR(Table13[[#This Row],[gross]]-Table13[[#This Row],[budget]],"not available")</f>
        <v>-136702695</v>
      </c>
    </row>
    <row r="3771" spans="1:4" x14ac:dyDescent="0.3">
      <c r="A3771" t="s">
        <v>11444</v>
      </c>
      <c r="B3771" s="4">
        <v>140000000</v>
      </c>
      <c r="C3771" s="4">
        <v>146072</v>
      </c>
      <c r="D3771" s="4">
        <f>IFERROR(Table13[[#This Row],[gross]]-Table13[[#This Row],[budget]],"not available")</f>
        <v>-139853928</v>
      </c>
    </row>
    <row r="3772" spans="1:4" x14ac:dyDescent="0.3">
      <c r="A3772" t="s">
        <v>256</v>
      </c>
      <c r="B3772" s="4">
        <v>209000000</v>
      </c>
      <c r="C3772" s="4">
        <v>65173160</v>
      </c>
      <c r="D3772" s="4">
        <f>IFERROR(Table13[[#This Row],[gross]]-Table13[[#This Row],[budget]],"not available")</f>
        <v>-143826840</v>
      </c>
    </row>
    <row r="3773" spans="1:4" x14ac:dyDescent="0.3">
      <c r="A3773" t="s">
        <v>8972</v>
      </c>
      <c r="B3773" s="4">
        <v>160000000</v>
      </c>
      <c r="C3773" s="4">
        <v>10762178</v>
      </c>
      <c r="D3773" s="4">
        <f>IFERROR(Table13[[#This Row],[gross]]-Table13[[#This Row],[budget]],"not available")</f>
        <v>-149237822</v>
      </c>
    </row>
    <row r="3774" spans="1:4" x14ac:dyDescent="0.3">
      <c r="A3774" t="s">
        <v>18310</v>
      </c>
      <c r="B3774" s="4">
        <v>150000000</v>
      </c>
      <c r="C3774" s="4">
        <v>199228</v>
      </c>
      <c r="D3774" s="4">
        <f>IFERROR(Table13[[#This Row],[gross]]-Table13[[#This Row],[budget]],"not available")</f>
        <v>-149800772</v>
      </c>
    </row>
    <row r="3775" spans="1:4" x14ac:dyDescent="0.3">
      <c r="A3775" t="s">
        <v>656</v>
      </c>
      <c r="B3775" s="4">
        <v>165000000</v>
      </c>
      <c r="C3775" s="4">
        <v>665426</v>
      </c>
      <c r="D3775" s="4">
        <f>IFERROR(Table13[[#This Row],[gross]]-Table13[[#This Row],[budget]],"not available")</f>
        <v>-164334574</v>
      </c>
    </row>
    <row r="3776" spans="1:4" x14ac:dyDescent="0.3">
      <c r="A3776" t="s">
        <v>17268</v>
      </c>
      <c r="B3776" s="4">
        <v>200000000</v>
      </c>
      <c r="C3776" s="4">
        <v>11905519</v>
      </c>
      <c r="D3776" s="4">
        <f>IFERROR(Table13[[#This Row],[gross]]-Table13[[#This Row],[budget]],"not available")</f>
        <v>-188094481</v>
      </c>
    </row>
    <row r="3777" spans="1:4" x14ac:dyDescent="0.3">
      <c r="A3777" t="s">
        <v>102</v>
      </c>
      <c r="B3777" s="4">
        <v>263700000</v>
      </c>
      <c r="C3777" s="4">
        <v>73058679</v>
      </c>
      <c r="D3777" s="4">
        <f>IFERROR(Table13[[#This Row],[gross]]-Table13[[#This Row],[budget]],"not available")</f>
        <v>-190641321</v>
      </c>
    </row>
    <row r="3778" spans="1:4" x14ac:dyDescent="0.3">
      <c r="A3778" t="s">
        <v>13204</v>
      </c>
      <c r="B3778" s="4">
        <v>300000000</v>
      </c>
      <c r="C3778" s="4">
        <v>102055</v>
      </c>
      <c r="D3778" s="4">
        <f>IFERROR(Table13[[#This Row],[gross]]-Table13[[#This Row],[budget]],"not available")</f>
        <v>-299897945</v>
      </c>
    </row>
    <row r="3779" spans="1:4" x14ac:dyDescent="0.3">
      <c r="A3779" t="s">
        <v>5416</v>
      </c>
      <c r="B3779" s="4">
        <v>390000000</v>
      </c>
      <c r="C3779" s="4">
        <v>14131298</v>
      </c>
      <c r="D3779" s="4">
        <f>IFERROR(Table13[[#This Row],[gross]]-Table13[[#This Row],[budget]],"not available")</f>
        <v>-375868702</v>
      </c>
    </row>
    <row r="3780" spans="1:4" x14ac:dyDescent="0.3">
      <c r="A3780" t="s">
        <v>15689</v>
      </c>
      <c r="B3780" s="4">
        <v>400000000</v>
      </c>
      <c r="C3780" s="4">
        <v>454255</v>
      </c>
      <c r="D3780" s="4">
        <f>IFERROR(Table13[[#This Row],[gross]]-Table13[[#This Row],[budget]],"not available")</f>
        <v>-399545745</v>
      </c>
    </row>
    <row r="3781" spans="1:4" x14ac:dyDescent="0.3">
      <c r="A3781" t="s">
        <v>6947</v>
      </c>
      <c r="B3781" s="4">
        <v>553632000</v>
      </c>
      <c r="C3781" s="4">
        <v>626809</v>
      </c>
      <c r="D3781" s="4">
        <f>IFERROR(Table13[[#This Row],[gross]]-Table13[[#This Row],[budget]],"not available")</f>
        <v>-553005191</v>
      </c>
    </row>
    <row r="3782" spans="1:4" x14ac:dyDescent="0.3">
      <c r="A3782" t="s">
        <v>15519</v>
      </c>
      <c r="B3782" s="4">
        <v>600000000</v>
      </c>
      <c r="C3782" s="4">
        <v>1602466</v>
      </c>
      <c r="D3782" s="4">
        <f>IFERROR(Table13[[#This Row],[gross]]-Table13[[#This Row],[budget]],"not available")</f>
        <v>-598397534</v>
      </c>
    </row>
    <row r="3783" spans="1:4" x14ac:dyDescent="0.3">
      <c r="A3783" t="s">
        <v>14658</v>
      </c>
      <c r="B3783" s="4">
        <v>700000000</v>
      </c>
      <c r="C3783" s="4">
        <v>3275443</v>
      </c>
      <c r="D3783" s="4">
        <f>IFERROR(Table13[[#This Row],[gross]]-Table13[[#This Row],[budget]],"not available")</f>
        <v>-696724557</v>
      </c>
    </row>
    <row r="3784" spans="1:4" x14ac:dyDescent="0.3">
      <c r="A3784" t="s">
        <v>18180</v>
      </c>
      <c r="B3784" s="4">
        <v>700000000</v>
      </c>
      <c r="C3784" s="4">
        <v>1687311</v>
      </c>
      <c r="D3784" s="4">
        <f>IFERROR(Table13[[#This Row],[gross]]-Table13[[#This Row],[budget]],"not available")</f>
        <v>-698312689</v>
      </c>
    </row>
    <row r="3785" spans="1:4" x14ac:dyDescent="0.3">
      <c r="A3785" t="s">
        <v>21461</v>
      </c>
      <c r="B3785" s="4">
        <v>1000000000</v>
      </c>
      <c r="C3785" s="4">
        <v>10037390</v>
      </c>
      <c r="D3785" s="4">
        <f>IFERROR(Table13[[#This Row],[gross]]-Table13[[#This Row],[budget]],"not available")</f>
        <v>-989962610</v>
      </c>
    </row>
    <row r="3786" spans="1:4" x14ac:dyDescent="0.3">
      <c r="A3786" t="s">
        <v>16199</v>
      </c>
      <c r="B3786" s="4">
        <v>1100000000</v>
      </c>
      <c r="C3786" s="4">
        <v>439162</v>
      </c>
      <c r="D3786" s="4">
        <f>IFERROR(Table13[[#This Row],[gross]]-Table13[[#This Row],[budget]],"not available")</f>
        <v>-1099560838</v>
      </c>
    </row>
    <row r="3787" spans="1:4" x14ac:dyDescent="0.3">
      <c r="A3787" t="s">
        <v>11418</v>
      </c>
      <c r="B3787" s="4">
        <v>2127519898</v>
      </c>
      <c r="C3787" s="4">
        <v>410388</v>
      </c>
      <c r="D3787" s="4">
        <f>IFERROR(Table13[[#This Row],[gross]]-Table13[[#This Row],[budget]],"not available")</f>
        <v>-2127109510</v>
      </c>
    </row>
    <row r="3788" spans="1:4" x14ac:dyDescent="0.3">
      <c r="A3788" t="s">
        <v>11368</v>
      </c>
      <c r="B3788" s="4">
        <v>2400000000</v>
      </c>
      <c r="C3788" s="4">
        <v>2298191</v>
      </c>
      <c r="D3788" s="4">
        <f>IFERROR(Table13[[#This Row],[gross]]-Table13[[#This Row],[budget]],"not available")</f>
        <v>-2397701809</v>
      </c>
    </row>
    <row r="3789" spans="1:4" x14ac:dyDescent="0.3">
      <c r="A3789" t="s">
        <v>14341</v>
      </c>
      <c r="B3789" s="4">
        <v>2500000000</v>
      </c>
      <c r="C3789" s="4">
        <v>195888</v>
      </c>
      <c r="D3789" s="4">
        <f>IFERROR(Table13[[#This Row],[gross]]-Table13[[#This Row],[budget]],"not available")</f>
        <v>-2499804112</v>
      </c>
    </row>
    <row r="3790" spans="1:4" x14ac:dyDescent="0.3">
      <c r="A3790" t="s">
        <v>18223</v>
      </c>
      <c r="B3790" s="4">
        <v>4200000000</v>
      </c>
      <c r="C3790" s="4">
        <v>211667</v>
      </c>
      <c r="D3790" s="4">
        <f>IFERROR(Table13[[#This Row],[gross]]-Table13[[#This Row],[budget]],"not available")</f>
        <v>-4199788333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TASK A</vt:lpstr>
      <vt:lpstr>TASK B</vt:lpstr>
      <vt:lpstr>TASK C</vt:lpstr>
      <vt:lpstr>TASK D</vt:lpstr>
      <vt:lpstr>TASK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LAVANYA LANA</dc:creator>
  <cp:lastModifiedBy>LAVANYA LANA</cp:lastModifiedBy>
  <dcterms:created xsi:type="dcterms:W3CDTF">2025-02-28T06:17:27Z</dcterms:created>
  <dcterms:modified xsi:type="dcterms:W3CDTF">2025-03-03T09:38:56Z</dcterms:modified>
</cp:coreProperties>
</file>